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BER PC\Desktop\DATA SCIENCE\PROJECTS\HR ANALYTICS\"/>
    </mc:Choice>
  </mc:AlternateContent>
  <xr:revisionPtr revIDLastSave="0" documentId="13_ncr:1_{FC9BA22D-223C-431B-AEFC-93655A9AF324}" xr6:coauthVersionLast="47" xr6:coauthVersionMax="47" xr10:uidLastSave="{00000000-0000-0000-0000-000000000000}"/>
  <bookViews>
    <workbookView xWindow="-120" yWindow="-120" windowWidth="20730" windowHeight="11160" firstSheet="9" activeTab="13" xr2:uid="{9FE0B67C-754C-467B-8EF4-B938DA6EE1F2}"/>
  </bookViews>
  <sheets>
    <sheet name="Headcount Management" sheetId="1" r:id="rId1"/>
    <sheet name="Performance management" sheetId="2" r:id="rId2"/>
    <sheet name="Learning  Mangement" sheetId="3" r:id="rId3"/>
    <sheet name="Leave  Mangement" sheetId="4" r:id="rId4"/>
    <sheet name="Span and Layer" sheetId="5" r:id="rId5"/>
    <sheet name="Attrition Analysis" sheetId="6" r:id="rId6"/>
    <sheet name="CSAT" sheetId="7" r:id="rId7"/>
    <sheet name="DETAILS" sheetId="10" r:id="rId8"/>
    <sheet name="DATA" sheetId="8" r:id="rId9"/>
    <sheet name="DASHBOARD" sheetId="11" r:id="rId10"/>
    <sheet name="PERSONALS" sheetId="12" r:id="rId11"/>
    <sheet name="PERFORMANCE RATING" sheetId="13" r:id="rId12"/>
    <sheet name="TRAINING DETAILS " sheetId="14" r:id="rId13"/>
    <sheet name="LEAVES" sheetId="16" r:id="rId14"/>
    <sheet name="CSAT2" sheetId="17" r:id="rId15"/>
  </sheets>
  <definedNames>
    <definedName name="_xlchart.v5.0" hidden="1">PERSONALS!$R$3</definedName>
    <definedName name="_xlchart.v5.1" hidden="1">PERSONALS!$R$4:$R$10</definedName>
    <definedName name="_xlchart.v5.2" hidden="1">PERSONALS!$S$3</definedName>
    <definedName name="_xlchart.v5.3" hidden="1">PERSONALS!$S$4:$S$10</definedName>
  </definedNames>
  <calcPr calcId="191029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4" i="11" l="1"/>
  <c r="B10" i="12"/>
  <c r="B6" i="12"/>
  <c r="E6" i="12"/>
  <c r="S10" i="12" s="1"/>
  <c r="F6" i="12"/>
  <c r="H8" i="11"/>
  <c r="D2" i="12" s="1"/>
  <c r="J8" i="11"/>
  <c r="AG4" i="8"/>
  <c r="AG5" i="8"/>
  <c r="AG6" i="8"/>
  <c r="AG7" i="8"/>
  <c r="AG8" i="8"/>
  <c r="AG9" i="8"/>
  <c r="AG10" i="8"/>
  <c r="AG11" i="8"/>
  <c r="AG12" i="8"/>
  <c r="AG13" i="8"/>
  <c r="AG14" i="8"/>
  <c r="M10" i="17" s="1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37" i="8"/>
  <c r="AG38" i="8"/>
  <c r="AG39" i="8"/>
  <c r="AG40" i="8"/>
  <c r="AG41" i="8"/>
  <c r="AG42" i="8"/>
  <c r="AG43" i="8"/>
  <c r="AG44" i="8"/>
  <c r="AG45" i="8"/>
  <c r="AG46" i="8"/>
  <c r="AG47" i="8"/>
  <c r="AG48" i="8"/>
  <c r="AG49" i="8"/>
  <c r="AG50" i="8"/>
  <c r="AG51" i="8"/>
  <c r="AG52" i="8"/>
  <c r="AG53" i="8"/>
  <c r="AG54" i="8"/>
  <c r="AG55" i="8"/>
  <c r="AG56" i="8"/>
  <c r="AG57" i="8"/>
  <c r="AG58" i="8"/>
  <c r="AG59" i="8"/>
  <c r="AG60" i="8"/>
  <c r="AG61" i="8"/>
  <c r="AG62" i="8"/>
  <c r="AG63" i="8"/>
  <c r="AG64" i="8"/>
  <c r="AG65" i="8"/>
  <c r="AG66" i="8"/>
  <c r="AG67" i="8"/>
  <c r="AG68" i="8"/>
  <c r="AG69" i="8"/>
  <c r="AG70" i="8"/>
  <c r="AG71" i="8"/>
  <c r="AG72" i="8"/>
  <c r="AG73" i="8"/>
  <c r="AG74" i="8"/>
  <c r="AG75" i="8"/>
  <c r="AG76" i="8"/>
  <c r="AG77" i="8"/>
  <c r="AG78" i="8"/>
  <c r="AG79" i="8"/>
  <c r="AG80" i="8"/>
  <c r="AG81" i="8"/>
  <c r="AG82" i="8"/>
  <c r="AG83" i="8"/>
  <c r="AG84" i="8"/>
  <c r="AG85" i="8"/>
  <c r="AG86" i="8"/>
  <c r="AG87" i="8"/>
  <c r="AG88" i="8"/>
  <c r="AG89" i="8"/>
  <c r="AG90" i="8"/>
  <c r="AG91" i="8"/>
  <c r="AG92" i="8"/>
  <c r="AG93" i="8"/>
  <c r="AG94" i="8"/>
  <c r="AG95" i="8"/>
  <c r="AG96" i="8"/>
  <c r="AG97" i="8"/>
  <c r="AG98" i="8"/>
  <c r="AG99" i="8"/>
  <c r="AG100" i="8"/>
  <c r="AG101" i="8"/>
  <c r="AG102" i="8"/>
  <c r="AG103" i="8"/>
  <c r="AG104" i="8"/>
  <c r="AG105" i="8"/>
  <c r="AG106" i="8"/>
  <c r="AG107" i="8"/>
  <c r="AG108" i="8"/>
  <c r="AG109" i="8"/>
  <c r="AG110" i="8"/>
  <c r="AG111" i="8"/>
  <c r="AG112" i="8"/>
  <c r="AG113" i="8"/>
  <c r="AG114" i="8"/>
  <c r="AG115" i="8"/>
  <c r="AG116" i="8"/>
  <c r="AG117" i="8"/>
  <c r="AG118" i="8"/>
  <c r="AG119" i="8"/>
  <c r="AG120" i="8"/>
  <c r="AG121" i="8"/>
  <c r="AG122" i="8"/>
  <c r="AG123" i="8"/>
  <c r="AG124" i="8"/>
  <c r="AG125" i="8"/>
  <c r="AG126" i="8"/>
  <c r="AG127" i="8"/>
  <c r="AG128" i="8"/>
  <c r="AG129" i="8"/>
  <c r="AG130" i="8"/>
  <c r="AG131" i="8"/>
  <c r="AG132" i="8"/>
  <c r="AG133" i="8"/>
  <c r="AG134" i="8"/>
  <c r="AG135" i="8"/>
  <c r="AG136" i="8"/>
  <c r="AG137" i="8"/>
  <c r="AG138" i="8"/>
  <c r="AG139" i="8"/>
  <c r="AG140" i="8"/>
  <c r="AG141" i="8"/>
  <c r="AG142" i="8"/>
  <c r="AG143" i="8"/>
  <c r="AG144" i="8"/>
  <c r="AG145" i="8"/>
  <c r="AG146" i="8"/>
  <c r="AG147" i="8"/>
  <c r="AG148" i="8"/>
  <c r="AG149" i="8"/>
  <c r="AG150" i="8"/>
  <c r="AG151" i="8"/>
  <c r="AG152" i="8"/>
  <c r="AG153" i="8"/>
  <c r="AG154" i="8"/>
  <c r="AG155" i="8"/>
  <c r="AG156" i="8"/>
  <c r="AG157" i="8"/>
  <c r="AG158" i="8"/>
  <c r="AG159" i="8"/>
  <c r="AG160" i="8"/>
  <c r="AG161" i="8"/>
  <c r="AG162" i="8"/>
  <c r="AG163" i="8"/>
  <c r="AG164" i="8"/>
  <c r="AG165" i="8"/>
  <c r="AG166" i="8"/>
  <c r="AG167" i="8"/>
  <c r="AG168" i="8"/>
  <c r="AG169" i="8"/>
  <c r="AG170" i="8"/>
  <c r="AG171" i="8"/>
  <c r="AG172" i="8"/>
  <c r="AG173" i="8"/>
  <c r="AG174" i="8"/>
  <c r="AG175" i="8"/>
  <c r="AG176" i="8"/>
  <c r="AG177" i="8"/>
  <c r="AG178" i="8"/>
  <c r="AG179" i="8"/>
  <c r="AG180" i="8"/>
  <c r="AG181" i="8"/>
  <c r="AG182" i="8"/>
  <c r="AG183" i="8"/>
  <c r="AG184" i="8"/>
  <c r="AG185" i="8"/>
  <c r="AG186" i="8"/>
  <c r="AG187" i="8"/>
  <c r="AG188" i="8"/>
  <c r="AG189" i="8"/>
  <c r="AG190" i="8"/>
  <c r="AG191" i="8"/>
  <c r="AG192" i="8"/>
  <c r="AG193" i="8"/>
  <c r="AG194" i="8"/>
  <c r="AG195" i="8"/>
  <c r="AG196" i="8"/>
  <c r="AG197" i="8"/>
  <c r="AG198" i="8"/>
  <c r="AG199" i="8"/>
  <c r="AG200" i="8"/>
  <c r="AG201" i="8"/>
  <c r="AG202" i="8"/>
  <c r="AG203" i="8"/>
  <c r="AG204" i="8"/>
  <c r="AG205" i="8"/>
  <c r="AG206" i="8"/>
  <c r="AG207" i="8"/>
  <c r="AG208" i="8"/>
  <c r="AG209" i="8"/>
  <c r="AG210" i="8"/>
  <c r="AG211" i="8"/>
  <c r="AG212" i="8"/>
  <c r="AG213" i="8"/>
  <c r="AG214" i="8"/>
  <c r="AG215" i="8"/>
  <c r="AG216" i="8"/>
  <c r="AG217" i="8"/>
  <c r="AG218" i="8"/>
  <c r="AG219" i="8"/>
  <c r="AG220" i="8"/>
  <c r="AG221" i="8"/>
  <c r="AG222" i="8"/>
  <c r="AG223" i="8"/>
  <c r="AG224" i="8"/>
  <c r="AG225" i="8"/>
  <c r="AG226" i="8"/>
  <c r="AG227" i="8"/>
  <c r="AG228" i="8"/>
  <c r="AG229" i="8"/>
  <c r="AG230" i="8"/>
  <c r="AG231" i="8"/>
  <c r="AG232" i="8"/>
  <c r="AG233" i="8"/>
  <c r="AG234" i="8"/>
  <c r="AG235" i="8"/>
  <c r="AG236" i="8"/>
  <c r="AG237" i="8"/>
  <c r="AG238" i="8"/>
  <c r="AG239" i="8"/>
  <c r="AG240" i="8"/>
  <c r="AG241" i="8"/>
  <c r="AG242" i="8"/>
  <c r="AG243" i="8"/>
  <c r="AG244" i="8"/>
  <c r="AG245" i="8"/>
  <c r="AG246" i="8"/>
  <c r="AG247" i="8"/>
  <c r="AG248" i="8"/>
  <c r="AG249" i="8"/>
  <c r="AG250" i="8"/>
  <c r="AG251" i="8"/>
  <c r="AG252" i="8"/>
  <c r="AG253" i="8"/>
  <c r="AG254" i="8"/>
  <c r="AG255" i="8"/>
  <c r="AG256" i="8"/>
  <c r="AG257" i="8"/>
  <c r="AG258" i="8"/>
  <c r="AG259" i="8"/>
  <c r="AG260" i="8"/>
  <c r="AG261" i="8"/>
  <c r="AG262" i="8"/>
  <c r="AG263" i="8"/>
  <c r="AG264" i="8"/>
  <c r="AG265" i="8"/>
  <c r="AG266" i="8"/>
  <c r="AG267" i="8"/>
  <c r="AG268" i="8"/>
  <c r="AG269" i="8"/>
  <c r="AG270" i="8"/>
  <c r="AG271" i="8"/>
  <c r="AG272" i="8"/>
  <c r="AG273" i="8"/>
  <c r="AG274" i="8"/>
  <c r="AG275" i="8"/>
  <c r="AG276" i="8"/>
  <c r="AG277" i="8"/>
  <c r="AG278" i="8"/>
  <c r="AG279" i="8"/>
  <c r="AG280" i="8"/>
  <c r="AG281" i="8"/>
  <c r="AG282" i="8"/>
  <c r="AG283" i="8"/>
  <c r="AG284" i="8"/>
  <c r="AG285" i="8"/>
  <c r="AG286" i="8"/>
  <c r="AG287" i="8"/>
  <c r="AG288" i="8"/>
  <c r="AG289" i="8"/>
  <c r="AG290" i="8"/>
  <c r="AG291" i="8"/>
  <c r="AG292" i="8"/>
  <c r="AG293" i="8"/>
  <c r="AG294" i="8"/>
  <c r="AG295" i="8"/>
  <c r="AG296" i="8"/>
  <c r="AG297" i="8"/>
  <c r="AG298" i="8"/>
  <c r="AG299" i="8"/>
  <c r="AG300" i="8"/>
  <c r="AG301" i="8"/>
  <c r="AG302" i="8"/>
  <c r="AG303" i="8"/>
  <c r="AG304" i="8"/>
  <c r="AG305" i="8"/>
  <c r="AG306" i="8"/>
  <c r="AG307" i="8"/>
  <c r="AG308" i="8"/>
  <c r="AG309" i="8"/>
  <c r="AG310" i="8"/>
  <c r="AG311" i="8"/>
  <c r="AG312" i="8"/>
  <c r="AG313" i="8"/>
  <c r="AG314" i="8"/>
  <c r="AG315" i="8"/>
  <c r="AG316" i="8"/>
  <c r="AG317" i="8"/>
  <c r="AG318" i="8"/>
  <c r="AG319" i="8"/>
  <c r="AG320" i="8"/>
  <c r="AG321" i="8"/>
  <c r="AG322" i="8"/>
  <c r="AG323" i="8"/>
  <c r="AG324" i="8"/>
  <c r="AG325" i="8"/>
  <c r="AG326" i="8"/>
  <c r="AG327" i="8"/>
  <c r="AG328" i="8"/>
  <c r="AG329" i="8"/>
  <c r="AG330" i="8"/>
  <c r="AG331" i="8"/>
  <c r="AG332" i="8"/>
  <c r="AG333" i="8"/>
  <c r="AG334" i="8"/>
  <c r="AG335" i="8"/>
  <c r="AG336" i="8"/>
  <c r="AG337" i="8"/>
  <c r="AG338" i="8"/>
  <c r="AG339" i="8"/>
  <c r="AG340" i="8"/>
  <c r="AG341" i="8"/>
  <c r="AG342" i="8"/>
  <c r="AG343" i="8"/>
  <c r="AG344" i="8"/>
  <c r="AG345" i="8"/>
  <c r="AG346" i="8"/>
  <c r="AG347" i="8"/>
  <c r="AG348" i="8"/>
  <c r="AG349" i="8"/>
  <c r="AG350" i="8"/>
  <c r="AG351" i="8"/>
  <c r="AG352" i="8"/>
  <c r="AG353" i="8"/>
  <c r="AG354" i="8"/>
  <c r="AG355" i="8"/>
  <c r="AG356" i="8"/>
  <c r="AG357" i="8"/>
  <c r="AG358" i="8"/>
  <c r="AG359" i="8"/>
  <c r="AG360" i="8"/>
  <c r="AG361" i="8"/>
  <c r="AG362" i="8"/>
  <c r="AG363" i="8"/>
  <c r="AG364" i="8"/>
  <c r="AG365" i="8"/>
  <c r="AG366" i="8"/>
  <c r="AG367" i="8"/>
  <c r="AG368" i="8"/>
  <c r="AG369" i="8"/>
  <c r="AG370" i="8"/>
  <c r="AG371" i="8"/>
  <c r="AG372" i="8"/>
  <c r="AG373" i="8"/>
  <c r="AG374" i="8"/>
  <c r="AG375" i="8"/>
  <c r="AG376" i="8"/>
  <c r="AG377" i="8"/>
  <c r="AG378" i="8"/>
  <c r="AG379" i="8"/>
  <c r="AG380" i="8"/>
  <c r="AG381" i="8"/>
  <c r="AG382" i="8"/>
  <c r="AG383" i="8"/>
  <c r="AG384" i="8"/>
  <c r="AG385" i="8"/>
  <c r="AG386" i="8"/>
  <c r="AG387" i="8"/>
  <c r="AG388" i="8"/>
  <c r="AG389" i="8"/>
  <c r="AG390" i="8"/>
  <c r="AG391" i="8"/>
  <c r="AG392" i="8"/>
  <c r="AG393" i="8"/>
  <c r="AG394" i="8"/>
  <c r="AG395" i="8"/>
  <c r="AG396" i="8"/>
  <c r="AG397" i="8"/>
  <c r="AG398" i="8"/>
  <c r="AG399" i="8"/>
  <c r="AG400" i="8"/>
  <c r="AG401" i="8"/>
  <c r="AG402" i="8"/>
  <c r="AG403" i="8"/>
  <c r="AG404" i="8"/>
  <c r="AG405" i="8"/>
  <c r="AG406" i="8"/>
  <c r="AG407" i="8"/>
  <c r="AG408" i="8"/>
  <c r="AG409" i="8"/>
  <c r="AG410" i="8"/>
  <c r="AG411" i="8"/>
  <c r="AG412" i="8"/>
  <c r="AG413" i="8"/>
  <c r="AG414" i="8"/>
  <c r="AG415" i="8"/>
  <c r="AG416" i="8"/>
  <c r="AG417" i="8"/>
  <c r="AG418" i="8"/>
  <c r="AG419" i="8"/>
  <c r="AG420" i="8"/>
  <c r="AG421" i="8"/>
  <c r="AG422" i="8"/>
  <c r="AG423" i="8"/>
  <c r="AG424" i="8"/>
  <c r="AG425" i="8"/>
  <c r="AG426" i="8"/>
  <c r="AG427" i="8"/>
  <c r="AG428" i="8"/>
  <c r="AG429" i="8"/>
  <c r="AG430" i="8"/>
  <c r="AG431" i="8"/>
  <c r="AG432" i="8"/>
  <c r="AG433" i="8"/>
  <c r="AG434" i="8"/>
  <c r="AG435" i="8"/>
  <c r="AG436" i="8"/>
  <c r="AG437" i="8"/>
  <c r="AG438" i="8"/>
  <c r="AG439" i="8"/>
  <c r="AG440" i="8"/>
  <c r="AG441" i="8"/>
  <c r="AG442" i="8"/>
  <c r="AG443" i="8"/>
  <c r="AG444" i="8"/>
  <c r="AG445" i="8"/>
  <c r="AG446" i="8"/>
  <c r="AG447" i="8"/>
  <c r="AG448" i="8"/>
  <c r="AG449" i="8"/>
  <c r="AG450" i="8"/>
  <c r="AG451" i="8"/>
  <c r="AG452" i="8"/>
  <c r="AG453" i="8"/>
  <c r="AG454" i="8"/>
  <c r="AG455" i="8"/>
  <c r="AG456" i="8"/>
  <c r="AG457" i="8"/>
  <c r="AG458" i="8"/>
  <c r="AG459" i="8"/>
  <c r="AG460" i="8"/>
  <c r="AG461" i="8"/>
  <c r="AG462" i="8"/>
  <c r="AG463" i="8"/>
  <c r="AG464" i="8"/>
  <c r="AG465" i="8"/>
  <c r="AG466" i="8"/>
  <c r="AG467" i="8"/>
  <c r="AG468" i="8"/>
  <c r="AG469" i="8"/>
  <c r="AG470" i="8"/>
  <c r="AG471" i="8"/>
  <c r="AG472" i="8"/>
  <c r="AG473" i="8"/>
  <c r="AG474" i="8"/>
  <c r="AG475" i="8"/>
  <c r="AG476" i="8"/>
  <c r="AG477" i="8"/>
  <c r="AG478" i="8"/>
  <c r="AG479" i="8"/>
  <c r="AG480" i="8"/>
  <c r="AG481" i="8"/>
  <c r="AG482" i="8"/>
  <c r="AG483" i="8"/>
  <c r="AG484" i="8"/>
  <c r="AG485" i="8"/>
  <c r="AG486" i="8"/>
  <c r="AG487" i="8"/>
  <c r="AG488" i="8"/>
  <c r="AG489" i="8"/>
  <c r="AG490" i="8"/>
  <c r="AG491" i="8"/>
  <c r="AG492" i="8"/>
  <c r="AG493" i="8"/>
  <c r="AG494" i="8"/>
  <c r="AG495" i="8"/>
  <c r="AG496" i="8"/>
  <c r="AG497" i="8"/>
  <c r="AG498" i="8"/>
  <c r="AG499" i="8"/>
  <c r="AG500" i="8"/>
  <c r="AG501" i="8"/>
  <c r="AG502" i="8"/>
  <c r="AG503" i="8"/>
  <c r="AG504" i="8"/>
  <c r="AG505" i="8"/>
  <c r="AG506" i="8"/>
  <c r="AG507" i="8"/>
  <c r="AG508" i="8"/>
  <c r="AG509" i="8"/>
  <c r="AG510" i="8"/>
  <c r="AG511" i="8"/>
  <c r="AG512" i="8"/>
  <c r="AG513" i="8"/>
  <c r="AG514" i="8"/>
  <c r="AG515" i="8"/>
  <c r="AG516" i="8"/>
  <c r="AG517" i="8"/>
  <c r="AG518" i="8"/>
  <c r="AG519" i="8"/>
  <c r="AG520" i="8"/>
  <c r="AG521" i="8"/>
  <c r="AG522" i="8"/>
  <c r="AG523" i="8"/>
  <c r="AG524" i="8"/>
  <c r="AG525" i="8"/>
  <c r="AG526" i="8"/>
  <c r="AG527" i="8"/>
  <c r="AG528" i="8"/>
  <c r="AG529" i="8"/>
  <c r="AG530" i="8"/>
  <c r="AG531" i="8"/>
  <c r="AG532" i="8"/>
  <c r="AG533" i="8"/>
  <c r="AG534" i="8"/>
  <c r="AG535" i="8"/>
  <c r="AG536" i="8"/>
  <c r="AG537" i="8"/>
  <c r="AG538" i="8"/>
  <c r="AG539" i="8"/>
  <c r="AG540" i="8"/>
  <c r="AG541" i="8"/>
  <c r="AG542" i="8"/>
  <c r="AG543" i="8"/>
  <c r="AG544" i="8"/>
  <c r="AG545" i="8"/>
  <c r="AG546" i="8"/>
  <c r="AG547" i="8"/>
  <c r="AG548" i="8"/>
  <c r="AG549" i="8"/>
  <c r="AG550" i="8"/>
  <c r="AG551" i="8"/>
  <c r="AG552" i="8"/>
  <c r="AG553" i="8"/>
  <c r="AG554" i="8"/>
  <c r="AG555" i="8"/>
  <c r="AG556" i="8"/>
  <c r="AG557" i="8"/>
  <c r="AG558" i="8"/>
  <c r="AG559" i="8"/>
  <c r="AG560" i="8"/>
  <c r="AG561" i="8"/>
  <c r="AG562" i="8"/>
  <c r="AG563" i="8"/>
  <c r="AG564" i="8"/>
  <c r="AG565" i="8"/>
  <c r="AG566" i="8"/>
  <c r="AG567" i="8"/>
  <c r="AG568" i="8"/>
  <c r="AG569" i="8"/>
  <c r="AG570" i="8"/>
  <c r="AG571" i="8"/>
  <c r="AG572" i="8"/>
  <c r="AG573" i="8"/>
  <c r="AG574" i="8"/>
  <c r="AG575" i="8"/>
  <c r="AG576" i="8"/>
  <c r="AG577" i="8"/>
  <c r="AG578" i="8"/>
  <c r="AG579" i="8"/>
  <c r="AG580" i="8"/>
  <c r="AG581" i="8"/>
  <c r="AG582" i="8"/>
  <c r="AG583" i="8"/>
  <c r="AG584" i="8"/>
  <c r="AG585" i="8"/>
  <c r="AG586" i="8"/>
  <c r="AG587" i="8"/>
  <c r="AG588" i="8"/>
  <c r="AG589" i="8"/>
  <c r="AG590" i="8"/>
  <c r="AG591" i="8"/>
  <c r="AG592" i="8"/>
  <c r="AG593" i="8"/>
  <c r="AG594" i="8"/>
  <c r="AG595" i="8"/>
  <c r="AG596" i="8"/>
  <c r="AG597" i="8"/>
  <c r="AG598" i="8"/>
  <c r="AG599" i="8"/>
  <c r="AG600" i="8"/>
  <c r="AG601" i="8"/>
  <c r="AG602" i="8"/>
  <c r="AG603" i="8"/>
  <c r="AG604" i="8"/>
  <c r="AG605" i="8"/>
  <c r="AG606" i="8"/>
  <c r="AG607" i="8"/>
  <c r="AG608" i="8"/>
  <c r="AG609" i="8"/>
  <c r="AG610" i="8"/>
  <c r="AG611" i="8"/>
  <c r="AG612" i="8"/>
  <c r="AG613" i="8"/>
  <c r="AG614" i="8"/>
  <c r="AG615" i="8"/>
  <c r="AG616" i="8"/>
  <c r="AG617" i="8"/>
  <c r="AG618" i="8"/>
  <c r="AG619" i="8"/>
  <c r="AG620" i="8"/>
  <c r="AG621" i="8"/>
  <c r="AG622" i="8"/>
  <c r="AG623" i="8"/>
  <c r="AG624" i="8"/>
  <c r="AG625" i="8"/>
  <c r="AG626" i="8"/>
  <c r="AG627" i="8"/>
  <c r="AG628" i="8"/>
  <c r="AG629" i="8"/>
  <c r="AG630" i="8"/>
  <c r="AG631" i="8"/>
  <c r="AG632" i="8"/>
  <c r="AG633" i="8"/>
  <c r="AG634" i="8"/>
  <c r="AG635" i="8"/>
  <c r="AG636" i="8"/>
  <c r="AG637" i="8"/>
  <c r="AG638" i="8"/>
  <c r="AG639" i="8"/>
  <c r="AG640" i="8"/>
  <c r="AG641" i="8"/>
  <c r="AG642" i="8"/>
  <c r="AG643" i="8"/>
  <c r="AG644" i="8"/>
  <c r="AG645" i="8"/>
  <c r="AG646" i="8"/>
  <c r="AG647" i="8"/>
  <c r="AG648" i="8"/>
  <c r="AG649" i="8"/>
  <c r="AG650" i="8"/>
  <c r="AG651" i="8"/>
  <c r="AG652" i="8"/>
  <c r="AG653" i="8"/>
  <c r="AG654" i="8"/>
  <c r="AG655" i="8"/>
  <c r="AG656" i="8"/>
  <c r="AG657" i="8"/>
  <c r="AG658" i="8"/>
  <c r="AG659" i="8"/>
  <c r="AG660" i="8"/>
  <c r="AG661" i="8"/>
  <c r="AG662" i="8"/>
  <c r="AG663" i="8"/>
  <c r="AG664" i="8"/>
  <c r="AG665" i="8"/>
  <c r="AG666" i="8"/>
  <c r="AG667" i="8"/>
  <c r="AG668" i="8"/>
  <c r="AG669" i="8"/>
  <c r="AG670" i="8"/>
  <c r="AG671" i="8"/>
  <c r="AG672" i="8"/>
  <c r="AG673" i="8"/>
  <c r="AG674" i="8"/>
  <c r="AG675" i="8"/>
  <c r="AG676" i="8"/>
  <c r="AG677" i="8"/>
  <c r="AG678" i="8"/>
  <c r="AG679" i="8"/>
  <c r="AG680" i="8"/>
  <c r="AG681" i="8"/>
  <c r="AG682" i="8"/>
  <c r="AG683" i="8"/>
  <c r="AG684" i="8"/>
  <c r="AG685" i="8"/>
  <c r="AG686" i="8"/>
  <c r="AG687" i="8"/>
  <c r="AG688" i="8"/>
  <c r="AG689" i="8"/>
  <c r="AG690" i="8"/>
  <c r="AG691" i="8"/>
  <c r="AG692" i="8"/>
  <c r="AG693" i="8"/>
  <c r="AG694" i="8"/>
  <c r="AG695" i="8"/>
  <c r="AG696" i="8"/>
  <c r="AG697" i="8"/>
  <c r="AG698" i="8"/>
  <c r="AG699" i="8"/>
  <c r="AG700" i="8"/>
  <c r="AG701" i="8"/>
  <c r="AG702" i="8"/>
  <c r="AG703" i="8"/>
  <c r="AG704" i="8"/>
  <c r="AG705" i="8"/>
  <c r="AG706" i="8"/>
  <c r="AG707" i="8"/>
  <c r="AG708" i="8"/>
  <c r="AG709" i="8"/>
  <c r="AG710" i="8"/>
  <c r="AG711" i="8"/>
  <c r="AG712" i="8"/>
  <c r="AG713" i="8"/>
  <c r="AG714" i="8"/>
  <c r="AG715" i="8"/>
  <c r="AG716" i="8"/>
  <c r="AG717" i="8"/>
  <c r="AG718" i="8"/>
  <c r="AG719" i="8"/>
  <c r="AG720" i="8"/>
  <c r="AG721" i="8"/>
  <c r="AG722" i="8"/>
  <c r="AG723" i="8"/>
  <c r="AG724" i="8"/>
  <c r="AG725" i="8"/>
  <c r="AG726" i="8"/>
  <c r="AG727" i="8"/>
  <c r="AG728" i="8"/>
  <c r="AG729" i="8"/>
  <c r="AG730" i="8"/>
  <c r="AG731" i="8"/>
  <c r="AG732" i="8"/>
  <c r="AG733" i="8"/>
  <c r="AG734" i="8"/>
  <c r="AG735" i="8"/>
  <c r="AG736" i="8"/>
  <c r="AG737" i="8"/>
  <c r="AG738" i="8"/>
  <c r="AG739" i="8"/>
  <c r="AG740" i="8"/>
  <c r="AG741" i="8"/>
  <c r="AG742" i="8"/>
  <c r="AG743" i="8"/>
  <c r="AG744" i="8"/>
  <c r="AG745" i="8"/>
  <c r="AG746" i="8"/>
  <c r="AG747" i="8"/>
  <c r="AG748" i="8"/>
  <c r="AG749" i="8"/>
  <c r="AG750" i="8"/>
  <c r="AG751" i="8"/>
  <c r="AG752" i="8"/>
  <c r="AG753" i="8"/>
  <c r="AG754" i="8"/>
  <c r="AG755" i="8"/>
  <c r="AG756" i="8"/>
  <c r="AG757" i="8"/>
  <c r="AG758" i="8"/>
  <c r="AG759" i="8"/>
  <c r="AG760" i="8"/>
  <c r="AG761" i="8"/>
  <c r="AG762" i="8"/>
  <c r="AG763" i="8"/>
  <c r="AG764" i="8"/>
  <c r="AG765" i="8"/>
  <c r="AG766" i="8"/>
  <c r="AG767" i="8"/>
  <c r="AG768" i="8"/>
  <c r="AG769" i="8"/>
  <c r="AG770" i="8"/>
  <c r="AG771" i="8"/>
  <c r="AG772" i="8"/>
  <c r="AG773" i="8"/>
  <c r="AG774" i="8"/>
  <c r="AG775" i="8"/>
  <c r="AG776" i="8"/>
  <c r="AG777" i="8"/>
  <c r="AG778" i="8"/>
  <c r="AG779" i="8"/>
  <c r="AG780" i="8"/>
  <c r="AG781" i="8"/>
  <c r="AG782" i="8"/>
  <c r="AG783" i="8"/>
  <c r="AG784" i="8"/>
  <c r="AG785" i="8"/>
  <c r="AG786" i="8"/>
  <c r="AG787" i="8"/>
  <c r="AG788" i="8"/>
  <c r="AG789" i="8"/>
  <c r="AG790" i="8"/>
  <c r="AG791" i="8"/>
  <c r="AG792" i="8"/>
  <c r="AG793" i="8"/>
  <c r="AG794" i="8"/>
  <c r="AG795" i="8"/>
  <c r="AG796" i="8"/>
  <c r="AG797" i="8"/>
  <c r="AG798" i="8"/>
  <c r="AG799" i="8"/>
  <c r="AG800" i="8"/>
  <c r="AG801" i="8"/>
  <c r="AG802" i="8"/>
  <c r="AG803" i="8"/>
  <c r="AG804" i="8"/>
  <c r="AG805" i="8"/>
  <c r="AG806" i="8"/>
  <c r="AG807" i="8"/>
  <c r="AG808" i="8"/>
  <c r="AG809" i="8"/>
  <c r="AG810" i="8"/>
  <c r="AG811" i="8"/>
  <c r="AG812" i="8"/>
  <c r="AG813" i="8"/>
  <c r="AG814" i="8"/>
  <c r="AG815" i="8"/>
  <c r="AG816" i="8"/>
  <c r="AG817" i="8"/>
  <c r="AG818" i="8"/>
  <c r="AG819" i="8"/>
  <c r="AG820" i="8"/>
  <c r="AG821" i="8"/>
  <c r="AG822" i="8"/>
  <c r="AG823" i="8"/>
  <c r="AG824" i="8"/>
  <c r="AG825" i="8"/>
  <c r="AG826" i="8"/>
  <c r="AG827" i="8"/>
  <c r="AG828" i="8"/>
  <c r="AG829" i="8"/>
  <c r="AG830" i="8"/>
  <c r="AG831" i="8"/>
  <c r="AG832" i="8"/>
  <c r="AG833" i="8"/>
  <c r="AG834" i="8"/>
  <c r="AG835" i="8"/>
  <c r="AG836" i="8"/>
  <c r="AG837" i="8"/>
  <c r="AG838" i="8"/>
  <c r="AG839" i="8"/>
  <c r="AG840" i="8"/>
  <c r="AG841" i="8"/>
  <c r="AG842" i="8"/>
  <c r="AG843" i="8"/>
  <c r="AG844" i="8"/>
  <c r="AG845" i="8"/>
  <c r="AG846" i="8"/>
  <c r="AG847" i="8"/>
  <c r="AG848" i="8"/>
  <c r="AG849" i="8"/>
  <c r="AG850" i="8"/>
  <c r="AG851" i="8"/>
  <c r="AG852" i="8"/>
  <c r="AG853" i="8"/>
  <c r="AG854" i="8"/>
  <c r="AG855" i="8"/>
  <c r="AG856" i="8"/>
  <c r="AG857" i="8"/>
  <c r="AG858" i="8"/>
  <c r="AG859" i="8"/>
  <c r="AG860" i="8"/>
  <c r="AG861" i="8"/>
  <c r="AG862" i="8"/>
  <c r="AG863" i="8"/>
  <c r="AG864" i="8"/>
  <c r="AG865" i="8"/>
  <c r="AG866" i="8"/>
  <c r="AG867" i="8"/>
  <c r="AG868" i="8"/>
  <c r="AG869" i="8"/>
  <c r="AG870" i="8"/>
  <c r="AG871" i="8"/>
  <c r="AG872" i="8"/>
  <c r="AG873" i="8"/>
  <c r="AG874" i="8"/>
  <c r="AG875" i="8"/>
  <c r="AG876" i="8"/>
  <c r="AG877" i="8"/>
  <c r="AG878" i="8"/>
  <c r="AG879" i="8"/>
  <c r="AG880" i="8"/>
  <c r="AG881" i="8"/>
  <c r="AG882" i="8"/>
  <c r="AG883" i="8"/>
  <c r="AG884" i="8"/>
  <c r="AG885" i="8"/>
  <c r="AG886" i="8"/>
  <c r="AG887" i="8"/>
  <c r="AG888" i="8"/>
  <c r="AG889" i="8"/>
  <c r="AG890" i="8"/>
  <c r="AG891" i="8"/>
  <c r="AG892" i="8"/>
  <c r="AG893" i="8"/>
  <c r="AG894" i="8"/>
  <c r="AG895" i="8"/>
  <c r="AG896" i="8"/>
  <c r="AG897" i="8"/>
  <c r="AG898" i="8"/>
  <c r="AG899" i="8"/>
  <c r="AG900" i="8"/>
  <c r="AG901" i="8"/>
  <c r="AG902" i="8"/>
  <c r="AG903" i="8"/>
  <c r="AG904" i="8"/>
  <c r="AG905" i="8"/>
  <c r="AG906" i="8"/>
  <c r="AG907" i="8"/>
  <c r="AG908" i="8"/>
  <c r="AG909" i="8"/>
  <c r="AG910" i="8"/>
  <c r="AG911" i="8"/>
  <c r="AG912" i="8"/>
  <c r="AG913" i="8"/>
  <c r="AG914" i="8"/>
  <c r="AG915" i="8"/>
  <c r="AG916" i="8"/>
  <c r="AG917" i="8"/>
  <c r="AG918" i="8"/>
  <c r="AG919" i="8"/>
  <c r="AG920" i="8"/>
  <c r="AG921" i="8"/>
  <c r="AG922" i="8"/>
  <c r="AG923" i="8"/>
  <c r="AG924" i="8"/>
  <c r="AG925" i="8"/>
  <c r="AG926" i="8"/>
  <c r="AG927" i="8"/>
  <c r="AG928" i="8"/>
  <c r="AG929" i="8"/>
  <c r="AG930" i="8"/>
  <c r="AG931" i="8"/>
  <c r="AG932" i="8"/>
  <c r="AG933" i="8"/>
  <c r="AG934" i="8"/>
  <c r="AG935" i="8"/>
  <c r="AG936" i="8"/>
  <c r="AG937" i="8"/>
  <c r="AG938" i="8"/>
  <c r="AG939" i="8"/>
  <c r="AG940" i="8"/>
  <c r="AG941" i="8"/>
  <c r="AG942" i="8"/>
  <c r="AG943" i="8"/>
  <c r="AG944" i="8"/>
  <c r="AG945" i="8"/>
  <c r="AG946" i="8"/>
  <c r="AG947" i="8"/>
  <c r="AG948" i="8"/>
  <c r="AG949" i="8"/>
  <c r="AG950" i="8"/>
  <c r="AG951" i="8"/>
  <c r="AG952" i="8"/>
  <c r="AG953" i="8"/>
  <c r="AG954" i="8"/>
  <c r="AG955" i="8"/>
  <c r="AG956" i="8"/>
  <c r="AG957" i="8"/>
  <c r="AG958" i="8"/>
  <c r="AG959" i="8"/>
  <c r="AG960" i="8"/>
  <c r="AG961" i="8"/>
  <c r="AG962" i="8"/>
  <c r="AG963" i="8"/>
  <c r="AG964" i="8"/>
  <c r="AG965" i="8"/>
  <c r="AG966" i="8"/>
  <c r="AG967" i="8"/>
  <c r="AG968" i="8"/>
  <c r="AG969" i="8"/>
  <c r="AG970" i="8"/>
  <c r="AG971" i="8"/>
  <c r="AG972" i="8"/>
  <c r="AG973" i="8"/>
  <c r="AG974" i="8"/>
  <c r="AG975" i="8"/>
  <c r="AG976" i="8"/>
  <c r="AG977" i="8"/>
  <c r="AG978" i="8"/>
  <c r="AG979" i="8"/>
  <c r="AG980" i="8"/>
  <c r="AG981" i="8"/>
  <c r="AG982" i="8"/>
  <c r="AG983" i="8"/>
  <c r="AG984" i="8"/>
  <c r="AG985" i="8"/>
  <c r="AG986" i="8"/>
  <c r="AG987" i="8"/>
  <c r="AG988" i="8"/>
  <c r="AG989" i="8"/>
  <c r="AG990" i="8"/>
  <c r="AG991" i="8"/>
  <c r="AG992" i="8"/>
  <c r="AG993" i="8"/>
  <c r="AG994" i="8"/>
  <c r="AG995" i="8"/>
  <c r="AG996" i="8"/>
  <c r="AG997" i="8"/>
  <c r="AG998" i="8"/>
  <c r="AG999" i="8"/>
  <c r="AG1000" i="8"/>
  <c r="AG1001" i="8"/>
  <c r="AG1002" i="8"/>
  <c r="AG1003" i="8"/>
  <c r="AG1004" i="8"/>
  <c r="AG1005" i="8"/>
  <c r="AG1006" i="8"/>
  <c r="AG1007" i="8"/>
  <c r="AG1008" i="8"/>
  <c r="AG1009" i="8"/>
  <c r="AG1010" i="8"/>
  <c r="AG1011" i="8"/>
  <c r="AG1012" i="8"/>
  <c r="AG1013" i="8"/>
  <c r="AG1014" i="8"/>
  <c r="AG1015" i="8"/>
  <c r="AG1016" i="8"/>
  <c r="AG1017" i="8"/>
  <c r="AG1018" i="8"/>
  <c r="AG1019" i="8"/>
  <c r="AG1020" i="8"/>
  <c r="AG1021" i="8"/>
  <c r="AG1022" i="8"/>
  <c r="AG1023" i="8"/>
  <c r="AG1024" i="8"/>
  <c r="AG1025" i="8"/>
  <c r="AG1026" i="8"/>
  <c r="AG1027" i="8"/>
  <c r="AG1028" i="8"/>
  <c r="AG1029" i="8"/>
  <c r="AG1030" i="8"/>
  <c r="AG1031" i="8"/>
  <c r="AG1032" i="8"/>
  <c r="AG1033" i="8"/>
  <c r="AG1034" i="8"/>
  <c r="AG1035" i="8"/>
  <c r="AG1036" i="8"/>
  <c r="AG1037" i="8"/>
  <c r="AG1038" i="8"/>
  <c r="AG1039" i="8"/>
  <c r="AG1040" i="8"/>
  <c r="AG1041" i="8"/>
  <c r="AG1042" i="8"/>
  <c r="AG1043" i="8"/>
  <c r="AG1044" i="8"/>
  <c r="AG1045" i="8"/>
  <c r="AG1046" i="8"/>
  <c r="AG1047" i="8"/>
  <c r="AG1048" i="8"/>
  <c r="AG1049" i="8"/>
  <c r="AG1050" i="8"/>
  <c r="AG1051" i="8"/>
  <c r="AG1052" i="8"/>
  <c r="AG1053" i="8"/>
  <c r="AG1054" i="8"/>
  <c r="AG1055" i="8"/>
  <c r="AG1056" i="8"/>
  <c r="AG1057" i="8"/>
  <c r="AG1058" i="8"/>
  <c r="AG1059" i="8"/>
  <c r="AG1060" i="8"/>
  <c r="AG1061" i="8"/>
  <c r="AG1062" i="8"/>
  <c r="AG1063" i="8"/>
  <c r="AG1064" i="8"/>
  <c r="AG1065" i="8"/>
  <c r="AG1066" i="8"/>
  <c r="AG1067" i="8"/>
  <c r="AG1068" i="8"/>
  <c r="AG1069" i="8"/>
  <c r="AG1070" i="8"/>
  <c r="AG1071" i="8"/>
  <c r="AG1072" i="8"/>
  <c r="AG1073" i="8"/>
  <c r="AG1074" i="8"/>
  <c r="AG1075" i="8"/>
  <c r="AG1076" i="8"/>
  <c r="AG1077" i="8"/>
  <c r="AG1078" i="8"/>
  <c r="AG1079" i="8"/>
  <c r="AG1080" i="8"/>
  <c r="AG1081" i="8"/>
  <c r="AG1082" i="8"/>
  <c r="AG1083" i="8"/>
  <c r="AG1084" i="8"/>
  <c r="AG1085" i="8"/>
  <c r="AG1086" i="8"/>
  <c r="AG1087" i="8"/>
  <c r="AG1088" i="8"/>
  <c r="AG1089" i="8"/>
  <c r="AG1090" i="8"/>
  <c r="AG1091" i="8"/>
  <c r="AG1092" i="8"/>
  <c r="AG1093" i="8"/>
  <c r="AG1094" i="8"/>
  <c r="AG1095" i="8"/>
  <c r="AG1096" i="8"/>
  <c r="AG1097" i="8"/>
  <c r="AG1098" i="8"/>
  <c r="AG1099" i="8"/>
  <c r="AG1100" i="8"/>
  <c r="AG1101" i="8"/>
  <c r="AG1102" i="8"/>
  <c r="AG1103" i="8"/>
  <c r="AG1104" i="8"/>
  <c r="AG1105" i="8"/>
  <c r="AG1106" i="8"/>
  <c r="AG1107" i="8"/>
  <c r="AG1108" i="8"/>
  <c r="AG1109" i="8"/>
  <c r="AG1110" i="8"/>
  <c r="AG1111" i="8"/>
  <c r="AG1112" i="8"/>
  <c r="AG1113" i="8"/>
  <c r="AG1114" i="8"/>
  <c r="AG1115" i="8"/>
  <c r="AG1116" i="8"/>
  <c r="AG1117" i="8"/>
  <c r="AG1118" i="8"/>
  <c r="AG1119" i="8"/>
  <c r="AG1120" i="8"/>
  <c r="AG1121" i="8"/>
  <c r="AG1122" i="8"/>
  <c r="AG1123" i="8"/>
  <c r="AG1124" i="8"/>
  <c r="AG1125" i="8"/>
  <c r="AG1126" i="8"/>
  <c r="AG1127" i="8"/>
  <c r="AG1128" i="8"/>
  <c r="AG1129" i="8"/>
  <c r="AG1130" i="8"/>
  <c r="AG1131" i="8"/>
  <c r="AG1132" i="8"/>
  <c r="AG1133" i="8"/>
  <c r="AG1134" i="8"/>
  <c r="AG1135" i="8"/>
  <c r="AG1136" i="8"/>
  <c r="AG1137" i="8"/>
  <c r="AG1138" i="8"/>
  <c r="AG1139" i="8"/>
  <c r="AG1140" i="8"/>
  <c r="AG1141" i="8"/>
  <c r="AG1142" i="8"/>
  <c r="AG1143" i="8"/>
  <c r="AG1144" i="8"/>
  <c r="AG1145" i="8"/>
  <c r="AG1146" i="8"/>
  <c r="AG1147" i="8"/>
  <c r="AG1148" i="8"/>
  <c r="AG1149" i="8"/>
  <c r="AG1150" i="8"/>
  <c r="AG1151" i="8"/>
  <c r="AG1152" i="8"/>
  <c r="AG1153" i="8"/>
  <c r="AG1154" i="8"/>
  <c r="AG1155" i="8"/>
  <c r="AG1156" i="8"/>
  <c r="AG1157" i="8"/>
  <c r="AG1158" i="8"/>
  <c r="AG1159" i="8"/>
  <c r="AG1160" i="8"/>
  <c r="AG1161" i="8"/>
  <c r="AG1162" i="8"/>
  <c r="AG1163" i="8"/>
  <c r="AG1164" i="8"/>
  <c r="AG1165" i="8"/>
  <c r="AG1166" i="8"/>
  <c r="AG1167" i="8"/>
  <c r="AG1168" i="8"/>
  <c r="AG1169" i="8"/>
  <c r="AG1170" i="8"/>
  <c r="AG1171" i="8"/>
  <c r="AG1172" i="8"/>
  <c r="AG1173" i="8"/>
  <c r="AG1174" i="8"/>
  <c r="AG1175" i="8"/>
  <c r="AG1176" i="8"/>
  <c r="AG1177" i="8"/>
  <c r="AG1178" i="8"/>
  <c r="AG1179" i="8"/>
  <c r="AG1180" i="8"/>
  <c r="AG1181" i="8"/>
  <c r="AG1182" i="8"/>
  <c r="AG1183" i="8"/>
  <c r="AG1184" i="8"/>
  <c r="AG1185" i="8"/>
  <c r="AG1186" i="8"/>
  <c r="AG1187" i="8"/>
  <c r="AG1188" i="8"/>
  <c r="AG1189" i="8"/>
  <c r="AG1190" i="8"/>
  <c r="AG1191" i="8"/>
  <c r="AG1192" i="8"/>
  <c r="AG1193" i="8"/>
  <c r="AG1194" i="8"/>
  <c r="AF4" i="8"/>
  <c r="AF5" i="8"/>
  <c r="AF6" i="8"/>
  <c r="AF7" i="8"/>
  <c r="AF8" i="8"/>
  <c r="AF9" i="8"/>
  <c r="AF10" i="8"/>
  <c r="AF11" i="8"/>
  <c r="AF12" i="8"/>
  <c r="AF13" i="8"/>
  <c r="AF14" i="8"/>
  <c r="L10" i="17" s="1"/>
  <c r="AF15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28" i="8"/>
  <c r="AF29" i="8"/>
  <c r="AF30" i="8"/>
  <c r="AF31" i="8"/>
  <c r="AF32" i="8"/>
  <c r="AF33" i="8"/>
  <c r="AF34" i="8"/>
  <c r="AF35" i="8"/>
  <c r="AF36" i="8"/>
  <c r="AF37" i="8"/>
  <c r="AF38" i="8"/>
  <c r="AF39" i="8"/>
  <c r="AF40" i="8"/>
  <c r="AF41" i="8"/>
  <c r="AF42" i="8"/>
  <c r="AF43" i="8"/>
  <c r="AF44" i="8"/>
  <c r="AF45" i="8"/>
  <c r="AF46" i="8"/>
  <c r="AF47" i="8"/>
  <c r="AF48" i="8"/>
  <c r="AF49" i="8"/>
  <c r="AF50" i="8"/>
  <c r="AF51" i="8"/>
  <c r="AF52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0" i="8"/>
  <c r="AF81" i="8"/>
  <c r="AF82" i="8"/>
  <c r="AF83" i="8"/>
  <c r="AF84" i="8"/>
  <c r="AF85" i="8"/>
  <c r="AF86" i="8"/>
  <c r="AF87" i="8"/>
  <c r="AF88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0" i="8"/>
  <c r="AF121" i="8"/>
  <c r="AF122" i="8"/>
  <c r="AF123" i="8"/>
  <c r="AF124" i="8"/>
  <c r="AF125" i="8"/>
  <c r="AF126" i="8"/>
  <c r="AF127" i="8"/>
  <c r="AF128" i="8"/>
  <c r="AF129" i="8"/>
  <c r="AF130" i="8"/>
  <c r="AF131" i="8"/>
  <c r="AF132" i="8"/>
  <c r="AF133" i="8"/>
  <c r="AF134" i="8"/>
  <c r="AF135" i="8"/>
  <c r="AF136" i="8"/>
  <c r="AF137" i="8"/>
  <c r="AF138" i="8"/>
  <c r="AF139" i="8"/>
  <c r="AF140" i="8"/>
  <c r="AF141" i="8"/>
  <c r="AF142" i="8"/>
  <c r="AF143" i="8"/>
  <c r="AF144" i="8"/>
  <c r="AF145" i="8"/>
  <c r="AF146" i="8"/>
  <c r="AF147" i="8"/>
  <c r="AF148" i="8"/>
  <c r="AF149" i="8"/>
  <c r="AF150" i="8"/>
  <c r="AF151" i="8"/>
  <c r="AF152" i="8"/>
  <c r="AF153" i="8"/>
  <c r="AF154" i="8"/>
  <c r="AF155" i="8"/>
  <c r="AF156" i="8"/>
  <c r="AF157" i="8"/>
  <c r="AF158" i="8"/>
  <c r="AF159" i="8"/>
  <c r="AF160" i="8"/>
  <c r="AF161" i="8"/>
  <c r="AF162" i="8"/>
  <c r="AF163" i="8"/>
  <c r="AF164" i="8"/>
  <c r="AF165" i="8"/>
  <c r="AF166" i="8"/>
  <c r="AF167" i="8"/>
  <c r="AF168" i="8"/>
  <c r="AF169" i="8"/>
  <c r="AF170" i="8"/>
  <c r="AF171" i="8"/>
  <c r="AF172" i="8"/>
  <c r="AF173" i="8"/>
  <c r="AF174" i="8"/>
  <c r="AF175" i="8"/>
  <c r="AF176" i="8"/>
  <c r="AF177" i="8"/>
  <c r="AF178" i="8"/>
  <c r="AF179" i="8"/>
  <c r="AF180" i="8"/>
  <c r="AF181" i="8"/>
  <c r="AF182" i="8"/>
  <c r="AF183" i="8"/>
  <c r="AF184" i="8"/>
  <c r="AF185" i="8"/>
  <c r="AF186" i="8"/>
  <c r="AF187" i="8"/>
  <c r="AF188" i="8"/>
  <c r="AF189" i="8"/>
  <c r="AF190" i="8"/>
  <c r="AF191" i="8"/>
  <c r="AF192" i="8"/>
  <c r="AF193" i="8"/>
  <c r="AF194" i="8"/>
  <c r="AF195" i="8"/>
  <c r="AF196" i="8"/>
  <c r="AF197" i="8"/>
  <c r="AF198" i="8"/>
  <c r="AF199" i="8"/>
  <c r="AF200" i="8"/>
  <c r="AF201" i="8"/>
  <c r="AF202" i="8"/>
  <c r="AF203" i="8"/>
  <c r="AF204" i="8"/>
  <c r="AF205" i="8"/>
  <c r="AF206" i="8"/>
  <c r="AF207" i="8"/>
  <c r="AF208" i="8"/>
  <c r="AF209" i="8"/>
  <c r="AF210" i="8"/>
  <c r="AF211" i="8"/>
  <c r="AF212" i="8"/>
  <c r="AF213" i="8"/>
  <c r="AF214" i="8"/>
  <c r="AF215" i="8"/>
  <c r="AF216" i="8"/>
  <c r="AF217" i="8"/>
  <c r="AF218" i="8"/>
  <c r="AF219" i="8"/>
  <c r="AF220" i="8"/>
  <c r="AF221" i="8"/>
  <c r="AF222" i="8"/>
  <c r="AF223" i="8"/>
  <c r="AF224" i="8"/>
  <c r="AF225" i="8"/>
  <c r="AF226" i="8"/>
  <c r="AF227" i="8"/>
  <c r="AF228" i="8"/>
  <c r="AF229" i="8"/>
  <c r="AF230" i="8"/>
  <c r="AF231" i="8"/>
  <c r="AF232" i="8"/>
  <c r="AF233" i="8"/>
  <c r="AF234" i="8"/>
  <c r="AF235" i="8"/>
  <c r="AF236" i="8"/>
  <c r="AF237" i="8"/>
  <c r="AF238" i="8"/>
  <c r="AF239" i="8"/>
  <c r="AF240" i="8"/>
  <c r="AF241" i="8"/>
  <c r="AF242" i="8"/>
  <c r="AF243" i="8"/>
  <c r="AF244" i="8"/>
  <c r="AF245" i="8"/>
  <c r="AF246" i="8"/>
  <c r="AF247" i="8"/>
  <c r="AF248" i="8"/>
  <c r="AF249" i="8"/>
  <c r="AF250" i="8"/>
  <c r="AF251" i="8"/>
  <c r="AF252" i="8"/>
  <c r="AF253" i="8"/>
  <c r="AF254" i="8"/>
  <c r="AF255" i="8"/>
  <c r="AF256" i="8"/>
  <c r="AF257" i="8"/>
  <c r="AF258" i="8"/>
  <c r="AF259" i="8"/>
  <c r="AF260" i="8"/>
  <c r="AF261" i="8"/>
  <c r="AF262" i="8"/>
  <c r="AF263" i="8"/>
  <c r="AF264" i="8"/>
  <c r="AF265" i="8"/>
  <c r="AF266" i="8"/>
  <c r="AF267" i="8"/>
  <c r="AF268" i="8"/>
  <c r="AF269" i="8"/>
  <c r="AF270" i="8"/>
  <c r="AF271" i="8"/>
  <c r="AF272" i="8"/>
  <c r="AF273" i="8"/>
  <c r="AF274" i="8"/>
  <c r="AF275" i="8"/>
  <c r="AF276" i="8"/>
  <c r="AF277" i="8"/>
  <c r="AF278" i="8"/>
  <c r="AF279" i="8"/>
  <c r="AF280" i="8"/>
  <c r="AF281" i="8"/>
  <c r="AF282" i="8"/>
  <c r="AF283" i="8"/>
  <c r="AF284" i="8"/>
  <c r="AF285" i="8"/>
  <c r="AF286" i="8"/>
  <c r="AF287" i="8"/>
  <c r="AF288" i="8"/>
  <c r="AF289" i="8"/>
  <c r="AF290" i="8"/>
  <c r="AF291" i="8"/>
  <c r="AF292" i="8"/>
  <c r="AF293" i="8"/>
  <c r="AF294" i="8"/>
  <c r="AF295" i="8"/>
  <c r="AF296" i="8"/>
  <c r="AF297" i="8"/>
  <c r="AF298" i="8"/>
  <c r="AF299" i="8"/>
  <c r="AF300" i="8"/>
  <c r="AF301" i="8"/>
  <c r="AF302" i="8"/>
  <c r="AF303" i="8"/>
  <c r="AF304" i="8"/>
  <c r="AF305" i="8"/>
  <c r="AF306" i="8"/>
  <c r="AF307" i="8"/>
  <c r="AF308" i="8"/>
  <c r="AF309" i="8"/>
  <c r="AF310" i="8"/>
  <c r="AF311" i="8"/>
  <c r="AF312" i="8"/>
  <c r="AF313" i="8"/>
  <c r="AF314" i="8"/>
  <c r="AF315" i="8"/>
  <c r="AF316" i="8"/>
  <c r="AF317" i="8"/>
  <c r="AF318" i="8"/>
  <c r="AF319" i="8"/>
  <c r="AF320" i="8"/>
  <c r="AF321" i="8"/>
  <c r="AF322" i="8"/>
  <c r="AF323" i="8"/>
  <c r="AF324" i="8"/>
  <c r="AF325" i="8"/>
  <c r="AF326" i="8"/>
  <c r="AF327" i="8"/>
  <c r="AF328" i="8"/>
  <c r="AF329" i="8"/>
  <c r="AF330" i="8"/>
  <c r="AF331" i="8"/>
  <c r="AF332" i="8"/>
  <c r="AF333" i="8"/>
  <c r="AF334" i="8"/>
  <c r="AF335" i="8"/>
  <c r="AF336" i="8"/>
  <c r="AF337" i="8"/>
  <c r="AF338" i="8"/>
  <c r="AF339" i="8"/>
  <c r="AF340" i="8"/>
  <c r="AF341" i="8"/>
  <c r="AF342" i="8"/>
  <c r="AF343" i="8"/>
  <c r="AF344" i="8"/>
  <c r="AF345" i="8"/>
  <c r="AF346" i="8"/>
  <c r="AF347" i="8"/>
  <c r="AF348" i="8"/>
  <c r="AF349" i="8"/>
  <c r="AF350" i="8"/>
  <c r="AF351" i="8"/>
  <c r="AF352" i="8"/>
  <c r="AF353" i="8"/>
  <c r="AF354" i="8"/>
  <c r="AF355" i="8"/>
  <c r="AF356" i="8"/>
  <c r="AF357" i="8"/>
  <c r="AF358" i="8"/>
  <c r="AF359" i="8"/>
  <c r="AF360" i="8"/>
  <c r="AF361" i="8"/>
  <c r="AF362" i="8"/>
  <c r="AF363" i="8"/>
  <c r="AF364" i="8"/>
  <c r="AF365" i="8"/>
  <c r="AF366" i="8"/>
  <c r="AF367" i="8"/>
  <c r="AF368" i="8"/>
  <c r="AF369" i="8"/>
  <c r="AF370" i="8"/>
  <c r="AF371" i="8"/>
  <c r="AF372" i="8"/>
  <c r="AF373" i="8"/>
  <c r="AF374" i="8"/>
  <c r="AF375" i="8"/>
  <c r="AF376" i="8"/>
  <c r="AF377" i="8"/>
  <c r="AF378" i="8"/>
  <c r="AF379" i="8"/>
  <c r="AF380" i="8"/>
  <c r="AF381" i="8"/>
  <c r="AF382" i="8"/>
  <c r="AF383" i="8"/>
  <c r="AF384" i="8"/>
  <c r="AF385" i="8"/>
  <c r="AF386" i="8"/>
  <c r="AF387" i="8"/>
  <c r="AF388" i="8"/>
  <c r="AF389" i="8"/>
  <c r="AF390" i="8"/>
  <c r="AF391" i="8"/>
  <c r="AF392" i="8"/>
  <c r="AF393" i="8"/>
  <c r="AF394" i="8"/>
  <c r="AF395" i="8"/>
  <c r="AF396" i="8"/>
  <c r="AF397" i="8"/>
  <c r="AF398" i="8"/>
  <c r="AF399" i="8"/>
  <c r="AF400" i="8"/>
  <c r="AF401" i="8"/>
  <c r="AF402" i="8"/>
  <c r="AF403" i="8"/>
  <c r="AF404" i="8"/>
  <c r="AF405" i="8"/>
  <c r="AF406" i="8"/>
  <c r="AF407" i="8"/>
  <c r="AF408" i="8"/>
  <c r="AF409" i="8"/>
  <c r="AF410" i="8"/>
  <c r="AF411" i="8"/>
  <c r="AF412" i="8"/>
  <c r="AF413" i="8"/>
  <c r="AF414" i="8"/>
  <c r="AF415" i="8"/>
  <c r="AF416" i="8"/>
  <c r="AF417" i="8"/>
  <c r="AF418" i="8"/>
  <c r="AF419" i="8"/>
  <c r="AF420" i="8"/>
  <c r="AF421" i="8"/>
  <c r="AF422" i="8"/>
  <c r="AF423" i="8"/>
  <c r="AF424" i="8"/>
  <c r="AF425" i="8"/>
  <c r="AF426" i="8"/>
  <c r="AF427" i="8"/>
  <c r="AF428" i="8"/>
  <c r="AF429" i="8"/>
  <c r="AF430" i="8"/>
  <c r="AF431" i="8"/>
  <c r="AF432" i="8"/>
  <c r="AF433" i="8"/>
  <c r="AF434" i="8"/>
  <c r="AF435" i="8"/>
  <c r="AF436" i="8"/>
  <c r="AF437" i="8"/>
  <c r="AF438" i="8"/>
  <c r="AF439" i="8"/>
  <c r="AF440" i="8"/>
  <c r="AF441" i="8"/>
  <c r="AF442" i="8"/>
  <c r="AF443" i="8"/>
  <c r="AF444" i="8"/>
  <c r="AF445" i="8"/>
  <c r="AF446" i="8"/>
  <c r="AF447" i="8"/>
  <c r="AF448" i="8"/>
  <c r="AF449" i="8"/>
  <c r="AF450" i="8"/>
  <c r="AF451" i="8"/>
  <c r="AF452" i="8"/>
  <c r="AF453" i="8"/>
  <c r="AF454" i="8"/>
  <c r="AF455" i="8"/>
  <c r="AF456" i="8"/>
  <c r="AF457" i="8"/>
  <c r="AF458" i="8"/>
  <c r="AF459" i="8"/>
  <c r="AF460" i="8"/>
  <c r="AF461" i="8"/>
  <c r="AF462" i="8"/>
  <c r="AF463" i="8"/>
  <c r="AF464" i="8"/>
  <c r="AF465" i="8"/>
  <c r="AF466" i="8"/>
  <c r="AF467" i="8"/>
  <c r="AF468" i="8"/>
  <c r="AF469" i="8"/>
  <c r="AF470" i="8"/>
  <c r="AF471" i="8"/>
  <c r="AF472" i="8"/>
  <c r="AF473" i="8"/>
  <c r="AF474" i="8"/>
  <c r="AF475" i="8"/>
  <c r="AF476" i="8"/>
  <c r="AF477" i="8"/>
  <c r="AF478" i="8"/>
  <c r="AF479" i="8"/>
  <c r="AF480" i="8"/>
  <c r="AF481" i="8"/>
  <c r="AF482" i="8"/>
  <c r="AF483" i="8"/>
  <c r="AF484" i="8"/>
  <c r="AF485" i="8"/>
  <c r="AF486" i="8"/>
  <c r="AF487" i="8"/>
  <c r="AF488" i="8"/>
  <c r="AF489" i="8"/>
  <c r="AF490" i="8"/>
  <c r="AF491" i="8"/>
  <c r="AF492" i="8"/>
  <c r="AF493" i="8"/>
  <c r="AF494" i="8"/>
  <c r="AF495" i="8"/>
  <c r="AF496" i="8"/>
  <c r="AF497" i="8"/>
  <c r="AF498" i="8"/>
  <c r="AF499" i="8"/>
  <c r="AF500" i="8"/>
  <c r="AF501" i="8"/>
  <c r="AF502" i="8"/>
  <c r="AF503" i="8"/>
  <c r="AF504" i="8"/>
  <c r="AF505" i="8"/>
  <c r="AF506" i="8"/>
  <c r="AF507" i="8"/>
  <c r="AF508" i="8"/>
  <c r="AF509" i="8"/>
  <c r="AF510" i="8"/>
  <c r="AF511" i="8"/>
  <c r="AF512" i="8"/>
  <c r="AF513" i="8"/>
  <c r="AF514" i="8"/>
  <c r="AF515" i="8"/>
  <c r="AF516" i="8"/>
  <c r="AF517" i="8"/>
  <c r="AF518" i="8"/>
  <c r="AF519" i="8"/>
  <c r="AF520" i="8"/>
  <c r="AF521" i="8"/>
  <c r="AF522" i="8"/>
  <c r="AF523" i="8"/>
  <c r="AF524" i="8"/>
  <c r="AF525" i="8"/>
  <c r="AF526" i="8"/>
  <c r="AF527" i="8"/>
  <c r="AF528" i="8"/>
  <c r="AF529" i="8"/>
  <c r="AF530" i="8"/>
  <c r="AF531" i="8"/>
  <c r="AF532" i="8"/>
  <c r="AF533" i="8"/>
  <c r="AF534" i="8"/>
  <c r="AF535" i="8"/>
  <c r="AF536" i="8"/>
  <c r="AF537" i="8"/>
  <c r="AF538" i="8"/>
  <c r="AF539" i="8"/>
  <c r="AF540" i="8"/>
  <c r="AF541" i="8"/>
  <c r="AF542" i="8"/>
  <c r="AF543" i="8"/>
  <c r="AF544" i="8"/>
  <c r="AF545" i="8"/>
  <c r="AF546" i="8"/>
  <c r="AF547" i="8"/>
  <c r="AF548" i="8"/>
  <c r="AF549" i="8"/>
  <c r="AF550" i="8"/>
  <c r="AF551" i="8"/>
  <c r="AF552" i="8"/>
  <c r="AF553" i="8"/>
  <c r="AF554" i="8"/>
  <c r="AF555" i="8"/>
  <c r="AF556" i="8"/>
  <c r="AF557" i="8"/>
  <c r="AF558" i="8"/>
  <c r="AF559" i="8"/>
  <c r="AF560" i="8"/>
  <c r="AF561" i="8"/>
  <c r="AF562" i="8"/>
  <c r="AF563" i="8"/>
  <c r="AF564" i="8"/>
  <c r="AF565" i="8"/>
  <c r="AF566" i="8"/>
  <c r="AF567" i="8"/>
  <c r="AF568" i="8"/>
  <c r="AF569" i="8"/>
  <c r="AF570" i="8"/>
  <c r="AF571" i="8"/>
  <c r="AF572" i="8"/>
  <c r="AF573" i="8"/>
  <c r="AF574" i="8"/>
  <c r="AF575" i="8"/>
  <c r="AF576" i="8"/>
  <c r="AF577" i="8"/>
  <c r="AF578" i="8"/>
  <c r="AF579" i="8"/>
  <c r="AF580" i="8"/>
  <c r="AF581" i="8"/>
  <c r="AF582" i="8"/>
  <c r="AF583" i="8"/>
  <c r="AF584" i="8"/>
  <c r="AF585" i="8"/>
  <c r="AF586" i="8"/>
  <c r="AF587" i="8"/>
  <c r="AF588" i="8"/>
  <c r="AF589" i="8"/>
  <c r="AF590" i="8"/>
  <c r="AF591" i="8"/>
  <c r="AF592" i="8"/>
  <c r="AF593" i="8"/>
  <c r="AF594" i="8"/>
  <c r="AF595" i="8"/>
  <c r="AF596" i="8"/>
  <c r="AF597" i="8"/>
  <c r="AF598" i="8"/>
  <c r="AF599" i="8"/>
  <c r="AF600" i="8"/>
  <c r="AF601" i="8"/>
  <c r="AF602" i="8"/>
  <c r="AF603" i="8"/>
  <c r="AF604" i="8"/>
  <c r="AF605" i="8"/>
  <c r="AF606" i="8"/>
  <c r="AF607" i="8"/>
  <c r="AF608" i="8"/>
  <c r="AF609" i="8"/>
  <c r="AF610" i="8"/>
  <c r="AF611" i="8"/>
  <c r="AF612" i="8"/>
  <c r="AF613" i="8"/>
  <c r="AF614" i="8"/>
  <c r="AF615" i="8"/>
  <c r="AF616" i="8"/>
  <c r="AF617" i="8"/>
  <c r="AF618" i="8"/>
  <c r="AF619" i="8"/>
  <c r="AF620" i="8"/>
  <c r="AF621" i="8"/>
  <c r="AF622" i="8"/>
  <c r="AF623" i="8"/>
  <c r="AF624" i="8"/>
  <c r="AF625" i="8"/>
  <c r="AF626" i="8"/>
  <c r="AF627" i="8"/>
  <c r="AF628" i="8"/>
  <c r="AF629" i="8"/>
  <c r="AF630" i="8"/>
  <c r="AF631" i="8"/>
  <c r="AF632" i="8"/>
  <c r="AF633" i="8"/>
  <c r="AF634" i="8"/>
  <c r="AF635" i="8"/>
  <c r="AF636" i="8"/>
  <c r="AF637" i="8"/>
  <c r="AF638" i="8"/>
  <c r="AF639" i="8"/>
  <c r="AF640" i="8"/>
  <c r="AF641" i="8"/>
  <c r="AF642" i="8"/>
  <c r="AF643" i="8"/>
  <c r="AF644" i="8"/>
  <c r="AF645" i="8"/>
  <c r="AF646" i="8"/>
  <c r="AF647" i="8"/>
  <c r="AF648" i="8"/>
  <c r="AF649" i="8"/>
  <c r="AF650" i="8"/>
  <c r="AF651" i="8"/>
  <c r="AF652" i="8"/>
  <c r="AF653" i="8"/>
  <c r="AF654" i="8"/>
  <c r="AF655" i="8"/>
  <c r="AF656" i="8"/>
  <c r="AF657" i="8"/>
  <c r="AF658" i="8"/>
  <c r="AF659" i="8"/>
  <c r="AF660" i="8"/>
  <c r="AF661" i="8"/>
  <c r="AF662" i="8"/>
  <c r="AF663" i="8"/>
  <c r="AF664" i="8"/>
  <c r="AF665" i="8"/>
  <c r="AF666" i="8"/>
  <c r="AF667" i="8"/>
  <c r="AF668" i="8"/>
  <c r="AF669" i="8"/>
  <c r="AF670" i="8"/>
  <c r="AF671" i="8"/>
  <c r="AF672" i="8"/>
  <c r="AF673" i="8"/>
  <c r="AF674" i="8"/>
  <c r="AF675" i="8"/>
  <c r="AF676" i="8"/>
  <c r="AF677" i="8"/>
  <c r="AF678" i="8"/>
  <c r="AF679" i="8"/>
  <c r="AF680" i="8"/>
  <c r="AF681" i="8"/>
  <c r="AF682" i="8"/>
  <c r="AF683" i="8"/>
  <c r="AF684" i="8"/>
  <c r="AF685" i="8"/>
  <c r="AF686" i="8"/>
  <c r="AF687" i="8"/>
  <c r="AF688" i="8"/>
  <c r="AF689" i="8"/>
  <c r="AF690" i="8"/>
  <c r="AF691" i="8"/>
  <c r="AF692" i="8"/>
  <c r="AF693" i="8"/>
  <c r="AF694" i="8"/>
  <c r="AF695" i="8"/>
  <c r="AF696" i="8"/>
  <c r="AF697" i="8"/>
  <c r="AF698" i="8"/>
  <c r="AF699" i="8"/>
  <c r="AF700" i="8"/>
  <c r="AF701" i="8"/>
  <c r="AF702" i="8"/>
  <c r="AF703" i="8"/>
  <c r="AF704" i="8"/>
  <c r="AF705" i="8"/>
  <c r="AF706" i="8"/>
  <c r="AF707" i="8"/>
  <c r="AF708" i="8"/>
  <c r="AF709" i="8"/>
  <c r="AF710" i="8"/>
  <c r="AF711" i="8"/>
  <c r="AF712" i="8"/>
  <c r="AF713" i="8"/>
  <c r="AF714" i="8"/>
  <c r="AF715" i="8"/>
  <c r="AF716" i="8"/>
  <c r="AF717" i="8"/>
  <c r="AF718" i="8"/>
  <c r="AF719" i="8"/>
  <c r="AF720" i="8"/>
  <c r="AF721" i="8"/>
  <c r="AF722" i="8"/>
  <c r="AF723" i="8"/>
  <c r="AF724" i="8"/>
  <c r="AF725" i="8"/>
  <c r="AF726" i="8"/>
  <c r="AF727" i="8"/>
  <c r="AF728" i="8"/>
  <c r="AF729" i="8"/>
  <c r="AF730" i="8"/>
  <c r="AF731" i="8"/>
  <c r="AF732" i="8"/>
  <c r="AF733" i="8"/>
  <c r="AF734" i="8"/>
  <c r="AF735" i="8"/>
  <c r="AF736" i="8"/>
  <c r="AF737" i="8"/>
  <c r="AF738" i="8"/>
  <c r="AF739" i="8"/>
  <c r="AF740" i="8"/>
  <c r="AF741" i="8"/>
  <c r="AF742" i="8"/>
  <c r="AF743" i="8"/>
  <c r="AF744" i="8"/>
  <c r="AF745" i="8"/>
  <c r="AF746" i="8"/>
  <c r="AF747" i="8"/>
  <c r="AF748" i="8"/>
  <c r="AF749" i="8"/>
  <c r="AF750" i="8"/>
  <c r="AF751" i="8"/>
  <c r="AF752" i="8"/>
  <c r="AF753" i="8"/>
  <c r="AF754" i="8"/>
  <c r="AF755" i="8"/>
  <c r="AF756" i="8"/>
  <c r="AF757" i="8"/>
  <c r="AF758" i="8"/>
  <c r="AF759" i="8"/>
  <c r="AF760" i="8"/>
  <c r="AF761" i="8"/>
  <c r="AF762" i="8"/>
  <c r="AF763" i="8"/>
  <c r="AF764" i="8"/>
  <c r="AF765" i="8"/>
  <c r="AF766" i="8"/>
  <c r="AF767" i="8"/>
  <c r="AF768" i="8"/>
  <c r="AF769" i="8"/>
  <c r="AF770" i="8"/>
  <c r="AF771" i="8"/>
  <c r="AF772" i="8"/>
  <c r="AF773" i="8"/>
  <c r="AF774" i="8"/>
  <c r="AF775" i="8"/>
  <c r="AF776" i="8"/>
  <c r="AF777" i="8"/>
  <c r="AF778" i="8"/>
  <c r="AF779" i="8"/>
  <c r="AF780" i="8"/>
  <c r="AF781" i="8"/>
  <c r="AF782" i="8"/>
  <c r="AF783" i="8"/>
  <c r="AF784" i="8"/>
  <c r="AF785" i="8"/>
  <c r="AF786" i="8"/>
  <c r="AF787" i="8"/>
  <c r="AF788" i="8"/>
  <c r="AF789" i="8"/>
  <c r="AF790" i="8"/>
  <c r="AF791" i="8"/>
  <c r="AF792" i="8"/>
  <c r="AF793" i="8"/>
  <c r="AF794" i="8"/>
  <c r="AF795" i="8"/>
  <c r="AF796" i="8"/>
  <c r="AF797" i="8"/>
  <c r="AF798" i="8"/>
  <c r="AF799" i="8"/>
  <c r="AF800" i="8"/>
  <c r="AF801" i="8"/>
  <c r="AF802" i="8"/>
  <c r="AF803" i="8"/>
  <c r="AF804" i="8"/>
  <c r="AF805" i="8"/>
  <c r="AF806" i="8"/>
  <c r="AF807" i="8"/>
  <c r="AF808" i="8"/>
  <c r="AF809" i="8"/>
  <c r="AF810" i="8"/>
  <c r="AF811" i="8"/>
  <c r="AF812" i="8"/>
  <c r="AF813" i="8"/>
  <c r="AF814" i="8"/>
  <c r="AF815" i="8"/>
  <c r="AF816" i="8"/>
  <c r="AF817" i="8"/>
  <c r="AF818" i="8"/>
  <c r="AF819" i="8"/>
  <c r="AF820" i="8"/>
  <c r="AF821" i="8"/>
  <c r="AF822" i="8"/>
  <c r="AF823" i="8"/>
  <c r="AF824" i="8"/>
  <c r="AF825" i="8"/>
  <c r="AF826" i="8"/>
  <c r="AF827" i="8"/>
  <c r="AF828" i="8"/>
  <c r="AF829" i="8"/>
  <c r="AF830" i="8"/>
  <c r="AF831" i="8"/>
  <c r="AF832" i="8"/>
  <c r="AF833" i="8"/>
  <c r="AF834" i="8"/>
  <c r="AF835" i="8"/>
  <c r="AF836" i="8"/>
  <c r="AF837" i="8"/>
  <c r="AF838" i="8"/>
  <c r="AF839" i="8"/>
  <c r="AF840" i="8"/>
  <c r="AF841" i="8"/>
  <c r="AF842" i="8"/>
  <c r="AF843" i="8"/>
  <c r="AF844" i="8"/>
  <c r="AF845" i="8"/>
  <c r="AF846" i="8"/>
  <c r="AF847" i="8"/>
  <c r="AF848" i="8"/>
  <c r="AF849" i="8"/>
  <c r="AF850" i="8"/>
  <c r="AF851" i="8"/>
  <c r="AF852" i="8"/>
  <c r="AF853" i="8"/>
  <c r="AF854" i="8"/>
  <c r="AF855" i="8"/>
  <c r="AF856" i="8"/>
  <c r="AF857" i="8"/>
  <c r="AF858" i="8"/>
  <c r="AF859" i="8"/>
  <c r="AF860" i="8"/>
  <c r="AF861" i="8"/>
  <c r="AF862" i="8"/>
  <c r="AF863" i="8"/>
  <c r="AF864" i="8"/>
  <c r="AF865" i="8"/>
  <c r="AF866" i="8"/>
  <c r="AF867" i="8"/>
  <c r="AF868" i="8"/>
  <c r="AF869" i="8"/>
  <c r="AF870" i="8"/>
  <c r="AF871" i="8"/>
  <c r="AF872" i="8"/>
  <c r="AF873" i="8"/>
  <c r="AF874" i="8"/>
  <c r="AF875" i="8"/>
  <c r="AF876" i="8"/>
  <c r="AF877" i="8"/>
  <c r="AF878" i="8"/>
  <c r="AF879" i="8"/>
  <c r="AF880" i="8"/>
  <c r="AF881" i="8"/>
  <c r="AF882" i="8"/>
  <c r="AF883" i="8"/>
  <c r="AF884" i="8"/>
  <c r="AF885" i="8"/>
  <c r="AF886" i="8"/>
  <c r="AF887" i="8"/>
  <c r="AF888" i="8"/>
  <c r="AF889" i="8"/>
  <c r="AF890" i="8"/>
  <c r="AF891" i="8"/>
  <c r="AF892" i="8"/>
  <c r="AF893" i="8"/>
  <c r="AF894" i="8"/>
  <c r="AF895" i="8"/>
  <c r="AF896" i="8"/>
  <c r="AF897" i="8"/>
  <c r="AF898" i="8"/>
  <c r="AF899" i="8"/>
  <c r="AF900" i="8"/>
  <c r="AF901" i="8"/>
  <c r="AF902" i="8"/>
  <c r="AF903" i="8"/>
  <c r="AF904" i="8"/>
  <c r="AF905" i="8"/>
  <c r="AF906" i="8"/>
  <c r="AF907" i="8"/>
  <c r="AF908" i="8"/>
  <c r="AF909" i="8"/>
  <c r="AF910" i="8"/>
  <c r="AF911" i="8"/>
  <c r="AF912" i="8"/>
  <c r="AF913" i="8"/>
  <c r="AF914" i="8"/>
  <c r="AF915" i="8"/>
  <c r="AF916" i="8"/>
  <c r="AF917" i="8"/>
  <c r="AF918" i="8"/>
  <c r="AF919" i="8"/>
  <c r="AF920" i="8"/>
  <c r="AF921" i="8"/>
  <c r="AF922" i="8"/>
  <c r="AF923" i="8"/>
  <c r="AF924" i="8"/>
  <c r="AF925" i="8"/>
  <c r="AF926" i="8"/>
  <c r="AF927" i="8"/>
  <c r="AF928" i="8"/>
  <c r="AF929" i="8"/>
  <c r="AF930" i="8"/>
  <c r="AF931" i="8"/>
  <c r="AF932" i="8"/>
  <c r="AF933" i="8"/>
  <c r="AF934" i="8"/>
  <c r="AF935" i="8"/>
  <c r="AF936" i="8"/>
  <c r="AF937" i="8"/>
  <c r="AF938" i="8"/>
  <c r="AF939" i="8"/>
  <c r="AF940" i="8"/>
  <c r="AF941" i="8"/>
  <c r="AF942" i="8"/>
  <c r="AF943" i="8"/>
  <c r="AF944" i="8"/>
  <c r="AF945" i="8"/>
  <c r="AF946" i="8"/>
  <c r="AF947" i="8"/>
  <c r="AF948" i="8"/>
  <c r="AF949" i="8"/>
  <c r="AF950" i="8"/>
  <c r="AF951" i="8"/>
  <c r="AF952" i="8"/>
  <c r="AF953" i="8"/>
  <c r="AF954" i="8"/>
  <c r="AF955" i="8"/>
  <c r="AF956" i="8"/>
  <c r="AF957" i="8"/>
  <c r="AF958" i="8"/>
  <c r="AF959" i="8"/>
  <c r="AF960" i="8"/>
  <c r="AF961" i="8"/>
  <c r="AF962" i="8"/>
  <c r="AF963" i="8"/>
  <c r="AF964" i="8"/>
  <c r="AF965" i="8"/>
  <c r="AF966" i="8"/>
  <c r="AF967" i="8"/>
  <c r="AF968" i="8"/>
  <c r="AF969" i="8"/>
  <c r="AF970" i="8"/>
  <c r="AF971" i="8"/>
  <c r="AF972" i="8"/>
  <c r="AF973" i="8"/>
  <c r="AF974" i="8"/>
  <c r="AF975" i="8"/>
  <c r="AF976" i="8"/>
  <c r="AF977" i="8"/>
  <c r="AF978" i="8"/>
  <c r="AF979" i="8"/>
  <c r="AF980" i="8"/>
  <c r="AF981" i="8"/>
  <c r="AF982" i="8"/>
  <c r="AF983" i="8"/>
  <c r="AF984" i="8"/>
  <c r="AF985" i="8"/>
  <c r="AF986" i="8"/>
  <c r="AF987" i="8"/>
  <c r="AF988" i="8"/>
  <c r="AF989" i="8"/>
  <c r="AF990" i="8"/>
  <c r="AF991" i="8"/>
  <c r="AF992" i="8"/>
  <c r="AF993" i="8"/>
  <c r="AF994" i="8"/>
  <c r="AF995" i="8"/>
  <c r="AF996" i="8"/>
  <c r="AF997" i="8"/>
  <c r="AF998" i="8"/>
  <c r="AF999" i="8"/>
  <c r="AF1000" i="8"/>
  <c r="AF1001" i="8"/>
  <c r="AF1002" i="8"/>
  <c r="AF1003" i="8"/>
  <c r="AF1004" i="8"/>
  <c r="AF1005" i="8"/>
  <c r="AF1006" i="8"/>
  <c r="AF1007" i="8"/>
  <c r="AF1008" i="8"/>
  <c r="AF1009" i="8"/>
  <c r="AF1010" i="8"/>
  <c r="AF1011" i="8"/>
  <c r="AF1012" i="8"/>
  <c r="AF1013" i="8"/>
  <c r="AF1014" i="8"/>
  <c r="AF1015" i="8"/>
  <c r="AF1016" i="8"/>
  <c r="AF1017" i="8"/>
  <c r="AF1018" i="8"/>
  <c r="AF1019" i="8"/>
  <c r="AF1020" i="8"/>
  <c r="AF1021" i="8"/>
  <c r="AF1022" i="8"/>
  <c r="AF1023" i="8"/>
  <c r="AF1024" i="8"/>
  <c r="AF1025" i="8"/>
  <c r="AF1026" i="8"/>
  <c r="AF1027" i="8"/>
  <c r="AF1028" i="8"/>
  <c r="AF1029" i="8"/>
  <c r="AF1030" i="8"/>
  <c r="AF1031" i="8"/>
  <c r="AF1032" i="8"/>
  <c r="AF1033" i="8"/>
  <c r="AF1034" i="8"/>
  <c r="AF1035" i="8"/>
  <c r="AF1036" i="8"/>
  <c r="AF1037" i="8"/>
  <c r="AF1038" i="8"/>
  <c r="AF1039" i="8"/>
  <c r="AF1040" i="8"/>
  <c r="AF1041" i="8"/>
  <c r="AF1042" i="8"/>
  <c r="AF1043" i="8"/>
  <c r="AF1044" i="8"/>
  <c r="AF1045" i="8"/>
  <c r="AF1046" i="8"/>
  <c r="AF1047" i="8"/>
  <c r="AF1048" i="8"/>
  <c r="AF1049" i="8"/>
  <c r="AF1050" i="8"/>
  <c r="AF1051" i="8"/>
  <c r="AF1052" i="8"/>
  <c r="AF1053" i="8"/>
  <c r="AF1054" i="8"/>
  <c r="AF1055" i="8"/>
  <c r="AF1056" i="8"/>
  <c r="AF1057" i="8"/>
  <c r="AF1058" i="8"/>
  <c r="AF1059" i="8"/>
  <c r="AF1060" i="8"/>
  <c r="AF1061" i="8"/>
  <c r="AF1062" i="8"/>
  <c r="AF1063" i="8"/>
  <c r="AF1064" i="8"/>
  <c r="AF1065" i="8"/>
  <c r="AF1066" i="8"/>
  <c r="AF1067" i="8"/>
  <c r="AF1068" i="8"/>
  <c r="AF1069" i="8"/>
  <c r="AF1070" i="8"/>
  <c r="AF1071" i="8"/>
  <c r="AF1072" i="8"/>
  <c r="AF1073" i="8"/>
  <c r="AF1074" i="8"/>
  <c r="AF1075" i="8"/>
  <c r="AF1076" i="8"/>
  <c r="AF1077" i="8"/>
  <c r="AF1078" i="8"/>
  <c r="AF1079" i="8"/>
  <c r="AF1080" i="8"/>
  <c r="AF1081" i="8"/>
  <c r="AF1082" i="8"/>
  <c r="AF1083" i="8"/>
  <c r="AF1084" i="8"/>
  <c r="AF1085" i="8"/>
  <c r="AF1086" i="8"/>
  <c r="AF1087" i="8"/>
  <c r="AF1088" i="8"/>
  <c r="AF1089" i="8"/>
  <c r="AF1090" i="8"/>
  <c r="AF1091" i="8"/>
  <c r="AF1092" i="8"/>
  <c r="AF1093" i="8"/>
  <c r="AF1094" i="8"/>
  <c r="AF1095" i="8"/>
  <c r="AF1096" i="8"/>
  <c r="AF1097" i="8"/>
  <c r="AF1098" i="8"/>
  <c r="AF1099" i="8"/>
  <c r="AF1100" i="8"/>
  <c r="AF1101" i="8"/>
  <c r="AF1102" i="8"/>
  <c r="AF1103" i="8"/>
  <c r="AF1104" i="8"/>
  <c r="AF1105" i="8"/>
  <c r="AF1106" i="8"/>
  <c r="AF1107" i="8"/>
  <c r="AF1108" i="8"/>
  <c r="AF1109" i="8"/>
  <c r="AF1110" i="8"/>
  <c r="AF1111" i="8"/>
  <c r="AF1112" i="8"/>
  <c r="AF1113" i="8"/>
  <c r="AF1114" i="8"/>
  <c r="AF1115" i="8"/>
  <c r="AF1116" i="8"/>
  <c r="AF1117" i="8"/>
  <c r="AF1118" i="8"/>
  <c r="AF1119" i="8"/>
  <c r="AF1120" i="8"/>
  <c r="AF1121" i="8"/>
  <c r="AF1122" i="8"/>
  <c r="AF1123" i="8"/>
  <c r="AF1124" i="8"/>
  <c r="AF1125" i="8"/>
  <c r="AF1126" i="8"/>
  <c r="AF1127" i="8"/>
  <c r="AF1128" i="8"/>
  <c r="AF1129" i="8"/>
  <c r="AF1130" i="8"/>
  <c r="AF1131" i="8"/>
  <c r="AF1132" i="8"/>
  <c r="AF1133" i="8"/>
  <c r="AF1134" i="8"/>
  <c r="AF1135" i="8"/>
  <c r="AF1136" i="8"/>
  <c r="AF1137" i="8"/>
  <c r="AF1138" i="8"/>
  <c r="AF1139" i="8"/>
  <c r="AF1140" i="8"/>
  <c r="AF1141" i="8"/>
  <c r="AF1142" i="8"/>
  <c r="AF1143" i="8"/>
  <c r="AF1144" i="8"/>
  <c r="AF1145" i="8"/>
  <c r="AF1146" i="8"/>
  <c r="AF1147" i="8"/>
  <c r="AF1148" i="8"/>
  <c r="AF1149" i="8"/>
  <c r="AF1150" i="8"/>
  <c r="AF1151" i="8"/>
  <c r="AF1152" i="8"/>
  <c r="AF1153" i="8"/>
  <c r="AF1154" i="8"/>
  <c r="AF1155" i="8"/>
  <c r="AF1156" i="8"/>
  <c r="AF1157" i="8"/>
  <c r="AF1158" i="8"/>
  <c r="AF1159" i="8"/>
  <c r="AF1160" i="8"/>
  <c r="AF1161" i="8"/>
  <c r="AF1162" i="8"/>
  <c r="AF1163" i="8"/>
  <c r="AF1164" i="8"/>
  <c r="AF1165" i="8"/>
  <c r="AF1166" i="8"/>
  <c r="AF1167" i="8"/>
  <c r="AF1168" i="8"/>
  <c r="AF1169" i="8"/>
  <c r="AF1170" i="8"/>
  <c r="AF1171" i="8"/>
  <c r="AF1172" i="8"/>
  <c r="AF1173" i="8"/>
  <c r="AF1174" i="8"/>
  <c r="AF1175" i="8"/>
  <c r="AF1176" i="8"/>
  <c r="AF1177" i="8"/>
  <c r="AF1178" i="8"/>
  <c r="AF1179" i="8"/>
  <c r="AF1180" i="8"/>
  <c r="AF1181" i="8"/>
  <c r="AF1182" i="8"/>
  <c r="AF1183" i="8"/>
  <c r="AF1184" i="8"/>
  <c r="AF1185" i="8"/>
  <c r="AF1186" i="8"/>
  <c r="AF1187" i="8"/>
  <c r="AF1188" i="8"/>
  <c r="AF1189" i="8"/>
  <c r="AF1190" i="8"/>
  <c r="AF1191" i="8"/>
  <c r="AF1192" i="8"/>
  <c r="AF1193" i="8"/>
  <c r="AF1194" i="8"/>
  <c r="AE4" i="8"/>
  <c r="AE5" i="8"/>
  <c r="AE6" i="8"/>
  <c r="AE7" i="8"/>
  <c r="AE8" i="8"/>
  <c r="AE9" i="8"/>
  <c r="AE10" i="8"/>
  <c r="AE11" i="8"/>
  <c r="AE12" i="8"/>
  <c r="AE13" i="8"/>
  <c r="AE14" i="8"/>
  <c r="K10" i="17" s="1"/>
  <c r="AE15" i="8"/>
  <c r="AE16" i="8"/>
  <c r="AE17" i="8"/>
  <c r="AE18" i="8"/>
  <c r="AE19" i="8"/>
  <c r="AE20" i="8"/>
  <c r="AE21" i="8"/>
  <c r="AE22" i="8"/>
  <c r="AE23" i="8"/>
  <c r="AE24" i="8"/>
  <c r="AE25" i="8"/>
  <c r="AE26" i="8"/>
  <c r="AE27" i="8"/>
  <c r="AE28" i="8"/>
  <c r="AE29" i="8"/>
  <c r="AE30" i="8"/>
  <c r="AE31" i="8"/>
  <c r="AE32" i="8"/>
  <c r="AE33" i="8"/>
  <c r="AE34" i="8"/>
  <c r="AE35" i="8"/>
  <c r="AE36" i="8"/>
  <c r="AE37" i="8"/>
  <c r="AE38" i="8"/>
  <c r="AE39" i="8"/>
  <c r="AE40" i="8"/>
  <c r="AE41" i="8"/>
  <c r="AE42" i="8"/>
  <c r="AE43" i="8"/>
  <c r="AE44" i="8"/>
  <c r="AE45" i="8"/>
  <c r="AE46" i="8"/>
  <c r="AE47" i="8"/>
  <c r="AE48" i="8"/>
  <c r="AE49" i="8"/>
  <c r="AE50" i="8"/>
  <c r="AE51" i="8"/>
  <c r="AE52" i="8"/>
  <c r="AE53" i="8"/>
  <c r="AE54" i="8"/>
  <c r="AE55" i="8"/>
  <c r="AE56" i="8"/>
  <c r="AE57" i="8"/>
  <c r="AE58" i="8"/>
  <c r="AE59" i="8"/>
  <c r="AE60" i="8"/>
  <c r="AE61" i="8"/>
  <c r="AE62" i="8"/>
  <c r="AE63" i="8"/>
  <c r="AE64" i="8"/>
  <c r="AE65" i="8"/>
  <c r="AE66" i="8"/>
  <c r="AE67" i="8"/>
  <c r="AE68" i="8"/>
  <c r="AE69" i="8"/>
  <c r="AE70" i="8"/>
  <c r="AE71" i="8"/>
  <c r="AE72" i="8"/>
  <c r="AE73" i="8"/>
  <c r="AE74" i="8"/>
  <c r="AE75" i="8"/>
  <c r="AE76" i="8"/>
  <c r="AE77" i="8"/>
  <c r="AE78" i="8"/>
  <c r="AE79" i="8"/>
  <c r="AE80" i="8"/>
  <c r="AE81" i="8"/>
  <c r="AE82" i="8"/>
  <c r="AE83" i="8"/>
  <c r="AE84" i="8"/>
  <c r="AE85" i="8"/>
  <c r="AE86" i="8"/>
  <c r="AE87" i="8"/>
  <c r="AE88" i="8"/>
  <c r="AE89" i="8"/>
  <c r="AE90" i="8"/>
  <c r="AE91" i="8"/>
  <c r="AE92" i="8"/>
  <c r="AE93" i="8"/>
  <c r="AE94" i="8"/>
  <c r="AE95" i="8"/>
  <c r="AE96" i="8"/>
  <c r="AE97" i="8"/>
  <c r="AE98" i="8"/>
  <c r="AE99" i="8"/>
  <c r="AE100" i="8"/>
  <c r="AE101" i="8"/>
  <c r="AE102" i="8"/>
  <c r="AE103" i="8"/>
  <c r="AE104" i="8"/>
  <c r="AE105" i="8"/>
  <c r="AE106" i="8"/>
  <c r="AE107" i="8"/>
  <c r="AE108" i="8"/>
  <c r="AE109" i="8"/>
  <c r="AE110" i="8"/>
  <c r="AE111" i="8"/>
  <c r="AE112" i="8"/>
  <c r="AE113" i="8"/>
  <c r="AE114" i="8"/>
  <c r="AE115" i="8"/>
  <c r="AE116" i="8"/>
  <c r="AE117" i="8"/>
  <c r="AE118" i="8"/>
  <c r="AE119" i="8"/>
  <c r="AE120" i="8"/>
  <c r="AE121" i="8"/>
  <c r="AE122" i="8"/>
  <c r="AE123" i="8"/>
  <c r="AE124" i="8"/>
  <c r="AE125" i="8"/>
  <c r="AE126" i="8"/>
  <c r="AE127" i="8"/>
  <c r="AE128" i="8"/>
  <c r="AE129" i="8"/>
  <c r="AE130" i="8"/>
  <c r="AE131" i="8"/>
  <c r="AE132" i="8"/>
  <c r="AE133" i="8"/>
  <c r="AE134" i="8"/>
  <c r="AE135" i="8"/>
  <c r="AE136" i="8"/>
  <c r="AE137" i="8"/>
  <c r="AE138" i="8"/>
  <c r="AE139" i="8"/>
  <c r="AE140" i="8"/>
  <c r="AE141" i="8"/>
  <c r="AE142" i="8"/>
  <c r="AE143" i="8"/>
  <c r="AE144" i="8"/>
  <c r="AE145" i="8"/>
  <c r="AE146" i="8"/>
  <c r="AE147" i="8"/>
  <c r="AE148" i="8"/>
  <c r="AE149" i="8"/>
  <c r="AE150" i="8"/>
  <c r="AE151" i="8"/>
  <c r="AE152" i="8"/>
  <c r="AE153" i="8"/>
  <c r="AE154" i="8"/>
  <c r="AE155" i="8"/>
  <c r="AE156" i="8"/>
  <c r="AE157" i="8"/>
  <c r="AE158" i="8"/>
  <c r="AE159" i="8"/>
  <c r="AE160" i="8"/>
  <c r="AE161" i="8"/>
  <c r="AE162" i="8"/>
  <c r="AE163" i="8"/>
  <c r="AE164" i="8"/>
  <c r="AE165" i="8"/>
  <c r="AE166" i="8"/>
  <c r="AE167" i="8"/>
  <c r="AE168" i="8"/>
  <c r="AE169" i="8"/>
  <c r="AE170" i="8"/>
  <c r="AE171" i="8"/>
  <c r="AE172" i="8"/>
  <c r="AE173" i="8"/>
  <c r="AE174" i="8"/>
  <c r="AE175" i="8"/>
  <c r="AE176" i="8"/>
  <c r="AE177" i="8"/>
  <c r="AE178" i="8"/>
  <c r="AE179" i="8"/>
  <c r="AE180" i="8"/>
  <c r="AE181" i="8"/>
  <c r="AE182" i="8"/>
  <c r="AE183" i="8"/>
  <c r="AE184" i="8"/>
  <c r="AE185" i="8"/>
  <c r="AE186" i="8"/>
  <c r="AE187" i="8"/>
  <c r="AE188" i="8"/>
  <c r="AE189" i="8"/>
  <c r="AE190" i="8"/>
  <c r="AE191" i="8"/>
  <c r="AE192" i="8"/>
  <c r="AE193" i="8"/>
  <c r="AE194" i="8"/>
  <c r="AE195" i="8"/>
  <c r="AE196" i="8"/>
  <c r="AE197" i="8"/>
  <c r="AE198" i="8"/>
  <c r="AE199" i="8"/>
  <c r="AE200" i="8"/>
  <c r="AE201" i="8"/>
  <c r="AE202" i="8"/>
  <c r="AE203" i="8"/>
  <c r="AE204" i="8"/>
  <c r="AE205" i="8"/>
  <c r="AE206" i="8"/>
  <c r="AE207" i="8"/>
  <c r="AE208" i="8"/>
  <c r="AE209" i="8"/>
  <c r="AE210" i="8"/>
  <c r="AE211" i="8"/>
  <c r="AE212" i="8"/>
  <c r="AE213" i="8"/>
  <c r="AE214" i="8"/>
  <c r="AE215" i="8"/>
  <c r="AE216" i="8"/>
  <c r="AE217" i="8"/>
  <c r="AE218" i="8"/>
  <c r="AE219" i="8"/>
  <c r="AE220" i="8"/>
  <c r="AE221" i="8"/>
  <c r="AE222" i="8"/>
  <c r="AE223" i="8"/>
  <c r="AE224" i="8"/>
  <c r="AE225" i="8"/>
  <c r="AE226" i="8"/>
  <c r="AE227" i="8"/>
  <c r="AE228" i="8"/>
  <c r="AE229" i="8"/>
  <c r="AE230" i="8"/>
  <c r="AE231" i="8"/>
  <c r="AE232" i="8"/>
  <c r="AE233" i="8"/>
  <c r="AE234" i="8"/>
  <c r="AE235" i="8"/>
  <c r="AE236" i="8"/>
  <c r="AE237" i="8"/>
  <c r="AE238" i="8"/>
  <c r="AE239" i="8"/>
  <c r="AE240" i="8"/>
  <c r="AE241" i="8"/>
  <c r="AE242" i="8"/>
  <c r="AE243" i="8"/>
  <c r="AE244" i="8"/>
  <c r="AE245" i="8"/>
  <c r="AE246" i="8"/>
  <c r="AE247" i="8"/>
  <c r="AE248" i="8"/>
  <c r="AE249" i="8"/>
  <c r="AE250" i="8"/>
  <c r="AE251" i="8"/>
  <c r="AE252" i="8"/>
  <c r="AE253" i="8"/>
  <c r="AE254" i="8"/>
  <c r="AE255" i="8"/>
  <c r="AE256" i="8"/>
  <c r="AE257" i="8"/>
  <c r="AE258" i="8"/>
  <c r="AE259" i="8"/>
  <c r="AE260" i="8"/>
  <c r="AE261" i="8"/>
  <c r="AE262" i="8"/>
  <c r="AE263" i="8"/>
  <c r="AE264" i="8"/>
  <c r="AE265" i="8"/>
  <c r="AE266" i="8"/>
  <c r="AE267" i="8"/>
  <c r="AE268" i="8"/>
  <c r="AE269" i="8"/>
  <c r="AE270" i="8"/>
  <c r="AE271" i="8"/>
  <c r="AE272" i="8"/>
  <c r="AE273" i="8"/>
  <c r="AE274" i="8"/>
  <c r="AE275" i="8"/>
  <c r="AE276" i="8"/>
  <c r="AE277" i="8"/>
  <c r="AE278" i="8"/>
  <c r="AE279" i="8"/>
  <c r="AE280" i="8"/>
  <c r="AE281" i="8"/>
  <c r="AE282" i="8"/>
  <c r="AE283" i="8"/>
  <c r="AE284" i="8"/>
  <c r="AE285" i="8"/>
  <c r="AE286" i="8"/>
  <c r="AE287" i="8"/>
  <c r="AE288" i="8"/>
  <c r="AE289" i="8"/>
  <c r="AE290" i="8"/>
  <c r="AE291" i="8"/>
  <c r="AE292" i="8"/>
  <c r="AE293" i="8"/>
  <c r="AE294" i="8"/>
  <c r="AE295" i="8"/>
  <c r="AE296" i="8"/>
  <c r="AE297" i="8"/>
  <c r="AE298" i="8"/>
  <c r="AE299" i="8"/>
  <c r="AE300" i="8"/>
  <c r="AE301" i="8"/>
  <c r="AE302" i="8"/>
  <c r="AE303" i="8"/>
  <c r="AE304" i="8"/>
  <c r="AE305" i="8"/>
  <c r="AE306" i="8"/>
  <c r="AE307" i="8"/>
  <c r="AE308" i="8"/>
  <c r="AE309" i="8"/>
  <c r="AE310" i="8"/>
  <c r="AE311" i="8"/>
  <c r="AE312" i="8"/>
  <c r="AE313" i="8"/>
  <c r="AE314" i="8"/>
  <c r="AE315" i="8"/>
  <c r="AE316" i="8"/>
  <c r="AE317" i="8"/>
  <c r="AE318" i="8"/>
  <c r="AE319" i="8"/>
  <c r="AE320" i="8"/>
  <c r="AE321" i="8"/>
  <c r="AE322" i="8"/>
  <c r="AE323" i="8"/>
  <c r="AE324" i="8"/>
  <c r="AE325" i="8"/>
  <c r="AE326" i="8"/>
  <c r="AE327" i="8"/>
  <c r="AE328" i="8"/>
  <c r="AE329" i="8"/>
  <c r="AE330" i="8"/>
  <c r="AE331" i="8"/>
  <c r="AE332" i="8"/>
  <c r="AE333" i="8"/>
  <c r="AE334" i="8"/>
  <c r="AE335" i="8"/>
  <c r="AE336" i="8"/>
  <c r="AE337" i="8"/>
  <c r="AE338" i="8"/>
  <c r="AE339" i="8"/>
  <c r="AE340" i="8"/>
  <c r="AE341" i="8"/>
  <c r="AE342" i="8"/>
  <c r="AE343" i="8"/>
  <c r="AE344" i="8"/>
  <c r="AE345" i="8"/>
  <c r="AE346" i="8"/>
  <c r="AE347" i="8"/>
  <c r="AE348" i="8"/>
  <c r="AE349" i="8"/>
  <c r="AE350" i="8"/>
  <c r="AE351" i="8"/>
  <c r="AE352" i="8"/>
  <c r="AE353" i="8"/>
  <c r="AE354" i="8"/>
  <c r="AE355" i="8"/>
  <c r="AE356" i="8"/>
  <c r="AE357" i="8"/>
  <c r="AE358" i="8"/>
  <c r="AE359" i="8"/>
  <c r="AE360" i="8"/>
  <c r="AE361" i="8"/>
  <c r="AE362" i="8"/>
  <c r="AE363" i="8"/>
  <c r="AE364" i="8"/>
  <c r="AE365" i="8"/>
  <c r="AE366" i="8"/>
  <c r="AE367" i="8"/>
  <c r="AE368" i="8"/>
  <c r="AE369" i="8"/>
  <c r="AE370" i="8"/>
  <c r="AE371" i="8"/>
  <c r="AE372" i="8"/>
  <c r="AE373" i="8"/>
  <c r="AE374" i="8"/>
  <c r="AE375" i="8"/>
  <c r="AE376" i="8"/>
  <c r="AE377" i="8"/>
  <c r="AE378" i="8"/>
  <c r="AE379" i="8"/>
  <c r="AE380" i="8"/>
  <c r="AE381" i="8"/>
  <c r="AE382" i="8"/>
  <c r="AE383" i="8"/>
  <c r="AE384" i="8"/>
  <c r="AE385" i="8"/>
  <c r="AE386" i="8"/>
  <c r="AE387" i="8"/>
  <c r="AE388" i="8"/>
  <c r="AE389" i="8"/>
  <c r="AE390" i="8"/>
  <c r="AE391" i="8"/>
  <c r="AE392" i="8"/>
  <c r="AE393" i="8"/>
  <c r="AE394" i="8"/>
  <c r="AE395" i="8"/>
  <c r="AE396" i="8"/>
  <c r="AE397" i="8"/>
  <c r="AE398" i="8"/>
  <c r="AE399" i="8"/>
  <c r="AE400" i="8"/>
  <c r="AE401" i="8"/>
  <c r="AE402" i="8"/>
  <c r="AE403" i="8"/>
  <c r="AE404" i="8"/>
  <c r="AE405" i="8"/>
  <c r="AE406" i="8"/>
  <c r="AE407" i="8"/>
  <c r="AE408" i="8"/>
  <c r="AE409" i="8"/>
  <c r="AE410" i="8"/>
  <c r="AE411" i="8"/>
  <c r="AE412" i="8"/>
  <c r="AE413" i="8"/>
  <c r="AE414" i="8"/>
  <c r="AE415" i="8"/>
  <c r="AE416" i="8"/>
  <c r="AE417" i="8"/>
  <c r="AE418" i="8"/>
  <c r="AE419" i="8"/>
  <c r="AE420" i="8"/>
  <c r="AE421" i="8"/>
  <c r="AE422" i="8"/>
  <c r="AE423" i="8"/>
  <c r="AE424" i="8"/>
  <c r="AE425" i="8"/>
  <c r="AE426" i="8"/>
  <c r="AE427" i="8"/>
  <c r="AE428" i="8"/>
  <c r="AE429" i="8"/>
  <c r="AE430" i="8"/>
  <c r="AE431" i="8"/>
  <c r="AE432" i="8"/>
  <c r="AE433" i="8"/>
  <c r="AE434" i="8"/>
  <c r="AE435" i="8"/>
  <c r="AE436" i="8"/>
  <c r="AE437" i="8"/>
  <c r="AE438" i="8"/>
  <c r="AE439" i="8"/>
  <c r="AE440" i="8"/>
  <c r="AE441" i="8"/>
  <c r="AE442" i="8"/>
  <c r="AE443" i="8"/>
  <c r="AE444" i="8"/>
  <c r="AE445" i="8"/>
  <c r="AE446" i="8"/>
  <c r="AE447" i="8"/>
  <c r="AE448" i="8"/>
  <c r="AE449" i="8"/>
  <c r="AE450" i="8"/>
  <c r="AE451" i="8"/>
  <c r="AE452" i="8"/>
  <c r="AE453" i="8"/>
  <c r="AE454" i="8"/>
  <c r="AE455" i="8"/>
  <c r="AE456" i="8"/>
  <c r="AE457" i="8"/>
  <c r="AE458" i="8"/>
  <c r="AE459" i="8"/>
  <c r="AE460" i="8"/>
  <c r="AE461" i="8"/>
  <c r="AE462" i="8"/>
  <c r="AE463" i="8"/>
  <c r="AE464" i="8"/>
  <c r="AE465" i="8"/>
  <c r="AE466" i="8"/>
  <c r="AE467" i="8"/>
  <c r="AE468" i="8"/>
  <c r="AE469" i="8"/>
  <c r="AE470" i="8"/>
  <c r="AE471" i="8"/>
  <c r="AE472" i="8"/>
  <c r="AE473" i="8"/>
  <c r="AE474" i="8"/>
  <c r="AE475" i="8"/>
  <c r="AE476" i="8"/>
  <c r="AE477" i="8"/>
  <c r="AE478" i="8"/>
  <c r="AE479" i="8"/>
  <c r="AE480" i="8"/>
  <c r="AE481" i="8"/>
  <c r="AE482" i="8"/>
  <c r="AE483" i="8"/>
  <c r="AE484" i="8"/>
  <c r="AE485" i="8"/>
  <c r="AE486" i="8"/>
  <c r="AE487" i="8"/>
  <c r="AE488" i="8"/>
  <c r="AE489" i="8"/>
  <c r="AE490" i="8"/>
  <c r="AE491" i="8"/>
  <c r="AE492" i="8"/>
  <c r="AE493" i="8"/>
  <c r="AE494" i="8"/>
  <c r="AE495" i="8"/>
  <c r="AE496" i="8"/>
  <c r="AE497" i="8"/>
  <c r="AE498" i="8"/>
  <c r="AE499" i="8"/>
  <c r="AE500" i="8"/>
  <c r="AE501" i="8"/>
  <c r="AE502" i="8"/>
  <c r="AE503" i="8"/>
  <c r="AE504" i="8"/>
  <c r="AE505" i="8"/>
  <c r="AE506" i="8"/>
  <c r="AE507" i="8"/>
  <c r="AE508" i="8"/>
  <c r="AE509" i="8"/>
  <c r="AE510" i="8"/>
  <c r="AE511" i="8"/>
  <c r="AE512" i="8"/>
  <c r="AE513" i="8"/>
  <c r="AE514" i="8"/>
  <c r="AE515" i="8"/>
  <c r="AE516" i="8"/>
  <c r="AE517" i="8"/>
  <c r="AE518" i="8"/>
  <c r="AE519" i="8"/>
  <c r="AE520" i="8"/>
  <c r="AE521" i="8"/>
  <c r="AE522" i="8"/>
  <c r="AE523" i="8"/>
  <c r="AE524" i="8"/>
  <c r="AE525" i="8"/>
  <c r="AE526" i="8"/>
  <c r="AE527" i="8"/>
  <c r="AE528" i="8"/>
  <c r="AE529" i="8"/>
  <c r="AE530" i="8"/>
  <c r="AE531" i="8"/>
  <c r="AE532" i="8"/>
  <c r="AE533" i="8"/>
  <c r="AE534" i="8"/>
  <c r="AE535" i="8"/>
  <c r="AE536" i="8"/>
  <c r="AE537" i="8"/>
  <c r="AE538" i="8"/>
  <c r="AE539" i="8"/>
  <c r="AE540" i="8"/>
  <c r="AE541" i="8"/>
  <c r="AE542" i="8"/>
  <c r="AE543" i="8"/>
  <c r="AE544" i="8"/>
  <c r="AE545" i="8"/>
  <c r="AE546" i="8"/>
  <c r="AE547" i="8"/>
  <c r="AE548" i="8"/>
  <c r="AE549" i="8"/>
  <c r="AE550" i="8"/>
  <c r="AE551" i="8"/>
  <c r="AE552" i="8"/>
  <c r="AE553" i="8"/>
  <c r="AE554" i="8"/>
  <c r="AE555" i="8"/>
  <c r="AE556" i="8"/>
  <c r="AE557" i="8"/>
  <c r="AE558" i="8"/>
  <c r="AE559" i="8"/>
  <c r="AE560" i="8"/>
  <c r="AE561" i="8"/>
  <c r="AE562" i="8"/>
  <c r="AE563" i="8"/>
  <c r="AE564" i="8"/>
  <c r="AE565" i="8"/>
  <c r="AE566" i="8"/>
  <c r="AE567" i="8"/>
  <c r="AE568" i="8"/>
  <c r="AE569" i="8"/>
  <c r="AE570" i="8"/>
  <c r="AE571" i="8"/>
  <c r="AE572" i="8"/>
  <c r="AE573" i="8"/>
  <c r="AE574" i="8"/>
  <c r="AE575" i="8"/>
  <c r="AE576" i="8"/>
  <c r="AE577" i="8"/>
  <c r="AE578" i="8"/>
  <c r="AE579" i="8"/>
  <c r="AE580" i="8"/>
  <c r="AE581" i="8"/>
  <c r="AE582" i="8"/>
  <c r="AE583" i="8"/>
  <c r="AE584" i="8"/>
  <c r="AE585" i="8"/>
  <c r="AE586" i="8"/>
  <c r="AE587" i="8"/>
  <c r="AE588" i="8"/>
  <c r="AE589" i="8"/>
  <c r="AE590" i="8"/>
  <c r="AE591" i="8"/>
  <c r="AE592" i="8"/>
  <c r="AE593" i="8"/>
  <c r="AE594" i="8"/>
  <c r="AE595" i="8"/>
  <c r="AE596" i="8"/>
  <c r="AE597" i="8"/>
  <c r="AE598" i="8"/>
  <c r="AE599" i="8"/>
  <c r="AE600" i="8"/>
  <c r="AE601" i="8"/>
  <c r="AE602" i="8"/>
  <c r="AE603" i="8"/>
  <c r="AE604" i="8"/>
  <c r="AE605" i="8"/>
  <c r="AE606" i="8"/>
  <c r="AE607" i="8"/>
  <c r="AE608" i="8"/>
  <c r="AE609" i="8"/>
  <c r="AE610" i="8"/>
  <c r="AE611" i="8"/>
  <c r="AE612" i="8"/>
  <c r="AE613" i="8"/>
  <c r="AE614" i="8"/>
  <c r="AE615" i="8"/>
  <c r="AE616" i="8"/>
  <c r="AE617" i="8"/>
  <c r="AE618" i="8"/>
  <c r="AE619" i="8"/>
  <c r="AE620" i="8"/>
  <c r="AE621" i="8"/>
  <c r="AE622" i="8"/>
  <c r="AE623" i="8"/>
  <c r="AE624" i="8"/>
  <c r="AE625" i="8"/>
  <c r="AE626" i="8"/>
  <c r="AE627" i="8"/>
  <c r="AE628" i="8"/>
  <c r="AE629" i="8"/>
  <c r="AE630" i="8"/>
  <c r="AE631" i="8"/>
  <c r="AE632" i="8"/>
  <c r="AE633" i="8"/>
  <c r="AE634" i="8"/>
  <c r="AE635" i="8"/>
  <c r="AE636" i="8"/>
  <c r="AE637" i="8"/>
  <c r="AE638" i="8"/>
  <c r="AE639" i="8"/>
  <c r="AE640" i="8"/>
  <c r="AE641" i="8"/>
  <c r="AE642" i="8"/>
  <c r="AE643" i="8"/>
  <c r="AE644" i="8"/>
  <c r="AE645" i="8"/>
  <c r="AE646" i="8"/>
  <c r="AE647" i="8"/>
  <c r="AE648" i="8"/>
  <c r="AE649" i="8"/>
  <c r="AE650" i="8"/>
  <c r="AE651" i="8"/>
  <c r="AE652" i="8"/>
  <c r="AE653" i="8"/>
  <c r="AE654" i="8"/>
  <c r="AE655" i="8"/>
  <c r="AE656" i="8"/>
  <c r="AE657" i="8"/>
  <c r="AE658" i="8"/>
  <c r="AE659" i="8"/>
  <c r="AE660" i="8"/>
  <c r="AE661" i="8"/>
  <c r="AE662" i="8"/>
  <c r="AE663" i="8"/>
  <c r="AE664" i="8"/>
  <c r="AE665" i="8"/>
  <c r="AE666" i="8"/>
  <c r="AE667" i="8"/>
  <c r="AE668" i="8"/>
  <c r="AE669" i="8"/>
  <c r="AE670" i="8"/>
  <c r="AE671" i="8"/>
  <c r="AE672" i="8"/>
  <c r="AE673" i="8"/>
  <c r="AE674" i="8"/>
  <c r="AE675" i="8"/>
  <c r="AE676" i="8"/>
  <c r="AE677" i="8"/>
  <c r="AE678" i="8"/>
  <c r="AE679" i="8"/>
  <c r="AE680" i="8"/>
  <c r="AE681" i="8"/>
  <c r="AE682" i="8"/>
  <c r="AE683" i="8"/>
  <c r="AE684" i="8"/>
  <c r="AE685" i="8"/>
  <c r="AE686" i="8"/>
  <c r="AE687" i="8"/>
  <c r="AE688" i="8"/>
  <c r="AE689" i="8"/>
  <c r="AE690" i="8"/>
  <c r="AE691" i="8"/>
  <c r="AE692" i="8"/>
  <c r="AE693" i="8"/>
  <c r="AE694" i="8"/>
  <c r="AE695" i="8"/>
  <c r="AE696" i="8"/>
  <c r="AE697" i="8"/>
  <c r="AE698" i="8"/>
  <c r="AE699" i="8"/>
  <c r="AE700" i="8"/>
  <c r="AE701" i="8"/>
  <c r="AE702" i="8"/>
  <c r="AE703" i="8"/>
  <c r="AE704" i="8"/>
  <c r="AE705" i="8"/>
  <c r="AE706" i="8"/>
  <c r="AE707" i="8"/>
  <c r="AE708" i="8"/>
  <c r="AE709" i="8"/>
  <c r="AE710" i="8"/>
  <c r="AE711" i="8"/>
  <c r="AE712" i="8"/>
  <c r="AE713" i="8"/>
  <c r="AE714" i="8"/>
  <c r="AE715" i="8"/>
  <c r="AE716" i="8"/>
  <c r="AE717" i="8"/>
  <c r="AE718" i="8"/>
  <c r="AE719" i="8"/>
  <c r="AE720" i="8"/>
  <c r="AE721" i="8"/>
  <c r="AE722" i="8"/>
  <c r="AE723" i="8"/>
  <c r="AE724" i="8"/>
  <c r="AE725" i="8"/>
  <c r="AE726" i="8"/>
  <c r="AE727" i="8"/>
  <c r="AE728" i="8"/>
  <c r="AE729" i="8"/>
  <c r="AE730" i="8"/>
  <c r="AE731" i="8"/>
  <c r="AE732" i="8"/>
  <c r="AE733" i="8"/>
  <c r="AE734" i="8"/>
  <c r="AE735" i="8"/>
  <c r="AE736" i="8"/>
  <c r="AE737" i="8"/>
  <c r="AE738" i="8"/>
  <c r="AE739" i="8"/>
  <c r="AE740" i="8"/>
  <c r="AE741" i="8"/>
  <c r="AE742" i="8"/>
  <c r="AE743" i="8"/>
  <c r="AE744" i="8"/>
  <c r="AE745" i="8"/>
  <c r="AE746" i="8"/>
  <c r="AE747" i="8"/>
  <c r="AE748" i="8"/>
  <c r="AE749" i="8"/>
  <c r="AE750" i="8"/>
  <c r="AE751" i="8"/>
  <c r="AE752" i="8"/>
  <c r="AE753" i="8"/>
  <c r="AE754" i="8"/>
  <c r="AE755" i="8"/>
  <c r="AE756" i="8"/>
  <c r="AE757" i="8"/>
  <c r="AE758" i="8"/>
  <c r="AE759" i="8"/>
  <c r="AE760" i="8"/>
  <c r="AE761" i="8"/>
  <c r="AE762" i="8"/>
  <c r="AE763" i="8"/>
  <c r="AE764" i="8"/>
  <c r="AE765" i="8"/>
  <c r="AE766" i="8"/>
  <c r="AE767" i="8"/>
  <c r="AE768" i="8"/>
  <c r="AE769" i="8"/>
  <c r="AE770" i="8"/>
  <c r="AE771" i="8"/>
  <c r="AE772" i="8"/>
  <c r="AE773" i="8"/>
  <c r="AE774" i="8"/>
  <c r="AE775" i="8"/>
  <c r="AE776" i="8"/>
  <c r="AE777" i="8"/>
  <c r="AE778" i="8"/>
  <c r="AE779" i="8"/>
  <c r="AE780" i="8"/>
  <c r="AE781" i="8"/>
  <c r="AE782" i="8"/>
  <c r="AE783" i="8"/>
  <c r="AE784" i="8"/>
  <c r="AE785" i="8"/>
  <c r="AE786" i="8"/>
  <c r="AE787" i="8"/>
  <c r="AE788" i="8"/>
  <c r="AE789" i="8"/>
  <c r="AE790" i="8"/>
  <c r="AE791" i="8"/>
  <c r="AE792" i="8"/>
  <c r="AE793" i="8"/>
  <c r="AE794" i="8"/>
  <c r="AE795" i="8"/>
  <c r="AE796" i="8"/>
  <c r="AE797" i="8"/>
  <c r="AE798" i="8"/>
  <c r="AE799" i="8"/>
  <c r="AE800" i="8"/>
  <c r="AE801" i="8"/>
  <c r="AE802" i="8"/>
  <c r="AE803" i="8"/>
  <c r="AE804" i="8"/>
  <c r="AE805" i="8"/>
  <c r="AE806" i="8"/>
  <c r="AE807" i="8"/>
  <c r="AE808" i="8"/>
  <c r="AE809" i="8"/>
  <c r="AE810" i="8"/>
  <c r="AE811" i="8"/>
  <c r="AE812" i="8"/>
  <c r="AE813" i="8"/>
  <c r="AE814" i="8"/>
  <c r="AE815" i="8"/>
  <c r="AE816" i="8"/>
  <c r="AE817" i="8"/>
  <c r="AE818" i="8"/>
  <c r="AE819" i="8"/>
  <c r="AE820" i="8"/>
  <c r="AE821" i="8"/>
  <c r="AE822" i="8"/>
  <c r="AE823" i="8"/>
  <c r="AE824" i="8"/>
  <c r="AE825" i="8"/>
  <c r="AE826" i="8"/>
  <c r="AE827" i="8"/>
  <c r="AE828" i="8"/>
  <c r="AE829" i="8"/>
  <c r="AE830" i="8"/>
  <c r="AE831" i="8"/>
  <c r="AE832" i="8"/>
  <c r="AE833" i="8"/>
  <c r="AE834" i="8"/>
  <c r="AE835" i="8"/>
  <c r="AE836" i="8"/>
  <c r="AE837" i="8"/>
  <c r="AE838" i="8"/>
  <c r="AE839" i="8"/>
  <c r="AE840" i="8"/>
  <c r="AE841" i="8"/>
  <c r="AE842" i="8"/>
  <c r="AE843" i="8"/>
  <c r="AE844" i="8"/>
  <c r="AE845" i="8"/>
  <c r="AE846" i="8"/>
  <c r="AE847" i="8"/>
  <c r="AE848" i="8"/>
  <c r="AE849" i="8"/>
  <c r="AE850" i="8"/>
  <c r="AE851" i="8"/>
  <c r="AE852" i="8"/>
  <c r="AE853" i="8"/>
  <c r="AE854" i="8"/>
  <c r="AE855" i="8"/>
  <c r="AE856" i="8"/>
  <c r="AE857" i="8"/>
  <c r="AE858" i="8"/>
  <c r="AE859" i="8"/>
  <c r="AE860" i="8"/>
  <c r="AE861" i="8"/>
  <c r="AE862" i="8"/>
  <c r="AE863" i="8"/>
  <c r="AE864" i="8"/>
  <c r="AE865" i="8"/>
  <c r="AE866" i="8"/>
  <c r="AE867" i="8"/>
  <c r="AE868" i="8"/>
  <c r="AE869" i="8"/>
  <c r="AE870" i="8"/>
  <c r="AE871" i="8"/>
  <c r="AE872" i="8"/>
  <c r="AE873" i="8"/>
  <c r="AE874" i="8"/>
  <c r="AE875" i="8"/>
  <c r="AE876" i="8"/>
  <c r="AE877" i="8"/>
  <c r="AE878" i="8"/>
  <c r="AE879" i="8"/>
  <c r="AE880" i="8"/>
  <c r="AE881" i="8"/>
  <c r="AE882" i="8"/>
  <c r="AE883" i="8"/>
  <c r="AE884" i="8"/>
  <c r="AE885" i="8"/>
  <c r="AE886" i="8"/>
  <c r="AE887" i="8"/>
  <c r="AE888" i="8"/>
  <c r="AE889" i="8"/>
  <c r="AE890" i="8"/>
  <c r="AE891" i="8"/>
  <c r="AE892" i="8"/>
  <c r="AE893" i="8"/>
  <c r="AE894" i="8"/>
  <c r="AE895" i="8"/>
  <c r="AE896" i="8"/>
  <c r="AE897" i="8"/>
  <c r="AE898" i="8"/>
  <c r="AE899" i="8"/>
  <c r="AE900" i="8"/>
  <c r="AE901" i="8"/>
  <c r="AE902" i="8"/>
  <c r="AE903" i="8"/>
  <c r="AE904" i="8"/>
  <c r="AE905" i="8"/>
  <c r="AE906" i="8"/>
  <c r="AE907" i="8"/>
  <c r="AE908" i="8"/>
  <c r="AE909" i="8"/>
  <c r="AE910" i="8"/>
  <c r="AE911" i="8"/>
  <c r="AE912" i="8"/>
  <c r="AE913" i="8"/>
  <c r="AE914" i="8"/>
  <c r="AE915" i="8"/>
  <c r="AE916" i="8"/>
  <c r="AE917" i="8"/>
  <c r="AE918" i="8"/>
  <c r="AE919" i="8"/>
  <c r="AE920" i="8"/>
  <c r="AE921" i="8"/>
  <c r="AE922" i="8"/>
  <c r="AE923" i="8"/>
  <c r="AE924" i="8"/>
  <c r="AE925" i="8"/>
  <c r="AE926" i="8"/>
  <c r="AE927" i="8"/>
  <c r="AE928" i="8"/>
  <c r="AE929" i="8"/>
  <c r="AE930" i="8"/>
  <c r="AE931" i="8"/>
  <c r="AE932" i="8"/>
  <c r="AE933" i="8"/>
  <c r="AE934" i="8"/>
  <c r="AE935" i="8"/>
  <c r="AE936" i="8"/>
  <c r="AE937" i="8"/>
  <c r="AE938" i="8"/>
  <c r="AE939" i="8"/>
  <c r="AE940" i="8"/>
  <c r="AE941" i="8"/>
  <c r="AE942" i="8"/>
  <c r="AE943" i="8"/>
  <c r="AE944" i="8"/>
  <c r="AE945" i="8"/>
  <c r="AE946" i="8"/>
  <c r="AE947" i="8"/>
  <c r="AE948" i="8"/>
  <c r="AE949" i="8"/>
  <c r="AE950" i="8"/>
  <c r="AE951" i="8"/>
  <c r="AE952" i="8"/>
  <c r="AE953" i="8"/>
  <c r="AE954" i="8"/>
  <c r="AE955" i="8"/>
  <c r="AE956" i="8"/>
  <c r="AE957" i="8"/>
  <c r="AE958" i="8"/>
  <c r="AE959" i="8"/>
  <c r="AE960" i="8"/>
  <c r="AE961" i="8"/>
  <c r="AE962" i="8"/>
  <c r="AE963" i="8"/>
  <c r="AE964" i="8"/>
  <c r="AE965" i="8"/>
  <c r="AE966" i="8"/>
  <c r="AE967" i="8"/>
  <c r="AE968" i="8"/>
  <c r="AE969" i="8"/>
  <c r="AE970" i="8"/>
  <c r="AE971" i="8"/>
  <c r="AE972" i="8"/>
  <c r="AE973" i="8"/>
  <c r="AE974" i="8"/>
  <c r="AE975" i="8"/>
  <c r="AE976" i="8"/>
  <c r="AE977" i="8"/>
  <c r="AE978" i="8"/>
  <c r="AE979" i="8"/>
  <c r="AE980" i="8"/>
  <c r="AE981" i="8"/>
  <c r="AE982" i="8"/>
  <c r="AE983" i="8"/>
  <c r="AE984" i="8"/>
  <c r="AE985" i="8"/>
  <c r="AE986" i="8"/>
  <c r="AE987" i="8"/>
  <c r="AE988" i="8"/>
  <c r="AE989" i="8"/>
  <c r="AE990" i="8"/>
  <c r="AE991" i="8"/>
  <c r="AE992" i="8"/>
  <c r="AE993" i="8"/>
  <c r="AE994" i="8"/>
  <c r="AE995" i="8"/>
  <c r="AE996" i="8"/>
  <c r="AE997" i="8"/>
  <c r="AE998" i="8"/>
  <c r="AE999" i="8"/>
  <c r="AE1000" i="8"/>
  <c r="AE1001" i="8"/>
  <c r="AE1002" i="8"/>
  <c r="AE1003" i="8"/>
  <c r="AE1004" i="8"/>
  <c r="AE1005" i="8"/>
  <c r="AE1006" i="8"/>
  <c r="AE1007" i="8"/>
  <c r="AE1008" i="8"/>
  <c r="AE1009" i="8"/>
  <c r="AE1010" i="8"/>
  <c r="AE1011" i="8"/>
  <c r="AE1012" i="8"/>
  <c r="AE1013" i="8"/>
  <c r="AE1014" i="8"/>
  <c r="AE1015" i="8"/>
  <c r="AE1016" i="8"/>
  <c r="AE1017" i="8"/>
  <c r="AE1018" i="8"/>
  <c r="AE1019" i="8"/>
  <c r="AE1020" i="8"/>
  <c r="AE1021" i="8"/>
  <c r="AE1022" i="8"/>
  <c r="AE1023" i="8"/>
  <c r="AE1024" i="8"/>
  <c r="AE1025" i="8"/>
  <c r="AE1026" i="8"/>
  <c r="AE1027" i="8"/>
  <c r="AE1028" i="8"/>
  <c r="AE1029" i="8"/>
  <c r="AE1030" i="8"/>
  <c r="AE1031" i="8"/>
  <c r="AE1032" i="8"/>
  <c r="AE1033" i="8"/>
  <c r="AE1034" i="8"/>
  <c r="AE1035" i="8"/>
  <c r="AE1036" i="8"/>
  <c r="AE1037" i="8"/>
  <c r="AE1038" i="8"/>
  <c r="AE1039" i="8"/>
  <c r="AE1040" i="8"/>
  <c r="AE1041" i="8"/>
  <c r="AE1042" i="8"/>
  <c r="AE1043" i="8"/>
  <c r="AE1044" i="8"/>
  <c r="AE1045" i="8"/>
  <c r="AE1046" i="8"/>
  <c r="AE1047" i="8"/>
  <c r="AE1048" i="8"/>
  <c r="AE1049" i="8"/>
  <c r="AE1050" i="8"/>
  <c r="AE1051" i="8"/>
  <c r="AE1052" i="8"/>
  <c r="AE1053" i="8"/>
  <c r="AE1054" i="8"/>
  <c r="AE1055" i="8"/>
  <c r="AE1056" i="8"/>
  <c r="AE1057" i="8"/>
  <c r="AE1058" i="8"/>
  <c r="AE1059" i="8"/>
  <c r="AE1060" i="8"/>
  <c r="AE1061" i="8"/>
  <c r="AE1062" i="8"/>
  <c r="AE1063" i="8"/>
  <c r="AE1064" i="8"/>
  <c r="AE1065" i="8"/>
  <c r="AE1066" i="8"/>
  <c r="AE1067" i="8"/>
  <c r="AE1068" i="8"/>
  <c r="AE1069" i="8"/>
  <c r="AE1070" i="8"/>
  <c r="AE1071" i="8"/>
  <c r="AE1072" i="8"/>
  <c r="AE1073" i="8"/>
  <c r="AE1074" i="8"/>
  <c r="AE1075" i="8"/>
  <c r="AE1076" i="8"/>
  <c r="AE1077" i="8"/>
  <c r="AE1078" i="8"/>
  <c r="AE1079" i="8"/>
  <c r="AE1080" i="8"/>
  <c r="AE1081" i="8"/>
  <c r="AE1082" i="8"/>
  <c r="AE1083" i="8"/>
  <c r="AE1084" i="8"/>
  <c r="AE1085" i="8"/>
  <c r="AE1086" i="8"/>
  <c r="AE1087" i="8"/>
  <c r="AE1088" i="8"/>
  <c r="AE1089" i="8"/>
  <c r="AE1090" i="8"/>
  <c r="AE1091" i="8"/>
  <c r="AE1092" i="8"/>
  <c r="AE1093" i="8"/>
  <c r="AE1094" i="8"/>
  <c r="AE1095" i="8"/>
  <c r="AE1096" i="8"/>
  <c r="AE1097" i="8"/>
  <c r="AE1098" i="8"/>
  <c r="AE1099" i="8"/>
  <c r="AE1100" i="8"/>
  <c r="AE1101" i="8"/>
  <c r="AE1102" i="8"/>
  <c r="AE1103" i="8"/>
  <c r="AE1104" i="8"/>
  <c r="AE1105" i="8"/>
  <c r="AE1106" i="8"/>
  <c r="AE1107" i="8"/>
  <c r="AE1108" i="8"/>
  <c r="AE1109" i="8"/>
  <c r="AE1110" i="8"/>
  <c r="AE1111" i="8"/>
  <c r="AE1112" i="8"/>
  <c r="AE1113" i="8"/>
  <c r="AE1114" i="8"/>
  <c r="AE1115" i="8"/>
  <c r="AE1116" i="8"/>
  <c r="AE1117" i="8"/>
  <c r="AE1118" i="8"/>
  <c r="AE1119" i="8"/>
  <c r="AE1120" i="8"/>
  <c r="AE1121" i="8"/>
  <c r="AE1122" i="8"/>
  <c r="AE1123" i="8"/>
  <c r="AE1124" i="8"/>
  <c r="AE1125" i="8"/>
  <c r="AE1126" i="8"/>
  <c r="AE1127" i="8"/>
  <c r="AE1128" i="8"/>
  <c r="AE1129" i="8"/>
  <c r="AE1130" i="8"/>
  <c r="AE1131" i="8"/>
  <c r="AE1132" i="8"/>
  <c r="AE1133" i="8"/>
  <c r="AE1134" i="8"/>
  <c r="AE1135" i="8"/>
  <c r="AE1136" i="8"/>
  <c r="AE1137" i="8"/>
  <c r="AE1138" i="8"/>
  <c r="AE1139" i="8"/>
  <c r="AE1140" i="8"/>
  <c r="AE1141" i="8"/>
  <c r="AE1142" i="8"/>
  <c r="AE1143" i="8"/>
  <c r="AE1144" i="8"/>
  <c r="AE1145" i="8"/>
  <c r="AE1146" i="8"/>
  <c r="AE1147" i="8"/>
  <c r="AE1148" i="8"/>
  <c r="AE1149" i="8"/>
  <c r="AE1150" i="8"/>
  <c r="AE1151" i="8"/>
  <c r="AE1152" i="8"/>
  <c r="AE1153" i="8"/>
  <c r="AE1154" i="8"/>
  <c r="AE1155" i="8"/>
  <c r="AE1156" i="8"/>
  <c r="AE1157" i="8"/>
  <c r="AE1158" i="8"/>
  <c r="AE1159" i="8"/>
  <c r="AE1160" i="8"/>
  <c r="AE1161" i="8"/>
  <c r="AE1162" i="8"/>
  <c r="AE1163" i="8"/>
  <c r="AE1164" i="8"/>
  <c r="AE1165" i="8"/>
  <c r="AE1166" i="8"/>
  <c r="AE1167" i="8"/>
  <c r="AE1168" i="8"/>
  <c r="AE1169" i="8"/>
  <c r="AE1170" i="8"/>
  <c r="AE1171" i="8"/>
  <c r="AE1172" i="8"/>
  <c r="AE1173" i="8"/>
  <c r="AE1174" i="8"/>
  <c r="AE1175" i="8"/>
  <c r="AE1176" i="8"/>
  <c r="AE1177" i="8"/>
  <c r="AE1178" i="8"/>
  <c r="AE1179" i="8"/>
  <c r="AE1180" i="8"/>
  <c r="AE1181" i="8"/>
  <c r="AE1182" i="8"/>
  <c r="AE1183" i="8"/>
  <c r="AE1184" i="8"/>
  <c r="AE1185" i="8"/>
  <c r="AE1186" i="8"/>
  <c r="AE1187" i="8"/>
  <c r="AE1188" i="8"/>
  <c r="AE1189" i="8"/>
  <c r="AE1190" i="8"/>
  <c r="AE1191" i="8"/>
  <c r="AE1192" i="8"/>
  <c r="AE1193" i="8"/>
  <c r="AE1194" i="8"/>
  <c r="AD4" i="8"/>
  <c r="AD5" i="8"/>
  <c r="AD6" i="8"/>
  <c r="AD7" i="8"/>
  <c r="AD8" i="8"/>
  <c r="AD9" i="8"/>
  <c r="AD10" i="8"/>
  <c r="AD11" i="8"/>
  <c r="AD12" i="8"/>
  <c r="AD13" i="8"/>
  <c r="AD14" i="8"/>
  <c r="J10" i="17" s="1"/>
  <c r="AD15" i="8"/>
  <c r="AD16" i="8"/>
  <c r="AD17" i="8"/>
  <c r="AD18" i="8"/>
  <c r="AD19" i="8"/>
  <c r="AD20" i="8"/>
  <c r="AD21" i="8"/>
  <c r="AD22" i="8"/>
  <c r="AD23" i="8"/>
  <c r="AD24" i="8"/>
  <c r="AD25" i="8"/>
  <c r="AD26" i="8"/>
  <c r="AD27" i="8"/>
  <c r="AD28" i="8"/>
  <c r="AD29" i="8"/>
  <c r="AD30" i="8"/>
  <c r="AD31" i="8"/>
  <c r="AD32" i="8"/>
  <c r="AD33" i="8"/>
  <c r="AD34" i="8"/>
  <c r="AD35" i="8"/>
  <c r="AD36" i="8"/>
  <c r="AD37" i="8"/>
  <c r="AD38" i="8"/>
  <c r="AD39" i="8"/>
  <c r="AD40" i="8"/>
  <c r="AD41" i="8"/>
  <c r="AD42" i="8"/>
  <c r="AD43" i="8"/>
  <c r="AD44" i="8"/>
  <c r="AD45" i="8"/>
  <c r="AD46" i="8"/>
  <c r="AD47" i="8"/>
  <c r="AD48" i="8"/>
  <c r="AD49" i="8"/>
  <c r="AD50" i="8"/>
  <c r="AD51" i="8"/>
  <c r="AD52" i="8"/>
  <c r="AD53" i="8"/>
  <c r="AD54" i="8"/>
  <c r="AD55" i="8"/>
  <c r="AD56" i="8"/>
  <c r="AD57" i="8"/>
  <c r="AD58" i="8"/>
  <c r="AD59" i="8"/>
  <c r="AD60" i="8"/>
  <c r="AD61" i="8"/>
  <c r="AD62" i="8"/>
  <c r="AD63" i="8"/>
  <c r="AD64" i="8"/>
  <c r="AD65" i="8"/>
  <c r="AD66" i="8"/>
  <c r="AD67" i="8"/>
  <c r="AD68" i="8"/>
  <c r="AD69" i="8"/>
  <c r="AD70" i="8"/>
  <c r="AD71" i="8"/>
  <c r="AD72" i="8"/>
  <c r="AD73" i="8"/>
  <c r="AD74" i="8"/>
  <c r="AD75" i="8"/>
  <c r="AD76" i="8"/>
  <c r="AD77" i="8"/>
  <c r="AD78" i="8"/>
  <c r="AD79" i="8"/>
  <c r="AD80" i="8"/>
  <c r="AD81" i="8"/>
  <c r="AD82" i="8"/>
  <c r="AD83" i="8"/>
  <c r="AD84" i="8"/>
  <c r="AD85" i="8"/>
  <c r="AD86" i="8"/>
  <c r="AD87" i="8"/>
  <c r="AD88" i="8"/>
  <c r="AD89" i="8"/>
  <c r="AD90" i="8"/>
  <c r="AD91" i="8"/>
  <c r="AD92" i="8"/>
  <c r="AD93" i="8"/>
  <c r="AD94" i="8"/>
  <c r="AD95" i="8"/>
  <c r="AD96" i="8"/>
  <c r="AD97" i="8"/>
  <c r="AD98" i="8"/>
  <c r="AD99" i="8"/>
  <c r="AD100" i="8"/>
  <c r="AD101" i="8"/>
  <c r="AD102" i="8"/>
  <c r="AD103" i="8"/>
  <c r="AD104" i="8"/>
  <c r="AD105" i="8"/>
  <c r="AD106" i="8"/>
  <c r="AD107" i="8"/>
  <c r="AD108" i="8"/>
  <c r="AD109" i="8"/>
  <c r="AD110" i="8"/>
  <c r="AD111" i="8"/>
  <c r="AD112" i="8"/>
  <c r="AD113" i="8"/>
  <c r="AD114" i="8"/>
  <c r="AD115" i="8"/>
  <c r="AD116" i="8"/>
  <c r="AD117" i="8"/>
  <c r="AD118" i="8"/>
  <c r="AD119" i="8"/>
  <c r="AD120" i="8"/>
  <c r="AD121" i="8"/>
  <c r="AD122" i="8"/>
  <c r="AD123" i="8"/>
  <c r="AD124" i="8"/>
  <c r="AD125" i="8"/>
  <c r="AD126" i="8"/>
  <c r="AD127" i="8"/>
  <c r="AD128" i="8"/>
  <c r="AD129" i="8"/>
  <c r="AD130" i="8"/>
  <c r="AD131" i="8"/>
  <c r="AD132" i="8"/>
  <c r="AD133" i="8"/>
  <c r="AD134" i="8"/>
  <c r="AD135" i="8"/>
  <c r="AD136" i="8"/>
  <c r="AD137" i="8"/>
  <c r="AD138" i="8"/>
  <c r="AD139" i="8"/>
  <c r="AD140" i="8"/>
  <c r="AD141" i="8"/>
  <c r="AD142" i="8"/>
  <c r="AD143" i="8"/>
  <c r="AD144" i="8"/>
  <c r="AD145" i="8"/>
  <c r="AD146" i="8"/>
  <c r="AD147" i="8"/>
  <c r="AD148" i="8"/>
  <c r="AD149" i="8"/>
  <c r="AD150" i="8"/>
  <c r="AD151" i="8"/>
  <c r="AD152" i="8"/>
  <c r="AD153" i="8"/>
  <c r="AD154" i="8"/>
  <c r="AD155" i="8"/>
  <c r="AD156" i="8"/>
  <c r="AD157" i="8"/>
  <c r="AD158" i="8"/>
  <c r="AD159" i="8"/>
  <c r="AD160" i="8"/>
  <c r="AD161" i="8"/>
  <c r="AD162" i="8"/>
  <c r="AD163" i="8"/>
  <c r="AD164" i="8"/>
  <c r="AD165" i="8"/>
  <c r="AD166" i="8"/>
  <c r="AD167" i="8"/>
  <c r="AD168" i="8"/>
  <c r="AD169" i="8"/>
  <c r="AD170" i="8"/>
  <c r="AD171" i="8"/>
  <c r="AD172" i="8"/>
  <c r="AD173" i="8"/>
  <c r="AD174" i="8"/>
  <c r="AD175" i="8"/>
  <c r="AD176" i="8"/>
  <c r="AD177" i="8"/>
  <c r="AD178" i="8"/>
  <c r="AD179" i="8"/>
  <c r="AD180" i="8"/>
  <c r="AD181" i="8"/>
  <c r="AD182" i="8"/>
  <c r="AD183" i="8"/>
  <c r="AD184" i="8"/>
  <c r="AD185" i="8"/>
  <c r="AD186" i="8"/>
  <c r="AD187" i="8"/>
  <c r="AD188" i="8"/>
  <c r="AD189" i="8"/>
  <c r="AD190" i="8"/>
  <c r="AD191" i="8"/>
  <c r="AD192" i="8"/>
  <c r="AD193" i="8"/>
  <c r="AD194" i="8"/>
  <c r="AD195" i="8"/>
  <c r="AD196" i="8"/>
  <c r="AD197" i="8"/>
  <c r="AD198" i="8"/>
  <c r="AD199" i="8"/>
  <c r="AD200" i="8"/>
  <c r="AD201" i="8"/>
  <c r="AD202" i="8"/>
  <c r="AD203" i="8"/>
  <c r="AD204" i="8"/>
  <c r="AD205" i="8"/>
  <c r="AD206" i="8"/>
  <c r="AD207" i="8"/>
  <c r="AD208" i="8"/>
  <c r="AD209" i="8"/>
  <c r="AD210" i="8"/>
  <c r="AD211" i="8"/>
  <c r="AD212" i="8"/>
  <c r="AD213" i="8"/>
  <c r="AD214" i="8"/>
  <c r="AD215" i="8"/>
  <c r="AD216" i="8"/>
  <c r="AD217" i="8"/>
  <c r="AD218" i="8"/>
  <c r="AD219" i="8"/>
  <c r="AD220" i="8"/>
  <c r="AD221" i="8"/>
  <c r="AD222" i="8"/>
  <c r="AD223" i="8"/>
  <c r="AD224" i="8"/>
  <c r="AD225" i="8"/>
  <c r="AD226" i="8"/>
  <c r="AD227" i="8"/>
  <c r="AD228" i="8"/>
  <c r="AD229" i="8"/>
  <c r="AD230" i="8"/>
  <c r="AD231" i="8"/>
  <c r="AD232" i="8"/>
  <c r="AD233" i="8"/>
  <c r="AD234" i="8"/>
  <c r="AD235" i="8"/>
  <c r="AD236" i="8"/>
  <c r="AD237" i="8"/>
  <c r="AD238" i="8"/>
  <c r="AD239" i="8"/>
  <c r="AD240" i="8"/>
  <c r="AD241" i="8"/>
  <c r="AD242" i="8"/>
  <c r="AD243" i="8"/>
  <c r="AD244" i="8"/>
  <c r="AD245" i="8"/>
  <c r="AD246" i="8"/>
  <c r="AD247" i="8"/>
  <c r="AD248" i="8"/>
  <c r="AD249" i="8"/>
  <c r="AD250" i="8"/>
  <c r="AD251" i="8"/>
  <c r="AD252" i="8"/>
  <c r="AD253" i="8"/>
  <c r="AD254" i="8"/>
  <c r="AD255" i="8"/>
  <c r="AD256" i="8"/>
  <c r="AD257" i="8"/>
  <c r="AD258" i="8"/>
  <c r="AD259" i="8"/>
  <c r="AD260" i="8"/>
  <c r="AD261" i="8"/>
  <c r="AD262" i="8"/>
  <c r="AD263" i="8"/>
  <c r="AD264" i="8"/>
  <c r="AD265" i="8"/>
  <c r="AD266" i="8"/>
  <c r="AD267" i="8"/>
  <c r="AD268" i="8"/>
  <c r="AD269" i="8"/>
  <c r="AD270" i="8"/>
  <c r="AD271" i="8"/>
  <c r="AD272" i="8"/>
  <c r="AD273" i="8"/>
  <c r="AD274" i="8"/>
  <c r="AD275" i="8"/>
  <c r="AD276" i="8"/>
  <c r="AD277" i="8"/>
  <c r="AD278" i="8"/>
  <c r="AD279" i="8"/>
  <c r="AD280" i="8"/>
  <c r="AD281" i="8"/>
  <c r="AD282" i="8"/>
  <c r="AD283" i="8"/>
  <c r="AD284" i="8"/>
  <c r="AD285" i="8"/>
  <c r="AD286" i="8"/>
  <c r="AD287" i="8"/>
  <c r="AD288" i="8"/>
  <c r="AD289" i="8"/>
  <c r="AD290" i="8"/>
  <c r="AD291" i="8"/>
  <c r="AD292" i="8"/>
  <c r="AD293" i="8"/>
  <c r="AD294" i="8"/>
  <c r="AD295" i="8"/>
  <c r="AD296" i="8"/>
  <c r="AD297" i="8"/>
  <c r="AD298" i="8"/>
  <c r="AD299" i="8"/>
  <c r="AD300" i="8"/>
  <c r="AD301" i="8"/>
  <c r="AD302" i="8"/>
  <c r="AD303" i="8"/>
  <c r="AD304" i="8"/>
  <c r="AD305" i="8"/>
  <c r="AD306" i="8"/>
  <c r="AD307" i="8"/>
  <c r="AD308" i="8"/>
  <c r="AD309" i="8"/>
  <c r="AD310" i="8"/>
  <c r="AD311" i="8"/>
  <c r="AD312" i="8"/>
  <c r="AD313" i="8"/>
  <c r="AD314" i="8"/>
  <c r="AD315" i="8"/>
  <c r="AD316" i="8"/>
  <c r="AD317" i="8"/>
  <c r="AD318" i="8"/>
  <c r="AD319" i="8"/>
  <c r="AD320" i="8"/>
  <c r="AD321" i="8"/>
  <c r="AD322" i="8"/>
  <c r="AD323" i="8"/>
  <c r="AD324" i="8"/>
  <c r="AD325" i="8"/>
  <c r="AD326" i="8"/>
  <c r="AD327" i="8"/>
  <c r="AD328" i="8"/>
  <c r="AD329" i="8"/>
  <c r="AD330" i="8"/>
  <c r="AD331" i="8"/>
  <c r="AD332" i="8"/>
  <c r="AD333" i="8"/>
  <c r="AD334" i="8"/>
  <c r="AD335" i="8"/>
  <c r="AD336" i="8"/>
  <c r="AD337" i="8"/>
  <c r="AD338" i="8"/>
  <c r="AD339" i="8"/>
  <c r="AD340" i="8"/>
  <c r="AD341" i="8"/>
  <c r="AD342" i="8"/>
  <c r="AD343" i="8"/>
  <c r="AD344" i="8"/>
  <c r="AD345" i="8"/>
  <c r="AD346" i="8"/>
  <c r="AD347" i="8"/>
  <c r="AD348" i="8"/>
  <c r="AD349" i="8"/>
  <c r="AD350" i="8"/>
  <c r="AD351" i="8"/>
  <c r="AD352" i="8"/>
  <c r="AD353" i="8"/>
  <c r="AD354" i="8"/>
  <c r="AD355" i="8"/>
  <c r="AD356" i="8"/>
  <c r="AD357" i="8"/>
  <c r="AD358" i="8"/>
  <c r="AD359" i="8"/>
  <c r="AD360" i="8"/>
  <c r="AD361" i="8"/>
  <c r="AD362" i="8"/>
  <c r="AD363" i="8"/>
  <c r="AD364" i="8"/>
  <c r="AD365" i="8"/>
  <c r="AD366" i="8"/>
  <c r="AD367" i="8"/>
  <c r="AD368" i="8"/>
  <c r="AD369" i="8"/>
  <c r="AD370" i="8"/>
  <c r="AD371" i="8"/>
  <c r="AD372" i="8"/>
  <c r="AD373" i="8"/>
  <c r="AD374" i="8"/>
  <c r="AD375" i="8"/>
  <c r="AD376" i="8"/>
  <c r="AD377" i="8"/>
  <c r="AD378" i="8"/>
  <c r="AD379" i="8"/>
  <c r="AD380" i="8"/>
  <c r="AD381" i="8"/>
  <c r="AD382" i="8"/>
  <c r="AD383" i="8"/>
  <c r="AD384" i="8"/>
  <c r="AD385" i="8"/>
  <c r="AD386" i="8"/>
  <c r="AD387" i="8"/>
  <c r="AD388" i="8"/>
  <c r="AD389" i="8"/>
  <c r="AD390" i="8"/>
  <c r="AD391" i="8"/>
  <c r="AD392" i="8"/>
  <c r="AD393" i="8"/>
  <c r="AD394" i="8"/>
  <c r="AD395" i="8"/>
  <c r="AD396" i="8"/>
  <c r="AD397" i="8"/>
  <c r="AD398" i="8"/>
  <c r="AD399" i="8"/>
  <c r="AD400" i="8"/>
  <c r="AD401" i="8"/>
  <c r="AD402" i="8"/>
  <c r="AD403" i="8"/>
  <c r="AD404" i="8"/>
  <c r="AD405" i="8"/>
  <c r="AD406" i="8"/>
  <c r="AD407" i="8"/>
  <c r="AD408" i="8"/>
  <c r="AD409" i="8"/>
  <c r="AD410" i="8"/>
  <c r="AD411" i="8"/>
  <c r="AD412" i="8"/>
  <c r="AD413" i="8"/>
  <c r="AD414" i="8"/>
  <c r="AD415" i="8"/>
  <c r="AD416" i="8"/>
  <c r="AD417" i="8"/>
  <c r="AD418" i="8"/>
  <c r="AD419" i="8"/>
  <c r="AD420" i="8"/>
  <c r="AD421" i="8"/>
  <c r="AD422" i="8"/>
  <c r="AD423" i="8"/>
  <c r="AD424" i="8"/>
  <c r="AD425" i="8"/>
  <c r="AD426" i="8"/>
  <c r="AD427" i="8"/>
  <c r="AD428" i="8"/>
  <c r="AD429" i="8"/>
  <c r="AD430" i="8"/>
  <c r="AD431" i="8"/>
  <c r="AD432" i="8"/>
  <c r="AD433" i="8"/>
  <c r="AD434" i="8"/>
  <c r="AD435" i="8"/>
  <c r="AD436" i="8"/>
  <c r="AD437" i="8"/>
  <c r="AD438" i="8"/>
  <c r="AD439" i="8"/>
  <c r="AD440" i="8"/>
  <c r="AD441" i="8"/>
  <c r="AD442" i="8"/>
  <c r="AD443" i="8"/>
  <c r="AD444" i="8"/>
  <c r="AD445" i="8"/>
  <c r="AD446" i="8"/>
  <c r="AD447" i="8"/>
  <c r="AD448" i="8"/>
  <c r="AD449" i="8"/>
  <c r="AD450" i="8"/>
  <c r="AD451" i="8"/>
  <c r="AD452" i="8"/>
  <c r="AD453" i="8"/>
  <c r="AD454" i="8"/>
  <c r="AD455" i="8"/>
  <c r="AD456" i="8"/>
  <c r="AD457" i="8"/>
  <c r="AD458" i="8"/>
  <c r="AD459" i="8"/>
  <c r="AD460" i="8"/>
  <c r="AD461" i="8"/>
  <c r="AD462" i="8"/>
  <c r="AD463" i="8"/>
  <c r="AD464" i="8"/>
  <c r="AD465" i="8"/>
  <c r="AD466" i="8"/>
  <c r="AD467" i="8"/>
  <c r="AD468" i="8"/>
  <c r="AD469" i="8"/>
  <c r="AD470" i="8"/>
  <c r="AD471" i="8"/>
  <c r="AD472" i="8"/>
  <c r="AD473" i="8"/>
  <c r="AD474" i="8"/>
  <c r="AD475" i="8"/>
  <c r="AD476" i="8"/>
  <c r="AD477" i="8"/>
  <c r="AD478" i="8"/>
  <c r="AD479" i="8"/>
  <c r="AD480" i="8"/>
  <c r="AD481" i="8"/>
  <c r="AD482" i="8"/>
  <c r="AD483" i="8"/>
  <c r="AD484" i="8"/>
  <c r="AD485" i="8"/>
  <c r="AD486" i="8"/>
  <c r="AD487" i="8"/>
  <c r="AD488" i="8"/>
  <c r="AD489" i="8"/>
  <c r="AD490" i="8"/>
  <c r="AD491" i="8"/>
  <c r="AD492" i="8"/>
  <c r="AD493" i="8"/>
  <c r="AD494" i="8"/>
  <c r="AD495" i="8"/>
  <c r="AD496" i="8"/>
  <c r="AD497" i="8"/>
  <c r="AD498" i="8"/>
  <c r="AD499" i="8"/>
  <c r="AD500" i="8"/>
  <c r="AD501" i="8"/>
  <c r="AD502" i="8"/>
  <c r="AD503" i="8"/>
  <c r="AD504" i="8"/>
  <c r="AD505" i="8"/>
  <c r="AD506" i="8"/>
  <c r="AD507" i="8"/>
  <c r="AD508" i="8"/>
  <c r="AD509" i="8"/>
  <c r="AD510" i="8"/>
  <c r="AD511" i="8"/>
  <c r="AD512" i="8"/>
  <c r="AD513" i="8"/>
  <c r="AD514" i="8"/>
  <c r="AD515" i="8"/>
  <c r="AD516" i="8"/>
  <c r="AD517" i="8"/>
  <c r="AD518" i="8"/>
  <c r="AD519" i="8"/>
  <c r="AD520" i="8"/>
  <c r="AD521" i="8"/>
  <c r="AD522" i="8"/>
  <c r="AD523" i="8"/>
  <c r="AD524" i="8"/>
  <c r="AD525" i="8"/>
  <c r="AD526" i="8"/>
  <c r="AD527" i="8"/>
  <c r="AD528" i="8"/>
  <c r="AD529" i="8"/>
  <c r="AD530" i="8"/>
  <c r="AD531" i="8"/>
  <c r="AD532" i="8"/>
  <c r="AD533" i="8"/>
  <c r="AD534" i="8"/>
  <c r="AD535" i="8"/>
  <c r="AD536" i="8"/>
  <c r="AD537" i="8"/>
  <c r="AD538" i="8"/>
  <c r="AD539" i="8"/>
  <c r="AD540" i="8"/>
  <c r="AD541" i="8"/>
  <c r="AD542" i="8"/>
  <c r="AD543" i="8"/>
  <c r="AD544" i="8"/>
  <c r="AD545" i="8"/>
  <c r="AD546" i="8"/>
  <c r="AD547" i="8"/>
  <c r="AD548" i="8"/>
  <c r="AD549" i="8"/>
  <c r="AD550" i="8"/>
  <c r="AD551" i="8"/>
  <c r="AD552" i="8"/>
  <c r="AD553" i="8"/>
  <c r="AD554" i="8"/>
  <c r="AD555" i="8"/>
  <c r="AD556" i="8"/>
  <c r="AD557" i="8"/>
  <c r="AD558" i="8"/>
  <c r="AD559" i="8"/>
  <c r="AD560" i="8"/>
  <c r="AD561" i="8"/>
  <c r="AD562" i="8"/>
  <c r="AD563" i="8"/>
  <c r="AD564" i="8"/>
  <c r="AD565" i="8"/>
  <c r="AD566" i="8"/>
  <c r="AD567" i="8"/>
  <c r="AD568" i="8"/>
  <c r="AD569" i="8"/>
  <c r="AD570" i="8"/>
  <c r="AD571" i="8"/>
  <c r="AD572" i="8"/>
  <c r="AD573" i="8"/>
  <c r="AD574" i="8"/>
  <c r="AD575" i="8"/>
  <c r="AD576" i="8"/>
  <c r="AD577" i="8"/>
  <c r="AD578" i="8"/>
  <c r="AD579" i="8"/>
  <c r="AD580" i="8"/>
  <c r="AD581" i="8"/>
  <c r="AD582" i="8"/>
  <c r="AD583" i="8"/>
  <c r="AD584" i="8"/>
  <c r="AD585" i="8"/>
  <c r="AD586" i="8"/>
  <c r="AD587" i="8"/>
  <c r="AD588" i="8"/>
  <c r="AD589" i="8"/>
  <c r="AD590" i="8"/>
  <c r="AD591" i="8"/>
  <c r="AD592" i="8"/>
  <c r="AD593" i="8"/>
  <c r="AD594" i="8"/>
  <c r="AD595" i="8"/>
  <c r="AD596" i="8"/>
  <c r="AD597" i="8"/>
  <c r="AD598" i="8"/>
  <c r="AD599" i="8"/>
  <c r="AD600" i="8"/>
  <c r="AD601" i="8"/>
  <c r="AD602" i="8"/>
  <c r="AD603" i="8"/>
  <c r="AD604" i="8"/>
  <c r="AD605" i="8"/>
  <c r="AD606" i="8"/>
  <c r="AD607" i="8"/>
  <c r="AD608" i="8"/>
  <c r="AD609" i="8"/>
  <c r="AD610" i="8"/>
  <c r="AD611" i="8"/>
  <c r="AD612" i="8"/>
  <c r="AD613" i="8"/>
  <c r="AD614" i="8"/>
  <c r="AD615" i="8"/>
  <c r="AD616" i="8"/>
  <c r="AD617" i="8"/>
  <c r="AD618" i="8"/>
  <c r="AD619" i="8"/>
  <c r="AD620" i="8"/>
  <c r="AD621" i="8"/>
  <c r="AD622" i="8"/>
  <c r="AD623" i="8"/>
  <c r="AD624" i="8"/>
  <c r="AD625" i="8"/>
  <c r="AD626" i="8"/>
  <c r="AD627" i="8"/>
  <c r="AD628" i="8"/>
  <c r="AD629" i="8"/>
  <c r="AD630" i="8"/>
  <c r="AD631" i="8"/>
  <c r="AD632" i="8"/>
  <c r="AD633" i="8"/>
  <c r="AD634" i="8"/>
  <c r="AD635" i="8"/>
  <c r="AD636" i="8"/>
  <c r="AD637" i="8"/>
  <c r="AD638" i="8"/>
  <c r="AD639" i="8"/>
  <c r="AD640" i="8"/>
  <c r="AD641" i="8"/>
  <c r="AD642" i="8"/>
  <c r="AD643" i="8"/>
  <c r="AD644" i="8"/>
  <c r="AD645" i="8"/>
  <c r="AD646" i="8"/>
  <c r="AD647" i="8"/>
  <c r="AD648" i="8"/>
  <c r="AD649" i="8"/>
  <c r="AD650" i="8"/>
  <c r="AD651" i="8"/>
  <c r="AD652" i="8"/>
  <c r="AD653" i="8"/>
  <c r="AD654" i="8"/>
  <c r="AD655" i="8"/>
  <c r="AD656" i="8"/>
  <c r="AD657" i="8"/>
  <c r="AD658" i="8"/>
  <c r="AD659" i="8"/>
  <c r="AD660" i="8"/>
  <c r="AD661" i="8"/>
  <c r="AD662" i="8"/>
  <c r="AD663" i="8"/>
  <c r="AD664" i="8"/>
  <c r="AD665" i="8"/>
  <c r="AD666" i="8"/>
  <c r="AD667" i="8"/>
  <c r="AD668" i="8"/>
  <c r="AD669" i="8"/>
  <c r="AD670" i="8"/>
  <c r="AD671" i="8"/>
  <c r="AD672" i="8"/>
  <c r="AD673" i="8"/>
  <c r="AD674" i="8"/>
  <c r="AD675" i="8"/>
  <c r="AD676" i="8"/>
  <c r="AD677" i="8"/>
  <c r="AD678" i="8"/>
  <c r="AD679" i="8"/>
  <c r="AD680" i="8"/>
  <c r="AD681" i="8"/>
  <c r="AD682" i="8"/>
  <c r="AD683" i="8"/>
  <c r="AD684" i="8"/>
  <c r="AD685" i="8"/>
  <c r="AD686" i="8"/>
  <c r="AD687" i="8"/>
  <c r="AD688" i="8"/>
  <c r="AD689" i="8"/>
  <c r="AD690" i="8"/>
  <c r="AD691" i="8"/>
  <c r="AD692" i="8"/>
  <c r="AD693" i="8"/>
  <c r="AD694" i="8"/>
  <c r="AD695" i="8"/>
  <c r="AD696" i="8"/>
  <c r="AD697" i="8"/>
  <c r="AD698" i="8"/>
  <c r="AD699" i="8"/>
  <c r="AD700" i="8"/>
  <c r="AD701" i="8"/>
  <c r="AD702" i="8"/>
  <c r="AD703" i="8"/>
  <c r="AD704" i="8"/>
  <c r="AD705" i="8"/>
  <c r="AD706" i="8"/>
  <c r="AD707" i="8"/>
  <c r="AD708" i="8"/>
  <c r="AD709" i="8"/>
  <c r="AD710" i="8"/>
  <c r="AD711" i="8"/>
  <c r="AD712" i="8"/>
  <c r="AD713" i="8"/>
  <c r="AD714" i="8"/>
  <c r="AD715" i="8"/>
  <c r="AD716" i="8"/>
  <c r="AD717" i="8"/>
  <c r="AD718" i="8"/>
  <c r="AD719" i="8"/>
  <c r="AD720" i="8"/>
  <c r="AD721" i="8"/>
  <c r="AD722" i="8"/>
  <c r="AD723" i="8"/>
  <c r="AD724" i="8"/>
  <c r="AD725" i="8"/>
  <c r="AD726" i="8"/>
  <c r="AD727" i="8"/>
  <c r="AD728" i="8"/>
  <c r="AD729" i="8"/>
  <c r="AD730" i="8"/>
  <c r="AD731" i="8"/>
  <c r="AD732" i="8"/>
  <c r="AD733" i="8"/>
  <c r="AD734" i="8"/>
  <c r="AD735" i="8"/>
  <c r="AD736" i="8"/>
  <c r="AD737" i="8"/>
  <c r="AD738" i="8"/>
  <c r="AD739" i="8"/>
  <c r="AD740" i="8"/>
  <c r="AD741" i="8"/>
  <c r="AD742" i="8"/>
  <c r="AD743" i="8"/>
  <c r="AD744" i="8"/>
  <c r="AD745" i="8"/>
  <c r="AD746" i="8"/>
  <c r="AD747" i="8"/>
  <c r="AD748" i="8"/>
  <c r="AD749" i="8"/>
  <c r="AD750" i="8"/>
  <c r="AD751" i="8"/>
  <c r="AD752" i="8"/>
  <c r="AD753" i="8"/>
  <c r="AD754" i="8"/>
  <c r="AD755" i="8"/>
  <c r="AD756" i="8"/>
  <c r="AD757" i="8"/>
  <c r="AD758" i="8"/>
  <c r="AD759" i="8"/>
  <c r="AD760" i="8"/>
  <c r="AD761" i="8"/>
  <c r="AD762" i="8"/>
  <c r="AD763" i="8"/>
  <c r="AD764" i="8"/>
  <c r="AD765" i="8"/>
  <c r="AD766" i="8"/>
  <c r="AD767" i="8"/>
  <c r="AD768" i="8"/>
  <c r="AD769" i="8"/>
  <c r="AD770" i="8"/>
  <c r="AD771" i="8"/>
  <c r="AD772" i="8"/>
  <c r="AD773" i="8"/>
  <c r="AD774" i="8"/>
  <c r="AD775" i="8"/>
  <c r="AD776" i="8"/>
  <c r="AD777" i="8"/>
  <c r="AD778" i="8"/>
  <c r="AD779" i="8"/>
  <c r="AD780" i="8"/>
  <c r="AD781" i="8"/>
  <c r="AD782" i="8"/>
  <c r="AD783" i="8"/>
  <c r="AD784" i="8"/>
  <c r="AD785" i="8"/>
  <c r="AD786" i="8"/>
  <c r="AD787" i="8"/>
  <c r="AD788" i="8"/>
  <c r="AD789" i="8"/>
  <c r="AD790" i="8"/>
  <c r="AD791" i="8"/>
  <c r="AD792" i="8"/>
  <c r="AD793" i="8"/>
  <c r="AD794" i="8"/>
  <c r="AD795" i="8"/>
  <c r="AD796" i="8"/>
  <c r="AD797" i="8"/>
  <c r="AD798" i="8"/>
  <c r="AD799" i="8"/>
  <c r="AD800" i="8"/>
  <c r="AD801" i="8"/>
  <c r="AD802" i="8"/>
  <c r="AD803" i="8"/>
  <c r="AD804" i="8"/>
  <c r="AD805" i="8"/>
  <c r="AD806" i="8"/>
  <c r="AD807" i="8"/>
  <c r="AD808" i="8"/>
  <c r="AD809" i="8"/>
  <c r="AD810" i="8"/>
  <c r="AD811" i="8"/>
  <c r="AD812" i="8"/>
  <c r="AD813" i="8"/>
  <c r="AD814" i="8"/>
  <c r="AD815" i="8"/>
  <c r="AD816" i="8"/>
  <c r="AD817" i="8"/>
  <c r="AD818" i="8"/>
  <c r="AD819" i="8"/>
  <c r="AD820" i="8"/>
  <c r="AD821" i="8"/>
  <c r="AD822" i="8"/>
  <c r="AD823" i="8"/>
  <c r="AD824" i="8"/>
  <c r="AD825" i="8"/>
  <c r="AD826" i="8"/>
  <c r="AD827" i="8"/>
  <c r="AD828" i="8"/>
  <c r="AD829" i="8"/>
  <c r="AD830" i="8"/>
  <c r="AD831" i="8"/>
  <c r="AD832" i="8"/>
  <c r="AD833" i="8"/>
  <c r="AD834" i="8"/>
  <c r="AD835" i="8"/>
  <c r="AD836" i="8"/>
  <c r="AD837" i="8"/>
  <c r="AD838" i="8"/>
  <c r="AD839" i="8"/>
  <c r="AD840" i="8"/>
  <c r="AD841" i="8"/>
  <c r="AD842" i="8"/>
  <c r="AD843" i="8"/>
  <c r="AD844" i="8"/>
  <c r="AD845" i="8"/>
  <c r="AD846" i="8"/>
  <c r="AD847" i="8"/>
  <c r="AD848" i="8"/>
  <c r="AD849" i="8"/>
  <c r="AD850" i="8"/>
  <c r="AD851" i="8"/>
  <c r="AD852" i="8"/>
  <c r="AD853" i="8"/>
  <c r="AD854" i="8"/>
  <c r="AD855" i="8"/>
  <c r="AD856" i="8"/>
  <c r="AD857" i="8"/>
  <c r="AD858" i="8"/>
  <c r="AD859" i="8"/>
  <c r="AD860" i="8"/>
  <c r="AD861" i="8"/>
  <c r="AD862" i="8"/>
  <c r="AD863" i="8"/>
  <c r="AD864" i="8"/>
  <c r="AD865" i="8"/>
  <c r="AD866" i="8"/>
  <c r="AD867" i="8"/>
  <c r="AD868" i="8"/>
  <c r="AD869" i="8"/>
  <c r="AD870" i="8"/>
  <c r="AD871" i="8"/>
  <c r="AD872" i="8"/>
  <c r="AD873" i="8"/>
  <c r="AD874" i="8"/>
  <c r="AD875" i="8"/>
  <c r="AD876" i="8"/>
  <c r="AD877" i="8"/>
  <c r="AD878" i="8"/>
  <c r="AD879" i="8"/>
  <c r="AD880" i="8"/>
  <c r="AD881" i="8"/>
  <c r="AD882" i="8"/>
  <c r="AD883" i="8"/>
  <c r="AD884" i="8"/>
  <c r="AD885" i="8"/>
  <c r="AD886" i="8"/>
  <c r="AD887" i="8"/>
  <c r="AD888" i="8"/>
  <c r="AD889" i="8"/>
  <c r="AD890" i="8"/>
  <c r="AD891" i="8"/>
  <c r="AD892" i="8"/>
  <c r="AD893" i="8"/>
  <c r="AD894" i="8"/>
  <c r="AD895" i="8"/>
  <c r="AD896" i="8"/>
  <c r="AD897" i="8"/>
  <c r="AD898" i="8"/>
  <c r="AD899" i="8"/>
  <c r="AD900" i="8"/>
  <c r="AD901" i="8"/>
  <c r="AD902" i="8"/>
  <c r="AD903" i="8"/>
  <c r="AD904" i="8"/>
  <c r="AD905" i="8"/>
  <c r="AD906" i="8"/>
  <c r="AD907" i="8"/>
  <c r="AD908" i="8"/>
  <c r="AD909" i="8"/>
  <c r="AD910" i="8"/>
  <c r="AD911" i="8"/>
  <c r="AD912" i="8"/>
  <c r="AD913" i="8"/>
  <c r="AD914" i="8"/>
  <c r="AD915" i="8"/>
  <c r="AD916" i="8"/>
  <c r="AD917" i="8"/>
  <c r="AD918" i="8"/>
  <c r="AD919" i="8"/>
  <c r="AD920" i="8"/>
  <c r="AD921" i="8"/>
  <c r="AD922" i="8"/>
  <c r="AD923" i="8"/>
  <c r="AD924" i="8"/>
  <c r="AD925" i="8"/>
  <c r="AD926" i="8"/>
  <c r="AD927" i="8"/>
  <c r="AD928" i="8"/>
  <c r="AD929" i="8"/>
  <c r="AD930" i="8"/>
  <c r="AD931" i="8"/>
  <c r="AD932" i="8"/>
  <c r="AD933" i="8"/>
  <c r="AD934" i="8"/>
  <c r="AD935" i="8"/>
  <c r="AD936" i="8"/>
  <c r="AD937" i="8"/>
  <c r="AD938" i="8"/>
  <c r="AD939" i="8"/>
  <c r="AD940" i="8"/>
  <c r="AD941" i="8"/>
  <c r="AD942" i="8"/>
  <c r="AD943" i="8"/>
  <c r="AD944" i="8"/>
  <c r="AD945" i="8"/>
  <c r="AD946" i="8"/>
  <c r="AD947" i="8"/>
  <c r="AD948" i="8"/>
  <c r="AD949" i="8"/>
  <c r="AD950" i="8"/>
  <c r="AD951" i="8"/>
  <c r="AD952" i="8"/>
  <c r="AD953" i="8"/>
  <c r="AD954" i="8"/>
  <c r="AD955" i="8"/>
  <c r="AD956" i="8"/>
  <c r="AD957" i="8"/>
  <c r="AD958" i="8"/>
  <c r="AD959" i="8"/>
  <c r="AD960" i="8"/>
  <c r="AD961" i="8"/>
  <c r="AD962" i="8"/>
  <c r="AD963" i="8"/>
  <c r="AD964" i="8"/>
  <c r="AD965" i="8"/>
  <c r="AD966" i="8"/>
  <c r="AD967" i="8"/>
  <c r="AD968" i="8"/>
  <c r="AD969" i="8"/>
  <c r="AD970" i="8"/>
  <c r="AD971" i="8"/>
  <c r="AD972" i="8"/>
  <c r="AD973" i="8"/>
  <c r="AD974" i="8"/>
  <c r="AD975" i="8"/>
  <c r="AD976" i="8"/>
  <c r="AD977" i="8"/>
  <c r="AD978" i="8"/>
  <c r="AD979" i="8"/>
  <c r="AD980" i="8"/>
  <c r="AD981" i="8"/>
  <c r="AD982" i="8"/>
  <c r="AD983" i="8"/>
  <c r="AD984" i="8"/>
  <c r="AD985" i="8"/>
  <c r="AD986" i="8"/>
  <c r="AD987" i="8"/>
  <c r="AD988" i="8"/>
  <c r="AD989" i="8"/>
  <c r="AD990" i="8"/>
  <c r="AD991" i="8"/>
  <c r="AD992" i="8"/>
  <c r="AD993" i="8"/>
  <c r="AD994" i="8"/>
  <c r="AD995" i="8"/>
  <c r="AD996" i="8"/>
  <c r="AD997" i="8"/>
  <c r="AD998" i="8"/>
  <c r="AD999" i="8"/>
  <c r="AD1000" i="8"/>
  <c r="AD1001" i="8"/>
  <c r="AD1002" i="8"/>
  <c r="AD1003" i="8"/>
  <c r="AD1004" i="8"/>
  <c r="AD1005" i="8"/>
  <c r="AD1006" i="8"/>
  <c r="AD1007" i="8"/>
  <c r="AD1008" i="8"/>
  <c r="AD1009" i="8"/>
  <c r="AD1010" i="8"/>
  <c r="AD1011" i="8"/>
  <c r="AD1012" i="8"/>
  <c r="AD1013" i="8"/>
  <c r="AD1014" i="8"/>
  <c r="AD1015" i="8"/>
  <c r="AD1016" i="8"/>
  <c r="AD1017" i="8"/>
  <c r="AD1018" i="8"/>
  <c r="AD1019" i="8"/>
  <c r="AD1020" i="8"/>
  <c r="AD1021" i="8"/>
  <c r="AD1022" i="8"/>
  <c r="AD1023" i="8"/>
  <c r="AD1024" i="8"/>
  <c r="AD1025" i="8"/>
  <c r="AD1026" i="8"/>
  <c r="AD1027" i="8"/>
  <c r="AD1028" i="8"/>
  <c r="AD1029" i="8"/>
  <c r="AD1030" i="8"/>
  <c r="AD1031" i="8"/>
  <c r="AD1032" i="8"/>
  <c r="AD1033" i="8"/>
  <c r="AD1034" i="8"/>
  <c r="AD1035" i="8"/>
  <c r="AD1036" i="8"/>
  <c r="AD1037" i="8"/>
  <c r="AD1038" i="8"/>
  <c r="AD1039" i="8"/>
  <c r="AD1040" i="8"/>
  <c r="AD1041" i="8"/>
  <c r="AD1042" i="8"/>
  <c r="AD1043" i="8"/>
  <c r="AD1044" i="8"/>
  <c r="AD1045" i="8"/>
  <c r="AD1046" i="8"/>
  <c r="AD1047" i="8"/>
  <c r="AD1048" i="8"/>
  <c r="AD1049" i="8"/>
  <c r="AD1050" i="8"/>
  <c r="AD1051" i="8"/>
  <c r="AD1052" i="8"/>
  <c r="AD1053" i="8"/>
  <c r="AD1054" i="8"/>
  <c r="AD1055" i="8"/>
  <c r="AD1056" i="8"/>
  <c r="AD1057" i="8"/>
  <c r="AD1058" i="8"/>
  <c r="AD1059" i="8"/>
  <c r="AD1060" i="8"/>
  <c r="AD1061" i="8"/>
  <c r="AD1062" i="8"/>
  <c r="AD1063" i="8"/>
  <c r="AD1064" i="8"/>
  <c r="AD1065" i="8"/>
  <c r="AD1066" i="8"/>
  <c r="AD1067" i="8"/>
  <c r="AD1068" i="8"/>
  <c r="AD1069" i="8"/>
  <c r="AD1070" i="8"/>
  <c r="AD1071" i="8"/>
  <c r="AD1072" i="8"/>
  <c r="AD1073" i="8"/>
  <c r="AD1074" i="8"/>
  <c r="AD1075" i="8"/>
  <c r="AD1076" i="8"/>
  <c r="AD1077" i="8"/>
  <c r="AD1078" i="8"/>
  <c r="AD1079" i="8"/>
  <c r="AD1080" i="8"/>
  <c r="AD1081" i="8"/>
  <c r="AD1082" i="8"/>
  <c r="AD1083" i="8"/>
  <c r="AD1084" i="8"/>
  <c r="AD1085" i="8"/>
  <c r="AD1086" i="8"/>
  <c r="AD1087" i="8"/>
  <c r="AD1088" i="8"/>
  <c r="AD1089" i="8"/>
  <c r="AD1090" i="8"/>
  <c r="AD1091" i="8"/>
  <c r="AD1092" i="8"/>
  <c r="AD1093" i="8"/>
  <c r="AD1094" i="8"/>
  <c r="AD1095" i="8"/>
  <c r="AD1096" i="8"/>
  <c r="AD1097" i="8"/>
  <c r="AD1098" i="8"/>
  <c r="AD1099" i="8"/>
  <c r="AD1100" i="8"/>
  <c r="AD1101" i="8"/>
  <c r="AD1102" i="8"/>
  <c r="AD1103" i="8"/>
  <c r="AD1104" i="8"/>
  <c r="AD1105" i="8"/>
  <c r="AD1106" i="8"/>
  <c r="AD1107" i="8"/>
  <c r="AD1108" i="8"/>
  <c r="AD1109" i="8"/>
  <c r="AD1110" i="8"/>
  <c r="AD1111" i="8"/>
  <c r="AD1112" i="8"/>
  <c r="AD1113" i="8"/>
  <c r="AD1114" i="8"/>
  <c r="AD1115" i="8"/>
  <c r="AD1116" i="8"/>
  <c r="AD1117" i="8"/>
  <c r="AD1118" i="8"/>
  <c r="AD1119" i="8"/>
  <c r="AD1120" i="8"/>
  <c r="AD1121" i="8"/>
  <c r="AD1122" i="8"/>
  <c r="AD1123" i="8"/>
  <c r="AD1124" i="8"/>
  <c r="AD1125" i="8"/>
  <c r="AD1126" i="8"/>
  <c r="AD1127" i="8"/>
  <c r="AD1128" i="8"/>
  <c r="AD1129" i="8"/>
  <c r="AD1130" i="8"/>
  <c r="AD1131" i="8"/>
  <c r="AD1132" i="8"/>
  <c r="AD1133" i="8"/>
  <c r="AD1134" i="8"/>
  <c r="AD1135" i="8"/>
  <c r="AD1136" i="8"/>
  <c r="AD1137" i="8"/>
  <c r="AD1138" i="8"/>
  <c r="AD1139" i="8"/>
  <c r="AD1140" i="8"/>
  <c r="AD1141" i="8"/>
  <c r="AD1142" i="8"/>
  <c r="AD1143" i="8"/>
  <c r="AD1144" i="8"/>
  <c r="AD1145" i="8"/>
  <c r="AD1146" i="8"/>
  <c r="AD1147" i="8"/>
  <c r="AD1148" i="8"/>
  <c r="AD1149" i="8"/>
  <c r="AD1150" i="8"/>
  <c r="AD1151" i="8"/>
  <c r="AD1152" i="8"/>
  <c r="AD1153" i="8"/>
  <c r="AD1154" i="8"/>
  <c r="AD1155" i="8"/>
  <c r="AD1156" i="8"/>
  <c r="AD1157" i="8"/>
  <c r="AD1158" i="8"/>
  <c r="AD1159" i="8"/>
  <c r="AD1160" i="8"/>
  <c r="AD1161" i="8"/>
  <c r="AD1162" i="8"/>
  <c r="AD1163" i="8"/>
  <c r="AD1164" i="8"/>
  <c r="AD1165" i="8"/>
  <c r="AD1166" i="8"/>
  <c r="AD1167" i="8"/>
  <c r="AD1168" i="8"/>
  <c r="AD1169" i="8"/>
  <c r="AD1170" i="8"/>
  <c r="AD1171" i="8"/>
  <c r="AD1172" i="8"/>
  <c r="AD1173" i="8"/>
  <c r="AD1174" i="8"/>
  <c r="AD1175" i="8"/>
  <c r="AD1176" i="8"/>
  <c r="AD1177" i="8"/>
  <c r="AD1178" i="8"/>
  <c r="AD1179" i="8"/>
  <c r="AD1180" i="8"/>
  <c r="AD1181" i="8"/>
  <c r="AD1182" i="8"/>
  <c r="AD1183" i="8"/>
  <c r="AD1184" i="8"/>
  <c r="AD1185" i="8"/>
  <c r="AD1186" i="8"/>
  <c r="AD1187" i="8"/>
  <c r="AD1188" i="8"/>
  <c r="AD1189" i="8"/>
  <c r="AD1190" i="8"/>
  <c r="AD1191" i="8"/>
  <c r="AD1192" i="8"/>
  <c r="AD1193" i="8"/>
  <c r="AD1194" i="8"/>
  <c r="AC4" i="8"/>
  <c r="AC5" i="8"/>
  <c r="AC6" i="8"/>
  <c r="AC7" i="8"/>
  <c r="AC8" i="8"/>
  <c r="AC9" i="8"/>
  <c r="AC10" i="8"/>
  <c r="AC11" i="8"/>
  <c r="AC12" i="8"/>
  <c r="AC13" i="8"/>
  <c r="AC14" i="8"/>
  <c r="I10" i="17" s="1"/>
  <c r="AC15" i="8"/>
  <c r="AC16" i="8"/>
  <c r="AC17" i="8"/>
  <c r="AC18" i="8"/>
  <c r="AC19" i="8"/>
  <c r="AC20" i="8"/>
  <c r="AC21" i="8"/>
  <c r="AC22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5" i="8"/>
  <c r="AC36" i="8"/>
  <c r="AC37" i="8"/>
  <c r="AC38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5" i="8"/>
  <c r="AC56" i="8"/>
  <c r="AC57" i="8"/>
  <c r="AC58" i="8"/>
  <c r="AC59" i="8"/>
  <c r="AC60" i="8"/>
  <c r="AC61" i="8"/>
  <c r="AC62" i="8"/>
  <c r="AC63" i="8"/>
  <c r="AC64" i="8"/>
  <c r="AC65" i="8"/>
  <c r="AC66" i="8"/>
  <c r="AC67" i="8"/>
  <c r="AC68" i="8"/>
  <c r="AC69" i="8"/>
  <c r="AC70" i="8"/>
  <c r="AC71" i="8"/>
  <c r="AC72" i="8"/>
  <c r="AC73" i="8"/>
  <c r="AC74" i="8"/>
  <c r="AC75" i="8"/>
  <c r="AC76" i="8"/>
  <c r="AC77" i="8"/>
  <c r="AC78" i="8"/>
  <c r="AC79" i="8"/>
  <c r="AC80" i="8"/>
  <c r="AC81" i="8"/>
  <c r="AC82" i="8"/>
  <c r="AC83" i="8"/>
  <c r="AC84" i="8"/>
  <c r="AC85" i="8"/>
  <c r="AC86" i="8"/>
  <c r="AC87" i="8"/>
  <c r="AC88" i="8"/>
  <c r="AC89" i="8"/>
  <c r="AC90" i="8"/>
  <c r="AC91" i="8"/>
  <c r="AC92" i="8"/>
  <c r="AC93" i="8"/>
  <c r="AC94" i="8"/>
  <c r="AC95" i="8"/>
  <c r="AC96" i="8"/>
  <c r="AC97" i="8"/>
  <c r="AC98" i="8"/>
  <c r="AC99" i="8"/>
  <c r="AC100" i="8"/>
  <c r="AC101" i="8"/>
  <c r="AC102" i="8"/>
  <c r="AC103" i="8"/>
  <c r="AC104" i="8"/>
  <c r="AC105" i="8"/>
  <c r="AC106" i="8"/>
  <c r="AC107" i="8"/>
  <c r="AC108" i="8"/>
  <c r="AC109" i="8"/>
  <c r="AC110" i="8"/>
  <c r="AC111" i="8"/>
  <c r="AC112" i="8"/>
  <c r="AC113" i="8"/>
  <c r="AC114" i="8"/>
  <c r="AC115" i="8"/>
  <c r="AC116" i="8"/>
  <c r="AC117" i="8"/>
  <c r="AC118" i="8"/>
  <c r="AC119" i="8"/>
  <c r="AC120" i="8"/>
  <c r="AC121" i="8"/>
  <c r="AC122" i="8"/>
  <c r="AC123" i="8"/>
  <c r="AC124" i="8"/>
  <c r="AC125" i="8"/>
  <c r="AC126" i="8"/>
  <c r="AC127" i="8"/>
  <c r="AC128" i="8"/>
  <c r="AC129" i="8"/>
  <c r="AC130" i="8"/>
  <c r="AC131" i="8"/>
  <c r="AC132" i="8"/>
  <c r="AC133" i="8"/>
  <c r="AC134" i="8"/>
  <c r="AC135" i="8"/>
  <c r="AC136" i="8"/>
  <c r="AC137" i="8"/>
  <c r="AC138" i="8"/>
  <c r="AC139" i="8"/>
  <c r="AC140" i="8"/>
  <c r="AC141" i="8"/>
  <c r="AC142" i="8"/>
  <c r="AC143" i="8"/>
  <c r="AC144" i="8"/>
  <c r="AC145" i="8"/>
  <c r="AC146" i="8"/>
  <c r="AC147" i="8"/>
  <c r="AC148" i="8"/>
  <c r="AC149" i="8"/>
  <c r="AC150" i="8"/>
  <c r="AC151" i="8"/>
  <c r="AC152" i="8"/>
  <c r="AC153" i="8"/>
  <c r="AC154" i="8"/>
  <c r="AC155" i="8"/>
  <c r="AC156" i="8"/>
  <c r="AC157" i="8"/>
  <c r="AC158" i="8"/>
  <c r="AC159" i="8"/>
  <c r="AC160" i="8"/>
  <c r="AC161" i="8"/>
  <c r="AC162" i="8"/>
  <c r="AC163" i="8"/>
  <c r="AC164" i="8"/>
  <c r="AC165" i="8"/>
  <c r="AC166" i="8"/>
  <c r="AC167" i="8"/>
  <c r="AC168" i="8"/>
  <c r="AC169" i="8"/>
  <c r="AC170" i="8"/>
  <c r="AC171" i="8"/>
  <c r="AC172" i="8"/>
  <c r="AC173" i="8"/>
  <c r="AC174" i="8"/>
  <c r="AC175" i="8"/>
  <c r="AC176" i="8"/>
  <c r="AC177" i="8"/>
  <c r="AC178" i="8"/>
  <c r="AC179" i="8"/>
  <c r="AC180" i="8"/>
  <c r="AC181" i="8"/>
  <c r="AC182" i="8"/>
  <c r="AC183" i="8"/>
  <c r="AC184" i="8"/>
  <c r="AC185" i="8"/>
  <c r="AC186" i="8"/>
  <c r="AC187" i="8"/>
  <c r="AC188" i="8"/>
  <c r="AC189" i="8"/>
  <c r="AC190" i="8"/>
  <c r="AC191" i="8"/>
  <c r="AC192" i="8"/>
  <c r="AC193" i="8"/>
  <c r="AC194" i="8"/>
  <c r="AC195" i="8"/>
  <c r="AC196" i="8"/>
  <c r="AC197" i="8"/>
  <c r="AC198" i="8"/>
  <c r="AC199" i="8"/>
  <c r="AC200" i="8"/>
  <c r="AC201" i="8"/>
  <c r="AC202" i="8"/>
  <c r="AC203" i="8"/>
  <c r="AC204" i="8"/>
  <c r="AC205" i="8"/>
  <c r="AC206" i="8"/>
  <c r="AC207" i="8"/>
  <c r="AC208" i="8"/>
  <c r="AC209" i="8"/>
  <c r="AC210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C227" i="8"/>
  <c r="AC228" i="8"/>
  <c r="AC229" i="8"/>
  <c r="AC230" i="8"/>
  <c r="AC231" i="8"/>
  <c r="AC232" i="8"/>
  <c r="AC233" i="8"/>
  <c r="AC234" i="8"/>
  <c r="AC235" i="8"/>
  <c r="AC236" i="8"/>
  <c r="AC237" i="8"/>
  <c r="AC238" i="8"/>
  <c r="AC239" i="8"/>
  <c r="AC240" i="8"/>
  <c r="AC241" i="8"/>
  <c r="AC242" i="8"/>
  <c r="AC243" i="8"/>
  <c r="AC244" i="8"/>
  <c r="AC245" i="8"/>
  <c r="AC246" i="8"/>
  <c r="AC247" i="8"/>
  <c r="AC248" i="8"/>
  <c r="AC249" i="8"/>
  <c r="AC250" i="8"/>
  <c r="AC251" i="8"/>
  <c r="AC252" i="8"/>
  <c r="AC253" i="8"/>
  <c r="AC254" i="8"/>
  <c r="AC255" i="8"/>
  <c r="AC256" i="8"/>
  <c r="AC257" i="8"/>
  <c r="AC258" i="8"/>
  <c r="AC259" i="8"/>
  <c r="AC260" i="8"/>
  <c r="AC261" i="8"/>
  <c r="AC262" i="8"/>
  <c r="AC263" i="8"/>
  <c r="AC264" i="8"/>
  <c r="AC265" i="8"/>
  <c r="AC266" i="8"/>
  <c r="AC267" i="8"/>
  <c r="AC268" i="8"/>
  <c r="AC269" i="8"/>
  <c r="AC270" i="8"/>
  <c r="AC271" i="8"/>
  <c r="AC272" i="8"/>
  <c r="AC273" i="8"/>
  <c r="AC274" i="8"/>
  <c r="AC275" i="8"/>
  <c r="AC276" i="8"/>
  <c r="AC277" i="8"/>
  <c r="AC278" i="8"/>
  <c r="AC279" i="8"/>
  <c r="AC280" i="8"/>
  <c r="AC281" i="8"/>
  <c r="AC282" i="8"/>
  <c r="AC283" i="8"/>
  <c r="AC284" i="8"/>
  <c r="AC285" i="8"/>
  <c r="AC286" i="8"/>
  <c r="AC287" i="8"/>
  <c r="AC288" i="8"/>
  <c r="AC289" i="8"/>
  <c r="AC290" i="8"/>
  <c r="AC291" i="8"/>
  <c r="AC292" i="8"/>
  <c r="AC293" i="8"/>
  <c r="AC294" i="8"/>
  <c r="AC295" i="8"/>
  <c r="AC296" i="8"/>
  <c r="AC297" i="8"/>
  <c r="AC298" i="8"/>
  <c r="AC299" i="8"/>
  <c r="AC300" i="8"/>
  <c r="AC301" i="8"/>
  <c r="AC302" i="8"/>
  <c r="AC303" i="8"/>
  <c r="AC304" i="8"/>
  <c r="AC305" i="8"/>
  <c r="AC306" i="8"/>
  <c r="AC307" i="8"/>
  <c r="AC308" i="8"/>
  <c r="AC309" i="8"/>
  <c r="AC310" i="8"/>
  <c r="AC311" i="8"/>
  <c r="AC312" i="8"/>
  <c r="AC313" i="8"/>
  <c r="AC314" i="8"/>
  <c r="AC315" i="8"/>
  <c r="AC316" i="8"/>
  <c r="AC317" i="8"/>
  <c r="AC318" i="8"/>
  <c r="AC319" i="8"/>
  <c r="AC320" i="8"/>
  <c r="AC321" i="8"/>
  <c r="AC322" i="8"/>
  <c r="AC323" i="8"/>
  <c r="AC324" i="8"/>
  <c r="AC325" i="8"/>
  <c r="AC326" i="8"/>
  <c r="AC327" i="8"/>
  <c r="AC328" i="8"/>
  <c r="AC329" i="8"/>
  <c r="AC330" i="8"/>
  <c r="AC331" i="8"/>
  <c r="AC332" i="8"/>
  <c r="AC333" i="8"/>
  <c r="AC334" i="8"/>
  <c r="AC335" i="8"/>
  <c r="AC336" i="8"/>
  <c r="AC337" i="8"/>
  <c r="AC338" i="8"/>
  <c r="AC339" i="8"/>
  <c r="AC340" i="8"/>
  <c r="AC341" i="8"/>
  <c r="AC342" i="8"/>
  <c r="AC343" i="8"/>
  <c r="AC344" i="8"/>
  <c r="AC345" i="8"/>
  <c r="AC346" i="8"/>
  <c r="AC347" i="8"/>
  <c r="AC348" i="8"/>
  <c r="AC349" i="8"/>
  <c r="AC350" i="8"/>
  <c r="AC351" i="8"/>
  <c r="AC352" i="8"/>
  <c r="AC353" i="8"/>
  <c r="AC354" i="8"/>
  <c r="AC355" i="8"/>
  <c r="AC356" i="8"/>
  <c r="AC357" i="8"/>
  <c r="AC358" i="8"/>
  <c r="AC359" i="8"/>
  <c r="AC360" i="8"/>
  <c r="AC361" i="8"/>
  <c r="AC362" i="8"/>
  <c r="AC363" i="8"/>
  <c r="AC364" i="8"/>
  <c r="AC365" i="8"/>
  <c r="AC366" i="8"/>
  <c r="AC367" i="8"/>
  <c r="AC368" i="8"/>
  <c r="AC369" i="8"/>
  <c r="AC370" i="8"/>
  <c r="AC371" i="8"/>
  <c r="AC372" i="8"/>
  <c r="AC373" i="8"/>
  <c r="AC374" i="8"/>
  <c r="AC375" i="8"/>
  <c r="AC376" i="8"/>
  <c r="AC377" i="8"/>
  <c r="AC378" i="8"/>
  <c r="AC379" i="8"/>
  <c r="AC380" i="8"/>
  <c r="AC381" i="8"/>
  <c r="AC382" i="8"/>
  <c r="AC383" i="8"/>
  <c r="AC384" i="8"/>
  <c r="AC385" i="8"/>
  <c r="AC386" i="8"/>
  <c r="AC387" i="8"/>
  <c r="AC388" i="8"/>
  <c r="AC389" i="8"/>
  <c r="AC390" i="8"/>
  <c r="AC391" i="8"/>
  <c r="AC392" i="8"/>
  <c r="AC393" i="8"/>
  <c r="AC394" i="8"/>
  <c r="AC395" i="8"/>
  <c r="AC396" i="8"/>
  <c r="AC397" i="8"/>
  <c r="AC398" i="8"/>
  <c r="AC399" i="8"/>
  <c r="AC400" i="8"/>
  <c r="AC401" i="8"/>
  <c r="AC402" i="8"/>
  <c r="AC403" i="8"/>
  <c r="AC404" i="8"/>
  <c r="AC405" i="8"/>
  <c r="AC406" i="8"/>
  <c r="AC407" i="8"/>
  <c r="AC408" i="8"/>
  <c r="AC409" i="8"/>
  <c r="AC410" i="8"/>
  <c r="AC411" i="8"/>
  <c r="AC412" i="8"/>
  <c r="AC413" i="8"/>
  <c r="AC414" i="8"/>
  <c r="AC415" i="8"/>
  <c r="AC416" i="8"/>
  <c r="AC417" i="8"/>
  <c r="AC418" i="8"/>
  <c r="AC419" i="8"/>
  <c r="AC420" i="8"/>
  <c r="AC421" i="8"/>
  <c r="AC422" i="8"/>
  <c r="AC423" i="8"/>
  <c r="AC424" i="8"/>
  <c r="AC425" i="8"/>
  <c r="AC426" i="8"/>
  <c r="AC427" i="8"/>
  <c r="AC428" i="8"/>
  <c r="AC429" i="8"/>
  <c r="AC430" i="8"/>
  <c r="AC431" i="8"/>
  <c r="AC432" i="8"/>
  <c r="AC433" i="8"/>
  <c r="AC434" i="8"/>
  <c r="AC435" i="8"/>
  <c r="AC436" i="8"/>
  <c r="AC437" i="8"/>
  <c r="AC438" i="8"/>
  <c r="AC439" i="8"/>
  <c r="AC440" i="8"/>
  <c r="AC441" i="8"/>
  <c r="AC442" i="8"/>
  <c r="AC443" i="8"/>
  <c r="AC444" i="8"/>
  <c r="AC445" i="8"/>
  <c r="AC446" i="8"/>
  <c r="AC447" i="8"/>
  <c r="AC448" i="8"/>
  <c r="AC449" i="8"/>
  <c r="AC450" i="8"/>
  <c r="AC451" i="8"/>
  <c r="AC452" i="8"/>
  <c r="AC453" i="8"/>
  <c r="AC454" i="8"/>
  <c r="AC455" i="8"/>
  <c r="AC456" i="8"/>
  <c r="AC457" i="8"/>
  <c r="AC458" i="8"/>
  <c r="AC459" i="8"/>
  <c r="AC460" i="8"/>
  <c r="AC461" i="8"/>
  <c r="AC462" i="8"/>
  <c r="AC463" i="8"/>
  <c r="AC464" i="8"/>
  <c r="AC465" i="8"/>
  <c r="AC466" i="8"/>
  <c r="AC467" i="8"/>
  <c r="AC468" i="8"/>
  <c r="AC469" i="8"/>
  <c r="AC470" i="8"/>
  <c r="AC471" i="8"/>
  <c r="AC472" i="8"/>
  <c r="AC473" i="8"/>
  <c r="AC474" i="8"/>
  <c r="AC475" i="8"/>
  <c r="AC476" i="8"/>
  <c r="AC477" i="8"/>
  <c r="AC478" i="8"/>
  <c r="AC479" i="8"/>
  <c r="AC480" i="8"/>
  <c r="AC481" i="8"/>
  <c r="AC482" i="8"/>
  <c r="AC483" i="8"/>
  <c r="AC484" i="8"/>
  <c r="AC485" i="8"/>
  <c r="AC486" i="8"/>
  <c r="AC487" i="8"/>
  <c r="AC488" i="8"/>
  <c r="AC489" i="8"/>
  <c r="AC490" i="8"/>
  <c r="AC491" i="8"/>
  <c r="AC492" i="8"/>
  <c r="AC493" i="8"/>
  <c r="AC494" i="8"/>
  <c r="AC495" i="8"/>
  <c r="AC496" i="8"/>
  <c r="AC497" i="8"/>
  <c r="AC498" i="8"/>
  <c r="AC499" i="8"/>
  <c r="AC500" i="8"/>
  <c r="AC501" i="8"/>
  <c r="AC502" i="8"/>
  <c r="AC503" i="8"/>
  <c r="AC504" i="8"/>
  <c r="AC505" i="8"/>
  <c r="AC506" i="8"/>
  <c r="AC507" i="8"/>
  <c r="AC508" i="8"/>
  <c r="AC509" i="8"/>
  <c r="AC510" i="8"/>
  <c r="AC511" i="8"/>
  <c r="AC512" i="8"/>
  <c r="AC513" i="8"/>
  <c r="AC514" i="8"/>
  <c r="AC515" i="8"/>
  <c r="AC516" i="8"/>
  <c r="AC517" i="8"/>
  <c r="AC518" i="8"/>
  <c r="AC519" i="8"/>
  <c r="AC520" i="8"/>
  <c r="AC521" i="8"/>
  <c r="AC522" i="8"/>
  <c r="AC523" i="8"/>
  <c r="AC524" i="8"/>
  <c r="AC525" i="8"/>
  <c r="AC526" i="8"/>
  <c r="AC527" i="8"/>
  <c r="AC528" i="8"/>
  <c r="AC529" i="8"/>
  <c r="AC530" i="8"/>
  <c r="AC531" i="8"/>
  <c r="AC532" i="8"/>
  <c r="AC533" i="8"/>
  <c r="AC534" i="8"/>
  <c r="AC535" i="8"/>
  <c r="AC536" i="8"/>
  <c r="AC537" i="8"/>
  <c r="AC538" i="8"/>
  <c r="AC539" i="8"/>
  <c r="AC540" i="8"/>
  <c r="AC541" i="8"/>
  <c r="AC542" i="8"/>
  <c r="AC543" i="8"/>
  <c r="AC544" i="8"/>
  <c r="AC545" i="8"/>
  <c r="AC546" i="8"/>
  <c r="AC547" i="8"/>
  <c r="AC548" i="8"/>
  <c r="AC549" i="8"/>
  <c r="AC550" i="8"/>
  <c r="AC551" i="8"/>
  <c r="AC552" i="8"/>
  <c r="AC553" i="8"/>
  <c r="AC554" i="8"/>
  <c r="AC555" i="8"/>
  <c r="AC556" i="8"/>
  <c r="AC557" i="8"/>
  <c r="AC558" i="8"/>
  <c r="AC559" i="8"/>
  <c r="AC560" i="8"/>
  <c r="AC561" i="8"/>
  <c r="AC562" i="8"/>
  <c r="AC563" i="8"/>
  <c r="AC564" i="8"/>
  <c r="AC565" i="8"/>
  <c r="AC566" i="8"/>
  <c r="AC567" i="8"/>
  <c r="AC568" i="8"/>
  <c r="AC569" i="8"/>
  <c r="AC570" i="8"/>
  <c r="AC571" i="8"/>
  <c r="AC572" i="8"/>
  <c r="AC573" i="8"/>
  <c r="AC574" i="8"/>
  <c r="AC575" i="8"/>
  <c r="AC576" i="8"/>
  <c r="AC577" i="8"/>
  <c r="AC578" i="8"/>
  <c r="AC579" i="8"/>
  <c r="AC580" i="8"/>
  <c r="AC581" i="8"/>
  <c r="AC582" i="8"/>
  <c r="AC583" i="8"/>
  <c r="AC584" i="8"/>
  <c r="AC585" i="8"/>
  <c r="AC586" i="8"/>
  <c r="AC587" i="8"/>
  <c r="AC588" i="8"/>
  <c r="AC589" i="8"/>
  <c r="AC590" i="8"/>
  <c r="AC591" i="8"/>
  <c r="AC592" i="8"/>
  <c r="AC593" i="8"/>
  <c r="AC594" i="8"/>
  <c r="AC595" i="8"/>
  <c r="AC596" i="8"/>
  <c r="AC597" i="8"/>
  <c r="AC598" i="8"/>
  <c r="AC599" i="8"/>
  <c r="AC600" i="8"/>
  <c r="AC601" i="8"/>
  <c r="AC602" i="8"/>
  <c r="AC603" i="8"/>
  <c r="AC604" i="8"/>
  <c r="AC605" i="8"/>
  <c r="AC606" i="8"/>
  <c r="AC607" i="8"/>
  <c r="AC608" i="8"/>
  <c r="AC609" i="8"/>
  <c r="AC610" i="8"/>
  <c r="AC611" i="8"/>
  <c r="AC612" i="8"/>
  <c r="AC613" i="8"/>
  <c r="AC614" i="8"/>
  <c r="AC615" i="8"/>
  <c r="AC616" i="8"/>
  <c r="AC617" i="8"/>
  <c r="AC618" i="8"/>
  <c r="AC619" i="8"/>
  <c r="AC620" i="8"/>
  <c r="AC621" i="8"/>
  <c r="AC622" i="8"/>
  <c r="AC623" i="8"/>
  <c r="AC624" i="8"/>
  <c r="AC625" i="8"/>
  <c r="AC626" i="8"/>
  <c r="AC627" i="8"/>
  <c r="AC628" i="8"/>
  <c r="AC629" i="8"/>
  <c r="AC630" i="8"/>
  <c r="AC631" i="8"/>
  <c r="AC632" i="8"/>
  <c r="AC633" i="8"/>
  <c r="AC634" i="8"/>
  <c r="AC635" i="8"/>
  <c r="AC636" i="8"/>
  <c r="AC637" i="8"/>
  <c r="AC638" i="8"/>
  <c r="AC639" i="8"/>
  <c r="AC640" i="8"/>
  <c r="AC641" i="8"/>
  <c r="AC642" i="8"/>
  <c r="AC643" i="8"/>
  <c r="AC644" i="8"/>
  <c r="AC645" i="8"/>
  <c r="AC646" i="8"/>
  <c r="AC647" i="8"/>
  <c r="AC648" i="8"/>
  <c r="AC649" i="8"/>
  <c r="AC650" i="8"/>
  <c r="AC651" i="8"/>
  <c r="AC652" i="8"/>
  <c r="AC653" i="8"/>
  <c r="AC654" i="8"/>
  <c r="AC655" i="8"/>
  <c r="AC656" i="8"/>
  <c r="AC657" i="8"/>
  <c r="AC658" i="8"/>
  <c r="AC659" i="8"/>
  <c r="AC660" i="8"/>
  <c r="AC661" i="8"/>
  <c r="AC662" i="8"/>
  <c r="AC663" i="8"/>
  <c r="AC664" i="8"/>
  <c r="AC665" i="8"/>
  <c r="AC666" i="8"/>
  <c r="AC667" i="8"/>
  <c r="AC668" i="8"/>
  <c r="AC669" i="8"/>
  <c r="AC670" i="8"/>
  <c r="AC671" i="8"/>
  <c r="AC672" i="8"/>
  <c r="AC673" i="8"/>
  <c r="AC674" i="8"/>
  <c r="AC675" i="8"/>
  <c r="AC676" i="8"/>
  <c r="AC677" i="8"/>
  <c r="AC678" i="8"/>
  <c r="AC679" i="8"/>
  <c r="AC680" i="8"/>
  <c r="AC681" i="8"/>
  <c r="AC682" i="8"/>
  <c r="AC683" i="8"/>
  <c r="AC684" i="8"/>
  <c r="AC685" i="8"/>
  <c r="AC686" i="8"/>
  <c r="AC687" i="8"/>
  <c r="AC688" i="8"/>
  <c r="AC689" i="8"/>
  <c r="AC690" i="8"/>
  <c r="AC691" i="8"/>
  <c r="AC692" i="8"/>
  <c r="AC693" i="8"/>
  <c r="AC694" i="8"/>
  <c r="AC695" i="8"/>
  <c r="AC696" i="8"/>
  <c r="AC697" i="8"/>
  <c r="AC698" i="8"/>
  <c r="AC699" i="8"/>
  <c r="AC700" i="8"/>
  <c r="AC701" i="8"/>
  <c r="AC702" i="8"/>
  <c r="AC703" i="8"/>
  <c r="AC704" i="8"/>
  <c r="AC705" i="8"/>
  <c r="AC706" i="8"/>
  <c r="AC707" i="8"/>
  <c r="AC708" i="8"/>
  <c r="AC709" i="8"/>
  <c r="AC710" i="8"/>
  <c r="AC711" i="8"/>
  <c r="AC712" i="8"/>
  <c r="AC713" i="8"/>
  <c r="AC714" i="8"/>
  <c r="AC715" i="8"/>
  <c r="AC716" i="8"/>
  <c r="AC717" i="8"/>
  <c r="AC718" i="8"/>
  <c r="AC719" i="8"/>
  <c r="AC720" i="8"/>
  <c r="AC721" i="8"/>
  <c r="AC722" i="8"/>
  <c r="AC723" i="8"/>
  <c r="AC724" i="8"/>
  <c r="AC725" i="8"/>
  <c r="AC726" i="8"/>
  <c r="AC727" i="8"/>
  <c r="AC728" i="8"/>
  <c r="AC729" i="8"/>
  <c r="AC730" i="8"/>
  <c r="AC731" i="8"/>
  <c r="AC732" i="8"/>
  <c r="AC733" i="8"/>
  <c r="AC734" i="8"/>
  <c r="AC735" i="8"/>
  <c r="AC736" i="8"/>
  <c r="AC737" i="8"/>
  <c r="AC738" i="8"/>
  <c r="AC739" i="8"/>
  <c r="AC740" i="8"/>
  <c r="AC741" i="8"/>
  <c r="AC742" i="8"/>
  <c r="AC743" i="8"/>
  <c r="AC744" i="8"/>
  <c r="AC745" i="8"/>
  <c r="AC746" i="8"/>
  <c r="AC747" i="8"/>
  <c r="AC748" i="8"/>
  <c r="AC749" i="8"/>
  <c r="AC750" i="8"/>
  <c r="AC751" i="8"/>
  <c r="AC752" i="8"/>
  <c r="AC753" i="8"/>
  <c r="AC754" i="8"/>
  <c r="AC755" i="8"/>
  <c r="AC756" i="8"/>
  <c r="AC757" i="8"/>
  <c r="AC758" i="8"/>
  <c r="AC759" i="8"/>
  <c r="AC760" i="8"/>
  <c r="AC761" i="8"/>
  <c r="AC762" i="8"/>
  <c r="AC763" i="8"/>
  <c r="AC764" i="8"/>
  <c r="AC765" i="8"/>
  <c r="AC766" i="8"/>
  <c r="AC767" i="8"/>
  <c r="AC768" i="8"/>
  <c r="AC769" i="8"/>
  <c r="AC770" i="8"/>
  <c r="AC771" i="8"/>
  <c r="AC772" i="8"/>
  <c r="AC773" i="8"/>
  <c r="AC774" i="8"/>
  <c r="AC775" i="8"/>
  <c r="AC776" i="8"/>
  <c r="AC777" i="8"/>
  <c r="AC778" i="8"/>
  <c r="AC779" i="8"/>
  <c r="AC780" i="8"/>
  <c r="AC781" i="8"/>
  <c r="AC782" i="8"/>
  <c r="AC783" i="8"/>
  <c r="AC784" i="8"/>
  <c r="AC785" i="8"/>
  <c r="AC786" i="8"/>
  <c r="AC787" i="8"/>
  <c r="AC788" i="8"/>
  <c r="AC789" i="8"/>
  <c r="AC790" i="8"/>
  <c r="AC791" i="8"/>
  <c r="AC792" i="8"/>
  <c r="AC793" i="8"/>
  <c r="AC794" i="8"/>
  <c r="AC795" i="8"/>
  <c r="AC796" i="8"/>
  <c r="AC797" i="8"/>
  <c r="AC798" i="8"/>
  <c r="AC799" i="8"/>
  <c r="AC800" i="8"/>
  <c r="AC801" i="8"/>
  <c r="AC802" i="8"/>
  <c r="AC803" i="8"/>
  <c r="AC804" i="8"/>
  <c r="AC805" i="8"/>
  <c r="AC806" i="8"/>
  <c r="AC807" i="8"/>
  <c r="AC808" i="8"/>
  <c r="AC809" i="8"/>
  <c r="AC810" i="8"/>
  <c r="AC811" i="8"/>
  <c r="AC812" i="8"/>
  <c r="AC813" i="8"/>
  <c r="AC814" i="8"/>
  <c r="AC815" i="8"/>
  <c r="AC816" i="8"/>
  <c r="AC817" i="8"/>
  <c r="AC818" i="8"/>
  <c r="AC819" i="8"/>
  <c r="AC820" i="8"/>
  <c r="AC821" i="8"/>
  <c r="AC822" i="8"/>
  <c r="AC823" i="8"/>
  <c r="AC824" i="8"/>
  <c r="AC825" i="8"/>
  <c r="AC826" i="8"/>
  <c r="AC827" i="8"/>
  <c r="AC828" i="8"/>
  <c r="AC829" i="8"/>
  <c r="AC830" i="8"/>
  <c r="AC831" i="8"/>
  <c r="AC832" i="8"/>
  <c r="AC833" i="8"/>
  <c r="AC834" i="8"/>
  <c r="AC835" i="8"/>
  <c r="AC836" i="8"/>
  <c r="AC837" i="8"/>
  <c r="AC838" i="8"/>
  <c r="AC839" i="8"/>
  <c r="AC840" i="8"/>
  <c r="AC841" i="8"/>
  <c r="AC842" i="8"/>
  <c r="AC843" i="8"/>
  <c r="AC844" i="8"/>
  <c r="AC845" i="8"/>
  <c r="AC846" i="8"/>
  <c r="AC847" i="8"/>
  <c r="AC848" i="8"/>
  <c r="AC849" i="8"/>
  <c r="AC850" i="8"/>
  <c r="AC851" i="8"/>
  <c r="AC852" i="8"/>
  <c r="AC853" i="8"/>
  <c r="AC854" i="8"/>
  <c r="AC855" i="8"/>
  <c r="AC856" i="8"/>
  <c r="AC857" i="8"/>
  <c r="AC858" i="8"/>
  <c r="AC859" i="8"/>
  <c r="AC860" i="8"/>
  <c r="AC861" i="8"/>
  <c r="AC862" i="8"/>
  <c r="AC863" i="8"/>
  <c r="AC864" i="8"/>
  <c r="AC865" i="8"/>
  <c r="AC866" i="8"/>
  <c r="AC867" i="8"/>
  <c r="AC868" i="8"/>
  <c r="AC869" i="8"/>
  <c r="AC870" i="8"/>
  <c r="AC871" i="8"/>
  <c r="AC872" i="8"/>
  <c r="AC873" i="8"/>
  <c r="AC874" i="8"/>
  <c r="AC875" i="8"/>
  <c r="AC876" i="8"/>
  <c r="AC877" i="8"/>
  <c r="AC878" i="8"/>
  <c r="AC879" i="8"/>
  <c r="AC880" i="8"/>
  <c r="AC881" i="8"/>
  <c r="AC882" i="8"/>
  <c r="AC883" i="8"/>
  <c r="AC884" i="8"/>
  <c r="AC885" i="8"/>
  <c r="AC886" i="8"/>
  <c r="AC887" i="8"/>
  <c r="AC888" i="8"/>
  <c r="AC889" i="8"/>
  <c r="AC890" i="8"/>
  <c r="AC891" i="8"/>
  <c r="AC892" i="8"/>
  <c r="AC893" i="8"/>
  <c r="AC894" i="8"/>
  <c r="AC895" i="8"/>
  <c r="AC896" i="8"/>
  <c r="AC897" i="8"/>
  <c r="AC898" i="8"/>
  <c r="AC899" i="8"/>
  <c r="AC900" i="8"/>
  <c r="AC901" i="8"/>
  <c r="AC902" i="8"/>
  <c r="AC903" i="8"/>
  <c r="AC904" i="8"/>
  <c r="AC905" i="8"/>
  <c r="AC906" i="8"/>
  <c r="AC907" i="8"/>
  <c r="AC908" i="8"/>
  <c r="AC909" i="8"/>
  <c r="AC910" i="8"/>
  <c r="AC911" i="8"/>
  <c r="AC912" i="8"/>
  <c r="AC913" i="8"/>
  <c r="AC914" i="8"/>
  <c r="AC915" i="8"/>
  <c r="AC916" i="8"/>
  <c r="AC917" i="8"/>
  <c r="AC918" i="8"/>
  <c r="AC919" i="8"/>
  <c r="AC920" i="8"/>
  <c r="AC921" i="8"/>
  <c r="AC922" i="8"/>
  <c r="AC923" i="8"/>
  <c r="AC924" i="8"/>
  <c r="AC925" i="8"/>
  <c r="AC926" i="8"/>
  <c r="AC927" i="8"/>
  <c r="AC928" i="8"/>
  <c r="AC929" i="8"/>
  <c r="AC930" i="8"/>
  <c r="AC931" i="8"/>
  <c r="AC932" i="8"/>
  <c r="AC933" i="8"/>
  <c r="AC934" i="8"/>
  <c r="AC935" i="8"/>
  <c r="AC936" i="8"/>
  <c r="AC937" i="8"/>
  <c r="AC938" i="8"/>
  <c r="AC939" i="8"/>
  <c r="AC940" i="8"/>
  <c r="AC941" i="8"/>
  <c r="AC942" i="8"/>
  <c r="AC943" i="8"/>
  <c r="AC944" i="8"/>
  <c r="AC945" i="8"/>
  <c r="AC946" i="8"/>
  <c r="AC947" i="8"/>
  <c r="AC948" i="8"/>
  <c r="AC949" i="8"/>
  <c r="AC950" i="8"/>
  <c r="AC951" i="8"/>
  <c r="AC952" i="8"/>
  <c r="AC953" i="8"/>
  <c r="AC954" i="8"/>
  <c r="AC955" i="8"/>
  <c r="AC956" i="8"/>
  <c r="AC957" i="8"/>
  <c r="AC958" i="8"/>
  <c r="AC959" i="8"/>
  <c r="AC960" i="8"/>
  <c r="AC961" i="8"/>
  <c r="AC962" i="8"/>
  <c r="AC963" i="8"/>
  <c r="AC964" i="8"/>
  <c r="AC965" i="8"/>
  <c r="AC966" i="8"/>
  <c r="AC967" i="8"/>
  <c r="AC968" i="8"/>
  <c r="AC969" i="8"/>
  <c r="AC970" i="8"/>
  <c r="AC971" i="8"/>
  <c r="AC972" i="8"/>
  <c r="AC973" i="8"/>
  <c r="AC974" i="8"/>
  <c r="AC975" i="8"/>
  <c r="AC976" i="8"/>
  <c r="AC977" i="8"/>
  <c r="AC978" i="8"/>
  <c r="AC979" i="8"/>
  <c r="AC980" i="8"/>
  <c r="AC981" i="8"/>
  <c r="AC982" i="8"/>
  <c r="AC983" i="8"/>
  <c r="AC984" i="8"/>
  <c r="AC985" i="8"/>
  <c r="AC986" i="8"/>
  <c r="AC987" i="8"/>
  <c r="AC988" i="8"/>
  <c r="AC989" i="8"/>
  <c r="AC990" i="8"/>
  <c r="AC991" i="8"/>
  <c r="AC992" i="8"/>
  <c r="AC993" i="8"/>
  <c r="AC994" i="8"/>
  <c r="AC995" i="8"/>
  <c r="AC996" i="8"/>
  <c r="AC997" i="8"/>
  <c r="AC998" i="8"/>
  <c r="AC999" i="8"/>
  <c r="AC1000" i="8"/>
  <c r="AC1001" i="8"/>
  <c r="AC1002" i="8"/>
  <c r="AC1003" i="8"/>
  <c r="AC1004" i="8"/>
  <c r="AC1005" i="8"/>
  <c r="AC1006" i="8"/>
  <c r="AC1007" i="8"/>
  <c r="AC1008" i="8"/>
  <c r="AC1009" i="8"/>
  <c r="AC1010" i="8"/>
  <c r="AC1011" i="8"/>
  <c r="AC1012" i="8"/>
  <c r="AC1013" i="8"/>
  <c r="AC1014" i="8"/>
  <c r="AC1015" i="8"/>
  <c r="AC1016" i="8"/>
  <c r="AC1017" i="8"/>
  <c r="AC1018" i="8"/>
  <c r="AC1019" i="8"/>
  <c r="AC1020" i="8"/>
  <c r="AC1021" i="8"/>
  <c r="AC1022" i="8"/>
  <c r="AC1023" i="8"/>
  <c r="AC1024" i="8"/>
  <c r="AC1025" i="8"/>
  <c r="AC1026" i="8"/>
  <c r="AC1027" i="8"/>
  <c r="AC1028" i="8"/>
  <c r="AC1029" i="8"/>
  <c r="AC1030" i="8"/>
  <c r="AC1031" i="8"/>
  <c r="AC1032" i="8"/>
  <c r="AC1033" i="8"/>
  <c r="AC1034" i="8"/>
  <c r="AC1035" i="8"/>
  <c r="AC1036" i="8"/>
  <c r="AC1037" i="8"/>
  <c r="AC1038" i="8"/>
  <c r="AC1039" i="8"/>
  <c r="AC1040" i="8"/>
  <c r="AC1041" i="8"/>
  <c r="AC1042" i="8"/>
  <c r="AC1043" i="8"/>
  <c r="AC1044" i="8"/>
  <c r="AC1045" i="8"/>
  <c r="AC1046" i="8"/>
  <c r="AC1047" i="8"/>
  <c r="AC1048" i="8"/>
  <c r="AC1049" i="8"/>
  <c r="AC1050" i="8"/>
  <c r="AC1051" i="8"/>
  <c r="AC1052" i="8"/>
  <c r="AC1053" i="8"/>
  <c r="AC1054" i="8"/>
  <c r="AC1055" i="8"/>
  <c r="AC1056" i="8"/>
  <c r="AC1057" i="8"/>
  <c r="AC1058" i="8"/>
  <c r="AC1059" i="8"/>
  <c r="AC1060" i="8"/>
  <c r="AC1061" i="8"/>
  <c r="AC1062" i="8"/>
  <c r="AC1063" i="8"/>
  <c r="AC1064" i="8"/>
  <c r="AC1065" i="8"/>
  <c r="AC1066" i="8"/>
  <c r="AC1067" i="8"/>
  <c r="AC1068" i="8"/>
  <c r="AC1069" i="8"/>
  <c r="AC1070" i="8"/>
  <c r="AC1071" i="8"/>
  <c r="AC1072" i="8"/>
  <c r="AC1073" i="8"/>
  <c r="AC1074" i="8"/>
  <c r="AC1075" i="8"/>
  <c r="AC1076" i="8"/>
  <c r="AC1077" i="8"/>
  <c r="AC1078" i="8"/>
  <c r="AC1079" i="8"/>
  <c r="AC1080" i="8"/>
  <c r="AC1081" i="8"/>
  <c r="AC1082" i="8"/>
  <c r="AC1083" i="8"/>
  <c r="AC1084" i="8"/>
  <c r="AC1085" i="8"/>
  <c r="AC1086" i="8"/>
  <c r="AC1087" i="8"/>
  <c r="AC1088" i="8"/>
  <c r="AC1089" i="8"/>
  <c r="AC1090" i="8"/>
  <c r="AC1091" i="8"/>
  <c r="AC1092" i="8"/>
  <c r="AC1093" i="8"/>
  <c r="AC1094" i="8"/>
  <c r="AC1095" i="8"/>
  <c r="AC1096" i="8"/>
  <c r="AC1097" i="8"/>
  <c r="AC1098" i="8"/>
  <c r="AC1099" i="8"/>
  <c r="AC1100" i="8"/>
  <c r="AC1101" i="8"/>
  <c r="AC1102" i="8"/>
  <c r="AC1103" i="8"/>
  <c r="AC1104" i="8"/>
  <c r="AC1105" i="8"/>
  <c r="AC1106" i="8"/>
  <c r="AC1107" i="8"/>
  <c r="AC1108" i="8"/>
  <c r="AC1109" i="8"/>
  <c r="AC1110" i="8"/>
  <c r="AC1111" i="8"/>
  <c r="AC1112" i="8"/>
  <c r="AC1113" i="8"/>
  <c r="AC1114" i="8"/>
  <c r="AC1115" i="8"/>
  <c r="AC1116" i="8"/>
  <c r="AC1117" i="8"/>
  <c r="AC1118" i="8"/>
  <c r="AC1119" i="8"/>
  <c r="AC1120" i="8"/>
  <c r="AC1121" i="8"/>
  <c r="AC1122" i="8"/>
  <c r="AC1123" i="8"/>
  <c r="AC1124" i="8"/>
  <c r="AC1125" i="8"/>
  <c r="AC1126" i="8"/>
  <c r="AC1127" i="8"/>
  <c r="AC1128" i="8"/>
  <c r="AC1129" i="8"/>
  <c r="AC1130" i="8"/>
  <c r="AC1131" i="8"/>
  <c r="AC1132" i="8"/>
  <c r="AC1133" i="8"/>
  <c r="AC1134" i="8"/>
  <c r="AC1135" i="8"/>
  <c r="AC1136" i="8"/>
  <c r="AC1137" i="8"/>
  <c r="AC1138" i="8"/>
  <c r="AC1139" i="8"/>
  <c r="AC1140" i="8"/>
  <c r="AC1141" i="8"/>
  <c r="AC1142" i="8"/>
  <c r="AC1143" i="8"/>
  <c r="AC1144" i="8"/>
  <c r="AC1145" i="8"/>
  <c r="AC1146" i="8"/>
  <c r="AC1147" i="8"/>
  <c r="AC1148" i="8"/>
  <c r="AC1149" i="8"/>
  <c r="AC1150" i="8"/>
  <c r="AC1151" i="8"/>
  <c r="AC1152" i="8"/>
  <c r="AC1153" i="8"/>
  <c r="AC1154" i="8"/>
  <c r="AC1155" i="8"/>
  <c r="AC1156" i="8"/>
  <c r="AC1157" i="8"/>
  <c r="AC1158" i="8"/>
  <c r="AC1159" i="8"/>
  <c r="AC1160" i="8"/>
  <c r="AC1161" i="8"/>
  <c r="AC1162" i="8"/>
  <c r="AC1163" i="8"/>
  <c r="AC1164" i="8"/>
  <c r="AC1165" i="8"/>
  <c r="AC1166" i="8"/>
  <c r="AC1167" i="8"/>
  <c r="AC1168" i="8"/>
  <c r="AC1169" i="8"/>
  <c r="AC1170" i="8"/>
  <c r="AC1171" i="8"/>
  <c r="AC1172" i="8"/>
  <c r="AC1173" i="8"/>
  <c r="AC1174" i="8"/>
  <c r="AC1175" i="8"/>
  <c r="AC1176" i="8"/>
  <c r="AC1177" i="8"/>
  <c r="AC1178" i="8"/>
  <c r="AC1179" i="8"/>
  <c r="AC1180" i="8"/>
  <c r="AC1181" i="8"/>
  <c r="AC1182" i="8"/>
  <c r="AC1183" i="8"/>
  <c r="AC1184" i="8"/>
  <c r="AC1185" i="8"/>
  <c r="AC1186" i="8"/>
  <c r="AC1187" i="8"/>
  <c r="AC1188" i="8"/>
  <c r="AC1189" i="8"/>
  <c r="AC1190" i="8"/>
  <c r="AC1191" i="8"/>
  <c r="AC1192" i="8"/>
  <c r="AC1193" i="8"/>
  <c r="AC1194" i="8"/>
  <c r="AG3" i="8"/>
  <c r="AF3" i="8"/>
  <c r="AE3" i="8"/>
  <c r="AD3" i="8"/>
  <c r="AC3" i="8"/>
  <c r="AB4" i="8"/>
  <c r="AB5" i="8"/>
  <c r="AB6" i="8"/>
  <c r="AB7" i="8"/>
  <c r="AB8" i="8"/>
  <c r="AB9" i="8"/>
  <c r="AB10" i="8"/>
  <c r="AB11" i="8"/>
  <c r="AB12" i="8"/>
  <c r="AB13" i="8"/>
  <c r="AB14" i="8"/>
  <c r="L8" i="11" s="1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439" i="8"/>
  <c r="AB440" i="8"/>
  <c r="AB441" i="8"/>
  <c r="AB442" i="8"/>
  <c r="AB443" i="8"/>
  <c r="AB444" i="8"/>
  <c r="AB445" i="8"/>
  <c r="AB446" i="8"/>
  <c r="AB447" i="8"/>
  <c r="AB448" i="8"/>
  <c r="AB449" i="8"/>
  <c r="AB450" i="8"/>
  <c r="AB451" i="8"/>
  <c r="AB452" i="8"/>
  <c r="AB453" i="8"/>
  <c r="AB454" i="8"/>
  <c r="AB455" i="8"/>
  <c r="AB456" i="8"/>
  <c r="AB457" i="8"/>
  <c r="AB458" i="8"/>
  <c r="AB459" i="8"/>
  <c r="AB460" i="8"/>
  <c r="AB461" i="8"/>
  <c r="AB462" i="8"/>
  <c r="AB463" i="8"/>
  <c r="AB464" i="8"/>
  <c r="AB465" i="8"/>
  <c r="AB466" i="8"/>
  <c r="AB467" i="8"/>
  <c r="AB468" i="8"/>
  <c r="AB469" i="8"/>
  <c r="AB470" i="8"/>
  <c r="AB471" i="8"/>
  <c r="AB472" i="8"/>
  <c r="AB473" i="8"/>
  <c r="AB474" i="8"/>
  <c r="AB475" i="8"/>
  <c r="AB476" i="8"/>
  <c r="AB477" i="8"/>
  <c r="AB478" i="8"/>
  <c r="AB479" i="8"/>
  <c r="AB480" i="8"/>
  <c r="AB481" i="8"/>
  <c r="AB482" i="8"/>
  <c r="AB483" i="8"/>
  <c r="AB484" i="8"/>
  <c r="AB485" i="8"/>
  <c r="AB486" i="8"/>
  <c r="AB487" i="8"/>
  <c r="AB488" i="8"/>
  <c r="AB489" i="8"/>
  <c r="AB490" i="8"/>
  <c r="AB491" i="8"/>
  <c r="AB492" i="8"/>
  <c r="AB493" i="8"/>
  <c r="AB494" i="8"/>
  <c r="AB495" i="8"/>
  <c r="AB496" i="8"/>
  <c r="AB497" i="8"/>
  <c r="AB498" i="8"/>
  <c r="AB499" i="8"/>
  <c r="AB500" i="8"/>
  <c r="AB501" i="8"/>
  <c r="AB502" i="8"/>
  <c r="AB503" i="8"/>
  <c r="AB504" i="8"/>
  <c r="AB505" i="8"/>
  <c r="AB506" i="8"/>
  <c r="AB507" i="8"/>
  <c r="AB508" i="8"/>
  <c r="AB509" i="8"/>
  <c r="AB510" i="8"/>
  <c r="AB511" i="8"/>
  <c r="AB512" i="8"/>
  <c r="AB513" i="8"/>
  <c r="AB514" i="8"/>
  <c r="AB515" i="8"/>
  <c r="AB516" i="8"/>
  <c r="AB517" i="8"/>
  <c r="AB518" i="8"/>
  <c r="AB519" i="8"/>
  <c r="AB520" i="8"/>
  <c r="AB521" i="8"/>
  <c r="AB522" i="8"/>
  <c r="AB523" i="8"/>
  <c r="AB524" i="8"/>
  <c r="AB525" i="8"/>
  <c r="AB526" i="8"/>
  <c r="AB527" i="8"/>
  <c r="AB528" i="8"/>
  <c r="AB529" i="8"/>
  <c r="AB530" i="8"/>
  <c r="AB531" i="8"/>
  <c r="AB532" i="8"/>
  <c r="AB533" i="8"/>
  <c r="AB534" i="8"/>
  <c r="AB535" i="8"/>
  <c r="AB536" i="8"/>
  <c r="AB537" i="8"/>
  <c r="AB538" i="8"/>
  <c r="AB539" i="8"/>
  <c r="AB540" i="8"/>
  <c r="AB541" i="8"/>
  <c r="AB542" i="8"/>
  <c r="AB543" i="8"/>
  <c r="AB544" i="8"/>
  <c r="AB545" i="8"/>
  <c r="AB546" i="8"/>
  <c r="AB547" i="8"/>
  <c r="AB548" i="8"/>
  <c r="AB549" i="8"/>
  <c r="AB550" i="8"/>
  <c r="AB551" i="8"/>
  <c r="AB552" i="8"/>
  <c r="AB553" i="8"/>
  <c r="AB554" i="8"/>
  <c r="AB555" i="8"/>
  <c r="AB556" i="8"/>
  <c r="AB557" i="8"/>
  <c r="AB558" i="8"/>
  <c r="AB559" i="8"/>
  <c r="AB560" i="8"/>
  <c r="AB561" i="8"/>
  <c r="AB562" i="8"/>
  <c r="AB563" i="8"/>
  <c r="AB564" i="8"/>
  <c r="AB565" i="8"/>
  <c r="AB566" i="8"/>
  <c r="AB567" i="8"/>
  <c r="AB568" i="8"/>
  <c r="AB569" i="8"/>
  <c r="AB570" i="8"/>
  <c r="AB571" i="8"/>
  <c r="AB572" i="8"/>
  <c r="AB573" i="8"/>
  <c r="AB574" i="8"/>
  <c r="AB575" i="8"/>
  <c r="AB576" i="8"/>
  <c r="AB577" i="8"/>
  <c r="AB578" i="8"/>
  <c r="AB579" i="8"/>
  <c r="AB580" i="8"/>
  <c r="AB581" i="8"/>
  <c r="AB582" i="8"/>
  <c r="AB583" i="8"/>
  <c r="AB584" i="8"/>
  <c r="AB585" i="8"/>
  <c r="AB586" i="8"/>
  <c r="AB587" i="8"/>
  <c r="AB588" i="8"/>
  <c r="AB589" i="8"/>
  <c r="AB590" i="8"/>
  <c r="AB591" i="8"/>
  <c r="AB592" i="8"/>
  <c r="AB593" i="8"/>
  <c r="AB594" i="8"/>
  <c r="AB595" i="8"/>
  <c r="AB596" i="8"/>
  <c r="AB597" i="8"/>
  <c r="AB598" i="8"/>
  <c r="AB599" i="8"/>
  <c r="AB600" i="8"/>
  <c r="AB601" i="8"/>
  <c r="AB602" i="8"/>
  <c r="AB603" i="8"/>
  <c r="AB604" i="8"/>
  <c r="AB605" i="8"/>
  <c r="AB606" i="8"/>
  <c r="AB607" i="8"/>
  <c r="AB608" i="8"/>
  <c r="AB609" i="8"/>
  <c r="AB610" i="8"/>
  <c r="AB611" i="8"/>
  <c r="AB612" i="8"/>
  <c r="AB613" i="8"/>
  <c r="AB614" i="8"/>
  <c r="AB615" i="8"/>
  <c r="AB616" i="8"/>
  <c r="AB617" i="8"/>
  <c r="AB618" i="8"/>
  <c r="AB619" i="8"/>
  <c r="AB620" i="8"/>
  <c r="AB621" i="8"/>
  <c r="AB622" i="8"/>
  <c r="AB623" i="8"/>
  <c r="AB624" i="8"/>
  <c r="AB625" i="8"/>
  <c r="AB626" i="8"/>
  <c r="AB627" i="8"/>
  <c r="AB628" i="8"/>
  <c r="AB629" i="8"/>
  <c r="AB630" i="8"/>
  <c r="AB631" i="8"/>
  <c r="AB632" i="8"/>
  <c r="AB633" i="8"/>
  <c r="AB634" i="8"/>
  <c r="AB635" i="8"/>
  <c r="AB636" i="8"/>
  <c r="AB637" i="8"/>
  <c r="AB638" i="8"/>
  <c r="AB639" i="8"/>
  <c r="AB640" i="8"/>
  <c r="AB641" i="8"/>
  <c r="AB642" i="8"/>
  <c r="AB643" i="8"/>
  <c r="AB644" i="8"/>
  <c r="AB645" i="8"/>
  <c r="AB646" i="8"/>
  <c r="AB647" i="8"/>
  <c r="AB648" i="8"/>
  <c r="AB649" i="8"/>
  <c r="AB650" i="8"/>
  <c r="AB651" i="8"/>
  <c r="AB652" i="8"/>
  <c r="AB653" i="8"/>
  <c r="AB654" i="8"/>
  <c r="AB655" i="8"/>
  <c r="AB656" i="8"/>
  <c r="AB657" i="8"/>
  <c r="AB658" i="8"/>
  <c r="AB659" i="8"/>
  <c r="AB660" i="8"/>
  <c r="AB661" i="8"/>
  <c r="AB662" i="8"/>
  <c r="AB663" i="8"/>
  <c r="AB664" i="8"/>
  <c r="AB665" i="8"/>
  <c r="AB666" i="8"/>
  <c r="AB667" i="8"/>
  <c r="AB668" i="8"/>
  <c r="AB669" i="8"/>
  <c r="AB670" i="8"/>
  <c r="AB671" i="8"/>
  <c r="AB672" i="8"/>
  <c r="AB673" i="8"/>
  <c r="AB674" i="8"/>
  <c r="AB675" i="8"/>
  <c r="AB676" i="8"/>
  <c r="AB677" i="8"/>
  <c r="AB678" i="8"/>
  <c r="AB679" i="8"/>
  <c r="AB680" i="8"/>
  <c r="AB681" i="8"/>
  <c r="AB682" i="8"/>
  <c r="AB683" i="8"/>
  <c r="AB684" i="8"/>
  <c r="AB685" i="8"/>
  <c r="AB686" i="8"/>
  <c r="AB687" i="8"/>
  <c r="AB688" i="8"/>
  <c r="AB689" i="8"/>
  <c r="AB690" i="8"/>
  <c r="AB691" i="8"/>
  <c r="AB692" i="8"/>
  <c r="AB693" i="8"/>
  <c r="AB694" i="8"/>
  <c r="AB695" i="8"/>
  <c r="AB696" i="8"/>
  <c r="AB697" i="8"/>
  <c r="AB698" i="8"/>
  <c r="AB699" i="8"/>
  <c r="AB700" i="8"/>
  <c r="AB701" i="8"/>
  <c r="AB702" i="8"/>
  <c r="AB703" i="8"/>
  <c r="AB704" i="8"/>
  <c r="AB705" i="8"/>
  <c r="AB706" i="8"/>
  <c r="AB707" i="8"/>
  <c r="AB708" i="8"/>
  <c r="AB709" i="8"/>
  <c r="AB710" i="8"/>
  <c r="AB711" i="8"/>
  <c r="AB712" i="8"/>
  <c r="AB713" i="8"/>
  <c r="AB714" i="8"/>
  <c r="AB715" i="8"/>
  <c r="AB716" i="8"/>
  <c r="AB717" i="8"/>
  <c r="AB718" i="8"/>
  <c r="AB719" i="8"/>
  <c r="AB720" i="8"/>
  <c r="AB721" i="8"/>
  <c r="AB722" i="8"/>
  <c r="AB723" i="8"/>
  <c r="AB724" i="8"/>
  <c r="AB725" i="8"/>
  <c r="AB726" i="8"/>
  <c r="AB727" i="8"/>
  <c r="AB728" i="8"/>
  <c r="AB729" i="8"/>
  <c r="AB730" i="8"/>
  <c r="AB731" i="8"/>
  <c r="AB732" i="8"/>
  <c r="AB733" i="8"/>
  <c r="AB734" i="8"/>
  <c r="AB735" i="8"/>
  <c r="AB736" i="8"/>
  <c r="AB737" i="8"/>
  <c r="AB738" i="8"/>
  <c r="AB739" i="8"/>
  <c r="AB740" i="8"/>
  <c r="AB741" i="8"/>
  <c r="AB742" i="8"/>
  <c r="AB743" i="8"/>
  <c r="AB744" i="8"/>
  <c r="AB745" i="8"/>
  <c r="AB746" i="8"/>
  <c r="AB747" i="8"/>
  <c r="AB748" i="8"/>
  <c r="AB749" i="8"/>
  <c r="AB750" i="8"/>
  <c r="AB751" i="8"/>
  <c r="AB752" i="8"/>
  <c r="AB753" i="8"/>
  <c r="AB754" i="8"/>
  <c r="AB755" i="8"/>
  <c r="AB756" i="8"/>
  <c r="AB757" i="8"/>
  <c r="AB758" i="8"/>
  <c r="AB759" i="8"/>
  <c r="AB760" i="8"/>
  <c r="AB761" i="8"/>
  <c r="AB762" i="8"/>
  <c r="AB763" i="8"/>
  <c r="AB764" i="8"/>
  <c r="AB765" i="8"/>
  <c r="AB766" i="8"/>
  <c r="AB767" i="8"/>
  <c r="AB768" i="8"/>
  <c r="AB769" i="8"/>
  <c r="AB770" i="8"/>
  <c r="AB771" i="8"/>
  <c r="AB772" i="8"/>
  <c r="AB773" i="8"/>
  <c r="AB774" i="8"/>
  <c r="AB775" i="8"/>
  <c r="AB776" i="8"/>
  <c r="AB777" i="8"/>
  <c r="AB778" i="8"/>
  <c r="AB779" i="8"/>
  <c r="AB780" i="8"/>
  <c r="AB781" i="8"/>
  <c r="AB782" i="8"/>
  <c r="AB783" i="8"/>
  <c r="AB784" i="8"/>
  <c r="AB785" i="8"/>
  <c r="AB786" i="8"/>
  <c r="AB787" i="8"/>
  <c r="AB788" i="8"/>
  <c r="AB789" i="8"/>
  <c r="AB790" i="8"/>
  <c r="AB791" i="8"/>
  <c r="AB792" i="8"/>
  <c r="AB793" i="8"/>
  <c r="AB794" i="8"/>
  <c r="AB795" i="8"/>
  <c r="AB796" i="8"/>
  <c r="AB797" i="8"/>
  <c r="AB798" i="8"/>
  <c r="AB799" i="8"/>
  <c r="AB800" i="8"/>
  <c r="AB801" i="8"/>
  <c r="AB802" i="8"/>
  <c r="AB803" i="8"/>
  <c r="AB804" i="8"/>
  <c r="AB805" i="8"/>
  <c r="AB806" i="8"/>
  <c r="AB807" i="8"/>
  <c r="AB808" i="8"/>
  <c r="AB809" i="8"/>
  <c r="AB810" i="8"/>
  <c r="AB811" i="8"/>
  <c r="AB812" i="8"/>
  <c r="AB813" i="8"/>
  <c r="AB814" i="8"/>
  <c r="AB815" i="8"/>
  <c r="AB816" i="8"/>
  <c r="AB817" i="8"/>
  <c r="AB818" i="8"/>
  <c r="AB819" i="8"/>
  <c r="AB820" i="8"/>
  <c r="AB821" i="8"/>
  <c r="AB822" i="8"/>
  <c r="AB823" i="8"/>
  <c r="AB824" i="8"/>
  <c r="AB825" i="8"/>
  <c r="AB826" i="8"/>
  <c r="AB827" i="8"/>
  <c r="AB828" i="8"/>
  <c r="AB829" i="8"/>
  <c r="AB830" i="8"/>
  <c r="AB831" i="8"/>
  <c r="AB832" i="8"/>
  <c r="AB833" i="8"/>
  <c r="AB834" i="8"/>
  <c r="AB835" i="8"/>
  <c r="AB836" i="8"/>
  <c r="AB837" i="8"/>
  <c r="AB838" i="8"/>
  <c r="AB839" i="8"/>
  <c r="AB840" i="8"/>
  <c r="AB841" i="8"/>
  <c r="AB842" i="8"/>
  <c r="AB843" i="8"/>
  <c r="AB844" i="8"/>
  <c r="AB845" i="8"/>
  <c r="AB846" i="8"/>
  <c r="AB847" i="8"/>
  <c r="AB848" i="8"/>
  <c r="AB849" i="8"/>
  <c r="AB850" i="8"/>
  <c r="AB851" i="8"/>
  <c r="AB852" i="8"/>
  <c r="AB853" i="8"/>
  <c r="AB854" i="8"/>
  <c r="AB855" i="8"/>
  <c r="AB856" i="8"/>
  <c r="AB857" i="8"/>
  <c r="AB858" i="8"/>
  <c r="AB859" i="8"/>
  <c r="AB860" i="8"/>
  <c r="AB861" i="8"/>
  <c r="AB862" i="8"/>
  <c r="AB863" i="8"/>
  <c r="AB864" i="8"/>
  <c r="AB865" i="8"/>
  <c r="AB866" i="8"/>
  <c r="AB867" i="8"/>
  <c r="AB868" i="8"/>
  <c r="AB869" i="8"/>
  <c r="AB870" i="8"/>
  <c r="AB871" i="8"/>
  <c r="AB872" i="8"/>
  <c r="AB873" i="8"/>
  <c r="AB874" i="8"/>
  <c r="AB875" i="8"/>
  <c r="AB876" i="8"/>
  <c r="AB877" i="8"/>
  <c r="AB878" i="8"/>
  <c r="AB879" i="8"/>
  <c r="AB880" i="8"/>
  <c r="AB881" i="8"/>
  <c r="AB882" i="8"/>
  <c r="AB883" i="8"/>
  <c r="AB884" i="8"/>
  <c r="AB885" i="8"/>
  <c r="AB886" i="8"/>
  <c r="AB887" i="8"/>
  <c r="AB888" i="8"/>
  <c r="AB889" i="8"/>
  <c r="AB890" i="8"/>
  <c r="AB891" i="8"/>
  <c r="AB892" i="8"/>
  <c r="AB893" i="8"/>
  <c r="AB894" i="8"/>
  <c r="AB895" i="8"/>
  <c r="AB896" i="8"/>
  <c r="AB897" i="8"/>
  <c r="AB898" i="8"/>
  <c r="AB899" i="8"/>
  <c r="AB900" i="8"/>
  <c r="AB901" i="8"/>
  <c r="AB902" i="8"/>
  <c r="AB903" i="8"/>
  <c r="AB904" i="8"/>
  <c r="AB905" i="8"/>
  <c r="AB906" i="8"/>
  <c r="AB907" i="8"/>
  <c r="AB908" i="8"/>
  <c r="AB909" i="8"/>
  <c r="AB910" i="8"/>
  <c r="AB911" i="8"/>
  <c r="AB912" i="8"/>
  <c r="AB913" i="8"/>
  <c r="AB914" i="8"/>
  <c r="AB915" i="8"/>
  <c r="AB916" i="8"/>
  <c r="AB917" i="8"/>
  <c r="AB918" i="8"/>
  <c r="AB919" i="8"/>
  <c r="AB920" i="8"/>
  <c r="AB921" i="8"/>
  <c r="AB922" i="8"/>
  <c r="AB923" i="8"/>
  <c r="AB924" i="8"/>
  <c r="AB925" i="8"/>
  <c r="AB926" i="8"/>
  <c r="AB927" i="8"/>
  <c r="AB928" i="8"/>
  <c r="AB929" i="8"/>
  <c r="AB930" i="8"/>
  <c r="AB931" i="8"/>
  <c r="AB932" i="8"/>
  <c r="AB933" i="8"/>
  <c r="AB934" i="8"/>
  <c r="AB935" i="8"/>
  <c r="AB936" i="8"/>
  <c r="AB937" i="8"/>
  <c r="AB938" i="8"/>
  <c r="AB939" i="8"/>
  <c r="AB940" i="8"/>
  <c r="AB941" i="8"/>
  <c r="AB942" i="8"/>
  <c r="AB943" i="8"/>
  <c r="AB944" i="8"/>
  <c r="AB945" i="8"/>
  <c r="AB946" i="8"/>
  <c r="AB947" i="8"/>
  <c r="AB948" i="8"/>
  <c r="AB949" i="8"/>
  <c r="AB950" i="8"/>
  <c r="AB951" i="8"/>
  <c r="AB952" i="8"/>
  <c r="AB953" i="8"/>
  <c r="AB954" i="8"/>
  <c r="AB955" i="8"/>
  <c r="AB956" i="8"/>
  <c r="AB957" i="8"/>
  <c r="AB958" i="8"/>
  <c r="AB959" i="8"/>
  <c r="AB960" i="8"/>
  <c r="AB961" i="8"/>
  <c r="AB962" i="8"/>
  <c r="AB963" i="8"/>
  <c r="AB964" i="8"/>
  <c r="AB965" i="8"/>
  <c r="AB966" i="8"/>
  <c r="AB967" i="8"/>
  <c r="AB968" i="8"/>
  <c r="AB969" i="8"/>
  <c r="AB970" i="8"/>
  <c r="AB971" i="8"/>
  <c r="AB972" i="8"/>
  <c r="AB973" i="8"/>
  <c r="AB974" i="8"/>
  <c r="AB975" i="8"/>
  <c r="AB976" i="8"/>
  <c r="AB977" i="8"/>
  <c r="AB978" i="8"/>
  <c r="AB979" i="8"/>
  <c r="AB980" i="8"/>
  <c r="AB981" i="8"/>
  <c r="AB982" i="8"/>
  <c r="AB983" i="8"/>
  <c r="AB984" i="8"/>
  <c r="AB985" i="8"/>
  <c r="AB986" i="8"/>
  <c r="AB987" i="8"/>
  <c r="AB988" i="8"/>
  <c r="AB989" i="8"/>
  <c r="AB990" i="8"/>
  <c r="AB991" i="8"/>
  <c r="AB992" i="8"/>
  <c r="AB993" i="8"/>
  <c r="AB994" i="8"/>
  <c r="AB995" i="8"/>
  <c r="AB996" i="8"/>
  <c r="AB997" i="8"/>
  <c r="AB998" i="8"/>
  <c r="AB999" i="8"/>
  <c r="AB1000" i="8"/>
  <c r="AB1001" i="8"/>
  <c r="AB1002" i="8"/>
  <c r="AB1003" i="8"/>
  <c r="AB1004" i="8"/>
  <c r="AB1005" i="8"/>
  <c r="AB1006" i="8"/>
  <c r="AB1007" i="8"/>
  <c r="AB1008" i="8"/>
  <c r="AB1009" i="8"/>
  <c r="AB1010" i="8"/>
  <c r="AB1011" i="8"/>
  <c r="AB1012" i="8"/>
  <c r="AB1013" i="8"/>
  <c r="AB1014" i="8"/>
  <c r="AB1015" i="8"/>
  <c r="AB1016" i="8"/>
  <c r="AB1017" i="8"/>
  <c r="AB1018" i="8"/>
  <c r="AB1019" i="8"/>
  <c r="AB1020" i="8"/>
  <c r="AB1021" i="8"/>
  <c r="AB1022" i="8"/>
  <c r="AB1023" i="8"/>
  <c r="AB1024" i="8"/>
  <c r="AB1025" i="8"/>
  <c r="AB1026" i="8"/>
  <c r="AB1027" i="8"/>
  <c r="AB1028" i="8"/>
  <c r="AB1029" i="8"/>
  <c r="AB1030" i="8"/>
  <c r="AB1031" i="8"/>
  <c r="AB1032" i="8"/>
  <c r="AB1033" i="8"/>
  <c r="AB1034" i="8"/>
  <c r="AB1035" i="8"/>
  <c r="AB1036" i="8"/>
  <c r="AB1037" i="8"/>
  <c r="AB1038" i="8"/>
  <c r="AB1039" i="8"/>
  <c r="AB1040" i="8"/>
  <c r="AB1041" i="8"/>
  <c r="AB1042" i="8"/>
  <c r="AB1043" i="8"/>
  <c r="AB1044" i="8"/>
  <c r="AB1045" i="8"/>
  <c r="AB1046" i="8"/>
  <c r="AB1047" i="8"/>
  <c r="AB1048" i="8"/>
  <c r="AB1049" i="8"/>
  <c r="AB1050" i="8"/>
  <c r="AB1051" i="8"/>
  <c r="AB1052" i="8"/>
  <c r="AB1053" i="8"/>
  <c r="AB1054" i="8"/>
  <c r="AB1055" i="8"/>
  <c r="AB1056" i="8"/>
  <c r="AB1057" i="8"/>
  <c r="AB1058" i="8"/>
  <c r="AB1059" i="8"/>
  <c r="AB1060" i="8"/>
  <c r="AB1061" i="8"/>
  <c r="AB1062" i="8"/>
  <c r="AB1063" i="8"/>
  <c r="AB1064" i="8"/>
  <c r="AB1065" i="8"/>
  <c r="AB1066" i="8"/>
  <c r="AB1067" i="8"/>
  <c r="AB1068" i="8"/>
  <c r="AB1069" i="8"/>
  <c r="AB1070" i="8"/>
  <c r="AB1071" i="8"/>
  <c r="AB1072" i="8"/>
  <c r="AB1073" i="8"/>
  <c r="AB1074" i="8"/>
  <c r="AB1075" i="8"/>
  <c r="AB1076" i="8"/>
  <c r="AB1077" i="8"/>
  <c r="AB1078" i="8"/>
  <c r="AB1079" i="8"/>
  <c r="AB1080" i="8"/>
  <c r="AB1081" i="8"/>
  <c r="AB1082" i="8"/>
  <c r="AB1083" i="8"/>
  <c r="AB1084" i="8"/>
  <c r="AB1085" i="8"/>
  <c r="AB1086" i="8"/>
  <c r="AB1087" i="8"/>
  <c r="AB1088" i="8"/>
  <c r="AB1089" i="8"/>
  <c r="AB1090" i="8"/>
  <c r="AB1091" i="8"/>
  <c r="AB1092" i="8"/>
  <c r="AB1093" i="8"/>
  <c r="AB1094" i="8"/>
  <c r="AB1095" i="8"/>
  <c r="AB1096" i="8"/>
  <c r="AB1097" i="8"/>
  <c r="AB1098" i="8"/>
  <c r="AB1099" i="8"/>
  <c r="AB1100" i="8"/>
  <c r="AB1101" i="8"/>
  <c r="AB1102" i="8"/>
  <c r="AB1103" i="8"/>
  <c r="AB1104" i="8"/>
  <c r="AB1105" i="8"/>
  <c r="AB1106" i="8"/>
  <c r="AB1107" i="8"/>
  <c r="AB1108" i="8"/>
  <c r="AB1109" i="8"/>
  <c r="AB1110" i="8"/>
  <c r="AB1111" i="8"/>
  <c r="AB1112" i="8"/>
  <c r="AB1113" i="8"/>
  <c r="AB1114" i="8"/>
  <c r="AB1115" i="8"/>
  <c r="AB1116" i="8"/>
  <c r="AB1117" i="8"/>
  <c r="AB1118" i="8"/>
  <c r="AB1119" i="8"/>
  <c r="AB1120" i="8"/>
  <c r="AB1121" i="8"/>
  <c r="AB1122" i="8"/>
  <c r="AB1123" i="8"/>
  <c r="AB1124" i="8"/>
  <c r="AB1125" i="8"/>
  <c r="AB1126" i="8"/>
  <c r="AB1127" i="8"/>
  <c r="AB1128" i="8"/>
  <c r="AB1129" i="8"/>
  <c r="AB1130" i="8"/>
  <c r="AB1131" i="8"/>
  <c r="AB1132" i="8"/>
  <c r="AB1133" i="8"/>
  <c r="AB1134" i="8"/>
  <c r="AB1135" i="8"/>
  <c r="AB1136" i="8"/>
  <c r="AB1137" i="8"/>
  <c r="AB1138" i="8"/>
  <c r="AB1139" i="8"/>
  <c r="AB1140" i="8"/>
  <c r="AB1141" i="8"/>
  <c r="AB1142" i="8"/>
  <c r="AB1143" i="8"/>
  <c r="AB1144" i="8"/>
  <c r="AB1145" i="8"/>
  <c r="AB1146" i="8"/>
  <c r="AB1147" i="8"/>
  <c r="AB1148" i="8"/>
  <c r="AB1149" i="8"/>
  <c r="AB1150" i="8"/>
  <c r="AB1151" i="8"/>
  <c r="AB1152" i="8"/>
  <c r="AB1153" i="8"/>
  <c r="AB1154" i="8"/>
  <c r="AB1155" i="8"/>
  <c r="AB1156" i="8"/>
  <c r="AB1157" i="8"/>
  <c r="AB1158" i="8"/>
  <c r="AB1159" i="8"/>
  <c r="AB1160" i="8"/>
  <c r="AB1161" i="8"/>
  <c r="AB1162" i="8"/>
  <c r="AB1163" i="8"/>
  <c r="AB1164" i="8"/>
  <c r="AB1165" i="8"/>
  <c r="AB1166" i="8"/>
  <c r="AB1167" i="8"/>
  <c r="AB1168" i="8"/>
  <c r="AB1169" i="8"/>
  <c r="AB1170" i="8"/>
  <c r="AB1171" i="8"/>
  <c r="AB1172" i="8"/>
  <c r="AB1173" i="8"/>
  <c r="AB1174" i="8"/>
  <c r="AB1175" i="8"/>
  <c r="AB1176" i="8"/>
  <c r="AB1177" i="8"/>
  <c r="AB1178" i="8"/>
  <c r="AB1179" i="8"/>
  <c r="AB1180" i="8"/>
  <c r="AB1181" i="8"/>
  <c r="AB1182" i="8"/>
  <c r="AB1183" i="8"/>
  <c r="AB1184" i="8"/>
  <c r="AB1185" i="8"/>
  <c r="AB1186" i="8"/>
  <c r="AB1187" i="8"/>
  <c r="AB1188" i="8"/>
  <c r="AB1189" i="8"/>
  <c r="AB1190" i="8"/>
  <c r="AB1191" i="8"/>
  <c r="AB1192" i="8"/>
  <c r="AB1193" i="8"/>
  <c r="AB1194" i="8"/>
  <c r="AA4" i="8"/>
  <c r="AA5" i="8"/>
  <c r="AA6" i="8"/>
  <c r="AA7" i="8"/>
  <c r="AA8" i="8"/>
  <c r="AA9" i="8"/>
  <c r="AA10" i="8"/>
  <c r="AA11" i="8"/>
  <c r="AA12" i="8"/>
  <c r="AA13" i="8"/>
  <c r="AA14" i="8"/>
  <c r="L18" i="11" s="1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120" i="8"/>
  <c r="AA121" i="8"/>
  <c r="AA122" i="8"/>
  <c r="AA123" i="8"/>
  <c r="AA124" i="8"/>
  <c r="AA125" i="8"/>
  <c r="AA126" i="8"/>
  <c r="AA127" i="8"/>
  <c r="AA128" i="8"/>
  <c r="AA129" i="8"/>
  <c r="AA130" i="8"/>
  <c r="AA131" i="8"/>
  <c r="AA132" i="8"/>
  <c r="AA133" i="8"/>
  <c r="AA134" i="8"/>
  <c r="AA135" i="8"/>
  <c r="AA136" i="8"/>
  <c r="AA137" i="8"/>
  <c r="AA138" i="8"/>
  <c r="AA139" i="8"/>
  <c r="AA140" i="8"/>
  <c r="AA141" i="8"/>
  <c r="AA142" i="8"/>
  <c r="AA143" i="8"/>
  <c r="AA144" i="8"/>
  <c r="AA145" i="8"/>
  <c r="AA146" i="8"/>
  <c r="AA147" i="8"/>
  <c r="AA148" i="8"/>
  <c r="AA149" i="8"/>
  <c r="AA150" i="8"/>
  <c r="AA151" i="8"/>
  <c r="AA152" i="8"/>
  <c r="AA153" i="8"/>
  <c r="AA154" i="8"/>
  <c r="AA155" i="8"/>
  <c r="AA156" i="8"/>
  <c r="AA157" i="8"/>
  <c r="AA158" i="8"/>
  <c r="AA159" i="8"/>
  <c r="AA160" i="8"/>
  <c r="AA161" i="8"/>
  <c r="AA162" i="8"/>
  <c r="AA163" i="8"/>
  <c r="AA164" i="8"/>
  <c r="AA165" i="8"/>
  <c r="AA166" i="8"/>
  <c r="AA167" i="8"/>
  <c r="AA168" i="8"/>
  <c r="AA169" i="8"/>
  <c r="AA170" i="8"/>
  <c r="AA171" i="8"/>
  <c r="AA172" i="8"/>
  <c r="AA173" i="8"/>
  <c r="AA174" i="8"/>
  <c r="AA175" i="8"/>
  <c r="AA176" i="8"/>
  <c r="AA177" i="8"/>
  <c r="AA178" i="8"/>
  <c r="AA179" i="8"/>
  <c r="AA180" i="8"/>
  <c r="AA181" i="8"/>
  <c r="AA182" i="8"/>
  <c r="AA183" i="8"/>
  <c r="AA184" i="8"/>
  <c r="AA185" i="8"/>
  <c r="AA186" i="8"/>
  <c r="AA187" i="8"/>
  <c r="AA188" i="8"/>
  <c r="AA189" i="8"/>
  <c r="AA190" i="8"/>
  <c r="AA191" i="8"/>
  <c r="AA192" i="8"/>
  <c r="AA193" i="8"/>
  <c r="AA194" i="8"/>
  <c r="AA195" i="8"/>
  <c r="AA196" i="8"/>
  <c r="AA197" i="8"/>
  <c r="AA198" i="8"/>
  <c r="AA199" i="8"/>
  <c r="AA200" i="8"/>
  <c r="AA201" i="8"/>
  <c r="AA202" i="8"/>
  <c r="AA203" i="8"/>
  <c r="AA204" i="8"/>
  <c r="AA205" i="8"/>
  <c r="AA206" i="8"/>
  <c r="AA207" i="8"/>
  <c r="AA208" i="8"/>
  <c r="AA209" i="8"/>
  <c r="AA210" i="8"/>
  <c r="AA211" i="8"/>
  <c r="AA212" i="8"/>
  <c r="AA213" i="8"/>
  <c r="AA214" i="8"/>
  <c r="AA215" i="8"/>
  <c r="AA216" i="8"/>
  <c r="AA217" i="8"/>
  <c r="AA218" i="8"/>
  <c r="AA219" i="8"/>
  <c r="AA220" i="8"/>
  <c r="AA221" i="8"/>
  <c r="AA222" i="8"/>
  <c r="AA223" i="8"/>
  <c r="AA224" i="8"/>
  <c r="AA225" i="8"/>
  <c r="AA226" i="8"/>
  <c r="AA227" i="8"/>
  <c r="AA228" i="8"/>
  <c r="AA229" i="8"/>
  <c r="AA230" i="8"/>
  <c r="AA231" i="8"/>
  <c r="AA232" i="8"/>
  <c r="AA233" i="8"/>
  <c r="AA234" i="8"/>
  <c r="AA235" i="8"/>
  <c r="AA236" i="8"/>
  <c r="AA237" i="8"/>
  <c r="AA238" i="8"/>
  <c r="AA239" i="8"/>
  <c r="AA240" i="8"/>
  <c r="AA241" i="8"/>
  <c r="AA242" i="8"/>
  <c r="AA243" i="8"/>
  <c r="AA244" i="8"/>
  <c r="AA245" i="8"/>
  <c r="AA246" i="8"/>
  <c r="AA247" i="8"/>
  <c r="AA248" i="8"/>
  <c r="AA249" i="8"/>
  <c r="AA250" i="8"/>
  <c r="AA251" i="8"/>
  <c r="AA252" i="8"/>
  <c r="AA253" i="8"/>
  <c r="AA254" i="8"/>
  <c r="AA255" i="8"/>
  <c r="AA256" i="8"/>
  <c r="AA257" i="8"/>
  <c r="AA258" i="8"/>
  <c r="AA259" i="8"/>
  <c r="AA260" i="8"/>
  <c r="AA261" i="8"/>
  <c r="AA262" i="8"/>
  <c r="AA263" i="8"/>
  <c r="AA264" i="8"/>
  <c r="AA265" i="8"/>
  <c r="AA266" i="8"/>
  <c r="AA267" i="8"/>
  <c r="AA268" i="8"/>
  <c r="AA269" i="8"/>
  <c r="AA270" i="8"/>
  <c r="AA271" i="8"/>
  <c r="AA272" i="8"/>
  <c r="AA273" i="8"/>
  <c r="AA274" i="8"/>
  <c r="AA275" i="8"/>
  <c r="AA276" i="8"/>
  <c r="AA277" i="8"/>
  <c r="AA278" i="8"/>
  <c r="AA279" i="8"/>
  <c r="AA280" i="8"/>
  <c r="AA281" i="8"/>
  <c r="AA282" i="8"/>
  <c r="AA283" i="8"/>
  <c r="AA284" i="8"/>
  <c r="AA285" i="8"/>
  <c r="AA286" i="8"/>
  <c r="AA287" i="8"/>
  <c r="AA288" i="8"/>
  <c r="AA289" i="8"/>
  <c r="AA290" i="8"/>
  <c r="AA291" i="8"/>
  <c r="AA292" i="8"/>
  <c r="AA293" i="8"/>
  <c r="AA294" i="8"/>
  <c r="AA295" i="8"/>
  <c r="AA296" i="8"/>
  <c r="AA297" i="8"/>
  <c r="AA298" i="8"/>
  <c r="AA299" i="8"/>
  <c r="AA300" i="8"/>
  <c r="AA301" i="8"/>
  <c r="AA302" i="8"/>
  <c r="AA303" i="8"/>
  <c r="AA304" i="8"/>
  <c r="AA305" i="8"/>
  <c r="AA306" i="8"/>
  <c r="AA307" i="8"/>
  <c r="AA308" i="8"/>
  <c r="AA309" i="8"/>
  <c r="AA310" i="8"/>
  <c r="AA311" i="8"/>
  <c r="AA312" i="8"/>
  <c r="AA313" i="8"/>
  <c r="AA314" i="8"/>
  <c r="AA315" i="8"/>
  <c r="AA316" i="8"/>
  <c r="AA317" i="8"/>
  <c r="AA318" i="8"/>
  <c r="AA319" i="8"/>
  <c r="AA320" i="8"/>
  <c r="AA321" i="8"/>
  <c r="AA322" i="8"/>
  <c r="AA323" i="8"/>
  <c r="AA324" i="8"/>
  <c r="AA325" i="8"/>
  <c r="AA326" i="8"/>
  <c r="AA327" i="8"/>
  <c r="AA328" i="8"/>
  <c r="AA329" i="8"/>
  <c r="AA330" i="8"/>
  <c r="AA331" i="8"/>
  <c r="AA332" i="8"/>
  <c r="AA333" i="8"/>
  <c r="AA334" i="8"/>
  <c r="AA335" i="8"/>
  <c r="AA336" i="8"/>
  <c r="AA337" i="8"/>
  <c r="AA338" i="8"/>
  <c r="AA339" i="8"/>
  <c r="AA340" i="8"/>
  <c r="AA341" i="8"/>
  <c r="AA342" i="8"/>
  <c r="AA343" i="8"/>
  <c r="AA344" i="8"/>
  <c r="AA345" i="8"/>
  <c r="AA346" i="8"/>
  <c r="AA347" i="8"/>
  <c r="AA348" i="8"/>
  <c r="AA349" i="8"/>
  <c r="AA350" i="8"/>
  <c r="AA351" i="8"/>
  <c r="AA352" i="8"/>
  <c r="AA353" i="8"/>
  <c r="AA354" i="8"/>
  <c r="AA355" i="8"/>
  <c r="AA356" i="8"/>
  <c r="AA357" i="8"/>
  <c r="AA358" i="8"/>
  <c r="AA359" i="8"/>
  <c r="AA360" i="8"/>
  <c r="AA361" i="8"/>
  <c r="AA362" i="8"/>
  <c r="AA363" i="8"/>
  <c r="AA364" i="8"/>
  <c r="AA365" i="8"/>
  <c r="AA366" i="8"/>
  <c r="AA367" i="8"/>
  <c r="AA368" i="8"/>
  <c r="AA369" i="8"/>
  <c r="AA370" i="8"/>
  <c r="AA371" i="8"/>
  <c r="AA372" i="8"/>
  <c r="AA373" i="8"/>
  <c r="AA374" i="8"/>
  <c r="AA375" i="8"/>
  <c r="AA376" i="8"/>
  <c r="AA377" i="8"/>
  <c r="AA378" i="8"/>
  <c r="AA379" i="8"/>
  <c r="AA380" i="8"/>
  <c r="AA381" i="8"/>
  <c r="AA382" i="8"/>
  <c r="AA383" i="8"/>
  <c r="AA384" i="8"/>
  <c r="AA385" i="8"/>
  <c r="AA386" i="8"/>
  <c r="AA387" i="8"/>
  <c r="AA388" i="8"/>
  <c r="AA389" i="8"/>
  <c r="AA390" i="8"/>
  <c r="AA391" i="8"/>
  <c r="AA392" i="8"/>
  <c r="AA393" i="8"/>
  <c r="AA394" i="8"/>
  <c r="AA395" i="8"/>
  <c r="AA396" i="8"/>
  <c r="AA397" i="8"/>
  <c r="AA398" i="8"/>
  <c r="AA399" i="8"/>
  <c r="AA400" i="8"/>
  <c r="AA401" i="8"/>
  <c r="AA402" i="8"/>
  <c r="AA403" i="8"/>
  <c r="AA404" i="8"/>
  <c r="AA405" i="8"/>
  <c r="AA406" i="8"/>
  <c r="AA407" i="8"/>
  <c r="AA408" i="8"/>
  <c r="AA409" i="8"/>
  <c r="AA410" i="8"/>
  <c r="AA411" i="8"/>
  <c r="AA412" i="8"/>
  <c r="AA413" i="8"/>
  <c r="AA414" i="8"/>
  <c r="AA415" i="8"/>
  <c r="AA416" i="8"/>
  <c r="AA417" i="8"/>
  <c r="AA418" i="8"/>
  <c r="AA419" i="8"/>
  <c r="AA420" i="8"/>
  <c r="AA421" i="8"/>
  <c r="AA422" i="8"/>
  <c r="AA423" i="8"/>
  <c r="AA424" i="8"/>
  <c r="AA425" i="8"/>
  <c r="AA426" i="8"/>
  <c r="AA427" i="8"/>
  <c r="AA428" i="8"/>
  <c r="AA429" i="8"/>
  <c r="AA430" i="8"/>
  <c r="AA431" i="8"/>
  <c r="AA432" i="8"/>
  <c r="AA433" i="8"/>
  <c r="AA434" i="8"/>
  <c r="AA435" i="8"/>
  <c r="AA436" i="8"/>
  <c r="AA437" i="8"/>
  <c r="AA438" i="8"/>
  <c r="AA439" i="8"/>
  <c r="AA440" i="8"/>
  <c r="AA441" i="8"/>
  <c r="AA442" i="8"/>
  <c r="AA443" i="8"/>
  <c r="AA444" i="8"/>
  <c r="AA445" i="8"/>
  <c r="AA446" i="8"/>
  <c r="AA447" i="8"/>
  <c r="AA448" i="8"/>
  <c r="AA449" i="8"/>
  <c r="AA450" i="8"/>
  <c r="AA451" i="8"/>
  <c r="AA452" i="8"/>
  <c r="AA453" i="8"/>
  <c r="AA454" i="8"/>
  <c r="AA455" i="8"/>
  <c r="AA456" i="8"/>
  <c r="AA457" i="8"/>
  <c r="AA458" i="8"/>
  <c r="AA459" i="8"/>
  <c r="AA460" i="8"/>
  <c r="AA461" i="8"/>
  <c r="AA462" i="8"/>
  <c r="AA463" i="8"/>
  <c r="AA464" i="8"/>
  <c r="AA465" i="8"/>
  <c r="AA466" i="8"/>
  <c r="AA467" i="8"/>
  <c r="AA468" i="8"/>
  <c r="AA469" i="8"/>
  <c r="AA470" i="8"/>
  <c r="AA471" i="8"/>
  <c r="AA472" i="8"/>
  <c r="AA473" i="8"/>
  <c r="AA474" i="8"/>
  <c r="AA475" i="8"/>
  <c r="AA476" i="8"/>
  <c r="AA477" i="8"/>
  <c r="AA478" i="8"/>
  <c r="AA479" i="8"/>
  <c r="AA480" i="8"/>
  <c r="AA481" i="8"/>
  <c r="AA482" i="8"/>
  <c r="AA483" i="8"/>
  <c r="AA484" i="8"/>
  <c r="AA485" i="8"/>
  <c r="AA486" i="8"/>
  <c r="AA487" i="8"/>
  <c r="AA488" i="8"/>
  <c r="AA489" i="8"/>
  <c r="AA490" i="8"/>
  <c r="AA491" i="8"/>
  <c r="AA492" i="8"/>
  <c r="AA493" i="8"/>
  <c r="AA494" i="8"/>
  <c r="AA495" i="8"/>
  <c r="AA496" i="8"/>
  <c r="AA497" i="8"/>
  <c r="AA498" i="8"/>
  <c r="AA499" i="8"/>
  <c r="AA500" i="8"/>
  <c r="AA501" i="8"/>
  <c r="AA502" i="8"/>
  <c r="AA503" i="8"/>
  <c r="AA504" i="8"/>
  <c r="AA505" i="8"/>
  <c r="AA506" i="8"/>
  <c r="AA507" i="8"/>
  <c r="AA508" i="8"/>
  <c r="AA509" i="8"/>
  <c r="AA510" i="8"/>
  <c r="AA511" i="8"/>
  <c r="AA512" i="8"/>
  <c r="AA513" i="8"/>
  <c r="AA514" i="8"/>
  <c r="AA515" i="8"/>
  <c r="AA516" i="8"/>
  <c r="AA517" i="8"/>
  <c r="AA518" i="8"/>
  <c r="AA519" i="8"/>
  <c r="AA520" i="8"/>
  <c r="AA521" i="8"/>
  <c r="AA522" i="8"/>
  <c r="AA523" i="8"/>
  <c r="AA524" i="8"/>
  <c r="AA525" i="8"/>
  <c r="AA526" i="8"/>
  <c r="AA527" i="8"/>
  <c r="AA528" i="8"/>
  <c r="AA529" i="8"/>
  <c r="AA530" i="8"/>
  <c r="AA531" i="8"/>
  <c r="AA532" i="8"/>
  <c r="AA533" i="8"/>
  <c r="AA534" i="8"/>
  <c r="AA535" i="8"/>
  <c r="AA536" i="8"/>
  <c r="AA537" i="8"/>
  <c r="AA538" i="8"/>
  <c r="AA539" i="8"/>
  <c r="AA540" i="8"/>
  <c r="AA541" i="8"/>
  <c r="AA542" i="8"/>
  <c r="AA543" i="8"/>
  <c r="AA544" i="8"/>
  <c r="AA545" i="8"/>
  <c r="AA546" i="8"/>
  <c r="AA547" i="8"/>
  <c r="AA548" i="8"/>
  <c r="AA549" i="8"/>
  <c r="AA550" i="8"/>
  <c r="AA551" i="8"/>
  <c r="AA552" i="8"/>
  <c r="AA553" i="8"/>
  <c r="AA554" i="8"/>
  <c r="AA555" i="8"/>
  <c r="AA556" i="8"/>
  <c r="AA557" i="8"/>
  <c r="AA558" i="8"/>
  <c r="AA559" i="8"/>
  <c r="AA560" i="8"/>
  <c r="AA561" i="8"/>
  <c r="AA562" i="8"/>
  <c r="AA563" i="8"/>
  <c r="AA564" i="8"/>
  <c r="AA565" i="8"/>
  <c r="AA566" i="8"/>
  <c r="AA567" i="8"/>
  <c r="AA568" i="8"/>
  <c r="AA569" i="8"/>
  <c r="AA570" i="8"/>
  <c r="AA571" i="8"/>
  <c r="AA572" i="8"/>
  <c r="AA573" i="8"/>
  <c r="AA574" i="8"/>
  <c r="AA575" i="8"/>
  <c r="AA576" i="8"/>
  <c r="AA577" i="8"/>
  <c r="AA578" i="8"/>
  <c r="AA579" i="8"/>
  <c r="AA580" i="8"/>
  <c r="AA581" i="8"/>
  <c r="AA582" i="8"/>
  <c r="AA583" i="8"/>
  <c r="AA584" i="8"/>
  <c r="AA585" i="8"/>
  <c r="AA586" i="8"/>
  <c r="AA587" i="8"/>
  <c r="AA588" i="8"/>
  <c r="AA589" i="8"/>
  <c r="AA590" i="8"/>
  <c r="AA591" i="8"/>
  <c r="AA592" i="8"/>
  <c r="AA593" i="8"/>
  <c r="AA594" i="8"/>
  <c r="AA595" i="8"/>
  <c r="AA596" i="8"/>
  <c r="AA597" i="8"/>
  <c r="AA598" i="8"/>
  <c r="AA599" i="8"/>
  <c r="AA600" i="8"/>
  <c r="AA601" i="8"/>
  <c r="AA602" i="8"/>
  <c r="AA603" i="8"/>
  <c r="AA604" i="8"/>
  <c r="AA605" i="8"/>
  <c r="AA606" i="8"/>
  <c r="AA607" i="8"/>
  <c r="AA608" i="8"/>
  <c r="AA609" i="8"/>
  <c r="AA610" i="8"/>
  <c r="AA611" i="8"/>
  <c r="AA612" i="8"/>
  <c r="AA613" i="8"/>
  <c r="AA614" i="8"/>
  <c r="AA615" i="8"/>
  <c r="AA616" i="8"/>
  <c r="AA617" i="8"/>
  <c r="AA618" i="8"/>
  <c r="AA619" i="8"/>
  <c r="AA620" i="8"/>
  <c r="AA621" i="8"/>
  <c r="AA622" i="8"/>
  <c r="AA623" i="8"/>
  <c r="AA624" i="8"/>
  <c r="AA625" i="8"/>
  <c r="AA626" i="8"/>
  <c r="AA627" i="8"/>
  <c r="AA628" i="8"/>
  <c r="AA629" i="8"/>
  <c r="AA630" i="8"/>
  <c r="AA631" i="8"/>
  <c r="AA632" i="8"/>
  <c r="AA633" i="8"/>
  <c r="AA634" i="8"/>
  <c r="AA635" i="8"/>
  <c r="AA636" i="8"/>
  <c r="AA637" i="8"/>
  <c r="AA638" i="8"/>
  <c r="AA639" i="8"/>
  <c r="AA640" i="8"/>
  <c r="AA641" i="8"/>
  <c r="AA642" i="8"/>
  <c r="AA643" i="8"/>
  <c r="AA644" i="8"/>
  <c r="AA645" i="8"/>
  <c r="AA646" i="8"/>
  <c r="AA647" i="8"/>
  <c r="AA648" i="8"/>
  <c r="AA649" i="8"/>
  <c r="AA650" i="8"/>
  <c r="AA651" i="8"/>
  <c r="AA652" i="8"/>
  <c r="AA653" i="8"/>
  <c r="AA654" i="8"/>
  <c r="AA655" i="8"/>
  <c r="AA656" i="8"/>
  <c r="AA657" i="8"/>
  <c r="AA658" i="8"/>
  <c r="AA659" i="8"/>
  <c r="AA660" i="8"/>
  <c r="AA661" i="8"/>
  <c r="AA662" i="8"/>
  <c r="AA663" i="8"/>
  <c r="AA664" i="8"/>
  <c r="AA665" i="8"/>
  <c r="AA666" i="8"/>
  <c r="AA667" i="8"/>
  <c r="AA668" i="8"/>
  <c r="AA669" i="8"/>
  <c r="AA670" i="8"/>
  <c r="AA671" i="8"/>
  <c r="AA672" i="8"/>
  <c r="AA673" i="8"/>
  <c r="AA674" i="8"/>
  <c r="AA675" i="8"/>
  <c r="AA676" i="8"/>
  <c r="AA677" i="8"/>
  <c r="AA678" i="8"/>
  <c r="AA679" i="8"/>
  <c r="AA680" i="8"/>
  <c r="AA681" i="8"/>
  <c r="AA682" i="8"/>
  <c r="AA683" i="8"/>
  <c r="AA684" i="8"/>
  <c r="AA685" i="8"/>
  <c r="AA686" i="8"/>
  <c r="AA687" i="8"/>
  <c r="AA688" i="8"/>
  <c r="AA689" i="8"/>
  <c r="AA690" i="8"/>
  <c r="AA691" i="8"/>
  <c r="AA692" i="8"/>
  <c r="AA693" i="8"/>
  <c r="AA694" i="8"/>
  <c r="AA695" i="8"/>
  <c r="AA696" i="8"/>
  <c r="AA697" i="8"/>
  <c r="AA698" i="8"/>
  <c r="AA699" i="8"/>
  <c r="AA700" i="8"/>
  <c r="AA701" i="8"/>
  <c r="AA702" i="8"/>
  <c r="AA703" i="8"/>
  <c r="AA704" i="8"/>
  <c r="AA705" i="8"/>
  <c r="AA706" i="8"/>
  <c r="AA707" i="8"/>
  <c r="AA708" i="8"/>
  <c r="AA709" i="8"/>
  <c r="AA710" i="8"/>
  <c r="AA711" i="8"/>
  <c r="AA712" i="8"/>
  <c r="AA713" i="8"/>
  <c r="AA714" i="8"/>
  <c r="AA715" i="8"/>
  <c r="AA716" i="8"/>
  <c r="AA717" i="8"/>
  <c r="AA718" i="8"/>
  <c r="AA719" i="8"/>
  <c r="AA720" i="8"/>
  <c r="AA721" i="8"/>
  <c r="AA722" i="8"/>
  <c r="AA723" i="8"/>
  <c r="AA724" i="8"/>
  <c r="AA725" i="8"/>
  <c r="AA726" i="8"/>
  <c r="AA727" i="8"/>
  <c r="AA728" i="8"/>
  <c r="AA729" i="8"/>
  <c r="AA730" i="8"/>
  <c r="AA731" i="8"/>
  <c r="AA732" i="8"/>
  <c r="AA733" i="8"/>
  <c r="AA734" i="8"/>
  <c r="AA735" i="8"/>
  <c r="AA736" i="8"/>
  <c r="AA737" i="8"/>
  <c r="AA738" i="8"/>
  <c r="AA739" i="8"/>
  <c r="AA740" i="8"/>
  <c r="AA741" i="8"/>
  <c r="AA742" i="8"/>
  <c r="AA743" i="8"/>
  <c r="AA744" i="8"/>
  <c r="AA745" i="8"/>
  <c r="AA746" i="8"/>
  <c r="AA747" i="8"/>
  <c r="AA748" i="8"/>
  <c r="AA749" i="8"/>
  <c r="AA750" i="8"/>
  <c r="AA751" i="8"/>
  <c r="AA752" i="8"/>
  <c r="AA753" i="8"/>
  <c r="AA754" i="8"/>
  <c r="AA755" i="8"/>
  <c r="AA756" i="8"/>
  <c r="AA757" i="8"/>
  <c r="AA758" i="8"/>
  <c r="AA759" i="8"/>
  <c r="AA760" i="8"/>
  <c r="AA761" i="8"/>
  <c r="AA762" i="8"/>
  <c r="AA763" i="8"/>
  <c r="AA764" i="8"/>
  <c r="AA765" i="8"/>
  <c r="AA766" i="8"/>
  <c r="AA767" i="8"/>
  <c r="AA768" i="8"/>
  <c r="AA769" i="8"/>
  <c r="AA770" i="8"/>
  <c r="AA771" i="8"/>
  <c r="AA772" i="8"/>
  <c r="AA773" i="8"/>
  <c r="AA774" i="8"/>
  <c r="AA775" i="8"/>
  <c r="AA776" i="8"/>
  <c r="AA777" i="8"/>
  <c r="AA778" i="8"/>
  <c r="AA779" i="8"/>
  <c r="AA780" i="8"/>
  <c r="AA781" i="8"/>
  <c r="AA782" i="8"/>
  <c r="AA783" i="8"/>
  <c r="AA784" i="8"/>
  <c r="AA785" i="8"/>
  <c r="AA786" i="8"/>
  <c r="AA787" i="8"/>
  <c r="AA788" i="8"/>
  <c r="AA789" i="8"/>
  <c r="AA790" i="8"/>
  <c r="AA791" i="8"/>
  <c r="AA792" i="8"/>
  <c r="AA793" i="8"/>
  <c r="AA794" i="8"/>
  <c r="AA795" i="8"/>
  <c r="AA796" i="8"/>
  <c r="AA797" i="8"/>
  <c r="AA798" i="8"/>
  <c r="AA799" i="8"/>
  <c r="AA800" i="8"/>
  <c r="AA801" i="8"/>
  <c r="AA802" i="8"/>
  <c r="AA803" i="8"/>
  <c r="AA804" i="8"/>
  <c r="AA805" i="8"/>
  <c r="AA806" i="8"/>
  <c r="AA807" i="8"/>
  <c r="AA808" i="8"/>
  <c r="AA809" i="8"/>
  <c r="AA810" i="8"/>
  <c r="AA811" i="8"/>
  <c r="AA812" i="8"/>
  <c r="AA813" i="8"/>
  <c r="AA814" i="8"/>
  <c r="AA815" i="8"/>
  <c r="AA816" i="8"/>
  <c r="AA817" i="8"/>
  <c r="AA818" i="8"/>
  <c r="AA819" i="8"/>
  <c r="AA820" i="8"/>
  <c r="AA821" i="8"/>
  <c r="AA822" i="8"/>
  <c r="AA823" i="8"/>
  <c r="AA824" i="8"/>
  <c r="AA825" i="8"/>
  <c r="AA826" i="8"/>
  <c r="AA827" i="8"/>
  <c r="AA828" i="8"/>
  <c r="AA829" i="8"/>
  <c r="AA830" i="8"/>
  <c r="AA831" i="8"/>
  <c r="AA832" i="8"/>
  <c r="AA833" i="8"/>
  <c r="AA834" i="8"/>
  <c r="AA835" i="8"/>
  <c r="AA836" i="8"/>
  <c r="AA837" i="8"/>
  <c r="AA838" i="8"/>
  <c r="AA839" i="8"/>
  <c r="AA840" i="8"/>
  <c r="AA841" i="8"/>
  <c r="AA842" i="8"/>
  <c r="AA843" i="8"/>
  <c r="AA844" i="8"/>
  <c r="AA845" i="8"/>
  <c r="AA846" i="8"/>
  <c r="AA847" i="8"/>
  <c r="AA848" i="8"/>
  <c r="AA849" i="8"/>
  <c r="AA850" i="8"/>
  <c r="AA851" i="8"/>
  <c r="AA852" i="8"/>
  <c r="AA853" i="8"/>
  <c r="AA854" i="8"/>
  <c r="AA855" i="8"/>
  <c r="AA856" i="8"/>
  <c r="AA857" i="8"/>
  <c r="AA858" i="8"/>
  <c r="AA859" i="8"/>
  <c r="AA860" i="8"/>
  <c r="AA861" i="8"/>
  <c r="AA862" i="8"/>
  <c r="AA863" i="8"/>
  <c r="AA864" i="8"/>
  <c r="AA865" i="8"/>
  <c r="AA866" i="8"/>
  <c r="AA867" i="8"/>
  <c r="AA868" i="8"/>
  <c r="AA869" i="8"/>
  <c r="AA870" i="8"/>
  <c r="AA871" i="8"/>
  <c r="AA872" i="8"/>
  <c r="AA873" i="8"/>
  <c r="AA874" i="8"/>
  <c r="AA875" i="8"/>
  <c r="AA876" i="8"/>
  <c r="AA877" i="8"/>
  <c r="AA878" i="8"/>
  <c r="AA879" i="8"/>
  <c r="AA880" i="8"/>
  <c r="AA881" i="8"/>
  <c r="AA882" i="8"/>
  <c r="AA883" i="8"/>
  <c r="AA884" i="8"/>
  <c r="AA885" i="8"/>
  <c r="AA886" i="8"/>
  <c r="AA887" i="8"/>
  <c r="AA888" i="8"/>
  <c r="AA889" i="8"/>
  <c r="AA890" i="8"/>
  <c r="AA891" i="8"/>
  <c r="AA892" i="8"/>
  <c r="AA893" i="8"/>
  <c r="AA894" i="8"/>
  <c r="AA895" i="8"/>
  <c r="AA896" i="8"/>
  <c r="AA897" i="8"/>
  <c r="AA898" i="8"/>
  <c r="AA899" i="8"/>
  <c r="AA900" i="8"/>
  <c r="AA901" i="8"/>
  <c r="AA902" i="8"/>
  <c r="AA903" i="8"/>
  <c r="AA904" i="8"/>
  <c r="AA905" i="8"/>
  <c r="AA906" i="8"/>
  <c r="AA907" i="8"/>
  <c r="AA908" i="8"/>
  <c r="AA909" i="8"/>
  <c r="AA910" i="8"/>
  <c r="AA911" i="8"/>
  <c r="AA912" i="8"/>
  <c r="AA913" i="8"/>
  <c r="AA914" i="8"/>
  <c r="AA915" i="8"/>
  <c r="AA916" i="8"/>
  <c r="AA917" i="8"/>
  <c r="AA918" i="8"/>
  <c r="AA919" i="8"/>
  <c r="AA920" i="8"/>
  <c r="AA921" i="8"/>
  <c r="AA922" i="8"/>
  <c r="AA923" i="8"/>
  <c r="AA924" i="8"/>
  <c r="AA925" i="8"/>
  <c r="AA926" i="8"/>
  <c r="AA927" i="8"/>
  <c r="AA928" i="8"/>
  <c r="AA929" i="8"/>
  <c r="AA930" i="8"/>
  <c r="AA931" i="8"/>
  <c r="AA932" i="8"/>
  <c r="AA933" i="8"/>
  <c r="AA934" i="8"/>
  <c r="AA935" i="8"/>
  <c r="AA936" i="8"/>
  <c r="AA937" i="8"/>
  <c r="AA938" i="8"/>
  <c r="AA939" i="8"/>
  <c r="AA940" i="8"/>
  <c r="AA941" i="8"/>
  <c r="AA942" i="8"/>
  <c r="AA943" i="8"/>
  <c r="AA944" i="8"/>
  <c r="AA945" i="8"/>
  <c r="AA946" i="8"/>
  <c r="AA947" i="8"/>
  <c r="AA948" i="8"/>
  <c r="AA949" i="8"/>
  <c r="AA950" i="8"/>
  <c r="AA951" i="8"/>
  <c r="AA952" i="8"/>
  <c r="AA953" i="8"/>
  <c r="AA954" i="8"/>
  <c r="AA955" i="8"/>
  <c r="AA956" i="8"/>
  <c r="AA957" i="8"/>
  <c r="AA958" i="8"/>
  <c r="AA959" i="8"/>
  <c r="AA960" i="8"/>
  <c r="AA961" i="8"/>
  <c r="AA962" i="8"/>
  <c r="AA963" i="8"/>
  <c r="AA964" i="8"/>
  <c r="AA965" i="8"/>
  <c r="AA966" i="8"/>
  <c r="AA967" i="8"/>
  <c r="AA968" i="8"/>
  <c r="AA969" i="8"/>
  <c r="AA970" i="8"/>
  <c r="AA971" i="8"/>
  <c r="AA972" i="8"/>
  <c r="AA973" i="8"/>
  <c r="AA974" i="8"/>
  <c r="AA975" i="8"/>
  <c r="AA976" i="8"/>
  <c r="AA977" i="8"/>
  <c r="AA978" i="8"/>
  <c r="AA979" i="8"/>
  <c r="AA980" i="8"/>
  <c r="AA981" i="8"/>
  <c r="AA982" i="8"/>
  <c r="AA983" i="8"/>
  <c r="AA984" i="8"/>
  <c r="AA985" i="8"/>
  <c r="AA986" i="8"/>
  <c r="AA987" i="8"/>
  <c r="AA988" i="8"/>
  <c r="AA989" i="8"/>
  <c r="AA990" i="8"/>
  <c r="AA991" i="8"/>
  <c r="AA992" i="8"/>
  <c r="AA993" i="8"/>
  <c r="AA994" i="8"/>
  <c r="AA995" i="8"/>
  <c r="AA996" i="8"/>
  <c r="AA997" i="8"/>
  <c r="AA998" i="8"/>
  <c r="AA999" i="8"/>
  <c r="AA1000" i="8"/>
  <c r="AA1001" i="8"/>
  <c r="AA1002" i="8"/>
  <c r="AA1003" i="8"/>
  <c r="AA1004" i="8"/>
  <c r="AA1005" i="8"/>
  <c r="AA1006" i="8"/>
  <c r="AA1007" i="8"/>
  <c r="AA1008" i="8"/>
  <c r="AA1009" i="8"/>
  <c r="AA1010" i="8"/>
  <c r="AA1011" i="8"/>
  <c r="AA1012" i="8"/>
  <c r="AA1013" i="8"/>
  <c r="AA1014" i="8"/>
  <c r="AA1015" i="8"/>
  <c r="AA1016" i="8"/>
  <c r="AA1017" i="8"/>
  <c r="AA1018" i="8"/>
  <c r="AA1019" i="8"/>
  <c r="AA1020" i="8"/>
  <c r="AA1021" i="8"/>
  <c r="AA1022" i="8"/>
  <c r="AA1023" i="8"/>
  <c r="AA1024" i="8"/>
  <c r="AA1025" i="8"/>
  <c r="AA1026" i="8"/>
  <c r="AA1027" i="8"/>
  <c r="AA1028" i="8"/>
  <c r="AA1029" i="8"/>
  <c r="AA1030" i="8"/>
  <c r="AA1031" i="8"/>
  <c r="AA1032" i="8"/>
  <c r="AA1033" i="8"/>
  <c r="AA1034" i="8"/>
  <c r="AA1035" i="8"/>
  <c r="AA1036" i="8"/>
  <c r="AA1037" i="8"/>
  <c r="AA1038" i="8"/>
  <c r="AA1039" i="8"/>
  <c r="AA1040" i="8"/>
  <c r="AA1041" i="8"/>
  <c r="AA1042" i="8"/>
  <c r="AA1043" i="8"/>
  <c r="AA1044" i="8"/>
  <c r="AA1045" i="8"/>
  <c r="AA1046" i="8"/>
  <c r="AA1047" i="8"/>
  <c r="AA1048" i="8"/>
  <c r="AA1049" i="8"/>
  <c r="AA1050" i="8"/>
  <c r="AA1051" i="8"/>
  <c r="AA1052" i="8"/>
  <c r="AA1053" i="8"/>
  <c r="AA1054" i="8"/>
  <c r="AA1055" i="8"/>
  <c r="AA1056" i="8"/>
  <c r="AA1057" i="8"/>
  <c r="AA1058" i="8"/>
  <c r="AA1059" i="8"/>
  <c r="AA1060" i="8"/>
  <c r="AA1061" i="8"/>
  <c r="AA1062" i="8"/>
  <c r="AA1063" i="8"/>
  <c r="AA1064" i="8"/>
  <c r="AA1065" i="8"/>
  <c r="AA1066" i="8"/>
  <c r="AA1067" i="8"/>
  <c r="AA1068" i="8"/>
  <c r="AA1069" i="8"/>
  <c r="AA1070" i="8"/>
  <c r="AA1071" i="8"/>
  <c r="AA1072" i="8"/>
  <c r="AA1073" i="8"/>
  <c r="AA1074" i="8"/>
  <c r="AA1075" i="8"/>
  <c r="AA1076" i="8"/>
  <c r="AA1077" i="8"/>
  <c r="AA1078" i="8"/>
  <c r="AA1079" i="8"/>
  <c r="AA1080" i="8"/>
  <c r="AA1081" i="8"/>
  <c r="AA1082" i="8"/>
  <c r="AA1083" i="8"/>
  <c r="AA1084" i="8"/>
  <c r="AA1085" i="8"/>
  <c r="AA1086" i="8"/>
  <c r="AA1087" i="8"/>
  <c r="AA1088" i="8"/>
  <c r="AA1089" i="8"/>
  <c r="AA1090" i="8"/>
  <c r="AA1091" i="8"/>
  <c r="AA1092" i="8"/>
  <c r="AA1093" i="8"/>
  <c r="AA1094" i="8"/>
  <c r="AA1095" i="8"/>
  <c r="AA1096" i="8"/>
  <c r="AA1097" i="8"/>
  <c r="AA1098" i="8"/>
  <c r="AA1099" i="8"/>
  <c r="AA1100" i="8"/>
  <c r="AA1101" i="8"/>
  <c r="AA1102" i="8"/>
  <c r="AA1103" i="8"/>
  <c r="AA1104" i="8"/>
  <c r="AA1105" i="8"/>
  <c r="AA1106" i="8"/>
  <c r="AA1107" i="8"/>
  <c r="AA1108" i="8"/>
  <c r="AA1109" i="8"/>
  <c r="AA1110" i="8"/>
  <c r="AA1111" i="8"/>
  <c r="AA1112" i="8"/>
  <c r="AA1113" i="8"/>
  <c r="AA1114" i="8"/>
  <c r="AA1115" i="8"/>
  <c r="AA1116" i="8"/>
  <c r="AA1117" i="8"/>
  <c r="AA1118" i="8"/>
  <c r="AA1119" i="8"/>
  <c r="AA1120" i="8"/>
  <c r="AA1121" i="8"/>
  <c r="AA1122" i="8"/>
  <c r="AA1123" i="8"/>
  <c r="AA1124" i="8"/>
  <c r="AA1125" i="8"/>
  <c r="AA1126" i="8"/>
  <c r="AA1127" i="8"/>
  <c r="AA1128" i="8"/>
  <c r="AA1129" i="8"/>
  <c r="AA1130" i="8"/>
  <c r="AA1131" i="8"/>
  <c r="AA1132" i="8"/>
  <c r="AA1133" i="8"/>
  <c r="AA1134" i="8"/>
  <c r="AA1135" i="8"/>
  <c r="AA1136" i="8"/>
  <c r="AA1137" i="8"/>
  <c r="AA1138" i="8"/>
  <c r="AA1139" i="8"/>
  <c r="AA1140" i="8"/>
  <c r="AA1141" i="8"/>
  <c r="AA1142" i="8"/>
  <c r="AA1143" i="8"/>
  <c r="AA1144" i="8"/>
  <c r="AA1145" i="8"/>
  <c r="AA1146" i="8"/>
  <c r="AA1147" i="8"/>
  <c r="AA1148" i="8"/>
  <c r="AA1149" i="8"/>
  <c r="AA1150" i="8"/>
  <c r="AA1151" i="8"/>
  <c r="AA1152" i="8"/>
  <c r="AA1153" i="8"/>
  <c r="AA1154" i="8"/>
  <c r="AA1155" i="8"/>
  <c r="AA1156" i="8"/>
  <c r="AA1157" i="8"/>
  <c r="AA1158" i="8"/>
  <c r="AA1159" i="8"/>
  <c r="AA1160" i="8"/>
  <c r="AA1161" i="8"/>
  <c r="AA1162" i="8"/>
  <c r="AA1163" i="8"/>
  <c r="AA1164" i="8"/>
  <c r="AA1165" i="8"/>
  <c r="AA1166" i="8"/>
  <c r="AA1167" i="8"/>
  <c r="AA1168" i="8"/>
  <c r="AA1169" i="8"/>
  <c r="AA1170" i="8"/>
  <c r="AA1171" i="8"/>
  <c r="AA1172" i="8"/>
  <c r="AA1173" i="8"/>
  <c r="AA1174" i="8"/>
  <c r="AA1175" i="8"/>
  <c r="AA1176" i="8"/>
  <c r="AA1177" i="8"/>
  <c r="AA1178" i="8"/>
  <c r="AA1179" i="8"/>
  <c r="AA1180" i="8"/>
  <c r="AA1181" i="8"/>
  <c r="AA1182" i="8"/>
  <c r="AA1183" i="8"/>
  <c r="AA1184" i="8"/>
  <c r="AA1185" i="8"/>
  <c r="AA1186" i="8"/>
  <c r="AA1187" i="8"/>
  <c r="AA1188" i="8"/>
  <c r="AA1189" i="8"/>
  <c r="AA1190" i="8"/>
  <c r="AA1191" i="8"/>
  <c r="AA1192" i="8"/>
  <c r="AA1193" i="8"/>
  <c r="AA1194" i="8"/>
  <c r="AB3" i="8"/>
  <c r="AA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157" i="8"/>
  <c r="Z158" i="8"/>
  <c r="Z159" i="8"/>
  <c r="Z160" i="8"/>
  <c r="Z161" i="8"/>
  <c r="Z162" i="8"/>
  <c r="Z163" i="8"/>
  <c r="Z164" i="8"/>
  <c r="Z165" i="8"/>
  <c r="Z166" i="8"/>
  <c r="Z167" i="8"/>
  <c r="Z168" i="8"/>
  <c r="Z169" i="8"/>
  <c r="Z170" i="8"/>
  <c r="Z171" i="8"/>
  <c r="Z172" i="8"/>
  <c r="Z173" i="8"/>
  <c r="Z174" i="8"/>
  <c r="Z175" i="8"/>
  <c r="Z176" i="8"/>
  <c r="Z177" i="8"/>
  <c r="Z178" i="8"/>
  <c r="Z179" i="8"/>
  <c r="Z180" i="8"/>
  <c r="Z181" i="8"/>
  <c r="Z182" i="8"/>
  <c r="Z183" i="8"/>
  <c r="Z184" i="8"/>
  <c r="Z185" i="8"/>
  <c r="Z186" i="8"/>
  <c r="Z187" i="8"/>
  <c r="Z188" i="8"/>
  <c r="Z189" i="8"/>
  <c r="Z190" i="8"/>
  <c r="Z191" i="8"/>
  <c r="Z192" i="8"/>
  <c r="Z193" i="8"/>
  <c r="Z194" i="8"/>
  <c r="Z195" i="8"/>
  <c r="Z196" i="8"/>
  <c r="Z197" i="8"/>
  <c r="Z198" i="8"/>
  <c r="Z199" i="8"/>
  <c r="Z200" i="8"/>
  <c r="Z201" i="8"/>
  <c r="Z202" i="8"/>
  <c r="Z203" i="8"/>
  <c r="Z204" i="8"/>
  <c r="Z205" i="8"/>
  <c r="Z206" i="8"/>
  <c r="Z207" i="8"/>
  <c r="Z208" i="8"/>
  <c r="Z209" i="8"/>
  <c r="Z210" i="8"/>
  <c r="Z211" i="8"/>
  <c r="Z212" i="8"/>
  <c r="Z213" i="8"/>
  <c r="Z214" i="8"/>
  <c r="Z215" i="8"/>
  <c r="Z216" i="8"/>
  <c r="Z217" i="8"/>
  <c r="Z218" i="8"/>
  <c r="Z219" i="8"/>
  <c r="Z220" i="8"/>
  <c r="Z221" i="8"/>
  <c r="Z222" i="8"/>
  <c r="Z223" i="8"/>
  <c r="Z224" i="8"/>
  <c r="Z225" i="8"/>
  <c r="Z226" i="8"/>
  <c r="Z227" i="8"/>
  <c r="Z228" i="8"/>
  <c r="Z229" i="8"/>
  <c r="Z230" i="8"/>
  <c r="Z231" i="8"/>
  <c r="Z232" i="8"/>
  <c r="Z233" i="8"/>
  <c r="Z234" i="8"/>
  <c r="Z235" i="8"/>
  <c r="Z236" i="8"/>
  <c r="Z237" i="8"/>
  <c r="Z238" i="8"/>
  <c r="Z239" i="8"/>
  <c r="Z240" i="8"/>
  <c r="Z241" i="8"/>
  <c r="Z242" i="8"/>
  <c r="Z243" i="8"/>
  <c r="Z244" i="8"/>
  <c r="Z245" i="8"/>
  <c r="Z246" i="8"/>
  <c r="Z247" i="8"/>
  <c r="Z248" i="8"/>
  <c r="Z249" i="8"/>
  <c r="Z250" i="8"/>
  <c r="Z251" i="8"/>
  <c r="Z252" i="8"/>
  <c r="Z253" i="8"/>
  <c r="Z254" i="8"/>
  <c r="Z255" i="8"/>
  <c r="Z256" i="8"/>
  <c r="Z257" i="8"/>
  <c r="Z258" i="8"/>
  <c r="Z259" i="8"/>
  <c r="Z260" i="8"/>
  <c r="Z261" i="8"/>
  <c r="Z262" i="8"/>
  <c r="Z263" i="8"/>
  <c r="Z264" i="8"/>
  <c r="Z265" i="8"/>
  <c r="Z266" i="8"/>
  <c r="Z267" i="8"/>
  <c r="Z268" i="8"/>
  <c r="Z269" i="8"/>
  <c r="Z270" i="8"/>
  <c r="Z271" i="8"/>
  <c r="Z272" i="8"/>
  <c r="Z273" i="8"/>
  <c r="Z274" i="8"/>
  <c r="Z275" i="8"/>
  <c r="Z276" i="8"/>
  <c r="Z277" i="8"/>
  <c r="Z278" i="8"/>
  <c r="Z279" i="8"/>
  <c r="Z280" i="8"/>
  <c r="Z281" i="8"/>
  <c r="Z282" i="8"/>
  <c r="Z283" i="8"/>
  <c r="Z284" i="8"/>
  <c r="Z285" i="8"/>
  <c r="Z286" i="8"/>
  <c r="Z287" i="8"/>
  <c r="Z288" i="8"/>
  <c r="Z289" i="8"/>
  <c r="Z290" i="8"/>
  <c r="Z291" i="8"/>
  <c r="Z292" i="8"/>
  <c r="Z293" i="8"/>
  <c r="Z294" i="8"/>
  <c r="Z295" i="8"/>
  <c r="Z296" i="8"/>
  <c r="Z297" i="8"/>
  <c r="Z298" i="8"/>
  <c r="Z299" i="8"/>
  <c r="Z300" i="8"/>
  <c r="Z301" i="8"/>
  <c r="Z302" i="8"/>
  <c r="Z303" i="8"/>
  <c r="Z304" i="8"/>
  <c r="Z305" i="8"/>
  <c r="Z306" i="8"/>
  <c r="Z307" i="8"/>
  <c r="Z308" i="8"/>
  <c r="Z309" i="8"/>
  <c r="Z310" i="8"/>
  <c r="Z311" i="8"/>
  <c r="Z312" i="8"/>
  <c r="Z313" i="8"/>
  <c r="Z314" i="8"/>
  <c r="Z315" i="8"/>
  <c r="Z316" i="8"/>
  <c r="Z317" i="8"/>
  <c r="Z318" i="8"/>
  <c r="Z319" i="8"/>
  <c r="Z320" i="8"/>
  <c r="Z321" i="8"/>
  <c r="Z322" i="8"/>
  <c r="Z323" i="8"/>
  <c r="Z324" i="8"/>
  <c r="Z325" i="8"/>
  <c r="Z326" i="8"/>
  <c r="Z327" i="8"/>
  <c r="Z328" i="8"/>
  <c r="Z329" i="8"/>
  <c r="Z330" i="8"/>
  <c r="Z331" i="8"/>
  <c r="Z332" i="8"/>
  <c r="Z333" i="8"/>
  <c r="Z334" i="8"/>
  <c r="Z335" i="8"/>
  <c r="Z336" i="8"/>
  <c r="Z337" i="8"/>
  <c r="Z338" i="8"/>
  <c r="Z339" i="8"/>
  <c r="Z340" i="8"/>
  <c r="Z341" i="8"/>
  <c r="Z342" i="8"/>
  <c r="Z343" i="8"/>
  <c r="Z344" i="8"/>
  <c r="Z345" i="8"/>
  <c r="Z346" i="8"/>
  <c r="Z347" i="8"/>
  <c r="Z348" i="8"/>
  <c r="Z349" i="8"/>
  <c r="Z350" i="8"/>
  <c r="Z351" i="8"/>
  <c r="Z352" i="8"/>
  <c r="Z353" i="8"/>
  <c r="Z354" i="8"/>
  <c r="Z355" i="8"/>
  <c r="Z356" i="8"/>
  <c r="Z357" i="8"/>
  <c r="Z358" i="8"/>
  <c r="Z359" i="8"/>
  <c r="Z360" i="8"/>
  <c r="Z361" i="8"/>
  <c r="Z362" i="8"/>
  <c r="Z363" i="8"/>
  <c r="Z364" i="8"/>
  <c r="Z365" i="8"/>
  <c r="Z366" i="8"/>
  <c r="Z367" i="8"/>
  <c r="Z368" i="8"/>
  <c r="Z369" i="8"/>
  <c r="Z370" i="8"/>
  <c r="Z371" i="8"/>
  <c r="Z372" i="8"/>
  <c r="Z373" i="8"/>
  <c r="Z374" i="8"/>
  <c r="Z375" i="8"/>
  <c r="Z376" i="8"/>
  <c r="Z377" i="8"/>
  <c r="Z378" i="8"/>
  <c r="Z379" i="8"/>
  <c r="Z380" i="8"/>
  <c r="Z381" i="8"/>
  <c r="Z382" i="8"/>
  <c r="Z383" i="8"/>
  <c r="Z384" i="8"/>
  <c r="Z385" i="8"/>
  <c r="Z386" i="8"/>
  <c r="Z387" i="8"/>
  <c r="Z388" i="8"/>
  <c r="Z389" i="8"/>
  <c r="Z390" i="8"/>
  <c r="Z391" i="8"/>
  <c r="Z392" i="8"/>
  <c r="Z393" i="8"/>
  <c r="Z394" i="8"/>
  <c r="Z395" i="8"/>
  <c r="Z396" i="8"/>
  <c r="Z397" i="8"/>
  <c r="Z398" i="8"/>
  <c r="Z399" i="8"/>
  <c r="Z400" i="8"/>
  <c r="Z401" i="8"/>
  <c r="Z402" i="8"/>
  <c r="Z403" i="8"/>
  <c r="Z404" i="8"/>
  <c r="Z405" i="8"/>
  <c r="Z406" i="8"/>
  <c r="Z407" i="8"/>
  <c r="Z408" i="8"/>
  <c r="Z409" i="8"/>
  <c r="Z410" i="8"/>
  <c r="Z411" i="8"/>
  <c r="Z412" i="8"/>
  <c r="Z413" i="8"/>
  <c r="Z414" i="8"/>
  <c r="Z415" i="8"/>
  <c r="Z416" i="8"/>
  <c r="Z417" i="8"/>
  <c r="Z418" i="8"/>
  <c r="Z419" i="8"/>
  <c r="Z420" i="8"/>
  <c r="Z421" i="8"/>
  <c r="Z422" i="8"/>
  <c r="Z423" i="8"/>
  <c r="Z424" i="8"/>
  <c r="Z425" i="8"/>
  <c r="Z426" i="8"/>
  <c r="Z427" i="8"/>
  <c r="Z428" i="8"/>
  <c r="Z429" i="8"/>
  <c r="Z430" i="8"/>
  <c r="Z431" i="8"/>
  <c r="Z432" i="8"/>
  <c r="Z433" i="8"/>
  <c r="Z434" i="8"/>
  <c r="Z435" i="8"/>
  <c r="Z436" i="8"/>
  <c r="Z437" i="8"/>
  <c r="Z438" i="8"/>
  <c r="Z439" i="8"/>
  <c r="Z440" i="8"/>
  <c r="Z441" i="8"/>
  <c r="Z442" i="8"/>
  <c r="Z443" i="8"/>
  <c r="Z444" i="8"/>
  <c r="Z445" i="8"/>
  <c r="Z446" i="8"/>
  <c r="Z447" i="8"/>
  <c r="Z448" i="8"/>
  <c r="Z449" i="8"/>
  <c r="Z450" i="8"/>
  <c r="Z451" i="8"/>
  <c r="Z452" i="8"/>
  <c r="Z453" i="8"/>
  <c r="Z454" i="8"/>
  <c r="Z455" i="8"/>
  <c r="Z456" i="8"/>
  <c r="Z457" i="8"/>
  <c r="Z458" i="8"/>
  <c r="Z459" i="8"/>
  <c r="Z460" i="8"/>
  <c r="Z461" i="8"/>
  <c r="Z462" i="8"/>
  <c r="Z463" i="8"/>
  <c r="Z464" i="8"/>
  <c r="Z465" i="8"/>
  <c r="Z466" i="8"/>
  <c r="Z467" i="8"/>
  <c r="Z468" i="8"/>
  <c r="Z469" i="8"/>
  <c r="Z470" i="8"/>
  <c r="Z471" i="8"/>
  <c r="Z472" i="8"/>
  <c r="Z473" i="8"/>
  <c r="Z474" i="8"/>
  <c r="Z475" i="8"/>
  <c r="Z476" i="8"/>
  <c r="Z477" i="8"/>
  <c r="Z478" i="8"/>
  <c r="Z479" i="8"/>
  <c r="Z480" i="8"/>
  <c r="Z481" i="8"/>
  <c r="Z482" i="8"/>
  <c r="Z483" i="8"/>
  <c r="Z484" i="8"/>
  <c r="Z485" i="8"/>
  <c r="Z486" i="8"/>
  <c r="Z487" i="8"/>
  <c r="Z488" i="8"/>
  <c r="Z489" i="8"/>
  <c r="Z490" i="8"/>
  <c r="Z491" i="8"/>
  <c r="Z492" i="8"/>
  <c r="Z493" i="8"/>
  <c r="Z494" i="8"/>
  <c r="Z495" i="8"/>
  <c r="Z496" i="8"/>
  <c r="Z497" i="8"/>
  <c r="Z498" i="8"/>
  <c r="Z499" i="8"/>
  <c r="Z500" i="8"/>
  <c r="Z501" i="8"/>
  <c r="Z502" i="8"/>
  <c r="Z503" i="8"/>
  <c r="Z504" i="8"/>
  <c r="Z505" i="8"/>
  <c r="Z506" i="8"/>
  <c r="Z507" i="8"/>
  <c r="Z508" i="8"/>
  <c r="Z509" i="8"/>
  <c r="Z510" i="8"/>
  <c r="Z511" i="8"/>
  <c r="Z512" i="8"/>
  <c r="Z513" i="8"/>
  <c r="Z514" i="8"/>
  <c r="Z515" i="8"/>
  <c r="Z516" i="8"/>
  <c r="Z517" i="8"/>
  <c r="Z518" i="8"/>
  <c r="Z519" i="8"/>
  <c r="Z520" i="8"/>
  <c r="Z521" i="8"/>
  <c r="Z522" i="8"/>
  <c r="Z523" i="8"/>
  <c r="Z524" i="8"/>
  <c r="Z525" i="8"/>
  <c r="Z526" i="8"/>
  <c r="Z527" i="8"/>
  <c r="Z528" i="8"/>
  <c r="Z529" i="8"/>
  <c r="Z530" i="8"/>
  <c r="Z531" i="8"/>
  <c r="Z532" i="8"/>
  <c r="Z533" i="8"/>
  <c r="Z534" i="8"/>
  <c r="Z535" i="8"/>
  <c r="Z536" i="8"/>
  <c r="Z537" i="8"/>
  <c r="Z538" i="8"/>
  <c r="Z539" i="8"/>
  <c r="Z540" i="8"/>
  <c r="Z541" i="8"/>
  <c r="Z542" i="8"/>
  <c r="Z543" i="8"/>
  <c r="Z544" i="8"/>
  <c r="Z545" i="8"/>
  <c r="Z546" i="8"/>
  <c r="Z547" i="8"/>
  <c r="Z548" i="8"/>
  <c r="Z549" i="8"/>
  <c r="Z550" i="8"/>
  <c r="Z551" i="8"/>
  <c r="Z552" i="8"/>
  <c r="Z553" i="8"/>
  <c r="Z554" i="8"/>
  <c r="Z555" i="8"/>
  <c r="Z556" i="8"/>
  <c r="Z557" i="8"/>
  <c r="Z558" i="8"/>
  <c r="Z559" i="8"/>
  <c r="Z560" i="8"/>
  <c r="Z561" i="8"/>
  <c r="Z562" i="8"/>
  <c r="Z563" i="8"/>
  <c r="Z564" i="8"/>
  <c r="Z565" i="8"/>
  <c r="Z566" i="8"/>
  <c r="Z567" i="8"/>
  <c r="Z568" i="8"/>
  <c r="Z569" i="8"/>
  <c r="Z570" i="8"/>
  <c r="Z571" i="8"/>
  <c r="Z572" i="8"/>
  <c r="Z573" i="8"/>
  <c r="Z574" i="8"/>
  <c r="Z575" i="8"/>
  <c r="Z576" i="8"/>
  <c r="Z577" i="8"/>
  <c r="Z578" i="8"/>
  <c r="Z579" i="8"/>
  <c r="Z580" i="8"/>
  <c r="Z581" i="8"/>
  <c r="Z582" i="8"/>
  <c r="Z583" i="8"/>
  <c r="Z584" i="8"/>
  <c r="Z585" i="8"/>
  <c r="Z586" i="8"/>
  <c r="Z587" i="8"/>
  <c r="Z588" i="8"/>
  <c r="Z589" i="8"/>
  <c r="Z590" i="8"/>
  <c r="Z591" i="8"/>
  <c r="Z592" i="8"/>
  <c r="Z593" i="8"/>
  <c r="Z594" i="8"/>
  <c r="Z595" i="8"/>
  <c r="Z596" i="8"/>
  <c r="Z597" i="8"/>
  <c r="Z598" i="8"/>
  <c r="Z599" i="8"/>
  <c r="Z600" i="8"/>
  <c r="Z601" i="8"/>
  <c r="Z602" i="8"/>
  <c r="Z603" i="8"/>
  <c r="Z604" i="8"/>
  <c r="Z605" i="8"/>
  <c r="Z606" i="8"/>
  <c r="Z607" i="8"/>
  <c r="Z608" i="8"/>
  <c r="Z609" i="8"/>
  <c r="Z610" i="8"/>
  <c r="Z611" i="8"/>
  <c r="Z612" i="8"/>
  <c r="Z613" i="8"/>
  <c r="Z614" i="8"/>
  <c r="Z615" i="8"/>
  <c r="Z616" i="8"/>
  <c r="Z617" i="8"/>
  <c r="Z618" i="8"/>
  <c r="Z619" i="8"/>
  <c r="Z620" i="8"/>
  <c r="Z621" i="8"/>
  <c r="Z622" i="8"/>
  <c r="Z623" i="8"/>
  <c r="Z624" i="8"/>
  <c r="Z625" i="8"/>
  <c r="Z626" i="8"/>
  <c r="Z627" i="8"/>
  <c r="Z628" i="8"/>
  <c r="Z629" i="8"/>
  <c r="Z630" i="8"/>
  <c r="Z631" i="8"/>
  <c r="Z632" i="8"/>
  <c r="Z633" i="8"/>
  <c r="Z634" i="8"/>
  <c r="Z635" i="8"/>
  <c r="Z636" i="8"/>
  <c r="Z637" i="8"/>
  <c r="Z638" i="8"/>
  <c r="Z639" i="8"/>
  <c r="Z640" i="8"/>
  <c r="Z641" i="8"/>
  <c r="Z642" i="8"/>
  <c r="Z643" i="8"/>
  <c r="Z644" i="8"/>
  <c r="Z645" i="8"/>
  <c r="Z646" i="8"/>
  <c r="Z647" i="8"/>
  <c r="Z648" i="8"/>
  <c r="Z649" i="8"/>
  <c r="Z650" i="8"/>
  <c r="Z651" i="8"/>
  <c r="Z652" i="8"/>
  <c r="Z653" i="8"/>
  <c r="Z654" i="8"/>
  <c r="Z655" i="8"/>
  <c r="Z656" i="8"/>
  <c r="Z657" i="8"/>
  <c r="Z658" i="8"/>
  <c r="Z659" i="8"/>
  <c r="Z660" i="8"/>
  <c r="Z661" i="8"/>
  <c r="Z662" i="8"/>
  <c r="Z663" i="8"/>
  <c r="Z664" i="8"/>
  <c r="Z665" i="8"/>
  <c r="Z666" i="8"/>
  <c r="Z667" i="8"/>
  <c r="Z668" i="8"/>
  <c r="Z669" i="8"/>
  <c r="Z670" i="8"/>
  <c r="Z671" i="8"/>
  <c r="Z672" i="8"/>
  <c r="Z673" i="8"/>
  <c r="Z674" i="8"/>
  <c r="Z675" i="8"/>
  <c r="Z676" i="8"/>
  <c r="Z677" i="8"/>
  <c r="Z678" i="8"/>
  <c r="Z679" i="8"/>
  <c r="Z680" i="8"/>
  <c r="Z681" i="8"/>
  <c r="Z682" i="8"/>
  <c r="Z683" i="8"/>
  <c r="Z684" i="8"/>
  <c r="Z685" i="8"/>
  <c r="Z686" i="8"/>
  <c r="Z687" i="8"/>
  <c r="Z688" i="8"/>
  <c r="Z689" i="8"/>
  <c r="Z690" i="8"/>
  <c r="Z691" i="8"/>
  <c r="Z692" i="8"/>
  <c r="Z693" i="8"/>
  <c r="Z694" i="8"/>
  <c r="Z695" i="8"/>
  <c r="Z696" i="8"/>
  <c r="Z697" i="8"/>
  <c r="Z698" i="8"/>
  <c r="Z699" i="8"/>
  <c r="Z700" i="8"/>
  <c r="Z701" i="8"/>
  <c r="Z702" i="8"/>
  <c r="Z703" i="8"/>
  <c r="Z704" i="8"/>
  <c r="Z705" i="8"/>
  <c r="Z706" i="8"/>
  <c r="Z707" i="8"/>
  <c r="Z708" i="8"/>
  <c r="Z709" i="8"/>
  <c r="Z710" i="8"/>
  <c r="Z711" i="8"/>
  <c r="Z712" i="8"/>
  <c r="Z713" i="8"/>
  <c r="Z714" i="8"/>
  <c r="Z715" i="8"/>
  <c r="Z716" i="8"/>
  <c r="Z717" i="8"/>
  <c r="Z718" i="8"/>
  <c r="Z719" i="8"/>
  <c r="Z720" i="8"/>
  <c r="Z721" i="8"/>
  <c r="Z722" i="8"/>
  <c r="Z723" i="8"/>
  <c r="Z724" i="8"/>
  <c r="Z725" i="8"/>
  <c r="Z726" i="8"/>
  <c r="Z727" i="8"/>
  <c r="Z728" i="8"/>
  <c r="Z729" i="8"/>
  <c r="Z730" i="8"/>
  <c r="Z731" i="8"/>
  <c r="Z732" i="8"/>
  <c r="Z733" i="8"/>
  <c r="Z734" i="8"/>
  <c r="Z735" i="8"/>
  <c r="Z736" i="8"/>
  <c r="Z737" i="8"/>
  <c r="Z738" i="8"/>
  <c r="Z739" i="8"/>
  <c r="Z740" i="8"/>
  <c r="Z741" i="8"/>
  <c r="Z742" i="8"/>
  <c r="Z743" i="8"/>
  <c r="Z744" i="8"/>
  <c r="Z745" i="8"/>
  <c r="Z746" i="8"/>
  <c r="Z747" i="8"/>
  <c r="Z748" i="8"/>
  <c r="Z749" i="8"/>
  <c r="Z750" i="8"/>
  <c r="Z751" i="8"/>
  <c r="Z752" i="8"/>
  <c r="Z753" i="8"/>
  <c r="Z754" i="8"/>
  <c r="Z755" i="8"/>
  <c r="Z756" i="8"/>
  <c r="Z757" i="8"/>
  <c r="Z758" i="8"/>
  <c r="Z759" i="8"/>
  <c r="Z760" i="8"/>
  <c r="Z761" i="8"/>
  <c r="Z762" i="8"/>
  <c r="Z763" i="8"/>
  <c r="Z764" i="8"/>
  <c r="Z765" i="8"/>
  <c r="Z766" i="8"/>
  <c r="Z767" i="8"/>
  <c r="Z768" i="8"/>
  <c r="Z769" i="8"/>
  <c r="Z770" i="8"/>
  <c r="Z771" i="8"/>
  <c r="Z772" i="8"/>
  <c r="Z773" i="8"/>
  <c r="Z774" i="8"/>
  <c r="Z775" i="8"/>
  <c r="Z776" i="8"/>
  <c r="Z777" i="8"/>
  <c r="Z778" i="8"/>
  <c r="Z779" i="8"/>
  <c r="Z780" i="8"/>
  <c r="Z781" i="8"/>
  <c r="Z782" i="8"/>
  <c r="Z783" i="8"/>
  <c r="Z784" i="8"/>
  <c r="Z785" i="8"/>
  <c r="Z786" i="8"/>
  <c r="Z787" i="8"/>
  <c r="Z788" i="8"/>
  <c r="Z789" i="8"/>
  <c r="Z790" i="8"/>
  <c r="Z791" i="8"/>
  <c r="Z792" i="8"/>
  <c r="Z793" i="8"/>
  <c r="Z794" i="8"/>
  <c r="Z795" i="8"/>
  <c r="Z796" i="8"/>
  <c r="Z797" i="8"/>
  <c r="Z798" i="8"/>
  <c r="Z799" i="8"/>
  <c r="Z800" i="8"/>
  <c r="Z801" i="8"/>
  <c r="Z802" i="8"/>
  <c r="Z803" i="8"/>
  <c r="Z804" i="8"/>
  <c r="Z805" i="8"/>
  <c r="Z806" i="8"/>
  <c r="Z807" i="8"/>
  <c r="Z808" i="8"/>
  <c r="Z809" i="8"/>
  <c r="Z810" i="8"/>
  <c r="Z811" i="8"/>
  <c r="Z812" i="8"/>
  <c r="Z813" i="8"/>
  <c r="Z814" i="8"/>
  <c r="Z815" i="8"/>
  <c r="Z816" i="8"/>
  <c r="Z817" i="8"/>
  <c r="Z818" i="8"/>
  <c r="Z819" i="8"/>
  <c r="Z820" i="8"/>
  <c r="Z821" i="8"/>
  <c r="Z822" i="8"/>
  <c r="Z823" i="8"/>
  <c r="Z824" i="8"/>
  <c r="Z825" i="8"/>
  <c r="Z826" i="8"/>
  <c r="Z827" i="8"/>
  <c r="Z828" i="8"/>
  <c r="Z829" i="8"/>
  <c r="Z830" i="8"/>
  <c r="Z831" i="8"/>
  <c r="Z832" i="8"/>
  <c r="Z833" i="8"/>
  <c r="Z834" i="8"/>
  <c r="Z835" i="8"/>
  <c r="Z836" i="8"/>
  <c r="Z837" i="8"/>
  <c r="Z838" i="8"/>
  <c r="Z839" i="8"/>
  <c r="Z840" i="8"/>
  <c r="Z841" i="8"/>
  <c r="Z842" i="8"/>
  <c r="Z843" i="8"/>
  <c r="Z844" i="8"/>
  <c r="Z845" i="8"/>
  <c r="Z846" i="8"/>
  <c r="Z847" i="8"/>
  <c r="Z848" i="8"/>
  <c r="Z849" i="8"/>
  <c r="Z850" i="8"/>
  <c r="Z851" i="8"/>
  <c r="Z852" i="8"/>
  <c r="Z853" i="8"/>
  <c r="Z854" i="8"/>
  <c r="Z855" i="8"/>
  <c r="Z856" i="8"/>
  <c r="Z857" i="8"/>
  <c r="Z858" i="8"/>
  <c r="Z859" i="8"/>
  <c r="Z860" i="8"/>
  <c r="Z861" i="8"/>
  <c r="Z862" i="8"/>
  <c r="Z863" i="8"/>
  <c r="Z864" i="8"/>
  <c r="Z865" i="8"/>
  <c r="Z866" i="8"/>
  <c r="Z867" i="8"/>
  <c r="Z868" i="8"/>
  <c r="Z869" i="8"/>
  <c r="Z870" i="8"/>
  <c r="Z871" i="8"/>
  <c r="Z872" i="8"/>
  <c r="Z873" i="8"/>
  <c r="Z874" i="8"/>
  <c r="Z875" i="8"/>
  <c r="Z876" i="8"/>
  <c r="Z877" i="8"/>
  <c r="Z878" i="8"/>
  <c r="Z879" i="8"/>
  <c r="Z880" i="8"/>
  <c r="Z881" i="8"/>
  <c r="Z882" i="8"/>
  <c r="Z883" i="8"/>
  <c r="Z884" i="8"/>
  <c r="Z885" i="8"/>
  <c r="Z886" i="8"/>
  <c r="Z887" i="8"/>
  <c r="Z888" i="8"/>
  <c r="Z889" i="8"/>
  <c r="Z890" i="8"/>
  <c r="Z891" i="8"/>
  <c r="Z892" i="8"/>
  <c r="Z893" i="8"/>
  <c r="Z894" i="8"/>
  <c r="Z895" i="8"/>
  <c r="Z896" i="8"/>
  <c r="Z897" i="8"/>
  <c r="Z898" i="8"/>
  <c r="Z899" i="8"/>
  <c r="Z900" i="8"/>
  <c r="Z901" i="8"/>
  <c r="Z902" i="8"/>
  <c r="Z903" i="8"/>
  <c r="Z904" i="8"/>
  <c r="Z905" i="8"/>
  <c r="Z906" i="8"/>
  <c r="Z907" i="8"/>
  <c r="Z908" i="8"/>
  <c r="Z909" i="8"/>
  <c r="Z910" i="8"/>
  <c r="Z911" i="8"/>
  <c r="Z912" i="8"/>
  <c r="Z913" i="8"/>
  <c r="Z914" i="8"/>
  <c r="Z915" i="8"/>
  <c r="Z916" i="8"/>
  <c r="Z917" i="8"/>
  <c r="Z918" i="8"/>
  <c r="Z919" i="8"/>
  <c r="Z920" i="8"/>
  <c r="Z921" i="8"/>
  <c r="Z922" i="8"/>
  <c r="Z923" i="8"/>
  <c r="Z924" i="8"/>
  <c r="Z925" i="8"/>
  <c r="Z926" i="8"/>
  <c r="Z927" i="8"/>
  <c r="Z928" i="8"/>
  <c r="Z929" i="8"/>
  <c r="Z930" i="8"/>
  <c r="Z931" i="8"/>
  <c r="Z932" i="8"/>
  <c r="Z933" i="8"/>
  <c r="Z934" i="8"/>
  <c r="Z935" i="8"/>
  <c r="Z936" i="8"/>
  <c r="Z937" i="8"/>
  <c r="Z938" i="8"/>
  <c r="Z939" i="8"/>
  <c r="Z940" i="8"/>
  <c r="Z941" i="8"/>
  <c r="Z942" i="8"/>
  <c r="Z943" i="8"/>
  <c r="Z944" i="8"/>
  <c r="Z945" i="8"/>
  <c r="Z946" i="8"/>
  <c r="Z947" i="8"/>
  <c r="Z948" i="8"/>
  <c r="Z949" i="8"/>
  <c r="Z950" i="8"/>
  <c r="Z951" i="8"/>
  <c r="Z952" i="8"/>
  <c r="Z953" i="8"/>
  <c r="Z954" i="8"/>
  <c r="Z955" i="8"/>
  <c r="Z956" i="8"/>
  <c r="Z957" i="8"/>
  <c r="Z958" i="8"/>
  <c r="Z959" i="8"/>
  <c r="Z960" i="8"/>
  <c r="Z961" i="8"/>
  <c r="Z962" i="8"/>
  <c r="Z963" i="8"/>
  <c r="Z964" i="8"/>
  <c r="Z965" i="8"/>
  <c r="Z966" i="8"/>
  <c r="Z967" i="8"/>
  <c r="Z968" i="8"/>
  <c r="Z969" i="8"/>
  <c r="Z970" i="8"/>
  <c r="Z971" i="8"/>
  <c r="Z972" i="8"/>
  <c r="Z973" i="8"/>
  <c r="Z974" i="8"/>
  <c r="Z975" i="8"/>
  <c r="Z976" i="8"/>
  <c r="Z977" i="8"/>
  <c r="Z978" i="8"/>
  <c r="Z979" i="8"/>
  <c r="Z980" i="8"/>
  <c r="Z981" i="8"/>
  <c r="Z982" i="8"/>
  <c r="Z983" i="8"/>
  <c r="Z984" i="8"/>
  <c r="Z985" i="8"/>
  <c r="Z986" i="8"/>
  <c r="Z987" i="8"/>
  <c r="Z988" i="8"/>
  <c r="Z989" i="8"/>
  <c r="Z990" i="8"/>
  <c r="Z991" i="8"/>
  <c r="Z992" i="8"/>
  <c r="Z993" i="8"/>
  <c r="Z994" i="8"/>
  <c r="Z995" i="8"/>
  <c r="Z996" i="8"/>
  <c r="Z997" i="8"/>
  <c r="Z998" i="8"/>
  <c r="Z999" i="8"/>
  <c r="Z1000" i="8"/>
  <c r="Z1001" i="8"/>
  <c r="Z1002" i="8"/>
  <c r="Z1003" i="8"/>
  <c r="Z1004" i="8"/>
  <c r="Z1005" i="8"/>
  <c r="Z1006" i="8"/>
  <c r="Z1007" i="8"/>
  <c r="Z1008" i="8"/>
  <c r="Z1009" i="8"/>
  <c r="Z1010" i="8"/>
  <c r="Z1011" i="8"/>
  <c r="Z1012" i="8"/>
  <c r="Z1013" i="8"/>
  <c r="Z1014" i="8"/>
  <c r="Z1015" i="8"/>
  <c r="Z1016" i="8"/>
  <c r="Z1017" i="8"/>
  <c r="Z1018" i="8"/>
  <c r="Z1019" i="8"/>
  <c r="Z1020" i="8"/>
  <c r="Z1021" i="8"/>
  <c r="Z1022" i="8"/>
  <c r="Z1023" i="8"/>
  <c r="Z1024" i="8"/>
  <c r="Z1025" i="8"/>
  <c r="Z1026" i="8"/>
  <c r="Z1027" i="8"/>
  <c r="Z1028" i="8"/>
  <c r="Z1029" i="8"/>
  <c r="Z1030" i="8"/>
  <c r="Z1031" i="8"/>
  <c r="Z1032" i="8"/>
  <c r="Z1033" i="8"/>
  <c r="Z1034" i="8"/>
  <c r="Z1035" i="8"/>
  <c r="Z1036" i="8"/>
  <c r="Z1037" i="8"/>
  <c r="Z1038" i="8"/>
  <c r="Z1039" i="8"/>
  <c r="Z1040" i="8"/>
  <c r="Z1041" i="8"/>
  <c r="Z1042" i="8"/>
  <c r="Z1043" i="8"/>
  <c r="Z1044" i="8"/>
  <c r="Z1045" i="8"/>
  <c r="Z1046" i="8"/>
  <c r="Z1047" i="8"/>
  <c r="Z1048" i="8"/>
  <c r="Z1049" i="8"/>
  <c r="Z1050" i="8"/>
  <c r="Z1051" i="8"/>
  <c r="Z1052" i="8"/>
  <c r="Z1053" i="8"/>
  <c r="Z1054" i="8"/>
  <c r="Z1055" i="8"/>
  <c r="Z1056" i="8"/>
  <c r="Z1057" i="8"/>
  <c r="Z1058" i="8"/>
  <c r="Z1059" i="8"/>
  <c r="Z1060" i="8"/>
  <c r="Z1061" i="8"/>
  <c r="Z1062" i="8"/>
  <c r="Z1063" i="8"/>
  <c r="Z1064" i="8"/>
  <c r="Z1065" i="8"/>
  <c r="Z1066" i="8"/>
  <c r="Z1067" i="8"/>
  <c r="Z1068" i="8"/>
  <c r="Z1069" i="8"/>
  <c r="Z1070" i="8"/>
  <c r="Z1071" i="8"/>
  <c r="Z1072" i="8"/>
  <c r="Z1073" i="8"/>
  <c r="Z1074" i="8"/>
  <c r="Z1075" i="8"/>
  <c r="Z1076" i="8"/>
  <c r="Z1077" i="8"/>
  <c r="Z1078" i="8"/>
  <c r="Z1079" i="8"/>
  <c r="Z1080" i="8"/>
  <c r="Z1081" i="8"/>
  <c r="Z1082" i="8"/>
  <c r="Z1083" i="8"/>
  <c r="Z1084" i="8"/>
  <c r="Z1085" i="8"/>
  <c r="Z1086" i="8"/>
  <c r="Z1087" i="8"/>
  <c r="Z1088" i="8"/>
  <c r="Z1089" i="8"/>
  <c r="Z1090" i="8"/>
  <c r="Z1091" i="8"/>
  <c r="Z1092" i="8"/>
  <c r="Z1093" i="8"/>
  <c r="Z1094" i="8"/>
  <c r="Z1095" i="8"/>
  <c r="Z1096" i="8"/>
  <c r="Z1097" i="8"/>
  <c r="Z1098" i="8"/>
  <c r="Z1099" i="8"/>
  <c r="Z1100" i="8"/>
  <c r="Z1101" i="8"/>
  <c r="Z1102" i="8"/>
  <c r="Z1103" i="8"/>
  <c r="Z1104" i="8"/>
  <c r="Z1105" i="8"/>
  <c r="Z1106" i="8"/>
  <c r="Z1107" i="8"/>
  <c r="Z1108" i="8"/>
  <c r="Z1109" i="8"/>
  <c r="Z1110" i="8"/>
  <c r="Z1111" i="8"/>
  <c r="Z1112" i="8"/>
  <c r="Z1113" i="8"/>
  <c r="Z1114" i="8"/>
  <c r="Z1115" i="8"/>
  <c r="Z1116" i="8"/>
  <c r="Z1117" i="8"/>
  <c r="Z1118" i="8"/>
  <c r="Z1119" i="8"/>
  <c r="Z1120" i="8"/>
  <c r="Z1121" i="8"/>
  <c r="Z1122" i="8"/>
  <c r="Z1123" i="8"/>
  <c r="Z1124" i="8"/>
  <c r="Z1125" i="8"/>
  <c r="Z1126" i="8"/>
  <c r="Z1127" i="8"/>
  <c r="Z1128" i="8"/>
  <c r="Z1129" i="8"/>
  <c r="Z1130" i="8"/>
  <c r="Z1131" i="8"/>
  <c r="Z1132" i="8"/>
  <c r="Z1133" i="8"/>
  <c r="Z1134" i="8"/>
  <c r="Z1135" i="8"/>
  <c r="Z1136" i="8"/>
  <c r="Z1137" i="8"/>
  <c r="Z1138" i="8"/>
  <c r="Z1139" i="8"/>
  <c r="Z1140" i="8"/>
  <c r="Z1141" i="8"/>
  <c r="Z1142" i="8"/>
  <c r="Z1143" i="8"/>
  <c r="Z1144" i="8"/>
  <c r="Z1145" i="8"/>
  <c r="Z1146" i="8"/>
  <c r="Z1147" i="8"/>
  <c r="Z1148" i="8"/>
  <c r="Z1149" i="8"/>
  <c r="Z1150" i="8"/>
  <c r="Z1151" i="8"/>
  <c r="Z1152" i="8"/>
  <c r="Z1153" i="8"/>
  <c r="Z1154" i="8"/>
  <c r="Z1155" i="8"/>
  <c r="Z1156" i="8"/>
  <c r="Z1157" i="8"/>
  <c r="Z1158" i="8"/>
  <c r="Z1159" i="8"/>
  <c r="Z1160" i="8"/>
  <c r="Z1161" i="8"/>
  <c r="Z1162" i="8"/>
  <c r="Z1163" i="8"/>
  <c r="Z1164" i="8"/>
  <c r="Z1165" i="8"/>
  <c r="Z1166" i="8"/>
  <c r="Z1167" i="8"/>
  <c r="Z1168" i="8"/>
  <c r="Z1169" i="8"/>
  <c r="Z1170" i="8"/>
  <c r="Z1171" i="8"/>
  <c r="Z1172" i="8"/>
  <c r="Z1173" i="8"/>
  <c r="Z1174" i="8"/>
  <c r="Z1175" i="8"/>
  <c r="Z1176" i="8"/>
  <c r="Z1177" i="8"/>
  <c r="Z1178" i="8"/>
  <c r="Z1179" i="8"/>
  <c r="Z1180" i="8"/>
  <c r="Z1181" i="8"/>
  <c r="Z1182" i="8"/>
  <c r="Z1183" i="8"/>
  <c r="Z1184" i="8"/>
  <c r="Z1185" i="8"/>
  <c r="Z1186" i="8"/>
  <c r="Z1187" i="8"/>
  <c r="Z1188" i="8"/>
  <c r="Z1189" i="8"/>
  <c r="Z1190" i="8"/>
  <c r="Z1191" i="8"/>
  <c r="Z1192" i="8"/>
  <c r="Z1193" i="8"/>
  <c r="Z1194" i="8"/>
  <c r="Z3" i="8"/>
  <c r="Y4" i="8"/>
  <c r="Y5" i="8"/>
  <c r="Y6" i="8"/>
  <c r="Y7" i="8"/>
  <c r="Y8" i="8"/>
  <c r="Y9" i="8"/>
  <c r="Y10" i="8"/>
  <c r="Y11" i="8"/>
  <c r="Y12" i="8"/>
  <c r="Y13" i="8"/>
  <c r="Y14" i="8"/>
  <c r="Y15" i="8"/>
  <c r="Y16" i="8"/>
  <c r="Y17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Y120" i="8"/>
  <c r="Y121" i="8"/>
  <c r="Y122" i="8"/>
  <c r="Y123" i="8"/>
  <c r="Y124" i="8"/>
  <c r="Y125" i="8"/>
  <c r="Y126" i="8"/>
  <c r="Y127" i="8"/>
  <c r="Y128" i="8"/>
  <c r="Y129" i="8"/>
  <c r="Y130" i="8"/>
  <c r="Y131" i="8"/>
  <c r="Y132" i="8"/>
  <c r="Y133" i="8"/>
  <c r="Y134" i="8"/>
  <c r="Y135" i="8"/>
  <c r="Y136" i="8"/>
  <c r="Y137" i="8"/>
  <c r="Y138" i="8"/>
  <c r="Y139" i="8"/>
  <c r="Y140" i="8"/>
  <c r="Y141" i="8"/>
  <c r="Y142" i="8"/>
  <c r="Y143" i="8"/>
  <c r="Y144" i="8"/>
  <c r="Y145" i="8"/>
  <c r="Y146" i="8"/>
  <c r="Y147" i="8"/>
  <c r="Y148" i="8"/>
  <c r="Y149" i="8"/>
  <c r="Y150" i="8"/>
  <c r="Y151" i="8"/>
  <c r="Y152" i="8"/>
  <c r="Y153" i="8"/>
  <c r="Y154" i="8"/>
  <c r="Y155" i="8"/>
  <c r="Y156" i="8"/>
  <c r="Y157" i="8"/>
  <c r="Y158" i="8"/>
  <c r="Y159" i="8"/>
  <c r="Y160" i="8"/>
  <c r="Y161" i="8"/>
  <c r="Y162" i="8"/>
  <c r="Y163" i="8"/>
  <c r="Y164" i="8"/>
  <c r="Y165" i="8"/>
  <c r="Y166" i="8"/>
  <c r="Y167" i="8"/>
  <c r="Y168" i="8"/>
  <c r="Y169" i="8"/>
  <c r="Y170" i="8"/>
  <c r="Y171" i="8"/>
  <c r="Y172" i="8"/>
  <c r="Y173" i="8"/>
  <c r="Y174" i="8"/>
  <c r="Y175" i="8"/>
  <c r="Y176" i="8"/>
  <c r="Y177" i="8"/>
  <c r="Y178" i="8"/>
  <c r="Y179" i="8"/>
  <c r="Y180" i="8"/>
  <c r="Y181" i="8"/>
  <c r="Y182" i="8"/>
  <c r="Y183" i="8"/>
  <c r="Y184" i="8"/>
  <c r="Y185" i="8"/>
  <c r="Y186" i="8"/>
  <c r="Y187" i="8"/>
  <c r="Y188" i="8"/>
  <c r="Y189" i="8"/>
  <c r="Y190" i="8"/>
  <c r="Y191" i="8"/>
  <c r="Y192" i="8"/>
  <c r="Y193" i="8"/>
  <c r="Y194" i="8"/>
  <c r="Y195" i="8"/>
  <c r="Y196" i="8"/>
  <c r="Y197" i="8"/>
  <c r="Y198" i="8"/>
  <c r="Y199" i="8"/>
  <c r="Y200" i="8"/>
  <c r="Y201" i="8"/>
  <c r="Y202" i="8"/>
  <c r="Y203" i="8"/>
  <c r="Y204" i="8"/>
  <c r="Y205" i="8"/>
  <c r="Y206" i="8"/>
  <c r="Y207" i="8"/>
  <c r="Y208" i="8"/>
  <c r="Y209" i="8"/>
  <c r="Y210" i="8"/>
  <c r="Y211" i="8"/>
  <c r="Y212" i="8"/>
  <c r="Y213" i="8"/>
  <c r="Y214" i="8"/>
  <c r="Y215" i="8"/>
  <c r="Y216" i="8"/>
  <c r="Y217" i="8"/>
  <c r="Y218" i="8"/>
  <c r="Y219" i="8"/>
  <c r="Y220" i="8"/>
  <c r="Y221" i="8"/>
  <c r="Y222" i="8"/>
  <c r="Y223" i="8"/>
  <c r="Y224" i="8"/>
  <c r="Y225" i="8"/>
  <c r="Y226" i="8"/>
  <c r="Y227" i="8"/>
  <c r="Y228" i="8"/>
  <c r="Y229" i="8"/>
  <c r="Y230" i="8"/>
  <c r="Y231" i="8"/>
  <c r="Y232" i="8"/>
  <c r="Y233" i="8"/>
  <c r="Y234" i="8"/>
  <c r="Y235" i="8"/>
  <c r="Y236" i="8"/>
  <c r="Y237" i="8"/>
  <c r="Y238" i="8"/>
  <c r="Y239" i="8"/>
  <c r="Y240" i="8"/>
  <c r="Y241" i="8"/>
  <c r="Y242" i="8"/>
  <c r="Y243" i="8"/>
  <c r="Y244" i="8"/>
  <c r="Y245" i="8"/>
  <c r="Y246" i="8"/>
  <c r="Y247" i="8"/>
  <c r="Y248" i="8"/>
  <c r="Y249" i="8"/>
  <c r="Y250" i="8"/>
  <c r="Y251" i="8"/>
  <c r="Y252" i="8"/>
  <c r="Y253" i="8"/>
  <c r="Y254" i="8"/>
  <c r="Y255" i="8"/>
  <c r="Y256" i="8"/>
  <c r="Y257" i="8"/>
  <c r="Y258" i="8"/>
  <c r="Y259" i="8"/>
  <c r="Y260" i="8"/>
  <c r="Y261" i="8"/>
  <c r="Y262" i="8"/>
  <c r="Y263" i="8"/>
  <c r="Y264" i="8"/>
  <c r="Y265" i="8"/>
  <c r="Y266" i="8"/>
  <c r="Y267" i="8"/>
  <c r="Y268" i="8"/>
  <c r="Y269" i="8"/>
  <c r="Y270" i="8"/>
  <c r="Y271" i="8"/>
  <c r="Y272" i="8"/>
  <c r="Y273" i="8"/>
  <c r="Y274" i="8"/>
  <c r="Y275" i="8"/>
  <c r="Y276" i="8"/>
  <c r="Y277" i="8"/>
  <c r="Y278" i="8"/>
  <c r="Y279" i="8"/>
  <c r="Y280" i="8"/>
  <c r="Y281" i="8"/>
  <c r="Y282" i="8"/>
  <c r="Y283" i="8"/>
  <c r="Y284" i="8"/>
  <c r="Y285" i="8"/>
  <c r="Y286" i="8"/>
  <c r="Y287" i="8"/>
  <c r="Y288" i="8"/>
  <c r="Y289" i="8"/>
  <c r="Y290" i="8"/>
  <c r="Y291" i="8"/>
  <c r="Y292" i="8"/>
  <c r="Y293" i="8"/>
  <c r="Y294" i="8"/>
  <c r="Y295" i="8"/>
  <c r="Y296" i="8"/>
  <c r="Y297" i="8"/>
  <c r="Y298" i="8"/>
  <c r="Y299" i="8"/>
  <c r="Y300" i="8"/>
  <c r="Y301" i="8"/>
  <c r="Y302" i="8"/>
  <c r="Y303" i="8"/>
  <c r="Y304" i="8"/>
  <c r="Y305" i="8"/>
  <c r="Y306" i="8"/>
  <c r="Y307" i="8"/>
  <c r="Y308" i="8"/>
  <c r="Y309" i="8"/>
  <c r="Y310" i="8"/>
  <c r="Y311" i="8"/>
  <c r="Y312" i="8"/>
  <c r="Y313" i="8"/>
  <c r="Y314" i="8"/>
  <c r="Y315" i="8"/>
  <c r="Y316" i="8"/>
  <c r="Y317" i="8"/>
  <c r="Y318" i="8"/>
  <c r="Y319" i="8"/>
  <c r="Y320" i="8"/>
  <c r="Y321" i="8"/>
  <c r="Y322" i="8"/>
  <c r="Y323" i="8"/>
  <c r="Y324" i="8"/>
  <c r="Y325" i="8"/>
  <c r="Y326" i="8"/>
  <c r="Y327" i="8"/>
  <c r="Y328" i="8"/>
  <c r="Y329" i="8"/>
  <c r="Y330" i="8"/>
  <c r="Y331" i="8"/>
  <c r="Y332" i="8"/>
  <c r="Y333" i="8"/>
  <c r="Y334" i="8"/>
  <c r="Y335" i="8"/>
  <c r="Y336" i="8"/>
  <c r="Y337" i="8"/>
  <c r="Y338" i="8"/>
  <c r="Y339" i="8"/>
  <c r="Y340" i="8"/>
  <c r="Y341" i="8"/>
  <c r="Y342" i="8"/>
  <c r="Y343" i="8"/>
  <c r="Y344" i="8"/>
  <c r="Y345" i="8"/>
  <c r="Y346" i="8"/>
  <c r="Y347" i="8"/>
  <c r="Y348" i="8"/>
  <c r="Y349" i="8"/>
  <c r="Y350" i="8"/>
  <c r="Y351" i="8"/>
  <c r="Y352" i="8"/>
  <c r="Y353" i="8"/>
  <c r="Y354" i="8"/>
  <c r="Y355" i="8"/>
  <c r="Y356" i="8"/>
  <c r="Y357" i="8"/>
  <c r="Y358" i="8"/>
  <c r="Y359" i="8"/>
  <c r="Y360" i="8"/>
  <c r="Y361" i="8"/>
  <c r="Y362" i="8"/>
  <c r="Y363" i="8"/>
  <c r="Y364" i="8"/>
  <c r="Y365" i="8"/>
  <c r="Y366" i="8"/>
  <c r="Y367" i="8"/>
  <c r="Y368" i="8"/>
  <c r="Y369" i="8"/>
  <c r="Y370" i="8"/>
  <c r="Y371" i="8"/>
  <c r="Y372" i="8"/>
  <c r="Y373" i="8"/>
  <c r="Y374" i="8"/>
  <c r="Y375" i="8"/>
  <c r="Y376" i="8"/>
  <c r="Y377" i="8"/>
  <c r="Y378" i="8"/>
  <c r="Y379" i="8"/>
  <c r="Y380" i="8"/>
  <c r="Y381" i="8"/>
  <c r="Y382" i="8"/>
  <c r="Y383" i="8"/>
  <c r="Y384" i="8"/>
  <c r="Y385" i="8"/>
  <c r="Y386" i="8"/>
  <c r="Y387" i="8"/>
  <c r="Y388" i="8"/>
  <c r="Y389" i="8"/>
  <c r="Y390" i="8"/>
  <c r="Y391" i="8"/>
  <c r="Y392" i="8"/>
  <c r="Y393" i="8"/>
  <c r="Y394" i="8"/>
  <c r="Y395" i="8"/>
  <c r="Y396" i="8"/>
  <c r="Y397" i="8"/>
  <c r="Y398" i="8"/>
  <c r="Y399" i="8"/>
  <c r="Y400" i="8"/>
  <c r="Y401" i="8"/>
  <c r="Y402" i="8"/>
  <c r="Y403" i="8"/>
  <c r="Y404" i="8"/>
  <c r="Y405" i="8"/>
  <c r="Y406" i="8"/>
  <c r="Y407" i="8"/>
  <c r="Y408" i="8"/>
  <c r="Y409" i="8"/>
  <c r="Y410" i="8"/>
  <c r="Y411" i="8"/>
  <c r="Y412" i="8"/>
  <c r="Y413" i="8"/>
  <c r="Y414" i="8"/>
  <c r="Y415" i="8"/>
  <c r="Y416" i="8"/>
  <c r="Y417" i="8"/>
  <c r="Y418" i="8"/>
  <c r="Y419" i="8"/>
  <c r="Y420" i="8"/>
  <c r="Y421" i="8"/>
  <c r="Y422" i="8"/>
  <c r="Y423" i="8"/>
  <c r="Y424" i="8"/>
  <c r="Y425" i="8"/>
  <c r="Y426" i="8"/>
  <c r="Y427" i="8"/>
  <c r="Y428" i="8"/>
  <c r="Y429" i="8"/>
  <c r="Y430" i="8"/>
  <c r="Y431" i="8"/>
  <c r="Y432" i="8"/>
  <c r="Y433" i="8"/>
  <c r="Y434" i="8"/>
  <c r="Y435" i="8"/>
  <c r="Y436" i="8"/>
  <c r="Y437" i="8"/>
  <c r="Y438" i="8"/>
  <c r="Y439" i="8"/>
  <c r="Y440" i="8"/>
  <c r="Y441" i="8"/>
  <c r="Y442" i="8"/>
  <c r="Y443" i="8"/>
  <c r="Y444" i="8"/>
  <c r="Y445" i="8"/>
  <c r="Y446" i="8"/>
  <c r="Y447" i="8"/>
  <c r="Y448" i="8"/>
  <c r="Y449" i="8"/>
  <c r="Y450" i="8"/>
  <c r="Y451" i="8"/>
  <c r="Y452" i="8"/>
  <c r="Y453" i="8"/>
  <c r="Y454" i="8"/>
  <c r="Y455" i="8"/>
  <c r="Y456" i="8"/>
  <c r="Y457" i="8"/>
  <c r="Y458" i="8"/>
  <c r="Y459" i="8"/>
  <c r="Y460" i="8"/>
  <c r="Y461" i="8"/>
  <c r="Y462" i="8"/>
  <c r="Y463" i="8"/>
  <c r="Y464" i="8"/>
  <c r="Y465" i="8"/>
  <c r="Y466" i="8"/>
  <c r="Y467" i="8"/>
  <c r="Y468" i="8"/>
  <c r="Y469" i="8"/>
  <c r="Y470" i="8"/>
  <c r="Y471" i="8"/>
  <c r="Y472" i="8"/>
  <c r="Y473" i="8"/>
  <c r="Y474" i="8"/>
  <c r="Y475" i="8"/>
  <c r="Y476" i="8"/>
  <c r="Y477" i="8"/>
  <c r="Y478" i="8"/>
  <c r="Y479" i="8"/>
  <c r="Y480" i="8"/>
  <c r="Y481" i="8"/>
  <c r="Y482" i="8"/>
  <c r="Y483" i="8"/>
  <c r="Y484" i="8"/>
  <c r="Y485" i="8"/>
  <c r="Y486" i="8"/>
  <c r="Y487" i="8"/>
  <c r="Y488" i="8"/>
  <c r="Y489" i="8"/>
  <c r="Y490" i="8"/>
  <c r="Y491" i="8"/>
  <c r="Y492" i="8"/>
  <c r="Y493" i="8"/>
  <c r="Y494" i="8"/>
  <c r="Y495" i="8"/>
  <c r="Y496" i="8"/>
  <c r="Y497" i="8"/>
  <c r="Y498" i="8"/>
  <c r="Y499" i="8"/>
  <c r="Y500" i="8"/>
  <c r="Y501" i="8"/>
  <c r="Y502" i="8"/>
  <c r="Y503" i="8"/>
  <c r="Y504" i="8"/>
  <c r="Y505" i="8"/>
  <c r="Y506" i="8"/>
  <c r="Y507" i="8"/>
  <c r="Y508" i="8"/>
  <c r="Y509" i="8"/>
  <c r="Y510" i="8"/>
  <c r="Y511" i="8"/>
  <c r="Y512" i="8"/>
  <c r="Y513" i="8"/>
  <c r="Y514" i="8"/>
  <c r="Y515" i="8"/>
  <c r="Y516" i="8"/>
  <c r="Y517" i="8"/>
  <c r="Y518" i="8"/>
  <c r="Y519" i="8"/>
  <c r="Y520" i="8"/>
  <c r="Y521" i="8"/>
  <c r="Y522" i="8"/>
  <c r="Y523" i="8"/>
  <c r="Y524" i="8"/>
  <c r="Y525" i="8"/>
  <c r="Y526" i="8"/>
  <c r="Y527" i="8"/>
  <c r="Y528" i="8"/>
  <c r="Y529" i="8"/>
  <c r="Y530" i="8"/>
  <c r="Y531" i="8"/>
  <c r="Y532" i="8"/>
  <c r="Y533" i="8"/>
  <c r="Y534" i="8"/>
  <c r="Y535" i="8"/>
  <c r="Y536" i="8"/>
  <c r="Y537" i="8"/>
  <c r="Y538" i="8"/>
  <c r="Y539" i="8"/>
  <c r="Y540" i="8"/>
  <c r="Y541" i="8"/>
  <c r="Y542" i="8"/>
  <c r="Y543" i="8"/>
  <c r="Y544" i="8"/>
  <c r="Y545" i="8"/>
  <c r="Y546" i="8"/>
  <c r="Y547" i="8"/>
  <c r="Y548" i="8"/>
  <c r="Y549" i="8"/>
  <c r="Y550" i="8"/>
  <c r="Y551" i="8"/>
  <c r="Y552" i="8"/>
  <c r="Y553" i="8"/>
  <c r="Y554" i="8"/>
  <c r="Y555" i="8"/>
  <c r="Y556" i="8"/>
  <c r="Y557" i="8"/>
  <c r="Y558" i="8"/>
  <c r="Y559" i="8"/>
  <c r="Y560" i="8"/>
  <c r="Y561" i="8"/>
  <c r="Y562" i="8"/>
  <c r="Y563" i="8"/>
  <c r="Y564" i="8"/>
  <c r="Y565" i="8"/>
  <c r="Y566" i="8"/>
  <c r="Y567" i="8"/>
  <c r="Y568" i="8"/>
  <c r="Y569" i="8"/>
  <c r="Y570" i="8"/>
  <c r="Y571" i="8"/>
  <c r="Y572" i="8"/>
  <c r="Y573" i="8"/>
  <c r="Y574" i="8"/>
  <c r="Y575" i="8"/>
  <c r="Y576" i="8"/>
  <c r="Y577" i="8"/>
  <c r="Y578" i="8"/>
  <c r="Y579" i="8"/>
  <c r="Y580" i="8"/>
  <c r="Y581" i="8"/>
  <c r="Y582" i="8"/>
  <c r="Y583" i="8"/>
  <c r="Y584" i="8"/>
  <c r="Y585" i="8"/>
  <c r="Y586" i="8"/>
  <c r="Y587" i="8"/>
  <c r="Y588" i="8"/>
  <c r="Y589" i="8"/>
  <c r="Y590" i="8"/>
  <c r="Y591" i="8"/>
  <c r="Y592" i="8"/>
  <c r="Y593" i="8"/>
  <c r="Y594" i="8"/>
  <c r="Y595" i="8"/>
  <c r="Y596" i="8"/>
  <c r="Y597" i="8"/>
  <c r="Y598" i="8"/>
  <c r="Y599" i="8"/>
  <c r="Y600" i="8"/>
  <c r="Y601" i="8"/>
  <c r="Y602" i="8"/>
  <c r="Y603" i="8"/>
  <c r="Y604" i="8"/>
  <c r="Y605" i="8"/>
  <c r="Y606" i="8"/>
  <c r="Y607" i="8"/>
  <c r="Y608" i="8"/>
  <c r="Y609" i="8"/>
  <c r="Y610" i="8"/>
  <c r="Y611" i="8"/>
  <c r="Y612" i="8"/>
  <c r="Y613" i="8"/>
  <c r="Y614" i="8"/>
  <c r="Y615" i="8"/>
  <c r="Y616" i="8"/>
  <c r="Y617" i="8"/>
  <c r="Y618" i="8"/>
  <c r="Y619" i="8"/>
  <c r="Y620" i="8"/>
  <c r="Y621" i="8"/>
  <c r="Y622" i="8"/>
  <c r="Y623" i="8"/>
  <c r="Y624" i="8"/>
  <c r="Y625" i="8"/>
  <c r="Y626" i="8"/>
  <c r="Y627" i="8"/>
  <c r="Y628" i="8"/>
  <c r="Y629" i="8"/>
  <c r="Y630" i="8"/>
  <c r="Y631" i="8"/>
  <c r="Y632" i="8"/>
  <c r="Y633" i="8"/>
  <c r="Y634" i="8"/>
  <c r="Y635" i="8"/>
  <c r="Y636" i="8"/>
  <c r="Y637" i="8"/>
  <c r="Y638" i="8"/>
  <c r="Y639" i="8"/>
  <c r="Y640" i="8"/>
  <c r="Y641" i="8"/>
  <c r="Y642" i="8"/>
  <c r="Y643" i="8"/>
  <c r="Y644" i="8"/>
  <c r="Y645" i="8"/>
  <c r="Y646" i="8"/>
  <c r="Y647" i="8"/>
  <c r="Y648" i="8"/>
  <c r="Y649" i="8"/>
  <c r="Y650" i="8"/>
  <c r="Y651" i="8"/>
  <c r="Y652" i="8"/>
  <c r="Y653" i="8"/>
  <c r="Y654" i="8"/>
  <c r="Y655" i="8"/>
  <c r="Y656" i="8"/>
  <c r="Y657" i="8"/>
  <c r="Y658" i="8"/>
  <c r="Y659" i="8"/>
  <c r="Y660" i="8"/>
  <c r="Y661" i="8"/>
  <c r="Y662" i="8"/>
  <c r="Y663" i="8"/>
  <c r="Y664" i="8"/>
  <c r="Y665" i="8"/>
  <c r="Y666" i="8"/>
  <c r="Y667" i="8"/>
  <c r="Y668" i="8"/>
  <c r="Y669" i="8"/>
  <c r="Y670" i="8"/>
  <c r="Y671" i="8"/>
  <c r="Y672" i="8"/>
  <c r="Y673" i="8"/>
  <c r="Y674" i="8"/>
  <c r="Y675" i="8"/>
  <c r="Y676" i="8"/>
  <c r="Y677" i="8"/>
  <c r="Y678" i="8"/>
  <c r="Y679" i="8"/>
  <c r="Y680" i="8"/>
  <c r="Y681" i="8"/>
  <c r="Y682" i="8"/>
  <c r="Y683" i="8"/>
  <c r="Y684" i="8"/>
  <c r="Y685" i="8"/>
  <c r="Y686" i="8"/>
  <c r="Y687" i="8"/>
  <c r="Y688" i="8"/>
  <c r="Y689" i="8"/>
  <c r="Y690" i="8"/>
  <c r="Y691" i="8"/>
  <c r="Y692" i="8"/>
  <c r="Y693" i="8"/>
  <c r="Y694" i="8"/>
  <c r="Y695" i="8"/>
  <c r="Y696" i="8"/>
  <c r="Y697" i="8"/>
  <c r="Y698" i="8"/>
  <c r="Y699" i="8"/>
  <c r="Y700" i="8"/>
  <c r="Y701" i="8"/>
  <c r="Y702" i="8"/>
  <c r="Y703" i="8"/>
  <c r="Y704" i="8"/>
  <c r="Y705" i="8"/>
  <c r="Y706" i="8"/>
  <c r="Y707" i="8"/>
  <c r="Y708" i="8"/>
  <c r="Y709" i="8"/>
  <c r="Y710" i="8"/>
  <c r="Y711" i="8"/>
  <c r="Y712" i="8"/>
  <c r="Y713" i="8"/>
  <c r="Y714" i="8"/>
  <c r="Y715" i="8"/>
  <c r="Y716" i="8"/>
  <c r="Y717" i="8"/>
  <c r="Y718" i="8"/>
  <c r="Y719" i="8"/>
  <c r="Y720" i="8"/>
  <c r="Y721" i="8"/>
  <c r="Y722" i="8"/>
  <c r="Y723" i="8"/>
  <c r="Y724" i="8"/>
  <c r="Y725" i="8"/>
  <c r="Y726" i="8"/>
  <c r="Y727" i="8"/>
  <c r="Y728" i="8"/>
  <c r="Y729" i="8"/>
  <c r="Y730" i="8"/>
  <c r="Y731" i="8"/>
  <c r="Y732" i="8"/>
  <c r="Y733" i="8"/>
  <c r="Y734" i="8"/>
  <c r="Y735" i="8"/>
  <c r="Y736" i="8"/>
  <c r="Y737" i="8"/>
  <c r="Y738" i="8"/>
  <c r="Y739" i="8"/>
  <c r="Y740" i="8"/>
  <c r="Y741" i="8"/>
  <c r="Y742" i="8"/>
  <c r="Y743" i="8"/>
  <c r="Y744" i="8"/>
  <c r="Y745" i="8"/>
  <c r="Y746" i="8"/>
  <c r="Y747" i="8"/>
  <c r="Y748" i="8"/>
  <c r="Y749" i="8"/>
  <c r="Y750" i="8"/>
  <c r="Y751" i="8"/>
  <c r="Y752" i="8"/>
  <c r="Y753" i="8"/>
  <c r="Y754" i="8"/>
  <c r="Y755" i="8"/>
  <c r="Y756" i="8"/>
  <c r="Y757" i="8"/>
  <c r="Y758" i="8"/>
  <c r="Y759" i="8"/>
  <c r="Y760" i="8"/>
  <c r="Y761" i="8"/>
  <c r="Y762" i="8"/>
  <c r="Y763" i="8"/>
  <c r="Y764" i="8"/>
  <c r="Y765" i="8"/>
  <c r="Y766" i="8"/>
  <c r="Y767" i="8"/>
  <c r="Y768" i="8"/>
  <c r="Y769" i="8"/>
  <c r="Y770" i="8"/>
  <c r="Y771" i="8"/>
  <c r="Y772" i="8"/>
  <c r="Y773" i="8"/>
  <c r="Y774" i="8"/>
  <c r="Y775" i="8"/>
  <c r="Y776" i="8"/>
  <c r="Y777" i="8"/>
  <c r="Y778" i="8"/>
  <c r="Y779" i="8"/>
  <c r="Y780" i="8"/>
  <c r="Y781" i="8"/>
  <c r="Y782" i="8"/>
  <c r="Y783" i="8"/>
  <c r="Y784" i="8"/>
  <c r="Y785" i="8"/>
  <c r="Y786" i="8"/>
  <c r="Y787" i="8"/>
  <c r="Y788" i="8"/>
  <c r="Y789" i="8"/>
  <c r="Y790" i="8"/>
  <c r="Y791" i="8"/>
  <c r="Y792" i="8"/>
  <c r="Y793" i="8"/>
  <c r="Y794" i="8"/>
  <c r="Y795" i="8"/>
  <c r="Y796" i="8"/>
  <c r="Y797" i="8"/>
  <c r="Y798" i="8"/>
  <c r="Y799" i="8"/>
  <c r="Y800" i="8"/>
  <c r="Y801" i="8"/>
  <c r="Y802" i="8"/>
  <c r="Y803" i="8"/>
  <c r="Y804" i="8"/>
  <c r="Y805" i="8"/>
  <c r="Y806" i="8"/>
  <c r="Y807" i="8"/>
  <c r="Y808" i="8"/>
  <c r="Y809" i="8"/>
  <c r="Y810" i="8"/>
  <c r="Y811" i="8"/>
  <c r="Y812" i="8"/>
  <c r="Y813" i="8"/>
  <c r="Y814" i="8"/>
  <c r="Y815" i="8"/>
  <c r="Y816" i="8"/>
  <c r="Y817" i="8"/>
  <c r="Y818" i="8"/>
  <c r="Y819" i="8"/>
  <c r="Y820" i="8"/>
  <c r="Y821" i="8"/>
  <c r="Y822" i="8"/>
  <c r="Y823" i="8"/>
  <c r="Y824" i="8"/>
  <c r="Y825" i="8"/>
  <c r="Y826" i="8"/>
  <c r="Y827" i="8"/>
  <c r="Y828" i="8"/>
  <c r="Y829" i="8"/>
  <c r="Y830" i="8"/>
  <c r="Y831" i="8"/>
  <c r="Y832" i="8"/>
  <c r="Y833" i="8"/>
  <c r="Y834" i="8"/>
  <c r="Y835" i="8"/>
  <c r="Y836" i="8"/>
  <c r="Y837" i="8"/>
  <c r="Y838" i="8"/>
  <c r="Y839" i="8"/>
  <c r="Y840" i="8"/>
  <c r="Y841" i="8"/>
  <c r="Y842" i="8"/>
  <c r="Y843" i="8"/>
  <c r="Y844" i="8"/>
  <c r="Y845" i="8"/>
  <c r="Y846" i="8"/>
  <c r="Y847" i="8"/>
  <c r="Y848" i="8"/>
  <c r="Y849" i="8"/>
  <c r="Y850" i="8"/>
  <c r="Y851" i="8"/>
  <c r="Y852" i="8"/>
  <c r="Y853" i="8"/>
  <c r="Y854" i="8"/>
  <c r="Y855" i="8"/>
  <c r="Y856" i="8"/>
  <c r="Y857" i="8"/>
  <c r="Y858" i="8"/>
  <c r="Y859" i="8"/>
  <c r="Y860" i="8"/>
  <c r="Y861" i="8"/>
  <c r="Y862" i="8"/>
  <c r="Y863" i="8"/>
  <c r="Y864" i="8"/>
  <c r="Y865" i="8"/>
  <c r="Y866" i="8"/>
  <c r="Y867" i="8"/>
  <c r="Y868" i="8"/>
  <c r="Y869" i="8"/>
  <c r="Y870" i="8"/>
  <c r="Y871" i="8"/>
  <c r="Y872" i="8"/>
  <c r="Y873" i="8"/>
  <c r="Y874" i="8"/>
  <c r="Y875" i="8"/>
  <c r="Y876" i="8"/>
  <c r="Y877" i="8"/>
  <c r="Y878" i="8"/>
  <c r="Y879" i="8"/>
  <c r="Y880" i="8"/>
  <c r="Y881" i="8"/>
  <c r="Y882" i="8"/>
  <c r="Y883" i="8"/>
  <c r="Y884" i="8"/>
  <c r="Y885" i="8"/>
  <c r="Y886" i="8"/>
  <c r="Y887" i="8"/>
  <c r="Y888" i="8"/>
  <c r="Y889" i="8"/>
  <c r="Y890" i="8"/>
  <c r="Y891" i="8"/>
  <c r="Y892" i="8"/>
  <c r="Y893" i="8"/>
  <c r="Y894" i="8"/>
  <c r="Y895" i="8"/>
  <c r="Y896" i="8"/>
  <c r="Y897" i="8"/>
  <c r="Y898" i="8"/>
  <c r="Y899" i="8"/>
  <c r="Y900" i="8"/>
  <c r="Y901" i="8"/>
  <c r="Y902" i="8"/>
  <c r="Y903" i="8"/>
  <c r="Y904" i="8"/>
  <c r="Y905" i="8"/>
  <c r="Y906" i="8"/>
  <c r="Y907" i="8"/>
  <c r="Y908" i="8"/>
  <c r="Y909" i="8"/>
  <c r="Y910" i="8"/>
  <c r="Y911" i="8"/>
  <c r="Y912" i="8"/>
  <c r="Y913" i="8"/>
  <c r="Y914" i="8"/>
  <c r="Y915" i="8"/>
  <c r="Y916" i="8"/>
  <c r="Y917" i="8"/>
  <c r="Y918" i="8"/>
  <c r="Y919" i="8"/>
  <c r="Y920" i="8"/>
  <c r="Y921" i="8"/>
  <c r="Y922" i="8"/>
  <c r="Y923" i="8"/>
  <c r="Y924" i="8"/>
  <c r="Y925" i="8"/>
  <c r="Y926" i="8"/>
  <c r="Y927" i="8"/>
  <c r="Y928" i="8"/>
  <c r="Y929" i="8"/>
  <c r="Y930" i="8"/>
  <c r="Y931" i="8"/>
  <c r="Y932" i="8"/>
  <c r="Y933" i="8"/>
  <c r="Y934" i="8"/>
  <c r="Y935" i="8"/>
  <c r="Y936" i="8"/>
  <c r="Y937" i="8"/>
  <c r="Y938" i="8"/>
  <c r="Y939" i="8"/>
  <c r="Y940" i="8"/>
  <c r="Y941" i="8"/>
  <c r="Y942" i="8"/>
  <c r="Y943" i="8"/>
  <c r="Y944" i="8"/>
  <c r="Y945" i="8"/>
  <c r="Y946" i="8"/>
  <c r="Y947" i="8"/>
  <c r="Y948" i="8"/>
  <c r="Y949" i="8"/>
  <c r="Y950" i="8"/>
  <c r="Y951" i="8"/>
  <c r="Y952" i="8"/>
  <c r="Y953" i="8"/>
  <c r="Y954" i="8"/>
  <c r="Y955" i="8"/>
  <c r="Y956" i="8"/>
  <c r="Y957" i="8"/>
  <c r="Y958" i="8"/>
  <c r="Y959" i="8"/>
  <c r="Y960" i="8"/>
  <c r="Y961" i="8"/>
  <c r="Y962" i="8"/>
  <c r="Y963" i="8"/>
  <c r="Y964" i="8"/>
  <c r="Y965" i="8"/>
  <c r="Y966" i="8"/>
  <c r="Y967" i="8"/>
  <c r="Y968" i="8"/>
  <c r="Y969" i="8"/>
  <c r="Y970" i="8"/>
  <c r="Y971" i="8"/>
  <c r="Y972" i="8"/>
  <c r="Y973" i="8"/>
  <c r="Y974" i="8"/>
  <c r="Y975" i="8"/>
  <c r="Y976" i="8"/>
  <c r="Y977" i="8"/>
  <c r="Y978" i="8"/>
  <c r="Y979" i="8"/>
  <c r="Y980" i="8"/>
  <c r="Y981" i="8"/>
  <c r="Y982" i="8"/>
  <c r="Y983" i="8"/>
  <c r="Y984" i="8"/>
  <c r="Y985" i="8"/>
  <c r="Y986" i="8"/>
  <c r="Y987" i="8"/>
  <c r="Y988" i="8"/>
  <c r="Y989" i="8"/>
  <c r="Y990" i="8"/>
  <c r="Y991" i="8"/>
  <c r="Y992" i="8"/>
  <c r="Y993" i="8"/>
  <c r="Y994" i="8"/>
  <c r="Y995" i="8"/>
  <c r="Y996" i="8"/>
  <c r="Y997" i="8"/>
  <c r="Y998" i="8"/>
  <c r="Y999" i="8"/>
  <c r="Y1000" i="8"/>
  <c r="Y1001" i="8"/>
  <c r="Y1002" i="8"/>
  <c r="Y1003" i="8"/>
  <c r="Y1004" i="8"/>
  <c r="Y1005" i="8"/>
  <c r="Y1006" i="8"/>
  <c r="Y1007" i="8"/>
  <c r="Y1008" i="8"/>
  <c r="Y1009" i="8"/>
  <c r="Y1010" i="8"/>
  <c r="Y1011" i="8"/>
  <c r="Y1012" i="8"/>
  <c r="Y1013" i="8"/>
  <c r="Y1014" i="8"/>
  <c r="Y1015" i="8"/>
  <c r="Y1016" i="8"/>
  <c r="Y1017" i="8"/>
  <c r="Y1018" i="8"/>
  <c r="Y1019" i="8"/>
  <c r="Y1020" i="8"/>
  <c r="Y1021" i="8"/>
  <c r="Y1022" i="8"/>
  <c r="Y1023" i="8"/>
  <c r="Y1024" i="8"/>
  <c r="Y1025" i="8"/>
  <c r="Y1026" i="8"/>
  <c r="Y1027" i="8"/>
  <c r="Y1028" i="8"/>
  <c r="Y1029" i="8"/>
  <c r="Y1030" i="8"/>
  <c r="Y1031" i="8"/>
  <c r="Y1032" i="8"/>
  <c r="Y1033" i="8"/>
  <c r="Y1034" i="8"/>
  <c r="Y1035" i="8"/>
  <c r="Y1036" i="8"/>
  <c r="Y1037" i="8"/>
  <c r="Y1038" i="8"/>
  <c r="Y1039" i="8"/>
  <c r="Y1040" i="8"/>
  <c r="Y1041" i="8"/>
  <c r="Y1042" i="8"/>
  <c r="Y1043" i="8"/>
  <c r="Y1044" i="8"/>
  <c r="Y1045" i="8"/>
  <c r="Y1046" i="8"/>
  <c r="Y1047" i="8"/>
  <c r="Y1048" i="8"/>
  <c r="Y1049" i="8"/>
  <c r="Y1050" i="8"/>
  <c r="Y1051" i="8"/>
  <c r="Y1052" i="8"/>
  <c r="Y1053" i="8"/>
  <c r="Y1054" i="8"/>
  <c r="Y1055" i="8"/>
  <c r="Y1056" i="8"/>
  <c r="Y1057" i="8"/>
  <c r="Y1058" i="8"/>
  <c r="Y1059" i="8"/>
  <c r="Y1060" i="8"/>
  <c r="Y1061" i="8"/>
  <c r="Y1062" i="8"/>
  <c r="Y1063" i="8"/>
  <c r="Y1064" i="8"/>
  <c r="Y1065" i="8"/>
  <c r="Y1066" i="8"/>
  <c r="Y1067" i="8"/>
  <c r="Y1068" i="8"/>
  <c r="Y1069" i="8"/>
  <c r="Y1070" i="8"/>
  <c r="Y1071" i="8"/>
  <c r="Y1072" i="8"/>
  <c r="Y1073" i="8"/>
  <c r="Y1074" i="8"/>
  <c r="Y1075" i="8"/>
  <c r="Y1076" i="8"/>
  <c r="Y1077" i="8"/>
  <c r="Y1078" i="8"/>
  <c r="Y1079" i="8"/>
  <c r="Y1080" i="8"/>
  <c r="Y1081" i="8"/>
  <c r="Y1082" i="8"/>
  <c r="Y1083" i="8"/>
  <c r="Y1084" i="8"/>
  <c r="Y1085" i="8"/>
  <c r="Y1086" i="8"/>
  <c r="Y1087" i="8"/>
  <c r="Y1088" i="8"/>
  <c r="Y1089" i="8"/>
  <c r="Y1090" i="8"/>
  <c r="Y1091" i="8"/>
  <c r="Y1092" i="8"/>
  <c r="Y1093" i="8"/>
  <c r="Y1094" i="8"/>
  <c r="Y1095" i="8"/>
  <c r="Y1096" i="8"/>
  <c r="Y1097" i="8"/>
  <c r="Y1098" i="8"/>
  <c r="Y1099" i="8"/>
  <c r="Y1100" i="8"/>
  <c r="Y1101" i="8"/>
  <c r="Y1102" i="8"/>
  <c r="Y1103" i="8"/>
  <c r="Y1104" i="8"/>
  <c r="Y1105" i="8"/>
  <c r="Y1106" i="8"/>
  <c r="Y1107" i="8"/>
  <c r="Y1108" i="8"/>
  <c r="Y1109" i="8"/>
  <c r="Y1110" i="8"/>
  <c r="Y1111" i="8"/>
  <c r="Y1112" i="8"/>
  <c r="Y1113" i="8"/>
  <c r="Y1114" i="8"/>
  <c r="Y1115" i="8"/>
  <c r="Y1116" i="8"/>
  <c r="Y1117" i="8"/>
  <c r="Y1118" i="8"/>
  <c r="Y1119" i="8"/>
  <c r="Y1120" i="8"/>
  <c r="Y1121" i="8"/>
  <c r="Y1122" i="8"/>
  <c r="Y1123" i="8"/>
  <c r="Y1124" i="8"/>
  <c r="Y1125" i="8"/>
  <c r="Y1126" i="8"/>
  <c r="Y1127" i="8"/>
  <c r="Y1128" i="8"/>
  <c r="Y1129" i="8"/>
  <c r="Y1130" i="8"/>
  <c r="Y1131" i="8"/>
  <c r="Y1132" i="8"/>
  <c r="Y1133" i="8"/>
  <c r="Y1134" i="8"/>
  <c r="Y1135" i="8"/>
  <c r="Y1136" i="8"/>
  <c r="Y1137" i="8"/>
  <c r="Y1138" i="8"/>
  <c r="Y1139" i="8"/>
  <c r="Y1140" i="8"/>
  <c r="Y1141" i="8"/>
  <c r="Y1142" i="8"/>
  <c r="Y1143" i="8"/>
  <c r="Y1144" i="8"/>
  <c r="Y1145" i="8"/>
  <c r="Y1146" i="8"/>
  <c r="Y1147" i="8"/>
  <c r="Y1148" i="8"/>
  <c r="Y1149" i="8"/>
  <c r="Y1150" i="8"/>
  <c r="Y1151" i="8"/>
  <c r="Y1152" i="8"/>
  <c r="Y1153" i="8"/>
  <c r="Y1154" i="8"/>
  <c r="Y1155" i="8"/>
  <c r="Y1156" i="8"/>
  <c r="Y1157" i="8"/>
  <c r="Y1158" i="8"/>
  <c r="Y1159" i="8"/>
  <c r="Y1160" i="8"/>
  <c r="Y1161" i="8"/>
  <c r="Y1162" i="8"/>
  <c r="Y1163" i="8"/>
  <c r="Y1164" i="8"/>
  <c r="Y1165" i="8"/>
  <c r="Y1166" i="8"/>
  <c r="Y1167" i="8"/>
  <c r="Y1168" i="8"/>
  <c r="Y1169" i="8"/>
  <c r="Y1170" i="8"/>
  <c r="Y1171" i="8"/>
  <c r="Y1172" i="8"/>
  <c r="Y1173" i="8"/>
  <c r="Y1174" i="8"/>
  <c r="Y1175" i="8"/>
  <c r="Y1176" i="8"/>
  <c r="Y1177" i="8"/>
  <c r="Y1178" i="8"/>
  <c r="Y1179" i="8"/>
  <c r="Y1180" i="8"/>
  <c r="Y1181" i="8"/>
  <c r="Y1182" i="8"/>
  <c r="Y1183" i="8"/>
  <c r="Y1184" i="8"/>
  <c r="Y1185" i="8"/>
  <c r="Y1186" i="8"/>
  <c r="Y1187" i="8"/>
  <c r="Y1188" i="8"/>
  <c r="Y1189" i="8"/>
  <c r="Y1190" i="8"/>
  <c r="Y1191" i="8"/>
  <c r="Y1192" i="8"/>
  <c r="Y1193" i="8"/>
  <c r="Y1194" i="8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X618" i="8"/>
  <c r="X619" i="8"/>
  <c r="X620" i="8"/>
  <c r="X621" i="8"/>
  <c r="X622" i="8"/>
  <c r="X623" i="8"/>
  <c r="X624" i="8"/>
  <c r="X625" i="8"/>
  <c r="X626" i="8"/>
  <c r="X627" i="8"/>
  <c r="X628" i="8"/>
  <c r="X629" i="8"/>
  <c r="X630" i="8"/>
  <c r="X631" i="8"/>
  <c r="X632" i="8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649" i="8"/>
  <c r="X650" i="8"/>
  <c r="X651" i="8"/>
  <c r="X652" i="8"/>
  <c r="X653" i="8"/>
  <c r="X654" i="8"/>
  <c r="X655" i="8"/>
  <c r="X656" i="8"/>
  <c r="X657" i="8"/>
  <c r="X658" i="8"/>
  <c r="X659" i="8"/>
  <c r="X660" i="8"/>
  <c r="X661" i="8"/>
  <c r="X662" i="8"/>
  <c r="X663" i="8"/>
  <c r="X664" i="8"/>
  <c r="X665" i="8"/>
  <c r="X666" i="8"/>
  <c r="X667" i="8"/>
  <c r="X668" i="8"/>
  <c r="X669" i="8"/>
  <c r="X670" i="8"/>
  <c r="X671" i="8"/>
  <c r="X672" i="8"/>
  <c r="X673" i="8"/>
  <c r="X674" i="8"/>
  <c r="X675" i="8"/>
  <c r="X676" i="8"/>
  <c r="X677" i="8"/>
  <c r="X678" i="8"/>
  <c r="X679" i="8"/>
  <c r="X680" i="8"/>
  <c r="X681" i="8"/>
  <c r="X682" i="8"/>
  <c r="X683" i="8"/>
  <c r="X684" i="8"/>
  <c r="X685" i="8"/>
  <c r="X686" i="8"/>
  <c r="X687" i="8"/>
  <c r="X688" i="8"/>
  <c r="X689" i="8"/>
  <c r="X690" i="8"/>
  <c r="X691" i="8"/>
  <c r="X692" i="8"/>
  <c r="X693" i="8"/>
  <c r="X694" i="8"/>
  <c r="X695" i="8"/>
  <c r="X696" i="8"/>
  <c r="X697" i="8"/>
  <c r="X698" i="8"/>
  <c r="X699" i="8"/>
  <c r="X700" i="8"/>
  <c r="X701" i="8"/>
  <c r="X702" i="8"/>
  <c r="X703" i="8"/>
  <c r="X704" i="8"/>
  <c r="X705" i="8"/>
  <c r="X706" i="8"/>
  <c r="X707" i="8"/>
  <c r="X708" i="8"/>
  <c r="X709" i="8"/>
  <c r="X710" i="8"/>
  <c r="X711" i="8"/>
  <c r="X712" i="8"/>
  <c r="X713" i="8"/>
  <c r="X714" i="8"/>
  <c r="X715" i="8"/>
  <c r="X716" i="8"/>
  <c r="X717" i="8"/>
  <c r="X718" i="8"/>
  <c r="X719" i="8"/>
  <c r="X720" i="8"/>
  <c r="X721" i="8"/>
  <c r="X722" i="8"/>
  <c r="X723" i="8"/>
  <c r="X724" i="8"/>
  <c r="X725" i="8"/>
  <c r="X726" i="8"/>
  <c r="X727" i="8"/>
  <c r="X728" i="8"/>
  <c r="X729" i="8"/>
  <c r="X730" i="8"/>
  <c r="X731" i="8"/>
  <c r="X732" i="8"/>
  <c r="X733" i="8"/>
  <c r="X734" i="8"/>
  <c r="X735" i="8"/>
  <c r="X736" i="8"/>
  <c r="X737" i="8"/>
  <c r="X738" i="8"/>
  <c r="X739" i="8"/>
  <c r="X740" i="8"/>
  <c r="X741" i="8"/>
  <c r="X742" i="8"/>
  <c r="X743" i="8"/>
  <c r="X744" i="8"/>
  <c r="X745" i="8"/>
  <c r="X746" i="8"/>
  <c r="X747" i="8"/>
  <c r="X748" i="8"/>
  <c r="X749" i="8"/>
  <c r="X750" i="8"/>
  <c r="X751" i="8"/>
  <c r="X752" i="8"/>
  <c r="X753" i="8"/>
  <c r="X754" i="8"/>
  <c r="X755" i="8"/>
  <c r="X756" i="8"/>
  <c r="X757" i="8"/>
  <c r="X758" i="8"/>
  <c r="X759" i="8"/>
  <c r="X760" i="8"/>
  <c r="X761" i="8"/>
  <c r="X762" i="8"/>
  <c r="X763" i="8"/>
  <c r="X764" i="8"/>
  <c r="X765" i="8"/>
  <c r="X766" i="8"/>
  <c r="X767" i="8"/>
  <c r="X768" i="8"/>
  <c r="X769" i="8"/>
  <c r="X770" i="8"/>
  <c r="X771" i="8"/>
  <c r="X772" i="8"/>
  <c r="X773" i="8"/>
  <c r="X774" i="8"/>
  <c r="X775" i="8"/>
  <c r="X776" i="8"/>
  <c r="X777" i="8"/>
  <c r="X778" i="8"/>
  <c r="X779" i="8"/>
  <c r="X780" i="8"/>
  <c r="X781" i="8"/>
  <c r="X782" i="8"/>
  <c r="X783" i="8"/>
  <c r="X784" i="8"/>
  <c r="X785" i="8"/>
  <c r="X786" i="8"/>
  <c r="X787" i="8"/>
  <c r="X788" i="8"/>
  <c r="X789" i="8"/>
  <c r="X790" i="8"/>
  <c r="X791" i="8"/>
  <c r="X792" i="8"/>
  <c r="X793" i="8"/>
  <c r="X794" i="8"/>
  <c r="X795" i="8"/>
  <c r="X796" i="8"/>
  <c r="X797" i="8"/>
  <c r="X798" i="8"/>
  <c r="X799" i="8"/>
  <c r="X800" i="8"/>
  <c r="X801" i="8"/>
  <c r="X802" i="8"/>
  <c r="X803" i="8"/>
  <c r="X804" i="8"/>
  <c r="X805" i="8"/>
  <c r="X806" i="8"/>
  <c r="X807" i="8"/>
  <c r="X808" i="8"/>
  <c r="X809" i="8"/>
  <c r="X810" i="8"/>
  <c r="X811" i="8"/>
  <c r="X812" i="8"/>
  <c r="X813" i="8"/>
  <c r="X814" i="8"/>
  <c r="X815" i="8"/>
  <c r="X816" i="8"/>
  <c r="X817" i="8"/>
  <c r="X818" i="8"/>
  <c r="X819" i="8"/>
  <c r="X820" i="8"/>
  <c r="X821" i="8"/>
  <c r="X822" i="8"/>
  <c r="X823" i="8"/>
  <c r="X824" i="8"/>
  <c r="X825" i="8"/>
  <c r="X826" i="8"/>
  <c r="X827" i="8"/>
  <c r="X828" i="8"/>
  <c r="X829" i="8"/>
  <c r="X830" i="8"/>
  <c r="X831" i="8"/>
  <c r="X832" i="8"/>
  <c r="X833" i="8"/>
  <c r="X834" i="8"/>
  <c r="X835" i="8"/>
  <c r="X836" i="8"/>
  <c r="X837" i="8"/>
  <c r="X838" i="8"/>
  <c r="X839" i="8"/>
  <c r="X840" i="8"/>
  <c r="X841" i="8"/>
  <c r="X842" i="8"/>
  <c r="X843" i="8"/>
  <c r="X844" i="8"/>
  <c r="X845" i="8"/>
  <c r="X846" i="8"/>
  <c r="X847" i="8"/>
  <c r="X848" i="8"/>
  <c r="X849" i="8"/>
  <c r="X850" i="8"/>
  <c r="X851" i="8"/>
  <c r="X852" i="8"/>
  <c r="X853" i="8"/>
  <c r="X854" i="8"/>
  <c r="X855" i="8"/>
  <c r="X856" i="8"/>
  <c r="X857" i="8"/>
  <c r="X858" i="8"/>
  <c r="X859" i="8"/>
  <c r="X860" i="8"/>
  <c r="X861" i="8"/>
  <c r="X862" i="8"/>
  <c r="X863" i="8"/>
  <c r="X864" i="8"/>
  <c r="X865" i="8"/>
  <c r="X866" i="8"/>
  <c r="X867" i="8"/>
  <c r="X868" i="8"/>
  <c r="X869" i="8"/>
  <c r="X870" i="8"/>
  <c r="X871" i="8"/>
  <c r="X872" i="8"/>
  <c r="X873" i="8"/>
  <c r="X874" i="8"/>
  <c r="X875" i="8"/>
  <c r="X876" i="8"/>
  <c r="X877" i="8"/>
  <c r="X878" i="8"/>
  <c r="X879" i="8"/>
  <c r="X880" i="8"/>
  <c r="X881" i="8"/>
  <c r="X882" i="8"/>
  <c r="X883" i="8"/>
  <c r="X884" i="8"/>
  <c r="X885" i="8"/>
  <c r="X886" i="8"/>
  <c r="X887" i="8"/>
  <c r="X888" i="8"/>
  <c r="X889" i="8"/>
  <c r="X890" i="8"/>
  <c r="X891" i="8"/>
  <c r="X892" i="8"/>
  <c r="X893" i="8"/>
  <c r="X894" i="8"/>
  <c r="X895" i="8"/>
  <c r="X896" i="8"/>
  <c r="X897" i="8"/>
  <c r="X898" i="8"/>
  <c r="X899" i="8"/>
  <c r="X900" i="8"/>
  <c r="X901" i="8"/>
  <c r="X902" i="8"/>
  <c r="X903" i="8"/>
  <c r="X904" i="8"/>
  <c r="X905" i="8"/>
  <c r="X906" i="8"/>
  <c r="X907" i="8"/>
  <c r="X908" i="8"/>
  <c r="X909" i="8"/>
  <c r="X910" i="8"/>
  <c r="X911" i="8"/>
  <c r="X912" i="8"/>
  <c r="X913" i="8"/>
  <c r="X914" i="8"/>
  <c r="X915" i="8"/>
  <c r="X916" i="8"/>
  <c r="X917" i="8"/>
  <c r="X918" i="8"/>
  <c r="X919" i="8"/>
  <c r="X920" i="8"/>
  <c r="X921" i="8"/>
  <c r="X922" i="8"/>
  <c r="X923" i="8"/>
  <c r="X924" i="8"/>
  <c r="X925" i="8"/>
  <c r="X926" i="8"/>
  <c r="X927" i="8"/>
  <c r="X928" i="8"/>
  <c r="X929" i="8"/>
  <c r="X930" i="8"/>
  <c r="X931" i="8"/>
  <c r="X932" i="8"/>
  <c r="X933" i="8"/>
  <c r="X934" i="8"/>
  <c r="X935" i="8"/>
  <c r="X936" i="8"/>
  <c r="X937" i="8"/>
  <c r="X938" i="8"/>
  <c r="X939" i="8"/>
  <c r="X940" i="8"/>
  <c r="X941" i="8"/>
  <c r="X942" i="8"/>
  <c r="X943" i="8"/>
  <c r="X944" i="8"/>
  <c r="X945" i="8"/>
  <c r="X946" i="8"/>
  <c r="X947" i="8"/>
  <c r="X948" i="8"/>
  <c r="X949" i="8"/>
  <c r="X950" i="8"/>
  <c r="X951" i="8"/>
  <c r="X952" i="8"/>
  <c r="X953" i="8"/>
  <c r="X954" i="8"/>
  <c r="X955" i="8"/>
  <c r="X956" i="8"/>
  <c r="X957" i="8"/>
  <c r="X958" i="8"/>
  <c r="X959" i="8"/>
  <c r="X960" i="8"/>
  <c r="X961" i="8"/>
  <c r="X962" i="8"/>
  <c r="X963" i="8"/>
  <c r="X964" i="8"/>
  <c r="X965" i="8"/>
  <c r="X966" i="8"/>
  <c r="X967" i="8"/>
  <c r="X968" i="8"/>
  <c r="X969" i="8"/>
  <c r="X970" i="8"/>
  <c r="X971" i="8"/>
  <c r="X972" i="8"/>
  <c r="X973" i="8"/>
  <c r="X974" i="8"/>
  <c r="X975" i="8"/>
  <c r="X976" i="8"/>
  <c r="X977" i="8"/>
  <c r="X978" i="8"/>
  <c r="X979" i="8"/>
  <c r="X980" i="8"/>
  <c r="X981" i="8"/>
  <c r="X982" i="8"/>
  <c r="X983" i="8"/>
  <c r="X984" i="8"/>
  <c r="X985" i="8"/>
  <c r="X986" i="8"/>
  <c r="X987" i="8"/>
  <c r="X988" i="8"/>
  <c r="X989" i="8"/>
  <c r="X990" i="8"/>
  <c r="X991" i="8"/>
  <c r="X992" i="8"/>
  <c r="X993" i="8"/>
  <c r="X994" i="8"/>
  <c r="X995" i="8"/>
  <c r="X996" i="8"/>
  <c r="X997" i="8"/>
  <c r="X998" i="8"/>
  <c r="X999" i="8"/>
  <c r="X1000" i="8"/>
  <c r="X1001" i="8"/>
  <c r="X1002" i="8"/>
  <c r="X1003" i="8"/>
  <c r="X1004" i="8"/>
  <c r="X1005" i="8"/>
  <c r="X1006" i="8"/>
  <c r="X1007" i="8"/>
  <c r="X1008" i="8"/>
  <c r="X1009" i="8"/>
  <c r="X1010" i="8"/>
  <c r="X1011" i="8"/>
  <c r="X1012" i="8"/>
  <c r="X1013" i="8"/>
  <c r="X1014" i="8"/>
  <c r="X1015" i="8"/>
  <c r="X1016" i="8"/>
  <c r="X1017" i="8"/>
  <c r="X1018" i="8"/>
  <c r="X1019" i="8"/>
  <c r="X1020" i="8"/>
  <c r="X1021" i="8"/>
  <c r="X1022" i="8"/>
  <c r="X1023" i="8"/>
  <c r="X1024" i="8"/>
  <c r="X1025" i="8"/>
  <c r="X1026" i="8"/>
  <c r="X1027" i="8"/>
  <c r="X1028" i="8"/>
  <c r="X1029" i="8"/>
  <c r="X1030" i="8"/>
  <c r="X1031" i="8"/>
  <c r="X1032" i="8"/>
  <c r="X1033" i="8"/>
  <c r="X1034" i="8"/>
  <c r="X1035" i="8"/>
  <c r="X1036" i="8"/>
  <c r="X1037" i="8"/>
  <c r="X1038" i="8"/>
  <c r="X1039" i="8"/>
  <c r="X1040" i="8"/>
  <c r="X1041" i="8"/>
  <c r="X1042" i="8"/>
  <c r="X1043" i="8"/>
  <c r="X1044" i="8"/>
  <c r="X1045" i="8"/>
  <c r="X1046" i="8"/>
  <c r="X1047" i="8"/>
  <c r="X1048" i="8"/>
  <c r="X1049" i="8"/>
  <c r="X1050" i="8"/>
  <c r="X1051" i="8"/>
  <c r="X1052" i="8"/>
  <c r="X1053" i="8"/>
  <c r="X1054" i="8"/>
  <c r="X1055" i="8"/>
  <c r="X1056" i="8"/>
  <c r="X1057" i="8"/>
  <c r="X1058" i="8"/>
  <c r="X1059" i="8"/>
  <c r="X1060" i="8"/>
  <c r="X1061" i="8"/>
  <c r="X1062" i="8"/>
  <c r="X1063" i="8"/>
  <c r="X1064" i="8"/>
  <c r="X1065" i="8"/>
  <c r="X1066" i="8"/>
  <c r="X1067" i="8"/>
  <c r="X1068" i="8"/>
  <c r="X1069" i="8"/>
  <c r="X1070" i="8"/>
  <c r="X1071" i="8"/>
  <c r="X1072" i="8"/>
  <c r="X1073" i="8"/>
  <c r="X1074" i="8"/>
  <c r="X1075" i="8"/>
  <c r="X1076" i="8"/>
  <c r="X1077" i="8"/>
  <c r="X1078" i="8"/>
  <c r="X1079" i="8"/>
  <c r="X1080" i="8"/>
  <c r="X1081" i="8"/>
  <c r="X1082" i="8"/>
  <c r="X1083" i="8"/>
  <c r="X1084" i="8"/>
  <c r="X1085" i="8"/>
  <c r="X1086" i="8"/>
  <c r="X1087" i="8"/>
  <c r="X1088" i="8"/>
  <c r="X1089" i="8"/>
  <c r="X1090" i="8"/>
  <c r="X1091" i="8"/>
  <c r="X1092" i="8"/>
  <c r="X1093" i="8"/>
  <c r="X1094" i="8"/>
  <c r="X1095" i="8"/>
  <c r="X1096" i="8"/>
  <c r="X1097" i="8"/>
  <c r="X1098" i="8"/>
  <c r="X1099" i="8"/>
  <c r="X1100" i="8"/>
  <c r="X1101" i="8"/>
  <c r="X1102" i="8"/>
  <c r="X1103" i="8"/>
  <c r="X1104" i="8"/>
  <c r="X1105" i="8"/>
  <c r="X1106" i="8"/>
  <c r="X1107" i="8"/>
  <c r="X1108" i="8"/>
  <c r="X1109" i="8"/>
  <c r="X1110" i="8"/>
  <c r="X1111" i="8"/>
  <c r="X1112" i="8"/>
  <c r="X1113" i="8"/>
  <c r="X1114" i="8"/>
  <c r="X1115" i="8"/>
  <c r="X1116" i="8"/>
  <c r="X1117" i="8"/>
  <c r="X1118" i="8"/>
  <c r="X1119" i="8"/>
  <c r="X1120" i="8"/>
  <c r="X1121" i="8"/>
  <c r="X1122" i="8"/>
  <c r="X1123" i="8"/>
  <c r="X1124" i="8"/>
  <c r="X1125" i="8"/>
  <c r="X1126" i="8"/>
  <c r="X1127" i="8"/>
  <c r="X1128" i="8"/>
  <c r="X1129" i="8"/>
  <c r="X1130" i="8"/>
  <c r="X1131" i="8"/>
  <c r="X1132" i="8"/>
  <c r="X1133" i="8"/>
  <c r="X1134" i="8"/>
  <c r="X1135" i="8"/>
  <c r="X1136" i="8"/>
  <c r="X1137" i="8"/>
  <c r="X1138" i="8"/>
  <c r="X1139" i="8"/>
  <c r="X1140" i="8"/>
  <c r="X1141" i="8"/>
  <c r="X1142" i="8"/>
  <c r="X1143" i="8"/>
  <c r="X1144" i="8"/>
  <c r="X1145" i="8"/>
  <c r="X1146" i="8"/>
  <c r="X1147" i="8"/>
  <c r="X1148" i="8"/>
  <c r="X1149" i="8"/>
  <c r="X1150" i="8"/>
  <c r="X1151" i="8"/>
  <c r="X1152" i="8"/>
  <c r="X1153" i="8"/>
  <c r="X1154" i="8"/>
  <c r="X1155" i="8"/>
  <c r="X1156" i="8"/>
  <c r="X1157" i="8"/>
  <c r="X1158" i="8"/>
  <c r="X1159" i="8"/>
  <c r="X1160" i="8"/>
  <c r="X1161" i="8"/>
  <c r="X1162" i="8"/>
  <c r="X1163" i="8"/>
  <c r="X1164" i="8"/>
  <c r="X1165" i="8"/>
  <c r="X1166" i="8"/>
  <c r="X1167" i="8"/>
  <c r="X1168" i="8"/>
  <c r="X1169" i="8"/>
  <c r="X1170" i="8"/>
  <c r="X1171" i="8"/>
  <c r="X1172" i="8"/>
  <c r="X1173" i="8"/>
  <c r="X1174" i="8"/>
  <c r="X1175" i="8"/>
  <c r="X1176" i="8"/>
  <c r="X1177" i="8"/>
  <c r="X1178" i="8"/>
  <c r="X1179" i="8"/>
  <c r="X1180" i="8"/>
  <c r="X1181" i="8"/>
  <c r="X1182" i="8"/>
  <c r="X1183" i="8"/>
  <c r="X1184" i="8"/>
  <c r="X1185" i="8"/>
  <c r="X1186" i="8"/>
  <c r="X1187" i="8"/>
  <c r="X1188" i="8"/>
  <c r="X1189" i="8"/>
  <c r="X1190" i="8"/>
  <c r="X1191" i="8"/>
  <c r="X1192" i="8"/>
  <c r="X1193" i="8"/>
  <c r="X1194" i="8"/>
  <c r="Y3" i="8"/>
  <c r="X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W602" i="8"/>
  <c r="W603" i="8"/>
  <c r="W604" i="8"/>
  <c r="W605" i="8"/>
  <c r="W606" i="8"/>
  <c r="W607" i="8"/>
  <c r="W608" i="8"/>
  <c r="W609" i="8"/>
  <c r="W610" i="8"/>
  <c r="W611" i="8"/>
  <c r="W612" i="8"/>
  <c r="W613" i="8"/>
  <c r="W614" i="8"/>
  <c r="W615" i="8"/>
  <c r="W616" i="8"/>
  <c r="W617" i="8"/>
  <c r="W618" i="8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643" i="8"/>
  <c r="W644" i="8"/>
  <c r="W645" i="8"/>
  <c r="W646" i="8"/>
  <c r="W647" i="8"/>
  <c r="W648" i="8"/>
  <c r="W649" i="8"/>
  <c r="W650" i="8"/>
  <c r="W651" i="8"/>
  <c r="W652" i="8"/>
  <c r="W653" i="8"/>
  <c r="W654" i="8"/>
  <c r="W655" i="8"/>
  <c r="W656" i="8"/>
  <c r="W657" i="8"/>
  <c r="W658" i="8"/>
  <c r="W659" i="8"/>
  <c r="W660" i="8"/>
  <c r="W661" i="8"/>
  <c r="W662" i="8"/>
  <c r="W663" i="8"/>
  <c r="W664" i="8"/>
  <c r="W665" i="8"/>
  <c r="W666" i="8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91" i="8"/>
  <c r="W692" i="8"/>
  <c r="W693" i="8"/>
  <c r="W694" i="8"/>
  <c r="W695" i="8"/>
  <c r="W696" i="8"/>
  <c r="W697" i="8"/>
  <c r="W698" i="8"/>
  <c r="W699" i="8"/>
  <c r="W700" i="8"/>
  <c r="W701" i="8"/>
  <c r="W702" i="8"/>
  <c r="W703" i="8"/>
  <c r="W704" i="8"/>
  <c r="W705" i="8"/>
  <c r="W706" i="8"/>
  <c r="W707" i="8"/>
  <c r="W708" i="8"/>
  <c r="W709" i="8"/>
  <c r="W710" i="8"/>
  <c r="W711" i="8"/>
  <c r="W712" i="8"/>
  <c r="W713" i="8"/>
  <c r="W714" i="8"/>
  <c r="W715" i="8"/>
  <c r="W716" i="8"/>
  <c r="W717" i="8"/>
  <c r="W718" i="8"/>
  <c r="W719" i="8"/>
  <c r="W720" i="8"/>
  <c r="W721" i="8"/>
  <c r="W722" i="8"/>
  <c r="W723" i="8"/>
  <c r="W724" i="8"/>
  <c r="W725" i="8"/>
  <c r="W726" i="8"/>
  <c r="W727" i="8"/>
  <c r="W728" i="8"/>
  <c r="W729" i="8"/>
  <c r="W730" i="8"/>
  <c r="W731" i="8"/>
  <c r="W732" i="8"/>
  <c r="W733" i="8"/>
  <c r="W734" i="8"/>
  <c r="W735" i="8"/>
  <c r="W736" i="8"/>
  <c r="W737" i="8"/>
  <c r="W738" i="8"/>
  <c r="W739" i="8"/>
  <c r="W740" i="8"/>
  <c r="W741" i="8"/>
  <c r="W742" i="8"/>
  <c r="W743" i="8"/>
  <c r="W744" i="8"/>
  <c r="W745" i="8"/>
  <c r="W746" i="8"/>
  <c r="W747" i="8"/>
  <c r="W748" i="8"/>
  <c r="W749" i="8"/>
  <c r="W750" i="8"/>
  <c r="W751" i="8"/>
  <c r="W752" i="8"/>
  <c r="W753" i="8"/>
  <c r="W754" i="8"/>
  <c r="W755" i="8"/>
  <c r="W756" i="8"/>
  <c r="W757" i="8"/>
  <c r="W758" i="8"/>
  <c r="W759" i="8"/>
  <c r="W760" i="8"/>
  <c r="W761" i="8"/>
  <c r="W762" i="8"/>
  <c r="W763" i="8"/>
  <c r="W764" i="8"/>
  <c r="W765" i="8"/>
  <c r="W766" i="8"/>
  <c r="W767" i="8"/>
  <c r="W768" i="8"/>
  <c r="W769" i="8"/>
  <c r="W770" i="8"/>
  <c r="W771" i="8"/>
  <c r="W772" i="8"/>
  <c r="W773" i="8"/>
  <c r="W774" i="8"/>
  <c r="W775" i="8"/>
  <c r="W776" i="8"/>
  <c r="W777" i="8"/>
  <c r="W778" i="8"/>
  <c r="W779" i="8"/>
  <c r="W780" i="8"/>
  <c r="W781" i="8"/>
  <c r="W782" i="8"/>
  <c r="W783" i="8"/>
  <c r="W784" i="8"/>
  <c r="W785" i="8"/>
  <c r="W786" i="8"/>
  <c r="W787" i="8"/>
  <c r="W788" i="8"/>
  <c r="W789" i="8"/>
  <c r="W790" i="8"/>
  <c r="W791" i="8"/>
  <c r="W792" i="8"/>
  <c r="W793" i="8"/>
  <c r="W794" i="8"/>
  <c r="W795" i="8"/>
  <c r="W796" i="8"/>
  <c r="W797" i="8"/>
  <c r="W798" i="8"/>
  <c r="W799" i="8"/>
  <c r="W800" i="8"/>
  <c r="W801" i="8"/>
  <c r="W802" i="8"/>
  <c r="W803" i="8"/>
  <c r="W804" i="8"/>
  <c r="W805" i="8"/>
  <c r="W806" i="8"/>
  <c r="W807" i="8"/>
  <c r="W808" i="8"/>
  <c r="W809" i="8"/>
  <c r="W810" i="8"/>
  <c r="W811" i="8"/>
  <c r="W812" i="8"/>
  <c r="W813" i="8"/>
  <c r="W814" i="8"/>
  <c r="W815" i="8"/>
  <c r="W816" i="8"/>
  <c r="W817" i="8"/>
  <c r="W818" i="8"/>
  <c r="W819" i="8"/>
  <c r="W820" i="8"/>
  <c r="W821" i="8"/>
  <c r="W822" i="8"/>
  <c r="W823" i="8"/>
  <c r="W824" i="8"/>
  <c r="W825" i="8"/>
  <c r="W826" i="8"/>
  <c r="W827" i="8"/>
  <c r="W828" i="8"/>
  <c r="W829" i="8"/>
  <c r="W830" i="8"/>
  <c r="W831" i="8"/>
  <c r="W832" i="8"/>
  <c r="W833" i="8"/>
  <c r="W834" i="8"/>
  <c r="W835" i="8"/>
  <c r="W836" i="8"/>
  <c r="W837" i="8"/>
  <c r="W838" i="8"/>
  <c r="W839" i="8"/>
  <c r="W840" i="8"/>
  <c r="W841" i="8"/>
  <c r="W842" i="8"/>
  <c r="W843" i="8"/>
  <c r="W844" i="8"/>
  <c r="W845" i="8"/>
  <c r="W846" i="8"/>
  <c r="W847" i="8"/>
  <c r="W848" i="8"/>
  <c r="W849" i="8"/>
  <c r="W850" i="8"/>
  <c r="W851" i="8"/>
  <c r="W852" i="8"/>
  <c r="W853" i="8"/>
  <c r="W854" i="8"/>
  <c r="W855" i="8"/>
  <c r="W856" i="8"/>
  <c r="W857" i="8"/>
  <c r="W858" i="8"/>
  <c r="W859" i="8"/>
  <c r="W860" i="8"/>
  <c r="W861" i="8"/>
  <c r="W862" i="8"/>
  <c r="W863" i="8"/>
  <c r="W864" i="8"/>
  <c r="W865" i="8"/>
  <c r="W866" i="8"/>
  <c r="W867" i="8"/>
  <c r="W868" i="8"/>
  <c r="W869" i="8"/>
  <c r="W870" i="8"/>
  <c r="W871" i="8"/>
  <c r="W872" i="8"/>
  <c r="W873" i="8"/>
  <c r="W874" i="8"/>
  <c r="W875" i="8"/>
  <c r="W876" i="8"/>
  <c r="W877" i="8"/>
  <c r="W878" i="8"/>
  <c r="W879" i="8"/>
  <c r="W880" i="8"/>
  <c r="W881" i="8"/>
  <c r="W882" i="8"/>
  <c r="W883" i="8"/>
  <c r="W884" i="8"/>
  <c r="W885" i="8"/>
  <c r="W886" i="8"/>
  <c r="W887" i="8"/>
  <c r="W888" i="8"/>
  <c r="W889" i="8"/>
  <c r="W890" i="8"/>
  <c r="W891" i="8"/>
  <c r="W892" i="8"/>
  <c r="W893" i="8"/>
  <c r="W894" i="8"/>
  <c r="W895" i="8"/>
  <c r="W896" i="8"/>
  <c r="W897" i="8"/>
  <c r="W898" i="8"/>
  <c r="W899" i="8"/>
  <c r="W900" i="8"/>
  <c r="W901" i="8"/>
  <c r="W902" i="8"/>
  <c r="W903" i="8"/>
  <c r="W904" i="8"/>
  <c r="W905" i="8"/>
  <c r="W906" i="8"/>
  <c r="W907" i="8"/>
  <c r="W908" i="8"/>
  <c r="W909" i="8"/>
  <c r="W910" i="8"/>
  <c r="W911" i="8"/>
  <c r="W912" i="8"/>
  <c r="W913" i="8"/>
  <c r="W914" i="8"/>
  <c r="W915" i="8"/>
  <c r="W916" i="8"/>
  <c r="W917" i="8"/>
  <c r="W918" i="8"/>
  <c r="W919" i="8"/>
  <c r="W920" i="8"/>
  <c r="W921" i="8"/>
  <c r="W922" i="8"/>
  <c r="W923" i="8"/>
  <c r="W924" i="8"/>
  <c r="W925" i="8"/>
  <c r="W926" i="8"/>
  <c r="W927" i="8"/>
  <c r="W928" i="8"/>
  <c r="W929" i="8"/>
  <c r="W930" i="8"/>
  <c r="W931" i="8"/>
  <c r="W932" i="8"/>
  <c r="W933" i="8"/>
  <c r="W934" i="8"/>
  <c r="W935" i="8"/>
  <c r="W936" i="8"/>
  <c r="W937" i="8"/>
  <c r="W938" i="8"/>
  <c r="W939" i="8"/>
  <c r="W940" i="8"/>
  <c r="W941" i="8"/>
  <c r="W942" i="8"/>
  <c r="W943" i="8"/>
  <c r="W944" i="8"/>
  <c r="W945" i="8"/>
  <c r="W946" i="8"/>
  <c r="W947" i="8"/>
  <c r="W948" i="8"/>
  <c r="W949" i="8"/>
  <c r="W950" i="8"/>
  <c r="W951" i="8"/>
  <c r="W952" i="8"/>
  <c r="W953" i="8"/>
  <c r="W954" i="8"/>
  <c r="W955" i="8"/>
  <c r="W956" i="8"/>
  <c r="W957" i="8"/>
  <c r="W958" i="8"/>
  <c r="W959" i="8"/>
  <c r="W960" i="8"/>
  <c r="W961" i="8"/>
  <c r="W962" i="8"/>
  <c r="W963" i="8"/>
  <c r="W964" i="8"/>
  <c r="W965" i="8"/>
  <c r="W966" i="8"/>
  <c r="W967" i="8"/>
  <c r="W968" i="8"/>
  <c r="W969" i="8"/>
  <c r="W970" i="8"/>
  <c r="W971" i="8"/>
  <c r="W972" i="8"/>
  <c r="W973" i="8"/>
  <c r="W974" i="8"/>
  <c r="W975" i="8"/>
  <c r="W976" i="8"/>
  <c r="W977" i="8"/>
  <c r="W978" i="8"/>
  <c r="W979" i="8"/>
  <c r="W980" i="8"/>
  <c r="W981" i="8"/>
  <c r="W982" i="8"/>
  <c r="W983" i="8"/>
  <c r="W984" i="8"/>
  <c r="W985" i="8"/>
  <c r="W986" i="8"/>
  <c r="W987" i="8"/>
  <c r="W988" i="8"/>
  <c r="W989" i="8"/>
  <c r="W990" i="8"/>
  <c r="W991" i="8"/>
  <c r="W992" i="8"/>
  <c r="W993" i="8"/>
  <c r="W994" i="8"/>
  <c r="W995" i="8"/>
  <c r="W996" i="8"/>
  <c r="W997" i="8"/>
  <c r="W998" i="8"/>
  <c r="W999" i="8"/>
  <c r="W1000" i="8"/>
  <c r="W1001" i="8"/>
  <c r="W1002" i="8"/>
  <c r="W1003" i="8"/>
  <c r="W1004" i="8"/>
  <c r="W1005" i="8"/>
  <c r="W1006" i="8"/>
  <c r="W1007" i="8"/>
  <c r="W1008" i="8"/>
  <c r="W1009" i="8"/>
  <c r="W1010" i="8"/>
  <c r="W1011" i="8"/>
  <c r="W1012" i="8"/>
  <c r="W1013" i="8"/>
  <c r="W1014" i="8"/>
  <c r="W1015" i="8"/>
  <c r="W1016" i="8"/>
  <c r="W1017" i="8"/>
  <c r="W1018" i="8"/>
  <c r="W1019" i="8"/>
  <c r="W1020" i="8"/>
  <c r="W1021" i="8"/>
  <c r="W1022" i="8"/>
  <c r="W1023" i="8"/>
  <c r="W1024" i="8"/>
  <c r="W1025" i="8"/>
  <c r="W1026" i="8"/>
  <c r="W1027" i="8"/>
  <c r="W1028" i="8"/>
  <c r="W1029" i="8"/>
  <c r="W1030" i="8"/>
  <c r="W1031" i="8"/>
  <c r="W1032" i="8"/>
  <c r="W1033" i="8"/>
  <c r="W1034" i="8"/>
  <c r="W1035" i="8"/>
  <c r="W1036" i="8"/>
  <c r="W1037" i="8"/>
  <c r="W1038" i="8"/>
  <c r="W1039" i="8"/>
  <c r="W1040" i="8"/>
  <c r="W1041" i="8"/>
  <c r="W1042" i="8"/>
  <c r="W1043" i="8"/>
  <c r="W1044" i="8"/>
  <c r="W1045" i="8"/>
  <c r="W1046" i="8"/>
  <c r="W1047" i="8"/>
  <c r="W1048" i="8"/>
  <c r="W1049" i="8"/>
  <c r="W1050" i="8"/>
  <c r="W1051" i="8"/>
  <c r="W1052" i="8"/>
  <c r="W1053" i="8"/>
  <c r="W1054" i="8"/>
  <c r="W1055" i="8"/>
  <c r="W1056" i="8"/>
  <c r="W1057" i="8"/>
  <c r="W1058" i="8"/>
  <c r="W1059" i="8"/>
  <c r="W1060" i="8"/>
  <c r="W1061" i="8"/>
  <c r="W1062" i="8"/>
  <c r="W1063" i="8"/>
  <c r="W1064" i="8"/>
  <c r="W1065" i="8"/>
  <c r="W1066" i="8"/>
  <c r="W1067" i="8"/>
  <c r="W1068" i="8"/>
  <c r="W1069" i="8"/>
  <c r="W1070" i="8"/>
  <c r="W1071" i="8"/>
  <c r="W1072" i="8"/>
  <c r="W1073" i="8"/>
  <c r="W1074" i="8"/>
  <c r="W1075" i="8"/>
  <c r="W1076" i="8"/>
  <c r="W1077" i="8"/>
  <c r="W1078" i="8"/>
  <c r="W1079" i="8"/>
  <c r="W1080" i="8"/>
  <c r="W1081" i="8"/>
  <c r="W1082" i="8"/>
  <c r="W1083" i="8"/>
  <c r="W1084" i="8"/>
  <c r="W1085" i="8"/>
  <c r="W1086" i="8"/>
  <c r="W1087" i="8"/>
  <c r="W1088" i="8"/>
  <c r="W1089" i="8"/>
  <c r="W1090" i="8"/>
  <c r="W1091" i="8"/>
  <c r="W1092" i="8"/>
  <c r="W1093" i="8"/>
  <c r="W1094" i="8"/>
  <c r="W1095" i="8"/>
  <c r="W1096" i="8"/>
  <c r="W1097" i="8"/>
  <c r="W1098" i="8"/>
  <c r="W1099" i="8"/>
  <c r="W1100" i="8"/>
  <c r="W1101" i="8"/>
  <c r="W1102" i="8"/>
  <c r="W1103" i="8"/>
  <c r="W1104" i="8"/>
  <c r="W1105" i="8"/>
  <c r="W1106" i="8"/>
  <c r="W1107" i="8"/>
  <c r="W1108" i="8"/>
  <c r="W1109" i="8"/>
  <c r="W1110" i="8"/>
  <c r="W1111" i="8"/>
  <c r="W1112" i="8"/>
  <c r="W1113" i="8"/>
  <c r="W1114" i="8"/>
  <c r="W1115" i="8"/>
  <c r="W1116" i="8"/>
  <c r="W1117" i="8"/>
  <c r="W1118" i="8"/>
  <c r="W1119" i="8"/>
  <c r="W1120" i="8"/>
  <c r="W1121" i="8"/>
  <c r="W1122" i="8"/>
  <c r="W1123" i="8"/>
  <c r="W1124" i="8"/>
  <c r="W1125" i="8"/>
  <c r="W1126" i="8"/>
  <c r="W1127" i="8"/>
  <c r="W1128" i="8"/>
  <c r="W1129" i="8"/>
  <c r="W1130" i="8"/>
  <c r="W1131" i="8"/>
  <c r="W1132" i="8"/>
  <c r="W1133" i="8"/>
  <c r="W1134" i="8"/>
  <c r="W1135" i="8"/>
  <c r="W1136" i="8"/>
  <c r="W1137" i="8"/>
  <c r="W1138" i="8"/>
  <c r="W1139" i="8"/>
  <c r="W1140" i="8"/>
  <c r="W1141" i="8"/>
  <c r="W1142" i="8"/>
  <c r="W1143" i="8"/>
  <c r="W1144" i="8"/>
  <c r="W1145" i="8"/>
  <c r="W1146" i="8"/>
  <c r="W1147" i="8"/>
  <c r="W1148" i="8"/>
  <c r="W1149" i="8"/>
  <c r="W1150" i="8"/>
  <c r="W1151" i="8"/>
  <c r="W1152" i="8"/>
  <c r="W1153" i="8"/>
  <c r="W1154" i="8"/>
  <c r="W1155" i="8"/>
  <c r="W1156" i="8"/>
  <c r="W1157" i="8"/>
  <c r="W1158" i="8"/>
  <c r="W1159" i="8"/>
  <c r="W1160" i="8"/>
  <c r="W1161" i="8"/>
  <c r="W1162" i="8"/>
  <c r="W1163" i="8"/>
  <c r="W1164" i="8"/>
  <c r="W1165" i="8"/>
  <c r="W1166" i="8"/>
  <c r="W1167" i="8"/>
  <c r="W1168" i="8"/>
  <c r="W1169" i="8"/>
  <c r="W1170" i="8"/>
  <c r="W1171" i="8"/>
  <c r="W1172" i="8"/>
  <c r="W1173" i="8"/>
  <c r="W1174" i="8"/>
  <c r="W1175" i="8"/>
  <c r="W1176" i="8"/>
  <c r="W1177" i="8"/>
  <c r="W1178" i="8"/>
  <c r="W1179" i="8"/>
  <c r="W1180" i="8"/>
  <c r="W1181" i="8"/>
  <c r="W1182" i="8"/>
  <c r="W1183" i="8"/>
  <c r="W1184" i="8"/>
  <c r="W1185" i="8"/>
  <c r="W1186" i="8"/>
  <c r="W1187" i="8"/>
  <c r="W1188" i="8"/>
  <c r="W1189" i="8"/>
  <c r="W1190" i="8"/>
  <c r="W1191" i="8"/>
  <c r="W1192" i="8"/>
  <c r="W1193" i="8"/>
  <c r="W1194" i="8"/>
  <c r="W3" i="8"/>
  <c r="V4" i="8"/>
  <c r="V5" i="8"/>
  <c r="V6" i="8"/>
  <c r="V7" i="8"/>
  <c r="V8" i="8"/>
  <c r="V9" i="8"/>
  <c r="V10" i="8"/>
  <c r="V11" i="8"/>
  <c r="V12" i="8"/>
  <c r="V13" i="8"/>
  <c r="V14" i="8"/>
  <c r="K11" i="16" s="1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1003" i="8"/>
  <c r="V1004" i="8"/>
  <c r="V1005" i="8"/>
  <c r="V1006" i="8"/>
  <c r="V1007" i="8"/>
  <c r="V1008" i="8"/>
  <c r="V1009" i="8"/>
  <c r="V1010" i="8"/>
  <c r="V1011" i="8"/>
  <c r="V1012" i="8"/>
  <c r="V1013" i="8"/>
  <c r="V1014" i="8"/>
  <c r="V1015" i="8"/>
  <c r="V1016" i="8"/>
  <c r="V1017" i="8"/>
  <c r="V1018" i="8"/>
  <c r="V1019" i="8"/>
  <c r="V1020" i="8"/>
  <c r="V1021" i="8"/>
  <c r="V1022" i="8"/>
  <c r="V1023" i="8"/>
  <c r="V1024" i="8"/>
  <c r="V1025" i="8"/>
  <c r="V1026" i="8"/>
  <c r="V1027" i="8"/>
  <c r="V1028" i="8"/>
  <c r="V1029" i="8"/>
  <c r="V1030" i="8"/>
  <c r="V1031" i="8"/>
  <c r="V1032" i="8"/>
  <c r="V1033" i="8"/>
  <c r="V1034" i="8"/>
  <c r="V1035" i="8"/>
  <c r="V1036" i="8"/>
  <c r="V1037" i="8"/>
  <c r="V1038" i="8"/>
  <c r="V1039" i="8"/>
  <c r="V1040" i="8"/>
  <c r="V1041" i="8"/>
  <c r="V1042" i="8"/>
  <c r="V1043" i="8"/>
  <c r="V1044" i="8"/>
  <c r="V1045" i="8"/>
  <c r="V1046" i="8"/>
  <c r="V1047" i="8"/>
  <c r="V1048" i="8"/>
  <c r="V1049" i="8"/>
  <c r="V1050" i="8"/>
  <c r="V1051" i="8"/>
  <c r="V1052" i="8"/>
  <c r="V1053" i="8"/>
  <c r="V1054" i="8"/>
  <c r="V1055" i="8"/>
  <c r="V1056" i="8"/>
  <c r="V1057" i="8"/>
  <c r="V1058" i="8"/>
  <c r="V1059" i="8"/>
  <c r="V1060" i="8"/>
  <c r="V1061" i="8"/>
  <c r="V1062" i="8"/>
  <c r="V1063" i="8"/>
  <c r="V1064" i="8"/>
  <c r="V1065" i="8"/>
  <c r="V1066" i="8"/>
  <c r="V1067" i="8"/>
  <c r="V1068" i="8"/>
  <c r="V1069" i="8"/>
  <c r="V1070" i="8"/>
  <c r="V1071" i="8"/>
  <c r="V1072" i="8"/>
  <c r="V1073" i="8"/>
  <c r="V1074" i="8"/>
  <c r="V1075" i="8"/>
  <c r="V1076" i="8"/>
  <c r="V1077" i="8"/>
  <c r="V1078" i="8"/>
  <c r="V1079" i="8"/>
  <c r="V1080" i="8"/>
  <c r="V1081" i="8"/>
  <c r="V1082" i="8"/>
  <c r="V1083" i="8"/>
  <c r="V1084" i="8"/>
  <c r="V1085" i="8"/>
  <c r="V1086" i="8"/>
  <c r="V1087" i="8"/>
  <c r="V1088" i="8"/>
  <c r="V1089" i="8"/>
  <c r="V1090" i="8"/>
  <c r="V1091" i="8"/>
  <c r="V1092" i="8"/>
  <c r="V1093" i="8"/>
  <c r="V1094" i="8"/>
  <c r="V1095" i="8"/>
  <c r="V1096" i="8"/>
  <c r="V1097" i="8"/>
  <c r="V1098" i="8"/>
  <c r="V1099" i="8"/>
  <c r="V1100" i="8"/>
  <c r="V1101" i="8"/>
  <c r="V1102" i="8"/>
  <c r="V1103" i="8"/>
  <c r="V1104" i="8"/>
  <c r="V1105" i="8"/>
  <c r="V1106" i="8"/>
  <c r="V1107" i="8"/>
  <c r="V1108" i="8"/>
  <c r="V1109" i="8"/>
  <c r="V1110" i="8"/>
  <c r="V1111" i="8"/>
  <c r="V1112" i="8"/>
  <c r="V1113" i="8"/>
  <c r="V1114" i="8"/>
  <c r="V1115" i="8"/>
  <c r="V1116" i="8"/>
  <c r="V1117" i="8"/>
  <c r="V1118" i="8"/>
  <c r="V1119" i="8"/>
  <c r="V1120" i="8"/>
  <c r="V1121" i="8"/>
  <c r="V1122" i="8"/>
  <c r="V1123" i="8"/>
  <c r="V1124" i="8"/>
  <c r="V1125" i="8"/>
  <c r="V1126" i="8"/>
  <c r="V1127" i="8"/>
  <c r="V1128" i="8"/>
  <c r="V1129" i="8"/>
  <c r="V1130" i="8"/>
  <c r="V1131" i="8"/>
  <c r="V1132" i="8"/>
  <c r="V1133" i="8"/>
  <c r="V1134" i="8"/>
  <c r="V1135" i="8"/>
  <c r="V1136" i="8"/>
  <c r="V1137" i="8"/>
  <c r="V1138" i="8"/>
  <c r="V1139" i="8"/>
  <c r="V1140" i="8"/>
  <c r="V1141" i="8"/>
  <c r="V1142" i="8"/>
  <c r="V1143" i="8"/>
  <c r="V1144" i="8"/>
  <c r="V1145" i="8"/>
  <c r="V1146" i="8"/>
  <c r="V1147" i="8"/>
  <c r="V1148" i="8"/>
  <c r="V1149" i="8"/>
  <c r="V1150" i="8"/>
  <c r="V1151" i="8"/>
  <c r="V1152" i="8"/>
  <c r="V1153" i="8"/>
  <c r="V1154" i="8"/>
  <c r="V1155" i="8"/>
  <c r="V1156" i="8"/>
  <c r="V1157" i="8"/>
  <c r="V1158" i="8"/>
  <c r="V1159" i="8"/>
  <c r="V1160" i="8"/>
  <c r="V1161" i="8"/>
  <c r="V1162" i="8"/>
  <c r="V1163" i="8"/>
  <c r="V1164" i="8"/>
  <c r="V1165" i="8"/>
  <c r="V1166" i="8"/>
  <c r="V1167" i="8"/>
  <c r="V1168" i="8"/>
  <c r="V1169" i="8"/>
  <c r="V1170" i="8"/>
  <c r="V1171" i="8"/>
  <c r="V1172" i="8"/>
  <c r="V1173" i="8"/>
  <c r="V1174" i="8"/>
  <c r="V1175" i="8"/>
  <c r="V1176" i="8"/>
  <c r="V1177" i="8"/>
  <c r="V1178" i="8"/>
  <c r="V1179" i="8"/>
  <c r="V1180" i="8"/>
  <c r="V1181" i="8"/>
  <c r="V1182" i="8"/>
  <c r="V1183" i="8"/>
  <c r="V1184" i="8"/>
  <c r="V1185" i="8"/>
  <c r="V1186" i="8"/>
  <c r="V1187" i="8"/>
  <c r="V1188" i="8"/>
  <c r="V1189" i="8"/>
  <c r="V1190" i="8"/>
  <c r="V1191" i="8"/>
  <c r="V1192" i="8"/>
  <c r="V1193" i="8"/>
  <c r="V1194" i="8"/>
  <c r="U4" i="8"/>
  <c r="U5" i="8"/>
  <c r="U6" i="8"/>
  <c r="U7" i="8"/>
  <c r="U8" i="8"/>
  <c r="U9" i="8"/>
  <c r="U10" i="8"/>
  <c r="U11" i="8"/>
  <c r="U12" i="8"/>
  <c r="U13" i="8"/>
  <c r="U14" i="8"/>
  <c r="J11" i="16" s="1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284" i="8"/>
  <c r="U285" i="8"/>
  <c r="U286" i="8"/>
  <c r="U287" i="8"/>
  <c r="U288" i="8"/>
  <c r="U289" i="8"/>
  <c r="U290" i="8"/>
  <c r="U291" i="8"/>
  <c r="U292" i="8"/>
  <c r="U293" i="8"/>
  <c r="U294" i="8"/>
  <c r="U295" i="8"/>
  <c r="U296" i="8"/>
  <c r="U297" i="8"/>
  <c r="U298" i="8"/>
  <c r="U299" i="8"/>
  <c r="U300" i="8"/>
  <c r="U301" i="8"/>
  <c r="U302" i="8"/>
  <c r="U303" i="8"/>
  <c r="U304" i="8"/>
  <c r="U305" i="8"/>
  <c r="U306" i="8"/>
  <c r="U307" i="8"/>
  <c r="U308" i="8"/>
  <c r="U309" i="8"/>
  <c r="U310" i="8"/>
  <c r="U311" i="8"/>
  <c r="U312" i="8"/>
  <c r="U313" i="8"/>
  <c r="U314" i="8"/>
  <c r="U315" i="8"/>
  <c r="U316" i="8"/>
  <c r="U317" i="8"/>
  <c r="U318" i="8"/>
  <c r="U319" i="8"/>
  <c r="U320" i="8"/>
  <c r="U321" i="8"/>
  <c r="U322" i="8"/>
  <c r="U323" i="8"/>
  <c r="U324" i="8"/>
  <c r="U325" i="8"/>
  <c r="U326" i="8"/>
  <c r="U327" i="8"/>
  <c r="U328" i="8"/>
  <c r="U329" i="8"/>
  <c r="U330" i="8"/>
  <c r="U331" i="8"/>
  <c r="U332" i="8"/>
  <c r="U333" i="8"/>
  <c r="U334" i="8"/>
  <c r="U335" i="8"/>
  <c r="U336" i="8"/>
  <c r="U337" i="8"/>
  <c r="U338" i="8"/>
  <c r="U339" i="8"/>
  <c r="U340" i="8"/>
  <c r="U341" i="8"/>
  <c r="U342" i="8"/>
  <c r="U343" i="8"/>
  <c r="U344" i="8"/>
  <c r="U345" i="8"/>
  <c r="U346" i="8"/>
  <c r="U347" i="8"/>
  <c r="U348" i="8"/>
  <c r="U349" i="8"/>
  <c r="U350" i="8"/>
  <c r="U351" i="8"/>
  <c r="U352" i="8"/>
  <c r="U353" i="8"/>
  <c r="U354" i="8"/>
  <c r="U355" i="8"/>
  <c r="U356" i="8"/>
  <c r="U357" i="8"/>
  <c r="U358" i="8"/>
  <c r="U359" i="8"/>
  <c r="U360" i="8"/>
  <c r="U361" i="8"/>
  <c r="U362" i="8"/>
  <c r="U363" i="8"/>
  <c r="U364" i="8"/>
  <c r="U365" i="8"/>
  <c r="U366" i="8"/>
  <c r="U367" i="8"/>
  <c r="U368" i="8"/>
  <c r="U369" i="8"/>
  <c r="U370" i="8"/>
  <c r="U371" i="8"/>
  <c r="U372" i="8"/>
  <c r="U373" i="8"/>
  <c r="U374" i="8"/>
  <c r="U375" i="8"/>
  <c r="U376" i="8"/>
  <c r="U377" i="8"/>
  <c r="U378" i="8"/>
  <c r="U379" i="8"/>
  <c r="U380" i="8"/>
  <c r="U381" i="8"/>
  <c r="U382" i="8"/>
  <c r="U383" i="8"/>
  <c r="U384" i="8"/>
  <c r="U385" i="8"/>
  <c r="U386" i="8"/>
  <c r="U387" i="8"/>
  <c r="U388" i="8"/>
  <c r="U389" i="8"/>
  <c r="U390" i="8"/>
  <c r="U391" i="8"/>
  <c r="U392" i="8"/>
  <c r="U393" i="8"/>
  <c r="U394" i="8"/>
  <c r="U395" i="8"/>
  <c r="U396" i="8"/>
  <c r="U397" i="8"/>
  <c r="U398" i="8"/>
  <c r="U399" i="8"/>
  <c r="U400" i="8"/>
  <c r="U401" i="8"/>
  <c r="U402" i="8"/>
  <c r="U403" i="8"/>
  <c r="U404" i="8"/>
  <c r="U405" i="8"/>
  <c r="U406" i="8"/>
  <c r="U407" i="8"/>
  <c r="U408" i="8"/>
  <c r="U409" i="8"/>
  <c r="U410" i="8"/>
  <c r="U411" i="8"/>
  <c r="U412" i="8"/>
  <c r="U413" i="8"/>
  <c r="U414" i="8"/>
  <c r="U415" i="8"/>
  <c r="U416" i="8"/>
  <c r="U417" i="8"/>
  <c r="U418" i="8"/>
  <c r="U419" i="8"/>
  <c r="U420" i="8"/>
  <c r="U421" i="8"/>
  <c r="U422" i="8"/>
  <c r="U423" i="8"/>
  <c r="U424" i="8"/>
  <c r="U425" i="8"/>
  <c r="U426" i="8"/>
  <c r="U427" i="8"/>
  <c r="U428" i="8"/>
  <c r="U429" i="8"/>
  <c r="U430" i="8"/>
  <c r="U431" i="8"/>
  <c r="U432" i="8"/>
  <c r="U433" i="8"/>
  <c r="U434" i="8"/>
  <c r="U435" i="8"/>
  <c r="U436" i="8"/>
  <c r="U437" i="8"/>
  <c r="U438" i="8"/>
  <c r="U439" i="8"/>
  <c r="U440" i="8"/>
  <c r="U441" i="8"/>
  <c r="U442" i="8"/>
  <c r="U443" i="8"/>
  <c r="U444" i="8"/>
  <c r="U445" i="8"/>
  <c r="U446" i="8"/>
  <c r="U447" i="8"/>
  <c r="U448" i="8"/>
  <c r="U449" i="8"/>
  <c r="U450" i="8"/>
  <c r="U451" i="8"/>
  <c r="U452" i="8"/>
  <c r="U453" i="8"/>
  <c r="U454" i="8"/>
  <c r="U455" i="8"/>
  <c r="U456" i="8"/>
  <c r="U457" i="8"/>
  <c r="U458" i="8"/>
  <c r="U459" i="8"/>
  <c r="U460" i="8"/>
  <c r="U461" i="8"/>
  <c r="U462" i="8"/>
  <c r="U463" i="8"/>
  <c r="U464" i="8"/>
  <c r="U465" i="8"/>
  <c r="U466" i="8"/>
  <c r="U467" i="8"/>
  <c r="U468" i="8"/>
  <c r="U469" i="8"/>
  <c r="U470" i="8"/>
  <c r="U471" i="8"/>
  <c r="U472" i="8"/>
  <c r="U473" i="8"/>
  <c r="U474" i="8"/>
  <c r="U475" i="8"/>
  <c r="U476" i="8"/>
  <c r="U477" i="8"/>
  <c r="U478" i="8"/>
  <c r="U479" i="8"/>
  <c r="U480" i="8"/>
  <c r="U481" i="8"/>
  <c r="U482" i="8"/>
  <c r="U483" i="8"/>
  <c r="U484" i="8"/>
  <c r="U485" i="8"/>
  <c r="U486" i="8"/>
  <c r="U487" i="8"/>
  <c r="U488" i="8"/>
  <c r="U489" i="8"/>
  <c r="U490" i="8"/>
  <c r="U491" i="8"/>
  <c r="U492" i="8"/>
  <c r="U493" i="8"/>
  <c r="U494" i="8"/>
  <c r="U495" i="8"/>
  <c r="U496" i="8"/>
  <c r="U497" i="8"/>
  <c r="U498" i="8"/>
  <c r="U499" i="8"/>
  <c r="U500" i="8"/>
  <c r="U501" i="8"/>
  <c r="U502" i="8"/>
  <c r="U503" i="8"/>
  <c r="U504" i="8"/>
  <c r="U505" i="8"/>
  <c r="U506" i="8"/>
  <c r="U507" i="8"/>
  <c r="U508" i="8"/>
  <c r="U509" i="8"/>
  <c r="U510" i="8"/>
  <c r="U511" i="8"/>
  <c r="U512" i="8"/>
  <c r="U513" i="8"/>
  <c r="U514" i="8"/>
  <c r="U515" i="8"/>
  <c r="U516" i="8"/>
  <c r="U517" i="8"/>
  <c r="U518" i="8"/>
  <c r="U519" i="8"/>
  <c r="U520" i="8"/>
  <c r="U521" i="8"/>
  <c r="U522" i="8"/>
  <c r="U523" i="8"/>
  <c r="U524" i="8"/>
  <c r="U525" i="8"/>
  <c r="U526" i="8"/>
  <c r="U527" i="8"/>
  <c r="U528" i="8"/>
  <c r="U529" i="8"/>
  <c r="U530" i="8"/>
  <c r="U531" i="8"/>
  <c r="U532" i="8"/>
  <c r="U533" i="8"/>
  <c r="U534" i="8"/>
  <c r="U535" i="8"/>
  <c r="U536" i="8"/>
  <c r="U537" i="8"/>
  <c r="U538" i="8"/>
  <c r="U539" i="8"/>
  <c r="U540" i="8"/>
  <c r="U541" i="8"/>
  <c r="U542" i="8"/>
  <c r="U543" i="8"/>
  <c r="U544" i="8"/>
  <c r="U545" i="8"/>
  <c r="U546" i="8"/>
  <c r="U547" i="8"/>
  <c r="U548" i="8"/>
  <c r="U549" i="8"/>
  <c r="U550" i="8"/>
  <c r="U551" i="8"/>
  <c r="U552" i="8"/>
  <c r="U553" i="8"/>
  <c r="U554" i="8"/>
  <c r="U555" i="8"/>
  <c r="U556" i="8"/>
  <c r="U557" i="8"/>
  <c r="U558" i="8"/>
  <c r="U559" i="8"/>
  <c r="U560" i="8"/>
  <c r="U561" i="8"/>
  <c r="U562" i="8"/>
  <c r="U563" i="8"/>
  <c r="U564" i="8"/>
  <c r="U565" i="8"/>
  <c r="U566" i="8"/>
  <c r="U567" i="8"/>
  <c r="U568" i="8"/>
  <c r="U569" i="8"/>
  <c r="U570" i="8"/>
  <c r="U571" i="8"/>
  <c r="U572" i="8"/>
  <c r="U573" i="8"/>
  <c r="U574" i="8"/>
  <c r="U575" i="8"/>
  <c r="U576" i="8"/>
  <c r="U577" i="8"/>
  <c r="U578" i="8"/>
  <c r="U579" i="8"/>
  <c r="U580" i="8"/>
  <c r="U581" i="8"/>
  <c r="U582" i="8"/>
  <c r="U583" i="8"/>
  <c r="U584" i="8"/>
  <c r="U585" i="8"/>
  <c r="U586" i="8"/>
  <c r="U587" i="8"/>
  <c r="U588" i="8"/>
  <c r="U589" i="8"/>
  <c r="U590" i="8"/>
  <c r="U591" i="8"/>
  <c r="U592" i="8"/>
  <c r="U593" i="8"/>
  <c r="U594" i="8"/>
  <c r="U595" i="8"/>
  <c r="U596" i="8"/>
  <c r="U597" i="8"/>
  <c r="U598" i="8"/>
  <c r="U599" i="8"/>
  <c r="U600" i="8"/>
  <c r="U601" i="8"/>
  <c r="U602" i="8"/>
  <c r="U603" i="8"/>
  <c r="U604" i="8"/>
  <c r="U605" i="8"/>
  <c r="U606" i="8"/>
  <c r="U607" i="8"/>
  <c r="U608" i="8"/>
  <c r="U609" i="8"/>
  <c r="U610" i="8"/>
  <c r="U611" i="8"/>
  <c r="U612" i="8"/>
  <c r="U613" i="8"/>
  <c r="U614" i="8"/>
  <c r="U615" i="8"/>
  <c r="U616" i="8"/>
  <c r="U617" i="8"/>
  <c r="U618" i="8"/>
  <c r="U619" i="8"/>
  <c r="U620" i="8"/>
  <c r="U621" i="8"/>
  <c r="U622" i="8"/>
  <c r="U623" i="8"/>
  <c r="U624" i="8"/>
  <c r="U625" i="8"/>
  <c r="U626" i="8"/>
  <c r="U627" i="8"/>
  <c r="U628" i="8"/>
  <c r="U629" i="8"/>
  <c r="U630" i="8"/>
  <c r="U631" i="8"/>
  <c r="U632" i="8"/>
  <c r="U633" i="8"/>
  <c r="U634" i="8"/>
  <c r="U635" i="8"/>
  <c r="U636" i="8"/>
  <c r="U637" i="8"/>
  <c r="U638" i="8"/>
  <c r="U639" i="8"/>
  <c r="U640" i="8"/>
  <c r="U641" i="8"/>
  <c r="U642" i="8"/>
  <c r="U643" i="8"/>
  <c r="U644" i="8"/>
  <c r="U645" i="8"/>
  <c r="U646" i="8"/>
  <c r="U647" i="8"/>
  <c r="U648" i="8"/>
  <c r="U649" i="8"/>
  <c r="U650" i="8"/>
  <c r="U651" i="8"/>
  <c r="U652" i="8"/>
  <c r="U653" i="8"/>
  <c r="U654" i="8"/>
  <c r="U655" i="8"/>
  <c r="U656" i="8"/>
  <c r="U657" i="8"/>
  <c r="U658" i="8"/>
  <c r="U659" i="8"/>
  <c r="U660" i="8"/>
  <c r="U661" i="8"/>
  <c r="U662" i="8"/>
  <c r="U663" i="8"/>
  <c r="U664" i="8"/>
  <c r="U665" i="8"/>
  <c r="U666" i="8"/>
  <c r="U667" i="8"/>
  <c r="U668" i="8"/>
  <c r="U669" i="8"/>
  <c r="U670" i="8"/>
  <c r="U671" i="8"/>
  <c r="U672" i="8"/>
  <c r="U673" i="8"/>
  <c r="U674" i="8"/>
  <c r="U675" i="8"/>
  <c r="U676" i="8"/>
  <c r="U677" i="8"/>
  <c r="U678" i="8"/>
  <c r="U679" i="8"/>
  <c r="U680" i="8"/>
  <c r="U681" i="8"/>
  <c r="U682" i="8"/>
  <c r="U683" i="8"/>
  <c r="U684" i="8"/>
  <c r="U685" i="8"/>
  <c r="U686" i="8"/>
  <c r="U687" i="8"/>
  <c r="U688" i="8"/>
  <c r="U689" i="8"/>
  <c r="U690" i="8"/>
  <c r="U691" i="8"/>
  <c r="U692" i="8"/>
  <c r="U693" i="8"/>
  <c r="U694" i="8"/>
  <c r="U695" i="8"/>
  <c r="U696" i="8"/>
  <c r="U697" i="8"/>
  <c r="U698" i="8"/>
  <c r="U699" i="8"/>
  <c r="U700" i="8"/>
  <c r="U701" i="8"/>
  <c r="U702" i="8"/>
  <c r="U703" i="8"/>
  <c r="U704" i="8"/>
  <c r="U705" i="8"/>
  <c r="U706" i="8"/>
  <c r="U707" i="8"/>
  <c r="U708" i="8"/>
  <c r="U709" i="8"/>
  <c r="U710" i="8"/>
  <c r="U711" i="8"/>
  <c r="U712" i="8"/>
  <c r="U713" i="8"/>
  <c r="U714" i="8"/>
  <c r="U715" i="8"/>
  <c r="U716" i="8"/>
  <c r="U717" i="8"/>
  <c r="U718" i="8"/>
  <c r="U719" i="8"/>
  <c r="U720" i="8"/>
  <c r="U721" i="8"/>
  <c r="U722" i="8"/>
  <c r="U723" i="8"/>
  <c r="U724" i="8"/>
  <c r="U725" i="8"/>
  <c r="U726" i="8"/>
  <c r="U727" i="8"/>
  <c r="U728" i="8"/>
  <c r="U729" i="8"/>
  <c r="U730" i="8"/>
  <c r="U731" i="8"/>
  <c r="U732" i="8"/>
  <c r="U733" i="8"/>
  <c r="U734" i="8"/>
  <c r="U735" i="8"/>
  <c r="U736" i="8"/>
  <c r="U737" i="8"/>
  <c r="U738" i="8"/>
  <c r="U739" i="8"/>
  <c r="U740" i="8"/>
  <c r="U741" i="8"/>
  <c r="U742" i="8"/>
  <c r="U743" i="8"/>
  <c r="U744" i="8"/>
  <c r="U745" i="8"/>
  <c r="U746" i="8"/>
  <c r="U747" i="8"/>
  <c r="U748" i="8"/>
  <c r="U749" i="8"/>
  <c r="U750" i="8"/>
  <c r="U751" i="8"/>
  <c r="U752" i="8"/>
  <c r="U753" i="8"/>
  <c r="U754" i="8"/>
  <c r="U755" i="8"/>
  <c r="U756" i="8"/>
  <c r="U757" i="8"/>
  <c r="U758" i="8"/>
  <c r="U759" i="8"/>
  <c r="U760" i="8"/>
  <c r="U761" i="8"/>
  <c r="U762" i="8"/>
  <c r="U763" i="8"/>
  <c r="U764" i="8"/>
  <c r="U765" i="8"/>
  <c r="U766" i="8"/>
  <c r="U767" i="8"/>
  <c r="U768" i="8"/>
  <c r="U769" i="8"/>
  <c r="U770" i="8"/>
  <c r="U771" i="8"/>
  <c r="U772" i="8"/>
  <c r="U773" i="8"/>
  <c r="U774" i="8"/>
  <c r="U775" i="8"/>
  <c r="U776" i="8"/>
  <c r="U777" i="8"/>
  <c r="U778" i="8"/>
  <c r="U779" i="8"/>
  <c r="U780" i="8"/>
  <c r="U781" i="8"/>
  <c r="U782" i="8"/>
  <c r="U783" i="8"/>
  <c r="U784" i="8"/>
  <c r="U785" i="8"/>
  <c r="U786" i="8"/>
  <c r="U787" i="8"/>
  <c r="U788" i="8"/>
  <c r="U789" i="8"/>
  <c r="U790" i="8"/>
  <c r="U791" i="8"/>
  <c r="U792" i="8"/>
  <c r="U793" i="8"/>
  <c r="U794" i="8"/>
  <c r="U795" i="8"/>
  <c r="U796" i="8"/>
  <c r="U797" i="8"/>
  <c r="U798" i="8"/>
  <c r="U799" i="8"/>
  <c r="U800" i="8"/>
  <c r="U801" i="8"/>
  <c r="U802" i="8"/>
  <c r="U803" i="8"/>
  <c r="U804" i="8"/>
  <c r="U805" i="8"/>
  <c r="U806" i="8"/>
  <c r="U807" i="8"/>
  <c r="U808" i="8"/>
  <c r="U809" i="8"/>
  <c r="U810" i="8"/>
  <c r="U811" i="8"/>
  <c r="U812" i="8"/>
  <c r="U813" i="8"/>
  <c r="U814" i="8"/>
  <c r="U815" i="8"/>
  <c r="U816" i="8"/>
  <c r="U817" i="8"/>
  <c r="U818" i="8"/>
  <c r="U819" i="8"/>
  <c r="U820" i="8"/>
  <c r="U821" i="8"/>
  <c r="U822" i="8"/>
  <c r="U823" i="8"/>
  <c r="U824" i="8"/>
  <c r="U825" i="8"/>
  <c r="U826" i="8"/>
  <c r="U827" i="8"/>
  <c r="U828" i="8"/>
  <c r="U829" i="8"/>
  <c r="U830" i="8"/>
  <c r="U831" i="8"/>
  <c r="U832" i="8"/>
  <c r="U833" i="8"/>
  <c r="U834" i="8"/>
  <c r="U835" i="8"/>
  <c r="U836" i="8"/>
  <c r="U837" i="8"/>
  <c r="U838" i="8"/>
  <c r="U839" i="8"/>
  <c r="U840" i="8"/>
  <c r="U841" i="8"/>
  <c r="U842" i="8"/>
  <c r="U843" i="8"/>
  <c r="U844" i="8"/>
  <c r="U845" i="8"/>
  <c r="U846" i="8"/>
  <c r="U847" i="8"/>
  <c r="U848" i="8"/>
  <c r="U849" i="8"/>
  <c r="U850" i="8"/>
  <c r="U851" i="8"/>
  <c r="U852" i="8"/>
  <c r="U853" i="8"/>
  <c r="U854" i="8"/>
  <c r="U855" i="8"/>
  <c r="U856" i="8"/>
  <c r="U857" i="8"/>
  <c r="U858" i="8"/>
  <c r="U859" i="8"/>
  <c r="U860" i="8"/>
  <c r="U861" i="8"/>
  <c r="U862" i="8"/>
  <c r="U863" i="8"/>
  <c r="U864" i="8"/>
  <c r="U865" i="8"/>
  <c r="U866" i="8"/>
  <c r="U867" i="8"/>
  <c r="U868" i="8"/>
  <c r="U869" i="8"/>
  <c r="U870" i="8"/>
  <c r="U871" i="8"/>
  <c r="U872" i="8"/>
  <c r="U873" i="8"/>
  <c r="U874" i="8"/>
  <c r="U875" i="8"/>
  <c r="U876" i="8"/>
  <c r="U877" i="8"/>
  <c r="U878" i="8"/>
  <c r="U879" i="8"/>
  <c r="U880" i="8"/>
  <c r="U881" i="8"/>
  <c r="U882" i="8"/>
  <c r="U883" i="8"/>
  <c r="U884" i="8"/>
  <c r="U885" i="8"/>
  <c r="U886" i="8"/>
  <c r="U887" i="8"/>
  <c r="U888" i="8"/>
  <c r="U889" i="8"/>
  <c r="U890" i="8"/>
  <c r="U891" i="8"/>
  <c r="U892" i="8"/>
  <c r="U893" i="8"/>
  <c r="U894" i="8"/>
  <c r="U895" i="8"/>
  <c r="U896" i="8"/>
  <c r="U897" i="8"/>
  <c r="U898" i="8"/>
  <c r="U899" i="8"/>
  <c r="U900" i="8"/>
  <c r="U901" i="8"/>
  <c r="U902" i="8"/>
  <c r="U903" i="8"/>
  <c r="U904" i="8"/>
  <c r="U905" i="8"/>
  <c r="U906" i="8"/>
  <c r="U907" i="8"/>
  <c r="U908" i="8"/>
  <c r="U909" i="8"/>
  <c r="U910" i="8"/>
  <c r="U911" i="8"/>
  <c r="U912" i="8"/>
  <c r="U913" i="8"/>
  <c r="U914" i="8"/>
  <c r="U915" i="8"/>
  <c r="U916" i="8"/>
  <c r="U917" i="8"/>
  <c r="U918" i="8"/>
  <c r="U919" i="8"/>
  <c r="U920" i="8"/>
  <c r="U921" i="8"/>
  <c r="U922" i="8"/>
  <c r="U923" i="8"/>
  <c r="U924" i="8"/>
  <c r="U925" i="8"/>
  <c r="U926" i="8"/>
  <c r="U927" i="8"/>
  <c r="U928" i="8"/>
  <c r="U929" i="8"/>
  <c r="U930" i="8"/>
  <c r="U931" i="8"/>
  <c r="U932" i="8"/>
  <c r="U933" i="8"/>
  <c r="U934" i="8"/>
  <c r="U935" i="8"/>
  <c r="U936" i="8"/>
  <c r="U937" i="8"/>
  <c r="U938" i="8"/>
  <c r="U939" i="8"/>
  <c r="U940" i="8"/>
  <c r="U941" i="8"/>
  <c r="U942" i="8"/>
  <c r="U943" i="8"/>
  <c r="U944" i="8"/>
  <c r="U945" i="8"/>
  <c r="U946" i="8"/>
  <c r="U947" i="8"/>
  <c r="U948" i="8"/>
  <c r="U949" i="8"/>
  <c r="U950" i="8"/>
  <c r="U951" i="8"/>
  <c r="U952" i="8"/>
  <c r="U953" i="8"/>
  <c r="U954" i="8"/>
  <c r="U955" i="8"/>
  <c r="U956" i="8"/>
  <c r="U957" i="8"/>
  <c r="U958" i="8"/>
  <c r="U959" i="8"/>
  <c r="U960" i="8"/>
  <c r="U961" i="8"/>
  <c r="U962" i="8"/>
  <c r="U963" i="8"/>
  <c r="U964" i="8"/>
  <c r="U965" i="8"/>
  <c r="U966" i="8"/>
  <c r="U967" i="8"/>
  <c r="U968" i="8"/>
  <c r="U969" i="8"/>
  <c r="U970" i="8"/>
  <c r="U971" i="8"/>
  <c r="U972" i="8"/>
  <c r="U973" i="8"/>
  <c r="U974" i="8"/>
  <c r="U975" i="8"/>
  <c r="U976" i="8"/>
  <c r="U977" i="8"/>
  <c r="U978" i="8"/>
  <c r="U979" i="8"/>
  <c r="U980" i="8"/>
  <c r="U981" i="8"/>
  <c r="U982" i="8"/>
  <c r="U983" i="8"/>
  <c r="U984" i="8"/>
  <c r="U985" i="8"/>
  <c r="U986" i="8"/>
  <c r="U987" i="8"/>
  <c r="U988" i="8"/>
  <c r="U989" i="8"/>
  <c r="U990" i="8"/>
  <c r="U991" i="8"/>
  <c r="U992" i="8"/>
  <c r="U993" i="8"/>
  <c r="U994" i="8"/>
  <c r="U995" i="8"/>
  <c r="U996" i="8"/>
  <c r="U997" i="8"/>
  <c r="U998" i="8"/>
  <c r="U999" i="8"/>
  <c r="U1000" i="8"/>
  <c r="U1001" i="8"/>
  <c r="U1002" i="8"/>
  <c r="U1003" i="8"/>
  <c r="U1004" i="8"/>
  <c r="U1005" i="8"/>
  <c r="U1006" i="8"/>
  <c r="U1007" i="8"/>
  <c r="U1008" i="8"/>
  <c r="U1009" i="8"/>
  <c r="U1010" i="8"/>
  <c r="U1011" i="8"/>
  <c r="U1012" i="8"/>
  <c r="U1013" i="8"/>
  <c r="U1014" i="8"/>
  <c r="U1015" i="8"/>
  <c r="U1016" i="8"/>
  <c r="U1017" i="8"/>
  <c r="U1018" i="8"/>
  <c r="U1019" i="8"/>
  <c r="U1020" i="8"/>
  <c r="U1021" i="8"/>
  <c r="U1022" i="8"/>
  <c r="U1023" i="8"/>
  <c r="U1024" i="8"/>
  <c r="U1025" i="8"/>
  <c r="U1026" i="8"/>
  <c r="U1027" i="8"/>
  <c r="U1028" i="8"/>
  <c r="U1029" i="8"/>
  <c r="U1030" i="8"/>
  <c r="U1031" i="8"/>
  <c r="U1032" i="8"/>
  <c r="U1033" i="8"/>
  <c r="U1034" i="8"/>
  <c r="U1035" i="8"/>
  <c r="U1036" i="8"/>
  <c r="U1037" i="8"/>
  <c r="U1038" i="8"/>
  <c r="U1039" i="8"/>
  <c r="U1040" i="8"/>
  <c r="U1041" i="8"/>
  <c r="U1042" i="8"/>
  <c r="U1043" i="8"/>
  <c r="U1044" i="8"/>
  <c r="U1045" i="8"/>
  <c r="U1046" i="8"/>
  <c r="U1047" i="8"/>
  <c r="U1048" i="8"/>
  <c r="U1049" i="8"/>
  <c r="U1050" i="8"/>
  <c r="U1051" i="8"/>
  <c r="U1052" i="8"/>
  <c r="U1053" i="8"/>
  <c r="U1054" i="8"/>
  <c r="U1055" i="8"/>
  <c r="U1056" i="8"/>
  <c r="U1057" i="8"/>
  <c r="U1058" i="8"/>
  <c r="U1059" i="8"/>
  <c r="U1060" i="8"/>
  <c r="U1061" i="8"/>
  <c r="U1062" i="8"/>
  <c r="U1063" i="8"/>
  <c r="U1064" i="8"/>
  <c r="U1065" i="8"/>
  <c r="U1066" i="8"/>
  <c r="U1067" i="8"/>
  <c r="U1068" i="8"/>
  <c r="U1069" i="8"/>
  <c r="U1070" i="8"/>
  <c r="U1071" i="8"/>
  <c r="U1072" i="8"/>
  <c r="U1073" i="8"/>
  <c r="U1074" i="8"/>
  <c r="U1075" i="8"/>
  <c r="U1076" i="8"/>
  <c r="U1077" i="8"/>
  <c r="U1078" i="8"/>
  <c r="U1079" i="8"/>
  <c r="U1080" i="8"/>
  <c r="U1081" i="8"/>
  <c r="U1082" i="8"/>
  <c r="U1083" i="8"/>
  <c r="U1084" i="8"/>
  <c r="U1085" i="8"/>
  <c r="U1086" i="8"/>
  <c r="U1087" i="8"/>
  <c r="U1088" i="8"/>
  <c r="U1089" i="8"/>
  <c r="U1090" i="8"/>
  <c r="U1091" i="8"/>
  <c r="U1092" i="8"/>
  <c r="U1093" i="8"/>
  <c r="U1094" i="8"/>
  <c r="U1095" i="8"/>
  <c r="U1096" i="8"/>
  <c r="U1097" i="8"/>
  <c r="U1098" i="8"/>
  <c r="U1099" i="8"/>
  <c r="U1100" i="8"/>
  <c r="U1101" i="8"/>
  <c r="U1102" i="8"/>
  <c r="U1103" i="8"/>
  <c r="U1104" i="8"/>
  <c r="U1105" i="8"/>
  <c r="U1106" i="8"/>
  <c r="U1107" i="8"/>
  <c r="U1108" i="8"/>
  <c r="U1109" i="8"/>
  <c r="U1110" i="8"/>
  <c r="U1111" i="8"/>
  <c r="U1112" i="8"/>
  <c r="U1113" i="8"/>
  <c r="U1114" i="8"/>
  <c r="U1115" i="8"/>
  <c r="U1116" i="8"/>
  <c r="U1117" i="8"/>
  <c r="U1118" i="8"/>
  <c r="U1119" i="8"/>
  <c r="U1120" i="8"/>
  <c r="U1121" i="8"/>
  <c r="U1122" i="8"/>
  <c r="U1123" i="8"/>
  <c r="U1124" i="8"/>
  <c r="U1125" i="8"/>
  <c r="U1126" i="8"/>
  <c r="U1127" i="8"/>
  <c r="U1128" i="8"/>
  <c r="U1129" i="8"/>
  <c r="U1130" i="8"/>
  <c r="U1131" i="8"/>
  <c r="U1132" i="8"/>
  <c r="U1133" i="8"/>
  <c r="U1134" i="8"/>
  <c r="U1135" i="8"/>
  <c r="U1136" i="8"/>
  <c r="U1137" i="8"/>
  <c r="U1138" i="8"/>
  <c r="U1139" i="8"/>
  <c r="U1140" i="8"/>
  <c r="U1141" i="8"/>
  <c r="U1142" i="8"/>
  <c r="U1143" i="8"/>
  <c r="U1144" i="8"/>
  <c r="U1145" i="8"/>
  <c r="U1146" i="8"/>
  <c r="U1147" i="8"/>
  <c r="U1148" i="8"/>
  <c r="U1149" i="8"/>
  <c r="U1150" i="8"/>
  <c r="U1151" i="8"/>
  <c r="U1152" i="8"/>
  <c r="U1153" i="8"/>
  <c r="U1154" i="8"/>
  <c r="U1155" i="8"/>
  <c r="U1156" i="8"/>
  <c r="U1157" i="8"/>
  <c r="U1158" i="8"/>
  <c r="U1159" i="8"/>
  <c r="U1160" i="8"/>
  <c r="U1161" i="8"/>
  <c r="U1162" i="8"/>
  <c r="U1163" i="8"/>
  <c r="U1164" i="8"/>
  <c r="U1165" i="8"/>
  <c r="U1166" i="8"/>
  <c r="U1167" i="8"/>
  <c r="U1168" i="8"/>
  <c r="U1169" i="8"/>
  <c r="U1170" i="8"/>
  <c r="U1171" i="8"/>
  <c r="U1172" i="8"/>
  <c r="U1173" i="8"/>
  <c r="U1174" i="8"/>
  <c r="U1175" i="8"/>
  <c r="U1176" i="8"/>
  <c r="U1177" i="8"/>
  <c r="U1178" i="8"/>
  <c r="U1179" i="8"/>
  <c r="U1180" i="8"/>
  <c r="U1181" i="8"/>
  <c r="U1182" i="8"/>
  <c r="U1183" i="8"/>
  <c r="U1184" i="8"/>
  <c r="U1185" i="8"/>
  <c r="U1186" i="8"/>
  <c r="U1187" i="8"/>
  <c r="U1188" i="8"/>
  <c r="U1189" i="8"/>
  <c r="U1190" i="8"/>
  <c r="U1191" i="8"/>
  <c r="U1192" i="8"/>
  <c r="U1193" i="8"/>
  <c r="U1194" i="8"/>
  <c r="T4" i="8"/>
  <c r="T5" i="8"/>
  <c r="T6" i="8"/>
  <c r="T7" i="8"/>
  <c r="T8" i="8"/>
  <c r="T9" i="8"/>
  <c r="T10" i="8"/>
  <c r="T11" i="8"/>
  <c r="T12" i="8"/>
  <c r="T13" i="8"/>
  <c r="T14" i="8"/>
  <c r="I11" i="16" s="1"/>
  <c r="I16" i="16" s="1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1064" i="8"/>
  <c r="T1065" i="8"/>
  <c r="T1066" i="8"/>
  <c r="T1067" i="8"/>
  <c r="T1068" i="8"/>
  <c r="T1069" i="8"/>
  <c r="T1070" i="8"/>
  <c r="T1071" i="8"/>
  <c r="T1072" i="8"/>
  <c r="T1073" i="8"/>
  <c r="T1074" i="8"/>
  <c r="T1075" i="8"/>
  <c r="T1076" i="8"/>
  <c r="T1077" i="8"/>
  <c r="T1078" i="8"/>
  <c r="T1079" i="8"/>
  <c r="T1080" i="8"/>
  <c r="T1081" i="8"/>
  <c r="T1082" i="8"/>
  <c r="T1083" i="8"/>
  <c r="T1084" i="8"/>
  <c r="T1085" i="8"/>
  <c r="T1086" i="8"/>
  <c r="T1087" i="8"/>
  <c r="T1088" i="8"/>
  <c r="T1089" i="8"/>
  <c r="T1090" i="8"/>
  <c r="T1091" i="8"/>
  <c r="T1092" i="8"/>
  <c r="T1093" i="8"/>
  <c r="T1094" i="8"/>
  <c r="T1095" i="8"/>
  <c r="T1096" i="8"/>
  <c r="T1097" i="8"/>
  <c r="T1098" i="8"/>
  <c r="T1099" i="8"/>
  <c r="T1100" i="8"/>
  <c r="T1101" i="8"/>
  <c r="T1102" i="8"/>
  <c r="T1103" i="8"/>
  <c r="T1104" i="8"/>
  <c r="T1105" i="8"/>
  <c r="T1106" i="8"/>
  <c r="T1107" i="8"/>
  <c r="T1108" i="8"/>
  <c r="T1109" i="8"/>
  <c r="T1110" i="8"/>
  <c r="T1111" i="8"/>
  <c r="T1112" i="8"/>
  <c r="T1113" i="8"/>
  <c r="T1114" i="8"/>
  <c r="T1115" i="8"/>
  <c r="T1116" i="8"/>
  <c r="T1117" i="8"/>
  <c r="T1118" i="8"/>
  <c r="T1119" i="8"/>
  <c r="T1120" i="8"/>
  <c r="T1121" i="8"/>
  <c r="T1122" i="8"/>
  <c r="T1123" i="8"/>
  <c r="T1124" i="8"/>
  <c r="T1125" i="8"/>
  <c r="T1126" i="8"/>
  <c r="T1127" i="8"/>
  <c r="T1128" i="8"/>
  <c r="T1129" i="8"/>
  <c r="T1130" i="8"/>
  <c r="T1131" i="8"/>
  <c r="T1132" i="8"/>
  <c r="T1133" i="8"/>
  <c r="T1134" i="8"/>
  <c r="T1135" i="8"/>
  <c r="T1136" i="8"/>
  <c r="T1137" i="8"/>
  <c r="T1138" i="8"/>
  <c r="T1139" i="8"/>
  <c r="T1140" i="8"/>
  <c r="T1141" i="8"/>
  <c r="T1142" i="8"/>
  <c r="T1143" i="8"/>
  <c r="T1144" i="8"/>
  <c r="T1145" i="8"/>
  <c r="T1146" i="8"/>
  <c r="T1147" i="8"/>
  <c r="T1148" i="8"/>
  <c r="T1149" i="8"/>
  <c r="T1150" i="8"/>
  <c r="T1151" i="8"/>
  <c r="T1152" i="8"/>
  <c r="T1153" i="8"/>
  <c r="T1154" i="8"/>
  <c r="T1155" i="8"/>
  <c r="T1156" i="8"/>
  <c r="T1157" i="8"/>
  <c r="T1158" i="8"/>
  <c r="T1159" i="8"/>
  <c r="T1160" i="8"/>
  <c r="T1161" i="8"/>
  <c r="T1162" i="8"/>
  <c r="T1163" i="8"/>
  <c r="T1164" i="8"/>
  <c r="T1165" i="8"/>
  <c r="T1166" i="8"/>
  <c r="T1167" i="8"/>
  <c r="T1168" i="8"/>
  <c r="T1169" i="8"/>
  <c r="T1170" i="8"/>
  <c r="T1171" i="8"/>
  <c r="T1172" i="8"/>
  <c r="T1173" i="8"/>
  <c r="T1174" i="8"/>
  <c r="T1175" i="8"/>
  <c r="T1176" i="8"/>
  <c r="T1177" i="8"/>
  <c r="T1178" i="8"/>
  <c r="T1179" i="8"/>
  <c r="T1180" i="8"/>
  <c r="T1181" i="8"/>
  <c r="T1182" i="8"/>
  <c r="T1183" i="8"/>
  <c r="T1184" i="8"/>
  <c r="T1185" i="8"/>
  <c r="T1186" i="8"/>
  <c r="T1187" i="8"/>
  <c r="T1188" i="8"/>
  <c r="T1189" i="8"/>
  <c r="T1190" i="8"/>
  <c r="T1191" i="8"/>
  <c r="T1192" i="8"/>
  <c r="T1193" i="8"/>
  <c r="T1194" i="8"/>
  <c r="S4" i="8"/>
  <c r="S5" i="8"/>
  <c r="S6" i="8"/>
  <c r="S7" i="8"/>
  <c r="S8" i="8"/>
  <c r="S9" i="8"/>
  <c r="S10" i="8"/>
  <c r="S11" i="8"/>
  <c r="S12" i="8"/>
  <c r="S13" i="8"/>
  <c r="S14" i="8"/>
  <c r="H11" i="16" s="1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S599" i="8"/>
  <c r="S600" i="8"/>
  <c r="S601" i="8"/>
  <c r="S602" i="8"/>
  <c r="S603" i="8"/>
  <c r="S604" i="8"/>
  <c r="S605" i="8"/>
  <c r="S606" i="8"/>
  <c r="S607" i="8"/>
  <c r="S608" i="8"/>
  <c r="S609" i="8"/>
  <c r="S610" i="8"/>
  <c r="S611" i="8"/>
  <c r="S612" i="8"/>
  <c r="S613" i="8"/>
  <c r="S614" i="8"/>
  <c r="S615" i="8"/>
  <c r="S616" i="8"/>
  <c r="S617" i="8"/>
  <c r="S618" i="8"/>
  <c r="S619" i="8"/>
  <c r="S620" i="8"/>
  <c r="S621" i="8"/>
  <c r="S622" i="8"/>
  <c r="S623" i="8"/>
  <c r="S624" i="8"/>
  <c r="S625" i="8"/>
  <c r="S626" i="8"/>
  <c r="S627" i="8"/>
  <c r="S628" i="8"/>
  <c r="S629" i="8"/>
  <c r="S630" i="8"/>
  <c r="S631" i="8"/>
  <c r="S632" i="8"/>
  <c r="S633" i="8"/>
  <c r="S634" i="8"/>
  <c r="S635" i="8"/>
  <c r="S636" i="8"/>
  <c r="S637" i="8"/>
  <c r="S638" i="8"/>
  <c r="S639" i="8"/>
  <c r="S640" i="8"/>
  <c r="S641" i="8"/>
  <c r="S642" i="8"/>
  <c r="S643" i="8"/>
  <c r="S644" i="8"/>
  <c r="S645" i="8"/>
  <c r="S646" i="8"/>
  <c r="S647" i="8"/>
  <c r="S648" i="8"/>
  <c r="S649" i="8"/>
  <c r="S650" i="8"/>
  <c r="S651" i="8"/>
  <c r="S652" i="8"/>
  <c r="S653" i="8"/>
  <c r="S654" i="8"/>
  <c r="S655" i="8"/>
  <c r="S656" i="8"/>
  <c r="S657" i="8"/>
  <c r="S658" i="8"/>
  <c r="S659" i="8"/>
  <c r="S660" i="8"/>
  <c r="S661" i="8"/>
  <c r="S662" i="8"/>
  <c r="S663" i="8"/>
  <c r="S664" i="8"/>
  <c r="S665" i="8"/>
  <c r="S666" i="8"/>
  <c r="S667" i="8"/>
  <c r="S668" i="8"/>
  <c r="S669" i="8"/>
  <c r="S670" i="8"/>
  <c r="S671" i="8"/>
  <c r="S672" i="8"/>
  <c r="S673" i="8"/>
  <c r="S674" i="8"/>
  <c r="S675" i="8"/>
  <c r="S676" i="8"/>
  <c r="S677" i="8"/>
  <c r="S678" i="8"/>
  <c r="S679" i="8"/>
  <c r="S680" i="8"/>
  <c r="S681" i="8"/>
  <c r="S682" i="8"/>
  <c r="S683" i="8"/>
  <c r="S684" i="8"/>
  <c r="S685" i="8"/>
  <c r="S686" i="8"/>
  <c r="S687" i="8"/>
  <c r="S688" i="8"/>
  <c r="S689" i="8"/>
  <c r="S690" i="8"/>
  <c r="S691" i="8"/>
  <c r="S692" i="8"/>
  <c r="S693" i="8"/>
  <c r="S694" i="8"/>
  <c r="S695" i="8"/>
  <c r="S696" i="8"/>
  <c r="S697" i="8"/>
  <c r="S698" i="8"/>
  <c r="S699" i="8"/>
  <c r="S700" i="8"/>
  <c r="S701" i="8"/>
  <c r="S702" i="8"/>
  <c r="S703" i="8"/>
  <c r="S704" i="8"/>
  <c r="S705" i="8"/>
  <c r="S706" i="8"/>
  <c r="S707" i="8"/>
  <c r="S708" i="8"/>
  <c r="S709" i="8"/>
  <c r="S710" i="8"/>
  <c r="S711" i="8"/>
  <c r="S712" i="8"/>
  <c r="S713" i="8"/>
  <c r="S714" i="8"/>
  <c r="S715" i="8"/>
  <c r="S716" i="8"/>
  <c r="S717" i="8"/>
  <c r="S718" i="8"/>
  <c r="S719" i="8"/>
  <c r="S720" i="8"/>
  <c r="S721" i="8"/>
  <c r="S722" i="8"/>
  <c r="S723" i="8"/>
  <c r="S724" i="8"/>
  <c r="S725" i="8"/>
  <c r="S726" i="8"/>
  <c r="S727" i="8"/>
  <c r="S728" i="8"/>
  <c r="S729" i="8"/>
  <c r="S730" i="8"/>
  <c r="S731" i="8"/>
  <c r="S732" i="8"/>
  <c r="S733" i="8"/>
  <c r="S734" i="8"/>
  <c r="S735" i="8"/>
  <c r="S736" i="8"/>
  <c r="S737" i="8"/>
  <c r="S738" i="8"/>
  <c r="S739" i="8"/>
  <c r="S740" i="8"/>
  <c r="S741" i="8"/>
  <c r="S742" i="8"/>
  <c r="S743" i="8"/>
  <c r="S744" i="8"/>
  <c r="S745" i="8"/>
  <c r="S746" i="8"/>
  <c r="S747" i="8"/>
  <c r="S748" i="8"/>
  <c r="S749" i="8"/>
  <c r="S750" i="8"/>
  <c r="S751" i="8"/>
  <c r="S752" i="8"/>
  <c r="S753" i="8"/>
  <c r="S754" i="8"/>
  <c r="S755" i="8"/>
  <c r="S756" i="8"/>
  <c r="S757" i="8"/>
  <c r="S758" i="8"/>
  <c r="S759" i="8"/>
  <c r="S760" i="8"/>
  <c r="S761" i="8"/>
  <c r="S762" i="8"/>
  <c r="S763" i="8"/>
  <c r="S764" i="8"/>
  <c r="S765" i="8"/>
  <c r="S766" i="8"/>
  <c r="S767" i="8"/>
  <c r="S768" i="8"/>
  <c r="S769" i="8"/>
  <c r="S770" i="8"/>
  <c r="S771" i="8"/>
  <c r="S772" i="8"/>
  <c r="S773" i="8"/>
  <c r="S774" i="8"/>
  <c r="S775" i="8"/>
  <c r="S776" i="8"/>
  <c r="S777" i="8"/>
  <c r="S778" i="8"/>
  <c r="S779" i="8"/>
  <c r="S780" i="8"/>
  <c r="S781" i="8"/>
  <c r="S782" i="8"/>
  <c r="S783" i="8"/>
  <c r="S784" i="8"/>
  <c r="S785" i="8"/>
  <c r="S786" i="8"/>
  <c r="S787" i="8"/>
  <c r="S788" i="8"/>
  <c r="S789" i="8"/>
  <c r="S790" i="8"/>
  <c r="S791" i="8"/>
  <c r="S792" i="8"/>
  <c r="S793" i="8"/>
  <c r="S794" i="8"/>
  <c r="S795" i="8"/>
  <c r="S796" i="8"/>
  <c r="S797" i="8"/>
  <c r="S798" i="8"/>
  <c r="S799" i="8"/>
  <c r="S800" i="8"/>
  <c r="S801" i="8"/>
  <c r="S802" i="8"/>
  <c r="S803" i="8"/>
  <c r="S804" i="8"/>
  <c r="S805" i="8"/>
  <c r="S806" i="8"/>
  <c r="S807" i="8"/>
  <c r="S808" i="8"/>
  <c r="S809" i="8"/>
  <c r="S810" i="8"/>
  <c r="S811" i="8"/>
  <c r="S812" i="8"/>
  <c r="S813" i="8"/>
  <c r="S814" i="8"/>
  <c r="S815" i="8"/>
  <c r="S816" i="8"/>
  <c r="S817" i="8"/>
  <c r="S818" i="8"/>
  <c r="S819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S851" i="8"/>
  <c r="S852" i="8"/>
  <c r="S853" i="8"/>
  <c r="S854" i="8"/>
  <c r="S855" i="8"/>
  <c r="S856" i="8"/>
  <c r="S857" i="8"/>
  <c r="S858" i="8"/>
  <c r="S859" i="8"/>
  <c r="S860" i="8"/>
  <c r="S861" i="8"/>
  <c r="S862" i="8"/>
  <c r="S863" i="8"/>
  <c r="S864" i="8"/>
  <c r="S865" i="8"/>
  <c r="S866" i="8"/>
  <c r="S867" i="8"/>
  <c r="S868" i="8"/>
  <c r="S869" i="8"/>
  <c r="S870" i="8"/>
  <c r="S871" i="8"/>
  <c r="S872" i="8"/>
  <c r="S873" i="8"/>
  <c r="S874" i="8"/>
  <c r="S875" i="8"/>
  <c r="S876" i="8"/>
  <c r="S877" i="8"/>
  <c r="S878" i="8"/>
  <c r="S879" i="8"/>
  <c r="S880" i="8"/>
  <c r="S881" i="8"/>
  <c r="S882" i="8"/>
  <c r="S883" i="8"/>
  <c r="S884" i="8"/>
  <c r="S885" i="8"/>
  <c r="S886" i="8"/>
  <c r="S887" i="8"/>
  <c r="S888" i="8"/>
  <c r="S889" i="8"/>
  <c r="S890" i="8"/>
  <c r="S891" i="8"/>
  <c r="S892" i="8"/>
  <c r="S893" i="8"/>
  <c r="S894" i="8"/>
  <c r="S895" i="8"/>
  <c r="S896" i="8"/>
  <c r="S897" i="8"/>
  <c r="S898" i="8"/>
  <c r="S899" i="8"/>
  <c r="S900" i="8"/>
  <c r="S901" i="8"/>
  <c r="S902" i="8"/>
  <c r="S903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S944" i="8"/>
  <c r="S945" i="8"/>
  <c r="S946" i="8"/>
  <c r="S947" i="8"/>
  <c r="S948" i="8"/>
  <c r="S949" i="8"/>
  <c r="S950" i="8"/>
  <c r="S951" i="8"/>
  <c r="S952" i="8"/>
  <c r="S953" i="8"/>
  <c r="S954" i="8"/>
  <c r="S955" i="8"/>
  <c r="S956" i="8"/>
  <c r="S957" i="8"/>
  <c r="S958" i="8"/>
  <c r="S959" i="8"/>
  <c r="S960" i="8"/>
  <c r="S961" i="8"/>
  <c r="S962" i="8"/>
  <c r="S963" i="8"/>
  <c r="S964" i="8"/>
  <c r="S965" i="8"/>
  <c r="S966" i="8"/>
  <c r="S967" i="8"/>
  <c r="S968" i="8"/>
  <c r="S969" i="8"/>
  <c r="S970" i="8"/>
  <c r="S971" i="8"/>
  <c r="S972" i="8"/>
  <c r="S973" i="8"/>
  <c r="S974" i="8"/>
  <c r="S975" i="8"/>
  <c r="S976" i="8"/>
  <c r="S977" i="8"/>
  <c r="S978" i="8"/>
  <c r="S979" i="8"/>
  <c r="S980" i="8"/>
  <c r="S981" i="8"/>
  <c r="S982" i="8"/>
  <c r="S983" i="8"/>
  <c r="S984" i="8"/>
  <c r="S985" i="8"/>
  <c r="S986" i="8"/>
  <c r="S987" i="8"/>
  <c r="S988" i="8"/>
  <c r="S989" i="8"/>
  <c r="S990" i="8"/>
  <c r="S991" i="8"/>
  <c r="S992" i="8"/>
  <c r="S993" i="8"/>
  <c r="S994" i="8"/>
  <c r="S995" i="8"/>
  <c r="S996" i="8"/>
  <c r="S997" i="8"/>
  <c r="S998" i="8"/>
  <c r="S999" i="8"/>
  <c r="S1000" i="8"/>
  <c r="S1001" i="8"/>
  <c r="S1002" i="8"/>
  <c r="S1003" i="8"/>
  <c r="S1004" i="8"/>
  <c r="S1005" i="8"/>
  <c r="S1006" i="8"/>
  <c r="S1007" i="8"/>
  <c r="S1008" i="8"/>
  <c r="S1009" i="8"/>
  <c r="S1010" i="8"/>
  <c r="S1011" i="8"/>
  <c r="S1012" i="8"/>
  <c r="S1013" i="8"/>
  <c r="S1014" i="8"/>
  <c r="S1015" i="8"/>
  <c r="S1016" i="8"/>
  <c r="S1017" i="8"/>
  <c r="S1018" i="8"/>
  <c r="S1019" i="8"/>
  <c r="S1020" i="8"/>
  <c r="S1021" i="8"/>
  <c r="S1022" i="8"/>
  <c r="S1023" i="8"/>
  <c r="S1024" i="8"/>
  <c r="S1025" i="8"/>
  <c r="S1026" i="8"/>
  <c r="S1027" i="8"/>
  <c r="S1028" i="8"/>
  <c r="S1029" i="8"/>
  <c r="S1030" i="8"/>
  <c r="S1031" i="8"/>
  <c r="S1032" i="8"/>
  <c r="S1033" i="8"/>
  <c r="S1034" i="8"/>
  <c r="S1035" i="8"/>
  <c r="S1036" i="8"/>
  <c r="S1037" i="8"/>
  <c r="S1038" i="8"/>
  <c r="S1039" i="8"/>
  <c r="S1040" i="8"/>
  <c r="S1041" i="8"/>
  <c r="S1042" i="8"/>
  <c r="S1043" i="8"/>
  <c r="S1044" i="8"/>
  <c r="S1045" i="8"/>
  <c r="S1046" i="8"/>
  <c r="S1047" i="8"/>
  <c r="S1048" i="8"/>
  <c r="S1049" i="8"/>
  <c r="S1050" i="8"/>
  <c r="S1051" i="8"/>
  <c r="S1052" i="8"/>
  <c r="S1053" i="8"/>
  <c r="S1054" i="8"/>
  <c r="S1055" i="8"/>
  <c r="S1056" i="8"/>
  <c r="S1057" i="8"/>
  <c r="S1058" i="8"/>
  <c r="S1059" i="8"/>
  <c r="S1060" i="8"/>
  <c r="S1061" i="8"/>
  <c r="S1062" i="8"/>
  <c r="S1063" i="8"/>
  <c r="S1064" i="8"/>
  <c r="S1065" i="8"/>
  <c r="S1066" i="8"/>
  <c r="S1067" i="8"/>
  <c r="S1068" i="8"/>
  <c r="S1069" i="8"/>
  <c r="S1070" i="8"/>
  <c r="S1071" i="8"/>
  <c r="S1072" i="8"/>
  <c r="S1073" i="8"/>
  <c r="S1074" i="8"/>
  <c r="S1075" i="8"/>
  <c r="S1076" i="8"/>
  <c r="S1077" i="8"/>
  <c r="S1078" i="8"/>
  <c r="S1079" i="8"/>
  <c r="S1080" i="8"/>
  <c r="S1081" i="8"/>
  <c r="S1082" i="8"/>
  <c r="S1083" i="8"/>
  <c r="S1084" i="8"/>
  <c r="S1085" i="8"/>
  <c r="S1086" i="8"/>
  <c r="S1087" i="8"/>
  <c r="S1088" i="8"/>
  <c r="S1089" i="8"/>
  <c r="S1090" i="8"/>
  <c r="S1091" i="8"/>
  <c r="S1092" i="8"/>
  <c r="S1093" i="8"/>
  <c r="S1094" i="8"/>
  <c r="S1095" i="8"/>
  <c r="S1096" i="8"/>
  <c r="S1097" i="8"/>
  <c r="S1098" i="8"/>
  <c r="S1099" i="8"/>
  <c r="S1100" i="8"/>
  <c r="S1101" i="8"/>
  <c r="S1102" i="8"/>
  <c r="S1103" i="8"/>
  <c r="S1104" i="8"/>
  <c r="S1105" i="8"/>
  <c r="S1106" i="8"/>
  <c r="S1107" i="8"/>
  <c r="S1108" i="8"/>
  <c r="S1109" i="8"/>
  <c r="S1110" i="8"/>
  <c r="S1111" i="8"/>
  <c r="S1112" i="8"/>
  <c r="S1113" i="8"/>
  <c r="S1114" i="8"/>
  <c r="S1115" i="8"/>
  <c r="S1116" i="8"/>
  <c r="S1117" i="8"/>
  <c r="S1118" i="8"/>
  <c r="S1119" i="8"/>
  <c r="S1120" i="8"/>
  <c r="S1121" i="8"/>
  <c r="S1122" i="8"/>
  <c r="S1123" i="8"/>
  <c r="S1124" i="8"/>
  <c r="S1125" i="8"/>
  <c r="S1126" i="8"/>
  <c r="S1127" i="8"/>
  <c r="S1128" i="8"/>
  <c r="S1129" i="8"/>
  <c r="S1130" i="8"/>
  <c r="S1131" i="8"/>
  <c r="S1132" i="8"/>
  <c r="S1133" i="8"/>
  <c r="S1134" i="8"/>
  <c r="S1135" i="8"/>
  <c r="S1136" i="8"/>
  <c r="S1137" i="8"/>
  <c r="S1138" i="8"/>
  <c r="S1139" i="8"/>
  <c r="S1140" i="8"/>
  <c r="S1141" i="8"/>
  <c r="S1142" i="8"/>
  <c r="S1143" i="8"/>
  <c r="S1144" i="8"/>
  <c r="S1145" i="8"/>
  <c r="S1146" i="8"/>
  <c r="S1147" i="8"/>
  <c r="S1148" i="8"/>
  <c r="S1149" i="8"/>
  <c r="S1150" i="8"/>
  <c r="S1151" i="8"/>
  <c r="S1152" i="8"/>
  <c r="S1153" i="8"/>
  <c r="S1154" i="8"/>
  <c r="S1155" i="8"/>
  <c r="S1156" i="8"/>
  <c r="S1157" i="8"/>
  <c r="S1158" i="8"/>
  <c r="S1159" i="8"/>
  <c r="S1160" i="8"/>
  <c r="S1161" i="8"/>
  <c r="S1162" i="8"/>
  <c r="S1163" i="8"/>
  <c r="S1164" i="8"/>
  <c r="S1165" i="8"/>
  <c r="S1166" i="8"/>
  <c r="S1167" i="8"/>
  <c r="S1168" i="8"/>
  <c r="S1169" i="8"/>
  <c r="S1170" i="8"/>
  <c r="S1171" i="8"/>
  <c r="S1172" i="8"/>
  <c r="S1173" i="8"/>
  <c r="S1174" i="8"/>
  <c r="S1175" i="8"/>
  <c r="S1176" i="8"/>
  <c r="S1177" i="8"/>
  <c r="S1178" i="8"/>
  <c r="S1179" i="8"/>
  <c r="S1180" i="8"/>
  <c r="S1181" i="8"/>
  <c r="S1182" i="8"/>
  <c r="S1183" i="8"/>
  <c r="S1184" i="8"/>
  <c r="S1185" i="8"/>
  <c r="S1186" i="8"/>
  <c r="S1187" i="8"/>
  <c r="S1188" i="8"/>
  <c r="S1189" i="8"/>
  <c r="S1190" i="8"/>
  <c r="S1191" i="8"/>
  <c r="S1192" i="8"/>
  <c r="S1193" i="8"/>
  <c r="S1194" i="8"/>
  <c r="V3" i="8"/>
  <c r="U3" i="8"/>
  <c r="T3" i="8"/>
  <c r="S3" i="8"/>
  <c r="R4" i="8"/>
  <c r="R5" i="8"/>
  <c r="R6" i="8"/>
  <c r="R7" i="8"/>
  <c r="R8" i="8"/>
  <c r="R9" i="8"/>
  <c r="R10" i="8"/>
  <c r="R11" i="8"/>
  <c r="R12" i="8"/>
  <c r="R13" i="8"/>
  <c r="R14" i="8"/>
  <c r="H11" i="14" s="1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R438" i="8"/>
  <c r="R439" i="8"/>
  <c r="R440" i="8"/>
  <c r="R441" i="8"/>
  <c r="R442" i="8"/>
  <c r="R443" i="8"/>
  <c r="R444" i="8"/>
  <c r="R445" i="8"/>
  <c r="R446" i="8"/>
  <c r="R447" i="8"/>
  <c r="R448" i="8"/>
  <c r="R449" i="8"/>
  <c r="R450" i="8"/>
  <c r="R451" i="8"/>
  <c r="R452" i="8"/>
  <c r="R453" i="8"/>
  <c r="R454" i="8"/>
  <c r="R455" i="8"/>
  <c r="R456" i="8"/>
  <c r="R457" i="8"/>
  <c r="R458" i="8"/>
  <c r="R459" i="8"/>
  <c r="R460" i="8"/>
  <c r="R461" i="8"/>
  <c r="R462" i="8"/>
  <c r="R463" i="8"/>
  <c r="R464" i="8"/>
  <c r="R465" i="8"/>
  <c r="R466" i="8"/>
  <c r="R467" i="8"/>
  <c r="R468" i="8"/>
  <c r="R469" i="8"/>
  <c r="R470" i="8"/>
  <c r="R471" i="8"/>
  <c r="R472" i="8"/>
  <c r="R473" i="8"/>
  <c r="R474" i="8"/>
  <c r="R475" i="8"/>
  <c r="R476" i="8"/>
  <c r="R477" i="8"/>
  <c r="R478" i="8"/>
  <c r="R479" i="8"/>
  <c r="R480" i="8"/>
  <c r="R481" i="8"/>
  <c r="R482" i="8"/>
  <c r="R483" i="8"/>
  <c r="R484" i="8"/>
  <c r="R485" i="8"/>
  <c r="R486" i="8"/>
  <c r="R487" i="8"/>
  <c r="R488" i="8"/>
  <c r="R489" i="8"/>
  <c r="R490" i="8"/>
  <c r="R491" i="8"/>
  <c r="R492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667" i="8"/>
  <c r="R668" i="8"/>
  <c r="R669" i="8"/>
  <c r="R670" i="8"/>
  <c r="R671" i="8"/>
  <c r="R672" i="8"/>
  <c r="R673" i="8"/>
  <c r="R674" i="8"/>
  <c r="R675" i="8"/>
  <c r="R676" i="8"/>
  <c r="R677" i="8"/>
  <c r="R678" i="8"/>
  <c r="R679" i="8"/>
  <c r="R680" i="8"/>
  <c r="R681" i="8"/>
  <c r="R682" i="8"/>
  <c r="R683" i="8"/>
  <c r="R684" i="8"/>
  <c r="R685" i="8"/>
  <c r="R686" i="8"/>
  <c r="R687" i="8"/>
  <c r="R688" i="8"/>
  <c r="R689" i="8"/>
  <c r="R690" i="8"/>
  <c r="R691" i="8"/>
  <c r="R692" i="8"/>
  <c r="R693" i="8"/>
  <c r="R694" i="8"/>
  <c r="R695" i="8"/>
  <c r="R696" i="8"/>
  <c r="R697" i="8"/>
  <c r="R698" i="8"/>
  <c r="R699" i="8"/>
  <c r="R700" i="8"/>
  <c r="R701" i="8"/>
  <c r="R702" i="8"/>
  <c r="R703" i="8"/>
  <c r="R704" i="8"/>
  <c r="R705" i="8"/>
  <c r="R706" i="8"/>
  <c r="R707" i="8"/>
  <c r="R708" i="8"/>
  <c r="R709" i="8"/>
  <c r="R710" i="8"/>
  <c r="R711" i="8"/>
  <c r="R712" i="8"/>
  <c r="R713" i="8"/>
  <c r="R714" i="8"/>
  <c r="R715" i="8"/>
  <c r="R716" i="8"/>
  <c r="R717" i="8"/>
  <c r="R718" i="8"/>
  <c r="R719" i="8"/>
  <c r="R720" i="8"/>
  <c r="R721" i="8"/>
  <c r="R722" i="8"/>
  <c r="R723" i="8"/>
  <c r="R724" i="8"/>
  <c r="R725" i="8"/>
  <c r="R726" i="8"/>
  <c r="R727" i="8"/>
  <c r="R728" i="8"/>
  <c r="R729" i="8"/>
  <c r="R730" i="8"/>
  <c r="R731" i="8"/>
  <c r="R732" i="8"/>
  <c r="R733" i="8"/>
  <c r="R734" i="8"/>
  <c r="R735" i="8"/>
  <c r="R736" i="8"/>
  <c r="R737" i="8"/>
  <c r="R738" i="8"/>
  <c r="R739" i="8"/>
  <c r="R740" i="8"/>
  <c r="R741" i="8"/>
  <c r="R742" i="8"/>
  <c r="R743" i="8"/>
  <c r="R744" i="8"/>
  <c r="R745" i="8"/>
  <c r="R746" i="8"/>
  <c r="R747" i="8"/>
  <c r="R748" i="8"/>
  <c r="R749" i="8"/>
  <c r="R750" i="8"/>
  <c r="R751" i="8"/>
  <c r="R752" i="8"/>
  <c r="R753" i="8"/>
  <c r="R754" i="8"/>
  <c r="R755" i="8"/>
  <c r="R756" i="8"/>
  <c r="R757" i="8"/>
  <c r="R758" i="8"/>
  <c r="R759" i="8"/>
  <c r="R760" i="8"/>
  <c r="R761" i="8"/>
  <c r="R762" i="8"/>
  <c r="R763" i="8"/>
  <c r="R764" i="8"/>
  <c r="R765" i="8"/>
  <c r="R766" i="8"/>
  <c r="R767" i="8"/>
  <c r="R768" i="8"/>
  <c r="R769" i="8"/>
  <c r="R770" i="8"/>
  <c r="R771" i="8"/>
  <c r="R772" i="8"/>
  <c r="R773" i="8"/>
  <c r="R774" i="8"/>
  <c r="R775" i="8"/>
  <c r="R776" i="8"/>
  <c r="R777" i="8"/>
  <c r="R778" i="8"/>
  <c r="R779" i="8"/>
  <c r="R780" i="8"/>
  <c r="R781" i="8"/>
  <c r="R782" i="8"/>
  <c r="R783" i="8"/>
  <c r="R784" i="8"/>
  <c r="R785" i="8"/>
  <c r="R786" i="8"/>
  <c r="R787" i="8"/>
  <c r="R788" i="8"/>
  <c r="R789" i="8"/>
  <c r="R790" i="8"/>
  <c r="R791" i="8"/>
  <c r="R792" i="8"/>
  <c r="R793" i="8"/>
  <c r="R794" i="8"/>
  <c r="R795" i="8"/>
  <c r="R796" i="8"/>
  <c r="R797" i="8"/>
  <c r="R798" i="8"/>
  <c r="R799" i="8"/>
  <c r="R800" i="8"/>
  <c r="R801" i="8"/>
  <c r="R802" i="8"/>
  <c r="R803" i="8"/>
  <c r="R804" i="8"/>
  <c r="R805" i="8"/>
  <c r="R806" i="8"/>
  <c r="R807" i="8"/>
  <c r="R808" i="8"/>
  <c r="R809" i="8"/>
  <c r="R810" i="8"/>
  <c r="R811" i="8"/>
  <c r="R812" i="8"/>
  <c r="R813" i="8"/>
  <c r="R814" i="8"/>
  <c r="R815" i="8"/>
  <c r="R816" i="8"/>
  <c r="R817" i="8"/>
  <c r="R818" i="8"/>
  <c r="R819" i="8"/>
  <c r="R820" i="8"/>
  <c r="R821" i="8"/>
  <c r="R822" i="8"/>
  <c r="R823" i="8"/>
  <c r="R824" i="8"/>
  <c r="R825" i="8"/>
  <c r="R826" i="8"/>
  <c r="R827" i="8"/>
  <c r="R828" i="8"/>
  <c r="R829" i="8"/>
  <c r="R830" i="8"/>
  <c r="R831" i="8"/>
  <c r="R832" i="8"/>
  <c r="R833" i="8"/>
  <c r="R834" i="8"/>
  <c r="R835" i="8"/>
  <c r="R836" i="8"/>
  <c r="R837" i="8"/>
  <c r="R838" i="8"/>
  <c r="R839" i="8"/>
  <c r="R840" i="8"/>
  <c r="R841" i="8"/>
  <c r="R842" i="8"/>
  <c r="R843" i="8"/>
  <c r="R844" i="8"/>
  <c r="R845" i="8"/>
  <c r="R846" i="8"/>
  <c r="R847" i="8"/>
  <c r="R848" i="8"/>
  <c r="R849" i="8"/>
  <c r="R850" i="8"/>
  <c r="R851" i="8"/>
  <c r="R852" i="8"/>
  <c r="R853" i="8"/>
  <c r="R854" i="8"/>
  <c r="R855" i="8"/>
  <c r="R856" i="8"/>
  <c r="R857" i="8"/>
  <c r="R858" i="8"/>
  <c r="R859" i="8"/>
  <c r="R860" i="8"/>
  <c r="R861" i="8"/>
  <c r="R862" i="8"/>
  <c r="R863" i="8"/>
  <c r="R864" i="8"/>
  <c r="R865" i="8"/>
  <c r="R866" i="8"/>
  <c r="R867" i="8"/>
  <c r="R868" i="8"/>
  <c r="R869" i="8"/>
  <c r="R870" i="8"/>
  <c r="R871" i="8"/>
  <c r="R872" i="8"/>
  <c r="R873" i="8"/>
  <c r="R874" i="8"/>
  <c r="R875" i="8"/>
  <c r="R876" i="8"/>
  <c r="R877" i="8"/>
  <c r="R878" i="8"/>
  <c r="R879" i="8"/>
  <c r="R880" i="8"/>
  <c r="R881" i="8"/>
  <c r="R882" i="8"/>
  <c r="R883" i="8"/>
  <c r="R884" i="8"/>
  <c r="R885" i="8"/>
  <c r="R886" i="8"/>
  <c r="R887" i="8"/>
  <c r="R888" i="8"/>
  <c r="R889" i="8"/>
  <c r="R890" i="8"/>
  <c r="R891" i="8"/>
  <c r="R892" i="8"/>
  <c r="R893" i="8"/>
  <c r="R894" i="8"/>
  <c r="R895" i="8"/>
  <c r="R896" i="8"/>
  <c r="R897" i="8"/>
  <c r="R898" i="8"/>
  <c r="R899" i="8"/>
  <c r="R900" i="8"/>
  <c r="R901" i="8"/>
  <c r="R902" i="8"/>
  <c r="R903" i="8"/>
  <c r="R904" i="8"/>
  <c r="R905" i="8"/>
  <c r="R906" i="8"/>
  <c r="R907" i="8"/>
  <c r="R908" i="8"/>
  <c r="R909" i="8"/>
  <c r="R910" i="8"/>
  <c r="R911" i="8"/>
  <c r="R912" i="8"/>
  <c r="R913" i="8"/>
  <c r="R914" i="8"/>
  <c r="R915" i="8"/>
  <c r="R916" i="8"/>
  <c r="R917" i="8"/>
  <c r="R918" i="8"/>
  <c r="R919" i="8"/>
  <c r="R920" i="8"/>
  <c r="R921" i="8"/>
  <c r="R922" i="8"/>
  <c r="R923" i="8"/>
  <c r="R924" i="8"/>
  <c r="R925" i="8"/>
  <c r="R926" i="8"/>
  <c r="R927" i="8"/>
  <c r="R928" i="8"/>
  <c r="R929" i="8"/>
  <c r="R930" i="8"/>
  <c r="R931" i="8"/>
  <c r="R932" i="8"/>
  <c r="R933" i="8"/>
  <c r="R934" i="8"/>
  <c r="R935" i="8"/>
  <c r="R936" i="8"/>
  <c r="R937" i="8"/>
  <c r="R938" i="8"/>
  <c r="R939" i="8"/>
  <c r="R940" i="8"/>
  <c r="R941" i="8"/>
  <c r="R942" i="8"/>
  <c r="R943" i="8"/>
  <c r="R944" i="8"/>
  <c r="R945" i="8"/>
  <c r="R946" i="8"/>
  <c r="R947" i="8"/>
  <c r="R948" i="8"/>
  <c r="R949" i="8"/>
  <c r="R950" i="8"/>
  <c r="R951" i="8"/>
  <c r="R952" i="8"/>
  <c r="R953" i="8"/>
  <c r="R954" i="8"/>
  <c r="R955" i="8"/>
  <c r="R956" i="8"/>
  <c r="R957" i="8"/>
  <c r="R958" i="8"/>
  <c r="R959" i="8"/>
  <c r="R960" i="8"/>
  <c r="R961" i="8"/>
  <c r="R962" i="8"/>
  <c r="R963" i="8"/>
  <c r="R964" i="8"/>
  <c r="R965" i="8"/>
  <c r="R966" i="8"/>
  <c r="R967" i="8"/>
  <c r="R968" i="8"/>
  <c r="R969" i="8"/>
  <c r="R970" i="8"/>
  <c r="R971" i="8"/>
  <c r="R972" i="8"/>
  <c r="R973" i="8"/>
  <c r="R974" i="8"/>
  <c r="R975" i="8"/>
  <c r="R976" i="8"/>
  <c r="R977" i="8"/>
  <c r="R978" i="8"/>
  <c r="R979" i="8"/>
  <c r="R980" i="8"/>
  <c r="R981" i="8"/>
  <c r="R982" i="8"/>
  <c r="R983" i="8"/>
  <c r="R984" i="8"/>
  <c r="R985" i="8"/>
  <c r="R986" i="8"/>
  <c r="R987" i="8"/>
  <c r="R988" i="8"/>
  <c r="R989" i="8"/>
  <c r="R990" i="8"/>
  <c r="R991" i="8"/>
  <c r="R992" i="8"/>
  <c r="R993" i="8"/>
  <c r="R994" i="8"/>
  <c r="R995" i="8"/>
  <c r="R996" i="8"/>
  <c r="R997" i="8"/>
  <c r="R998" i="8"/>
  <c r="R999" i="8"/>
  <c r="R1000" i="8"/>
  <c r="R1001" i="8"/>
  <c r="R1002" i="8"/>
  <c r="R1003" i="8"/>
  <c r="R1004" i="8"/>
  <c r="R1005" i="8"/>
  <c r="R1006" i="8"/>
  <c r="R1007" i="8"/>
  <c r="R1008" i="8"/>
  <c r="R1009" i="8"/>
  <c r="R1010" i="8"/>
  <c r="R1011" i="8"/>
  <c r="R1012" i="8"/>
  <c r="R1013" i="8"/>
  <c r="R1014" i="8"/>
  <c r="R1015" i="8"/>
  <c r="R1016" i="8"/>
  <c r="R1017" i="8"/>
  <c r="R1018" i="8"/>
  <c r="R1019" i="8"/>
  <c r="R1020" i="8"/>
  <c r="R1021" i="8"/>
  <c r="R1022" i="8"/>
  <c r="R1023" i="8"/>
  <c r="R1024" i="8"/>
  <c r="R1025" i="8"/>
  <c r="R1026" i="8"/>
  <c r="R1027" i="8"/>
  <c r="R1028" i="8"/>
  <c r="R1029" i="8"/>
  <c r="R1030" i="8"/>
  <c r="R1031" i="8"/>
  <c r="R1032" i="8"/>
  <c r="R1033" i="8"/>
  <c r="R1034" i="8"/>
  <c r="R1035" i="8"/>
  <c r="R1036" i="8"/>
  <c r="R1037" i="8"/>
  <c r="R1038" i="8"/>
  <c r="R1039" i="8"/>
  <c r="R1040" i="8"/>
  <c r="R1041" i="8"/>
  <c r="R1042" i="8"/>
  <c r="R1043" i="8"/>
  <c r="R1044" i="8"/>
  <c r="R1045" i="8"/>
  <c r="R1046" i="8"/>
  <c r="R1047" i="8"/>
  <c r="R1048" i="8"/>
  <c r="R1049" i="8"/>
  <c r="R1050" i="8"/>
  <c r="R1051" i="8"/>
  <c r="R1052" i="8"/>
  <c r="R1053" i="8"/>
  <c r="R1054" i="8"/>
  <c r="R1055" i="8"/>
  <c r="R1056" i="8"/>
  <c r="R1057" i="8"/>
  <c r="R1058" i="8"/>
  <c r="R1059" i="8"/>
  <c r="R1060" i="8"/>
  <c r="R1061" i="8"/>
  <c r="R1062" i="8"/>
  <c r="R1063" i="8"/>
  <c r="R1064" i="8"/>
  <c r="R1065" i="8"/>
  <c r="R1066" i="8"/>
  <c r="R1067" i="8"/>
  <c r="R1068" i="8"/>
  <c r="R1069" i="8"/>
  <c r="R1070" i="8"/>
  <c r="R1071" i="8"/>
  <c r="R1072" i="8"/>
  <c r="R1073" i="8"/>
  <c r="R1074" i="8"/>
  <c r="R1075" i="8"/>
  <c r="R1076" i="8"/>
  <c r="R1077" i="8"/>
  <c r="R1078" i="8"/>
  <c r="R1079" i="8"/>
  <c r="R1080" i="8"/>
  <c r="R1081" i="8"/>
  <c r="R1082" i="8"/>
  <c r="R1083" i="8"/>
  <c r="R1084" i="8"/>
  <c r="R1085" i="8"/>
  <c r="R1086" i="8"/>
  <c r="R1087" i="8"/>
  <c r="R1088" i="8"/>
  <c r="R1089" i="8"/>
  <c r="R1090" i="8"/>
  <c r="R1091" i="8"/>
  <c r="R1092" i="8"/>
  <c r="R1093" i="8"/>
  <c r="R1094" i="8"/>
  <c r="R1095" i="8"/>
  <c r="R1096" i="8"/>
  <c r="R1097" i="8"/>
  <c r="R1098" i="8"/>
  <c r="R1099" i="8"/>
  <c r="R1100" i="8"/>
  <c r="R1101" i="8"/>
  <c r="R1102" i="8"/>
  <c r="R1103" i="8"/>
  <c r="R1104" i="8"/>
  <c r="R1105" i="8"/>
  <c r="R1106" i="8"/>
  <c r="R1107" i="8"/>
  <c r="R1108" i="8"/>
  <c r="R1109" i="8"/>
  <c r="R1110" i="8"/>
  <c r="R1111" i="8"/>
  <c r="R1112" i="8"/>
  <c r="R1113" i="8"/>
  <c r="R1114" i="8"/>
  <c r="R1115" i="8"/>
  <c r="R1116" i="8"/>
  <c r="R1117" i="8"/>
  <c r="R1118" i="8"/>
  <c r="R1119" i="8"/>
  <c r="R1120" i="8"/>
  <c r="R1121" i="8"/>
  <c r="R1122" i="8"/>
  <c r="R1123" i="8"/>
  <c r="R1124" i="8"/>
  <c r="R1125" i="8"/>
  <c r="R1126" i="8"/>
  <c r="R1127" i="8"/>
  <c r="R1128" i="8"/>
  <c r="R1129" i="8"/>
  <c r="R1130" i="8"/>
  <c r="R1131" i="8"/>
  <c r="R1132" i="8"/>
  <c r="R1133" i="8"/>
  <c r="R1134" i="8"/>
  <c r="R1135" i="8"/>
  <c r="R1136" i="8"/>
  <c r="R1137" i="8"/>
  <c r="R1138" i="8"/>
  <c r="R1139" i="8"/>
  <c r="R1140" i="8"/>
  <c r="R1141" i="8"/>
  <c r="R1142" i="8"/>
  <c r="R1143" i="8"/>
  <c r="R1144" i="8"/>
  <c r="R1145" i="8"/>
  <c r="R1146" i="8"/>
  <c r="R1147" i="8"/>
  <c r="R1148" i="8"/>
  <c r="R1149" i="8"/>
  <c r="R1150" i="8"/>
  <c r="R1151" i="8"/>
  <c r="R1152" i="8"/>
  <c r="R1153" i="8"/>
  <c r="R1154" i="8"/>
  <c r="R1155" i="8"/>
  <c r="R1156" i="8"/>
  <c r="R1157" i="8"/>
  <c r="R1158" i="8"/>
  <c r="R1159" i="8"/>
  <c r="R1160" i="8"/>
  <c r="R1161" i="8"/>
  <c r="R1162" i="8"/>
  <c r="R1163" i="8"/>
  <c r="R1164" i="8"/>
  <c r="R1165" i="8"/>
  <c r="R1166" i="8"/>
  <c r="R1167" i="8"/>
  <c r="R1168" i="8"/>
  <c r="R1169" i="8"/>
  <c r="R1170" i="8"/>
  <c r="R1171" i="8"/>
  <c r="R1172" i="8"/>
  <c r="R1173" i="8"/>
  <c r="R1174" i="8"/>
  <c r="R1175" i="8"/>
  <c r="R1176" i="8"/>
  <c r="R1177" i="8"/>
  <c r="R1178" i="8"/>
  <c r="R1179" i="8"/>
  <c r="R1180" i="8"/>
  <c r="R1181" i="8"/>
  <c r="R1182" i="8"/>
  <c r="R1183" i="8"/>
  <c r="R1184" i="8"/>
  <c r="R1185" i="8"/>
  <c r="R1186" i="8"/>
  <c r="R1187" i="8"/>
  <c r="R1188" i="8"/>
  <c r="R1189" i="8"/>
  <c r="R1190" i="8"/>
  <c r="R1191" i="8"/>
  <c r="R1192" i="8"/>
  <c r="R1193" i="8"/>
  <c r="R1194" i="8"/>
  <c r="Q4" i="8"/>
  <c r="Q5" i="8"/>
  <c r="Q6" i="8"/>
  <c r="Q7" i="8"/>
  <c r="Q8" i="8"/>
  <c r="Q9" i="8"/>
  <c r="Q10" i="8"/>
  <c r="Q11" i="8"/>
  <c r="Q12" i="8"/>
  <c r="Q13" i="8"/>
  <c r="Q14" i="8"/>
  <c r="G11" i="14" s="1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502" i="8"/>
  <c r="Q503" i="8"/>
  <c r="Q504" i="8"/>
  <c r="Q505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7" i="8"/>
  <c r="Q638" i="8"/>
  <c r="Q639" i="8"/>
  <c r="Q640" i="8"/>
  <c r="Q641" i="8"/>
  <c r="Q642" i="8"/>
  <c r="Q643" i="8"/>
  <c r="Q644" i="8"/>
  <c r="Q645" i="8"/>
  <c r="Q646" i="8"/>
  <c r="Q647" i="8"/>
  <c r="Q648" i="8"/>
  <c r="Q649" i="8"/>
  <c r="Q650" i="8"/>
  <c r="Q651" i="8"/>
  <c r="Q652" i="8"/>
  <c r="Q653" i="8"/>
  <c r="Q654" i="8"/>
  <c r="Q655" i="8"/>
  <c r="Q656" i="8"/>
  <c r="Q657" i="8"/>
  <c r="Q658" i="8"/>
  <c r="Q659" i="8"/>
  <c r="Q660" i="8"/>
  <c r="Q661" i="8"/>
  <c r="Q662" i="8"/>
  <c r="Q663" i="8"/>
  <c r="Q664" i="8"/>
  <c r="Q665" i="8"/>
  <c r="Q666" i="8"/>
  <c r="Q667" i="8"/>
  <c r="Q668" i="8"/>
  <c r="Q669" i="8"/>
  <c r="Q670" i="8"/>
  <c r="Q671" i="8"/>
  <c r="Q672" i="8"/>
  <c r="Q673" i="8"/>
  <c r="Q674" i="8"/>
  <c r="Q675" i="8"/>
  <c r="Q676" i="8"/>
  <c r="Q677" i="8"/>
  <c r="Q678" i="8"/>
  <c r="Q679" i="8"/>
  <c r="Q680" i="8"/>
  <c r="Q681" i="8"/>
  <c r="Q682" i="8"/>
  <c r="Q683" i="8"/>
  <c r="Q684" i="8"/>
  <c r="Q685" i="8"/>
  <c r="Q686" i="8"/>
  <c r="Q687" i="8"/>
  <c r="Q688" i="8"/>
  <c r="Q689" i="8"/>
  <c r="Q690" i="8"/>
  <c r="Q691" i="8"/>
  <c r="Q692" i="8"/>
  <c r="Q693" i="8"/>
  <c r="Q694" i="8"/>
  <c r="Q695" i="8"/>
  <c r="Q696" i="8"/>
  <c r="Q697" i="8"/>
  <c r="Q698" i="8"/>
  <c r="Q699" i="8"/>
  <c r="Q700" i="8"/>
  <c r="Q701" i="8"/>
  <c r="Q702" i="8"/>
  <c r="Q703" i="8"/>
  <c r="Q704" i="8"/>
  <c r="Q705" i="8"/>
  <c r="Q706" i="8"/>
  <c r="Q707" i="8"/>
  <c r="Q708" i="8"/>
  <c r="Q709" i="8"/>
  <c r="Q710" i="8"/>
  <c r="Q711" i="8"/>
  <c r="Q712" i="8"/>
  <c r="Q713" i="8"/>
  <c r="Q714" i="8"/>
  <c r="Q715" i="8"/>
  <c r="Q716" i="8"/>
  <c r="Q717" i="8"/>
  <c r="Q718" i="8"/>
  <c r="Q719" i="8"/>
  <c r="Q720" i="8"/>
  <c r="Q721" i="8"/>
  <c r="Q722" i="8"/>
  <c r="Q723" i="8"/>
  <c r="Q724" i="8"/>
  <c r="Q725" i="8"/>
  <c r="Q726" i="8"/>
  <c r="Q727" i="8"/>
  <c r="Q728" i="8"/>
  <c r="Q729" i="8"/>
  <c r="Q730" i="8"/>
  <c r="Q731" i="8"/>
  <c r="Q732" i="8"/>
  <c r="Q733" i="8"/>
  <c r="Q734" i="8"/>
  <c r="Q735" i="8"/>
  <c r="Q736" i="8"/>
  <c r="Q737" i="8"/>
  <c r="Q738" i="8"/>
  <c r="Q739" i="8"/>
  <c r="Q740" i="8"/>
  <c r="Q741" i="8"/>
  <c r="Q742" i="8"/>
  <c r="Q743" i="8"/>
  <c r="Q744" i="8"/>
  <c r="Q745" i="8"/>
  <c r="Q746" i="8"/>
  <c r="Q747" i="8"/>
  <c r="Q748" i="8"/>
  <c r="Q749" i="8"/>
  <c r="Q750" i="8"/>
  <c r="Q751" i="8"/>
  <c r="Q752" i="8"/>
  <c r="Q753" i="8"/>
  <c r="Q754" i="8"/>
  <c r="Q755" i="8"/>
  <c r="Q756" i="8"/>
  <c r="Q757" i="8"/>
  <c r="Q758" i="8"/>
  <c r="Q759" i="8"/>
  <c r="Q760" i="8"/>
  <c r="Q761" i="8"/>
  <c r="Q762" i="8"/>
  <c r="Q763" i="8"/>
  <c r="Q764" i="8"/>
  <c r="Q765" i="8"/>
  <c r="Q766" i="8"/>
  <c r="Q767" i="8"/>
  <c r="Q768" i="8"/>
  <c r="Q769" i="8"/>
  <c r="Q770" i="8"/>
  <c r="Q771" i="8"/>
  <c r="Q772" i="8"/>
  <c r="Q773" i="8"/>
  <c r="Q774" i="8"/>
  <c r="Q775" i="8"/>
  <c r="Q776" i="8"/>
  <c r="Q777" i="8"/>
  <c r="Q778" i="8"/>
  <c r="Q779" i="8"/>
  <c r="Q780" i="8"/>
  <c r="Q781" i="8"/>
  <c r="Q782" i="8"/>
  <c r="Q783" i="8"/>
  <c r="Q784" i="8"/>
  <c r="Q785" i="8"/>
  <c r="Q786" i="8"/>
  <c r="Q787" i="8"/>
  <c r="Q788" i="8"/>
  <c r="Q789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Q811" i="8"/>
  <c r="Q812" i="8"/>
  <c r="Q813" i="8"/>
  <c r="Q814" i="8"/>
  <c r="Q815" i="8"/>
  <c r="Q816" i="8"/>
  <c r="Q817" i="8"/>
  <c r="Q818" i="8"/>
  <c r="Q819" i="8"/>
  <c r="Q820" i="8"/>
  <c r="Q821" i="8"/>
  <c r="Q822" i="8"/>
  <c r="Q823" i="8"/>
  <c r="Q824" i="8"/>
  <c r="Q825" i="8"/>
  <c r="Q826" i="8"/>
  <c r="Q827" i="8"/>
  <c r="Q828" i="8"/>
  <c r="Q829" i="8"/>
  <c r="Q830" i="8"/>
  <c r="Q831" i="8"/>
  <c r="Q832" i="8"/>
  <c r="Q833" i="8"/>
  <c r="Q834" i="8"/>
  <c r="Q835" i="8"/>
  <c r="Q836" i="8"/>
  <c r="Q837" i="8"/>
  <c r="Q838" i="8"/>
  <c r="Q839" i="8"/>
  <c r="Q840" i="8"/>
  <c r="Q841" i="8"/>
  <c r="Q842" i="8"/>
  <c r="Q843" i="8"/>
  <c r="Q844" i="8"/>
  <c r="Q845" i="8"/>
  <c r="Q846" i="8"/>
  <c r="Q847" i="8"/>
  <c r="Q848" i="8"/>
  <c r="Q849" i="8"/>
  <c r="Q850" i="8"/>
  <c r="Q851" i="8"/>
  <c r="Q852" i="8"/>
  <c r="Q853" i="8"/>
  <c r="Q854" i="8"/>
  <c r="Q855" i="8"/>
  <c r="Q856" i="8"/>
  <c r="Q857" i="8"/>
  <c r="Q858" i="8"/>
  <c r="Q859" i="8"/>
  <c r="Q860" i="8"/>
  <c r="Q861" i="8"/>
  <c r="Q862" i="8"/>
  <c r="Q863" i="8"/>
  <c r="Q864" i="8"/>
  <c r="Q865" i="8"/>
  <c r="Q866" i="8"/>
  <c r="Q867" i="8"/>
  <c r="Q868" i="8"/>
  <c r="Q869" i="8"/>
  <c r="Q870" i="8"/>
  <c r="Q871" i="8"/>
  <c r="Q872" i="8"/>
  <c r="Q873" i="8"/>
  <c r="Q874" i="8"/>
  <c r="Q875" i="8"/>
  <c r="Q876" i="8"/>
  <c r="Q877" i="8"/>
  <c r="Q878" i="8"/>
  <c r="Q879" i="8"/>
  <c r="Q880" i="8"/>
  <c r="Q881" i="8"/>
  <c r="Q882" i="8"/>
  <c r="Q883" i="8"/>
  <c r="Q884" i="8"/>
  <c r="Q885" i="8"/>
  <c r="Q886" i="8"/>
  <c r="Q887" i="8"/>
  <c r="Q888" i="8"/>
  <c r="Q889" i="8"/>
  <c r="Q890" i="8"/>
  <c r="Q891" i="8"/>
  <c r="Q892" i="8"/>
  <c r="Q893" i="8"/>
  <c r="Q894" i="8"/>
  <c r="Q895" i="8"/>
  <c r="Q896" i="8"/>
  <c r="Q897" i="8"/>
  <c r="Q898" i="8"/>
  <c r="Q899" i="8"/>
  <c r="Q900" i="8"/>
  <c r="Q901" i="8"/>
  <c r="Q902" i="8"/>
  <c r="Q903" i="8"/>
  <c r="Q904" i="8"/>
  <c r="Q905" i="8"/>
  <c r="Q906" i="8"/>
  <c r="Q907" i="8"/>
  <c r="Q908" i="8"/>
  <c r="Q909" i="8"/>
  <c r="Q910" i="8"/>
  <c r="Q911" i="8"/>
  <c r="Q912" i="8"/>
  <c r="Q913" i="8"/>
  <c r="Q914" i="8"/>
  <c r="Q915" i="8"/>
  <c r="Q916" i="8"/>
  <c r="Q917" i="8"/>
  <c r="Q918" i="8"/>
  <c r="Q919" i="8"/>
  <c r="Q920" i="8"/>
  <c r="Q921" i="8"/>
  <c r="Q922" i="8"/>
  <c r="Q923" i="8"/>
  <c r="Q924" i="8"/>
  <c r="Q925" i="8"/>
  <c r="Q926" i="8"/>
  <c r="Q927" i="8"/>
  <c r="Q928" i="8"/>
  <c r="Q929" i="8"/>
  <c r="Q930" i="8"/>
  <c r="Q931" i="8"/>
  <c r="Q932" i="8"/>
  <c r="Q933" i="8"/>
  <c r="Q934" i="8"/>
  <c r="Q935" i="8"/>
  <c r="Q936" i="8"/>
  <c r="Q937" i="8"/>
  <c r="Q938" i="8"/>
  <c r="Q939" i="8"/>
  <c r="Q940" i="8"/>
  <c r="Q941" i="8"/>
  <c r="Q942" i="8"/>
  <c r="Q943" i="8"/>
  <c r="Q944" i="8"/>
  <c r="Q945" i="8"/>
  <c r="Q946" i="8"/>
  <c r="Q947" i="8"/>
  <c r="Q948" i="8"/>
  <c r="Q949" i="8"/>
  <c r="Q950" i="8"/>
  <c r="Q951" i="8"/>
  <c r="Q952" i="8"/>
  <c r="Q953" i="8"/>
  <c r="Q954" i="8"/>
  <c r="Q955" i="8"/>
  <c r="Q956" i="8"/>
  <c r="Q957" i="8"/>
  <c r="Q958" i="8"/>
  <c r="Q959" i="8"/>
  <c r="Q960" i="8"/>
  <c r="Q961" i="8"/>
  <c r="Q962" i="8"/>
  <c r="Q963" i="8"/>
  <c r="Q964" i="8"/>
  <c r="Q965" i="8"/>
  <c r="Q966" i="8"/>
  <c r="Q967" i="8"/>
  <c r="Q968" i="8"/>
  <c r="Q969" i="8"/>
  <c r="Q970" i="8"/>
  <c r="Q971" i="8"/>
  <c r="Q972" i="8"/>
  <c r="Q973" i="8"/>
  <c r="Q974" i="8"/>
  <c r="Q975" i="8"/>
  <c r="Q976" i="8"/>
  <c r="Q977" i="8"/>
  <c r="Q978" i="8"/>
  <c r="Q979" i="8"/>
  <c r="Q980" i="8"/>
  <c r="Q981" i="8"/>
  <c r="Q982" i="8"/>
  <c r="Q983" i="8"/>
  <c r="Q984" i="8"/>
  <c r="Q985" i="8"/>
  <c r="Q986" i="8"/>
  <c r="Q987" i="8"/>
  <c r="Q988" i="8"/>
  <c r="Q989" i="8"/>
  <c r="Q990" i="8"/>
  <c r="Q991" i="8"/>
  <c r="Q992" i="8"/>
  <c r="Q993" i="8"/>
  <c r="Q994" i="8"/>
  <c r="Q995" i="8"/>
  <c r="Q996" i="8"/>
  <c r="Q997" i="8"/>
  <c r="Q998" i="8"/>
  <c r="Q999" i="8"/>
  <c r="Q1000" i="8"/>
  <c r="Q1001" i="8"/>
  <c r="Q1002" i="8"/>
  <c r="Q1003" i="8"/>
  <c r="Q1004" i="8"/>
  <c r="Q1005" i="8"/>
  <c r="Q1006" i="8"/>
  <c r="Q1007" i="8"/>
  <c r="Q1008" i="8"/>
  <c r="Q1009" i="8"/>
  <c r="Q1010" i="8"/>
  <c r="Q1011" i="8"/>
  <c r="Q1012" i="8"/>
  <c r="Q1013" i="8"/>
  <c r="Q1014" i="8"/>
  <c r="Q1015" i="8"/>
  <c r="Q1016" i="8"/>
  <c r="Q1017" i="8"/>
  <c r="Q1018" i="8"/>
  <c r="Q1019" i="8"/>
  <c r="Q1020" i="8"/>
  <c r="Q1021" i="8"/>
  <c r="Q1022" i="8"/>
  <c r="Q1023" i="8"/>
  <c r="Q1024" i="8"/>
  <c r="Q1025" i="8"/>
  <c r="Q1026" i="8"/>
  <c r="Q1027" i="8"/>
  <c r="Q1028" i="8"/>
  <c r="Q1029" i="8"/>
  <c r="Q1030" i="8"/>
  <c r="Q1031" i="8"/>
  <c r="Q1032" i="8"/>
  <c r="Q1033" i="8"/>
  <c r="Q1034" i="8"/>
  <c r="Q1035" i="8"/>
  <c r="Q1036" i="8"/>
  <c r="Q1037" i="8"/>
  <c r="Q1038" i="8"/>
  <c r="Q1039" i="8"/>
  <c r="Q1040" i="8"/>
  <c r="Q1041" i="8"/>
  <c r="Q1042" i="8"/>
  <c r="Q1043" i="8"/>
  <c r="Q1044" i="8"/>
  <c r="Q1045" i="8"/>
  <c r="Q1046" i="8"/>
  <c r="Q1047" i="8"/>
  <c r="Q1048" i="8"/>
  <c r="Q1049" i="8"/>
  <c r="Q1050" i="8"/>
  <c r="Q1051" i="8"/>
  <c r="Q1052" i="8"/>
  <c r="Q1053" i="8"/>
  <c r="Q1054" i="8"/>
  <c r="Q1055" i="8"/>
  <c r="Q1056" i="8"/>
  <c r="Q1057" i="8"/>
  <c r="Q1058" i="8"/>
  <c r="Q1059" i="8"/>
  <c r="Q1060" i="8"/>
  <c r="Q1061" i="8"/>
  <c r="Q1062" i="8"/>
  <c r="Q1063" i="8"/>
  <c r="Q1064" i="8"/>
  <c r="Q1065" i="8"/>
  <c r="Q1066" i="8"/>
  <c r="Q1067" i="8"/>
  <c r="Q1068" i="8"/>
  <c r="Q1069" i="8"/>
  <c r="Q1070" i="8"/>
  <c r="Q1071" i="8"/>
  <c r="Q1072" i="8"/>
  <c r="Q1073" i="8"/>
  <c r="Q1074" i="8"/>
  <c r="Q1075" i="8"/>
  <c r="Q1076" i="8"/>
  <c r="Q1077" i="8"/>
  <c r="Q1078" i="8"/>
  <c r="Q1079" i="8"/>
  <c r="Q1080" i="8"/>
  <c r="Q1081" i="8"/>
  <c r="Q1082" i="8"/>
  <c r="Q1083" i="8"/>
  <c r="Q1084" i="8"/>
  <c r="Q1085" i="8"/>
  <c r="Q1086" i="8"/>
  <c r="Q1087" i="8"/>
  <c r="Q1088" i="8"/>
  <c r="Q1089" i="8"/>
  <c r="Q1090" i="8"/>
  <c r="Q1091" i="8"/>
  <c r="Q1092" i="8"/>
  <c r="Q1093" i="8"/>
  <c r="Q1094" i="8"/>
  <c r="Q1095" i="8"/>
  <c r="Q1096" i="8"/>
  <c r="Q1097" i="8"/>
  <c r="Q1098" i="8"/>
  <c r="Q1099" i="8"/>
  <c r="Q1100" i="8"/>
  <c r="Q1101" i="8"/>
  <c r="Q1102" i="8"/>
  <c r="Q1103" i="8"/>
  <c r="Q1104" i="8"/>
  <c r="Q1105" i="8"/>
  <c r="Q1106" i="8"/>
  <c r="Q1107" i="8"/>
  <c r="Q1108" i="8"/>
  <c r="Q1109" i="8"/>
  <c r="Q1110" i="8"/>
  <c r="Q1111" i="8"/>
  <c r="Q1112" i="8"/>
  <c r="Q1113" i="8"/>
  <c r="Q1114" i="8"/>
  <c r="Q1115" i="8"/>
  <c r="Q1116" i="8"/>
  <c r="Q1117" i="8"/>
  <c r="Q1118" i="8"/>
  <c r="Q1119" i="8"/>
  <c r="Q1120" i="8"/>
  <c r="Q1121" i="8"/>
  <c r="Q1122" i="8"/>
  <c r="Q1123" i="8"/>
  <c r="Q1124" i="8"/>
  <c r="Q1125" i="8"/>
  <c r="Q1126" i="8"/>
  <c r="Q1127" i="8"/>
  <c r="Q1128" i="8"/>
  <c r="Q1129" i="8"/>
  <c r="Q1130" i="8"/>
  <c r="Q1131" i="8"/>
  <c r="Q1132" i="8"/>
  <c r="Q1133" i="8"/>
  <c r="Q1134" i="8"/>
  <c r="Q1135" i="8"/>
  <c r="Q1136" i="8"/>
  <c r="Q1137" i="8"/>
  <c r="Q1138" i="8"/>
  <c r="Q1139" i="8"/>
  <c r="Q1140" i="8"/>
  <c r="Q1141" i="8"/>
  <c r="Q1142" i="8"/>
  <c r="Q1143" i="8"/>
  <c r="Q1144" i="8"/>
  <c r="Q1145" i="8"/>
  <c r="Q1146" i="8"/>
  <c r="Q1147" i="8"/>
  <c r="Q1148" i="8"/>
  <c r="Q1149" i="8"/>
  <c r="Q1150" i="8"/>
  <c r="Q1151" i="8"/>
  <c r="Q1152" i="8"/>
  <c r="Q1153" i="8"/>
  <c r="Q1154" i="8"/>
  <c r="Q1155" i="8"/>
  <c r="Q1156" i="8"/>
  <c r="Q1157" i="8"/>
  <c r="Q1158" i="8"/>
  <c r="Q1159" i="8"/>
  <c r="Q1160" i="8"/>
  <c r="Q1161" i="8"/>
  <c r="Q1162" i="8"/>
  <c r="Q1163" i="8"/>
  <c r="Q1164" i="8"/>
  <c r="Q1165" i="8"/>
  <c r="Q1166" i="8"/>
  <c r="Q1167" i="8"/>
  <c r="Q1168" i="8"/>
  <c r="Q1169" i="8"/>
  <c r="Q1170" i="8"/>
  <c r="Q1171" i="8"/>
  <c r="Q1172" i="8"/>
  <c r="Q1173" i="8"/>
  <c r="Q1174" i="8"/>
  <c r="Q1175" i="8"/>
  <c r="Q1176" i="8"/>
  <c r="Q1177" i="8"/>
  <c r="Q1178" i="8"/>
  <c r="Q1179" i="8"/>
  <c r="Q1180" i="8"/>
  <c r="Q1181" i="8"/>
  <c r="Q1182" i="8"/>
  <c r="Q1183" i="8"/>
  <c r="Q1184" i="8"/>
  <c r="Q1185" i="8"/>
  <c r="Q1186" i="8"/>
  <c r="Q1187" i="8"/>
  <c r="Q1188" i="8"/>
  <c r="Q1189" i="8"/>
  <c r="Q1190" i="8"/>
  <c r="Q1191" i="8"/>
  <c r="Q1192" i="8"/>
  <c r="Q1193" i="8"/>
  <c r="Q1194" i="8"/>
  <c r="P4" i="8"/>
  <c r="P5" i="8"/>
  <c r="P6" i="8"/>
  <c r="P7" i="8"/>
  <c r="P8" i="8"/>
  <c r="P9" i="8"/>
  <c r="P10" i="8"/>
  <c r="P11" i="8"/>
  <c r="P12" i="8"/>
  <c r="P13" i="8"/>
  <c r="P14" i="8"/>
  <c r="F11" i="14" s="1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R3" i="8"/>
  <c r="Q3" i="8"/>
  <c r="P3" i="8"/>
  <c r="O4" i="8"/>
  <c r="O5" i="8"/>
  <c r="O6" i="8"/>
  <c r="O7" i="8"/>
  <c r="O8" i="8"/>
  <c r="O9" i="8"/>
  <c r="O10" i="8"/>
  <c r="O11" i="8"/>
  <c r="O12" i="8"/>
  <c r="O13" i="8"/>
  <c r="O14" i="8"/>
  <c r="M10" i="13" s="1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O1188" i="8"/>
  <c r="O1189" i="8"/>
  <c r="O1190" i="8"/>
  <c r="O1191" i="8"/>
  <c r="O1192" i="8"/>
  <c r="O1193" i="8"/>
  <c r="O1194" i="8"/>
  <c r="O3" i="8"/>
  <c r="N4" i="8"/>
  <c r="N5" i="8"/>
  <c r="N6" i="8"/>
  <c r="N7" i="8"/>
  <c r="N8" i="8"/>
  <c r="N9" i="8"/>
  <c r="N10" i="8"/>
  <c r="N11" i="8"/>
  <c r="N12" i="8"/>
  <c r="N13" i="8"/>
  <c r="N14" i="8"/>
  <c r="L10" i="13" s="1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M4" i="8"/>
  <c r="M5" i="8"/>
  <c r="M6" i="8"/>
  <c r="M7" i="8"/>
  <c r="M8" i="8"/>
  <c r="M9" i="8"/>
  <c r="M10" i="8"/>
  <c r="M11" i="8"/>
  <c r="M12" i="8"/>
  <c r="M13" i="8"/>
  <c r="M14" i="8"/>
  <c r="K10" i="13" s="1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L4" i="8"/>
  <c r="L5" i="8"/>
  <c r="L6" i="8"/>
  <c r="L7" i="8"/>
  <c r="L8" i="8"/>
  <c r="L9" i="8"/>
  <c r="L10" i="8"/>
  <c r="L11" i="8"/>
  <c r="L12" i="8"/>
  <c r="L13" i="8"/>
  <c r="L14" i="8"/>
  <c r="J10" i="13" s="1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K4" i="8"/>
  <c r="K5" i="8"/>
  <c r="K6" i="8"/>
  <c r="K7" i="8"/>
  <c r="K8" i="8"/>
  <c r="K9" i="8"/>
  <c r="K10" i="8"/>
  <c r="K11" i="8"/>
  <c r="K12" i="8"/>
  <c r="K13" i="8"/>
  <c r="K14" i="8"/>
  <c r="I10" i="13" s="1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N3" i="8"/>
  <c r="M3" i="8"/>
  <c r="L3" i="8"/>
  <c r="K3" i="8"/>
  <c r="J4" i="8"/>
  <c r="J5" i="8"/>
  <c r="J6" i="8"/>
  <c r="J7" i="8"/>
  <c r="J8" i="8"/>
  <c r="J9" i="8"/>
  <c r="J10" i="8"/>
  <c r="J11" i="8"/>
  <c r="J12" i="8"/>
  <c r="J13" i="8"/>
  <c r="J14" i="8"/>
  <c r="H10" i="13" s="1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3" i="8"/>
  <c r="R8" i="17" l="1"/>
  <c r="H14" i="11"/>
  <c r="O4" i="11"/>
  <c r="R11" i="17"/>
  <c r="R10" i="17"/>
  <c r="R9" i="17"/>
  <c r="R7" i="17"/>
  <c r="J11" i="14"/>
  <c r="I6" i="16"/>
  <c r="K5" i="17"/>
  <c r="G6" i="14"/>
  <c r="I11" i="14"/>
  <c r="J6" i="13"/>
  <c r="S4" i="12"/>
  <c r="S8" i="12"/>
  <c r="S7" i="12"/>
  <c r="S6" i="12"/>
  <c r="S9" i="12"/>
  <c r="S5" i="12"/>
  <c r="K14" i="17" l="1"/>
</calcChain>
</file>

<file path=xl/sharedStrings.xml><?xml version="1.0" encoding="utf-8"?>
<sst xmlns="http://schemas.openxmlformats.org/spreadsheetml/2006/main" count="41854" uniqueCount="1798">
  <si>
    <t>S.No</t>
  </si>
  <si>
    <t>E_Name</t>
  </si>
  <si>
    <t>E_ID</t>
  </si>
  <si>
    <t>GENDER</t>
  </si>
  <si>
    <t>AGE</t>
  </si>
  <si>
    <t>DEPT</t>
  </si>
  <si>
    <t>city</t>
  </si>
  <si>
    <t>Country</t>
  </si>
  <si>
    <t>Prashanthi</t>
  </si>
  <si>
    <t>S1101</t>
  </si>
  <si>
    <t>F</t>
  </si>
  <si>
    <t>Learning and Development</t>
  </si>
  <si>
    <t>Kochi</t>
  </si>
  <si>
    <t>India</t>
  </si>
  <si>
    <t>B. Leetha</t>
  </si>
  <si>
    <t>S1102</t>
  </si>
  <si>
    <t>M</t>
  </si>
  <si>
    <t>HR</t>
  </si>
  <si>
    <t>Hyderabad</t>
  </si>
  <si>
    <t>J. Padma</t>
  </si>
  <si>
    <t>S1103</t>
  </si>
  <si>
    <t>Infrastructures</t>
  </si>
  <si>
    <t>London</t>
  </si>
  <si>
    <t>UK</t>
  </si>
  <si>
    <t>B. Pushpa</t>
  </si>
  <si>
    <t>S1104</t>
  </si>
  <si>
    <t>Accounts and Finance</t>
  </si>
  <si>
    <t>Caracas</t>
  </si>
  <si>
    <t>Venizuela</t>
  </si>
  <si>
    <t>S. Shruthi</t>
  </si>
  <si>
    <t>S1105</t>
  </si>
  <si>
    <t>Product Development</t>
  </si>
  <si>
    <t>Ch. Pragathi</t>
  </si>
  <si>
    <t>S1106</t>
  </si>
  <si>
    <t>Lisboa</t>
  </si>
  <si>
    <t>Portugal</t>
  </si>
  <si>
    <t>B. Anusha</t>
  </si>
  <si>
    <t>S1107</t>
  </si>
  <si>
    <t>D. Ramya</t>
  </si>
  <si>
    <t>S1108</t>
  </si>
  <si>
    <t>Kolkata</t>
  </si>
  <si>
    <t>R. Anuradha</t>
  </si>
  <si>
    <t>S1109</t>
  </si>
  <si>
    <t>G. Anjali</t>
  </si>
  <si>
    <t>S1110</t>
  </si>
  <si>
    <t>Security and Transport</t>
  </si>
  <si>
    <t>S. Vanaja</t>
  </si>
  <si>
    <t>S1111</t>
  </si>
  <si>
    <t>M.Sandhya</t>
  </si>
  <si>
    <t>S1201</t>
  </si>
  <si>
    <t>T.Anuradha</t>
  </si>
  <si>
    <t>S1202</t>
  </si>
  <si>
    <t>Jaipur</t>
  </si>
  <si>
    <t>D.Pooja</t>
  </si>
  <si>
    <t>S1203</t>
  </si>
  <si>
    <t>Admin Department</t>
  </si>
  <si>
    <t>Varanasi</t>
  </si>
  <si>
    <t>A.Srilatha</t>
  </si>
  <si>
    <t>S1204</t>
  </si>
  <si>
    <t>Luknow</t>
  </si>
  <si>
    <t>B.Soukya</t>
  </si>
  <si>
    <t>S1205</t>
  </si>
  <si>
    <t>IT Services</t>
  </si>
  <si>
    <t>Pune</t>
  </si>
  <si>
    <t>G.Akhila</t>
  </si>
  <si>
    <t>S1206</t>
  </si>
  <si>
    <t>Bengalore</t>
  </si>
  <si>
    <t>G Mamatha</t>
  </si>
  <si>
    <t>S1207</t>
  </si>
  <si>
    <t>G.Swapna</t>
  </si>
  <si>
    <t>S1208</t>
  </si>
  <si>
    <t>E.Richitha</t>
  </si>
  <si>
    <t>S1209</t>
  </si>
  <si>
    <t>K.Divya Vani</t>
  </si>
  <si>
    <t>S1210</t>
  </si>
  <si>
    <t>P.Shirisha</t>
  </si>
  <si>
    <t>S1211</t>
  </si>
  <si>
    <t>M.Swathi</t>
  </si>
  <si>
    <t>S1212</t>
  </si>
  <si>
    <t>Berlin</t>
  </si>
  <si>
    <t>Germany</t>
  </si>
  <si>
    <t>K.Lavanya</t>
  </si>
  <si>
    <t>S1213</t>
  </si>
  <si>
    <t>O.Sruthi</t>
  </si>
  <si>
    <t>S1214</t>
  </si>
  <si>
    <t>B.Pravalika</t>
  </si>
  <si>
    <t>S1215</t>
  </si>
  <si>
    <t>M.Divya Kumari</t>
  </si>
  <si>
    <t>S1216</t>
  </si>
  <si>
    <t>P.Soumya</t>
  </si>
  <si>
    <t>S1217</t>
  </si>
  <si>
    <t>Research and Development</t>
  </si>
  <si>
    <t>M.Shirisha</t>
  </si>
  <si>
    <t>S1218</t>
  </si>
  <si>
    <t>E.Anusha</t>
  </si>
  <si>
    <t>S1219</t>
  </si>
  <si>
    <t>Sales and Marketing</t>
  </si>
  <si>
    <t>Walla</t>
  </si>
  <si>
    <t>Poland</t>
  </si>
  <si>
    <t>K.Krishnaveni</t>
  </si>
  <si>
    <t>S1301</t>
  </si>
  <si>
    <t>G.Kavya</t>
  </si>
  <si>
    <t>S1302</t>
  </si>
  <si>
    <t>B.Ravali</t>
  </si>
  <si>
    <t>S1303</t>
  </si>
  <si>
    <t>New Delhi</t>
  </si>
  <si>
    <t>D.Shirisha</t>
  </si>
  <si>
    <t>S1304</t>
  </si>
  <si>
    <t>S1305</t>
  </si>
  <si>
    <t>Surat</t>
  </si>
  <si>
    <t>S.Divya</t>
  </si>
  <si>
    <t>S1306</t>
  </si>
  <si>
    <t>K.Chandana</t>
  </si>
  <si>
    <t>S1307</t>
  </si>
  <si>
    <t>G.Veena</t>
  </si>
  <si>
    <t>S1308</t>
  </si>
  <si>
    <t>G.Mounika</t>
  </si>
  <si>
    <t>S1309</t>
  </si>
  <si>
    <t>Chennai</t>
  </si>
  <si>
    <t>B.Mounika</t>
  </si>
  <si>
    <t>S1310</t>
  </si>
  <si>
    <t>Bhopal</t>
  </si>
  <si>
    <t>K.Sushma</t>
  </si>
  <si>
    <t>S1311</t>
  </si>
  <si>
    <t>J.Uma</t>
  </si>
  <si>
    <t>S1312</t>
  </si>
  <si>
    <t>Mannheim</t>
  </si>
  <si>
    <t>B.Manusha</t>
  </si>
  <si>
    <t>S1313</t>
  </si>
  <si>
    <t>B.Joythi</t>
  </si>
  <si>
    <t>S1314</t>
  </si>
  <si>
    <t>Madrid</t>
  </si>
  <si>
    <t>Span</t>
  </si>
  <si>
    <t>M.Vaishnavi</t>
  </si>
  <si>
    <t>S1315</t>
  </si>
  <si>
    <t>D.Apranitha</t>
  </si>
  <si>
    <t>S1316</t>
  </si>
  <si>
    <t>U.Uma</t>
  </si>
  <si>
    <t>S1317</t>
  </si>
  <si>
    <t>A.Tejasri</t>
  </si>
  <si>
    <t>S1318</t>
  </si>
  <si>
    <t>S.Ramya</t>
  </si>
  <si>
    <t>S1319</t>
  </si>
  <si>
    <t>S.Krishnaveni</t>
  </si>
  <si>
    <t>S1320</t>
  </si>
  <si>
    <t>D. Navya Sri</t>
  </si>
  <si>
    <t>S1401</t>
  </si>
  <si>
    <t>G. Priyadarshini</t>
  </si>
  <si>
    <t>S1402</t>
  </si>
  <si>
    <t>T.Divya</t>
  </si>
  <si>
    <t>S1403</t>
  </si>
  <si>
    <t>R. Padma</t>
  </si>
  <si>
    <t>S1404</t>
  </si>
  <si>
    <t>Ch. Triveni</t>
  </si>
  <si>
    <t>S1405</t>
  </si>
  <si>
    <t>Ch. Sandya Rani</t>
  </si>
  <si>
    <t>S1406</t>
  </si>
  <si>
    <t>D. Pravallika</t>
  </si>
  <si>
    <t>S1407</t>
  </si>
  <si>
    <t>K. Alekya</t>
  </si>
  <si>
    <t>S1408</t>
  </si>
  <si>
    <t>Mumbai</t>
  </si>
  <si>
    <t>K. Anusha</t>
  </si>
  <si>
    <t>S1409</t>
  </si>
  <si>
    <t>K. Esther Rani</t>
  </si>
  <si>
    <t>S1410</t>
  </si>
  <si>
    <t>L. Devi</t>
  </si>
  <si>
    <t>S1411</t>
  </si>
  <si>
    <t>L. Tejaswini</t>
  </si>
  <si>
    <t>S1412</t>
  </si>
  <si>
    <t>P. Bhavani</t>
  </si>
  <si>
    <t>S1413</t>
  </si>
  <si>
    <t>P. Manisha</t>
  </si>
  <si>
    <t>S1414</t>
  </si>
  <si>
    <t>P. Shirisha</t>
  </si>
  <si>
    <t>S1415</t>
  </si>
  <si>
    <t>Sk. Neelofar</t>
  </si>
  <si>
    <t>S1416</t>
  </si>
  <si>
    <t>T. Pavani</t>
  </si>
  <si>
    <t>S1417</t>
  </si>
  <si>
    <t>T. Kalpana</t>
  </si>
  <si>
    <t>S1418</t>
  </si>
  <si>
    <t>T. Rajani</t>
  </si>
  <si>
    <t>S1419</t>
  </si>
  <si>
    <t>V. Swathi</t>
  </si>
  <si>
    <t>S1420</t>
  </si>
  <si>
    <t>V. Ramadevi</t>
  </si>
  <si>
    <t>S1421</t>
  </si>
  <si>
    <t>K. Ramya Sri</t>
  </si>
  <si>
    <t>S1422</t>
  </si>
  <si>
    <t>A.Manisha</t>
  </si>
  <si>
    <t>S1501</t>
  </si>
  <si>
    <t>G.Ramya</t>
  </si>
  <si>
    <t>S1502</t>
  </si>
  <si>
    <t>G.Mallika</t>
  </si>
  <si>
    <t>S1503</t>
  </si>
  <si>
    <t>E.Saritha</t>
  </si>
  <si>
    <t>S1504</t>
  </si>
  <si>
    <t>Ch.Sailaja</t>
  </si>
  <si>
    <t>S1505</t>
  </si>
  <si>
    <t>P.Sahana</t>
  </si>
  <si>
    <t>S1506</t>
  </si>
  <si>
    <t>K.Harika</t>
  </si>
  <si>
    <t>S1507</t>
  </si>
  <si>
    <t>L.Deena</t>
  </si>
  <si>
    <t>S1508</t>
  </si>
  <si>
    <t>T.Kavitha</t>
  </si>
  <si>
    <t>S1509</t>
  </si>
  <si>
    <t>B.Pravallika</t>
  </si>
  <si>
    <t>S1510</t>
  </si>
  <si>
    <t>Ch.Sravani</t>
  </si>
  <si>
    <t>S1511</t>
  </si>
  <si>
    <t>K.Durgabhavani</t>
  </si>
  <si>
    <t>S1512</t>
  </si>
  <si>
    <t>J.Naga Mamatha</t>
  </si>
  <si>
    <t>S1513</t>
  </si>
  <si>
    <t>Ch.Shirisha</t>
  </si>
  <si>
    <t>S1514</t>
  </si>
  <si>
    <t>M.Aruna</t>
  </si>
  <si>
    <t>S1515</t>
  </si>
  <si>
    <t>A.Shivarani</t>
  </si>
  <si>
    <t>S1516</t>
  </si>
  <si>
    <t>K.Mounika</t>
  </si>
  <si>
    <t>S1517</t>
  </si>
  <si>
    <t>D.Anusha</t>
  </si>
  <si>
    <t>S1518</t>
  </si>
  <si>
    <t>D.Navya</t>
  </si>
  <si>
    <t>S1519</t>
  </si>
  <si>
    <t>K.Ramya</t>
  </si>
  <si>
    <t>S1520</t>
  </si>
  <si>
    <t>L.Mounika</t>
  </si>
  <si>
    <t>S1521</t>
  </si>
  <si>
    <t>V.Shirisha</t>
  </si>
  <si>
    <t>S1522</t>
  </si>
  <si>
    <t>M. Rajitha</t>
  </si>
  <si>
    <t>S0501</t>
  </si>
  <si>
    <t>S0502</t>
  </si>
  <si>
    <t>S0503</t>
  </si>
  <si>
    <t>S0504</t>
  </si>
  <si>
    <t>S0505</t>
  </si>
  <si>
    <t>S0506</t>
  </si>
  <si>
    <t>S0507</t>
  </si>
  <si>
    <t>S0508</t>
  </si>
  <si>
    <t>S0509</t>
  </si>
  <si>
    <t>S0510</t>
  </si>
  <si>
    <t>S0511</t>
  </si>
  <si>
    <t>S0512</t>
  </si>
  <si>
    <t>S0513</t>
  </si>
  <si>
    <t>S0514</t>
  </si>
  <si>
    <t>S0515</t>
  </si>
  <si>
    <t>S0516</t>
  </si>
  <si>
    <t>S0517</t>
  </si>
  <si>
    <t>S0518</t>
  </si>
  <si>
    <t>S0519</t>
  </si>
  <si>
    <t>S0520</t>
  </si>
  <si>
    <t>S0521</t>
  </si>
  <si>
    <t>S0522</t>
  </si>
  <si>
    <t>S0523</t>
  </si>
  <si>
    <t>S0524</t>
  </si>
  <si>
    <t>S0525</t>
  </si>
  <si>
    <t>S0526</t>
  </si>
  <si>
    <t>S0527</t>
  </si>
  <si>
    <t>S0528</t>
  </si>
  <si>
    <t>S0529</t>
  </si>
  <si>
    <t>S0530</t>
  </si>
  <si>
    <t>S0531</t>
  </si>
  <si>
    <t>S0532</t>
  </si>
  <si>
    <t>S0533</t>
  </si>
  <si>
    <t>S0534</t>
  </si>
  <si>
    <t>S0535</t>
  </si>
  <si>
    <t>S0536</t>
  </si>
  <si>
    <t>S0537</t>
  </si>
  <si>
    <t>S0538</t>
  </si>
  <si>
    <t>S0539</t>
  </si>
  <si>
    <t>S0540</t>
  </si>
  <si>
    <t>S0541</t>
  </si>
  <si>
    <t>S0542</t>
  </si>
  <si>
    <t>S0543</t>
  </si>
  <si>
    <t>S0601</t>
  </si>
  <si>
    <t>S0602</t>
  </si>
  <si>
    <t>S0603</t>
  </si>
  <si>
    <t>S0604</t>
  </si>
  <si>
    <t>S0605</t>
  </si>
  <si>
    <t>S0606</t>
  </si>
  <si>
    <t>S0607</t>
  </si>
  <si>
    <t>S0608</t>
  </si>
  <si>
    <t>S0609</t>
  </si>
  <si>
    <t>S0610</t>
  </si>
  <si>
    <t>S0611</t>
  </si>
  <si>
    <t>S0612</t>
  </si>
  <si>
    <t>S0613</t>
  </si>
  <si>
    <t>S0614</t>
  </si>
  <si>
    <t>S0615</t>
  </si>
  <si>
    <t>S0616</t>
  </si>
  <si>
    <t>S0617</t>
  </si>
  <si>
    <t>S0618</t>
  </si>
  <si>
    <t>S0619</t>
  </si>
  <si>
    <t>S0620</t>
  </si>
  <si>
    <t>S0621</t>
  </si>
  <si>
    <t>S0622</t>
  </si>
  <si>
    <t>S0623</t>
  </si>
  <si>
    <t>S0701</t>
  </si>
  <si>
    <t>S0702</t>
  </si>
  <si>
    <t>S0703</t>
  </si>
  <si>
    <t>S0704</t>
  </si>
  <si>
    <t>S0705</t>
  </si>
  <si>
    <t>S0706</t>
  </si>
  <si>
    <t>S0707</t>
  </si>
  <si>
    <t>S0708</t>
  </si>
  <si>
    <t>S0709</t>
  </si>
  <si>
    <t>S0710</t>
  </si>
  <si>
    <t>S0711</t>
  </si>
  <si>
    <t>S0712</t>
  </si>
  <si>
    <t>S0713</t>
  </si>
  <si>
    <t>S0714</t>
  </si>
  <si>
    <t>S0715</t>
  </si>
  <si>
    <t>S0716</t>
  </si>
  <si>
    <t>S0717</t>
  </si>
  <si>
    <t>S0718</t>
  </si>
  <si>
    <t>S0719</t>
  </si>
  <si>
    <t>S0720</t>
  </si>
  <si>
    <t>S0721</t>
  </si>
  <si>
    <t>S0722</t>
  </si>
  <si>
    <t>S0723</t>
  </si>
  <si>
    <t>S0724</t>
  </si>
  <si>
    <t>S0725</t>
  </si>
  <si>
    <t>S0726</t>
  </si>
  <si>
    <t>S0727</t>
  </si>
  <si>
    <t>S0728</t>
  </si>
  <si>
    <t>n.sunitha</t>
  </si>
  <si>
    <t>S0729</t>
  </si>
  <si>
    <t>N.Janaki</t>
  </si>
  <si>
    <t>S0730</t>
  </si>
  <si>
    <t>p.shirisha</t>
  </si>
  <si>
    <t>S0731</t>
  </si>
  <si>
    <t>b.pragathi</t>
  </si>
  <si>
    <t>S0732</t>
  </si>
  <si>
    <t>s.prasanna</t>
  </si>
  <si>
    <t>S0733</t>
  </si>
  <si>
    <t>t.govindamma</t>
  </si>
  <si>
    <t>S0734</t>
  </si>
  <si>
    <t>Y.Rukmini</t>
  </si>
  <si>
    <t>S0735</t>
  </si>
  <si>
    <t>P.Kiranmai</t>
  </si>
  <si>
    <t>S0101</t>
  </si>
  <si>
    <t>Ch.Deeksha</t>
  </si>
  <si>
    <t>S0102</t>
  </si>
  <si>
    <t>A.Sandhya</t>
  </si>
  <si>
    <t>S0103</t>
  </si>
  <si>
    <t>A.Swapna</t>
  </si>
  <si>
    <t>S0104</t>
  </si>
  <si>
    <t>D.Gouthami</t>
  </si>
  <si>
    <t>S0105</t>
  </si>
  <si>
    <t>T.Savitha</t>
  </si>
  <si>
    <t>S0106</t>
  </si>
  <si>
    <t>K.Shailaja</t>
  </si>
  <si>
    <t>S0107</t>
  </si>
  <si>
    <t>K.Aradhana</t>
  </si>
  <si>
    <t>S0108</t>
  </si>
  <si>
    <t>P.Soniya</t>
  </si>
  <si>
    <t>S0109</t>
  </si>
  <si>
    <t>R.Srilatha</t>
  </si>
  <si>
    <t>S0110</t>
  </si>
  <si>
    <t>D.Pavani</t>
  </si>
  <si>
    <t>S0111</t>
  </si>
  <si>
    <t>D.Saneertana</t>
  </si>
  <si>
    <t>S0112</t>
  </si>
  <si>
    <t>Ch.Maheshwari</t>
  </si>
  <si>
    <t>S0113</t>
  </si>
  <si>
    <t>D.Sujatha</t>
  </si>
  <si>
    <t>S0114</t>
  </si>
  <si>
    <t>D.Jyosna</t>
  </si>
  <si>
    <t>S0115</t>
  </si>
  <si>
    <t>B.Srilatha</t>
  </si>
  <si>
    <t>S0116</t>
  </si>
  <si>
    <t>S0117</t>
  </si>
  <si>
    <t>D.Saikeertana</t>
  </si>
  <si>
    <t>S0118</t>
  </si>
  <si>
    <t>D.Soniya</t>
  </si>
  <si>
    <t>S0119</t>
  </si>
  <si>
    <t>D.Gangajala</t>
  </si>
  <si>
    <t>S0120</t>
  </si>
  <si>
    <t>D.Deepthi</t>
  </si>
  <si>
    <t>S0121</t>
  </si>
  <si>
    <t>D.Ravali</t>
  </si>
  <si>
    <t>S0122</t>
  </si>
  <si>
    <t>D.Roja</t>
  </si>
  <si>
    <t>S0201</t>
  </si>
  <si>
    <t>D.Soundrya</t>
  </si>
  <si>
    <t>S0202</t>
  </si>
  <si>
    <t>E.Maheshwari</t>
  </si>
  <si>
    <t>S0203</t>
  </si>
  <si>
    <t>G.Naveena</t>
  </si>
  <si>
    <t>S0204</t>
  </si>
  <si>
    <t>G.Rajyalaxmi</t>
  </si>
  <si>
    <t>S0205</t>
  </si>
  <si>
    <t>S0206</t>
  </si>
  <si>
    <t>J.Nirosha</t>
  </si>
  <si>
    <t>S0207</t>
  </si>
  <si>
    <t>K.Kalyani</t>
  </si>
  <si>
    <t>S0208</t>
  </si>
  <si>
    <t>K.Naveena</t>
  </si>
  <si>
    <t>S0209</t>
  </si>
  <si>
    <t>K.Srilatha</t>
  </si>
  <si>
    <t>S0210</t>
  </si>
  <si>
    <t>K.Sumalatha</t>
  </si>
  <si>
    <t>S0211</t>
  </si>
  <si>
    <t>K.Rasagna</t>
  </si>
  <si>
    <t>S0212</t>
  </si>
  <si>
    <t>L.Priyanka</t>
  </si>
  <si>
    <t>S0213</t>
  </si>
  <si>
    <t>M.Ganga</t>
  </si>
  <si>
    <t>S0214</t>
  </si>
  <si>
    <t>M.Goura</t>
  </si>
  <si>
    <t>S0215</t>
  </si>
  <si>
    <t>P.Sony</t>
  </si>
  <si>
    <t>S0216</t>
  </si>
  <si>
    <t>R.Shirisha</t>
  </si>
  <si>
    <t>S0217</t>
  </si>
  <si>
    <t>R.Soujanya</t>
  </si>
  <si>
    <t>S0218</t>
  </si>
  <si>
    <t>S.Lavanya</t>
  </si>
  <si>
    <t>S0219</t>
  </si>
  <si>
    <t>S.Suvarna</t>
  </si>
  <si>
    <t>S0220</t>
  </si>
  <si>
    <t>T.Sandhyarani</t>
  </si>
  <si>
    <t>S0221</t>
  </si>
  <si>
    <t>T.Rajitha</t>
  </si>
  <si>
    <t>S0222</t>
  </si>
  <si>
    <t>A.Sindhuja</t>
  </si>
  <si>
    <t>S0223</t>
  </si>
  <si>
    <t>A.Pranaya</t>
  </si>
  <si>
    <t>S0224</t>
  </si>
  <si>
    <t>B.Srujana</t>
  </si>
  <si>
    <t>S0225</t>
  </si>
  <si>
    <t>B.Chamanthi</t>
  </si>
  <si>
    <t>S0226</t>
  </si>
  <si>
    <t>D.Mounika</t>
  </si>
  <si>
    <t>S0227</t>
  </si>
  <si>
    <t>D.Anjali</t>
  </si>
  <si>
    <t>S0228</t>
  </si>
  <si>
    <t>G.Sony</t>
  </si>
  <si>
    <t>S0229</t>
  </si>
  <si>
    <t>G.Shobharani</t>
  </si>
  <si>
    <t>S0230</t>
  </si>
  <si>
    <t>J.Manisha</t>
  </si>
  <si>
    <t>S0231</t>
  </si>
  <si>
    <t>K.Prathyusha</t>
  </si>
  <si>
    <t>S0232</t>
  </si>
  <si>
    <t>K.Tejaswi</t>
  </si>
  <si>
    <t>S0233</t>
  </si>
  <si>
    <t>K.Krupajyothi</t>
  </si>
  <si>
    <t>S0234</t>
  </si>
  <si>
    <t>L.Shireesha</t>
  </si>
  <si>
    <t>S0235</t>
  </si>
  <si>
    <t>M.Pushpalatha</t>
  </si>
  <si>
    <t>S0236</t>
  </si>
  <si>
    <t>M.Harshana</t>
  </si>
  <si>
    <t>S0237</t>
  </si>
  <si>
    <t>N.Mounika</t>
  </si>
  <si>
    <t>S0238</t>
  </si>
  <si>
    <t>N.Shireesha</t>
  </si>
  <si>
    <t>S0239</t>
  </si>
  <si>
    <t>N.Swarnalatha</t>
  </si>
  <si>
    <t>S0240</t>
  </si>
  <si>
    <t>P.Urmila</t>
  </si>
  <si>
    <t>S0241</t>
  </si>
  <si>
    <t>R.Samatha</t>
  </si>
  <si>
    <t>S0242</t>
  </si>
  <si>
    <t>S0301</t>
  </si>
  <si>
    <t>S.Sushmitha</t>
  </si>
  <si>
    <t>S0302</t>
  </si>
  <si>
    <t>T.Ramya</t>
  </si>
  <si>
    <t>S0303</t>
  </si>
  <si>
    <t>T.Archana</t>
  </si>
  <si>
    <t>S0304</t>
  </si>
  <si>
    <t>J.Anjali</t>
  </si>
  <si>
    <t>S0305</t>
  </si>
  <si>
    <t>V.Sowmya</t>
  </si>
  <si>
    <t>S0306</t>
  </si>
  <si>
    <t>L.Swetha</t>
  </si>
  <si>
    <t>S0307</t>
  </si>
  <si>
    <t>G.Thirumala</t>
  </si>
  <si>
    <t>S0308</t>
  </si>
  <si>
    <t>B.Mamatha</t>
  </si>
  <si>
    <t>S0309</t>
  </si>
  <si>
    <t>Ch.Ramya</t>
  </si>
  <si>
    <t>S0310</t>
  </si>
  <si>
    <t>K.Sushmitha</t>
  </si>
  <si>
    <t>S0311</t>
  </si>
  <si>
    <t>K.Sandya</t>
  </si>
  <si>
    <t>S0312</t>
  </si>
  <si>
    <t>M.Ravalika</t>
  </si>
  <si>
    <t>S0313</t>
  </si>
  <si>
    <t>S.Sumalatha</t>
  </si>
  <si>
    <t>S0314</t>
  </si>
  <si>
    <t>R.Lavanya</t>
  </si>
  <si>
    <t>S0315</t>
  </si>
  <si>
    <t>R.Pravalika</t>
  </si>
  <si>
    <t>S0316</t>
  </si>
  <si>
    <t>A.Pavani</t>
  </si>
  <si>
    <t>S0317</t>
  </si>
  <si>
    <t>G.Vanitha</t>
  </si>
  <si>
    <t>S0318</t>
  </si>
  <si>
    <t>B.Jyothi</t>
  </si>
  <si>
    <t>S0319</t>
  </si>
  <si>
    <t>N.Jyothi</t>
  </si>
  <si>
    <t>S0320</t>
  </si>
  <si>
    <t>G.Rama</t>
  </si>
  <si>
    <t>S0321</t>
  </si>
  <si>
    <t>M.Mamatha</t>
  </si>
  <si>
    <t>S0322</t>
  </si>
  <si>
    <t>T.Geetha</t>
  </si>
  <si>
    <t>S0323</t>
  </si>
  <si>
    <t>K.Vanaja</t>
  </si>
  <si>
    <t>S0324</t>
  </si>
  <si>
    <t>S0325</t>
  </si>
  <si>
    <t>S.Radha</t>
  </si>
  <si>
    <t>S0326</t>
  </si>
  <si>
    <t>L.Sruthi</t>
  </si>
  <si>
    <t>S0327</t>
  </si>
  <si>
    <t>J.Sushma</t>
  </si>
  <si>
    <t>S0328</t>
  </si>
  <si>
    <t>S0329</t>
  </si>
  <si>
    <t>K.Vennela</t>
  </si>
  <si>
    <t>S0330</t>
  </si>
  <si>
    <t>B.Srijha</t>
  </si>
  <si>
    <t>S0331</t>
  </si>
  <si>
    <t>G.Susmitha</t>
  </si>
  <si>
    <t>S0332</t>
  </si>
  <si>
    <t>B.Manasa</t>
  </si>
  <si>
    <t>S0333</t>
  </si>
  <si>
    <t>S.Manasa</t>
  </si>
  <si>
    <t>S0334</t>
  </si>
  <si>
    <t>J.Radhika</t>
  </si>
  <si>
    <t>S0335</t>
  </si>
  <si>
    <t>S.Rasmitha</t>
  </si>
  <si>
    <t>S0336</t>
  </si>
  <si>
    <t>J.Shwetha</t>
  </si>
  <si>
    <t>S0401</t>
  </si>
  <si>
    <t>S0402</t>
  </si>
  <si>
    <t>S.Jalahamsa</t>
  </si>
  <si>
    <t>S0403</t>
  </si>
  <si>
    <t>K.Urmila</t>
  </si>
  <si>
    <t>S0404</t>
  </si>
  <si>
    <t>G.Uma</t>
  </si>
  <si>
    <t>S0405</t>
  </si>
  <si>
    <t>S0406</t>
  </si>
  <si>
    <t>P.Sushma</t>
  </si>
  <si>
    <t>S0407</t>
  </si>
  <si>
    <t>M.Swapna</t>
  </si>
  <si>
    <t>S0408</t>
  </si>
  <si>
    <t>M.Mounika</t>
  </si>
  <si>
    <t>S0409</t>
  </si>
  <si>
    <t>M.Rajitha</t>
  </si>
  <si>
    <t>S0410</t>
  </si>
  <si>
    <t>M.Jayasreela</t>
  </si>
  <si>
    <t>S0411</t>
  </si>
  <si>
    <t>N.Sukeerthana</t>
  </si>
  <si>
    <t>S0412</t>
  </si>
  <si>
    <t>N.Sai Sreeja</t>
  </si>
  <si>
    <t>S0413</t>
  </si>
  <si>
    <t>R.Shobha</t>
  </si>
  <si>
    <t>S0414</t>
  </si>
  <si>
    <t>N.Nayomi</t>
  </si>
  <si>
    <t>S0415</t>
  </si>
  <si>
    <t>T.Manjula</t>
  </si>
  <si>
    <t>S0416</t>
  </si>
  <si>
    <t>V.Mounika</t>
  </si>
  <si>
    <t>S0417</t>
  </si>
  <si>
    <t>V.Manjula</t>
  </si>
  <si>
    <t>S0418</t>
  </si>
  <si>
    <t>V.Nagavani</t>
  </si>
  <si>
    <t>S0419</t>
  </si>
  <si>
    <t>S0420</t>
  </si>
  <si>
    <t>A. Akhila</t>
  </si>
  <si>
    <t>S1601</t>
  </si>
  <si>
    <t>A. Jayasree</t>
  </si>
  <si>
    <t>S1602</t>
  </si>
  <si>
    <t>B. Srilatha</t>
  </si>
  <si>
    <t>S1603</t>
  </si>
  <si>
    <t>D. Srilatha</t>
  </si>
  <si>
    <t>S1604</t>
  </si>
  <si>
    <t>G. Shirisha</t>
  </si>
  <si>
    <t>S1605</t>
  </si>
  <si>
    <t>S1606</t>
  </si>
  <si>
    <t>J. Sruthi</t>
  </si>
  <si>
    <t>S1607</t>
  </si>
  <si>
    <t>K. Sumalatha</t>
  </si>
  <si>
    <t>S1608</t>
  </si>
  <si>
    <t>M. Vignani</t>
  </si>
  <si>
    <t>S1609</t>
  </si>
  <si>
    <t>M. Kavitha</t>
  </si>
  <si>
    <t>S1610</t>
  </si>
  <si>
    <t>M. Bhavani</t>
  </si>
  <si>
    <t>S1611</t>
  </si>
  <si>
    <t>P. Parvathi</t>
  </si>
  <si>
    <t>S1612</t>
  </si>
  <si>
    <t>P. Roja</t>
  </si>
  <si>
    <t>S1613</t>
  </si>
  <si>
    <t>P. Madhavi</t>
  </si>
  <si>
    <t>S1614</t>
  </si>
  <si>
    <t>S. Anitha</t>
  </si>
  <si>
    <t>S1615</t>
  </si>
  <si>
    <t>S. Sravani</t>
  </si>
  <si>
    <t>S1616</t>
  </si>
  <si>
    <t>S. Srilatha</t>
  </si>
  <si>
    <t>S1617</t>
  </si>
  <si>
    <t>T. Prema Rekha</t>
  </si>
  <si>
    <t>S1618</t>
  </si>
  <si>
    <t>T. Navaneetha</t>
  </si>
  <si>
    <t>S1619</t>
  </si>
  <si>
    <t>U. Prashanthi</t>
  </si>
  <si>
    <t>S1620</t>
  </si>
  <si>
    <t>V. Kavitha</t>
  </si>
  <si>
    <t>S1621</t>
  </si>
  <si>
    <t>V. Sushmitha</t>
  </si>
  <si>
    <t>S1622</t>
  </si>
  <si>
    <t>G.Swathi</t>
  </si>
  <si>
    <t>S1623</t>
  </si>
  <si>
    <t>Ch.Preethika</t>
  </si>
  <si>
    <t>S1624</t>
  </si>
  <si>
    <t>T.Harika</t>
  </si>
  <si>
    <t>S1625</t>
  </si>
  <si>
    <t>L.Kaveri</t>
  </si>
  <si>
    <t>S1626</t>
  </si>
  <si>
    <t>J.Sinduja</t>
  </si>
  <si>
    <t>S1627</t>
  </si>
  <si>
    <t>K.Sravanthi</t>
  </si>
  <si>
    <t>S1628</t>
  </si>
  <si>
    <t>M.Sumalatha</t>
  </si>
  <si>
    <t>S1629</t>
  </si>
  <si>
    <t>N.Priyanka</t>
  </si>
  <si>
    <t>S1630</t>
  </si>
  <si>
    <t>S.Sravani</t>
  </si>
  <si>
    <t>S1631</t>
  </si>
  <si>
    <t>K.Shilpa</t>
  </si>
  <si>
    <t>S1632</t>
  </si>
  <si>
    <t>K.Lalitha</t>
  </si>
  <si>
    <t>S1633</t>
  </si>
  <si>
    <t>Ch.Mamatha</t>
  </si>
  <si>
    <t>S1634</t>
  </si>
  <si>
    <t>A.Mounika</t>
  </si>
  <si>
    <t>S1635</t>
  </si>
  <si>
    <t>B.Bindupriya Dharshini</t>
  </si>
  <si>
    <t>S1636</t>
  </si>
  <si>
    <t>B.Uma</t>
  </si>
  <si>
    <t>S1637</t>
  </si>
  <si>
    <t>B.Anusha</t>
  </si>
  <si>
    <t>S1638</t>
  </si>
  <si>
    <t>B.Annarani</t>
  </si>
  <si>
    <t>S1639</t>
  </si>
  <si>
    <t>B.Menaka</t>
  </si>
  <si>
    <t>S1640</t>
  </si>
  <si>
    <t>Ch.Mounika</t>
  </si>
  <si>
    <t>S1641</t>
  </si>
  <si>
    <t>C.Yadamma</t>
  </si>
  <si>
    <t>S1642</t>
  </si>
  <si>
    <t>Ch.Jyothi</t>
  </si>
  <si>
    <t>S1643</t>
  </si>
  <si>
    <t>C.Soujanya</t>
  </si>
  <si>
    <t>S1644</t>
  </si>
  <si>
    <t>D.Srilatha</t>
  </si>
  <si>
    <t>S1701</t>
  </si>
  <si>
    <t>D.Manjula</t>
  </si>
  <si>
    <t>S1702</t>
  </si>
  <si>
    <t>E.Vasantha</t>
  </si>
  <si>
    <t>S1703</t>
  </si>
  <si>
    <t>G.Ashwini</t>
  </si>
  <si>
    <t>S1704</t>
  </si>
  <si>
    <t>G.Sneha</t>
  </si>
  <si>
    <t>S1705</t>
  </si>
  <si>
    <t>G.Kavitha</t>
  </si>
  <si>
    <t>S1706</t>
  </si>
  <si>
    <t>K.Anitha</t>
  </si>
  <si>
    <t>S1707</t>
  </si>
  <si>
    <t>K.Jyothi</t>
  </si>
  <si>
    <t>S1708</t>
  </si>
  <si>
    <t>S1709</t>
  </si>
  <si>
    <t>M.Renuka</t>
  </si>
  <si>
    <t>S1710</t>
  </si>
  <si>
    <t>N.Anusha</t>
  </si>
  <si>
    <t>S1711</t>
  </si>
  <si>
    <t>R.Kavitha</t>
  </si>
  <si>
    <t>S1712</t>
  </si>
  <si>
    <t>S.Anjali</t>
  </si>
  <si>
    <t>S1713</t>
  </si>
  <si>
    <t>S.Maneesha</t>
  </si>
  <si>
    <t>S1714</t>
  </si>
  <si>
    <t>S.Shiilpa</t>
  </si>
  <si>
    <t>S1715</t>
  </si>
  <si>
    <t>T.Mounika</t>
  </si>
  <si>
    <t>S1716</t>
  </si>
  <si>
    <t>T.Tejaswini</t>
  </si>
  <si>
    <t>S1717</t>
  </si>
  <si>
    <t>Vaggu Swathi</t>
  </si>
  <si>
    <t>S1718</t>
  </si>
  <si>
    <t>Vaggupalli Swathi</t>
  </si>
  <si>
    <t>S1719</t>
  </si>
  <si>
    <t>S1720</t>
  </si>
  <si>
    <t>A.Vijaya</t>
  </si>
  <si>
    <t>S1721</t>
  </si>
  <si>
    <t>B.Navaneetha</t>
  </si>
  <si>
    <t>S1722</t>
  </si>
  <si>
    <t>B.Kavitha</t>
  </si>
  <si>
    <t>S1723</t>
  </si>
  <si>
    <t>B.Sharadha</t>
  </si>
  <si>
    <t>S1724</t>
  </si>
  <si>
    <t>B.Sravantthi</t>
  </si>
  <si>
    <t>S1725</t>
  </si>
  <si>
    <t>C.Swapna</t>
  </si>
  <si>
    <t>S1726</t>
  </si>
  <si>
    <t>E.Mamatha</t>
  </si>
  <si>
    <t>S1727</t>
  </si>
  <si>
    <t>E.Sulochana</t>
  </si>
  <si>
    <t>S1728</t>
  </si>
  <si>
    <t>E.Swathi</t>
  </si>
  <si>
    <t>S1729</t>
  </si>
  <si>
    <t>G.Mamatha</t>
  </si>
  <si>
    <t>S1730</t>
  </si>
  <si>
    <t>G.Pravalika</t>
  </si>
  <si>
    <t>S1731</t>
  </si>
  <si>
    <t>H.Jagadhamba</t>
  </si>
  <si>
    <t>S1732</t>
  </si>
  <si>
    <t>H.Salomi</t>
  </si>
  <si>
    <t>S1733</t>
  </si>
  <si>
    <t>J.Swathi</t>
  </si>
  <si>
    <t>S1734</t>
  </si>
  <si>
    <t>K.Ashwini</t>
  </si>
  <si>
    <t>S1735</t>
  </si>
  <si>
    <t>K.Bhanupriya</t>
  </si>
  <si>
    <t>S1736</t>
  </si>
  <si>
    <t>K.Bhargavi</t>
  </si>
  <si>
    <t>S1737</t>
  </si>
  <si>
    <t>K.Madhavi</t>
  </si>
  <si>
    <t>S1738</t>
  </si>
  <si>
    <t>K.Suvartha</t>
  </si>
  <si>
    <t>S1739</t>
  </si>
  <si>
    <t>K.Swapna</t>
  </si>
  <si>
    <t>S1740</t>
  </si>
  <si>
    <t>M.Bhagyalaxmi</t>
  </si>
  <si>
    <t>S1741</t>
  </si>
  <si>
    <t>M.Saritha</t>
  </si>
  <si>
    <t>S1742</t>
  </si>
  <si>
    <t>N.Saritha</t>
  </si>
  <si>
    <t>S1743</t>
  </si>
  <si>
    <t>N.Kalpana</t>
  </si>
  <si>
    <t>S1744</t>
  </si>
  <si>
    <t>N.Swapna</t>
  </si>
  <si>
    <t>S1745</t>
  </si>
  <si>
    <t>N.Swetha</t>
  </si>
  <si>
    <t>S1746</t>
  </si>
  <si>
    <t>P.Ashwini</t>
  </si>
  <si>
    <t>S1747</t>
  </si>
  <si>
    <t>P.Jyothi</t>
  </si>
  <si>
    <t>S1748</t>
  </si>
  <si>
    <t>P.Madhavi</t>
  </si>
  <si>
    <t>S1749</t>
  </si>
  <si>
    <t>P.Swapna</t>
  </si>
  <si>
    <t>S1750</t>
  </si>
  <si>
    <t>U.Swapna</t>
  </si>
  <si>
    <t>S1751</t>
  </si>
  <si>
    <t>V.Bhagya Laxmi</t>
  </si>
  <si>
    <t>S1752</t>
  </si>
  <si>
    <t>V.Sharadha</t>
  </si>
  <si>
    <t>S1753</t>
  </si>
  <si>
    <t>Y.Anjamma</t>
  </si>
  <si>
    <t>S1754</t>
  </si>
  <si>
    <t>Y.Latha</t>
  </si>
  <si>
    <t>S1755</t>
  </si>
  <si>
    <t>Y.Laxmi</t>
  </si>
  <si>
    <t>S1756</t>
  </si>
  <si>
    <t>D.Priyanka</t>
  </si>
  <si>
    <t>S1757</t>
  </si>
  <si>
    <t>S1758</t>
  </si>
  <si>
    <t>J.Mounika</t>
  </si>
  <si>
    <t>S1759</t>
  </si>
  <si>
    <t>K.Roja</t>
  </si>
  <si>
    <t>S1760</t>
  </si>
  <si>
    <t>K.Varalaxmi</t>
  </si>
  <si>
    <t>S1761</t>
  </si>
  <si>
    <t>S1762</t>
  </si>
  <si>
    <t>K.Swathi</t>
  </si>
  <si>
    <t>S1763</t>
  </si>
  <si>
    <t>K.Prashantha</t>
  </si>
  <si>
    <t>S1764</t>
  </si>
  <si>
    <t>K.Shirisha</t>
  </si>
  <si>
    <t>S1765</t>
  </si>
  <si>
    <t>Shaik Haseena</t>
  </si>
  <si>
    <t>S1801</t>
  </si>
  <si>
    <t>P. Prashanthi</t>
  </si>
  <si>
    <t>S1802</t>
  </si>
  <si>
    <t>M. Mounika</t>
  </si>
  <si>
    <t>S1803</t>
  </si>
  <si>
    <t>A. Vindhya</t>
  </si>
  <si>
    <t>S1804</t>
  </si>
  <si>
    <t>J. Saraswathi</t>
  </si>
  <si>
    <t>S1805</t>
  </si>
  <si>
    <t>A. Meena</t>
  </si>
  <si>
    <t>S1806</t>
  </si>
  <si>
    <t>K. Swapna</t>
  </si>
  <si>
    <t>S1807</t>
  </si>
  <si>
    <t>R. Madhavi</t>
  </si>
  <si>
    <t>S1808</t>
  </si>
  <si>
    <t>D. Mounika</t>
  </si>
  <si>
    <t>S1809</t>
  </si>
  <si>
    <t>V. Shireesha</t>
  </si>
  <si>
    <t>S1810</t>
  </si>
  <si>
    <t>B. Kalpana</t>
  </si>
  <si>
    <t>S1811</t>
  </si>
  <si>
    <t>Ch. Ramya</t>
  </si>
  <si>
    <t>S1812</t>
  </si>
  <si>
    <t>K. Sanjeshwari</t>
  </si>
  <si>
    <t>S1813</t>
  </si>
  <si>
    <t>K. Mani Deepika</t>
  </si>
  <si>
    <t>S1814</t>
  </si>
  <si>
    <t>S1815</t>
  </si>
  <si>
    <t>L. Kalpana</t>
  </si>
  <si>
    <t>S1816</t>
  </si>
  <si>
    <t>G. Uma</t>
  </si>
  <si>
    <t>S1817</t>
  </si>
  <si>
    <t>G. Mamatha</t>
  </si>
  <si>
    <t>S1818</t>
  </si>
  <si>
    <t>Baikani Bhargavi</t>
  </si>
  <si>
    <t>S1819</t>
  </si>
  <si>
    <t>Bollam Chamasri</t>
  </si>
  <si>
    <t>S1820</t>
  </si>
  <si>
    <t>Boya Sangeetha</t>
  </si>
  <si>
    <t>S1821</t>
  </si>
  <si>
    <t>Bukya Laxmiparvathi</t>
  </si>
  <si>
    <t>S1822</t>
  </si>
  <si>
    <t>Maheshwaram Narmada</t>
  </si>
  <si>
    <t>S1823</t>
  </si>
  <si>
    <t>Mukkerla Chitanya</t>
  </si>
  <si>
    <t>S1824</t>
  </si>
  <si>
    <t>Nernakanti Ramadevi</t>
  </si>
  <si>
    <t>S1825</t>
  </si>
  <si>
    <t>Podapangi Supriya</t>
  </si>
  <si>
    <t>S1826</t>
  </si>
  <si>
    <t>Vepuri Shruthi</t>
  </si>
  <si>
    <t>S1901</t>
  </si>
  <si>
    <t>Anuthula Manasa</t>
  </si>
  <si>
    <t>S1902</t>
  </si>
  <si>
    <t>Arpula.Rama</t>
  </si>
  <si>
    <t>S1903</t>
  </si>
  <si>
    <t>Botta Rajeshwari</t>
  </si>
  <si>
    <t>S1904</t>
  </si>
  <si>
    <t>Chekka Deepa</t>
  </si>
  <si>
    <t>S1905</t>
  </si>
  <si>
    <t>Dasari Bhavani</t>
  </si>
  <si>
    <t>S1906</t>
  </si>
  <si>
    <t>Dhanavath Manjula</t>
  </si>
  <si>
    <t>S1907</t>
  </si>
  <si>
    <t>Enjamuri Ismitha</t>
  </si>
  <si>
    <t>S1908</t>
  </si>
  <si>
    <t>Kelothu Naveena</t>
  </si>
  <si>
    <t>S1909</t>
  </si>
  <si>
    <t>Korepally Navya</t>
  </si>
  <si>
    <t>S1910</t>
  </si>
  <si>
    <t>Maraboina Saritha</t>
  </si>
  <si>
    <t>S1911</t>
  </si>
  <si>
    <t>Mukka Revathi</t>
  </si>
  <si>
    <t>S1912</t>
  </si>
  <si>
    <t>Nalla Chaithanya</t>
  </si>
  <si>
    <t>S1913</t>
  </si>
  <si>
    <t>A.Pooja</t>
  </si>
  <si>
    <t>S1914</t>
  </si>
  <si>
    <t>A.Ashwini</t>
  </si>
  <si>
    <t>S1915</t>
  </si>
  <si>
    <t>B.Bhuvaneshwari</t>
  </si>
  <si>
    <t>S1916</t>
  </si>
  <si>
    <t>B.Vijayalaxmi</t>
  </si>
  <si>
    <t>S1917</t>
  </si>
  <si>
    <t>B.Krishnakumari</t>
  </si>
  <si>
    <t>S1918</t>
  </si>
  <si>
    <t>B.Sahithi</t>
  </si>
  <si>
    <t>S1919</t>
  </si>
  <si>
    <t>Ch.Shanthakumari</t>
  </si>
  <si>
    <t>S1920</t>
  </si>
  <si>
    <t>S1921</t>
  </si>
  <si>
    <t>D.Krishnaveni</t>
  </si>
  <si>
    <t>S1922</t>
  </si>
  <si>
    <t>D.Amala</t>
  </si>
  <si>
    <t>S1923</t>
  </si>
  <si>
    <t>J.Sandhya</t>
  </si>
  <si>
    <t>S1924</t>
  </si>
  <si>
    <t>K.Nuthana</t>
  </si>
  <si>
    <t>S1925</t>
  </si>
  <si>
    <t>S1926</t>
  </si>
  <si>
    <t>M.Kaveri</t>
  </si>
  <si>
    <t>S1927</t>
  </si>
  <si>
    <t>M.Pavithra</t>
  </si>
  <si>
    <t>S1928</t>
  </si>
  <si>
    <t>M.Uma</t>
  </si>
  <si>
    <t>S1929</t>
  </si>
  <si>
    <t>N.Pravalika</t>
  </si>
  <si>
    <t>S1930</t>
  </si>
  <si>
    <t>P.Kaveri</t>
  </si>
  <si>
    <t>S1931</t>
  </si>
  <si>
    <t>P.Malleshwari</t>
  </si>
  <si>
    <t>S1932</t>
  </si>
  <si>
    <t>R.Priyanka</t>
  </si>
  <si>
    <t>S1933</t>
  </si>
  <si>
    <t>R.Prashanthi</t>
  </si>
  <si>
    <t>S1934</t>
  </si>
  <si>
    <t>V.Vennela</t>
  </si>
  <si>
    <t>S1935</t>
  </si>
  <si>
    <t>V.Sowjanya</t>
  </si>
  <si>
    <t>S1936</t>
  </si>
  <si>
    <t>V.Mrudula</t>
  </si>
  <si>
    <t>S1937</t>
  </si>
  <si>
    <t>V.Bhavani</t>
  </si>
  <si>
    <t>S1938</t>
  </si>
  <si>
    <t>N.Sowjanya</t>
  </si>
  <si>
    <t>S1939</t>
  </si>
  <si>
    <t>A.Kalyani</t>
  </si>
  <si>
    <t>S2001</t>
  </si>
  <si>
    <t>B.Sindhuja</t>
  </si>
  <si>
    <t>S2002</t>
  </si>
  <si>
    <t>B.Ramadevi</t>
  </si>
  <si>
    <t>S2003</t>
  </si>
  <si>
    <t>Ch.Sony</t>
  </si>
  <si>
    <t>S2004</t>
  </si>
  <si>
    <t>S2005</t>
  </si>
  <si>
    <t>K.Swetha</t>
  </si>
  <si>
    <t>S2006</t>
  </si>
  <si>
    <t>M.Raashi</t>
  </si>
  <si>
    <t>S2007</t>
  </si>
  <si>
    <t>M.Nagendra</t>
  </si>
  <si>
    <t>S2008</t>
  </si>
  <si>
    <t>S2009</t>
  </si>
  <si>
    <t>P.Neelavathi</t>
  </si>
  <si>
    <t>S2010</t>
  </si>
  <si>
    <t>P.Padmavathi</t>
  </si>
  <si>
    <t>S2011</t>
  </si>
  <si>
    <t>S2012</t>
  </si>
  <si>
    <t>Sk.Shabeera Begum</t>
  </si>
  <si>
    <t>S2013</t>
  </si>
  <si>
    <t>S2014</t>
  </si>
  <si>
    <t>T.Sravani</t>
  </si>
  <si>
    <t>S2015</t>
  </si>
  <si>
    <t>Y.Upendra</t>
  </si>
  <si>
    <t>S2016</t>
  </si>
  <si>
    <t>S2017</t>
  </si>
  <si>
    <t>R.Rohita</t>
  </si>
  <si>
    <t>S2018</t>
  </si>
  <si>
    <t>G.Shirisha</t>
  </si>
  <si>
    <t>S2019</t>
  </si>
  <si>
    <t>K Renuka</t>
  </si>
  <si>
    <t>S2020</t>
  </si>
  <si>
    <t>E Maneesha</t>
  </si>
  <si>
    <t>S2021</t>
  </si>
  <si>
    <t>Pb Ramya</t>
  </si>
  <si>
    <t>S2022</t>
  </si>
  <si>
    <t>Shivani N</t>
  </si>
  <si>
    <t>S2023</t>
  </si>
  <si>
    <t>J Rajitha</t>
  </si>
  <si>
    <t>S2024</t>
  </si>
  <si>
    <t>D. Manisha</t>
  </si>
  <si>
    <t>S0801</t>
  </si>
  <si>
    <t>S0802</t>
  </si>
  <si>
    <t>S0803</t>
  </si>
  <si>
    <t>G. Shwetha</t>
  </si>
  <si>
    <t>S0804</t>
  </si>
  <si>
    <t>K. Soundarya</t>
  </si>
  <si>
    <t>S0805</t>
  </si>
  <si>
    <t>K. Kaveri</t>
  </si>
  <si>
    <t>S0806</t>
  </si>
  <si>
    <t>R. Saroja</t>
  </si>
  <si>
    <t>S0807</t>
  </si>
  <si>
    <t>T. Mamatha</t>
  </si>
  <si>
    <t>S0808</t>
  </si>
  <si>
    <t>V. Laxmi</t>
  </si>
  <si>
    <t>S0809</t>
  </si>
  <si>
    <t>M. Manisha</t>
  </si>
  <si>
    <t>S0810</t>
  </si>
  <si>
    <t>N. Manisha</t>
  </si>
  <si>
    <t>S0811</t>
  </si>
  <si>
    <t>W. Ashwini</t>
  </si>
  <si>
    <t>S0812</t>
  </si>
  <si>
    <t>D. Haritha</t>
  </si>
  <si>
    <t>S0813</t>
  </si>
  <si>
    <t>D. Kavitha</t>
  </si>
  <si>
    <t>S0814</t>
  </si>
  <si>
    <t>J. Pragnya</t>
  </si>
  <si>
    <t>S0815</t>
  </si>
  <si>
    <t>K. Soniya</t>
  </si>
  <si>
    <t>S0816</t>
  </si>
  <si>
    <t>M. Chandrabaga</t>
  </si>
  <si>
    <t>S0817</t>
  </si>
  <si>
    <t>B. Alekhya</t>
  </si>
  <si>
    <t>S0818</t>
  </si>
  <si>
    <t>G. Soundarya</t>
  </si>
  <si>
    <t>S0901</t>
  </si>
  <si>
    <t>K. Pravanya</t>
  </si>
  <si>
    <t>S0902</t>
  </si>
  <si>
    <t>R. Jayalalitha</t>
  </si>
  <si>
    <t>S0903</t>
  </si>
  <si>
    <t>D. Komala</t>
  </si>
  <si>
    <t>S0904</t>
  </si>
  <si>
    <t>B. Sucharitha</t>
  </si>
  <si>
    <t>S0905</t>
  </si>
  <si>
    <t>D. Kalpana</t>
  </si>
  <si>
    <t>S0906</t>
  </si>
  <si>
    <t>B. Sharanya</t>
  </si>
  <si>
    <t>S0907</t>
  </si>
  <si>
    <t>R. Anusha</t>
  </si>
  <si>
    <t>S0908</t>
  </si>
  <si>
    <t>E. Manusha</t>
  </si>
  <si>
    <t>S0909</t>
  </si>
  <si>
    <t>M. Shirisha</t>
  </si>
  <si>
    <t>S0910</t>
  </si>
  <si>
    <t>A. Ramya</t>
  </si>
  <si>
    <t>S0911</t>
  </si>
  <si>
    <t>K. Saritha</t>
  </si>
  <si>
    <t>S0912</t>
  </si>
  <si>
    <t>S0913</t>
  </si>
  <si>
    <t>S0914</t>
  </si>
  <si>
    <t>M. Akansha</t>
  </si>
  <si>
    <t>S0915</t>
  </si>
  <si>
    <t>N. Aruna</t>
  </si>
  <si>
    <t>S0916</t>
  </si>
  <si>
    <t>N. Kavya Sri</t>
  </si>
  <si>
    <t>S0917</t>
  </si>
  <si>
    <t>G. Sneha</t>
  </si>
  <si>
    <t>S0918</t>
  </si>
  <si>
    <t>M. Prashanti</t>
  </si>
  <si>
    <t>S0919</t>
  </si>
  <si>
    <t>E. Srujana</t>
  </si>
  <si>
    <t>S0920</t>
  </si>
  <si>
    <t>K. Sandhya</t>
  </si>
  <si>
    <t>S0921</t>
  </si>
  <si>
    <t>Ch. Sravanthi</t>
  </si>
  <si>
    <t>S1001</t>
  </si>
  <si>
    <t>T. Deepthi</t>
  </si>
  <si>
    <t>S1002</t>
  </si>
  <si>
    <t>A. Ashwini</t>
  </si>
  <si>
    <t>S1003</t>
  </si>
  <si>
    <t>J. Sushma</t>
  </si>
  <si>
    <t>S1004</t>
  </si>
  <si>
    <t>D. Mamatha</t>
  </si>
  <si>
    <t>S1005</t>
  </si>
  <si>
    <t>L. Bindu</t>
  </si>
  <si>
    <t>s</t>
  </si>
  <si>
    <t>B. Sunitha</t>
  </si>
  <si>
    <t>S1007</t>
  </si>
  <si>
    <t>K. Mounika</t>
  </si>
  <si>
    <t>S1008</t>
  </si>
  <si>
    <t>K. Poornima</t>
  </si>
  <si>
    <t>S1009</t>
  </si>
  <si>
    <t>K. Mythli</t>
  </si>
  <si>
    <t>S1010</t>
  </si>
  <si>
    <t>B. Swaroopa</t>
  </si>
  <si>
    <t>S1011</t>
  </si>
  <si>
    <t>B. Savitha</t>
  </si>
  <si>
    <t>S1012</t>
  </si>
  <si>
    <t>P. Supriya</t>
  </si>
  <si>
    <t>S1013</t>
  </si>
  <si>
    <t>M. Neeraja</t>
  </si>
  <si>
    <t>S1014</t>
  </si>
  <si>
    <t>T. Kruparani</t>
  </si>
  <si>
    <t>S1015</t>
  </si>
  <si>
    <t>B. Saritha</t>
  </si>
  <si>
    <t>S1016</t>
  </si>
  <si>
    <t>B. Ramya</t>
  </si>
  <si>
    <t>S1017</t>
  </si>
  <si>
    <t>S1018</t>
  </si>
  <si>
    <t>S. Supriya</t>
  </si>
  <si>
    <t>S1019</t>
  </si>
  <si>
    <t>M. Yashoda</t>
  </si>
  <si>
    <t>S1020</t>
  </si>
  <si>
    <t>R. Priyanka</t>
  </si>
  <si>
    <t>S1021</t>
  </si>
  <si>
    <t>G. Jyothi</t>
  </si>
  <si>
    <t>S1022</t>
  </si>
  <si>
    <t>T. Sai Priya</t>
  </si>
  <si>
    <t>S1023</t>
  </si>
  <si>
    <t>K. Rachana</t>
  </si>
  <si>
    <t>S1024</t>
  </si>
  <si>
    <t>G. Srilekha</t>
  </si>
  <si>
    <t>S1025</t>
  </si>
  <si>
    <t>P. Hepsiba</t>
  </si>
  <si>
    <t>S1026</t>
  </si>
  <si>
    <t>T Megana</t>
  </si>
  <si>
    <t>S1027</t>
  </si>
  <si>
    <t>B Rachana</t>
  </si>
  <si>
    <t>S1028</t>
  </si>
  <si>
    <t>M Swapna</t>
  </si>
  <si>
    <t>S1029</t>
  </si>
  <si>
    <t>S Abhinaya</t>
  </si>
  <si>
    <t>S1030</t>
  </si>
  <si>
    <t>B Shirisha</t>
  </si>
  <si>
    <t>S1031</t>
  </si>
  <si>
    <t>G Sowmya</t>
  </si>
  <si>
    <t>S1032</t>
  </si>
  <si>
    <t>K Pravalika</t>
  </si>
  <si>
    <t>S1033</t>
  </si>
  <si>
    <t>Jm Soumya</t>
  </si>
  <si>
    <t>S1034</t>
  </si>
  <si>
    <t>G Archana</t>
  </si>
  <si>
    <t>S1035</t>
  </si>
  <si>
    <t>P Srilekha</t>
  </si>
  <si>
    <t>S1036</t>
  </si>
  <si>
    <t>S Sailaja</t>
  </si>
  <si>
    <t>S1037</t>
  </si>
  <si>
    <t>M Sathwika</t>
  </si>
  <si>
    <t>S1038</t>
  </si>
  <si>
    <t>A Deena</t>
  </si>
  <si>
    <t>S1039</t>
  </si>
  <si>
    <t>B Soujanya</t>
  </si>
  <si>
    <t>S1040</t>
  </si>
  <si>
    <t>E Kavya</t>
  </si>
  <si>
    <t>S1041</t>
  </si>
  <si>
    <t>G Tejaswini</t>
  </si>
  <si>
    <t>S1042</t>
  </si>
  <si>
    <t>G Shravya</t>
  </si>
  <si>
    <t>S1043</t>
  </si>
  <si>
    <t>M Nilima</t>
  </si>
  <si>
    <t>S1044</t>
  </si>
  <si>
    <t>J Mounika</t>
  </si>
  <si>
    <t>S1045</t>
  </si>
  <si>
    <t>S3545</t>
  </si>
  <si>
    <t>S3185</t>
  </si>
  <si>
    <t>S3410</t>
  </si>
  <si>
    <t>S3048</t>
  </si>
  <si>
    <t>S3293</t>
  </si>
  <si>
    <t>S3083</t>
  </si>
  <si>
    <t>S3004</t>
  </si>
  <si>
    <t>S3396</t>
  </si>
  <si>
    <t>S3072</t>
  </si>
  <si>
    <t>S3453</t>
  </si>
  <si>
    <t>S3525</t>
  </si>
  <si>
    <t>S3207</t>
  </si>
  <si>
    <t>S3226</t>
  </si>
  <si>
    <t>S3069</t>
  </si>
  <si>
    <t>S3490</t>
  </si>
  <si>
    <t>S3159</t>
  </si>
  <si>
    <t>S3045</t>
  </si>
  <si>
    <t>S3507</t>
  </si>
  <si>
    <t>S3168</t>
  </si>
  <si>
    <t>S3571</t>
  </si>
  <si>
    <t>S3361</t>
  </si>
  <si>
    <t>S3259</t>
  </si>
  <si>
    <t>S3593</t>
  </si>
  <si>
    <t>S3044</t>
  </si>
  <si>
    <t>S3101</t>
  </si>
  <si>
    <t>S3441</t>
  </si>
  <si>
    <t>S3046</t>
  </si>
  <si>
    <t>S3375</t>
  </si>
  <si>
    <t>S3383</t>
  </si>
  <si>
    <t>S3313</t>
  </si>
  <si>
    <t>S3566</t>
  </si>
  <si>
    <t>S3033</t>
  </si>
  <si>
    <t>S3216</t>
  </si>
  <si>
    <t>S3025</t>
  </si>
  <si>
    <t>S3501</t>
  </si>
  <si>
    <t>S3007</t>
  </si>
  <si>
    <t>S3071</t>
  </si>
  <si>
    <t>S3189</t>
  </si>
  <si>
    <t>S3346</t>
  </si>
  <si>
    <t>S3512</t>
  </si>
  <si>
    <t>S3575</t>
  </si>
  <si>
    <t>S3085</t>
  </si>
  <si>
    <t>S3384</t>
  </si>
  <si>
    <t>S3371</t>
  </si>
  <si>
    <t>S3067</t>
  </si>
  <si>
    <t>S3364</t>
  </si>
  <si>
    <t>S3362</t>
  </si>
  <si>
    <t>S3275</t>
  </si>
  <si>
    <t>S3377</t>
  </si>
  <si>
    <t>S3162</t>
  </si>
  <si>
    <t>S3166</t>
  </si>
  <si>
    <t>S3579</t>
  </si>
  <si>
    <t>S3314</t>
  </si>
  <si>
    <t>S3111</t>
  </si>
  <si>
    <t>S3423</t>
  </si>
  <si>
    <t>S3016</t>
  </si>
  <si>
    <t>S3018</t>
  </si>
  <si>
    <t>S3198</t>
  </si>
  <si>
    <t>S3128</t>
  </si>
  <si>
    <t>S3089</t>
  </si>
  <si>
    <t>S3205</t>
  </si>
  <si>
    <t>S3567</t>
  </si>
  <si>
    <t>S3306</t>
  </si>
  <si>
    <t>S3264</t>
  </si>
  <si>
    <t>S3240</t>
  </si>
  <si>
    <t>S3500</t>
  </si>
  <si>
    <t>S3208</t>
  </si>
  <si>
    <t>S3191</t>
  </si>
  <si>
    <t>S3308</t>
  </si>
  <si>
    <t>S3382</t>
  </si>
  <si>
    <t>S3353</t>
  </si>
  <si>
    <t>S3505</t>
  </si>
  <si>
    <t>S3012</t>
  </si>
  <si>
    <t>S3529</t>
  </si>
  <si>
    <t>S3552</t>
  </si>
  <si>
    <t>S3456</t>
  </si>
  <si>
    <t>S3110</t>
  </si>
  <si>
    <t>S3363</t>
  </si>
  <si>
    <t>S3123</t>
  </si>
  <si>
    <t>S3581</t>
  </si>
  <si>
    <t>S3034</t>
  </si>
  <si>
    <t>S3174</t>
  </si>
  <si>
    <t>S3049</t>
  </si>
  <si>
    <t>S3068</t>
  </si>
  <si>
    <t>S3181</t>
  </si>
  <si>
    <t>S3366</t>
  </si>
  <si>
    <t>S3003</t>
  </si>
  <si>
    <t>S3519</t>
  </si>
  <si>
    <t>S3397</t>
  </si>
  <si>
    <t>S3155</t>
  </si>
  <si>
    <t>S3246</t>
  </si>
  <si>
    <t>S3273</t>
  </si>
  <si>
    <t>S3047</t>
  </si>
  <si>
    <t>S3483</t>
  </si>
  <si>
    <t>S3513</t>
  </si>
  <si>
    <t>S3551</t>
  </si>
  <si>
    <t>S3239</t>
  </si>
  <si>
    <t>S3316</t>
  </si>
  <si>
    <t>S3172</t>
  </si>
  <si>
    <t>S3006</t>
  </si>
  <si>
    <t>S3187</t>
  </si>
  <si>
    <t>S3272</t>
  </si>
  <si>
    <t>S3442</t>
  </si>
  <si>
    <t>S3188</t>
  </si>
  <si>
    <t>S3200</t>
  </si>
  <si>
    <t>S3469</t>
  </si>
  <si>
    <t>S3260</t>
  </si>
  <si>
    <t>S3144</t>
  </si>
  <si>
    <t>S3195</t>
  </si>
  <si>
    <t>S3454</t>
  </si>
  <si>
    <t>S3414</t>
  </si>
  <si>
    <t>S3196</t>
  </si>
  <si>
    <t>S3211</t>
  </si>
  <si>
    <t>S3305</t>
  </si>
  <si>
    <t>S3504</t>
  </si>
  <si>
    <t>S3583</t>
  </si>
  <si>
    <t>S3401</t>
  </si>
  <si>
    <t>S3464</t>
  </si>
  <si>
    <t>S3133</t>
  </si>
  <si>
    <t>S3026</t>
  </si>
  <si>
    <t>S3332</t>
  </si>
  <si>
    <t>S3475</t>
  </si>
  <si>
    <t>S3017</t>
  </si>
  <si>
    <t>S3499</t>
  </si>
  <si>
    <t>S3019</t>
  </si>
  <si>
    <t>S3596</t>
  </si>
  <si>
    <t>S3078</t>
  </si>
  <si>
    <t>S3481</t>
  </si>
  <si>
    <t>S3360</t>
  </si>
  <si>
    <t>S3225</t>
  </si>
  <si>
    <t>S3190</t>
  </si>
  <si>
    <t>S3073</t>
  </si>
  <si>
    <t>S3434</t>
  </si>
  <si>
    <t>S3213</t>
  </si>
  <si>
    <t>S3015</t>
  </si>
  <si>
    <t>S3518</t>
  </si>
  <si>
    <t>S3412</t>
  </si>
  <si>
    <t>S3229</t>
  </si>
  <si>
    <t>S3406</t>
  </si>
  <si>
    <t>S3231</t>
  </si>
  <si>
    <t>S3532</t>
  </si>
  <si>
    <t>S3154</t>
  </si>
  <si>
    <t>S3436</t>
  </si>
  <si>
    <t>S3183</t>
  </si>
  <si>
    <t>S3053</t>
  </si>
  <si>
    <t>S3040</t>
  </si>
  <si>
    <t>S3142</t>
  </si>
  <si>
    <t>S3550</t>
  </si>
  <si>
    <t>S3050</t>
  </si>
  <si>
    <t>S3167</t>
  </si>
  <si>
    <t>S3356</t>
  </si>
  <si>
    <t>S3478</t>
  </si>
  <si>
    <t>S3352</t>
  </si>
  <si>
    <t>S3543</t>
  </si>
  <si>
    <t>S3138</t>
  </si>
  <si>
    <t>S3561</t>
  </si>
  <si>
    <t>S3450</t>
  </si>
  <si>
    <t>S3487</t>
  </si>
  <si>
    <t>S3547</t>
  </si>
  <si>
    <t>S3554</t>
  </si>
  <si>
    <t>S3560</t>
  </si>
  <si>
    <t>S3378</t>
  </si>
  <si>
    <t>S3426</t>
  </si>
  <si>
    <t>S3452</t>
  </si>
  <si>
    <t>S3244</t>
  </si>
  <si>
    <t>S3482</t>
  </si>
  <si>
    <t>S3521</t>
  </si>
  <si>
    <t>S3298</t>
  </si>
  <si>
    <t>S3010</t>
  </si>
  <si>
    <t>S3060</t>
  </si>
  <si>
    <t>S3354</t>
  </si>
  <si>
    <t>S3054</t>
  </si>
  <si>
    <t>S3220</t>
  </si>
  <si>
    <t>S3556</t>
  </si>
  <si>
    <t>S3112</t>
  </si>
  <si>
    <t>S3439</t>
  </si>
  <si>
    <t>S3212</t>
  </si>
  <si>
    <t>S3035</t>
  </si>
  <si>
    <t>S3065</t>
  </si>
  <si>
    <t>S3517</t>
  </si>
  <si>
    <t>S3477</t>
  </si>
  <si>
    <t>S3524</t>
  </si>
  <si>
    <t>S3285</t>
  </si>
  <si>
    <t>S3309</t>
  </si>
  <si>
    <t>S3528</t>
  </si>
  <si>
    <t>S3104</t>
  </si>
  <si>
    <t>S3118</t>
  </si>
  <si>
    <t>S3323</t>
  </si>
  <si>
    <t>S3105</t>
  </si>
  <si>
    <t>S3290</t>
  </si>
  <si>
    <t>S3093</t>
  </si>
  <si>
    <t>S3463</t>
  </si>
  <si>
    <t>S3476</t>
  </si>
  <si>
    <t>S3092</t>
  </si>
  <si>
    <t>S3097</t>
  </si>
  <si>
    <t>S3565</t>
  </si>
  <si>
    <t>S3520</t>
  </si>
  <si>
    <t>S3080</t>
  </si>
  <si>
    <t>S3548</t>
  </si>
  <si>
    <t>S3355</t>
  </si>
  <si>
    <t>S3163</t>
  </si>
  <si>
    <t>S3471</t>
  </si>
  <si>
    <t>S3440</t>
  </si>
  <si>
    <t>S3095</t>
  </si>
  <si>
    <t>S3584</t>
  </si>
  <si>
    <t>S3555</t>
  </si>
  <si>
    <t>S3299</t>
  </si>
  <si>
    <t>S3108</t>
  </si>
  <si>
    <t>S3379</t>
  </si>
  <si>
    <t>S3184</t>
  </si>
  <si>
    <t>S3077</t>
  </si>
  <si>
    <t>S3468</t>
  </si>
  <si>
    <t>S3258</t>
  </si>
  <si>
    <t>S3339</t>
  </si>
  <si>
    <t>S3343</t>
  </si>
  <si>
    <t>S3088</t>
  </si>
  <si>
    <t>S3237</t>
  </si>
  <si>
    <t>S3164</t>
  </si>
  <si>
    <t>S3224</t>
  </si>
  <si>
    <t>S3564</t>
  </si>
  <si>
    <t>S3201</t>
  </si>
  <si>
    <t>S3508</t>
  </si>
  <si>
    <t>S3493</t>
  </si>
  <si>
    <t>S3334</t>
  </si>
  <si>
    <t>S3197</t>
  </si>
  <si>
    <t>S3320</t>
  </si>
  <si>
    <t>S3585</t>
  </si>
  <si>
    <t>S3420</t>
  </si>
  <si>
    <t>S3100</t>
  </si>
  <si>
    <t>S3115</t>
  </si>
  <si>
    <t>S3531</t>
  </si>
  <si>
    <t>S3277</t>
  </si>
  <si>
    <t>S3387</t>
  </si>
  <si>
    <t>S3322</t>
  </si>
  <si>
    <t>S3031</t>
  </si>
  <si>
    <t>S3227</t>
  </si>
  <si>
    <t>S3582</t>
  </si>
  <si>
    <t>S3393</t>
  </si>
  <si>
    <t>S3591</t>
  </si>
  <si>
    <t>S3102</t>
  </si>
  <si>
    <t>S3156</t>
  </si>
  <si>
    <t>S3534</t>
  </si>
  <si>
    <t>S3515</t>
  </si>
  <si>
    <t>S3538</t>
  </si>
  <si>
    <t>S3121</t>
  </si>
  <si>
    <t>S3380</t>
  </si>
  <si>
    <t>S3495</t>
  </si>
  <si>
    <t>S3039</t>
  </si>
  <si>
    <t>S3027</t>
  </si>
  <si>
    <t>S3427</t>
  </si>
  <si>
    <t>S3058</t>
  </si>
  <si>
    <t>S3081</t>
  </si>
  <si>
    <t>S3448</t>
  </si>
  <si>
    <t>S3472</t>
  </si>
  <si>
    <t>S3243</t>
  </si>
  <si>
    <t>S3424</t>
  </si>
  <si>
    <t>S3418</t>
  </si>
  <si>
    <t>S3488</t>
  </si>
  <si>
    <t>S3129</t>
  </si>
  <si>
    <t>S3245</t>
  </si>
  <si>
    <t>S3113</t>
  </si>
  <si>
    <t>S3042</t>
  </si>
  <si>
    <t>S3549</t>
  </si>
  <si>
    <t>S3367</t>
  </si>
  <si>
    <t>S3484</t>
  </si>
  <si>
    <t>S3009</t>
  </si>
  <si>
    <t>S3292</t>
  </si>
  <si>
    <t>S3391</t>
  </si>
  <si>
    <t>S3326</t>
  </si>
  <si>
    <t>S3497</t>
  </si>
  <si>
    <t>S3286</t>
  </si>
  <si>
    <t>S3530</t>
  </si>
  <si>
    <t>S3241</t>
  </si>
  <si>
    <t>S3151</t>
  </si>
  <si>
    <t>S3297</t>
  </si>
  <si>
    <t>S3527</t>
  </si>
  <si>
    <t>S3302</t>
  </si>
  <si>
    <t>S3351</t>
  </si>
  <si>
    <t>S3236</t>
  </si>
  <si>
    <t>S3432</t>
  </si>
  <si>
    <t>S3588</t>
  </si>
  <si>
    <t>S3119</t>
  </si>
  <si>
    <t>S3388</t>
  </si>
  <si>
    <t>S3460</t>
  </si>
  <si>
    <t>S3055</t>
  </si>
  <si>
    <t>S3173</t>
  </si>
  <si>
    <t>S3365</t>
  </si>
  <si>
    <t>S3074</t>
  </si>
  <si>
    <t>S3084</t>
  </si>
  <si>
    <t>S3344</t>
  </si>
  <si>
    <t>S3204</t>
  </si>
  <si>
    <t>S3052</t>
  </si>
  <si>
    <t>S3177</t>
  </si>
  <si>
    <t>S3186</t>
  </si>
  <si>
    <t>S3479</t>
  </si>
  <si>
    <t>S3331</t>
  </si>
  <si>
    <t>S3279</t>
  </si>
  <si>
    <t>S3503</t>
  </si>
  <si>
    <t>S3238</t>
  </si>
  <si>
    <t>S3274</t>
  </si>
  <si>
    <t>S3176</t>
  </si>
  <si>
    <t>S3002</t>
  </si>
  <si>
    <t>S3589</t>
  </si>
  <si>
    <t>S3242</t>
  </si>
  <si>
    <t>S3124</t>
  </si>
  <si>
    <t>S3132</t>
  </si>
  <si>
    <t>S3064</t>
  </si>
  <si>
    <t>S3029</t>
  </si>
  <si>
    <t>S3270</t>
  </si>
  <si>
    <t>S3218</t>
  </si>
  <si>
    <t>S3425</t>
  </si>
  <si>
    <t>S3514</t>
  </si>
  <si>
    <t>S3103</t>
  </si>
  <si>
    <t>S3419</t>
  </si>
  <si>
    <t>S3215</t>
  </si>
  <si>
    <t>S3435</t>
  </si>
  <si>
    <t>S3573</t>
  </si>
  <si>
    <t>S3094</t>
  </si>
  <si>
    <t>S3403</t>
  </si>
  <si>
    <t>S3559</t>
  </si>
  <si>
    <t>S3057</t>
  </si>
  <si>
    <t>S3523</t>
  </si>
  <si>
    <t>S3407</t>
  </si>
  <si>
    <t>S3036</t>
  </si>
  <si>
    <t>S3008</t>
  </si>
  <si>
    <t>S3539</t>
  </si>
  <si>
    <t>S3444</t>
  </si>
  <si>
    <t>S3408</t>
  </si>
  <si>
    <t>S3389</t>
  </si>
  <si>
    <t>S3307</t>
  </si>
  <si>
    <t>S3489</t>
  </si>
  <si>
    <t>S3254</t>
  </si>
  <si>
    <t>S3304</t>
  </si>
  <si>
    <t>S3030</t>
  </si>
  <si>
    <t>S3131</t>
  </si>
  <si>
    <t>S3135</t>
  </si>
  <si>
    <t>S3056</t>
  </si>
  <si>
    <t>S3496</t>
  </si>
  <si>
    <t>S3349</t>
  </si>
  <si>
    <t>S3572</t>
  </si>
  <si>
    <t>S3557</t>
  </si>
  <si>
    <t>S3130</t>
  </si>
  <si>
    <t>S3526</t>
  </si>
  <si>
    <t>S3466</t>
  </si>
  <si>
    <t>S3041</t>
  </si>
  <si>
    <t>S3428</t>
  </si>
  <si>
    <t>S3404</t>
  </si>
  <si>
    <t>S3340</t>
  </si>
  <si>
    <t>S3005</t>
  </si>
  <si>
    <t>S3122</t>
  </si>
  <si>
    <t>S3255</t>
  </si>
  <si>
    <t>S3136</t>
  </si>
  <si>
    <t>S3537</t>
  </si>
  <si>
    <t>S3263</t>
  </si>
  <si>
    <t>S3338</t>
  </si>
  <si>
    <t>S3325</t>
  </si>
  <si>
    <t>S3170</t>
  </si>
  <si>
    <t>S3458</t>
  </si>
  <si>
    <t>S3253</t>
  </si>
  <si>
    <t>S3287</t>
  </si>
  <si>
    <t>S3160</t>
  </si>
  <si>
    <t>S3319</t>
  </si>
  <si>
    <t>S3494</t>
  </si>
  <si>
    <t>S3147</t>
  </si>
  <si>
    <t>S3600</t>
  </si>
  <si>
    <t>S3021</t>
  </si>
  <si>
    <t>S3267</t>
  </si>
  <si>
    <t>S3252</t>
  </si>
  <si>
    <t>S3594</t>
  </si>
  <si>
    <t>S3598</t>
  </si>
  <si>
    <t>S3169</t>
  </si>
  <si>
    <t>S3394</t>
  </si>
  <si>
    <t>S3165</t>
  </si>
  <si>
    <t>S3398</t>
  </si>
  <si>
    <t>S3281</t>
  </si>
  <si>
    <t>S3098</t>
  </si>
  <si>
    <t>S3392</t>
  </si>
  <si>
    <t>S3542</t>
  </si>
  <si>
    <t>S3014</t>
  </si>
  <si>
    <t>S3558</t>
  </si>
  <si>
    <t>S3509</t>
  </si>
  <si>
    <t>S3278</t>
  </si>
  <si>
    <t>S4094</t>
  </si>
  <si>
    <t>S4479</t>
  </si>
  <si>
    <t>S4470</t>
  </si>
  <si>
    <t>S4320</t>
  </si>
  <si>
    <t>S4390</t>
  </si>
  <si>
    <t>S4051</t>
  </si>
  <si>
    <t>S4100</t>
  </si>
  <si>
    <t>S4118</t>
  </si>
  <si>
    <t>S4135</t>
  </si>
  <si>
    <t>S4005</t>
  </si>
  <si>
    <t>S4256</t>
  </si>
  <si>
    <t>S4004</t>
  </si>
  <si>
    <t>S4206</t>
  </si>
  <si>
    <t>S4297</t>
  </si>
  <si>
    <t>S4452</t>
  </si>
  <si>
    <t>S4239</t>
  </si>
  <si>
    <t>S4378</t>
  </si>
  <si>
    <t>S4445</t>
  </si>
  <si>
    <t>S4078</t>
  </si>
  <si>
    <t>S4154</t>
  </si>
  <si>
    <t>S4242</t>
  </si>
  <si>
    <t>S4049</t>
  </si>
  <si>
    <t>S4415</t>
  </si>
  <si>
    <t>S4115</t>
  </si>
  <si>
    <t>S4334</t>
  </si>
  <si>
    <t>S4412</t>
  </si>
  <si>
    <t>S4468</t>
  </si>
  <si>
    <t>S4368</t>
  </si>
  <si>
    <t>S4014</t>
  </si>
  <si>
    <t>S4214</t>
  </si>
  <si>
    <t>S4289</t>
  </si>
  <si>
    <t>S4074</t>
  </si>
  <si>
    <t>S4307</t>
  </si>
  <si>
    <t>S4003</t>
  </si>
  <si>
    <t>S4076</t>
  </si>
  <si>
    <t>S4411</t>
  </si>
  <si>
    <t>S4463</t>
  </si>
  <si>
    <t>S4487</t>
  </si>
  <si>
    <t>S4229</t>
  </si>
  <si>
    <t>S4369</t>
  </si>
  <si>
    <t>S4489</t>
  </si>
  <si>
    <t>S4223</t>
  </si>
  <si>
    <t>S4201</t>
  </si>
  <si>
    <t>S4342</t>
  </si>
  <si>
    <t>S4009</t>
  </si>
  <si>
    <t>S4433</t>
  </si>
  <si>
    <t>S4381</t>
  </si>
  <si>
    <t>S4439</t>
  </si>
  <si>
    <t>S4336</t>
  </si>
  <si>
    <t>S4155</t>
  </si>
  <si>
    <t>S4404</t>
  </si>
  <si>
    <t>S4372</t>
  </si>
  <si>
    <t>S4420</t>
  </si>
  <si>
    <t>S4440</t>
  </si>
  <si>
    <t>S4151</t>
  </si>
  <si>
    <t>S4447</t>
  </si>
  <si>
    <t>S4451</t>
  </si>
  <si>
    <t>S4436</t>
  </si>
  <si>
    <t>S4235</t>
  </si>
  <si>
    <t>S4104</t>
  </si>
  <si>
    <t>S4221</t>
  </si>
  <si>
    <t>S4152</t>
  </si>
  <si>
    <t>S4471</t>
  </si>
  <si>
    <t>S4163</t>
  </si>
  <si>
    <t>S4012</t>
  </si>
  <si>
    <t>S4347</t>
  </si>
  <si>
    <t>S4063</t>
  </si>
  <si>
    <t>S4346</t>
  </si>
  <si>
    <t>S4473</t>
  </si>
  <si>
    <t>S4019</t>
  </si>
  <si>
    <t>S4106</t>
  </si>
  <si>
    <t>S4197</t>
  </si>
  <si>
    <t>S4408</t>
  </si>
  <si>
    <t>S4425</t>
  </si>
  <si>
    <t>S4095</t>
  </si>
  <si>
    <t>S4171</t>
  </si>
  <si>
    <t>S4426</t>
  </si>
  <si>
    <t>S4397</t>
  </si>
  <si>
    <t>S4213</t>
  </si>
  <si>
    <t>S4312</t>
  </si>
  <si>
    <t>S4064</t>
  </si>
  <si>
    <t>S4088</t>
  </si>
  <si>
    <t>S4232</t>
  </si>
  <si>
    <t>S4001</t>
  </si>
  <si>
    <t>S4448</t>
  </si>
  <si>
    <t>S4298</t>
  </si>
  <si>
    <t>S4142</t>
  </si>
  <si>
    <t>S4247</t>
  </si>
  <si>
    <t>S4167</t>
  </si>
  <si>
    <t>S4348</t>
  </si>
  <si>
    <t>S4161</t>
  </si>
  <si>
    <t>S4128</t>
  </si>
  <si>
    <t>S4321</t>
  </si>
  <si>
    <t>S4335</t>
  </si>
  <si>
    <t>S4319</t>
  </si>
  <si>
    <t>S4024</t>
  </si>
  <si>
    <t>S4460</t>
  </si>
  <si>
    <t>S4068</t>
  </si>
  <si>
    <t>S4160</t>
  </si>
  <si>
    <t>S4187</t>
  </si>
  <si>
    <t>S4203</t>
  </si>
  <si>
    <t>S4191</t>
  </si>
  <si>
    <t>S4013</t>
  </si>
  <si>
    <t>S4401</t>
  </si>
  <si>
    <t>S4486</t>
  </si>
  <si>
    <t>S4093</t>
  </si>
  <si>
    <t>S4184</t>
  </si>
  <si>
    <t>S4189</t>
  </si>
  <si>
    <t>S4285</t>
  </si>
  <si>
    <t>S4045</t>
  </si>
  <si>
    <t>S4102</t>
  </si>
  <si>
    <t>S4472</t>
  </si>
  <si>
    <t>S4150</t>
  </si>
  <si>
    <t>S4032</t>
  </si>
  <si>
    <t>S4338</t>
  </si>
  <si>
    <t>S4021</t>
  </si>
  <si>
    <t>S4267</t>
  </si>
  <si>
    <t>S4394</t>
  </si>
  <si>
    <t>S4398</t>
  </si>
  <si>
    <t>S4371</t>
  </si>
  <si>
    <t>S4431</t>
  </si>
  <si>
    <t>S4090</t>
  </si>
  <si>
    <t>S4149</t>
  </si>
  <si>
    <t>S4126</t>
  </si>
  <si>
    <t>S4044</t>
  </si>
  <si>
    <t>S4417</t>
  </si>
  <si>
    <t>S4153</t>
  </si>
  <si>
    <t>S4108</t>
  </si>
  <si>
    <t>S4288</t>
  </si>
  <si>
    <t>S4485</t>
  </si>
  <si>
    <t>S4303</t>
  </si>
  <si>
    <t>S4198</t>
  </si>
  <si>
    <t>S4327</t>
  </si>
  <si>
    <t>S4343</t>
  </si>
  <si>
    <t>S4127</t>
  </si>
  <si>
    <t>S4098</t>
  </si>
  <si>
    <t>S4030</t>
  </si>
  <si>
    <t>S4377</t>
  </si>
  <si>
    <t>S4264</t>
  </si>
  <si>
    <t>S4313</t>
  </si>
  <si>
    <t>S4274</t>
  </si>
  <si>
    <t>S4259</t>
  </si>
  <si>
    <t>S4179</t>
  </si>
  <si>
    <t>S4122</t>
  </si>
  <si>
    <t>S4350</t>
  </si>
  <si>
    <t>S4016</t>
  </si>
  <si>
    <t>S4086</t>
  </si>
  <si>
    <t>S4500</t>
  </si>
  <si>
    <t>S4300</t>
  </si>
  <si>
    <t>S4464</t>
  </si>
  <si>
    <t>S4216</t>
  </si>
  <si>
    <t>S4308</t>
  </si>
  <si>
    <t>S4488</t>
  </si>
  <si>
    <t>S4249</t>
  </si>
  <si>
    <t>S4205</t>
  </si>
  <si>
    <t>S4284</t>
  </si>
  <si>
    <t>S4477</t>
  </si>
  <si>
    <t>S4407</t>
  </si>
  <si>
    <t>S4085</t>
  </si>
  <si>
    <t>S4362</t>
  </si>
  <si>
    <t>S4041</t>
  </si>
  <si>
    <t>S4461</t>
  </si>
  <si>
    <t>S4429</t>
  </si>
  <si>
    <t>S4383</t>
  </si>
  <si>
    <t>S4029</t>
  </si>
  <si>
    <t>S4069</t>
  </si>
  <si>
    <t>S4357</t>
  </si>
  <si>
    <t>S4354</t>
  </si>
  <si>
    <t>S5033</t>
  </si>
  <si>
    <t>S5024</t>
  </si>
  <si>
    <t>S5079</t>
  </si>
  <si>
    <t>S5387</t>
  </si>
  <si>
    <t>S5211</t>
  </si>
  <si>
    <t>S5081</t>
  </si>
  <si>
    <t>S5427</t>
  </si>
  <si>
    <t>S5208</t>
  </si>
  <si>
    <t>S5328</t>
  </si>
  <si>
    <t>S5113</t>
  </si>
  <si>
    <t>S5372</t>
  </si>
  <si>
    <t>S5361</t>
  </si>
  <si>
    <t>S5190</t>
  </si>
  <si>
    <t>S5460</t>
  </si>
  <si>
    <t>S5402</t>
  </si>
  <si>
    <t>S5388</t>
  </si>
  <si>
    <t>S5490</t>
  </si>
  <si>
    <t>S5454</t>
  </si>
  <si>
    <t>S5290</t>
  </si>
  <si>
    <t>S5044</t>
  </si>
  <si>
    <t>S5052</t>
  </si>
  <si>
    <t>S5087</t>
  </si>
  <si>
    <t>S5339</t>
  </si>
  <si>
    <t>S5257</t>
  </si>
  <si>
    <t>S5049</t>
  </si>
  <si>
    <t>S5160</t>
  </si>
  <si>
    <t>S5061</t>
  </si>
  <si>
    <t>S5177</t>
  </si>
  <si>
    <t>S5286</t>
  </si>
  <si>
    <t>S5350</t>
  </si>
  <si>
    <t>S5165</t>
  </si>
  <si>
    <t>S5298</t>
  </si>
  <si>
    <t>S5223</t>
  </si>
  <si>
    <t>S5027</t>
  </si>
  <si>
    <t>S5451</t>
  </si>
  <si>
    <t>S5487</t>
  </si>
  <si>
    <t>S5399</t>
  </si>
  <si>
    <t>S5187</t>
  </si>
  <si>
    <t>S5333</t>
  </si>
  <si>
    <t>S5263</t>
  </si>
  <si>
    <t>S5253</t>
  </si>
  <si>
    <t>S5196</t>
  </si>
  <si>
    <t>S5178</t>
  </si>
  <si>
    <t>S5421</t>
  </si>
  <si>
    <t>S5164</t>
  </si>
  <si>
    <t>Q1_Rating</t>
  </si>
  <si>
    <t>Q2_Rating</t>
  </si>
  <si>
    <t>Q3_Rating</t>
  </si>
  <si>
    <t>Q4_Rating</t>
  </si>
  <si>
    <t>Annual_rating</t>
  </si>
  <si>
    <t>E_Trainer</t>
  </si>
  <si>
    <t>T_duration</t>
  </si>
  <si>
    <t>E_Training name</t>
  </si>
  <si>
    <t>David&amp;Lihar</t>
  </si>
  <si>
    <t>2h</t>
  </si>
  <si>
    <t>Promotional Training</t>
  </si>
  <si>
    <t>Santhosh&amp;Anudeep</t>
  </si>
  <si>
    <t>3h</t>
  </si>
  <si>
    <t>Job Training</t>
  </si>
  <si>
    <t>Hemanth&amp;Salomi</t>
  </si>
  <si>
    <t>Soft skills Training</t>
  </si>
  <si>
    <t>Sathish&amp;Azim</t>
  </si>
  <si>
    <t>4h</t>
  </si>
  <si>
    <t>Technical skills Training</t>
  </si>
  <si>
    <t>Technical skills training</t>
  </si>
  <si>
    <t>E_Start</t>
  </si>
  <si>
    <t>E_end</t>
  </si>
  <si>
    <t>Type of leave</t>
  </si>
  <si>
    <t>No.of days</t>
  </si>
  <si>
    <t>Emergency leave</t>
  </si>
  <si>
    <t>Maternity/Parental leave</t>
  </si>
  <si>
    <t>Planned leave</t>
  </si>
  <si>
    <t>Manager1</t>
  </si>
  <si>
    <t>Manager2</t>
  </si>
  <si>
    <t>CEO</t>
  </si>
  <si>
    <t>Aneela</t>
  </si>
  <si>
    <t>Charlie</t>
  </si>
  <si>
    <t>George</t>
  </si>
  <si>
    <t>Anudeep</t>
  </si>
  <si>
    <t>Arundathi</t>
  </si>
  <si>
    <t>Jacob</t>
  </si>
  <si>
    <t>Azim</t>
  </si>
  <si>
    <t>S5890</t>
  </si>
  <si>
    <t>David</t>
  </si>
  <si>
    <t>Harika</t>
  </si>
  <si>
    <t>Amelia</t>
  </si>
  <si>
    <t>Harish</t>
  </si>
  <si>
    <t>Hemanth</t>
  </si>
  <si>
    <t>Lihar</t>
  </si>
  <si>
    <t>Isla</t>
  </si>
  <si>
    <t>Rajesh</t>
  </si>
  <si>
    <t>Rishitha</t>
  </si>
  <si>
    <t>Roy</t>
  </si>
  <si>
    <t>Harry</t>
  </si>
  <si>
    <t>Salomi</t>
  </si>
  <si>
    <t>Santhosh</t>
  </si>
  <si>
    <t>Sathish</t>
  </si>
  <si>
    <t>Joining_date</t>
  </si>
  <si>
    <t>Resign_date</t>
  </si>
  <si>
    <t>No.of Years worked</t>
  </si>
  <si>
    <t>WORK</t>
  </si>
  <si>
    <t>SALARY</t>
  </si>
  <si>
    <t>MANAGER</t>
  </si>
  <si>
    <t>WORKING_HOURS</t>
  </si>
  <si>
    <t>TEAM_MATES</t>
  </si>
  <si>
    <t>Good</t>
  </si>
  <si>
    <t>Excellent</t>
  </si>
  <si>
    <t>Better</t>
  </si>
  <si>
    <t>Bad</t>
  </si>
  <si>
    <t>Worst</t>
  </si>
  <si>
    <t>EMPLOYEES</t>
  </si>
  <si>
    <t>#EMPLOYEES</t>
  </si>
  <si>
    <t>EMPLOYEE NAME</t>
  </si>
  <si>
    <t>EMPLOYEE ID</t>
  </si>
  <si>
    <t xml:space="preserve">EXPERIENCE </t>
  </si>
  <si>
    <t>ROLE</t>
  </si>
  <si>
    <t xml:space="preserve">HR DATA ANALYTICS </t>
  </si>
  <si>
    <t xml:space="preserve">PERFORMANCE </t>
  </si>
  <si>
    <t xml:space="preserve">WORKING PERIOD </t>
  </si>
  <si>
    <t>COUNTRY</t>
  </si>
  <si>
    <t>country</t>
  </si>
  <si>
    <t>value</t>
  </si>
  <si>
    <t>Gender</t>
  </si>
  <si>
    <t>Age</t>
  </si>
  <si>
    <t xml:space="preserve">LEAVES </t>
  </si>
  <si>
    <t>LEAVE REQUEST</t>
  </si>
  <si>
    <t xml:space="preserve">OVERAL REVIEW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</si>
</sst>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0" x14ac:knownFonts="1">
    <font>
      <sz val="11"/>
      <color theme="1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24"/>
      <color theme="1"/>
      <name val="Cooper Black"/>
      <family val="1"/>
    </font>
    <font>
      <sz val="11"/>
      <color theme="1"/>
      <name val="Britannic Bold"/>
      <family val="2"/>
    </font>
    <font>
      <sz val="11"/>
      <color theme="1"/>
      <name val="Elephant"/>
      <family val="1"/>
    </font>
    <font>
      <sz val="11"/>
      <color theme="0"/>
      <name val="Arial Black"/>
      <family val="2"/>
    </font>
    <font>
      <sz val="8"/>
      <name val="Calibri"/>
      <family val="2"/>
      <scheme val="minor"/>
    </font>
    <font>
      <sz val="11"/>
      <color theme="1"/>
      <name val="Arial Black"/>
      <family val="2"/>
    </font>
    <font>
      <sz val="11"/>
      <color theme="1"/>
      <name val="Algerian"/>
      <family val="5"/>
    </font>
    <font>
      <sz val="94"/>
      <color theme="9"/>
      <name val="Wingdings"/>
      <charset val="2"/>
    </font>
    <font>
      <sz val="11"/>
      <color rgb="FF00B050"/>
      <name val="Calibri"/>
      <family val="2"/>
      <scheme val="minor"/>
    </font>
    <font>
      <b/>
      <sz val="22"/>
      <color theme="1"/>
      <name val="Rockwell Extra Bold"/>
      <family val="1"/>
    </font>
  </fonts>
  <fills count="10">
    <fill>
      <patternFill patternType="none"/>
    </fill>
    <fill>
      <patternFill patternType="gray125"/>
    </fill>
    <fill>
      <patternFill patternType="solid">
        <fgColor rgb="FF17365D"/>
        <bgColor indexed="64"/>
      </patternFill>
    </fill>
    <fill>
      <patternFill patternType="solid">
        <fgColor rgb="FF31859B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44546A"/>
        <bgColor indexed="64"/>
      </patternFill>
    </fill>
  </fills>
  <borders count="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7" fillId="0" borderId="3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/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/>
    </xf>
    <xf numFmtId="0" fontId="0" fillId="0" borderId="5" xfId="0" applyBorder="1"/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/>
    </xf>
    <xf numFmtId="15" fontId="0" fillId="0" borderId="4" xfId="0" applyNumberForma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15" fontId="7" fillId="0" borderId="4" xfId="0" applyNumberFormat="1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14" fontId="0" fillId="0" borderId="0" xfId="0" applyNumberFormat="1"/>
    <xf numFmtId="0" fontId="0" fillId="5" borderId="0" xfId="0" applyFill="1"/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0" fontId="9" fillId="0" borderId="0" xfId="0" applyFont="1" applyAlignment="1">
      <alignment horizontal="center"/>
    </xf>
    <xf numFmtId="164" fontId="0" fillId="6" borderId="0" xfId="0" applyNumberFormat="1" applyFill="1" applyAlignment="1">
      <alignment horizontal="center"/>
    </xf>
    <xf numFmtId="0" fontId="0" fillId="6" borderId="0" xfId="0" applyFill="1"/>
    <xf numFmtId="0" fontId="10" fillId="6" borderId="0" xfId="0" applyFont="1" applyFill="1"/>
    <xf numFmtId="0" fontId="11" fillId="6" borderId="0" xfId="0" applyFont="1" applyFill="1"/>
    <xf numFmtId="0" fontId="12" fillId="6" borderId="0" xfId="0" applyFont="1" applyFill="1"/>
    <xf numFmtId="0" fontId="13" fillId="7" borderId="0" xfId="0" applyFont="1" applyFill="1" applyAlignment="1">
      <alignment horizontal="center"/>
    </xf>
    <xf numFmtId="0" fontId="13" fillId="6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14" fontId="1" fillId="2" borderId="0" xfId="0" applyNumberFormat="1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15" fillId="6" borderId="0" xfId="0" applyFont="1" applyFill="1" applyAlignment="1">
      <alignment horizontal="center"/>
    </xf>
    <xf numFmtId="0" fontId="16" fillId="6" borderId="0" xfId="0" applyFont="1" applyFill="1"/>
    <xf numFmtId="1" fontId="0" fillId="6" borderId="0" xfId="0" applyNumberFormat="1" applyFill="1" applyAlignment="1">
      <alignment horizontal="center"/>
    </xf>
    <xf numFmtId="0" fontId="15" fillId="6" borderId="0" xfId="0" applyFont="1" applyFill="1"/>
    <xf numFmtId="1" fontId="0" fillId="6" borderId="0" xfId="0" applyNumberFormat="1" applyFill="1"/>
    <xf numFmtId="14" fontId="4" fillId="4" borderId="2" xfId="0" applyNumberFormat="1" applyFont="1" applyFill="1" applyBorder="1" applyAlignment="1">
      <alignment horizontal="center"/>
    </xf>
    <xf numFmtId="0" fontId="0" fillId="6" borderId="0" xfId="0" applyFill="1" applyAlignment="1"/>
    <xf numFmtId="0" fontId="10" fillId="6" borderId="0" xfId="0" applyFont="1" applyFill="1" applyAlignment="1"/>
    <xf numFmtId="0" fontId="18" fillId="6" borderId="0" xfId="0" applyFont="1" applyFill="1" applyAlignment="1">
      <alignment horizontal="center"/>
    </xf>
    <xf numFmtId="0" fontId="17" fillId="8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19" fillId="6" borderId="0" xfId="0" applyFont="1" applyFill="1" applyAlignment="1">
      <alignment horizontal="center"/>
    </xf>
    <xf numFmtId="0" fontId="12" fillId="6" borderId="0" xfId="0" applyFont="1" applyFill="1" applyAlignment="1">
      <alignment horizontal="center"/>
    </xf>
    <xf numFmtId="0" fontId="15" fillId="9" borderId="0" xfId="0" applyFont="1" applyFill="1" applyAlignment="1">
      <alignment horizontal="center"/>
    </xf>
  </cellXfs>
  <cellStyles count="1">
    <cellStyle name="Normal" xfId="0" builtinId="0"/>
  </cellStyles>
  <dxfs count="12">
    <dxf>
      <font>
        <b/>
        <i val="0"/>
        <color rgb="FF00B050"/>
      </font>
      <fill>
        <patternFill>
          <bgColor rgb="FFE7E6E6"/>
        </patternFill>
      </fill>
    </dxf>
    <dxf>
      <font>
        <b/>
        <i/>
        <color rgb="FFFF0000"/>
      </font>
      <fill>
        <patternFill patternType="solid">
          <bgColor rgb="FFE7E6E6"/>
        </patternFill>
      </fill>
    </dxf>
    <dxf>
      <font>
        <b/>
        <i/>
        <color rgb="FFFF0000"/>
      </font>
      <fill>
        <patternFill patternType="solid">
          <bgColor rgb="FFE7E6E6"/>
        </patternFill>
      </fill>
    </dxf>
    <dxf>
      <font>
        <b/>
        <i val="0"/>
        <color rgb="FF00B050"/>
      </font>
      <fill>
        <patternFill>
          <bgColor rgb="FFE7E6E6"/>
        </patternFill>
      </fill>
    </dxf>
    <dxf>
      <font>
        <b/>
        <i val="0"/>
        <color rgb="FF00B050"/>
      </font>
    </dxf>
    <dxf>
      <font>
        <b/>
        <i/>
        <color rgb="FFFF0000"/>
      </font>
      <fill>
        <patternFill patternType="solid">
          <bgColor theme="3" tint="0.79998168889431442"/>
        </patternFill>
      </fill>
    </dxf>
    <dxf>
      <font>
        <b/>
        <i val="0"/>
        <color rgb="FF00B050"/>
      </font>
    </dxf>
    <dxf>
      <font>
        <b/>
        <i/>
        <color rgb="FFFF0000"/>
      </font>
      <fill>
        <patternFill patternType="solid">
          <bgColor theme="2" tint="-9.9948118533890809E-2"/>
        </patternFill>
      </fill>
    </dxf>
    <dxf>
      <font>
        <b/>
        <i val="0"/>
        <color rgb="FF00B050"/>
      </font>
    </dxf>
    <dxf>
      <font>
        <b/>
        <i/>
        <color rgb="FFFF0000"/>
      </font>
      <fill>
        <patternFill patternType="none">
          <bgColor auto="1"/>
        </patternFill>
      </fill>
    </dxf>
    <dxf>
      <font>
        <b/>
        <i val="0"/>
        <color rgb="FF00B050"/>
      </font>
    </dxf>
    <dxf>
      <font>
        <b/>
        <i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44546A"/>
      <color rgb="FFE7E6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898315858664749E-2"/>
          <c:y val="8.0568291936351052E-2"/>
          <c:w val="0.88621207024898574"/>
          <c:h val="0.88631465089981143"/>
        </c:manualLayout>
      </c:layout>
      <c:lineChart>
        <c:grouping val="standard"/>
        <c:varyColors val="0"/>
        <c:ser>
          <c:idx val="0"/>
          <c:order val="0"/>
          <c:tx>
            <c:strRef>
              <c:f>'PERFORMANCE RATING'!$H$9</c:f>
              <c:strCache>
                <c:ptCount val="1"/>
                <c:pt idx="0">
                  <c:v>Q1_Rating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'PERFORMANCE RATING'!$I$8:$M$8</c:f>
              <c:numCache>
                <c:formatCode>General</c:formatCode>
                <c:ptCount val="5"/>
              </c:numCache>
            </c:numRef>
          </c:cat>
          <c:val>
            <c:numRef>
              <c:f>'PERFORMANCE RATING'!$I$9:$M$9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C8-46A6-A97D-4EA97229CF03}"/>
            </c:ext>
          </c:extLst>
        </c:ser>
        <c:ser>
          <c:idx val="1"/>
          <c:order val="1"/>
          <c:tx>
            <c:strRef>
              <c:f>'PERFORMANCE RATING'!$H$10</c:f>
              <c:strCache>
                <c:ptCount val="1"/>
                <c:pt idx="0">
                  <c:v>5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'PERFORMANCE RATING'!$I$8:$M$8</c:f>
              <c:numCache>
                <c:formatCode>General</c:formatCode>
                <c:ptCount val="5"/>
              </c:numCache>
            </c:numRef>
          </c:cat>
          <c:val>
            <c:numRef>
              <c:f>'PERFORMANCE RATING'!$I$10:$M$10</c:f>
              <c:numCache>
                <c:formatCode>General</c:formatCode>
                <c:ptCount val="5"/>
                <c:pt idx="0">
                  <c:v>4</c:v>
                </c:pt>
                <c:pt idx="1">
                  <c:v>1</c:v>
                </c:pt>
                <c:pt idx="2">
                  <c:v>5</c:v>
                </c:pt>
                <c:pt idx="3">
                  <c:v>3.75</c:v>
                </c:pt>
                <c:pt idx="4">
                  <c:v>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C8-46A6-A97D-4EA97229C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362192"/>
        <c:axId val="396362552"/>
      </c:lineChart>
      <c:catAx>
        <c:axId val="39636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362552"/>
        <c:crosses val="autoZero"/>
        <c:auto val="1"/>
        <c:lblAlgn val="ctr"/>
        <c:lblOffset val="100"/>
        <c:noMultiLvlLbl val="0"/>
      </c:catAx>
      <c:valAx>
        <c:axId val="396362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36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plotSurface>
          <cx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</cx:spPr>
        </cx:plotSurface>
        <cx:series layoutId="regionMap" uniqueId="{3803DAE0-38F1-40C2-B641-BD16F7EE9EA8}">
          <cx:tx>
            <cx:txData>
              <cx:f>_xlchart.v5.2</cx:f>
              <cx:v>value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7HrJkt24kuWvpOW6qcRATM8qawGSd4h51LShhSJCJEGQ4EwQX18eqZdZqZBa6mddbW/TWiiVF5cX
gA/Hjx/nfzz6fzza54fhF9/YdvzHo//913Kaun/89tv4WD43D+Obpnoc3Og+T28eXfOb+/y5enz+
7Wl4WKu2+I0gHP/2WD4M07P/9T//A36teHZn7vFhqlx7PT8P283zONtp/MHad5d+eXRzO708XsAv
/f7rsX2qHn795bmdqmm727rn33/96hu//vLb69/5Zs9fLBxrmp/gWULeUEYYkoyqL39+/cW6tvjn
slBvKKdcCCXRH3/4n1tfPDTw+E9P88dZHp6ehudx/OWf//3rsa8O/ten1eiSL3dO3MsRjxd/3Om3
r236n//x6gO45atP/mb21yb52dJrq185+9A+/Xn3/3uzM/KGYKZoLNgXu5KvzI7VG0zjmBD6ZRXh
P7f+YvafH+f7dv/zuVeG//Pj15a/Ovv3W/7+9M+r/w9Ynb5RMZWU/Bnr8iurR+QNY4jxGP3TKQi8
8iXRvpj9vq2m56dfTiHhn1zz59r3zvV9879+/pUbXi+/dsde//vd8fa5rcL8bH8KQf8vc3GY5uLB
/sj+/xoIUvWGS4KVYOLrgBBvFCxIof4MGFj/e0BcuZ8f5fuh8N9PvgqC/1547f6ru3+/+/fPQ/PQ
bn9a4Xuh/6+ZnuE3SGElBUdfys/XHsDoDZVIIiH/WX9eAeH/wXm+b/+/Hnxl/r8+f239NPv3W/81
QPxPkQD2/3Hxjyj5PmX77tJrgnDbPbQ/y4ofQeL/fu0v9pY+TA/ZH7Tvb+zlx6t/Hv3Voz9ij19i
6vj0+68q/iPiv9Cul1/4Cvr+SpSvH3h+GKfff8XsDaICMlpSSRiXFGjj+vyywt5IzjhRXAC1iTFD
sEkLKFrCEjzEMZBNRGOFCUbq119GN78sxeINAXCWgjLKMDzP/uLYwF22wrV/2eGf//9LOzdXrmqn
8fdfAVK6L996uZZAGBEucQybcMGA+MIRuseHG6jq8GX8v4LIm45OoUryLS9EoUferoWe4hyZtIo9
G865Yv4R+3Y8/s1E39kZ+MXrncEqRCLGGOc0Bn7x953FOtYmKsoqGcemybUoEfrU8ykXWUG7bU7V
ytV0nOVUP4/N3LgvhOCLh76zPUbf7E8JjxmligiuEH1Z/9vNp3jsxo4blyghHNLB2Jgmko9u70av
7qcN2+eYbC1JozrgpJo67PbTiOL9j+0A7n9lBwosKyYq5iymnLyyQ7d2a1ii0SR1k8fLncw3mbI6
N9H5RAnYYXHMX/14S/btloJgyQmC+0NEvrjmb1dfkLN9v0UmMSawU0Tr8n1M5/VkLn1U/cTO3wYY
FYSwWJEYYcrEqwAb/eqnGZk6mYJdK92NntVHOy2q0VMV+f3gK9RdiDCiT//6JWPOIcIZV4rSFyP8
7ZJjy8VGOlwnUZsP/IJ7k5sT6iM76KgY63/9mpDHkD9YxLAde2XSbp6o3GraJLXn7HQxvs6KBaPU
FuapGbA61i+m/vENX0z3de5SJRTBPJZg11i8imAf0Mwt7ZukAxL/iWEHzjOAFz/Z5ttEjRFilCgp
IU+gZ/jakMtWNbOvB5vU1rLTsRmfTDxP8y74VtMF17toC4M2dm3bn0DEt3EaIwHYyQSHY3MBhOfv
LmzpSCTpvE1WBvCgo7ocdd7O4Sm0ZTP8xIOYfGNOcBxsw1gM2CtfA4KIcN32hLhkMbF5K5aGF0mD
0bzHuJrHzHc8rtPJlmWtzUyjTa/TNMlkEz7KetcypJuyXfufHOtbGwhEACUJxggKCH6VP7VEhZvy
zSVz2dPtFOXNlrSTqtfzqirVT7Doe5tRDIiIoCKI+PVmYUNx6QsLmNit7HTqUbVnBS1LPcZr9+Ff
jd6X4oZjJAEZYsqgwv3duRzQzkAguWStZrWnZoXobbqu6JIf7/Nt+AoMKM8VxuBVxF4ZcMqxh9pY
uGRY2+XcbJHdh3VlqQ397DRnqnhEkW/umjxazE/2/hbbBYbwjaWC0grF5hUGTe1YTL6DO5aCQHWb
q7BpEnhVJJwYUp/PHYHS8+P7fosKQhDQSwTgkfw2aXosC97mvElKEvxVFKx9C8gr0x/v8g2scxRD
LwhVC7CBwD+/9t4sTDABbqzbAUdXMjb5ed7L+KSu5jzxsexuMSTv5Y83xfR1igIACSE5tKDkZdcX
e/8N090QLRFd/JxIq0p1mtNCHmzjO12PZZCHyIat2C+1tGvWuhkCarO8eKrapj2MaAnqaJCo6aGe
DQ4/cfUfufEVGoOjuRL8RVOJv+Uz1NVq2pZoSwLr3F4SZJa94awoNSaL1KIV5nTybXmVN4VKNhPa
42iWAtI41M+VUP2SMM96l0k6Vz/L62+SQKCXrpES8oJxPH5luMVXQRrahGTCRr4bpqX5GJTEPOOb
ra6DaSN0XtkIAhN4ItBAHAZPsi0QoVsgiO+YWNsDmcUiUlUs5ESIfF2zeJhFkY528FvahQ4guWaE
+2ww89LrWa2x0eBG7tOta+snN0AwJQupl7DbvJzW3do2pEu6KAYCGHfbOGpUeHS+ci+flwa3/jDm
3Jidd71ddx2R8D2yESUygmp7UmxqrnbFS24NyBRGd6WHQ6h5uvEDrq4Qzdsdaaq61Gj19lFguyVo
XRubSN+URRKDTXJdRYu/cnWIZl16Kk9JEfetXroF2NcUGll/MNz4iwpRP2U/jujXfgFUBx6vXlp6
rDD8/XVAe1v7sllcm0QXdtk1bUJtFqeOzz8BhZdq8XXuxDGF3ycC6L6imMn4FQ4aPw+TGkqpSVzx
8iEikRo09psbE4KqxekwjKVeWlxlAZluSs1Er/JqKHSO8mXU4zTQM+4LdsHbomvTgqvyKoxhZ+vy
jHoS6ZhwXut1NXECNS2/CXUT+pRC4pVZ2YQpCW1j92RtiBZ5HobdOlUfA1miSDch75JxrXjmutVm
le/QwzpuB+d78x4NdTFomdfrbRUvbaGBakktwZpjUnZk0eOGg0l531+/QGK1610eH/JcdFd9IHI5
q6raJJ10fNibCeVeT7IE7C/mnJ4AHoi0bOPB61yINiS2qleU5asU12s3sPPalgmpI8R3cxmhIc1V
1Hf7qO74viw3vwNZe3Aazzi8o0V17OKOhgdwOk7ikTOS9qW34z6ioHHrESrPsItss9whLJTOwzwm
Y1cLPU+bucZLR0s9wSm2DPc84gcVZHSCmuBSw+x4naOtu+ljUd8SUjbP8TiPjVZlPwqNLRtxUnTG
7/O5uJxV19P9YOXQaTSO6vPQ4cFBqkXsfb60fkscDrLQFfUimehIZz0IP1+hKu+vMVvskUOcnLV9
zk6iie74oORuoJ6egvHRRbvFQ9LFkdlXch5pEmE2DVnR9vF0QJg9l/n2MTLlBq3kvKr3A0TUTRmx
Trt57mvtqtVpu2L6YUI9PqxKBt3a/C1rV3I1IDzqJZAnbIo2M5WUq5YhwmvitmXbqcEqpItYkPOt
4ea0aRi76RReBx3mgk96MbTWsNnw2W/CycRFQIr3i5xxfWHz7lGU/LYyo9TzQNZtv/gmUB0HG6yW
FL/t1rot9nlByK4zHbomJi60QcynUdFRXVThcVgX4GPMFMm4VEF3NZ1vhO2mzNaq3+eqCXUKvZTb
x87IhEMgTimg1siSegYLmiji2RhF0wmIgVOTtXmd50lVDeIOF+auJPlUnEDTYo/1gGiZNm017onq
mMnCtNl3o58CWLJmFhCjKKCMRLFNvHXzVRMitLd+RemM43BezNyfQJvNIbmrDwstW+3McJtTO+nJ
rrqf6a5E4e1g2FsDXaoGqzI9RO1x87nPVqjjegXg0qRcu5RHTb2z/YxZFhbFnohRoU8aN2GbjrT1
l50bl1yHsti0r2mVFGwNWWV9r0Pth2yJi/h68Ti6JEMJLfzUJTkpaLKw8r5lDB+FKm67fuqv562v
nsqFN8fW2TMzjXeqYkXKGwJhyh46Hx5qMVijx7ZePgLbeVIxFDcfLZ8G38fvzRYExHMcH30gdbIs
zY1XxWW0ufYU9XH0zuThknmxJnVRfcDhaWire1mop3LFPglyO9lQcQ4gVWgxL5mYxn0fcJ8q3reZ
H+MPRaGWxDJyiaOxSibW7Uwb7qmYfNIgf1pwf94WuYVq6u6LCNM92+rP88bSTpIPinWfUFndK7Yy
zbnjSTP3MhkL/4CUmI2uu+0R+N2Np+FOohrtohH0D4KjWrOuaxPXNr02Y3HWQYzZMtfLgG/6vJBJ
CYX3zDVUD7ibNFk8TwZnirTk+NLGG3goLD4pTXEG9NPq3DqQeTpO0tVt0UUzxauem9VqHEsKOyB2
4nmJUiJXqpvGxbpso6QvqLtosTJa9PmqJ9oJ6IXoIWrrSLfU3BUr3wPVCUAQWJ95yJO5skjbrrgl
FHJItu6y3lCiprUBJlw9y7KMj8DemEyHnsSjNpg91UA8Om2ayD9Nlk3v2YTbkxzy7Cx2oUvitt7h
roKj+0gdom65rEccJUtE/G0cDVOCm/YebctpEMOQDeqlySiqOSGs174LR2AT52Fcaq16kOsC7lK7
qjizpDld8Pi+rfOTcbD5vvJtq6N4zqYYxCKQ+lTCmKdpMVRl1i1yvLDC3guYWDdJjBE4phF3fQhR
2o7zvZnwLmLFtQX+pUGl8Nqy9bo28rHg25IAxhZnUc+mrIvKx5EUVboQQMS2FZsWQ9EkbTSyVJG6
ODdd90jK4aQva3miJuq0t+1nGc2lhr2rz9Aelklsc5TJzZVPUx7a08GyZidjZW9jNtn7kPfgFFIq
YDdRyFDXdgDQuEzrot6FGu2BNe+7lWwaYuKZNCpA1EHnP49bdV41rTwO3XZT4viA1+W2abuzae5u
2tGb997311VRsSQqxZaQTj7izRaZKy09hmUgIC5tJuNVXmvcD1lu/aDLqboIgM43Q7/cIOZKrVa/
53xLYufPad+XEO/xvauhuZCq0LIvrkxdnvQROwt+uSZlD0A3Lxckri9q0d3lYQHGCXrJoV6Xzy5M
TrtuOysLDLjRtmcLmZlei9LpOEKf+ai6DZxC6GlFWwdUdT2t3ci1awhJiF3P5Fjs+8a1GliGOOaj
v6YtRP8OgyG1fXF4M30QxTKmwsf7CACn11Fb1heoWBtNEddEte29mppH6GxKHQ/jGumauDkdQIWD
WAzxrAuxXfTjdjINKmR0Vh8AwFnSVeFjvlTVqHEBRZxyAzwlKs5wRdB57G2niWWJk2G+XhsISpAu
Gr3VdtNllTvdLvmihzBFaem2PGlzs1tUlfWo3peyTGi8wXem6qYmCio5W1EydM3DGimR1KF9QlU0
aVAD1E7Ok5ZxW+omLgc9LvSyBR6drGt+x9v+jFsDogzhTjeqeyhWfLoUyl/WeT0fWBHj1NCxT6Mt
erd0vDq3zSaSucsvnGvyDIPAYJv6iOxdLopDvm7ptnRZ3OPTCpXnojQZkgNU47adkzWPkO7r3qVT
TrPF9k/VUj5yUR2LF9uWPNwxNLR6C7E4rmyok7EZ4IkGtKqBWJzWZSd1H/i+K6t9tFqzYwO5khii
DN32LM53vh/3nEZvc+jaVjMnmMRXwDR2SIVFx3WXgqLxROxyMlbuNKBoPyBS6miulR5ZtCvqbbcI
eQWq8j1q8ifTxjs2sQyUoyyeq8w5cbuy5jKMzOrQ1B/EENKervdOVgDdUGFHh7N4iePdRIZ6R6W9
Av3U7vy8uIw0dE16ajloYFUOjBPcoRhOXWvGC2NWIOx81G0J+E7z9aA8REHV0n3Jlk0X63Db92M2
RFG3k6Cnaba8EJ7IvUWT5Fp4dGYjdEMKcRE3IDdxH51iN5nMono64Ru1EFJxqZ0tTqO4aveOBTDQ
FLWNjrj6WIHak+X1NryUApZ6tV1tmzkNsj2ruV8ultY9io1FiViNOXMSGDmw6Xey6a+EXNvLOfDy
wEgFWSOhdDdBDySqDnTLo/sKupK7QqpPfO5ALhLHBfU3kkd3LI+SaQSB0PP4cyXkAm0ohdZNiI9I
mUFXvGv0KnqsZxrOK0nahEARAIq9fACt+2GepND5ILqMt/KOr5joEpOda23Y++DNiWzoXV3I27KM
BMga/TXMb65F4d0FImxIggsf4zU6GaaOJCWfy9RScePtArxhzPOsKbqrqK5sMubegjYrjkDS9pth
4075gcHQg9kURPPLKl9EMjre72Dccu1686keZq63qLx0nQW+NXnrtRz7zzG2182IAfxBR9KId29H
RJqk37onR9dr3Kn42MmN3kd4ajRZJ5bYvNiSGY/+ZFnD5STYlEakWHasME2t+60RWpb9g2nmM2K7
8woK2Ekfojyl0PWkUK8qpEELrM8h7sKpr5YPU2t50jYb4BzQkQAQeiZU5fK0wbw95KV7jKban0yT
mhJRVpf9lF+2Y3WyLvOsu8aofecmqDqbiLIoXusED92qsSxJ4mpsNCJhyAzleWqGGmtlmrd9GA9C
eoAzQBaNepFtTdSeWWaCBt0jDXN775roObBeXqFiLM+R7LcTJ3qyaypws3c4yixfi3O69DtU58dy
JXsYDEUflhY25jbaq0ZABsk137c2ujKy3clxe1ss01unqjFZt+IoxLAHNEvRpCo9enrmpvHazcRq
0vVnNOSZYtuU1FvLoHgByamb8mZW4s4ZHycsDFc9Yu+3Vl2qmR7mBuHjIMFMkZQ+tfOamWK8j0N0
j6senfbSXa+yuOmxu2nmrdJ1qD6gpd/TFvIusPhssc4nbiQnA1MnIfhM9t25RwO0JdDBQKnelZMH
jHJiF8/DfvU+Ax3jaMOEobCM7YVkjuCEy3Y7IwNbsn5Rx6rJr3HcFskifA2KSX5UXbOjzfq2sY1M
C4szj6Gp9bWEThl/njr/krsd1iUSPBNWdEpbDIM1PeQEQc/qFiqhRyW1S3uzrnwXrcMwJzVb1T00
jNOtQnlpkx5FdZNGvisBVYzJO6spRuGCWSDQN7waoExvk7LjgdVLed6PUX3tC9d/Ht0C4BcNI1DG
nlb0gtjBgZpVTXF0knvQfJLCMfIESg57Gy2NP0SoXC8myotpj73wb7vcdJddJVGeIFxFdlexmVzl
XZRDscZLzo+OWptNjNQyhZSSfYrGdc66Gd+5pZzx2cwmcce7qbwioCqnc7FdBpLfKbldY1D4P3nv
47SXD4B3XWK2T3QIl6sYqK56Yk54sVmo9aUxdgdvwk0fPBgIImykWuWOQ8dbLteMNPNOgJ4VjdAs
mPI8j4o7H2MdWji39/Ymh+bZhvmKFOoahOA22YZ1ThrFLn1pQfrYnDknPqrzpMjH/BMrTX1Zmi5z
RtSJcSjJg5Hp1sef+kGKrCH5erQwJAZsd2sMDwWWoAhiN2EDVJlhLU4CNUXWcu8uXTucLvPyroY3
SvTYo/luEORDK7u3QlQgwtkWpPCuFJ+MZxH0HDnWMCALp5WagOmL8l1Zsx7UxwEthwawRNuRvbWb
tLdNV7wnDSQsxIZjuoY7xZGjqbAT1cD6+qBz104ShAMMjWfRlzQtl2FNm6I9iHE5RrS/qWZ6OQVX
paUn+SmM1z+52rh9UW3+tuyiZjmb/dw+QF9WfOrbQV7Zru53vpL2pugIKLuVT6ptihjMEtYbECjT
rZAn5crDlV/gTc5oKLa9mzngmcHQSZnSnKG2YLeQ4A/j4K8qYPOXrRqM01K5OjOtj+6hEQbFNYfB
zu02DeEIZXHQAxTWu66BHs+GYK6EmLcTEdS7gNroRGJxVVDzLgY/nLq4dVkpVHgb8QYCAUjbmI2j
RPfWQUc/l3WZreXU3KsAAgKvGnaLiwKuwHEZNIz7jn7qVeoZX6+6oMpHCS8oPbKFLW9ny6i2U/y2
x0iellVjL00RAQ9n3pxbmS9AJWCKriuDtOm912ojp3JY5sR3jGm5jhkqMQzxR/9oxHgOboEJ2jo8
wJjZpgPrrtferQ9dCeoTZMyu8aoHrS0uT2E80mZD3zXHpZ3mo3S2OVRL3h1cx5Z76rfcJIPi7wme
SNYDiU6ASuFdrBoMrxKQOatVU2dCqawCaUjH/UYOtOUyWfzGl2SGGTvawi1fqjJxhNYnAY3LDhKw
1hVTixYMiMwgx/frtn42tN1tkuaZBa6Y2JmQrCopTa3bRrPflp6722JATZQ2hA/nUxdAsaJ0Qfcx
y6EukK7qdKHMBxBJNhBUOPIJvAyAT0nl0V5JAvpZtM1JOc1XGwUmbRm3x6XO23RiSFndD37ZLagb
D1vHROqbFQ8A7zY6uo2bi6Hh3UlVxNGqXbm5neO0SDZZFLcC1ey8NfNZ1JAm5ZTZD3aqyg/taJjX
eFw3GLkJ9EDKetgpEI6fpUIYhgTUL3ouquFBKVPGZ2bM4wzm6LbUZhjxY/eiNEO/1JvU5TMQFcid
Ik48KQ0E5MaU1BtwQaCLfus43XVhXkBAkmJyFiAtjsS1Q1XbKj3HEJCHbRhAqYhAtYb8XtmcFJNR
DwEtG4fmJJQKGLcsuvwEl9Xgjks+lS2o1KDtnuAJV/HzNK0LZO80D7nmTWiHjwZ+c31P1QC1ANcT
LT4p0lb+DIWJV8e1mcciQzBWeDs20x9TCQ5oN4+QXtoQ2aEEigTMIjdg/RNwbYT3fZ9TdoRawR20
QLyoblET809FU/CrHhr+4iD+GCcMfT2aI9DTLQZC0Y6HGVWdvLYLkLyTWC2C7vJprNeDm5rpneMW
gqqtOXzgF0/NpDcP7xeAECIic1ISvw1Juc2UlslIfOxP1mGzzQXtY39lt9kMOzojeiiXhatkYGUO
/RXojqBnD82GPjV9g5KmQdI9TyQa48tt4XGTGdbEDEZlDBVpX6yR3w3ezf0BZPlmSXzJUZTB8LJR
GipXBErP0qn6hFb5JDMDqmo6RCSFdnuPQ3S9xR4UWdl/aoTYU7Lu1drd+LVe3zsD8rPCj9FqQCgc
L4e62y3DyEEX7gBuFO4PC0jM1wHk1lSOJT4Fb38ogdWWy/wsJxSyWqzhw2irNJagRm6jdECCQLuD
jgv0hmxbofOZ/MrTzYDg8tLEl7vYdQJazY9DuQ5FgngEY6NixDvo4vNGLzTUSTE8VUoelmj9iIuJ
Xzi+IF0rvyuWor+ER+JbkMzrO6pm9hbhzhxm5j/JKYbSXQZx6IFtZ9BClbO2PREnDs6qTS0kuBhk
ymwcaAt6Xb0oZfcxmhy/Xq2VIjVqATTwA9/2Y7zIUrfd5iFFeN/Qs1mg9lMRr0Wf1KZa4pN+XBsK
WsPLuHWHV2LWgxkraOhjVg8ybcsJ+gInKLQn0DfOM6g7Vu2dk1t8VvVmc1nfSaaScuiqNqNrz8Vp
W0Wj1a4lbbODgJHjji6LR6eiGSN2mc+L4AfiqkhkcQSvGORtYPU5XgrET9cOUXcE91bhgBdCQpr7
Cc4tRA+vjcHbKjCFhbc5inXn+onU18CYfXE32c3Ss9ojgAK+RPD3BigkNUJOTSntRlQAgcnPhljl
0863aix3JYs7BOgiC6ndUDt61uCw0duargM+VRMb7QFVNqwH2bC66/UXmFikmZuPC+d9dRWP1DTn
dQ9jnRSt/8XemSzJjatZ+lWu1R7ZJEAQ5KYWJN3DPeY5pNjAFMoQZ4AEOAGv06te9FPcF+vjykmp
vJWqu2yzskxLU8gj3MPpIPD/53znz9kOTcaG0vosjfuAXKXxQOsDnllCwDBVdxFOCYeaacabMjLo
sKho3TnXPY7EqLU3WMN+2puFTWTHACqsz3Oq0h0z21BnKansoSdoA7sO8sZtGwzmAI5sPXk+z+Nk
wySTg00Ls8K9LFF3XvtS1Ud4cV9S4V9wpKLJQgF+MRrmbrB5Txd1FF+oJekOfZXGZ8AVTuTHCi2H
8emsp9rvKl/p3BIT5eGYojZS0XqsLKkyczLf3QZfK+fxzH6ek4bs4ZnLD1JRG55ktepDb+tq3dsV
5A66fGOaAyRo1JaLmdylMkOFoq7GWuCWjRedYBCCqi5Or/vNbQdaJxZNV9pwtCFK7qRuXVNgLaNy
762yjydbZT+nOKQ306ZY5ixRn0fSut1s+GUp2/ZtK0N3R8KU3i22XuuzNWlNLogvjz4IHmaqwPzw
oN4Dz4gh5HSihuZlZe7G1O5JOdPzGlvEeL6hITujc/felaQp2lSOD9RQdDUQ5CK8E+dXtH/mNcWH
9lDBPnlta7UWQZfaYlKRyjvBuzALNME1dfWAatZB3vImiA7esvpchXK7FehUbwXWXZ5S9hIpT+sc
Ti1966AiwDgTEy3gcLinFkbrc9UyfdeG4gNbIeysYZ/s+m2Rd1LOw7ZrE3fbGxlgZ9BdLqgarhJj
BMT6Kblp03mVkPLwOQWua+FO2nY5mnTqzpK4Td9WZKvOhmXVl+Gq7DWTwZwJKJTovjnN4uq0243V
cxhIdiGG+c20tNsBKzyKWm6XbhvjAifGdJ1Ogp0DLxrgMJnhk6jbWhbhSN2uNeqkkTZs0Xu4iWzX
8VHWBRcseptJVc45SdUY7mzbY4W1a+w+jaJt1qyRhKLtb+rbFMbdhypy04e1S3BMsOCO4JmuWOjj
m5nBGUKBofx5AOc4LRwss+sVpcjeErX8HPHR3ilf2Vti5vMmFNCNwngVBwgKUK24YRCKwoZHVd5q
zz5Wo0+yySXjjmmnrm1UBgcjwAFkCUhHn4dz0571TdDtYoA6JTYeX71WMk72pNKBzCb42rBghwH7
ajID5Bo26MQVncCc0QtfQTMM05hCJunpmq8DD6Dur2WIWyVJCsoS8cAChXYA9OYZDMkUpl4l6VnV
UfTsgnRBXq7K730UjFclWcybcA27btrlfQ5UOqJX8kf0NGUutJzqgvUkOKpeb8cxRiHK25RfhDW0
LOkDfhaNa02yycvobqNi/TjYgaaFXEZ3RdOA36tyReVhhm7nvUquIeAkWavlYeH+gP6t3ttgbrMh
2O7BhJBHF6vpzsAVQ/la6z3WP/CINGj2Y1ezFxvyU+cmOTuWHCsx2zYt7mUNAiDRTXdMzZIehmaW
h7kRUOjqtGiSQJ/jlj22qvIfQdNB1S6hPQZNbO5IJG1RoexHR2ub9mFma/hh5bS85m294GymFXSc
mN7QLX1u45O+GvZ9czbzsC4CDbYAOF6Vpyjw0dtZemhrz85k1c63fpg7lBmdxPqv0ne2Svtz36r3
rlFrbsZ5/rQ0VFyPOhptNswgUIWd8Trw9GB2b3kASzxPVlqhsGm6cyfsPunCJYO5vY9GctikWo48
Lj3UUn5O6TrmTNRDnmr30dKm2QEkeer79jOfgJlo0mehG6KMq+BS83SMUC6AF5SUoCYa47YBGNRP
e9Kf6htCukI5NeTQVbbLFt24zfxW3UMKVxdb0N0vqJyXpK/jQlu0E2SGHcmA3Z7rLcBi5Q4tc9kT
V11YM9b7dFnKC3AeEz4I7InpmuIA7qFhdYt/8MGqixab6G7BIs671QKlCtJdOUePImjeevBie56E
ZQFDcIfaK3yawvYAqb0571P3OtjQ7hJcm3eicR7VbK2jPGbuySfDGmZDvQIZ7K13fVZvSXVOfJ++
yF72ECyFq/ETYYO9cultUyQSjcG84iTLRq7IRUfQVutlJY+bHaZzOq/uosTxnJlqbg8p1DSI8Ju9
sWMCQUl0JodNXF0krVB5BVDzOukGaOiQnV2UBGfQFNGEoO3KVcJA/qVLkDdjPzzWAQGuhE11p7qe
7zVOwX3kabNzpBfFAO3lqgxjaMFBD0mwDm0eWpFeTMrgFOQlvw+kcJfezeMTl2hieyiVH0hMjs6R
c+3mgBZLo/UlVOw8mMxrPfP+dp55ehE3fX2ORGR4GA2xTzKJwgszBsmlLsfxZ4jHwUVNxvIiDNWS
SVbP4JWb4AaEF5E77GdwHWCTwfQpVc6npj8MDhBhmpxqRu1r3KCs3blOpXtKCZ/gW/Dpdo4VuU5q
2BYlGv/HgQzJrQRxuutCaGG09JvPF9fp+4AOnxJm1aXtcBzurVv0QQw63tWRa/Jpc9NbOsHl7wBV
Z2jusD339CLe0HpdOcjc9+VawRn2fTmG+QKp95wskBpPJSMcIL3s5Bi2hQzEdgbNJDwXa0eySuId
KAMAq1mhbO7bztrzeNvSITPOJee6neqTya1fHXaa7YC7On0wuu3KvBn6raiEtQ5OJtEHt4XYA+pu
2jngaodeuGkHNgF3W82NeZEGJSa0jyQ1xRIsrc2g3AUXmyHReQlNheZsHsVTVNLgS5W49DAZ1GSL
q6LgaeCxvVujiCCbNNMro4Q595N/acakv9rQYt2xhpvzXsb6nvSur7Kh7NkxFuNsIKNT3+crzLGC
qQWdfbC5K0j73Y6jMQyyBTK+Pnaxwi4fL2UI/bo0S1SQqTR5HE/BnGs+qM+OqWrepdTLp2qc2i+s
lSk8FYKzIEngNExTgGVj06XBkq91kGaDrptHOjgeZaDiaFLUeuSogUN7MVnbnmFDQ83WcQ8GDH3j
CuRXhHs7eQE9wQPkjKEwt27Wt6RCt/DYr9j9YgcyLpeEJTcjBL0GAE1owucITAWKpyYuzxOlZI6O
PGYHqiA0BENfT9lWaVge0bZwnVXLELo8jObyPZiaBb6oAKY1VO05ZSp8Y3Ydz6fUY3/gbIOLwfzl
kMIDLLtFXemVyBfq/Vu1qQSOPLzvlmMfW+v6sm3Fds22oN2LgawDrMFTlxzpn6NkPU7BILMxba60
mD/WWORQE7ea5rWuFoBJPNmNW9SisRmGvs9BXakbDmKq3AFCw66HavsQSjJmNa2hLM2sGfOSSn0W
lv1YZ7HrNd5TTAQQpCTKllh8hoxX782ozizn666alb3qmsXkpmsD2FeIKADJjrMgBN3SGJ7uK2f6
I0XTkLMt+ZyKEpADYMqzfgynl4aE5THVsrRFN43mADlqxA0EEALNLsncuJW3uN7giMDjXbRbs4E9
XfWy9wji7NvKQTz2+JBINQ2Fh4tBLtLA94+LRu9ZxP2ahHhQXfko9LdJOjCo8q4k/hz7KjxaAfcY
FRREL/ijEcygrMfiS3ZbPTVHWyrU6Hgs2Fls0jCQ+zGAYgZEBQ1JeVhixkzBg3XZlQBL9pD/yJyr
NbpfYTPukTOAPyQiQFgbf10Y5wSH/2n1US4O6LCmD17V6yFkQ4fCIVFrpiwZPrCZw1AddCQ+GE7A
Cgrj+qtJ8uZiDTb8Hij6JDwv9MvlHCwFWYJbXG1szlY3+AyV9scaAuwPocu/IJegdOIgQFYrQe+b
fId/awS6osXoX3F6nxi35Wsfx00GYR5QT4QSAXvWqeuchDy6NZk+wawXMIInaxCQSdEFH1YpO6zY
TQFwxW643aZwJFGNNZtqMz+xmRZDN1XkvZ8czJl21v36Cz/8a9AOqNUfsbHPACJMXVa/Tmf4/cv/
fNQ9/v06V+CPvzwNd/jjq6vfpkL87XedvetThNx+/02n3+b35/pjgsEpbff7OIPTF3/J/f0Xyb5f
hkz8Fw/+92J/QNu+4XlPL/6n3B8u3DeTEE6Buq8/8Evuj0Y/hRFHZgOkvGAxo2B/f8n9hXiEIvMA
4BcBv1Pq64/cX/QT8HHo94EASY7EC1IRv+X+0p+CAK0EMG6g90hih/9O7u97HDhAz0QTluIZY0HF
X3DgQGC/DkpUQ8QPHgW6b4Jp34SlAlmg42nJYqk5VOY2Tm/9WMU71rZsQ5dNITt9c9F+XVzfZhD/
kjpBbgoJJVSrAUcgjX8Pp6OfGS0ikvncGbcrOyEhEZh7KNj0B3fkj17pu9SC1SUZFI72XKWwL8dg
QW6JVtV9Y8TygzzAKb7y5zgAZyFN2SlcmQC5/+7e70SIBh7xobxM4/TML3ZFaR8NRVqDb1ZQNwuU
P3MheJpekCSVP0jX/Kt3+u3Lf3dNfTTbJkY2DskT+O+MweHpy3m5F2zafnBRT0/1l3cKvwJ51TAJ
w6+hjW9CGdwt/SoHrKQE1fAltEh9spNb6MMKtwDJyn5b7Q8CDacP6vvXRDIMyZoEmR6afPf2OPFt
xCu8vaZt0RuQkaw7Sggkcm3JNWkDmskKGuXfL1T6HUN/umkQwU9FgKMTRoj4LrPkytGpdq7DvKeL
fknCeb4sq9k3O7ussdxrtkmWG6FoWDAYsIVLUbkfjTPJ8up80ENLKyMe7vogNiPAHeWjzA8NeUC1
RW5VDJziZjBtW2do5PRyK5puED9YmP9qZSBSLBIWobP4umF9m6HpWqWXBKAzxLEWoJ8pq+Us7Xow
HozN+gfLEJGgv35SURSeYie4Ysh5ffdJAcZKUaAlKTBs71GYIgCbZr2o6zudKGjAbK4GWSxRR8CU
lVRcCj4C6Z8GPoBO9zIWWUm0XPNhs0jehahaLkMSxaJYxSSQMuGKTYeFCaaK0UxQhKDSbo+uMmGY
4brrpwXufv/k6+gkG5RzX+cNnxQSOWW0LIgJDOMXOkDpzHiYqFskC9ut4Oi9FC/Q8IJIYwk6djHw
hB7IIo0ukmZcwILNtapvjRbRehjGZIWLY0aQccBg/avS2wA8u4kovzLJbKpcTCV5AGABBa3n1bCX
DLp6YVtZxzkbV8iRcqjBiHoCdLIMAJ2i90dBZ5MxuQ83aGhGzGBXp9BWEIxQ/M8gsqtp3kGJIG2x
gW//ADU0vZ0Rapmy1ETDE6c4aa7gjek73o68P3N61iLrOy9AJQ7llvO6ozfC2PEjLhOHt7vS+eck
ZMLt5wgOYIFoBsoPK0r+voIH7ACELxJMddfZz3HkxAviofEHFsZbCNiyic8HPnmgrA2ybl2o2Qfe
Kn9tmrV8Dx1d7xYNJiDzo2xfW5acnCTlod7Z0k13gIagvvQweZ+dBfWQLTp2Dw2ojxk2oA4ePCFl
uUukXh6SdkjuvVhwobqFOii8DdwZ1JmdPwxcdwpacY9ycg0Sn2YusYADlBFjmoFxLHWGiyI+x2qT
zZlvSf1laiIoTE1E2stIAhpE8crqtWCtWpcbDqXpfGxqNBM9Nqp7nJYCYiKtqZhhv6SRf95kGSxn
Mdmi+LxSOoogTi8U3oLv16UBVpg0T4D6qciTEsGNTDVri4ZDC/NkKUYEZKJNo+GAYGbEj9Hcx3ov
FhsDGk0qaA7zIkEdZ4AOQvxdE9maXiM+5cssCm2J+JThMduZftzuyiBQNLc4ZOCKYDNjeSgZQlj9
prvPrGrrbeeBIKCarIJmhmm/TK8DUpjjnhDi0ZIssL8PznqOWyUSTZo1k5ieGA4xl6fM1Sz30wK2
1iO6JnYocuynDvh5eDlGaDLXoVVofHyzdvmSUnJd9pXkB8C6q8pMXMbrVesHExeKDvAKo2X22z7p
hykGCylPQi4SJkGYNSip1QUYed486RGFVDaRZY4KFfsxPXPtlrgraDAruaJmdu5lQ7mz7NQw8nE/
qGnb3qWtmu0IQQL/ZEKs8Zw7KrbujeImi/J07ew18Il+fraxrJYbCsuqugnMCnMcVZm+iEpX2aKW
6BruhpEgBxdMMsl87LQ5k1AuIO1gdVb5SolC7wqhqUSaKjXTNZZA+hIMUEiOzbgi6yMUB/NIQ5n6
47aZqc6JaLCCY6CBBRNV9KBCWkUZXWtYvWRIg6uFWtAWVRsgjjbVgA0yPaZkPsQlcKgd4uXYQbBp
ah6+cMKqWwF/4y3ks18+gNiBIZG1SsrxVccxSOBcr3OrgquKLiO1J7Cb99D95CgOOq5jAIjLMsUA
rAYw+EC5IGiL6KZvySm3kAa2K7udKWtGw6MkPdoo2K/xYzfzecnSzQucggqmXcaqmK5XdG77/myN
BizCmXKiC9mUc5Kv4TY9jlGcVIe+Cbch64JkmRAQwDMjfrK1L44HHkWoGxIQNdAP4v3C5vJMy63t
ryI7tPRg3WT1w8zRbOM+UvFzO8fLY7yo9JKEprpCTNPPyKCEUpwgufJCm3nbV21cFXHJ2nwLLK6r
X4YnC/vvAaFnaB/luPBi9SHCd93Wq0/g0UAEr4BH3arcva0G+1TNTl8uqZuKeE2WZ3nCNuDVyUIC
ezPUTjtY6VddNW4gcrtPOpId8A0Zm51aB18gQ+ezCYLqzoJp2Ed0FRlB1KioJgK1pTR992jrBU40
P6lSrrS7sU1agPqI0KzNxxLCShGxLjlxPRM/6B75R2LS9EM7pyTzorwzy8TrQz3wyz5N5VXtN7kD
3b7nS1VmKyzYC2KQ+9oQBNljA2rP41mWuQcMI50oEiU2C93IrRCvgnjXnDAaFi27Rdgzl4q6z6KF
Y20kZZcBSLP7Gvm4PTSVgxTjywg/8pTk3JJPmBOQ7MWJ25lPBE9rZPcx3eh2WHW0nPUTNq5t48lZ
WnbYVQS83d0QbZ9Vql/aVnYHo6udYyOOADq0efsVNhIn7ght75DVgtmL1g4sKJpQgsGNwrNerxpA
SSLkW5iuR8WIPLSKfgZtxzEFog9fR2Q88wkGB4R/GEIz8HAAzc0aZIPUL6AE4xdp/fDIsOvlqDGT
O4w2YDsENG3GxPylqYZ4R1JI7Hb8vAkJCXHs7hD9P6albs4IbV6QB79dU4Twuh6ndHu6VhibMO3K
NgKjatyc5vLEd4UdvARZmQCYYQWcPHykHYtypUP4CWoc92tjxaGJEL9zLTwQVY8sh78Amwq1QY/D
KQo+yJpNCCSeqLNQUfhJiYo0gF6EIQ1dgcmaBVzq0o6vkRqrB0WXuc6SYBp5YeSW0J0An9zFLt5P
4wIedvaPgJHD6xVSKdJDo7pJ4vDc1OmhH5DTTax+q1Z63aTynBoPC6oJ7TGZtD/XJRjmSK95OtvL
ig5lLkVKcq5O28qKQFhToPy9HEDafkGlmLyJU0AG+RIJbDqF9UIif4FAuY3xDCDtAvj42A0EIroK
IonT65ThhqOXlYP27LpIIltUHYEh+Ae+sht4T+8BTO5sUiC9OKapLDr4siqENjEX52YgwZQvKjlb
KLMIQfafZdKYIvLJmBkW3VRruXzYuCXHyFd3LfpdcNHNXILdqoH6DkTfgTaC5Wg2SGS+2zMrDMJ3
opgRjcBqGndI2iEMPyOEtlqKSDF8BTPKY81XWmg4oLtauTsdmXJfif61tEvyAJHzvIVjkhMMmegr
gSiSTK4kpKxJDJ9ACqGJIfYBYwmOU+qQD6s+TEw+Qol1+TKai0HDZBiqEt4DzjcoESEwbXnddwSY
3zDulB2riwHxBiJR9cxT+Bk245KNK0KRYOKDswqoXc5klxQDyE+0phHJU0vxzaC55FnZgGfCta/j
D9qJCcSc+xJ0NfBJ5Qo7I3BXm7ehZzyjkqrCxvDDBxC7tXCvUQCVGkT8zpN0ukRmFPut01cRCmKA
kTWgjs6X61Oy1cj8To6YM2XYshVBvMJg1WMMNxuivMJyTxGq4+kESXZC7fihxEQKPFlUuTc6j37I
tslh2xslopbgB+pDPxN/V8eyfHDIbr0Az6RgAnk94qr15YloYlXSZstKg3cxVSGwnXiuxzzEmhsR
/42B7UjfTyrDUYpLrzpMi0B9EqtjWEHGzDhB9OFDOgpfnwU1H9Pj4MV03SxORvtQRhr0h4GVPMqU
HfrAVucUJzA6PRl3dWYM3Y5IryOztomqzb2fwVAoJBlFFqUVe4Pt1HU5Dzpbg4Fn5gsuY4fsz6SC
wlYu/dm4BK6kkTPSeqBbkGfwQIYqkByTeE3nLaLIRTq+HGELh9eAaxZcRhLIxyYApld0GEZxnzhI
3zkjYXMdTM62hYGG+Qk8QYiDACoUItqWI9oYhfEpPV/zRu4GQ8ekgKY0rYVPJCpf5Jc0wNuIhrZY
0iF4Ruv7MIDVTfIU8g3svnXs2oyqCvI+mlv8eYkWyObDQqovgwxpm81w67digI47nYHkRoAuxuSG
Ywj24LVkzO1WLunzlPKJ7puZ2BcANMYUm1O4SoIaCFZr2gqfDxh8cVl3bAoKhMoBAq4VGN4cMwsQ
j+bh3D9jIlD9XJc9FmpIFdK2CYadZJgwldTwCMqlK7yU5hVIa4NrBSYhqyWZx3xwQt1WoE4iWKSy
wtlQtgidCDF1rwLuT3yKzQ+HkILHO040Gt8lFfVrj4Ejd9CH19cElvMRXJBjWNtqZCDkU/4yGXj9
eadGfwbWQ08otr3Y8mGFWJYhXBtPOeZPhm9LVacvkUyxH3XIbGDfbUnpC+ZM/GQHAjnZYGEuWce6
9T4So/65Xfoe21I5IoI6b6O7nDWagjzyYHMRwQZesUtTG6kzokP9bgCLvSKvxB9Z3APn1RgvovN6
4TBKWhhlUKlmsmLj2lw34FZU68/xrBjiL8piIs8UL+F91InprpQc1qbFi9x3K4oDWAMYqnKG6GGL
43KN4U5Vdl4ROk/8m+y5vnPIVCO8wsvuWWo6fl66wN+0GBuDNB7i4ojHzuX42Dd0QuMbV3wtxglI
asER36JFOVvfoJSJUbNMADBZkUoevWL8SYLAy0brz8Qij4ATV/ZRhjdkB8hCU/0FICi7m9mAHiia
4B0WKBH8h8RrgAEI/iv019PiYNjQoXvarAyRr8cQkZ/JPEcNNmIz3i/dKV8VeKUH5FntWO66TgU/
j3KIPIapBSvyPLRE8GutNaiizTlUpN6vyIZ47txlzYAeFgPfyMduSQzCGJ4MGFIDesHD6N9su99a
siFW13YJLvLk0FRxaUi7q9Z5M/nUJWyPzhfHRbU2pcgZ7fg9Znw0SUZQ4T91Dk4KIN8Eow78NFQw
YQPWTwewnWrcEWqGI1h9VwLGK0GrIz0WHnvuyhAmUTNtex9PzXTWLjR1V7zDbDp4hrR5JhopmUw0
UXUnULaGQLRWo3fcr3YoxjExiPcz5NIhQJw6I2Ja/w5Dea7OYFop1PjLQu6TKtjA/1kBopgigNXu
+WDWp5iYWOcixdtEga0wicDXJZDsFVrqIYGU0Z8FJevuzLSlUe43G8idaasFEeyKQjteWrBHGUbL
YTtH0HREuwbfq0+3EtBOnLzImusFjA1OqH3ZSTrvbShbzHf9fY707S8q5A/kbPToKJTQcEci+n6w
kQp6DcEJIrPD7YyxFdIgshIHoPPAnP39S/0L6ZUHmOmC6XWn+Vz8Oz17iZvWz6eX2sC47QGQtgVr
ZlaEU7weRoX87d+/3r/QDk9vigYxgz+BeWcQ+76ResVsu4CfpF4qDDZ3WW0XWAK4KQkmuf2bL4UB
XJCZvk6jEids6c8vxdgqTFUBnKJlEmOeCM43xVEpMh/+aMBZSPFcf1KTU7xWCjkBTMtXvf7PrxXr
KB4kA1nSqS24x/ye5ohsWQv3N9XrDhe/OUxQfpGeEFZfDxsp92E8kEdq2/HKwj4P93//5v/yueIX
AvdPOcbBYnhV/J3OXKfctm1bVkDL3MelbpD50brGzg3gGZVzcPtvv1zEKeR7SjGQKwy/u9ZtOZp4
3uK6SHnfFlS6sFggEx0wOvAL4GH2g4/2+6E3IWZ9I95wGh8VCQyg/G4STURhwdQBrzFcp5L2E6a1
mOQZNIveRchZulfQDGH7aVw2vfN8in+RpP8tL/O/Z1TeDO/qYTLv79PVp+H/B7fyND7o953qL27l
9afZzL/NZf1qVp6+/9chpXH802n1p4DxYVknpzv7V7Py9AjmdIqTZUnZ1/F/vw4pJcFPcO0CSPv4
CQZjBK7C73bl6UHM0aeYexphLhZINPh6v5mxv+6ifzeolJ6G/f1xk8LwxOAq/BIc+1yEEYsnZ/Tb
vSemSVfVWCu3Ar5GgaQJzAT75kbjDhiqcWAtRWHEW59D3pBF+27I+EgCvxSTcIWa+jizKLifQxB4
Vb0daz0j2YjUeT4vn4mnb18v7f+ssv+gDHb1f73KHv75v/U/AAr88//8A974P27NP/+v+lwP798u
vK9P8cvCEz9FMT0tuTgQqfjFjvpl4cV4BBNwsbjABtMITvXvLnn4U4wDNsSyY5ipR2GLf7vsAliQ
cE2x8BBUw74W/VsDcr+uqz/WHUbzshTrDeYOzgaKMa0nT/CbM6+LkMBRI8pmMI7pOg1HqK4WHEfE
DmiGzVULoLPO16lBKyq6WR5Fn0AFZ75i50tF0FT0reifgq0cbznWG+JVpfOvblxIUaaJfowQQf2R
0R19d6SxANt4EgbgVkP8F2OC//xbt5F2nREfUcO3UBGWMLytaqgw+YRs0h0k0CarkkXdRUwifQQS
vbzpknj8gjMJiDaUqHNm6faMKGJz022xgECLM/5yjSO4X7AXPtR4CCJ/P6hHfNpBBEsTCt4U1PFl
iCtJMrBo5LORfH3HcLHhflXbtuczW96aaKmvSIk5v9hcvM4mOctn6rpdt8wwPgOPrj8XvkVOIym9
/YJZuAmGYWh+yTokL2d0ivoHluipTPrjI8ZEdSowSTUEfICNKgEC/ueLNWHL6cTpYkHkwMF8Xc1j
nbdGRzsqJpeFofn18/mf7eE/cMMKXM2/2yJuIHPr5R8PVd3q6ZP6x//6449H+z1R8/vz/XpQRTiO
aIC1TRHeCKMAC/s3qib+CROsAZEIEeIIOM2p/fWgithPcJgxaRR0Aheol/FDv1E17CfMokOxlUQx
anYeiX/rkEq+u+9SQCyYvYnz8ivIgmlAf15KkJo6jVyPfyJj+BI5xPIrddeY8HOH5DyGuLELzOfc
43+ycEFb3AKAbN8j5x5kop9nxq/CHntJY+nlQiDdV/dI2O3LCUMvFLDMrn4G4Bvn47A1+1g2B445
w7tFQ1MG2XKcUwSITXuXruoZmsRRjA7CA79QCTTDulFZj0gi/GVW4Ky2War1+9KWKmsaaHZ8SiF7
hw89GXdQwA5LiaZTj+hLkVz7Eq7JDSYcXyJucAS89KgFeURFfSN7+JhJfRjn7jAn5GC2/iNg/Td4
XyrfGLwADDOr876FyEAJnKUZ5sq0YuZNpAwm9dQw8ANJMReigz6r3as+TTaptvYjQdY+M00/FKWr
IYlhphMyZhA6OMZkWlbAvW0yzKF6TlZo+MOc3CDtVVgOtbOl0/3/Y+68luRGtiz7RbgG4VCvIREq
tSDzBcZkJqGFw6G/vhdYt23IvOzk9MOYzQutqsyKEUAA7sfP2XttTWkBzekdZJwnZXD8ixf9vRab
OyHCwK/5qxSsgNUghvsIBwGSSPPoT+EPc6juclRQHKGZevs+93bspwIfPH0gr9J3ns8MXm84ZmaZ
kmvJTHLfp8UtK4W9ksCYx0k+8f8i/vfcYHJc/tqKg7rH9M5u+c+ecK/QdhTbMBn9NS1HEGqefE+x
geIik8xM4yJfuYLz+hjR+c+xIa9mJZ/SaH4ecCFPunbt5PopTxfMzyzvtEH/bjN6X3kQSjAVGEs7
sbkzOudB97srzX4Qw/SuUHwzZPtaGpkBc718R22eIxvfpb49rUKveJ+LJtroHiMElP7tKkekCgUJ
Nwj9MD8Y0+nZT63zlI4vdhcBnHchX2n+yra0H12s9nk136Nuwfg/0QnIlZZsbQTUAt/wqpY0maG1
bO1U3klDwzyoP/e5fMoM+2C71VOut7fQEC+TWd4ZCw5nqIqncJ7uTT+PNoyl75McZ3SE5X9O2nyd
TymkOavx1w7OV6BZ9he6KJitwzDQMz4H17JvYnAPVUlbIm3eM4NfuDFPWpzd9j5K+glMpRXjeIVN
JZv33suCDO2rh2fQwOoOo9K7HeFNrry+2YJz2WpebyPQbfe9K/eONM5xO+Al78JrK/XVmnfsq0bH
hK+3Gu3ph4nErDe1QE9xKmIMTFT6Naz1F/xgW1QW527Ib41poVsPuYWhw3+Qg/ju18Z3mp2Hui1+
frXB9h5KXfuRxeIIV+NQa9wcMRhnesWvk24/cKw7IcGKNvMgjqhoA9+q71Q23utYVmzsAZO3UKlE
/BprNfL+8aUavB99qV0PEvuXaZ6g5b2kFXYde3pBUvA+1uZpsGW6+mWR/3dF/2tf5OMx+5+1kXrN
A0687Lcf1kZL0EaOhnF+LL1M34Sy/pIaNBS9Mt3QMv4+jOU5dZ3dHJbnqFVf0qLfYBPa/eVbUK3+
stmzsrJCUx7aoJFc2zDcZQX/pZ4rwL1J2TQ63wKqhRWFGiJHO6Ac20Zmfvbz6h5PwUthRKd6Co9V
Y92CZfvRlsX25zf5f1AD/I/H1eWz/j+TzJqfng5W38oo//b2ruLfzwP/fQ71zX8hdeEwsOjTTJ2O
xH9v7573L3R+7NIuGzxb+FLR/nt7N51/OSZFAb8o277pLA/Wv7d3k1OoK5ajAOJ2X2e7/l8cQfmE
X5+chesPyQi9rms4fJGfz/evT05kTk6s+Ukwp5XYqXFK91FsuWtnLvM9NbX4y6P6e1nqAvTndE1R
6nounTBEpL8/qaVlZAp5UxRMoQcxwlDhg2BzOEzwTi4TLVRwTWxSn78fS637f2rhfz50OTEYHlJj
X3xUc5rKG7q+EhEdL1vDBJTFG6N0WJ/4x79c33Ji//BRS0vBpqugA2h3lj7RL/ez7Gla1miogqkr
0rM/40CMdV/AG86yHTs9LXua8/uf/xR7+vD4+ZV++HiPi0Q6SrzZolqlg/GhDWVnYh5y22uCrF1k
Ynlh7RhlazcmDuppJSukGl4biyuMrPIV9/LfNKw/22q/XD9fwLSwedEjppnKnx9OliAK7bBzQCCE
3fIjo3177Ng1X7I+KTbxlOBaxvgmTrUpQS7JDhRhabfraDQZYPUYR+5d2nZ7ZKgDnBKLffLzG/Th
ef/5/UxqbR+RIqoe/cP348hFcmKuy0CCS17lRdlTYI1O4OX9uG2jUrv5/POM31s87vKBHvGL1Oi8
sDpH998fCKCdHrqyTgVQ65kDCqMzjRVX5nhbPazEXQwYDa12tsn0GLiaZ7YMqDpseGOVZX9Dcy+9
q18fTw7pnP1/LjhsoQYBJr9/m6Jz4c13YRYgwxLgtJrIR43imuoo6WiMK6sB7wMWo/qSdPWbg85g
r0ABUdNPcM+70IvvwIHpL6IyaZZbY4ORq7QS8RS1XY0oOEb8FNWuAW6jNaBaDB4vXMX6ci5KqR2K
2ENAZ0a5uQv7Kry4RqG/fH7DreUX/PUJXC6Rowp935/v4cc3sG5bg2yEpAjsGtsPDAZ0+Ju2rcfH
vIFiVLn1CPlMpvpq6gz/SoeHhCu4iM5NJ9Q+C+32AMZRvfaGrd3M7Zjf53anvwD/c4KpT/P7NDPq
rxxC6IqoLn2zDOp8sJzmtw5dAAogeAY65MreehJK6eAl6a1chqLvtzICWvr55S4v9H9cLVMZx3CA
hsFc//0H1fohzDwtzoO5Q3ftdAJC5EIk/PxTPr413FMDYb1OP50uFZvG75/i2ZnbwajKAzdroi8a
JWgN7uXQN7P9Tt3zN/X9h/V6eUpJuOE4zEKGyPZn2/SXRRS5loznho+ziiq6ZNViLcUt50Pw+cty
8If3gY1h2WF5ZDCNLN/kl08qRvr2lgK7gYkxuuR+OT5iMcjR5Ep17KwESBd4nrvP7+bHRXq5PAJu
YE+DgWBW8OFuWkCJ9JzaK2hFG7226eB5WxfrcrVK7cpANBs71tPkj/XXjIEouDlb+9sP+qc7TKFI
XUIT22Gn+P26tcFx017PaiRprrZJbL3iuenQyIFvLcLL59f7h6eHX5LOnc0wFXnGhw/rrZQkXpyG
Qa25QHuTgZU2Gdx9RbUBfaNtv3/+ecby0H94KRiymQaaDu4xJdbvV1fZeppIv6gCfWEYrQXa3xac
WNUqRuMcU9cz8Vc3OP9K6LNpGG1CTmfnCd0FnM048dIDWD3/UoaJeu2cpnsl0aGHEz2E1m6gk3AO
Rfu36Jg//iIOkhlaw7xpH3dus3Ayx4y9OpiSCPemRmUCF7o8+QQ3PHx+f/700Dse1gWid7gOZ1lT
fnnoaW5IJbkkyqEmvBiwUy7QzIajhhTmKBCHn2Krd4LPP/QP18c4hVMS4xOdKevypX75UA5yMjPx
YAajBUEWZ0N4mQblBCUn6H9iajkXEOB3888P/euh7A/vF8EDzGb4MEbW4uPPj6qF0JS6CsIWucwO
oH56LqzZ2/ZAEm7RjE0H02rbaG13dGAHr4j+8sD/6Vr5dJ8i3aIS8zk+/HqtnY7NWHPbMihE1K2K
litE+utfd0nl/xOG/D9e658edeenHctmfP0fpS0FurMslkVA3Ig6jsRLHZUzszd7+mw9RaZywRFU
szpq8q8/6R/uM0dNfDAMmSl1P6ZvSC+Dbj44dQDVs99bIkzuYom+dT26eXjBK8HalQwmlNipwZsJ
FpFq6/On6k+PskvBSc4fB9//+KlnhYa292wsBrHuBBFd0sPQQguvEnVbAKm3VzlIub/UdH/4eVkx
bZMKA6WT+/G07VkMWKRi8YxS4V+hBqKic03JrB2FXrr7/AqXl/HDWsZQCEsL5aNDF/jD4llzQvKy
wasCSa12lRTNY6/+WqX+4UOYOPGsUq8yFPrpEfvl5Sx8q7HnImZFiPCOrIxaA3fwf5Eo94c7Z+rs
O0R+Ca7q453L1dxrNe71YHSkeIKoSTpOXYMO7DOLltbnd+4PrwZB0FTeAiYiR5IPpX5TIQUfx7YJ
qNBNtKg+dnJfp6KdHa84xfjrbsKuQmczaM5f5DJ/up903n17uViXFeD3BUCD4oMnsWyCPHM0sOji
VUvZ9T6/vj88+xZRXjz8JBv/5x4ONUBCuHaLQGo2j+FM0TBHozpG7QAOJwOos0r86G/Fyx82c971
JdhxGWziYP390mZ8BfFEKzjQoEw9ldlEUtY8ygfPqtIgdehvfX6VS6/l4wsAKQCfC/MPvKcfX4AI
jybWLqcK0I1iNhwRS5NHkKC15GVwH1kYcAl0vj88zrUX3qDk8wFgJFXfryI6sz9q6NL3Q2pyCmjK
yd2jybSAwQ7xqy0San9IIoO1piwgpcaTvrW1YtkHFXYShgdx/fz55fzhDVjixz1mr4atM9P5/fZZ
jq5aUepVYBJb06/q3IH3KkPtGd15/5dosT981rIwsjGY/FacPX//LBfkozcRiREMjgb2xhiANTWa
gg9NL+J/fVloZtiBGADwkR87LJMuF5H6lAc/Ox4IFJG/h562EWGcBp9/1M+W6u8rIsMoZrZLq5PU
NP3DLSySiOHAGPJyjREn6taxBvoFTr03mlx/KVsTCyLOsQoseE4retVNnvOmx1l+r7ShzNY5z9nN
5PXzGUl6AZd6NLBY6RW4eugwr59/W3M5UX/4tqxBVNpM5Fj0PnqmpZgUHA8aIihn6b4OVv2NbA3t
XKsxRpiZJNFrp8fNQwskGOkzGI511ZjzbeTG8jqdBWMegzkCELVsXeB7vqvyrif7pAUmk/QeJO1y
RLE9AHQmIO80OLB1Pr+Ej7Z6jmMcMNnhKWgWCdfHcsaoZ42C1SvBYZNzlHeVDy9SqHBl5zoHe5af
qyUgYpO18bDWI+N1Au14+MuX4Kb9didpWlDPIQu0wcOaJOf8xyG0rKY6iQzQPW3j5eu0kVF8PZSi
MdYNsOck1bprl9UJYejw5IKthCDVJPrGHuPkB5Dup5HYGLmmHdfed9B6eRnSdhNl1Rh4U5OiTo+d
k2jz675sNtqMo0ZFNpkK9usQJ2hs+xPNm02j+juJP6Gc4kcH3x20FOx4hb9PfMaRsABdKAMloWfZ
SS/zNWbCNQOrTeLXQS9j1GDldW0058hJ96qekFAUGApfzFHfaBDAyyy9nYb+hLluPlQz4u14+NrU
EiX6fD3RxCASrHQOXuq6qwx8jhlNh7mRTx5u3npw1rXtnRUMv8hvDm2ir4H/bNtW7tII+K4q3jvG
VXrR7AU019KOtzahARZMFo+UPGjFnMaYR+FNalMg9p6erPJMC+ZBnka7CPQBvqxAhA6JB/pk2lpr
JeyXzkAvD2X5QeholMobKyIOhOPSnI/IZmN1lbRGFJSzdp5s4F8NjPkyL7+WKSOlLmX9DV8tV95O
zK7od3+hpbGpTX3n2uesDd+SQuMmRg9y6g+xMK9qF2YoNMvIPDEc+zqCklMMYLuQ6KdmyPZa6kPR
RwyvgXGPoC7M06kB6r6ZMe0NrX0kH2afyLuhPhEF9KV33sQseriY9rVXgrSZ3kSlQVehNb0Gpnl0
av3d637MpnXs4DGxoG7aONrnJB3Mnn1wU5ucBQXtG9oeruqn2jCIL6PFOw/Nxcwrl8NldjSkcYfc
OHDzRDLdjh5M6ex4ilca7kgwe9gRZFjid5nXUdZzX6f+Ou+cx4jHOXfTx65BDc7g2AmzQzHPO+Uw
UYvyna313sYYwyuXkJBZOY91pt4I1BlXqYvvQ4vE3rXjJWhlOxbqqwZDwB+hcjaT/mIX1ZU1YZ4I
Q20v6ivVnIaIJq3mr/2aYXGqHWj7ELxBMI2y9jMU4a50TlHrXKzRX5XVMK4dIz3KJjdX1s8slke3
BbaeintCDeyVlpcXv1Jg2bKxXRcWKuYk2VpW81Vk1XdmEZe+jk9lDbASjOfKMYtT4iYXG0fROiqG
7WgAV2OZfExnea8Pxa3hq+9EVu1naq51G743vFx1Y2yNlnf7e2JkJwiym7pPn1L9S+ljseM1STCu
TUn/5Ksy0Hz1arFtrBLBhFrGP5SnDmFlrCyteot754xue1M03IQRMB8jUq3vxTqPvVMHBiLuwNE5
4aHKmmbN7AAufBrvMGdc0IM9+jinxsp+yO0eSzNJCWD0eFNQpffmPmXyb2n9HUR7b1Vgemjr4VDp
cBbJ1CmFd9DpyepdfDdzA2uZnXLWkc5L/BXD9GHT9339lSiktmAiHZPIrEbajlTNNQbnJqxxZ9pf
zZLIkzzdlgIiflnfJSKT08qBfC+nfFVAvFSA/IG3Qt0LPWoP5hSoAeD5to5zD4h0Sdyoroqmfu31
IX8imWPLiX4ndf+bW/Zn0XR3UuEaUxfEU9q66IEEpG1U8/XcfUkMVFa253KCoRXhAYlAY16XGef+
VSbeCs148Ofuyo75wnUUzHbQSQmQuyQ9Yca5ujA8kjq+1bM3o0rXXt1/Ub4WqG68ndp2Vxful5Rl
NfTtFcnB36uZAqCKZuCe7tyQgBLbz/bsGofJFGG996pT3TQ5Oi+73PmyJQCoUBghrMIOt7iQ1EPU
NzJmwYlM+O8coNeTcqFqNjPt270c2ooYgTzVoPWiIW5df+DVJzQPMIZ7DPHmPBoCoIzbcXmzqPyt
JscgZDy+HaUBjS3UqpzxfqS9eciwqVLSvH931UyAZPlDNypzoyYX2O1orJIJOOq6diDD1GE3f9Px
iB3sVBd4Yir0CCapVqQE1g8Ebbz5IW+IhZE6oLdMUKJgEPXIK0qCjpXHzoFEvv4iPW3u9jlhiIeQ
ZfY6imUemNqEJmYoQ+1BVlPyZTIluXggy50gxrHxwzYVM3y/ZTHUMxIBzlAU/AcsmsSc5CqndFmg
/KbXeKSbgrLYtbWy5602p2KTdjUu2tDt20uVc9CiER3233xpkfPWE4UHO394UdVov04zH46mtZi+
NqNIyPmTWrelIYV1NbRinEuNY2MsVukdDZS8pT/ff6WMLr7jsR4PjFusM7Kj+onI1m412V17cUqf
TLvMzIhbgVjxrRDhvXJ54VEnAdMSsy92piApcwVmbLxW6GdW6Zj7ZCviXyEDyVc+4Hu8Y+QGEr85
TgmC8dkUizYGQJws1RnTXfOcONm00ZswOXptWJG+UOq7shDeZQKJLlgQW++rQ0zbYVbL2qNBBI+H
/otbkyDqFFp8TC37LW16G1b6iIvOsejN2N69GKtvbos2AniAdt/2WfNgp64VqJl+ZGdWIBIqCOZX
RaeLbBURn7hVhsN21kjzle6Vuo2tTK6mXmRHpjrmIQJk9mhoZMPMNDXPeBq2TpE+zGGfbrpkaI+M
7ppy7WA42pSpOa8cA3pa5XsQEVU4Ex+QjZKb5PhJvGu6dNqFhnTwTaW4rIHDFMiUWmJv0EaOtWS3
y2mmAThoQyCrsIQ5z+yNVvNeR5lkdL2Et3PAppIjH5IBVsYG4Auv2GRzHp27mbwz1437SxxbVgt/
Ie+XHFbjMM/G5MJ+I6YB+4aGgxuNldHb3ks/pNTtpdfBZu5IG+UZx+ZDEaiRAEXUlTfFF1Cy83MD
qn8/jonxnsi4/BHis3wk/6d6neVtqLkokQDn93sDG9oOk1N6PZLZenbLJF4ybtrEXdP8qta2I/l3
d4AWPBQsLiAzrlzf0F/rJhmDMo4A2FMj3ymRR5RDmkmS10DeJJmOR9FDe/EbmxPRUBvUjm1vvjsd
AHvq1XCj9LHd2aX5rHSLgalWSubSDWGY+FVjfTplLi7I1YSjbJNVVd1Rk0j3MRy07llkdPyi0iHf
xp5suOd0UvpgbM3pu+eOpcJLxME2G3SZb926d9gDFvuvjCbreiKWoFjZhRhvS+ANz11iGoFdjuZm
dLu+vsFdr1HaylF7NdKJQDOYtcSW9sVTHbMbgiEs17LhWduIfh43pRUSTaYPA07kvszafVwm6Tak
yA4E59qj7YfqQbNj4FsShb3NQ2zWN1BuYm09xb3RrTKi03eR3mbs5mp2y5U9yD7ZcTT2z2PhFzu9
m6mio9p6sGufUonfOTvw45lyV3V1v49AM7w59K3ue2FZr6r8AayfafMs8nfGVNgTE/eUDeeWBXLj
p8K+heaHHM0lWyCekd/mue7eS6OAh9p2C0nHAUVnD+QyUALJ8JvTK/+6rdPyCHgQiGMtYFK7tt59
cYZiROXYOmuABCe7iaCbjylALsMi76xho4YyMKyJCERi1UuMLxow/XkWXKttAs3Ke21nFI44yKld
dhCOky8DgpJsDQOKYFfV+dmXnOygXeaabWCIodjy4EPVlO30bmt1d9HGXBymfKq/2pxK9gy301uz
tpu98tz6PjeBNBauFr9NML6f6iHNtxJ4Y2ua+W3niieFpHOlaxB75mGpD2ME4qxehNmodUfYakjF
EPZfRS7EpfPs6FhYnbOeowx4zGhO8cGeLH0Ar2BBKtVmqz3Vokke8Bca2aoh0ei8VAvXkuyL6ti1
CKq2/A/2xozGnh8hzqPbWaTJ2iIhbFtoFTub7ZuEZml28gBRQt+FkTU+NJXmwUXGeU4kcrFxzfpK
E70BiKSOGHqWSevdzy58nQ3zLURQuVN7DzHOtduqhYm0rk2NmLyhNWhUKNd6j3W86yK3lA6oWCa3
iM4xTEE5wM0bVwTYTH59sG1KFO5+fha6FkxMnl8tOv+HsehTmtrChpATDrBX477Jz/00q7c4lHG8
nmsbS2suZM04fKBTt4ncxNyO1EHrIiLnMod4fFVjAX3s/RLMeUsgAeFXCbl0CVEoLKYVTDXVOSAa
qtLpbvuoNoPZq6qDWYBsHqvEPE2+B04KFc8VVtzl0e7mU1MsaYCqolM21o7BCYlwlVBY3xQtobVH
Yb6eNEWOC4a1bIOJlbMLJKU7nUJ2C4SsRppTyxmjff8eWz65JFQrJ1VGMqjSvvzWjxEPPDnpdaX1
h7b1fYg+sj9H1JycOa2cdDQXppGhT2tvJI+1FtZr2g/Ns97AoUlxAH9JFOLaNnSfjHpBVGcSFHmG
ZHJF3JZ1QEe65DoV2ZpElTRwZtAZUT+0m7C0tQDzpL+BJWydQ0oEc0BYyYLgOxSe4L96m31fY4iP
fBFEBIqKYp9GIFTmNs3AfNp9uZMuoY9ZFlt3VjbMV1o90boYyCyzO0Jqcbqr+wZpBqFnJrExVQGO
ftDBzfPsV8+xhZeTzJ/waUylutUGELOwVt0KfAK3SJGxQK8kxWOcOE3gkicFafALux+reGlGxoMw
spkO0MTBlVkgTQTUucklUs7B4CYfdTV/IzeuWVmq9XY48vTAgHC2DnGeQz5o9OaOAucH2cXVS08w
zKmPm2cYwg3hi/4rbYV+PbmsgQbr75BhSisa4yUkjPTGYl3YllEx37lZ+6SB4dylWD1uwWRg469T
qBuRLMZVYZIabnTOsOkaBCmdSY8VrnRx0R3lb4XTSpjHRXMiwdTexVXu7yJwZrCvm4PgkHehH7Wf
2GChDliTsSvkHD03nhYdIAjfCat4yKeYc4Nq6yPnyokYQgSSvoX0mneg3cgQoliSLbXd6AAG5g+K
zW0JAOhrUjrAqCgeN0bjhEGKw3kDo8XbaqnSdmND0u/oFD6Lwai2ZlEuhSYY57RrQGW1T77ec1Cx
7O6o+6CMVrqBFQP8egqHDdA7fYcw3ACNcB5TzPKkpGoyjVeuUUMargxU6Vnkb8tOcy4pgNK1MVdo
pQtN28+JhZG8L9xL6o3F9Zja9fe6LJ29W473XRXaOyOd9V3cJcVzB5tjP4xi3JrV8CBhyDDvBxAG
iCK7NFEEoDwbMqj6vr/RId+IckIGW+sHAlz1q6Zr+30MiTUwJNCJtvAS3Kq1OgKotr6DWtJ3rZOq
dSSRhPudNz4KMZGjQ5No7RKScUTv08FrtF4SDqub0crnbd4OPOFG2NAdroKmSGeIcgm7opHTgmi1
pLxajEKkKNjA2QYprr3KcoFH5N8NlbRPbShFwIreH8NFR05WWEY8qB29DpMNGlbimpZkUj3Rq+m+
NZpT3fqJk3wxwQIJGOlwazzrRBCI2iAabIAwEI+k9UbpBzBG8qASY72dakvx2+VztirivvwhYPdA
DMDdn877uGPimOiBbjbxle/Eci0iNl1do+OlYX45NhPVdEyC7M41AIPwk+XktmkNJXi7sLy9vcU9
pUW0pJroQGmkIsEwyWz03SA1M/ARBklbxL7mYFIGuFeW8uu7EWB3AJcq2gxF1mxrhFJr32XtcTjD
bNK8qC5ORkBhpnucmf0kK3dGCwtHQ2u2I1zNgi1EYZ+QzZr1lykn48V1eudEu77ZTY5FmoTvHBt3
8sqNbw3VtZHYxnVJBRhoVHUHL+sggMFQ2eHXj+5yzkwrPmDYtJ7XrFBwgZL0Ri/INZT9ow4Dy1JS
x8I9n/MqedUn3bnKpehvMdkTaEqB32vzm5BtunaL7OIlBFqZg2n+ACUd45iC+DKTLLIz6ZZ+sZIJ
uj0sAJOAp87G6eR0j2FvlmdJatcmtsurtu9fGA/XK6H05zLL+mutq3Ki5LE2mjU4CFgeQ5AbpPcI
s81u675i32YeutJb45vIa4u+Xii6I9E8CQdzGe6h1sS87SPUAAgST4MB4T5Pk+8ZARxnqRhdrat0
dtduwhxc9O20t6GBv/XUVrsWgdvBMOv0ZoBkvzFN1lxXp1iBYYISZS0LKV5En+mrYWHOQPMoHjWl
wpOnSNbIQnKco8lw0JGEoEJG4hBRD76S4zVtujnB7tDE7msmF+pBlxqBHwvx0NkceUsCzTYGvXPa
LUVKPqKTu2wf6fzidvxaRt3OxCEm0WPl+2cj62hKu0O1H0h2ucq9uXwsyrZkQyGQtK8JdxuQRdHQ
mXQ68qbz4PQhHMRBHXwRO/vK75tvbRe1W70Zr6pcjhAcebjtzq9vnaiwv+v4FEwxEB9dujUBgMAX
ZsA1Rx/S+y51lbvJnMQcdqOjunMTVup+ytph3QHngmWTj7Qu6zHJTlY4kTsVxT9mnWF7V2jR1sgd
HfhWXxxJ2BCgs8t63LUWPhW9GOdNWqRBBYpyWwMpWZua5a9gXtBlS8lCMG0x/xipSM9a6BrbYQ4v
GkCoewtiyw61AQpJPLsbZbjVmxVG0F6kpqgOePP82LNJv2BWfpOiFEPcyer47CYjLiNRH7sslldt
NNA2zscXP2ve4yR1dy4A/mCwm2mnzz7BdYRqHgGnQbbJa6d/Z/BhlGstqvrH1J/i5xzE0pstf6SN
y1nTrvTADJkW0Hor4LbMxVdoLwkOdyIEmh7vQibH/mY2J7aQgUiSrRn6KghTw6Pd2UbOXi8MIuaW
szzMo4pWnhMuYQOQHqI5D5K2TO/ZXcc1ME9yY6MMBlWdAdCwXFHt8orouU2mzVNG+1hRMFZZ/RLC
sqe31oZ0oohJbLsk5rYa09Fy/dcGrM2xGfxwnxEi88SQ0r2eypHYkDjVz3ifo/NQETiCdq3yd00i
M50TekOkUswJw1hRRhMxUdp1Na4Exqx+62Bf1re2mES+JtSb6LVMk/WwUeZEvy1HjaFwPCzJx/bw
QMu43FUMLQ9ult3Etmttq2jBR80MdARB37BvZ4Jsqzk7IB/V2Ti8+mkGP08gWAgFfs0BL7Nw8ETT
zmmbbFwgOMZEszo2tl2S3NGzYjic0WKqJ8pB180wY/ijs7Gc2ViDGct3fMxwFXoq3Btp0l2N4QJk
iGexzQt3TcAQOdEyu7hd8q0v4ZsIkbQBs6dkZ/gauYwOdqRQpz0hCaocLD8M8kHcNEPV0KVpKD9B
hT3qPbQZSQ4QgKQu0bZEiozPzMnxjdmcpCsdX+qA5uEbwYLpbar1QCipvtYVLdC9Ac/vAmHO/FI6
bsayQKVtrYrCTN/rKDL2biiIfaqL7eCX5qrDQ3AwgC8dXM04AU58LpVXHtwCw1Iiu8fKoC+eC6sP
/AIqjC2Jril8r/3aO53j7adwaKHUCdZfVRKfN7ihfU/bNCP2uSOTt867y4g++ViHybSLTRG/0OsH
YDI0MZ1l1ddMOUK1dX3FlI00jitALd6ek1a/caj4jh1P6YnKoAoIsPMDyEjaumkdcSyKmbx6rbUe
aSnQYvYq89TEjrrY0G1vfD9idj/4PIWVRx3e0dLeOYpXluOUCelkbG9nOLM342SBjI/p6NhR0y21
mH1S4xLr7WZW9y1jmoch1x+Ftxq5h/d6a5E0pE+R80bqPL1K6pfmpjRHNoyGIVNL3XAkIEpd2KwZ
3gGFOsnWIQ+tNDSXaIKsOJSab0KTkvR3pK3CL7MbV4fU7fWDV0XGk0GPaZfN5ORRScQdS2s/c0RG
9PgCo84J0qRud4buj1t4luAeNTUIsuvc9Fn3rObeaIS8irqGmjtPhzlaj6xk1ULRJZ7Ej5bgsSgt
k28RkSwkLjiLUQoy1XhxEERsLOZu39sYpJIj43yfTctAKqzm4RrQbHNbhaQ/5WFZPwBGz6gmyomz
IJOELUD0/pQ5g56uo7Ttsg3ZrMxP5sww3oYkb85pNBSvAJ8rovecMb0hQYSOvD7XGKRBi1EEeLJK
z8prEX5lsvPijUsKxbNIesKMOyLE1pPRlycz9diYx9T1tJVWmiHRDknH1suJ+6x3CMUv4KY1c20M
thNIqbtvU4KZYmZd/BFNVeSdlsTTwCD9YlqNmhGTyeFjvlvbZHydYJrZdIrUgkqIYvEEB7r9rpd1
TbcwjAAJVS1ymYGl6qVTED/noufrdqmWnEGi5vcZ5Pun3M+IJRdCf+FHJpaRXIxmO5iagFGZ1hDP
BRl+a2hWOXHGFi7yEJ25t1Mc6ejfQ/MMYwtqWN6oqymGUMTOmEzlKjIrcYlVgWxh0FtFvSRokm/i
bnGI+NH4WM4e2nlJ6PeNSZAi38sKe3tNzB/ZVRSY8quaRttfJVAYSUFpWfFwoXMl4Aiu/4u6M+uR
FMn2/HeZd0pggAHSzDw4vkR47GtG5AvKrMhk3zEM+PTzI6tvVWTcGxnqlK40V2pld1VXueNgZpxz
/htGSNGFq5KO8QixeMTGeNNDHYnCPOhyDo5ZtyztRkiFwwuhFqaNT9mU9kjDNNy5yIzjg1fCmMGs
M+nvCFvJSZ/F7hnLZ/D97VjbxRoJFuen5OQm+BMBwNpbEzQsDZcSG6Q5ChwmG4JdH6mMVIy+B23l
hZDAny9ni9RnPyrPPN0Xd62PrLBR5eTuBk9xQ1BYckstmKdYFLoNId+s0swi7rulsiAenkcDdEXW
esx0Ay/GpbhjpBE/MYangw6MxtkrS5uf697rj8zPs31QZsWjOWUjLoQuYViFUQ9EP87Dn71WwyVC
xfko3UylZwHMn0sGsnx83sPZXFbyij+QtLqho48uppqFGSLVgpMdqOZZVlQmQZbFFx4yjX3UjtmJ
H0kYPZU3x18t0o3O3Tnr+82IPGTcdbhaI4JOaJB2RIKJMWygIdRgjHN95xHNliGlzOdyO6SKp47p
GJSV3ud/dnaUnitG449MBNI07NIGk4K6ICu7RrZ7n+lq+DMbMWdjRGcbX/DAip/c2m7vmWoaNHdz
Lbepn9s4ZFejfuhMu/tEVEwX5lblP9IzyEvPjqcFqD+4qLvVHLMteslLvjIAFHvOKxg01OMRztDb
oGhitScEGuJw74rQnAzqyoGD9JJ9MCAVZjhL6LYqoLPbFm6vW9FEgAfK9u34oDxtPmGZl/ohCdHF
HRMsVlZHntqjz4S+2kStzYNoMxdQojMLHmaeNWdjilIDb7g+uoVsx3uXYXB5lSJ02LbEjV4ERVBc
BwNhvngVMlfdkK44/LnwvBmAlvO0g8w2J0e4wu6j3ZYsAqDQ50IM8kXaSXaeNLFgDEnuKgZeAwT4
wXA88oPozIHVEcGSUpmZbJ6iXimLWUMWwdYt3OAecx+WvBewAo2m5SFglykQ0jkK4u2INn7ZVGRW
PMY4BJYnzKj0A2LX7MSE63ZlAxjcxSk8jkKzcHktRBeJJ4u72fXa+zzwk/6Yur33QrOjSxLEBvZG
OqBGoSBYDPQKRk1lNsCsPlBHx9kec15RhwtzxKdiXgR1Vt2I/hTtKrp7MyElES+zKDuVhOyekIUe
w0RhfxDiBMTxOSlY2jno1SU8lOEwu3W+r5uCUzef4yfQKW4ndjZzdaV7f6boSOJlZ4IYZfsfHCYF
F/l7Q/qi2NURiZuAFbihr66j7O+hodG59FfFT4U5437lNaIu76tK7Kxcc97zJXxoMOtPBa7XqKQC
0d0N9qyBoqKMJI/1ZK54AeyDZZrOTReT3wCvutsqrSaQI2uYdhT1vIFyyf/NxNk8kLk9X0jT77gH
SECue48IkM950eFXTNEoGaIyV18nVDykqSSEsq4SmqGuLEnWnkUmi6tkmMZDO7T1qYmdHTlFhnnE
5olnwUuukSEPmCG31/X23p34c5vg9EFDb6bRFbHXnJHpYnPOkanGIYKE2X6kpTQPRQaxx42N5LZj
fV+1Ux5daJSKuyFxxxMjtgDLJmpqUoYXbtIs0nI48zDunbdeVTFprQw/Mo5zaRbzarqebcXoYrg7
ztl4EALMdVvhpelCLuB3JcA1MHDU4m8yO+ckqTwfli+CLJQug2rvp8ZiL1adDK7GBv0590Ge4LJq
hLldEu2AIx4+eG7vHmvwBBB7H4apsBr33mF1Y/dolDF1We1+KXihUCVbS3uCe/dFVkKaOgcK5ZU1
SPQmxJOOW4qH7CSYMvtEZZMLQ8llqYwgtJhegnxA7OJ9YSazfiBpWFI3drykXN+G6m7PxR2FFhHO
lD0sXoK1wSiTxhdJqL2CFybVoTijjVdXeNJgs9skkCKSvkfRlU3WNTOqK2XhKepXpkVwEe8G3N5Q
w+CDdlRK90dGE/waNyFIl2hWRs5T0VIClt7IGT9y/N8omqORETWGfWdZwLO7XCILAY2hmbHtpslK
ieNt6dDoWRqQ9qxd3L/I//8Nauv38olea63fSUP6/1CP7cERft+tie2R1k0KZftbhZhzXm3B1n/j
L7MVx/tjTZ+HEo4RH/RlD/qo/tYP/+d/2eIPRNXQ0gE5UGDJVQz2LzU26UbQHpHMOCYiOAePlr/V
2PYfyP5Rm5A5IPBHwd7p35Fjw07+ieXo2Q5MZ3j+gbty5HEKfKMdyaCsstyZuca5VXvHsezca4C8
ltIzEXF3hLNIfeIXVS1LKIA2aMl2xAP8ue+6rsdexBHdU8tmR5gZwCkhpGNUooNZVWTPtg7G5JhM
dpJSmncEb5pYceQ7K8FJ8nRosyI9dsyqgf4wsncOTNGiZw/P1OuelrwMRY72cWu4bKrNIqzyZWgq
Ii9KMoEZjPddDNHJwtaiFe28TTvTDMK8ypu1E2zwWyomnd7YrT1cR3GRMECRsQt5FcS0Bm7PIaot
LUkL22xoujMRDLF7xMfBK1COmJ17aJk7WA99munmtKVeJ4tjDgq4kXkVx6cwZIM1dIXx+X4qzZhk
d4JDzKvKWZ2YS96oMfM7DjWchYUPuQ/KHOefZUCtEBs92XZwldXDQrGuYT7KsI/aGXhTZjLTjIUH
kvIauZjgFhV8hWzn1l0jyWCoLGfatuu8H6qxyuPlzsvquL9niGi5hLDVbtL7X4WZTpM6qyaD2MOb
0etx4g8xaEiy4FJpYBV9K4wS6xNQlIT3xOk0Yt69YNerCJyDNyQzkatw5EdB48n7qhvDcSTNA0gC
J1yLaIMu8PZ5XTLbl1YNf6yUrd2cNfhlDGepKvLPlkF/RoaAl7T+tYaVXKx5rLPakO5QjXdxwX7Z
OZmHuao7Cau6rVsoPBegUNBzOFexsbaLbPUxrfwFDX2rBGnEpE9KAKyldrd2CoX3lETYGjA8Ahz2
CGhocReYwblP+0pN/VYNEA42WVWn47bLXKF3TtxN3l7OMdSjJR5N+wiibNYX9awx0sZNu7oPKhqA
zWTlw3U8jvybQOvW2pt6zrY3CuiWQ7z415zwk7Wlm7bJjOajznlC2VVKWktzAhAyYFxvp9OT52Wa
uWnt63XdygiigaRNmKDI0i6FqVQWL0b4b3qnccAWh8kdXKivGSkWm6nw3WrLyHASn4VB7bVlRt7T
Vtqjas+AcjDxmf1SUB5YUdx0sBY77zawGp2eTKPZU/PgyBwBU4LjWQ9Gl5nlQSSpdvcpa70hKNSo
1SlWrok4jYJipCfJyC3JLlzSezWZn2nkyCfTiusqDm2ZQPHNBgJVnsZ89IaruaArPWBzWzifSSQw
eWtRqRrGPh0Cw6Nrm8hNvlqmUdsXLpt/vEzaMo7Cuhrc+k8rq5YphFktr82W7InQThZItOPqqi6Y
L1xaedteGq2lCS0eLf+mXVajpGJqRmPj1L1xlhD9PmJ1Y0NJTnPVOGELAQcSjZubuI4QSr4zjYT4
DR/DaWPjmXkZYwAa+XfKn10qAsyZN8pKNbHlhZvcxES/HvhWUMk+WJiwKzIa1iChsh/gmeEewVxZ
paee09YOBka+rLaZVrU6oLZsvmIuPQe7NMKjZbOYTA9DiK3B0VeWHW8r1siNJJ3wNsnSNQ8uYeNv
RqtPutCp6bE3sYenwg5b54HZcu3HD1k9zl8g65j5zi9XEF6nvTXtWwrvYdPlafEtToOSGF5jhv8E
W9XZ1ia1tRwM09rCDfRPnWQ1fdVYYRyjyPTTEPMgH87o7NpkopBlrkJSXogyqIOI2KgiH5mfCpmY
xyXugCzZIeV3z6iKs27onIexKtrk1FzKKCFnImj1nXTXc2S2gvGbJC3JPaY2iZwMjSIygpPZuWws
s512coRNF9raUsuWhNn5UhK3mu+Ewu2X5S97/5Bw0PW4TMvuZqEkjkgLHyRYid0R/8mbLFnOSVHN
rzF6ByizF+JVSA4doYc7RWA9M92bOCccNd90bhMbu3mOI9ymoTHgbsXYickQnkxRzFjCNMEyF+Dl
oQ7hN07utGWAxyPoSpo1SJulw5vOlzr4xKQUn4Fo4PBCeGfQo1mDnyCfnjv4JGGrof6R5IHocDMb
Ut6kWZAO9t6ROH/wznQpgYs+Mz91RmEMRzlnKfZQYhB+qAOfIXBA7fkiTEz7IMgnfXVsiokJvokm
BRMoMhCKHRbbAfghovyXqsff7yC6QMHJn5oBoHkmdX7Y2xOOAyGuu9FZkzMfAlLyVUpNntsXLf7x
TKn7xiE+2GhlZG/atLPVgw4cdRctroe3Z1G012wBfis6xHmNv4JtURJ4j6uWbdWfFsHa2MARh6pi
9aXKdxkJbepMqgWtLVZkrZt/r5LUgwea1M2yKTHmJSUdwtF6kczvycwN1iGeRdf56OXMYDajSlR8
Tyyu0Vya6eC0X7PezLi7oq5LuNwkkGKNOCxd7tPmM/GDXlCQHbVvkiEWOxgmSBp6uHjANBnHdFgu
ViZBAjxGkuTUdsOuTgZCchfaluucmwecWxtpTKTDYEVA6EGS73IjJ2omGeZHSKXB7ZwZ6+iqmOZ7
bY7eJRMkn3xoXI+eXEvDYMSK0bOPixY0EQsAx3ejzxawiFwBXJs6vQtmZ7gWQdSQmBXDeAsGpuhc
6vicGd1ykeZgPGSsps1NIZHj2GNDmguco1ztS4fXIwEPRCCtS6zOaelTZkplUgdyM0EHtDcJJFLI
6jjLUsrYKzUeOQURK6TuOMkOgthyHvUaGjye6/EJb1TAtEWO+V6mbVweEukMx4qf0ocgI92t4U5a
EUJu1udBLrAiB9yqH3tfd5djHIkeHnKT3fpZ07/ovndviZcpIUQA78a72c/g/ciopfYjQjU6QFGC
2DJWujqQ26W9Uxh4LvgYfES5SVF2VHvTLuoH10ybI5A0SQSi180LPa5rbyTt8BMVmhIUlIn9Jwfs
ypuDJYQZ+ZTjJcmIvLtKPIidYYDKYgpZJwVecUEE4YDVpE+YzMAu11afn892Iyg4/cb8k/l0bmzG
VHcBHgcBsVD+PJvZpmxldb9gik5KfBlndP+lT81TQbBlZCk7iYSNHGsitrtRPps4CtVIL2pZnSds
0GYzB13GYW8ooO9yIKByt5gMu7ZYIcX+tmfkzrDL6cdnJZzsKbOtlo8tifLY+IvM4TFSwPQbNlKp
tjSkMeCDtxgvHXx8c5M5ZUoX7LBhNl06R8O2rPoY641h9h/W74e7MRGzhHTGbiHzF14VDR7MbtcP
eGO0CoM+Wv6AM85urZM61lO5z5tFXpGzmCAuEZNNujPodgf/rjQuVssW62BQDaYHSbhMvAGtkf0W
Hq55MlXRAr7Wl/6uLrrI35eloW915PQx4xuKRUxLEzpnzPbFQupxlSn3W81PMu/0RFQnw52peqyJ
RQY3i4C6AgCUjD6CYcli3lo46Xj3Xe8E6VbWeX8e1XAVw3IYmhtjsIKSnwepK2ihHdiHNPDjfj8D
U3Aipx4p1MFGkpE+XbSa0AG4FVVEATjnbPkBFUS6kN3M4PWmWwL/Ku4wbQnTRE23kewbcrvtxpoA
XaQFF4Ay0iLtuC7hxhFDiwgpGkqqhdZBceqUfaD28djMj2Q4pc1ZlYMK7MpEVwXMa4luJ6ub+AvT
KBg9U+fPV07gj18FFFGJZMlSMNTKLh7+Us79N/Tn/+NsuVcR4Pst+HXdwS74UrxuwXFI/48e3JB/
4DtMHj0VGJp984ehzF9NuGFbfwgP6AbPSRsrdZP++D8cT8UfFm62NrJPlPfAEwgEe+KmE1p38w8q
Lpwl0CkyOJXY4Pwbnmg/+xrwDRZXZ2ILjH0D5ijmG4kzaSbF4pgZlUyf42sJrehmpBnc+2OcHksC
6OE+YLm5aas8vTCVTO5e3av/wr/iTSQrF+BYayRyIF3GEwJvG2YEr+T4uomZitsWGZqWZUA/GXAB
56ziWyt6lK6ELVCDpEFC6dNLt4QHxBSzC3aLP5L6UuMsiV5PNo/lLJ+jtOkbDmpb34s4Gxf0z5C+
9l3l7eDWfej/td6bf+Su66UTNkBmLvfNcx2Iyj9fekuKICHNhDlJOU/4NJqpJfd92hDrM8/Ce5pb
oYp9AGrHb8KmMj0lYBaAep5EH4W/vo9vlMI/LgazkcCWGF3hyPbWc6Sd577EzU6vegbaiWBUnOsO
9aq5n6wk+5r5gwsbzEEiFeXlUu+rfhyjky4oB/MwNWWaHGuXen8vDDeagY+wvdwVOiaq0Un7tD8T
UN7bDwTvq3z5pzuIzNVGVrDaH4Gvyjd30MhRULRimsLJdYkJiytlyRNZF4yjmxoPbFRWscjgWqSB
3uaJCdXog9v2s3sBt01ih8S2xEQFsvh/EnOTcplLC1uisHUTzF0TKKZxWK6E3Nzm+IcZVwdZArvH
GY3rEmqhQyCbqifOT1VDYMlFofvd4BQGHZVVMBw3shaO4L9/mSw33KHEKjhHsvLzUvNXAqGJv2rI
ToIIQg+u7kyqs32j6CVCU7QDymChanGSLYaAH02/kB2muCEDSIDmTLt+6SybaUbrD5u0tyEH/foa
35iRrbfSw1wRRbyDQJp7+UarzjIXFIxAMkENO+GqYCDTAQMOa6jfjLHa1m1mWMNj4BCCQdJ9G0q/
IETR8IV3UqkGjVMMKHVc6kh97RPd7p1myvVZ6xZfQcmwH5YUCre42rV+KG0X/3V81gxn28HtNXdz
h33QTklsR69IAI3cQ4cNZfQwqV4/QPQo3I2p1qwgBCl+/MFC/uEd+dNKxg6VQSY2H2Rrecjff35A
ALSimpWHTjHOmix0fLG64ZhIHcFGKOxWSk8hQq2dbKdnYX6C2G+f09OSdQAFq2I+JjLhfXBZRGq/
2WF4qUibStxejfbJ7XjzUNoArqsP22jj4DEGh5Xa4lTTd2fbgJS26msmMI/HKjet1BnkgdMqVXW2
y/Ap3syDfx0g4oQ1Mk761KMxZApn7CE+d4/KVPp+toMnyPz2aRGl4CNuqTCjR7qLL3bXTeeAlGRF
VdPG90R1ldIa016LoTp2PrCkjTf9jvxg874eq5eqitCRe8VDES/ycgZmpwed52xnUIYhV9dlGDGi
mk2mbKgR7xrP1vuumL+PLfCLaqrPk9nNaNkIHz7TBujprmwcKGtdUmyF15VnnY9S2Ifktq/aYclD
lkvyknekWm/GlutlqXr+Do1SAu2cbvIimIu1wlsTYT2ljvM03TJUcQ8xdvknSzM1d5CX7sibtJic
CJO5ULZcOGAnLYzTKt+Xcdscmkn6X3CFtsIstpOLqEytrYD69pmz/NjbnbMlWyE4mWszRpMkquPU
0kmNsQd5fxostL9Eho3ltoiF+6mV8YQ2y7hbMjL++myoTgtgZ/RnZrkvU69b1a8q9Aatb5samW7U
5leigRltpR0xqAYReh2KeBjO53NseE9dORmfsWyJaR7MjJRahO6LeXS11O4xkLn6NqFcfSnBul0Y
5r7NbLQvpuLa8MEfWwgOd3TCn1MRTIiWqm/2JNp+F0Be87dT3iN+gnK73JDpmn1lANiQrkjyMFCf
jrLvTFq9lxZrmWvGABL9WuR/a1ZNakiI4EiTkRiXTibTQ4MIF2kD1OFT6S3VCdRlvXHN6sx0e7L7
iIIjE4rnsMPZHXtpJBXBNpuSdSgcpzdMs/VpvHTRqV2XJSzTrKaxHEG/GQRAL1gCNC2jrk/t3pcw
npvqIEaZPNozCYrVYp9l0P13eK44xzhPDH8lyzoHNSbV6TAif8J9i/7YcEkqb9rxTyzZOzBut+q+
YNfTfRXaFixQ7Sx7PxXVHUbtGY0PWClIXQ2hdKnr5EtQoUZQiZEAeafMY/tm+GR4niDFdE12pzXh
veMLw6xDQqP0tR8oEjEtXGc3jCQRR8ncURk7Ka/6fT4x7z9N4LscVOZA4ynTp9hw7Tt/6HDBHuf2
KwdrfqId0X5O4EBet+u42zdJurLAU7fc9Bb8D1wg54C9b7NYQBjwJCRk30m25iJgiRsiFw9uOmpa
05izXE5s2QBTj1MaP3rfvF0uYoLtSHgH4mToe8FklrTqxAkwQpPmmT16VZhOpnNotframIt6sAQr
dhMTXXFkHN7tR1zXw7J0imMR6WtyuJ8HhqD7acW4CShM3HB189gBz+hnQJv0JhijiJSP3LrxtZPc
xv1onIpRV9tZEgfXQV446TUjj6l1zX5berlzQlV1zV+l6OgBaXMPycymGg3vNE7t+J5cienrSEbf
04ATEGOBHkFo6TX15TxaywlDev6YEpzLu2jukHOvaLiXZdXzkM/jyWwQ4MpNmk+ibgJRHooIuq1d
dcVDvkw3IAyoJww5fw0WWm8kcV9Lx/0WtK1mdGUbyZkNMeQORDq/VCIbv0/Yj1H72ll9bjhxcIgy
IznpaeVPaHl5fAh8fL0lCRf1OO+5h7JfXro0VU+OMdS3pYVYCAmYf0zpW5ECrjdh4j7+WcK9g0ZZ
JmFu0q6AuVvlDsd43GrdqF/fHg5qGSuB8ewQimmhowFbYpzR7nrscB5F7iMxcjHLdL1yOrdr3O6g
TORHETVfrCEabwj0zo5u30xYgeQgIK6RX3aTNHeN7gj7q7r+EaJedF7oTpwy1pkJZB+Ha+g5OXkU
fJvmn453oEDoJ/Ev6uDF7TzimQ8xdKmQCkx/QnAwXOZgXO5BxnWH9hhyzwIJNm2vkGahNOv00G1K
N46/Mf9B096YnPt5mV7KnkZCywFxOzUU/x3sp6X4Fgg5XpR+Ve3SUnbXaqWPJKPvg6RkCIPb+ZGk
8mrLyDza1NCHnhybfxOmPvl5eUt4vIoiXcP7z2yMQmbXorEab+JO5DA/k+SWeV53msFTrDc4PzFP
IzWW8f7kmo/4+jnMIAx5Tqgmuk0gEvjl5CwdirRUu47whROrnghp8cZvaVADoKTCP1I7QyCWI394
ESfaJrJ0tw3QqJ70MxV1B19/l5PwgXzIF/eQLgwmisp5MXo7OPeTUpFYP6jxKlViv0YtZ0guH3rE
jQeXGfp9g13kfpgadbrktfjsIVddZZfclmGxvqFXZfkTAnAdgXQdKEKn50k1yyVZoeoS+3hwzDjt
T2VDnPambXKUo0UzndnpMl8N3dyejAMoQoVhBmCDtM9SEk8fxqn5NC5BcDTwW2k22iPEu4kcdGrJ
6h3hw81PC7quhXVy6GCJHZ0KDnA5jUYeEujRUXaIb40kLALHlWLvrGeLz/An9NvJv3dxgo3Dbiwk
OiUBP4YIhTt2dnG2tB2GMV0HF92nAt84KLzwvYE/Pdeu8Ti4s3mZAj8+T3bpnUCes/D8iKIgnKPJ
sUhuphNrrdG/h2ndwT8z7SdDT5zyMPb0N4vG9Bp6BbHHDLTB3KahjkN28xcxOnconYg65iU0eUNw
F+VT91mNRXw3CuF810udf4sDPCRAyBisDga2zogckfOA52zyhqxl9FrkZEk5gE01ycsg4eXmudtx
hQweU1x6tnWX5BfD+swEVGXQlop3VZ42Ke5mq+tOxhaxMby6q9O6p7NwqC4mUP1DBtoT2uNkERc/
pvGNYG7LmMvN0xeL2cUZWhMwgKYy3D8bMyWS1h4HBuk6mh/12Bg3SUOBj/FQqVGfBrP7RDq6G5Zz
md+Nttt+YtI+u9wV/yURLtYhvg2nhRO9B9GtzPmauIyeVrts7CPG2f4V2iV++wDijbfPSMkXBOz6
vZrmBDVuXt8qA4QaS7z5RdVuBSO3nDuxBzXwnkWsU2+DTwV/Uv75Dw6x8yYhp0EWbVmsamO7MBH2
gVFO05Gszsx/dOsKbVOhkG8xG3DZ7ZpMSfxFmq509J7GNkDXQOZgjMC9Zuw3ps0826xQ2SQnbTzy
Omdo3UA6kiADrI48Pg/SOdb7rMWSbosAE+8EkUJ4BmTCElH1Q/Bg4UfwIuwBfyWave9xKylWlS6H
i0kt8TXoQ07ahVLYJWBJqTh3AkVCtycJSlVVBeFO1RUmW8FLZQ7YomQwULdG7LXPvHmTc8ysEZWB
IMVhNqXEvCvTibCB6AfeG1BF5CEysJHbDHaTnGeB1cJuz5QT5gP1zZY3T/1ctrE37SwGwQ+S4BO1
N/1laaCNFbXejpjZsPYN2UJqD8biZdC2/1C0vXE56Y4PVmtwNJ9ZG18iXlu4K/g4Cm0yyHv3ObrJ
L+bi49w920Z5IJB+QrPnt/6DTnPm/YRbes9V3uXYWhj2MGB1wHR8m1KWd6GZJt6XICNuvSzuqQjl
Z0kae8OrfDCT0IR6eWnAPEUbbLgV+SsT/rR7CQ3sdqLYpibxydZFop2Y4OHtShFtUpEgKxuNyxHW
AyErvK5Rv+tU6yPcC/+BUfvkHpYcv8YzgmcbuGUqD7LPla2Sc7ZyZRxN01AEjoyzWg4ZFESxo8su
FVAGCq0znSDiBeHTPmK0LjJxqSHgZKMmgT4PuxXWq4DYhlzCbN0aOYeLXsWpEFnjj+J5KUqE0nuE
ejhkWwPIP935jXL13mt9iuNKlyC/UT0EVOVm4d04jZVezoSZ7GSQ8bQwCcjgXZMqsnFFW10YavKf
EaMa0zZSvr2rcOe6rZfpGEsQ9HbNAWpEZnwRiVUyg3cWblhWIFTFDEIauGPp5DCCg9+RgsuroZQW
SF7nAHGuAdp+Ldtyh01yd6ZUbH+ZOLxRczXjd6bXYA58L0aCiTNw5MH4gZhalvScqhO6OeRygFQ/
Jwuw2+Kr2d1z6bbcE//SIGnqjcogaN0t+90HM4+ffdqYGLmoj2BYMfWAxGQ7b8wvER2N/YhxAPqI
BvLgktD9pDHYWZ4FzQFONim5BVbpNq/YTH4Zs8U2w0EXHWZFI6yfcLUTGa7qaDEcgCI3LiESE5q5
00hneKGlgwK5mQoZGrkuz0zMMTxWx6gJd2L5A8UYYLnhiO/FUReFYxw4WoKZTk2hczeTJRjwTRha
YnZd5J0huTjkGP36JqyEsJ+meB4Gyz8yEFh3WAHL9Sa9GuG2FfiHSQ+9Weos/tMxcYgJx6ivv8Fm
jW+4FKSp4Bs3oDgU/LzQsWFCoTSExD1aFwWY9JVVpIhYMNefPvAMtt4Oabk4H6Yb03Tobq7z9uLM
1tdD01L19WWbPcSRRePXoX/LWIFtOZ7r2M9ADSczBefFkxzuTzv2oeG09Ga/vlHrNPP1jMjzTUEu
SuCQk8jUe8UIXt8niACC1MsRtHCeyTQau7OStPddLO1hv+SYq/3661bLy7dfZ2NoSEoF+IFtvnks
ThX0WC6aCGJm58sA5fNxkP0SQlcKvvzGN2HcSyIH4Z60pT//sDKuDVhgc8ncJEgQWAbmsQWQCodg
dP7yRvy3YCbSKfnP//6JrPkDAvk7Suf//k9K3KFLf3W7/1Ps62n18jO/88c//xfBMyB+c7U1Ryol
XJb3ChP9hS1J/w/+mseBET3wzg8A6V/Yku39YTJrx6Ce6Fcb517287+wJfmHJ01aFAZy+GuTl/Nv
5e38fC4YkDo5FVz51is7gDAgmRJ5u4H3IjzHZZ4/JUJ+tLXf+/g32yjzjHxGW+ntko4cqFsmy2Z8
j6ij/v7qNl//tVNeW6v/vF3/ufw3qzkol9xXqJ/xYoCUeNNgk4NJjJ25FhImsxQbx0Zxuv/1l733
Y95s0p5nlGmMjXZTj2gEJ3M7Rls5S/+DqJCf58D//Jg3+J4XtGaDmlfuFK4OFxZUtvIO1Zspz2d/
wE3V8BY4TuXcNre/9YPWJMnXhxx89mb01i8ci8CbjnWiIhU6vUrSD463n5HLv3/RGhP5+gt8YnXM
gazFnc57T8NoshnLYAVJNeYSfC8uLEWdFbY98n3K+sKxENlWydid/PoHvnmz/HMB661+9bprUJvm
bj+7OxXHI6GCwj94tvW9ye11aoOzLSe8mj2yYHSMM4SCS+RjMRn7ovzA/P+dRWOvK/fVFSAILsfC
1dwCXsj4CNXfPRfG5a9/33sfvr5WXn14zU7V/jy48Nd678msoYpEo8o+8Gt+79PXv//q09GUp5Kx
t7uDnJp+o+6uzyuaN/XBq/a9j39zNtQ42DZt4rp4fOCKZ+HdsZmixfugqHjv09+cDF2hs6YRLSq+
Gthghx5s7LayQY7ym5f/5jTAY8HyMRTmNKgZ54YzQ1Vng3VkEWx/7+G+OQ5ENuON0DfGAZG3J6/B
dZPhEYqL8cHZ+c4dehv30vumMvXk+oelZoAIy5mOBOuEvvvgBv1c2/y9996mnQSAwoUSDEUwx1rK
vQZTGEGpZwtXmJTJ8m9+zZstjtg28nVjeAfs0TAhq2RdmTsIn8W0a9IBz4HfehrizT5u8VaL7Klc
FeT5cp8TKXVVeTK4//Wnv3ev3mxknU8+ElE3OMAaTXdF33n2eezMdfspd/18+uBWvffE17//akMn
2IHkzP/8Q1c486mBzv0qiHEn3/z6R7z38fbPH18jxDe5ORI1JUQB8KnJecYgq9n93se/2dFq9Gqq
dikPY8ETGIq43Dlq5Zj83se/2c8Ka0F86jL/AAMv5xnMeAUzYyIa7je/4M1+zgPDRbfJ3Udx2VZg
YW6ld13mLfr6t37Bj3T1V4/XEzN0amOSh6BP0kfP7/vrKWXu/cH1ryv9n17l7/38I93o1ceXwajR
JMfegb60jW5BIFqFahV7kuMAcdC7mePaln/1EO/myLyzln5QaF59mTd3OOybrndobGdIT5C/YO2c
5KU2f28/vyUETencykF0HvrAuHFO+1KMCBAV7oAffIH/zu16s6XnOIvNEo7EoY3mpsMkhcnEdWks
oyQJIyrzHYnDc/VUYDD1mUxCfDl/vQreq3l+jABe3TpspCMPWwXO3cIvmmOCoR6TPGZblHX+oDNn
2FRDhhYCZUEDx3NaYm/LvN2u70YkXuqD3//eE3xzGsyozj0/h+ZbeoZCgUOwlu8RvvvBr1y35X+1
GsXPh407DuBrAsaTbRLJtlssECiUrAv2NDBYvfkq7sv6e2PgSXniLH7lXqKkEtUFTb+fPfm5cN0P
LuW9H/rm4CBSF9uZ/8fZmS3XibNt+4ioQgMCdlkDnmPHTmfYoZJ0wigQEmI6+v9eXd9GrLfdrl+7
7yATFo8Q0v1c11LzXOEQhx3Env5S67qMfpP2Pz/znz+nRm8fMiBxrgO15CVywx3y30n593/fyDeu
PnS+ASzRIgEvgOelwpZhhFfpgwmD//Pv/v+WsevEGFnZN0EQpxCqX/gdliTIONtab+adp+yNKrvE
Mv98pZl6RAsXTsfyaVsKep1wrcMf6BhGxVUUzVoZQjI4cqe7gPVYyd1Qv58ldNYDDBFePERa5ALJ
CsAf4GWRMDdynND5/TDO/LHzHV3cQscnO0bkJC5AfNhmgqPf6JfH4Y+nShQwDjXgxOQGNC4w9GPA
8LRq3pmD3nqonNpHdhVYJrwa8ga94Qc6keYIODr1WwiETunjq2dISD3sOcV3IzZOyee+RFup341x
qhm+FnRdI9iUl/E23YPug81G9DEBH+s3vrMKqBo7KQYZbx4UMkXeAQaIAjT73Gd0qLdf/6xMzZFC
mGHPpwKc8IXFBnuppPa69ii9FOEfD03SUyR5QaPPgwk9HC0DpFyg09HrgUc87/XoTQiAKECLez6S
ujsbHMsfZmDXzv99Zy5l87/vC2yovR69LxB42Emw5EsQ/cJnZ4s049QiQDQtaGn677/x7489NFuv
/wZCMnPftMWSA0KsP6JhrEEEY2i9Psf/2Qr88+5PPZZCyy6WfEA89ho5dXtstt5vuoE06fW1k0l2
RbI3FhGNjuOIHrxQ9GN5XrpTsXhRF+jQZlOOPt8C4deIop+oWuG79rvxTtECuGEuuLnopEBXvWlx
THOHMEfnWVROyWJ/FMRPi1NlbcvFPLMlTLoPaFHF2Z3X5btatpag3bCc6YoloQWNXkVft3Tr33nw
33go3ahv1AQtTwDJPoHRe4FsWpqNQNV4XrpTtEyhr79oAL5GfuCrpljf9ela+P2siVOz6D7SQWDE
/106EnAUHH2wif3uulutUYKj0QqOrXTBpjG9jG78b8zl5/hjrmyBFkWiCaOvDc5ZLHComRAgh/td
u1OtFU7QhpCGGJ3TX2PNu3NZl347WzDCOZcO3Ay8SxgcQHCIXWIEJyqQa7zWBjjpez36OjEkwTYQ
GqOpWNA6P4NfC2uz3ysqcWoVrkjaDywERhjdARkEWb9ssxO/ux47b1ek8ieFo3F7ki30SIJHX4PZ
UM/BnZcrmKQaJp1gOsUjcgsIhH43djeegztlOhoAbbAStie4M4D4bGpIFDSoUF5PY+zUKQJSQVkH
KS49teTe4HjksYjL7sZvdKdOV8tpzzEy9Eoaeeu9T0R0DKDxMH7PTOyUKh3BGbUK5OuNyx5hWaai
XC30Pf3zGxPwBfny50xA6gKBq1XizVqY7iZtDEgQbbOd/O4OfT06siaKlcAn5VPKvpGGPhnOnvyG
divVbI3ctgChF6S7MT1+RaOU315hFDt1mta1jEkfT3mzANdpq+hlaEE49bpw18jXA/mk08RahOch
fOqa+A4a3NDvYRdOneL4doEjMQlOfbf+XW/kM43kO+05bzwpwqlSNGwj+t0EW45hAZHYqalEthlW
+k29bgvXXALC2HI95eg4Dr9wwNjRGl7vxG+lIZxCtWiaCTuwxHI56P04rPGPCuQ4z9vuFGkBOXg8
1wCpRhsyyBLE/QwJq3dOXt+68U6Jpr2AcjVAowv6R9P7xJSIugTFe47Vt0Z3ShShnwnNQzUeRwSD
MyaXL3FSe/6kTo1eFF9NUbU21+iqzkiyfu3A0PErI6dG+cLBRWIYGwaDF7Ay7iNu3jGSv3FLIudN
CuxwUU7swgEvggDkk+Ku3kO//YEociqUoNceffE0OIkw/SC3+Guit85vanFbN4MK63T08sFiVvVP
A9DYhaz8ZvLIeYtytWxsxQb+adjnK42ePx75vUEjpzDVFk1iUPi2AzvuLhnWvNeF1zFrFDllWXcA
qViopU4w1u6zPTTxX14PX+SUZAcSqAItJICZtP2h1/QJjRN+81Tk1KMd5xZITQGQJEAgL/s2wYNo
mTn6XbhTkQwsgb6p0yk3AaIEtG+v0iL94je2U5FtVxtERMPgFNVY3YLm/B0dHp4vNjcfiQd7HOGa
ApGxFuCXGx4gmR3PfoXjNjcmBgwoKIlAKhfPejgm2MX2uifceWlWZTXysdqm3KJLIIPpS2VkFC9+
gzs1ueC8a9t6YMRBortCaDM9jgxyXr/BnbLU1oZtcGGUJ130yKz6WQNd73lXnLpMOdodRkjvTlqy
xwhjr3b2HdspTYIIPkNzPLaNkWa8s0kJ1yoHyt7vrjjVWRk+d1jP4kGJdgE0VvMJ4Bu/BRZ3anNN
LV9a0LHzlW2IayMxL+DawAqo9ptauFOgaoHkEWc1U15y9T1Y5s84fPjkdV/csNaMzmEtGO4LItfR
EW17NUinNPZbR7hJLV3NMfajV1z4uj7aIYRsYvSs0H/6nv/YCmlkHPK4YiYH7fm+Q+DwBFk79bvj
br7Kom1RpHae8lB1TxzunAZCLb877tZnFPRbyaTJKQVRepFEH8Bk+O03uFOggBw2Bq3VBmkG8bU0
600dR89+Qzv1ucKMBSsQ4JIbgXwaqucROlCYyP1Gd+pziJYeUWGMjiOkHaS6AZhugGz8BncK1AIK
3VZogstB3wArzVgd3AZzuH30G94pzyW4NEhxi1903v42WMGtIGB6De2mqdAdYwArHQz6G8qPq1LX
oZR+z6EbpJqLpBVNx9GHcTG1z0tJ4WTvf/pdt/P6rHdeGI3+b6Cr1KHl24NM3lt2XurkX45c3MgU
OvtpN6tY5xW6PC1I1KK5H4VCc1hD7Xbwu36nSIHQXKFqhlASesJvXcU/B6p98RvaKdEVicdOxFCP
UTqbq9mgLZ/M3POojjpVCgJuBLAexYVz8lnOAdCRgfrL78qdGq1WdGvqsDJ5RGu+oAfZbvAAJ13V
+r2kqVOnvCrLxCbdpWs0eKolhY/Z81v8HwjRH2+Lro5GfDBjaEgun6aw/lAw4XcM5QakumQr5Dhv
OmeFBJk+odMTQUOhV9I3cvNRNJ5hUajxJBbhvmWbhqSGe6bTIjcPJdcCyEq0i+b9rIAdm6GbWUrP
3WE3CwVYp7U8xS3H9HgLruxtF61+NUSc8kyXsrPNiPbiuCj7LN63W7grPM/N3KRTiqckXGmrczLM
j8Dl3elw8rxupzp1jdMJsQRjbkTyuSb6qWtHv4+4f/A0fzzg6DaWbakanQvcmSxFCD0bgdjxmw+J
U5kTg7i8GdIR5zbQdaF5/ckG6SevacWNIoUhvrP6KBxz4BaAVliwUXGyYSD8bowbRWqaFKm0ZkPd
pJs8JFaIj10d7n6/qBtFgvNCFMjajfmeavRbG/6AN6nn6bkbQ7JBnwwRmodzM4DVDhBnsrUGgsN0
bv32cNy8EbLAIUQ8Pe59WS3xocfmWV4U6Hw7ef22oVOoW2ttomUBi3hg2vEwL0r+ttBDe340utAl
IsFhWiDDyXW1geZRigaw8Cry+woInXIF+GNNwjlUue0E5C8CIXb4Oj3nRzdwNHVI4BnWq9zwGDAx
stP2e7utaBj3u/dOza61FhqoAZUPVTOAKiM/wWnn985zoYEdHRaA+Czue5+oq82E5rx0Q3Xlc+Xc
zRvNbIbnFMDWvCmi/XMIQv8VjxN0h/sNn7w+3GKYJyO64WdN+2I05xitzDyDrgQYKb8/4Kx+cRjX
Dr2aceeZWa61Bip17Pz25rkbOYpbSZEx1iqP+fRcl+Zpaadnv+t2qrUstoV1XTlC4pt+6weQGSD0
fC9by/913Q4Wwuu7PmLLPAmsVDnTTfItxqHClQXHxfORcUp1CoN12xmad1Gp4LBeSNsBlMxe0xj4
iq+vXcOpMAEkOQCAAn9ARNRN27+XYvrncPJ/P2h46tTpWK+I1yV0yGfRlhc/bt9gsoHKE6pRCQHe
lYSu+9lK0wFQxQKRT1U1Ri9ocYvHR55GRj+nsRRXLc4lh6um7TlEVl2NzfhyHRN46uGaH/WnZaQB
6IEbOJ5ATVcBgE1YWNIjibDXfoqVXe2xI9glg8uXTuu1HQP0RdN4rfh1MTTLBrwAdhO+BEj2bmfC
GlhTWbxizKWrp/0MTmRl0G1HdzCk4ePZj2aWDFS2GPTQx4mLoPlhSDSOebJTELf0in/vESLY6NSE
c5TA0ENJexBbXNqrkgxleieSHn1h4bjTZzhMlmymQl+r2ug9h7Az2eCI62Z+nDUvo9McLxxb2F01
80MJINaA9SwYIAfY9y42sAH8s1sgeZv0umNk4jngx+VyACF8vt73QD7Axi5ljgToBcFc6GJ/7kgz
xF6rEJ46ewRyBeCstWzIRVQN2PWBDrhkqd984ya9GBAdWEh2CmBt+avg7XMR137X7ea8ZpzErB3F
dUe2yE3a3RQR8doc5P+4Yf5YsUYzkikEO0g5yLRrVgRgp6QdGTzviXBKFkBtAZejyoEPbbIVgkPR
aK9FH0+cebJBeytEwuGQ282qB3SD1VcDm6TfVJY4E2UFzqftKWC1pW75Hcf6Fcl/O331muMTZ6LU
EkYRCK+GvE1K+5dOxh2b+T2IoH7DOzMlSBAT2kTSIU+xqQxqCGxzO5CFfoM7M2WIEo54oga4n1UB
Q1y4AHA6htDr+Y3vFCnpa7IHDE/kRRoNWz0ULjtgNVH7HvX2jXegG/Wa5LgUAXioOQ6qfi+K30QB
POVeF38xPf0ZCFJ20fO4xUNehSDsZUArrt0BBCPqtbUMxsPr8edo3BncSiqHJxBKiXgYGc7YAXT2
y2IAKf/6Dyyq70gIXi16bwiQhfHSnOq69lwgxE7NqhjAyb3EKxxnNPqARJk4qGAJc7+b79QsWE2b
iep+QFdt190INkewtYxa+OX7Yf57fW9MAw9pMQyYhnsb31Q9C7/hm3bz2grmLr0jXqFcknAb59jK
Wq8LXtg8Dqf3ULRvPfRO1VIGSFZ9eTs1tQTcbBnLzE5S+k04buSLaLLaFd/JebD17FeFtPmvXVrp
l/z8B93+Z1VFlPXQf7YqBwkIJMk27ckhLJYleufs8I2+Ou4Gv9DbWgAAlkBW0RGmXxR8qQN0r9BP
HhczBC9oOHsIgrRrjljFtekBooZOwE8eRYPfr+/mw9AULELbYP25bGOVHALZAEAhq151Xp/R3A2I
iZDt+Ga5zEwX5cmtrGG5yDegLkO/qc+NiO2hBQ5qpn3OGKnbbF2ahWdNy2Gk9ipvF74NaI7UPcUf
2CxFbHm3n5He/+k3tlPa3SS3KbV7nyvdg1tWst87lM2eF+68jstxJwZYf5nPIQzDFDROary2AP4H
qySDICwXEETyiYOW1AYcRw3L/tHvpjhv4qnqdEmWuc8Lq5OThQsQaMHa81Xp5sSWuAa8D79oXoMp
9gPkU/YTBPHG72PRDYqZhvcDBz0VsNnyIZ73224svRKF3M2JlSvOGYUe+tyATndDYDPMynpY/F5i
blQMdpA6mWE/zVmbwLHUJMl4A14gRDdeP6obGOPpOjDRw/8WRz2odmly1XKy+T3pbmRMK1gRi7Tu
85RXy50BhBEU7GZ++u9Lv6wS/uUb3c2NgSe8zQvB+x1I1hFL/tCU6akDMXI4CXzV9X5rLDdDlmyi
SAQrhzy0DNDOKpqaS2mF6XD873/HG+/iyHkXy6A245zWeDYj+myn8GNJCs/H3ilZkCymJIQ5CS2/
UQQdJrbyd0t6v5/XjZH1eBiDFqlAgCV18XHeAvXcV5FfNxN3Y2RdDSlOSE13mYOTJyVZlE91lPjd
dDdLprC7EBay73AYjl2JYUyeQG6uPW+Ms2q22wTrwFZ3SAgA4XRA8+H4FXoj6L28nhjurJsBpCkK
Neku33X8A3tH9zKuPvsNfXlI/9gA4HOI02p0CKJpdSiabDR2/rWw0Q+9gY3K18PX+Hzrq+Jy21VS
YMPRJNdSRNbvcef09egDbewKSWCXF2WFbSdCVQakiucbyo2UpWKPt8hg/40sE9mOF+V3f2j6vpn9
Nl/cSFkyL4XCyrbLSSU2yCnD8HFAP99Hr1/WTZVtosYO1zIGx5KU63DThCR8oPD62neunr0xH7vB
MgHl6SqExaMjbCQ/jIT09qpu51Gf8SEGbjUaXWENgzhkBSd9w1cB0LbNKL9eEJ5nKyhY5zwAYBiK
MQu6wha07QfZRys9yHHc6sNeVsX+Yyi22p7BU9XDwUbN+pNJzm9n1Uw3W13NZ1bYBUOAgQFXhaz5
/lIR9Lc8tRdOxUtfJ8oc8cHGd/y3ejlUIZKfD42qgv2I/7Wp7xkthtlvIekG4pBrhGYRDcmnC+Ly
YU7b9I7WFLxtv9/UmWiGoI0GHs5tTtfwl6DjU0rKR7+hnTkG35qbDMTS5mxHzraj/JoO5j2QxuX6
/uXVzZxZxlqI2neztvmowOq41mbvlmO6IfVwXPCFUF6LVHSV3+6a67MmI5xdfI7aPFDQAfEWqPFd
deUnv/vkzDnVVlh8I0IQOw+QMATF/nlq4Fr/78HfKilnaUDCsrattm0uOls/I1XNPyRVuX5fGxK8
s7P51p9wlghhkcYlVWMLZyCDiq6aRg3LxKyx2X4NfUzxnpDojZ/cTc0hnlDaWXTlqayntj3baCVI
hwUdEP57Qg9IdHvuKrkhurLC3kmhO9y0noLuzMVnTESeLzDq7LiB1woMed/DB4zjuAm2m4mRdybo
N34JN0QXM2Q5d/TgHttyjKfrtDPReUhSnPuLcu5Cr3QBvyjm/3zBRxhb1HUcANMBkCB63csv6Rj7
tbZy6hS22dKxrjfd5HEcTWdkroG+r6Af+u9yuIzyL9OGG6Sba2xFMtiM8pon/KzmTR7h4PL7jqNO
IYdCka6Lu+JI5hpmMQaXtPC8504ZbyzszADJyHGHo6BIR1iBqN/3oZuh20Bdq03aFse2prdxFNyO
wnMXz83QIVZ4AdbWxVE1y3jTGDPlF12N10/pRugKWI1nAOPxsJMSVnsF5c+WdvzsN7pTpbCx6SIK
gzqPa6NukXr9PJabHxwWQN7XFVSKuAxmauu822h3tvBpXQH07RdFBUf49ejBtuI8Reo6r5tmBB49
uQti/R4h/Y0CcmN0axOO1rAhPU6S1+uZ0uWT0m3rual4ISj/ObdARjyNHQjXx34ecXY75I0e/F7i
bpRuq9a1lCUWUt1ka2Db+/Cwd9E7M+9bt8Wpzxnp/B0dfigiM0PenOqDEiAK+z2Lzgt2B6THzJOC
9SmR26Ev1TBmhe5Tv0AaOO6vb3oqN/RctFGKRqthp1nSFfp2WKGB95t03TSdhQWvj0fIuyQc8Gv7
hBTAO3fmn8fuX+ZzN0vHgZsHnKqscrIFbL4NaxmhwagEOPQFpKQhr6N0Z4D4zzI6CeyuwQc5tdEM
HKcS23m0aTieIHor6XcZR3TOi4TVsd8OvJvCW4ORgLsxXT6X9FRe1yxM7KkyremPXs+FG8Pr63oS
Cani46orgQlqa8DhryJB2E+/P3B52v/4lNdTa/e5UPZkh0qdoM9ZjirlfjvNbgwPS7aIKQbjEblw
v5YIDjvJY698NXdTeCqeuYFc2Z5mC3ZzZ/gIrwKU4373xal2XsFGWdvenmhD1IG1pMmwI/HDb3Cn
2of2otVlxXSaaSUhNgzQwLXy0Ou9BmnV65+0RNY05LConAYka7Kh1eVDF7P3vKb/Pg2CN/96dL4o
BeXvOJ2CFKcevN3LE3w/XjeGucwvOL7IgIPY6QRGJX3s5dr+EOEeey2D4Ex+fel7BDEp9Fjm1Pei
O4BcDSIML/yoJ8ylfXXpxHY4Hcypjld9jooJfPGg9TtjZ24Ijy2U7V07mROD+wWJq+kF7dWr18PO
XNiXXUYgs+LNnLaY7FkbtvoQt35rFeZG8KLWioDBy3HaJXAtEJj+DiH29Lxyp0yDXcmx6Jg9leie
gRe1ghCIopXTp05BmHUeGLRBFPWMhVWs6A8j2bOsqF97NdLHr8euJLaUB8XtqQ51mK2KFqeiQIzu
v6/83z8TmZv+6kg70nZg8CAV0Gg/wj1Vy/MmaKfPXCu8Bf/7z7wxGbhJsGJmBScN/hERTYLjTKPy
0K/WLwnGXN6Xqop4mgRGL8u+PiaIgcFPvP3td+nOErptMB0gz6hPsMFuUNuMzdHIwuvFB17j6x83
hb52khF8bXNr57OsIH0CwHj3evPBLfF69E0yIXa96NNU7d2ZmPbTTprI8yelrwffK8n3AXs9JwXT
1EHCjHtAJNUv9s9c2lcfb/EUJ4U6BTKAvnFXfcbU5kduYi7tq+C806QR6lRPY3XYI9nB/Wf8qILM
zYBZsmHLWZfJGYrQ/WUP1Xrxjr7HrX+jlNwUWMGWhViElU+RJuhHuSw4FCXv7RG+NbrzrcsJwXb1
dvFbBtg6n4OfQ9e/eBWSm/5qCSUF/BnxGZyvAob1HenEqVrNF7/hnTol3cCGPdTpOVKyRwC3WUV1
J0jXJ3616uK+FHzsWMWr9JwakjUpvengmfa7dqdQAeIap41iaMnx+rvkIXq/QCJzk1+QQdRFFY/p
eb+gj9qF8AOvksXvtRo7r9Um7KAE3QZ+BIXrqtfqMRR+NEHmxr7CCKEiBi/wUSD+0PTBHe/rJ6/b
7XK+ImCEKs16fqTw55Kcqw5919Ui7Se/8Z2lb6/I2HR2iM98gDcY6XzDby6teu/xBC/F+L9fuszN
c9VBq3iyFOIsVWCuYN6d5YOJw7I8oU81Lq5LuS/V/bQX739cw030xh91FsUQvhb93IwdPluhHl4P
0Ll1VJ3aFlXXnatibbtsHCR0NVnPRrzboRaG/PQafj9RyTM+rCHhhSivnbfrqtiC4jtjC2J3UH3G
8D+yZtsXqORDrca7VpBE3c+mWIi4XgMew86o94sOMQtZCmdzpqdYYSE0CPx0WZSOQ/ldaYhtScbb
uJbXbG+Bez5u+KCPy+MG+bU+tBtr1mcg5JYZIvsWih9gvrd6NX1GUhsInqUb0PDtFVGtAPpeYs9y
khn6CjqLCzTx0H9SVOJDpomb5LdUEv+xtiOfjwJxXwYRcD+3h3leaJ1DzbnCutSGzPTfB2zaxtCa
ahISaM0TUVZf+5q36U9ZWoh+0Mi5D1pmoH0125dLSO9K7RJ63x7QKHNYltqQ9hijcbI47TiyoaeA
Fqs5FAmetBS68GWL5JHOkD3fkmQW6bmO7C7RFzYO2xUsAf0hFmoW901o6+QY1mxhF2XoiFVYIqFe
lQDgZutYirFHfrMZqvIIZ+RcxAfskKzlgCsbew0NLxUx+kbmOi94jGUj5hK4LG/waw1VnWkYafHW
IEEnj1b29Ns4SXFctn2Nf1rYf9lZ6SFqH3ZNE/FXNdI4fmBTwdjdXlSJLY/djh4Vfk4XS0BE2EVs
u3t0aCT4vVRdK1xcCa1fCeMoqMZYjckQRvCrTbB1+TEmsoZad5ixGXwdowMpfSFrvJrt0PUcJrEy
CS4YyM52/RKgi2VHaAsEndjO9rThtxyGaxphI41ei7ZPKugL2/Qs2qo/DGJdpMZuyhaY+bKynM1t
aE17WjTmqAcxlNCyryste2gH7UDtuWGRWQ9DWXEKSmy1dTABmir5mkysH27TdceHXxWFdtUQxE/Y
zM/SJIopVlDTxBg7wALHmifSJlqcAVhp19ueLvBoZuEEttqOY2Zo6dG7FW5GQMlbCUDWws7+oF2A
nhk9x1w9x5EkybEqTNT8wLdPAlckIlPDfDQwIJqH1oaleEE8a5TnZovRJpQO4RDd7BGk73ekWtr9
77rvBsuPXAcDfxhRtNWpV9VGr5Ukzfi5CiRsiJje2lJEWSx5qh7CaWrJD94URbJlRZnKMl+WeY5u
Ql3z4UuziC06gHkfqjArF0ZSoJ0j0f0spqVsLz7tNvkRMTGqz+gu36sDTpfw7kKfx7DdI9VnEvyf
h4D/HBo979eSwrj70u4hIQdVoZJ+NhyP+VXZ0v1hSsPyHNIxaT4k2sbiFCZwJH+Ez3PdHxc0eNAA
J9HgBiTHC4lYXJtl6vvfLU5uqttGjGzLh6HpinykKYGxdExjemg44/RrIihP/yZLWzyghTy4wTHS
/hOtLZChLlF5LAEICo5rvSfLDRwS834FeBD70qU1T4+qQ6fjU7xVXf9AyqIm18tQ2+0UjFWzXqWb
DkUei7UNP4eiaIuP1ZiWCpLoKQATsQlTmNpTKcx8M+8m0vcm3Kfwmimhuk8QdxTDBwtEenWGmH2I
jxCyz5g7lyjR1Rn5aaLvx3QWPzswAS76eNiDPlRrqDGVVMO6nAQs57o8hjitmm/bBoDjc1Fahfaa
IJ7LlyoxKb+WSimRTUWgxY+qSht1KHvTTk2W9KQIITribL02nTTTcVpoGBwn01OS9d2+qK9sSnEF
xygsCXCGK66iDkqjs2YNTH/qL0ieDEC7vX0YFzSmnSKll2803BYBvVrZg8sJFYS4x3Kp/FWghOND
01VUHoRcouHzNrIoAuBISiDPMtbue329TOiSfdngp9NFVo1TvGK+39UyDFkz4TW9ZNjxns3PlkxT
+XGGT/UWHg6NtwKMw2n6scNQl19TTVafAIjHceepX6iMMjSA9lHepSRtT/Ncsm7LSjIlkMyvpsTW
xQqXVXoVFhsWimhnq6prA9Ua9LXwHgfPImo1PVZc2OBowpmkx3jb9+YvmEtZA0f6vqS5lUNQHMeF
FtsdgzHnMSSmqZ+xfUS3Nqu7bkrPQMeX003a4jMGal8yJGfe1njpTUURjQh782q9k2XYtIdh1zCy
cqXjAM0L2hT1gha63ZCPU9hKdGT0fJoe6zWM6dWAc+PmYQDurh6zeeOw6AAuno2LTsk1YamZPkRm
DPrvtF6T7k50zOBB6yvZVX/D1g2rcSbBbTOnoUzq+Yx/2dqcItly80m0c1XcmLJu2DU6aUV3bzWF
5euEOakTR8iZWPFrBy8ZYHNTNdGVGeqyRMAZbVh4UBLAlG6qZtrUlWokQ3CYIkgcnoyC+jCbp62n
z32QJjez7NK/EtpiwxeY9Kh44aTqgt+I2j9fQq9XQKnQ7TxtOn5G/HP9PZgxXI4kwAvwMDd9+1uh
ueYviTaM6EpgeobsPR3b7Yos/edW8+YIHHL9EV81YCTtsDy3h07vMj6kK8WjL0MIGx5mtc4HZbBY
e2wpjg3P5RTQ49LURwqq55OI+3m573a68WNdNyZ6lumYBOdqCNShWgeawSYR4jGQS3cIbbSbb7qh
+CxLGoBUYBleyH0zoe/zseKgKR4RcypuF/wH93vZlfBiBxx7C7Rl67HhevvSal1OB4nWtu0OSED2
vdJ6zXgj7ivZhtezMQHL0Wer2PWIBNZVGif8eSfwnZ+qFFX/EhLUYpbSYMbz0EUH6G6xJkubuj9i
1jHjwx7Y5DQnaX+wYXGnmkB+ArN3/hBbTPHHqJPsWI/Dzz2sxmyTRf0NbpXmji8baOeLwZHIVSv0
xrHimNYBXnIdsenzSEq0j2KhtUfAF04gDoLV1+I5yIYl4C8wUuOm1osi/c9kZpjvA/Tu3arGILLe
IDRc3qZsWuffyNdMdZbilHU/hgGdo9sknvb177iXy7mcJ0SXswqA/g/JOInqMK5BpZ6qDpPhNzbI
ItMmUKw6yHazIKoUJe+GrNWxKm92SuAdR+ZosvlihLxfJBaDv/spfmTTLsmxb0gpcasqtNR3aTAW
j1SpYj0jGNn3H5FZm5pnwBPEXRXWxZzLcdu2hxj0BnXUKw7mrzlQOXMmLV1oxtZxrL7YXpfht7pi
84eG0fFRab1X2QIEu5lxCLGv4udA6pE8TxAyBl8YjsKCz1xgJgW2aZoidNHyTkTbIa71TA+lgoH2
pqphUh9HG2O/W1iY5eM9ms/JZJsmx8fJru4XZGIeU7xsY53Ni0TUqowe6EUIvcUwJuoCsTzM3zYL
GlsgflzZA9V7fFpFWl9vsj4US/9VQl+WxWu9XC/I0TVD/xlpvO2wsYEfYABvBeAmC3QJekg7vL7Q
0JU0RQhIm92OZccVVvZGwTs4p+Su7qdgO1a6Cq+iBfnbrcChKO/FdCLo+z10nR6zmkUAR2jRf8Kq
95toow+WQMxAJpQo3y5JbElXrD/Fl7JO72eWHoaRoDIICfOq7eb+sDcNTo+CkD8TuYzXcIy1OiNN
x/KWq/Rg0eL6aMIuuQmauIeMvhwe8J0xzTntINCd8ZuFcnxQ1VihfZ0ABXtWadMN90yqJcC7AoSF
21SU7NgM47SeI1Lz+QPpQ4jGdxzcpy886ZfqPHdQLz2OtGJfEgNt0NHwAntLSR1M4mHrVRGfQ90s
9AMONFn/0Uxi/xDxriO56oYhWDNz2b7oOWZcdFwgA5nkM1H4Ntn7Mr0tMGWq9ZBwXj5uSFYFh1Wg
ej+afRnRcI++arocgMks2kOcklp9aM3/Y+9LumO3sTT/Sh2viy6AIKY+5VqQjAiF5vkNGx7pSY8z
CRIkQfDX9xe2q9JWtu1Or3rRJ3PjJykGEgTuvd+EGSYuXt4MO+ah2272kEDSncpY16UjAuNNQsui
oVfRbE5JwcKeimsF6m6RJ4h952HazgOhM14EmvGuneSuUg2sueKthTT20UBByZ5zK/rLEQHrSidF
XgUJrWA9iKWr1iWWDvHan8IZ3hpnuXAGRaVcCXrBfAKSC5+A0SFjiUXBdCzxYcjd3OPBTBB0PqS1
R2L5oV5xnnzhZHTLPpR1Q5GBM8Jcj0YlU6mXTfFNLzyPLZLb97Oa189dlxUhWh6eVfZ6BlsPO96I
kr48Z6VxwP4zf6P8KXh3Gzd2YZWqyU4hOWlF+YZSNx23iPFn1yxBfqxFx6fHucnoct+NM02AzQ3h
V99kbkn4WiLZvi6e9DrP8WKCd19DxdUD6YnHtSrOigmB8V0EXT+KPZZs26RNLNGQD6D91g/TSMKz
sA7dYe1nvXOtZBc10MBPDQqqZPXVaw4j6xuKkdZtQUORI6ZgeuBuOe97nAznyuX+jZqKPg8dV8VZ
WBaQF2yV3fTVEITjLXHwH4b9Pb+Cc+gcK+HhojKT7YCyZXjOMXIab5fAgGA+rTKZA1AusoA/K9XZ
2PfqCjAkPAaQucuQ4E7yC2xxy9GPKnzC7p7v6rASddy26wTuDcJOQu6CJHdIgEhrPDq4PgifD4us
PCtnme+wMBAYJnJ/vgn1plQ+3YFZFp0LUmPBsWZMSiLuGj62T3Rr1hslTHWXE2NBpJqbuh5i5MRr
Z+Mc/Zvfe4Qv+jOxhPmzoKs5nyqvdFp1g0jabd7WfTdW/NyDkBs9uUDJh7xxDEED4dTJ4Cxr5eKa
OMOzomD84AvyVk6Zn544F8LHS9muCuRkujiflieHi2Pj1w1GQGqk3iArehgsVtlasr5Kc7HQ4Hyh
EfwFIJR25HwsaKavbbDaab/AuYI8b6IJRaJ9tEwXc2R4/hW9WDsgNCMMwjNTmjK6rNalQXxx3i3Y
WqkZ1TObG0NuBjYzs4PxiO9gsmFFceyDRTdfAjyZCGHjvuRlSmxVTPHMSzRXepplmYwNqm4XZyxg
rIk993P5bVWcDZfL2i/bK2LWHAr8YlIcp3eDB5mbuIIErtrBFyoLD6NqyupupZhm7fouYu1+ktj4
UvTouTwOJ0LpbpBtyG4gE6v4BRjhjKZUr1wfKYSA6/cSp2h7M9tJGZJ4nS/FuR0sIyKGRY5C/bdV
YePvMOyRIeY6ICFvF9Y2FjtR0UnUUKbFo/9QY/zivtS81seoB+jLbOvkF2pZHXxtQRnA4GftOTJE
AasUCVYHKv84m5caCTDjvKZLm4/qk4BLxfSsXEHUZ2sHHVYpl0OAYiXreLA8CLdVax4HYSgZqpxs
bBOdsSa8tpta/fcIBhbN21hCn7lTFYI4731TrBoWGrwfb5Fazut11y3wKz7oMgj7W4HnE3swYeOp
QEA8ksT4u+gg1D+rGCncGauLmrRptI3r2MeNECJHsEGPjhrtSzUkHkUqCmvUPZO7qyaUiO6g67we
nxsb9Mu+r4JJH63VM8cd27Qb0yFs1uVrrTnUdaKotf06uXpY9iYnbZDoeqYX5ZBnIhlA7ZgufVVF
OW6JLCFvtcCNktEsAzqsQcAg6XneIq0g+R+yyz4Ph4PLVnU/sNBPNp74tpkb3zRNPCLtNobMMZ8Z
EvNU1e+9UyhfcgQEz8eNWYwcCj3L2E4O9XM8zZOzd5I6WXxfENajdltNSJEKBzuvPs4tUlPOMjSO
lyXM5rDqGG3ZeVYhcfjC5L7/pLF9jimbpog2MSlB4nm2zVYFaLk8CQ7rhnV9kCGn8nzCeVO9OMfK
A5paqr/0KO9lkXCdk/Ie8WoFyqCKtqKcYywyzhKFfdpjPhFACrrJgpbXqnJkS0Y88E815e2uyUrR
4VHL5vOeYCZ3hQkc47eqW0V97pZRv2K2+BmpL1MoEBIkIGrokXoU3ndhnn2FQwu6jLzFNllWY301
TURD9QDLHHdspCoSs3lE6ECoRM5KObLmapiYba7GbLYXszF99YLI8+k9GGpr03UOcBujVT7X86ml
qGvV3Tdr5J4FKpopzbcBjSeYetMaN062e8jvtYgr43IUJwDfF8Q3qhUIBHZCi4nlVF076KaQKapO
s0tYGYzPtdtkHHJoKo4Ah7S9ZIMaglsmQUsFzU12+XJcRJ5PDW7K7ImFR0FWlbuVMFWdygZR3uVD
qcWOQo81fF/R+SxJUGAW+xXuI8h3Hrmy0a5D3xdiaZbhw1iiuT74rrJxWGEDNfEyj8hlzMO5+KZ4
a8Nn5uZiSXxrKVp3GTXLGleLaoIvZUmzV3Uqhs7UCt+EJy/M+1Q3U3QkmHLQPBnaqJ7PNFJuVKLF
2L73HI9srBBCkyDohkS7Rkfq53F2zTZcBK92cGzNIvTlirD9GkonP5s80FDUlzrDrDvQLby+rIHp
RooKqHXnXPT9t6ZZYWSIWVxRdc/wHtQViu7CsbNqivwbhkH5djE2YfbeFs2mORLt/RJetoWLhqcg
I4K/U4TA8DcMSwrM+qqcX+p+rLF3kMInYU4HdzvqTBoolYCWRrnIyW0ZCAF8BkUNueAOFrl7vYwi
TNdpI2y3iAV9SNPO6wNcvmn0yYx6uQuCyH5SmaRPYDNN26HPIGs7C3qMetamXZediBQsqrdqMZ9w
zeuLjtYgaooKkfJw7Yn6Y19oPSTcoGeLTZDVn6E9X+OBQ45oTOTExbia4FYKt14JvRVq32cwE9k1
3K+HAUEpB2oacoyQMo49r2P2uUAD429M3kMPvyxwsIr5gG71wc0wLf4KSxxMGqx3UfEZYAechsTi
cR1CV1XYFjSjrEcNgmYI09DpqVgFKlKG4RiKq5JUPIDhMWIl0hHCDr7jKsck0M1hj+QdOW7lITTE
PCNQoKrvQ9XD1mBFpsh9iQ8Ss/JUmifYtv3k4hHTXnaDQlBGCTP4OE99n7l+Xw1ZVSRhJI17PbG3
j33XtO3FKuXW4D3qwN6jVXbNDculu0BlWbK9Uiboz0AKlu4O4Eq3wzbRdfuR88qmYbE0FARQRB3v
ekewicDx5Rz3AgO2zPDeYHbkQMNfvJ/ubVBUS9LxmTbnQbC02wGGettbwBEEFjcIO73It37F45Mp
XI7akV2toxkd5uTOWU9RwhZld+FNwe/Bxx+geYFjKSZ3sB5hkcw+BxsEEnsFzZd/wuR0XXAQWULf
JjXmoUSqU71h1mWb2XTHDphb+bXYBtsmuFOwcFB1gTYAO2aztEkxZAaO/LDj0lcw/VOY1Dhh5uPa
R4M6SKTaI+w3W4Qq44DDyHPvNDs9hEG15Dk69wF9GzafOq02q91xgsxIx2G/Tg0eYyC47zPOzuxo
xonk6QKPeAJucRtG9LmPUKGli9NjkchoEVCvTcLXz6WA8VJKMM8oPzeYzkVx281F8UTWDbtHHgSC
ngtJW560OmzCtMd8d0n6bsGwNi6EX/O0glyW3ERmGNUdIm7KJfbwNTe72WccrXC4RahgtKHTt2BE
TkjMIV7Sd0hnWuSh8MbJbwJfyn2yKFDFJbe0kUnUyDq8bXJHYANu0GYUpW3bew9LinofVpa0Puaw
j1gwki+6LY+jZoJhDBb1iqKw9zIbEBWvbXZV9KTcjjQia3elDZCHWBjmkABgivGdcFYW1+GWdWDa
ZaTuzhDFEIS3UAJLgWdqZJsDotl5s0ciqRv34G6aNgFOyOfXzrU2QOTnNqlj0GA2+Jk07ekOCbRU
KR21qdDUo9Frr2dMxOsEiqHJzjHchWh4QUTI0c7yKejOSjCHllcXem3TTIhsOjjs1y4duTH1rmFM
DWmIjKWpjoex9cUeHUaDVjmCoSDoxM0p8A75f31aFaVez7OJSJVA+ZRrnsJbhOCBKrMWDA2A+31+
LpaVbahZJhOd+S7qwT8ZUNvFQBZoHUMCvVXpgGXQ7KN1psO7LHndBOgdaDQxJDjDlue7qdsGCsUa
mO+Ew7RFnRglQTPqgwhN6NdjTRVTz/OIbKJLhwHDavDFy6iKUIOsrL/hsmzWTwG+jQ7iAlOQft6f
/NnR+C5qW6Lr+dSzX2RBX68ovsAA3+LKZ3l+41tq0ayMMxN4wKMaA1iZAD3kboqJbXX3rfTo58FW
9bIl7+O0BAOKAcnRMPUT1LoL8pf68dzqflY3HJtHjlJRVdtbXQBf+1pVrq/3UR51AQZEg2Ed0sXF
WN5FKPfxLIdaRnxvUBoN74WJuFPxRDX8x52MZvVIMWwuEWgERGt61TAorp9NMPfBbZ8DwrxbdDVY
eHB41YSJXAY4dUMIasbmWLRAcrFIIsP2o0TjI3ZIBp2HC2hac+6SDaho38J3cJSlTAkXk7pwBtjo
JaprJS5RFkX2oWuqejyXOXP9MZibvP3KCMHcSpxqtv3ct8EcNzJ0wWVP4Ld2F8x2LrHHIWkz0aiM
u52fWzVel3aCdKvlRC6PWwOSbqKIBWxZsqaDadKYB9M3JazJHhmGpknYIbGjWrbzYEMgPUpWOHU2
R2dy5lFPIbQ9oXKd5jPfd5qdjcCN3KGpxUaeaTFxfl7WwLYTQ1pQWnZQyJMRQ48O0BUALbvyYD+M
YTgnTLRVEOOZuxLGnma0HYfhy55QiAWGfRlQIJiiA2jp4wahgSr2w2p4OhaSR2fTOuvtzERrQDqY
FIZu1nHNcqT/YSpBq0tOR2ufuUVOwLvMo7m9RGFbyn3Di1k/OAewMW1yzL2htwXF8rbsukZcZHnT
1Q9O4cJc+FDV9pzMCInCBA+ai0Nt/cZvq1m2+flajbp+QqOH8SpG6aiWB4zaVAsMJoLrYEmSGQ+z
CRK42QhvUiDbUul9DYLryZRbfoEnJ7E00RqWru2uBbhp5yMKsBEXdpKVGW9xTndAUUAvAziM2k37
B4bLDrmg5kW9PQEPxMR3wZO819smL9FEi+AiDDKM1mNB4McYnoBpFR5IJYQ51JUc+OXW9PASoKHv
py+unDVm2vUMM5z9lJvVFzF1ACeA2oegEZLBqgW2j2Nrv7ZLpMLbHkYiNtyfzIspZhorXxSGC5te
qkS3ztWpb8dTRuJkxTUfs6g7wpB0c2dDZ2aW5os33WVo4bwUr1lN6DHaDGeXgaU02ANvn8q0UblG
w2kGa1AbsbZkL6us5ugi2/JqvQfSEk2AkIps3N5Yx1n+auqeNEfCINs9ktL54QoOGOP02MBeHVVN
x6P1kkaB9d/9wCtzWS5zK3fbzBWGghqFSAzwegZOWFoL4uowRVczaa1LJo8Q3OOIj1Cl8xaGdQKd
hwD/I4pOVPFF7TVY+tfNgpTrJ+Lq3F6N00a7c4kIx+10n2UG3Y6e/JKUVkbVK6aJAUayXAXGYmyO
TiaxHdZ5u0NNXeNoxBZ6avDdaNyNDsaFJT4I6IjHRA0jpD+Gn66dNphfoYYYub6xcmkCWGeUsnyb
Tyfjm5wxgIYvAs+PQ689BaCCcuqBjWM4zai1AWmN8dxEMCdxDJlnEhgBSVnIAzDFWD5k12EhJ7fH
/glbz6XpyuV9qlazXvabbPmncZ1FhK5lqOZzjyH9+knJ1iw3JztSdmbbOYtb+DYNMcrQfE07BtAK
hy2w+FvlvZbntoBo5hpwXwvvBhTFG2ZaQ41xFUcGa8Snl3kOBhVDIxc6zPlNjUneOBT3YPxQlEIL
8sXvK5B0cSAiLgY2pHpRmX6WhmiIJjoCaBaj32wc+ikuIV2N4l6BEsMS0DjG+R0TpBxzYkxqyPSC
McVWBrGYULdWMcf2Om1x3vQQLsXIW0DDuV+hdEbOVbdGovgCswCgNfHskMc0HNpl4mWVuAFW+ChA
iVg5TUdWgJWU/rsdJzhNB1wdgLeyKSEgt2GwqaYhS+D5zZ4Y/jq4WFyRm6Mufp4wo+9egUZ0sEC9
6UM77jAm2GboBYIsOP57Nq9k9TZqzuA5v64pEVU/x5sv+A1g125ORQYfg79HxvtokiV81LV9Z5sd
0Z+r6FEsf4+d+NEbizdsWVF0NztW3itMK0r+99RgTHzgPfYwHtVZKeUe5yPB9Egv5Mpim7Z/IUf/
A+81Jj6QlDEDCyeQK4GJBHj8hqIvp4vWBT3sPC2IZphQLxUSLqQewtvVYmaLzqoKSAKgBPfpz9mA
f0Sc+8CRzFeMvctglPsewbxNWkKfdQUe7JCgUAOIDgBcHf/8nf6IF/hBhjAOFkuNMbGHt8UgHybf
Z3NqchS4MEKwJ6NdOJk0KEdX3/3FFf4DvvBHo60KVEccIyHfC4V4mQkOSrsBQ+a/+EJ/9OofiJQG
4ZRWFpqDBNW+1iN9dspkf6F8+KPX/sB0Rn0+tCbP+B7IMzqF0R/LuWF/88U/kCUnSqeunwXfY/i8
AwcZiAfFyPHPb/MfffIPTOdsBazIdSn2OQksDvMli2mBY//vvfrpXX8j9Atrw0B0w3UJtxY205NG
YOrWP/z5i//BCv3osiVGYKdmrbBcCqnDN4thkkuI8CEislTYmtjMEBacQa/Hzd9KmmT8wxZQqNxJ
2A/xPZJ9+adoGO11RTFX/fMv9LOS+v/Axf3otyUrzzAPyqN9q3SB0bPuvAOqgv+9ezqJ5wglN/6l
i2gnDqWpHqutfKRYafwss+VcoEnJix2CRt/WhRUmjCeJWuyXT/cf39b/lb/3t798Dvtf/4n//tYb
dPl5MX34z/967Fv8/z9Pf/M/v/P7v/ivw3t//dK+24+/9Lu/wev++r7py/Tyu//YoSCf/N38Pvr7
dzs308+vj094+s3/2x/+2/vPr/LozftPP3wDzDKdXg0md90Pv/7o+PbTD/S0lf/Hb1//1x+evsBP
P1y9zGM5vXTlyz/90fuLnX76IYh+VGBShlrAO0JRqU7Udff+84+o/JEIhS5d60hyoiVWb4cE3+Kn
H0L5I6PIxtQAJDShP1OvbT+ffkSjH2VI8M/AbUL8HJYP//3xfneD/nHD/q2b29se7AT70w+/f7bB
vKHgUKHrA5+MCRp+tO8IxaT7ZS6/YhCBOYVcs3he179y0zxtFP9Ys7++iQSHh0UEI96PpmhR28oc
Q7evDmOysw4mlUh1DoJzYkAR+c3V//Xr/eXX0Zj4s1BojB4+noF80xiR6S8UNubI2XR6uUdR2/9r
sVKnLxRSoOYqEiIUuHMf3mZ28Lu3Pf/syEDJDmye+XHlGLP/xdZ4ktz9/rrhbbQUGoYKnMuPng1h
qUo4J7LP2KqquOIZ+4S+NAMSGNJUA1Ta99IjCqVt4OfvG5P++bU8HXof352zENMxdVqIH6XeNVYh
3FDJZ0TpZCkgKzCaAuJZGvEgiwXCI1LjRXUN4cfwF8oXerp+//zWWCha4bnBQ4Of/+Zs6MseeD/d
Pg9hPlVPK2hhWUIWS+0+ohgeob/BLDEpdV2/gOkchalYM9nsex6C1dEr4/7KOOefV3BIBSx6KcY+
KmQfHbHQxBtQkkI4zwA/EEP+OJggT2q0HX+xgP/5jbTgnFECREMIFn040F0QFB5ZlJ+DqR722cwH
QGAefII1/6uQdfazgut3V1lgP8I/c8RZCqE+Kl86EcC2eiiuQZjPm8RHJfC1DHQO+M/1pn2A+Lmm
GJtjjo4ScsnOpc49hm+ixeDagioGnAQoYHGCQQt0c4DIXjOZQf0zIwj0pXVT1Z14qiM4TUCJs1Rs
a93vFmhvNzA9t1DF4VgqngQkx4SFDR0B8T9bQCoZtxbgv8ss/aZCFa2nmVOhY0DWDKQ0Ch5qDDwR
cbrdwGQA6zbG7EUGzsyV4tuMrO7Nr/uW16rcu2E2L6oFnfrKBjrr7pQOik9w9N9k0oAr1Z+FVa7B
46oqmPzWFCQ3M4h52EejU2u8CQ2UKAAX9EEs0H+DiBhBE2d8loHf6Db4KGMe3L9RLisOH8+qWWB7
HY6PcPkkiA8xIzhXTY2IG5Aicns0mSlgAhIIYBUDJr8i5gAdz/I8j2Ts5syvu4WvfnmUpAadZ+uE
B8EVVs5fi6Ar3kYCagyMOMqwJjHwYJG90FGR/HXGQPl+W3gwXS+zyOYEzGIFaiEV8IToyIEEVTGc
I7mOFeQhUlXBSCpw8AR3KB8two4oYqEt7D0yOQ5bfZvxsh7BT20DhAo3EkDTNCFF2xszLpjxGtfZ
4DrYeDCOX4zpQbG9AwRgVHsGdKO19xUe0RkqiAo59eLB9bqf1oMeh9EnE5vrqbxo6VgPZA9y5RJi
tA/wzXDwCliQ9xH4hxgfTOqxRYYMapAk2EhGyT6XJW5+ElBerGMa0LpvGIDBMJfDJ6iT2BzFZSRn
k8cNlDpRdlwMIMoCiAEH76kB4bReYwYHve/byOYhrkIiBuhaVpBRssuF5d3sb5FJWAmS1HCKgCWU
ACsXrC7ekqDrnuD1BtpcykG0YRwGnIZhgMfwVmUMM2ozHPUAg7hknjCZvi40qZFXtwCgOVhWjt+d
7+FGwtmorjTGRebY01Z9YuMC4j1iTZp38PTC/LtZxzm6tr4By3IEliRvwnwJbibQV7IDAOCgePaq
CAeUsh0JD3Jc2+0Wledyh3OC5zcrgNwNxNWu+rL2Exyyl5Eo7uIp2iguRujW/lMRAvE7FKAusctJ
ZIU4K4EaLaBArvAYhEk8rS5oVwyfRR2SIQZ5titBcxQ0SDAG75BO6FZpXvOiXqc92IQIaVmVoPjV
CJMIcM+WfM4/wyl/GfcT0pGCJ++mhT1SiH2ym3LC3AlgGyP8c+Vrzh69aEnxpttpEN9sOTBMD5vW
U4wS+dyG/aehpxrDrBWPu4a6aBC1iLOp0tPVomH8yZKFTC5TsP4cl+qp3k5aKpCXCukewfXseB33
fb7N2GtoyDFWzDfcyyKPkg763FuvTAMWjACnOO7c0txZLmoX05Jg1wF1cPAgMCwR2YE6LQxIISa8
dI0BOcfQsbmjokAo8VhVUww+fw6josaUKw5KeCji3C7p93nABd3bsgKhrrNLhDwFI2GXCUGJsHHr
luIKPIrIJp4iOPmAZBqctiBttSeTRJHdgfO/Ptt18CRZO47HpQz6jOASCRxDYLgricp/WR7hmsCf
+mAbujTK2yiH2AbC7P1SCbRxGABzEYfdXEKSwRFDnAPG/ALEmQXY5qv1FowvEEY0DBrLBMTCwCUl
qBAEuCacMR2LsLVTkLOeoUrIv4KqO0ISVwfZFxJW/bcZABWqINdX4AaF1XsRbY4mhS3tVxEQcmVg
oVmndCohv5lhGFzsHFH+C9yXWvB8eCVBRGcWamBJe/2V666sU9BHu4vN55OA9MPZTxYgxBcPusRr
ETrjcH50w+sE7cIKAQ+gELN2fYnsmtBddyvd2iPMxMm8V2urlrRiW/nKMae8Q7pF80SDmb1UbbAK
QFG+g55uGsoHWjf2a7HS6GkmgfuGHaqqAByUWqU45miZVBKmgIlZlNiDiYAJXLAV8vuar2qLN7wN
GK6DY7AfA9ELK7DRXRD7aSb3WxhBzbgAuoXITAycJCWHg0aMWT1G3PjSGRhjm66nA5i34M0ZOaGf
q7p2w+M3n4j7XcUGGrO8dtdks+5iQ3Hqbz2Pwu9zWU+XNljcQ4M74FLgDAqDyXoOQbfpaXbdV1s4
pOA8ZFsC8dlaYaMF1y1VEOxgUIhTUsd9peBL2hlZJ9GylqADbnX+zYNmjG5RF+DeSR9gLwwFSOTJ
6Hl/3cAXZYkJBDevo+P2hPEtuC9otdoXocaBpr1AmbFnyGVc4nCQgGA3ktcGRB7jsgN+e2wSyH2W
ele3/XxZ1HwB47G0XbUfTqQLPDIdBVOrCwE/ZRZqmLEBByyRMIG9Z7Zct1+mj/9SD3tVfoNGr/8+
fexQf9fU3pj3DqzW9/fp6sV8/M3/F3vZU+/5x73sdTm//66LPf36r10sSFQ/nhpYkIQUSnJ68u/4
7y4WP0IbCoIzWllUlCfHvV+72ICqHzUPOUGzKpim4uSJ9GsbG1D9I7qaKCSMMBYhKkT+K33sz4m+
vy1mNbhXqAVBcUfHgN7s1Ev9pmXYeAOiE6bqTyQwbQ0YCKYuu5Wxc+BcABOyTQ7XU4llFLeQNIHu
tqDo6QBWIc0TOFQMfS4oirD1zC8hPcqxWJfWvfka6TJxUZmngkCSlIzgjF0ZS4rXbWvrX0y7/v/K
++G0Jv544cX9ZN1L9/K7xYe/+GXthfpHJnFvtQ4Z0VyeTLt+WXpYQSA8EIwupKQhDLfwk/9ZeRLr
VUEdKSMiCIHU+R8rLxQ/aiIJ2naQlTjAPP2vrDxIZD4MUYTkWksKV1KMUDg+5odRJrIrcsCKmCry
cVsXwDyjrV+DApAuGCvgTycRADCbygyt9k3gSS80kFr4PNw6U5VlyofAY6eEcr1Jc1wEclUCwIf+
Mnd5tl+gXuU76Eaa+RJFVa3PyWQboKvrYqcnuWoBXeY25p/Kma72TGx+yq5OwcYvxG1Dm4DFA/pw
GywKSvgWkwRwV2/BfI1eZMWKXZ1Z7LISg0sodgrAbUX9JVo63qHKbV+1diBzrhBzK9lU10Guy8/Z
mlGc0hOBzEqzT0HHm6+lRQEVDXNzO8IDP5EYTO+AOeJJjPzYxKikC2B8S1aCNq3BV/I4FRLcNTSb
BKcKKoKTvmo1w83YBkjkOtXvd/Oaq4tWlxwS7W29Bt94SewGMWVczVbuaLGwa9iaQywNwYN4Ayj9
RYNCmEgg+nEGeu2txVAW5BmX9fs+2sB6yMCuiKN5WA+wOGyXBJAbPSd8nhYcyr0CaJqVryCFUzRC
zSPIf8WxK9b8EdpY08QAH/MzBl7vzvtSPZUoOheonS0Uhyr7js3hSwtjysTP2FBwa+dzS0WUOH9i
6gFeOIJn1Rza3NRPAia8gevToo8gAWBbTvd90ARpAYUGiITgg8B8EfkZrA1SMI7tUz0N9KbI6FXZ
109QGdXx5NWo0xDM7efNj0jDyacojPtsad/GpSjTYGy2M8pakGED2xRXiIteZxzecCCXlWxwVIuo
TQgV5sbaZT23EndrbeD2GsN9pDjOGdBlHYXBgxZLkUDOE6Xo1uqd6QRS2Ypi2w8FuCwgyPLzrAkn
SCYXv2d1uGsWiJuEs9cCqFQ8swK1RF0dcmno0TIvU6jnwDIGWxHid3+pB3ACho5dkCJb4qrxAerG
MTxMTZhfZaj0HrtKttcZmpm3LdogRfd2bo/NVC6Hlflyl0XF8Cy6BlVWh+gCBIIU36xth9RC4nro
up6n0NxV14NABeeD8AL6jvIWkht7BI9FJrBRH847X5f7sW0vt7o1Z+iA0MuouTrpxw3KeFhBJ0Md
GtyEVg4nhwKL2t7POwE2Bp6pwj5GmADfDwGIvlWVD4ew9E9hCUpthI0jBiJbeJAYuvO55fRig+Qv
hVz5K+rq6ji1LL8HId9B2RtB7tgbJFqiw4BspENUBStANCDBwpNGk8O2kfZmCpBZsQwVu0L5CLA/
77brLhjA5oMnwMWGXOoiNq2O3tCcgisAVs/RDmt5MZSF3FNpPyPvKt/1wN5jL313BUR+SiQT/5u9
M9lxHEm39KsU7rqZIGkct6KoWXL5PGwI9/QITsbBOJNP358yCxcZCXRVV+8auLuMjAiXQqSMZuc/
5zsvsek50zGOfRkHo5913mbi0h+YAQkijWqu90whnphxNyxQCePGqI+nN1CkEVaDOSzw4iwY+SL5
4U2mDJBsUvaDZcO9M3VEg2O+WxOUiUi3wYJPxSrNk3HNkzgOqGBvPVJUTbaPGjJTDq6b15EUxoGo
l3XMJy0PoEuJAzvaUHebb3PIv1Kjdq9q7pNNgZsyaOv5lp8qq/ZlKrJl3jY+i6MfcFF32ki1S7nq
cm3saRDNk+H2BbO7at1ULtBnetcSa93GtrFjQlx+5hbSGzZrP1CZ5ZxRGKS+zqQuiHOkynhwW99l
lMSn1rB9HVzjtNgx640pWgsPTMGluyehTZrAICW7EoSmgczKjaj68zQk5I31emc29V7K/E5begI8
3HA7SPvGlogAdOT5pY6HgwLA5PAaJz3FAxi5X5ZVHzIr2dSutck6HY+5Ne9g5Fxis4iCoZKPncAg
P7HZr6RaA/rF75NsWySUYoz4dbWTzrTy3Pl3K33UoSRpnv1OxROtUUgymCSqwTx7ZkMCYQk8WYTY
bW7ng1vWFX+hPA6FOEZTta0K3vTSbJdE7Wf6DpO2vHgNceIm45Dkh0UsNmW03M1iJsze42pKWDBI
gWqWXBldW63AndWB3rYHXJ/EbQWHTM6UDyBUWA7MXc6jpy8jjtvVWrPma6eRxux064klzTdWmsFU
kucWLV3QUHC9lvlkBy62q3tRjAKtvBahWST3aixL8sIl6SNB+iN7zIt808hm22gZ58+C7JqtS+si
8YF9a6a1LLjVRuPeaHi8JlpO/QLG1WcU6cYPcyN/RrdOdrLBjpgxLyhRCucuGFg+N80I2872pRbS
oZIHDWfy0O78n2apqM8i44QeapxKK/69dlhE4A6hhyaRhdF56ff+NH5FxATPUaLjIOwbsc9hYtw5
U1WulSsautWrw3RLPk9JBw/UZvzrZ9aBhZDY46jMVUoQnERzvTYo0o5r/65y0d36rk/WueZVayXi
OqwiV4Wjd/vudsN3tFRnI532rpf3X0sp+Eb4dwSYzF2ELrSJrerR1qNHWyvagO3KZ5c5xDobspq2
dHJCByJg1dwkUm3g41+MSV/O0iU4mcnxfuBJ6NulQLtg+ZBT/JqBMVhPg3vo5/YQR+09JasnNZos
i4Pceb2ImDfrxSsxW0B7aKm7Dvf4WZWz+znSVHyQvqLSq4sIfPn+lG6EkphhkJXeEwJQtcOyjeQW
U0dc+Gx+htr72RqoNk5RFKGt0vwt4YD/PrrLmWeHRLP2SjJWlW/9SHlLlEuZ+071ZciqN2I7N+KV
61gf0WB6YYwhJ7RHXY50S8pyO0JcMaYYIduNHkfpmyuAbM3aEbqF1YuO1HWFKoRVpyqujgmxSO87
0C08itJ6eY3wNQR+I++ASEB6sLUPzECselibuPangRTXQbbNfhi1dyNNNx407NuJeZNMSgZZK+5t
ggmXIhOnok9xdpsGini2sFKY2k98StY5XsYHwn4P+JPxf9UG9299pDV+g2N1PSV+/jPTeUhoyNLr
SOA/xta0RQ6vdvkwuOuEjSmC3uywjWN2h7Y5P6PREUmXbL1qNIFVZ4h3zyh+klI1N6rIvB1K8dFx
CSyPhXoFXWsH8YCjv8nQC/qoaDY391aKfV1X/JuSpj6TUpcHkpLG2l3GJ9Nk0+QU1ifsoWmVqnbZ
54M+rTHTBtpgPCStd5dlyFUqUsZ8Qulrr63rNpu8S4yQPTAsnIiK69zLq+/YXJAZDCImzwaRmTFw
mij+tFvsbiRsxLJK44LYR6nNp2qaunukQtpYUkvpgTbpLzCQ/JXtjRj0FvpeZm3g1/2oFm1n5D5J
cC22csbsNggSogHg/rimqHOKoM9BOlCGVVEk8WpOlAMMpKzEfdkK+WFpMS9oLt5dhJ33TFK+Jo0+
UbftgI6hJ3wRu6JUyxjU0inP7WyqD32CKUrls7HHld3zNCKpoBKSnHCzbNwfGuh1zUUlMRfubVfL
xbbwarVhq+0e8Eu+ZUUH5sg0FmOLEGkcWyO23lpYUGy8JEHGzlabKS3a0EvS65JQo2xP09cEKmmX
Z9NUXuOuAxZgJ1CYXozJ08jrd4T4c1IE42Fpmnba6kNWXZq5n4+9YWiIjsY06wNKZVW67ZZw42J8
T/bS7jQ/Taaz0TEPWxeV9xBZGDV2fiopSbDAFj0nns4Xxu5K4xMoRvIiRbQQtZKTfardRBvdFQnU
ccuAOW6+hZY7zmrMNS7+bJiJDMvZygRW3SJ1zpSeluWRtbrBz2/GhJ21tMy7VZPewEizZ3V4tIdO
R3nVZ9x+28axMp2YdquQ+vGB+68lNejtg0waLgkTiEl7mNqsqXdMJa28XU2lmfZ82R1HhVPcau5h
6VOmhvlUG9aOUUSqkd2OXHvdJ2X7MU21R7SsKCDF5kMWJzQJLYt5HaylY3FdZlqDOT5xIlupxcn6
EPndq/nCxoyQoty2vyzawJ6gcjTDnljeMDyqoYjMy63viR+MSD6e6PSiJtV3Z2KTPGab4ZP0Sqkl
PBmtlIGBX9QHQQlotWck4jW7IZUGxsEhnQ75kNf9caS5KBQNJckNlgVS5rMqECE7kuUltiCRVemP
uRziveiM/EsmgPSTxRzuidfYe4RV55oQWAqqfkk3XB8NBRW6EvGXZFpplQ8BHvrFdTIH+ZTGWK8J
M3Jb7j2baqOcAcUq01p9nbvacym1O1EQnM+htUVw0nYqpzk+a6s7HhuYn0vOr0XSvGXSq2nTU8SK
Cu6e3O83bmuohx56eRVYlX/Jx6F4qyrvM2pbb2c5w0s5CcW0y23WPTS9K4ny5JG82qMseJ9NXTwv
fVLhxu6CPFIHovV+kPXjtUvxvNW1sRFSOxoUOPB2xVNrGhCc6mJltPKF7E+9QV7Kw8VXdL5W1v1c
ifem8A+cC6IA8UxfaXRRm3n3o6ucEB7Jyzj6l3HOXqMeT/FK9VOHYpC9cKnfQYleEwJ+a01TnxLX
Tpfv7bL7PWOWWTjzCWXK3g1Z++5kXIDJD+gJwGXu3vBtoAoYUmWqZhlKtBez1B9Uq2+Swbjr/cZY
dUV5iPzxh+4zmazxW19MrX20JC5XSu2vsTU+5Is6G8qcgnaAmLoQzpkihq/gsbtJi1eV3v30TaQQ
lR/yaJpPQiTsQge279WEaRUgeqyG+6WSb7PvfXAeHwn/RXsHDtYNHrcu+Ro6er29PQSJFhfqJ8Hy
FePNq/R4lAlxK1NgrMsyMOrOB4mgY9JLgnnQnqKltTZalG0XDhix9L66mc/DnvfM9N/x362g4KTv
M2RB4CBAQpboXXrZ73inzKOhlx8oHgAB1CpmkVwXc7yEZlW8TLGph701bHvd/dSiRK4ZRzKaY+Sw
IRBEB4iodtR+8oF1F7dGOw8YaX4y0UtWaZnxvgmFjWVv7Xts4iulO3ADFrGuWt6yyU8CUvFu6IIY
FUfVlefdYtnahhSLzrCbCKfJMG6S+smjAAcnZMbMoUbeJ0uH1Vs8jG72XOb2fZsNW2XbzX06mJzx
PT5lz9m70FBMdrce06+F/w/T0d16nXz8g+kIvap2y22cmY86W3dcOpcsn16YYUTPsicbTJOKC+RM
kGkQ+rCuO++QDPq+qrUtBJeduzi7plFy3ZB5mlwZxmNbbnVzPA5dtGui+eD1Haf5/FmaxFM8GRpW
vC/98tFESkWkkQejSdfGYKUnjFCHrja2emrtmQQ9R5i2grpPf0yALcOc1vCtbnWHaC7D2PQfxBy1
u2TmC85zXjF0skJFhhOajArkTIR90Tys5+oO5QSvfvuWtel3xMZw4RG99jqgaqmw+pM+DgasjOq9
SWZx9GuTZhTTJU3CipENpUHeah7XWaP513EsCe4yHV3VegvoTVUv02SIAIQRk+dxytfMyYt7mcSE
b836mDY8fpsOXleuyztZ6I9Oq0jbazgn2rOXRk92bm8AcPkPfZygVGg5uTrYApOhUDZ8bOSCAG9n
HRYq3iFMBjaDEivvtB2Sjn7rFwhNy36E/LOfLWoBDKBqSlPHRVE1lM8oSAgd95HoD8hZnLvRJHcL
dMsp0phlDju7LMqt0t2NCUdo1VX2F8neN4wSBzcH0TB7fFFS1wCrX15Ehk9e9wElsFzlbbeiU+bg
yiX0Cp9NTb2HmQL9UO6YAGtnrbk0lTqBsAELN3Om65j7WZACc98HIhJ9l0St9doDtzx57Ca6dRbN
w0sT12tfxa9tJbhj2y3Ni0eIZgHJnivrNYYPytbsbO3S+x0WrtDOpp0/RJG/kaUTkhOVtbtvlPes
m8t6WIoHkw/c8pt9b3JaK9mjG2xJzXwD87FncKWjDlaCIW9kM2AblnHDEbxiD6E+vWQJ4zl+AuoC
S0pmzsaIiVXZUFGDVle7oTJ/lIW2W4zlp9ekAfDOdJU1DsZnPbq9AM5uYFBPqTucY4O33ip20NJ5
SHBWrrzMC9vSRgXUSa2krvoeVHkY8/Ejz5KzHKNNZ0xrRy6vTS1JVuaBHdVsVmoHKQbwQq+NVy8W
IUCX41yq88iewyVSXFfWy7REHVaW9DUr8rvBaAKLqH2prEuaae7ZLlg7MJOxgsGDAeASh8AS3+fG
usvt5lLOpJxvPihWfNkFTWfs2Ui81MTudTCzq756R0HbT05BpXIqV3kUi30UjSeQgXqgbmFUU+NI
iFHhOY4qSntiQnr8GDxj0zlb4CZ4Zfro6cW7l8MpBAO3Ya7LhD3VidMK+9DZpbExzFhsM1V8QjuM
V/izMSYS9dobJPlYFa13a2JDqep43EgLUbtMOQpCmGgONWYfoveUDSPoffVcgjWcFXc7Oi3mQ+s9
bzHeG0kTOlJFa7akdTC0/n2Ryecy6v3xzecYxVY2tWZ/6TaLlKNU/NS0ipz11LqM8r2dV8Sa1B+L
FhCdEWoeCaleuwGuoGr2Q1Lmm8WDGrk267xZNqNmRA9tguFhk3q4245WBjd2KyNgLrifGQfYEeGq
kFS58VTUMimCQcE74AhX1e844XBLpKywRIO4M74rN4IflOed/RPXp/tQLcP4oHSPBBk5SyrqwKJo
eIRxNaBeylvGbamJ7IVO3NTvo4jB+tfNrFWcpLySJ10xAkvNRu1BjXb9Zi+2O4Jbqf7IDiTzmx+1
A+fsNpnTDQF/ZwmyhHUioNAsfTanCGxOG7UCEoYYXUb1U7lEu1wpLqM/ZSV3BOGdRm3LZHHbfeZX
jrHisosp7PO2R8IvPSgXc1V8mJnV3Y/kxu6MKY/plbhZTv50Vf7PmO2/cCv9qznb4yd3wz+u6Y+m
+fGPz/L7H+dU9T/kr4bnP37GP6e+tvOb7lkWQH+T6hPLubU0/XPqy28xWPPIKNqGTYj5vydvlvub
YfGndcvzbZ3JFEO59k/nsuX8hs3ZZWLq3eyNOtbq/8C5jOf5V5eoME3ftpnuUbdk4GT8e5GHhYGD
TP+QYGMS7c4d01dec6Pa4kQoF/FeLDr8nzkOpdHxBEkeOgC3Sxl5G2/Itonkd/pmTnZ2ViQ3BePD
HlNn1VPPZJUek5K0OJLWO0QNeNdKf+wr+TE28qdVW8Fsu0dqRA7c6vp6wK3N/Zx995m5H33rxUso
TcZQ14WoPW9+srwQP/OD238AvMgh4yZ1YE3xV9F60KRctrI4M6bVINyvxWh/FLmvhfS+TqEaPC3M
8UeinhukeMVFWOVHynYOvjFadBTBJLDZxCXogonV+kCIF5L+Zr6cF1iYu0zm52ayEvgRI+8gzX4y
NszIUzdkvG31Juviw6+KEKLqoesFfShZdJgHRgQJL190+ZduE/cuIhGHg1HWf76ttDXB5CiYpAOr
Z5XFz76G7Uxcl8UDUepVH+PsXABIo8J16TfwtyfGGvl50ScUcMcvkRn0lyIZ6qsFMhgzpyaDaeQ0
bLr9unez72iKs6DKvxqeHkGhAJWMdX/hZPZKHH/t8pgcnPmFGQ9b7Bwpey6SL6gu+8XL6iAymzqc
ZcpzOnLAHRVhljRdSHH2VfOXV3A6fmDaXCN88fjL+ntykdec8WGQQbYLcnp4g9GzxfZGNQg840Sw
sTtIL5jVCL3L9d46ixOtpEpDDo7GndKzB13YtlnvLml1d+R8TRonWYkq/YraaT56mqzDGO9eCDMr
PySsrRzKYYous3V/e2ZipcUuZGjigIAi98D0uwe0i27DwZQIuS2mg4zmc0eofe22jcXZ2JnCeSka
8oe8BQ26N6xCM8jJgQSa33ehDTz6KZr5dLDJtmHTocnzZWanoidkqq3okEEeJ6trbTnCZVgnxRbE
gUB26y6z23XAF7g15YgpK1m42em8XjHCC0dhBCIDisXFIm/ywSGQCY7tbBJlHAwrf5BZc3V1rj4Y
3GthXOY425gq/zedlzcv9F8sH8L0GG3rFiEI++bO/rs9Ho22gtHkxltP1uz/K3s7Z84O46rghpL/
ptvkb9E+jPC3VxMe8QWTVzX+XtY03JQsWEvx1vVIjzqxv23cfqtV5ZuZhUuUX0bS+0jpFTfkv+ua
MP5miP/zxVlUHSaINjt6fDR/dbeUBfAX3O3xtsrzL2Hr1drRwOVAbs+WkbXmjwuBNO9H8uSVxQma
yZ+2qF+SPX9NVvyapPrzn29gpNBvK63umX/L/OG4sQqFDL5FEj5bZnGKE2evsBfMlmSWkP+bj9vl
MfH3i+uScOH1TB2Thvk3T0UpblpVxMWNfASQrnGCZH5p8ruu5ivP1AVFuoVVmWPfTezx5Taf6+ov
UzU7SelPzvTLi1LwJ+XRtqwXPI3roj+qbHjx2Mj2JsShWl2A4G5hyHSyDJTs1u5ch8bCelT2KLSz
52GMc/e4mz+zsd2Djz6iCoWsRqHuJT/gEWEK7OXHBA19RQnZaVYVREK9BVQ5dGGG+y1C2V4lyfip
hP9UxKyagPqbI5xSLRhG69tVqFUt+3GLR9i27o37xGJ0KH2qNGUMD7ualxdTsXx65ks+e08JLIVZ
pdxkjXcBYTUHlZccSrrFOZEjMer2/8Nu6enfR7r+7xxz/x8Fv3CE/6u91CsRrn+sPsv8r6alP/7O
n3snYf9GTIjkCv5yE/+bx/3759ZJkAijTc/GrObZrmX+xS8nzN+40w32SNjlIKfcTGz/3DsJ4zeA
74bus3cCYuKSbPoP9k64uH/5erl48oSFawkclsNWDY73rwsKaGxRJylhTk6WhyGyXjrh9Fdcy9a6
r/N45zB1WA2ja6xsYLxHb5mudHVVm7LQXVitFhgqD4v3ip3eqdcbi4CBh8wMXexawQDYTWnGRMGa
TGsLZWEtOn0+Dnqvb9IC+0bLyYudwZSGHM8NoKPkQhjySuaInFtsSxwJKnaQB4D2b0TSaRee7S9a
D1pPG5DGOsx7P6O5Mu7MzgCSjX3qWvWEGUxAqNd+TPUDXK7iZA+YfFZVOSOjgAxLXo0iaT9Qf5Lh
Mi9h1mwxYZ2ZY4eu0x0yf/ihBH8h6d0H/A7aOjVASZg9FICCsIkY52JlNR9m+kaR7iPR0lNiN3tT
Flt7bvdWss8/I8M829p0tavyM4IAXC7qq2nKA20NIS3ZqOn1qXKnDRDpqxs7VyMur0UJicoWyw4n
8NM0x2sNJocThaN7Lb3skdnYY+nS2mGW7sWMC7rIjZWajbBt4mMup+vovWWwYkQaBU0jt0i+J6ed
mByqNaojxI9K+1Cd069as7jv2vgR+H+zcu3so5vUg90Vr4634Lx1jxi03ulZeR1buY+MDlRi+2wP
JhsXdyPq8n6Omw2ZE85lcezyxH1vi3CcBDeJFt0NQzVjM8tWo/4u5ClWP8hbrCuVnXJVPZgVOLm6
iI9u5W8mwmQBQe4jhwveSeqdE4aHiuA+iZGVo/mXuml2MEbuWNA3PHDXiztnO9Jv+yWzbyLYusvu
SAzrHsJ1DC6yiT6LvPwu3WWtdfeamd1lSc726JjjFY6NnW1e+7LFE7VZlveh3OM8eUmMxebI2qyH
WXvEAPBZV/gNxJ2FyT1YrGbr+3KLWAAK3O3ecGdtGm3ZtHH1DOO9ElvavR4aI1pN/bTtzWyLow00
E7S6eK/51rZhX+CPJs0j9qUbWK1Lb4NgiK4dlf3eapqPxcUnjlhvwX+qYuc8Q9ah3uID7s41ifLt
hGg4Q7uh1JtXUg4+ha7F4CP3Wv7RDsYhqpHwsBi4+gxriLuTJAITTcZb5pnUZ3zxJuNQ1MmHbX5y
Bx2Xpt0Yg/6em++Z92AkXCe1KyOIHMUw/kw1eQ857RHo53r0km2cq5U+ib1bvuEsom7HsY8W5xGv
7k6cJg5Y9p/T3sYYXweTe24FuD9w043x4PfDq5HRSzSePXHu7SNpTSbP7rz15+nUJ/mxcV6YHB44
2WAYa0OMNiu3ZMOdwk9p4w9fSoIyZXQ/y/HRvX35klvPyrBT/YOlfhS44UWGWQveuZ1tpg56MSzu
0ds7DaNOHaJjlTFh9s9YLadVvmvADtHUxRjvRlsvV/h9wg7zPRiZOzJMb6CzdwxQn91Sg+9fn7S8
gGWk+fdDfePA3g+x4mMwt5Uf780xDscFgnQTMvfatTRs2snHbNnXtoNgGbdyOzI0jtSAaq6/err1
uwFOKKjTMVxKyKjsDSZ1BqeY8m+Otx0zerbVO8ilCUSqQXtpO+g+JocDuDbeqrH8ZzyhV0HDswT2
hJsPhyWxZKwj6EKT8TV783ZylnXsuxu8OIrbt9Gd0M2HF5O2JlaF6CfY88DXlyjoqvzoZ/m+F5nL
xCI61mX5XePSZkGPioDwOvK3dWiWgfD8+OhIEGXSM4ZQB1LN9ED6r16JdO/p9YdPv9UJFGQN3kaq
oHX1ow95RmjLSc0xgb1Ry46My727PuLb6roi2Vpp9p30w11k0ObgA3gBL54BBE/uOZowaDUMbg53
Bz3j5uNwO07m5nteLo+dLT/7ari0kt4UlTTYazD17ezcGE5dbdoBYJLiYvHkebjxNK+0exgXU3+L
cGe2EShP91aIoAdx+pzETrquW47VLcOBrQf+qfXPo59+AnEnBVhz7DepXYHduovc+b4roOBmc/Ws
FUuYS8j6edEdy62We/YdDQ77Dnvjihk0wUg63NdmNB59qfs7H3HTr1QVqjh9Zc2XQTE/mtF66R02
eHQHmJn3ppLhuaLJBTiE+9ykiJIjFwv38LzuVX8qyisV05JTJhYh5Bg8sMV0YMTzPQ7D70svnpJm
OJbZqDDQgQgtwfRpLQdQQ3+rnTr6rDmoYHHEhpfy7ZgO5bDma76iOoTOIWlS80Nibi1BNa26ki/I
2DevTc84VC8obRgNBh169grCpttrIov3GDLQcT9BHL/BVAqo5pkIyhUFluQiX4ipaN86JtCCPGWq
LVu/VHDKQYRt5o7kkmHLS0mnkoHMv3LwOg7D8qb34qc2KyDmhg+LN0NJB+BEzJgoHMKvdWI8dspl
RH4s+sjH6N6vk8tQ+m+jNX6OAMWJT2/oNvhOpr0yH2Jwkmuk0FPHQ+lpVFa5zXQKYoQ96IcxYbtu
AgzcjhX6d1I7nJcyja69HDuMNo2C5Vs+ChmTFRxViqmrvdACpLZWizcCp+vCCdpFQvBltKmk0Z+7
xOM7PXcviOwCT4uMTgURyxVaWHxKk/ycOjy/By9GXI3oy9AsNfywtM7deCV3AyYvZy1rkp25n3YH
t0u+S2eM2E4tJ8znUQCJKF9B9R32ZWTnp6R18gujXn2bWrQLeA1ecb3tcHJm9Srum51ZEM3qDT5l
RoabbvGx0jDKsXyrRQaHui0gven9Wz29K0DdsQ2OrPAjCLhjEYhYP7C9sFmnvCeIzHetbPbkjznZ
jDDduhUkymYlLP0S519+BX23TTBamfZ8ASLwqGaPiY9WYTnMtfuc9opQ1MUT2MXDbGRrDz4X4vaA
eRHknpqS00JlBQtbB3kZL8UBkcE7ll3WLEGnCfeCR2I6d94krx4u0gqDOl6zrPOtTWXM5X2RUhDs
i0Ot2/dePHv7ManfOk2LNyLdtXqmPSye8J/RWuZlJaA16jzTxn4dW3EECZYrPtIetlWFbLeJEq/E
n9xwaLWf/6uoYK5qg5iCVLiP2tDtZ73gWImvYaW0fq9wS8Hxo1Khns9mYwJFvXWjmd89G00LfoyZ
lts/zhj/I13/FwLOvzpuPVYMen6FbPzxN/48bNnGbxZ5WxvFmSON7ov/TidZ+m+QMgy8mEg3t9MW
wsk/IyKGwW9xDCK5ofv8l+AI9M/Dlmb8BthBd3wiSxyVDBsAwX9w2vo1HuIKQSgK5RnQBrkpmBF/
E2+cCsq/B3aGEfXcfKUjKmsGRy5Z/eUTuf4pfP1VoflVDvvny0BdYi/l+jZxmF+PdKSW2yhaiAA4
MmtPmtfGe3QSA3kat2dC0e3jv349Eja/HCI9RHdyLyg/hmnCu+EU+esrRjBER0ICWBr8KtOBB4BB
nPh+lQWe76QA/grIGrtizNasqDOKu+BJq0PquJFHxhD0CK24JQfC+wakmHewjMmiEdYa5srDuJfA
PgkID+c0xQwdnDNgeTDNobulnn8jAmoWMXaWT3eOMJfmMW5cH51Y64dm26U0JWDrWnqLJyZpb9dl
A1LbKWziZsjn8XfDqMlm08Ig/JEsv25R1RYMTKUGk4chdNkFEdgvHKw6ZTGn41qlMOE5/fIkgWRn
t9K/2Q4sTIcGz4KUMfhuKnlqkLDJSxG92USelxdXGbLB+toaQt9RvMifY6hK/8RWt5QjeOYOi+uD
MshFFaWcuct5IlnjapOHLzrCZxuRXXZzXPW2PUmbjdfo5nsqZMBt6Y1wSjNMJumO5W1iYU826NLU
N+l6t0SE0p80VOtRNwFaljyD1Jp7htV6cij6QfNvaAJK5AivVxwPyCXIV6uQytnHGdyDMKsXo6rh
g7pG/NHC3G/3tu/NJnudhlT2zznrmifIIKW514gYpyu8/2BBZyUSul9s+CsBnmfPfLKMtp5WMQWR
PaWWDltALNhOg9GHBqUtnzmPX0K3XgNxlezJ72NueuJHWS0Wm2RuMwPwQlaK4tgp1mQSMaYvrBXo
j8H7oluQeX6dzl2yQZicqcvJy0rR2OEAlPVPqTXe/JBuHkXHialx8QAPXqsAHpcaGYZCp12NA3Ws
NHkSU9n3j3XM9vks675UD3M284K5JnP9IgEViyM7VKbxTF20CSk9NwkTUv+DzbzwWuEsGDHHwQLY
aOtptQGUHTlHp4uVczfFCQofu7eyro5aVoFahnFnd93eoJqkYScESQI8+dg7dRNacToAiJeZWScZ
XlLpVpu4mdrl3R+ESe1Ak1vEiouczUDQNZ6Vn1XBZbuKSpn+pYm7WsNg5+XFo5aKtL+QthLGk9W0
TpEHpldqey1aClotdZIPnJWCxMCjQeWDlVLEyf6D4sB0oO3yPKRz7PChz3a9VxOQU3UesIL9UUSm
+6oJmL3pCA/eUs97VeBqO2ROt8xoLHQAY5KuHWM9tjRg4guLlwUH1aLUmBlbhtopZAyjdpp30Ant
eE/ePJJiDUe0HB5pYrDo8tE1VWUU91Cb8lExreuO2q0Y4Jluslt/KrkFnODrXuiKjBZMGhMEXdKj
Vy8P4zDZLcbqlixZNTxahaUhp8x+J1L/wppVNYgmxNllj2HRpyv+qGp3bryvpVNUQuyJHUfNU4+r
QpsfVTXh0IX7S82ZU2HFIJ89uDH9IiBuifNUfqPa0M2cjN21m1GztRoTJyFgbtSjQIhiKfXvkPgx
aK1mbj4fK1fhu23QMuObEE9EHXOCUxF1D5B59TvfzTglL1qpaaFghxetG8+OtN3UUYS0bjItnfl0
9L7eOywcxrOWa0zlSpmS7+o9N7IOeVc3xzLWYSDlFpdj5WpGFgXSsswZ+G60dBpkaHrPfWtXsbtn
0058cULeWUgONdl7rA1z4x8p6x5iee+D3R2jM+yVKMHtN2LX7P9UnP+Pk4ZfH5c8VWDSMOwVLmlP
A+Xyb5MGh2laJzxscaK34+Z/s3cmTZIiWbb+K0/enhKUma0ZNrmZz0N4xAbxmJhBQVFA+fX9WVU9
eRnR2ZnS0tveVUlmOmYGqF6995zv7BoknHB+KYE//fX+9afXuY5TGEU7ju/91gJl37fHmqi+TVdJ
jiKEM0/PZcfx768v8+u2/O9NMmSKTm0C4sv+bZMMyyIiK5nLWL0VB6e1Wc693Z/U4F+Pzh583b++
3vXv/f+p2PXnYzoFNyqIXT9kaPXb9dIuxHMXoDN0V+x+awEcbLP6HXPXUNCdIKFx03nG/qhSOf/N
nbv+Yr9dmpqAVQTgGbcu+O3OdbaZCKngGRs55ezKuar3Y9+RSQkLIfnrb/lnl8JoGzqwy9igr9bf
Pw7E2Kz9ZvK51Fp1wf2Ml+uiCZbYZJn6mynjf/49r18GAYQHgCskO+jXK2ljahW6uOm8eVUkPC6S
L5Q2/jus33YbdahmW0M61uTWzb9u5f+W+//X8ahO/2tH+GtbjD++/58zeJHvXfPLiOX6H/6r6hf/
gIwW8VYxlhQI0q6oxH+rU6J/BIDxKOsBEsQBLwHz1H+X/YH9Dzg0DjfSdXlDfI9B5//Tp8T8I5ad
CPL0df3x/ztFv4h/k6d4BD4FgNts/hofjwv++uCsGFFWocmviB0wbVizuiGMgIZgmtm00oqtg6ng
+w/MFbukQm76JpqrF8aS3qm207C4W+cs+plWnfhJdnh3YxVBdjK1Cemfh8ULwElJcGlXD88rqaeH
EOvrA2MYyg3jeO/t3A/0KyUeJH+UabrtfEOK4zIWXwJ6s8WWQjn45DL7TMngaNGgO8vST0lfVwP5
q8yG3AOWYe95rkod31dxSzQYgvx6vcncSU6nOGsCsW8qOliOjqw26UZnGna6puaGlt3EPySKOZxb
mZ91O+I2kOXFxhbLYajsMtwaFVHfD2D+yeOdejwqWd8smKRDqronB0MtNNNCLMvJw3EbbotJNdWN
HVo1PxxnigRd5kIbliL9NfUQwaCW7LPjGJNXgetzaT7n3Vrfw+hCsFN0KvT3bVQrRNCRoe8eWQSe
NdJMtw3mbVDNJJmSrNrUS3hoXI/Qd4JtOJ7MWXiB+RR2sLREiEwF6wK5GhOg221cE3pDCI2fkl+B
iPIgJ6x2DzmDHLoFlBdz4gH9HeiDmfq5m+Pg3nEIwdrBqaluHfCnBGXkWJ5QR8REnQaF136eXL+Q
NwRLzD4ZFKvYK2Xcr4KI8+ixxiEMUCkv+cC+UnjsV/a2PZ5Uyv+xyuV9uHqtfiEKpdO0dGTb72Is
cOo0ytH+agttDnaaw4n1TZm5W0LlruehcojwzWWAX8qUUC7oMgafO+CO1xV1dr8tm258pJxhVqK7
oHiJR848m9Cx2m+z9OfvUx70752Z7VsvrIsjgHHkUfTQ8fVnUxgmcBhB/Oc28aIx6PsXgryap3iZ
ep2gDWZ01eT92dNZCdiI2IJnWWMQS3taNmiQqfg2itTut04M/cPQIaEl6G5Wx6icIgRGWTkj/4Qr
9eE3xfKt6y38JXGk1oPuOjvduJxVoP/ASeh3ugw5cvaNwHZBTPVHs5bVMcCy8dYLTY7GNdj6Bx1c
5W0l5xTCZ7sGXc8whx9Z7tP4c0XaPRaA2w4UYg7M3TwM73uAWNRhlb2WVIcxlim48UQEtk09Z1vM
jOVHxBhHH0gVXQ483bTqqkC3834GZFZuBlG0t5HyY2JQcLYTxMmR3T8RYFffWktl7H3Ly/o1MMDP
NlVDNfk3G/evpRDFScR659A7AbERhMFVs/fH3bQRFY7aMRCbekg62z4GQ3b8w/r9J82JP72CSzUH
JYNaKL7+8z/gWZSqerqUXIEe77CGRzsr/4dX+G25jaWmxOagsWnAuPAdwvHv6N5/+h2oFUNeqQhp
ylUi84fvINYMUJ7lCw40iUXSRF8Of/Md/qmi+UMFxezfsyPaWNfhv+/4v6tsMkn6D+R9noOx85Zb
GvP2M1Eb0aci8yxxtodetnwzrPoOwWi3rVekO0eG9a3wUfMlkauQqfeLbj4tvUC7xpndrO8DM7/m
yNxrEAfAfvZy4cxQNokAkur8zaP0W7l7FWK5gjrXp9mFBPTKEPrjj9QT5NIHPbqBeBUXe/weoS/w
OpuAp7+jo15v6C+/FVdywL9goyUdmv/x65Usegq5XdM4cIx8SaOhPE/h+kgy+Jr89bP75xcCAxQg
vCJm5rcLrTgLGsgAjGE1LsUCic/cvSEpf//ry/znX45eIxT+EH0Hh5LfX8KFbkVkhCGaAwuBO9kd
Ws7o89IGcAuqv7nW9VH99bcLgeNem6L08KiEfnvhi7BCwVgQGKGj5XRFbTGcX+S6ddQZPMRff6/f
xGsRjwRNMAY0MBEB9QAU+fVGYTJQqFux6C+Nu62DN5u8j/AcW/Tyo49wehqym6i5kDH4NycvTJa/
vrL/vHTEF8SaTVfUpk3166VnT2IoaQd30zu+fgkFIDzCNwBaIpvS2X07x4u77Uwdfndqq77JxnZ9
cuep243A9rzEIzQMVIJnivuyo7G7rQKIMNscVhv1nK+tdzk39WHyibTZOmyH51Jo+Wpih6fF1+WI
/LIQn7GlxV/SCBf0RkXXaAvH71NMT0GtCQ1uSEjdFVBlDMw+OSAigHV1ofU2nrqImo7wynn6WoPc
DPZh5syvgYyWcDv0DOZqrJ5PEBJn9UR4mtdus95blxtSCW33nMnZ/jpKWTzUQH5WknNTrOPkYK+g
l0NUavRAiidXZz/YHzJDJ7SFApctMa4cSK9yTaLAEc+zCgrnrCPpBDdwaJnwrPPQnRbpD3sjLfWd
7tD44Ld5dyJWpT3ixa133tjAT8lLk3eJkpMzHCYduLeuN2MZ7ylM7G2OruM6dO4sLxlBPNn7pRPy
a4kMgVw+vcoyIWelWe7l2qtEpk7f3DaDmXCE6+5Mv85N8r63H2NXRQ9icLqkQ8N+iVb0KcQqFcSO
N6SJM/Szu3sn7qZmP2Hv1c8Z3VIEt32v6JVXqltuFUDI+ZwFWBqzrUCwG2CsHyt9UE6uCdSqIBkg
OOjmZ9mG2BIIMas+oxK+KVnvjn63pPs8GtxHikIihMBmugcBuQnvaMiYzcIyxrnjzQpEerGGuKfb
DDTlIouqnW+4mc5eESQNQDOdbnSXoeOwh4wcCU+W7cvMW7MjHDMgAthh+bjouEJk6jikHV3GbCbu
GHDlm3TWqwVWa7VDHKU9nupgyB8oHsJtr8o+2gclCcTMgLvhFtzRulOWRdI4+hf8gTLNuyc9Glvu
l9TE+tzwU97HedSf5jRm82jBzZsX7LuY8Gb+HPQHJDsVtUrdM5d5Gb2i3mnnmv44tlebjJzN0Vcd
z/KmcJBcknN6VQDUeCYVyWU1SJcJx5vfk1sMtajAonh/Dcopv9GCD8QOyBQuNwNGAw2C7ZcfqrPi
7uwCej6hcW+rZIm7OiDwL/ZfgqodigsoaHgicWEaP0EsU37p17GUI0ZymrCMQRzn4HESW7YjCCna
cWIIrVNLqxfPNrXlp7YiyGtfOMAzXDAI+xYD0HPuwQnxjYcBKbCd8cOp4a5gPZiPlpmHhwXFHqWz
J3+iF/COpd04e1xW0bEcBv0R9fa887MCd9OyYANFxY+0MynwZcybQqeoR0xkvSqoCchrZrR1mzLT
+XeSqvDCp0jdtjBrsIC5LkKJECDAR5yXmDj91G734Tz5N8qRDNUXVt39RJzBe+Dm0YcxPUSScNEI
uoNxfJh0yecAj7NunKFvmMAMwvoIVe6KQ6sKa6eJ/rziNkEwJNJZMmtH0yzH5M4iNx2qtVYXbzWf
8ErlH83QtBcBGOZbWQTEus9NE3c7DsBwDrwmt8n/Rn+Vb0HqFq8GLRO9cGUNB78hrDKxWcSLnY2b
+Oc89tgBJVKip4nTe3DAdVz7Z1u3i3Ofh4USuysOxiTY0sb14nv4Hpi8ZkBQmXPE/dEqBiweQdou
NG+9ub8dRFnrt0b78CKTHpxLXyRjIZmTtLBgr5oaa0+Ipc1Id3GWFz43nFQnmj9ssqrl55GT0lY3
HksH8/c8QGdYGuuMUKb1jrlFMbYZGky2bS9montmTJphWHbfg45Q9E1YOsNN02ME3mpjrbuwhiCx
mWxlPeU2TfO9DdP0daV19Nrqxd8ZPJM3sRR5lnQ6w7cZjeYtkowQLkIV9q3FME2/9ANaCuZebQv6
pswPGjj5V2AMTHM0IghnD8ma2YPd5ZH7Wkfo6tolk+d6yIbw2I1ehH0vFfOwq5ASM6svViOReAGr
XW9qu2BEEY6r4z2Eo6ea9zHtcTh4BfrGxwDS9w60vX1DaHEnvtQ6F20SFX7vPczUjxcGW9Mjp6/V
OwrYLekRZVROlJeT3QmvDZ5I9nK87RpIQnAjkU5Mo4rRYrPrzRJkHwCNsBuGngafRdNgifalJo7y
uMy9cd7GqpMcskhXPYcAko+dknGGQk64ZMmn03AyjtU9ky6FsKydx6I+Z772pySyu/gaKenEu8Ux
wA3MAkR6y3APkLYYM91sAZupHu+xFZfFNjNBvS8x0w6839Fana1/UllLehdPU8zbcpwqRq5H9obh
6NNuae6GuFMHcsn9Tyi6c6LraDjgGxXTeAR523zKrHl9X1kAQrg5RbtXVmRK3PolpI46ELwlgY8+
p3JycQAcqB/GtZjCCzq9BactIR9iX6kFG3pnYvfJG9eWX3aZD5Lp6Qdzz8HepCYtnhHO2RwJUpfU
WifdrToiL9NQVRzCpjSwesuFcmQzoKuiy+CzgoWM83BLrQXhyWvongZ7EuJSxcGMmAwCbfvkdeS7
7io92c9N7lvtQcXc942yhzi8812TPVkcUto9mcpYF/P8iWUaVUduT7o/9umiS8Jrs3i+AxxebkPV
9neg8r3oAvzcpkUEcUmfO4dT1N4JoO+iOHL51Ks9GDZTOwpoyZTWNjUlEie7qgGGUVot1Vg3X6wF
K+bBmaKr5V7RXd61Llz+jWBKtHOB9YxfQSKIHVh2cCKZK+2j5+PKvTTpXPrHIoIPkoihFDOVZwYr
lJDjHqN4LnxFrnz6wSmeEAzhzeUbg/OCbYx00eguEGvZkPZ7RS4x4AdusKRtdipT+zqFm1b/fY1t
ehBRNnaHSWC+Yq0dKnHMgGb7J7DTaF9UVSF+6ecRmhvJctmTSFc9JfT1qn4bYeNJGqsl1dQPVioo
aV4iBSj62fb9LdSf8ibKcD639GWSOXOPve3ndxCWqwN4pnxPUjXiLxFk+4y3v4EXQUhZvS7osBF/
7+oIMGWCwjS6VKK21c/emgjAnhQ9tB66oqot8kmNXwGwDmHsTo+wT/tqB+2oio/aD0dY5q39uaH5
DeisI/bVWidzRhW3eKRMx1eeNX4fs58DMsjeQR9ex3JdA+xBdUZcnFEhSHIKb7rYZuyc27jynBnh
bFx/haEHPR2sN1iAKkBG11VkKy/THDyUzCcfFgOa7WOuyMZ9i+0WS61a45ItLQg/p1k67HNXrru6
m2eKCcv+bC2MDJhvxuoR51TLgLdRwdlpMO3aCIi7HUhLsuN7UNzOPkoRQuUmX5eTnCgX910HQ/rG
W630a3Ml/onGaa3PHKP0uiUvGaFw2OYRtO21gPvDb29AYaWV+e6EIPG+iqETxV6H4DsTuy6G5tmv
cpaQEeLGVg9xTq1F8zbpqkg0CX2+eOe4nUGaPS35dnGU+6JNwzmhkbYhQ89KT5YoOgzU6AOjCzsG
fqw8hscUen3/s/WIAYjoam4WFJ2mqs6aaU9LEiDh43GQq8Ssg3WqYMjswy7PjmVcpvcLw9oXqZjN
PCOxJqWgiCdeAKS+Y3O/+vA0eaVi5FLUkeuaAKdMOW4QmPA4O2XvbpiDRHdRX7Y7Thn+nSYUZNt5
jf5Zk9j2yitHyLGsorOCpbBHh2L9FBlv1pal2ZxmO07JEk/z3j6vWAapGk2bfQs8cPQ9c0jrVbsV
+cFEZqYO1kLBbJ4aFSoddMEFrE/pT28y9kCLd3FJH+0aizz4Fv41jllDMoxVdVHAJqIdgNhWbJlA
OYd0gIV3uuZCZKfayhGyCtXYh2ZuoeIQ5DuXsDnn0DkNZZ+1l6gOOheFxyDfiyFs6y2AETnvxhV0
Dgms63zucsc1J5bF/MShCudCrVwbQn45m2/sBmW7rdarCmbJbecm66/nLuRhXLVFpRDUU3gss3He
AgDElS5h/8xP0XJ1VZBrXj6Ysu6/9qGabrGY+Ic0rOIENpleNrjo0u6irWJ+t6cRV3bYohcgs1AH
I8tmNi4h4uS67OFKkRN1M6aybF7GNqI1OXI/w13vyuodMf9QbalFpqdlqt1HCwPgl0gJe0FLEqxn
CEPjefJr72NpIN5tM6+x29t1ngFNOcU45E9BajuweaSHF8nVlmEkn5l513v2cleFY3tU3kT6K2cT
IheyPvA3hZyGbyT46nvLGlp1outYfSWAtx+hLySY/mO5X41Iq1u/z9fPvqA+T5xxQCLjFqhX4SGV
n0rUwNPWZduttxg6cvIhiQbhGMP+A/NVOTHuiQH4Wgc/MoMRJC9uOc8BrnPq+FH51AyxBg9VV/zf
OJ72RTWNe7OU9ZME4obUtQ8Ju4zcdjO3dnSIpzz7QqqC/yKNvCaOpAgp+7EuHoG62W8DKqKvLXC1
e+iB1q5eAoXrEVTAZzyoIQ060Z8jpxju8rXjsovMernz8nn6FAey+Fl3NfA/Z4mXQ+zl5i6YSNbj
Rg20iQV7YtIGxXhvOo+MWT8QCp2wb25yBd51RVG27nnlsLsxzQeaPgffAuVYtxV9dUJDwEQ8UpJ2
n/UkPEXppTjJroBTwZWkWHdak0mDyNPnpMkoyDlh8fMPwbSoS1VU9YUnGtVG55V7Pnr/6DqdeJm9
+jltKRN8uhsb0J52zLNRM1he7H79yUIjsNHggd6niMdPhvqdFNm1bT+pQcv8wF/z7qrcBQDfDCE4
g6lzv0V2WO1mQjlPuHwEtD2pZtS4A2eRNPTiz1EPZaNbJD0qa1E63wKHYcu4osCWXejlkqSnsVNJ
z3rwZllVDM2kyt6DfPS6k6OAom6qPmhvCkdGCZpdRvxTFlSPVhEtn60ha56Cnhh038qWc82gBgB4
SoqBi6zvrouC5jgZt3oaUrKF7J68mjasu/tRFfExqGJYasz3F3Tfg26SYAzmL1r7TTKGjgqO5GX7
tHVE7+t9DqUt3Enbig9kfQtrMy98gG1BNM5rHywR0CIHIO6QCmZ+hvq7d8oziejrMWNIcBqWGNUZ
mtQxIaJC3eCBWF5ixjiPOZqAZjP7gBh2RdHIAe0R8KyJPvyzrufgsE5qgRYZTA0+x8JUx85J6Vh0
Xg89T6tg02kx7wWKezZiwhzRcaUaj02TE6LhDbYJYRjHTNc7EENkzddiwWIT5RyTe0QMehqTSDI0
TAFEHPyZdc0XRrob2rf8RypumrfaoMo5VKwfgD78GnWuNHEy80NEUJ+c6dKKeCBifBz8Hxke5x07
fftF+2o7FlH5lKKem24l0bzJtXh+jUwVPiMMQSAlulBX39Yolp/MYHnT3loju37g5+D1WeRkQuhz
HQErGpvwFlKOdQ9UImDgd+0NUgcskX3wHKK0jgUsVXOB/Ot/dIUnrtmyJWxYl4PFviBac95Qvzo7
G7VWnMSiD8ttPoB6QcDPdjT20zeyXvQu9oIHT0AA3irJSWojrHm6aFThz6EFq3XinXoA/RL9QMHd
EXTuzO52dPL1nZwU7x0R5fxEE4yzZFz67Tni7RK0K5W+0m8qjtC5dhjErQxsdnOxFs9pvOKFcYtw
F4sW06tkGk1USs1DsBuYJ7mAXvMe9E0hyIKeGKBuI3fIHgNMdt5GMhOn+uXJAz+1WaZncK4b+WZd
GOKVzcEW0j6pjnE7wBEOaupiE26yixvr+2h0um4GzuM/UmAIYFCInwfZMed7nxDm8zyQ9o19Ay3P
cW4H9REivzrYYeclve4KczSj4NKzcg1vtj0Nj8jaxP1Sc+PiytY72IpwTJtiph4SY4r9vyCpqe89
UFJ2q1b/lqCUl07qjzAaplsCrc2TN8XFBVP9yioLKWu48Q/5Y8XjdzTpeOXZeNTjh3Dw9TvamDC8
scdmYbXFpHFLT95QHnYcmhYHHJ+IOMdyfuqDN86G880ctfPOqeZlOmakEn6XFJU49+KoSSbJo7ER
M0jGiO5UsqbCg3uFz/JtpA7+WndgjNncOTruqtFFAZdHRJ9sQpsz2W0bdW18hHsMSCCXiyb/yIHp
k88Rqy8lG3DOcjXta9yIXCQFrf77JZ/iboNNg4Wj98Yu25RxP4V3Lpns8C1GRGUkXODgahnQfnXw
RGI4UaE+gUVU8SGl1v+odBkccjlVH5brQRYMZwdP2VpiWuHwYOZD0cf3vJaPVU7nIHc9ODXF4qen
GE0p0FlV1ISMUCfHeyJf3FtZjVfTEgpOMGXZ8C6LyduSts4AvI6b9NPAkQfbhI5mnFjcsreAJmzI
pAiK6ZPbMShOp9I7ETDGlmyTxI7crYwom9zJUYZE2xRWOpotGoPuHAy3aWai7zQ0f3QYG9O8wj6k
lsi5N37Rif3KGB4eWZji5Rg9jdbQKX66dWVIg1AphWdkNddM3o5p84b46eZiyqqEoWnl2brpFcDa
JAs685HJqCEPqtPLm5eisoDSXJGO5IIegVtfC/fkrNLWB72iPN5GsxqandcEmDK0p8dqV2fNUO5L
kt2qHcGkzCdHWN7pywLWFdN5kWG1Yricmg0DwfSWmHOCA1QhK3Wo2tq9WAWxXRDKMhMf84b+/h3o
9hhS+OAvZGlHpvgmaI5P28pqikvptb2fpF5mwqNrTGkdUKcEH8gbxIxLnZzyJEbueJBdu1aPmcBc
jgPGnraY4ueLDskgo9OY2dUphqR5BVbSZAFHiU+mfAALZV3p7Z2m9c9PBmhb9fMHrtoZCDVhwx+I
sor1+8hBq36YqHtPLWvgcmwRC+D7lY7zKLIOuHlateLFula7x8xzhTrGnYs5bYTS7FlWcz+kgXrW
8Nzom/e2+LEWbr5fWgHrApRwQw9+cSVJw0FeXnDFTfvFHQI60CCuqU2KW7Cg6XqorWx4VJmjj/NV
OAqHKl7vx9QuHijrCAlyFWT7UCxkOik75N8iSPA7yEx72FqlX7nAGf1MbYa29KGads3snV2/vWL6
VfrWolJMmrQdogtiGUSK0UgX/kk7vNgkiYBHbdaWkjFbc4vSQGTNGwKAyoCy03W+Wydr5gHK6J9u
tJWVb2BAFWcNuvnQFmtMYoGnLtmYsjCHWGjZdyMmQN3ywcUqAOhW1D/D7B1e60YCwkXLOPwAhVU+
1AB4E5gR+XiYgija1UEA1Bd5ct6cO9qFzyPC3Hlbd5XrXApfxz/rkZPrxk61WJMcJuZ8cO0V2lMc
ZuCUc3CD0yYb4xqBe4XupVtCchGayiM4qp26Q4VV9HPjG/821ZY82fE4P9uuXbK71sQ1pj9iKa3H
xlLDvoy/F+HGxP4gEgaddA4WClCQj9A88FlXwv6h0I0Ta7mUUb5pWwDy5ypv8k9lmiOLJjyZoxmC
whV6/Ry/0hW8n/L6JRU+ZBQ3yFPMBpmS3MUO9ci4aA4asjw3uRkBrgchEhVlNMw0GiEXO/XibO/F
WM9u5DiP8qTLFiKWx62+88a+nXatnsp1E6cVml2gulZ2BnHEhLBp1/HipSkNPu44CB6m6VV9b7do
UmTLYChBz5KnfMg8o0FvmFqhJhnk0WZm+ITyf+YXjXjysMZWA25oE39h0CfKrWrJRdzwpHq7YhDE
N7CjOC+qKdv7KWypBCv6jvxUnN72C73R6kCcA/tC20ccz+ZiMOWNEFP4LiqnOJPYpMz90I0am/bi
9s62zcH5x+VcJM2MVnxTMY/4WpEXR/zBsNbzJymZWWDqmPPiMEiXzXYgIGQ3WenMqI6uzaOcJ7Cb
cblUjy3jOb4ZGSj1gxj96LEoyDe/qbFLwtxoQ+t1VdK+x4dKkJXd0DbyK3DrpKauYG9WJ3AodGKy
yhu5hp9c+9oKz6wxcHZuWwdQ5cZ0Tx2Fj5IYrfZmGYX3lYqTX8j3hRyOzLper4nnzHNqd4R61qhw
PThNFIEUzABbvvSUYjg0iMLtaCyumutpEsMYHKFqh8YZGdxxFst1HUzWW5cu/bEM2VJxRdTmKzeO
0I1QldWXiq+9cZqCSAyGojXDlQlBHI270H2exwg/WOamKqkEdtOtX5KfeJ09TaexiTFmrpmUwyFT
/vpCJtxUJ/W8LK+jgYItDfhzQ7v6kSl6+aUdwZgQVNwMp7AZZXXMhxYF2OI7mE95VjdNakIcArUq
n1th+gjTC7b9hMZEjJGdcuC2Hq25fhqBvGfbJqpXzsZTJMweCYOs9/WgYhqJbVbbVCNh8NNC9FKf
xlmODGsa1setG9fqlGtqiK+SIY55tYJW5E8qbbCOBjEm9K0xBHLCxR7m12kqmyJJl6J9VfMSUyOr
CHs103XLAs1H23y/TgRvPo7piNu5AJHz2c2y5iTJqTh6eQf81Cvr9a1Qrofacamec1/SV/LSObW4
d8EVyqivUYRlXyzDlnaMtC/jnInirvKt3H7KQYFePZx9E559tuxTQ35ggUk96jiT5vz6MJ4d/YFu
c7wT1dwj5lJx8Fg4rMPbqwkQnmKonl2O/R4MgkkWN+kYyMcsE4u+zI7T7uuqyz4HFEJqMy0pvcbS
LlwOOMp8EKQhw63OVDFts4HNZeuwby9na80KvQV6uqikW3TxQNaqu55qP+1JNQS6d1cXgc1pPKvq
T62NAmFjCzW+jH4wkIoYuoyBA2nR7C+6m2jthxxvhOU0AL00sFOzcoYAkFU5NJMkoD8aejWu9cIS
iYc51PtWGT2cp9YfHgQm1J3j9eub7E1+C08oSlxG7olY6+kmoG1iczuZHBBKOlgmO5iAVJaNcWuc
l5u+LsPliYxDJp+hPTiPZaud756NXSfJCxceYY2g8zNBdA69T4MuYsPoMTwq3pfT4JfEsi5O+EVI
HZ3dyPNpqw92n+AOhnQwD3bRcBAs3L0DdPsRtuYEDCAguKIpjPeaqpoVdtIsSOHY6/wILhV6YNYo
cXS0xyGraOOx36GYjUHzy/UnW5ZIxlUOUZL6Zf2h9DDcIivMH7qlQlHIYwVrN6D/hzLeQgWJX2mU
+ql3eueBwPQCUsm03GG8d97FMIpLsAg4E5I/1TO9T7cAJ/1mBwa/TWpnhvCsOsNTgpEND5cdTDt3
ssrohtHP8olOUbuncrbXTWPkeB7cPLsNfRm+2TooGTM4+k7OOj4WGZkfSc0MmvOKyGjgMxhrqUkZ
/H/nXUp3k1TxQzloOlV1ygfKAnefNcK+x+KDfFLWY3QlF7uftE1xD5PT7NAzApcb09xpfqYZtd+l
mNE53sAUUnmS1qzHR4p01K/5XNonCJPNcynU/MVtC+JSaIySXkAgzOA+kOsi1REdX3tTjl5wXPDH
gUStl44n2raaJ4O+gXFm2Zc/bCddPzvKZzJiM2kbjrQrzWu/2qN9mzMB5LfwGpmeZmJbgZ3EhfsD
u/V4SDGkDYmLA3jcAMStn7IsouuAkEU8zfQwqaToum1U5UztHi+3y7GIpCB8/W702qxp5+9gqRFu
ocoCkduEgSQhHWFtT2mcWTkcqFBaeyoKCU+BGeERz95av5hihcBnNfPFoa6LN6ZilcNjPPpndH9a
HOoVJz7EJf/WpMKN6LwKBVtB2Tj3g+uN26eKovqePmeUfcEv7vCiDP51uMUUAefFlN3qQiGUJg1x
nN6CjjKLSGW1bNLe8hcQtSu+MT+ikcYrToTnaq2EIbBMWlulAufKBziu9TjBa5XQOWpiepewKm7I
Q66ect0yludWnPHCr69M2zN1V9giLekfutmR+Wf2Ii0ik5xZl3eZCGhSI9TLUJRQp5f7qx2uJlVK
816s/GCEpVI9J8tq9fD1lnz4hm8Sf3jQjdMXv/RZtMBhNQ+qG+MFh2FV1jA22m6HFc1unzRXffJM
25xB0IV3HGGCez0uw6MoTFFuHBtsgpkatY9Ti/MKPOZpu2oZX2v6mlibTnnhLnf85qgj1mGc7Lb9
xOCMxm/P3+rAFxLwa9hsppsxCPT93E/oG+t+cLP94IMi2Cx0FsgXgk/qoLzQ3YNbes7tAv3ePaOt
65aTGxS0uIga6R6ssa0Y7ky8Kkz6C84a/XCfDZ7PuzHDD6C+OYs0Xz/SAUbKMCKk3OjVny9DrEGr
grZJ4y1MqP8g7bya40aSLfyHLiIKHnhttKEVnURSekFoZOC9x6+/H7hxV91obCO092FipOAME+Wy
sjJPnlMo+xwCNTR/crSgyVwrrwaR9xtwc3StkICj7KAVMlQW7hhzd8Ru9tjnsMNreoTqLeLPGjTA
QWm/xb0o71B77aF1ZVnUfUlL29Q8KuX0nTYhVS+BcFDYMkF7wgTZIreUVgY1U8tIn6hC+MMLSIK4
fCfsKSugZgVslyh6/66EgHI1sdXWf+Qpb8FtTjyzVavYQBKsRVYP2pHMgmKZMi7t7rAHkKUHhvOM
G4hALomM+2PIk0M51soXU256qoVdtmPGxVegfXDftzr3H620MQzSLDcIAZVGJNIR1Exj3HLShi71
oYqarp1RrlH7WjJIrRMARCT67sJA0e7oFChQoQYY94XeOO1VU4WJGIDi/7QUPuWq1PocEYImgyip
IRcfTF/c+7cDrAFv9hghexvYRimQ0KLiu2m5DL032yqtnx4K5NF12mWkkUAnlumOAB7tZj3P5PvB
LgltZKsb3utUC/8J+lT9XlgtCqfQDFnffJBNtaMWeQK5suFZP33KFzYunvoLKdTORKQETDWuSyop
E/lh8hDWA20QEHSTRrRhmhuR07DsJ1KYwEAUzwpe2qQU+afIFR2CKkOoE7BoXd4+JJo/3vhy2/8Q
3Ku/6O/0B6eNFPwOPaTTPke49V3JZe1lKCQ5psoeBO7VFJ6hce6TWtqTzzaGTaegdnwHFg0VTDex
ZLENFLt+L3lN3oZwg5fXWQXn3pb+6WGgtZFiMk0WyuSpvZbsQVJ7ttjmWuHRQErDG4oGo0vuO/Kk
6lWFpuMfPyXAd9QY9iLH52qtbwIXSYNrauf9Ux2hN3P4n7of0yYtW1w4VI0wbrRa+9tqKrXe+GSg
n6MmtQ6y0YR3Q+9135WwptNRFeLrZVjqOarXtCyAqTaNaiYY4hk0NOvktvKbQYV9/3kIlPuEg2ub
4/VlKwtAW2qRwqIQaiGfqs1a4kQeutJQh1Tj0a8V0nOACAGqCtRyc+3xsqkFrKutKaYNxl7XhWLN
BgQ+K4+rhIzuiDyIEO7nKHOfLptYmLOJhJIsj8p4EA0/hdPqai71TYQJNX/Kzc/puCOJf9nEOQoa
QiQhVPBlOp1Y88a+yM/AwvgFdPo2HfeSCpvmQQCTHaFTuWzJ4mNPMdCW0DU6+0Cp0wY6tY8dI9XT
wlRtN8jAkuSodpDWo4mZJ8KV0f+AiyCApPayvRmD6ARGZsoUxQYjAorcmJrSjg1m+RiV4Gw16O9G
WG/oa5Zv0vIQIGge3Hvw61LuNVbA1+crNsGewbAptBUbMGme2lQ8ipo22LhN1kLB1ly1ab1Xm93l
kZ3vPFugfKrLoKxNmIpnRnIrboLSIISmu7lvXmtrhQxUnuDoJ0vFArHj6CwAiWxwZE9HUZE/NXtk
dTZa1TiFLJC4ewt1w4G9GbZ5mMglet3V9rtSvVY8jMktXgeh+S953v/Yl3y2X+gyoCUDZ6EYFpQX
8/aPLAHWbY8kr1T9IaPduxE19ABG5UDv/qgUKDTWyafLM/uBjZ+NnMUTtJYJ3WIFpybDo54TI7bB
XvoySfKQnv7iLUdkYlNp3VMlZXcD1A9NZ3yiIEeOUocUmC6ex95SnUqN7hCOuqo87z73+ueVr1pY
D76KjmY6CKZOhVn7QFnBNafQxrNx63+yXLsVxGB6qBWbNru3jAYGeDid0+YLDAcP6FRSI1D/UTR5
pYlhcUFswYPdxr+i/Xw6N6ZCtQ6KaXNTJEAuEd+Cr2/TFd6WTMdVRAoG9M+PyyM/c+fTHjgyOX3S
0XIo5UABP8Vk6e7hEkHE0t8gv7Jpyu4q81fO7tmxmhmbrX2vo78D5YS5aUHHcGFTyDR5Tlwe0ZmD
wAgny9TppFYVFvN0RAAih7BJVXMjBh3OieGQR4BsiQUvmzlz6yYNtRCi6jgIGHmM2Qn2TKmupRpZ
P0+3HodU/DYsiPXGpPoyjmb2etnY+ZhsTXDp4tkNzeA6PB1TnqiFVOumu5ECcZAJljy1fWUXr1y4
5/sPMzZtkAqsO3TtTGM+2gxZ7Skt3FruxpRf63CfUCtPQQiATm7eYZpxLg/qfOsRSHxwCNGyQ/fO
bFCd1Po1lGmk07C60YLmunXbXdQnT/CV79p0XLG3sGJcjjAm4Xr49/x0wVNDqk9WXMgn/2kN+VPc
18/pEG+01Lu9PLIzS1yN7AkGBVOTAcPt6TxKU5UqDQ1z41fmE/9lduW1JRW4ULW2PirTl61Np+bE
o3IFK6o5BRh0gNOidmpNlH3ZgMTjCDdOpb3I+u+OPpBUUP0zd0n7jkTU7rLFs+04WdRMtgh6BZo+
P2IN4n+RJ7CYhZqjB7RI67/cIfrbg2wphJc6+52jTK/abFykmQYFBTSKzP2nPv+qly5v8pUrcGGl
sGGxVhpRjNBmfp9CVm7RJkxQJt1ZPOK1EgGgt6F5vTxhsnK+RgyEChHwHuSG9VnU3NbqYMkxmkog
feQ7+pBrlE+LHulQFT7JRv/tquiuFh65prxNr6KBdquS6s1OCd1+ZXeenTuImmWDXCm05xwHY/LS
R6e8q4rY7k1ZRwFa6wAOUG+3UJj5rGptfM3jl0SE1qQrEc/5RMOfBxOBbkIOAE/0bKK1hmwOlQ6K
7ghuRuUPRYx7ONZd4/PlmT4fnKqpBluGHj2QhPMeSm/Qi7GsAfJlTHabt7QH6bcJeIs8cHL792Vj
S4Nib0KFppkadmeDSlTE12SbZAAMmo/0bqIhFIP76+5aRbq6bOrMNfMIwpMogoEZE6HM6aLBNhm2
o5eamySOtpn7WhXFlje7AyJ5h1QeRcHL9s6PuKpzY9E6DfsJsJBp6EebxJcjNVdDH9KcVitvoQeJ
t1QNkelFlmHFm5z7L0zZaKvYU5MowcipqaAyPE2vIjqFWitCggGqzKBFLrMfjAwNTxEgEGUO7S2V
8VeTwviKm5m2+6n7hFbG+mhThnzlbMf07RABUmhMwm2bKgmtasXN5bk8fycRWR6bmE1mLluNKZcg
1JNATq+yVhq2+pA11yWgL6cYqL2it/wzklCC7dL4QW1E8bd33/QFsMtN7zUuP2X2BUnsujDz8AUy
aWKHhvu7zEA4Mh3eY7NYuY8WTsVEXKgiKoHnVuYtqqCEB1J5RHlx7W9l6UbY9wk045BVX57WNTuT
zz3aoiXq8VkvY4eq17aT712q2gFMCUW8ckks7RBbVnTVJlCech+nhgo3jrxGphJbZPITAl0/QmQL
L49l4bjRbMc1J/MahFRx+vnRWDr49Vx0SrnDAaNtKhX6Z6VHBEcvVnb7ee+yxcIcWZrthJ62VtR8
mLVGo+sGQVw2nv+rljRQjIkjleQpmu+wPhfIwFweo7zgwzCtcwGQnOIPs0GGDT24wGp4b8oooz5Q
/tPEVVE9dspBUFxDMDFrb0R/yOlTK58hYqbY39h7PYK56/vKtyxP+J9vmU2DFtYBVCxMA98yZAd0
LjPxDdG3jarf0YRo6Iegf4ndWzdEEifaGdEe4c3L37CwrYgIDEif8Ouwdc5uD7k11MwomY68FDIZ
35wLCwzFZSMLh8SAOkueKILINszf+A0gUfqhyeHS//JbQXwA/O4vGud2BcTqf21qIhqCu4qUEFxB
yukeLryugPddNSCXL9/aYHjKK/0WvNcPF9XdFVvny0dkaBDIaJpO6mme65Q6pYCHa9rFKtrHhfVD
jRQ6je2vfzskzPAQUhDlMWVgZadDGlqAQgPqFhuzbu/8HglnDURyNux4fa4kRj5u8NN7aHItMIoI
ytTmvzr/j1yADcV1kbewC0phZ1pPOVn/a09Rpe4trvMi3KtwSJc7suPWm6bWfUjBb+S2koKoGxyy
cME1jZrGa0xjtnnvlnn3C84lG95yeoHgoqc4h+JxohPk1miS+3uqafHvwaW1aQsVnY4oS1c8ijK2
b9gyfU0c2rWfc7QamkMPJyepqjyND5oa9gBT/KD8Yhqj97kK6vArxYz6OoRr8JdrhvU1PQt9uOIg
z33HR2ITShdCO27p2XnV83hQiwBgSFL8E9ihE1o/iwDqo+JTGF6byorHP48ip5ciYnCmYrKXPy70
o7UggFXBTEBqI1kjtEHuE7W7jdygE8RNpsI5/9fbDOoKhYSjBeUDNCOn2wyRJOrxFZprfiVDCrnT
1W4PWavspiuGzl0Ov121qa2bE5PeGaOuXraVHkb2Js2+qtptaKys0tLv59VLGo0DQDQ3c2m5Ta+h
l9HENIzZP5MqO3JDr38/V8cmZnMFr3lLgwMmBD021CY3nBYHtaga5PxlSwuDAUJFHk6dLmQ4805X
ZQSxHpoVEq2oyFG3hSVFXTNx7p2pBxyZmO3qGpnLjpYteOY9Kd4mUe85YSa6q5FG/V2Vif7z5SF9
lABmTobsjky8zQYwqUecjgm9+DFqrNTeAFBDKyK/QakG0d0OfgmwIxDygGD5DJ0BSm29g6QI3Y7I
1dIEbdJfICvh0+XvOT9nBqUdWrZNWmJsU58l0exyDGH2lNyNnGrPmubRD1rS+V1dhaP/bo3yyqPm
fEUZN+0UlA9MHczDbEW9KDckpRES5d/AvQsr83c31uOKIz+/miZqGJ6eZBOmPPfspUY9ws0gHZU2
Wvs9yARQc3MvqdnKSp7PHFYMkPikYiyuptlJi3I6hfvAR4Sjkn/UeXpw6bDtJZNOoLJLacuzDpeX
amlYKlchqRIhpnDidOeMDZpDEnRdjpl9TnP6ZwMT/rg1B3V+IGzqERpkVMB4VTgvT63QghN5pYc8
smS2oRM0aXBI5RwyBi96NvVOXgnBzp+ekzkLR2VA/HL2qo5ddHCsAnoV34JWzX0HdLmLKs5f06Ph
znNQR2Pa8PXt5bk8X7xTs7NTCO4Kbg2gF07Y9DdA0fa06N0gNXDf9/Ueh7CS8DlfOjy+qsgqiS6e
88rMHKQFKU2KfuCAdL2pCuR/oqG7zRVpJX28YIerkvgPfiLq0Opsi2iwzBVySfEqRDBBn6j1BBIX
75fnbvrYUw823cd/jMxCMprB4C8leHX6ACEk2QPgXMUOLDzOSCgYowvTly+XTS68mWwK6/gMdubE
yz87bG2Qd4AOIcfWleDJ75S9RqNUXwoY172nPmpBBYs3wLgT5/Y20CLnsv2z7YIcLGwxtsx5kKlS
Tbv4KBppaCqP26nFtxNtsak784edmvr3QoV7W6YatY2LdPhy2ebZWk42ARHwTNNgP7NmQ+47Gj1C
BH2cMoQU0NBhBcIvBzuv41hcNqVMCZ6TJcUWIR3WYLemajF9y9H4/NDSgS7IgTPAFS3Dw5MCph5f
3Rg2mei1iXtgz3d0ed368TTVTgK2rT8YSbjPI3EtNZ9K95dpXuvdynWhnN0X04dBekrNRej8eTYJ
Yzl0UaGhLzqm9KaSAAuJyOy0AtsL2iy5j4YsMBxwpsDdA8lo6qssU/RHP0YVVQRl414lgeX5NyVO
aNgQR6pboInKUwcOst2W7QDzriz10q0FdZnmyBEgZ4e+f+L1IinU98YMQOxRhgybFQ905mdtoeIP
eK4JalhnlcbYVdpeEsin5qRr7nhAjdscJTdHjK24kgPPuLq8xov2SLRzcMnyURY5XWIkw1u5MgA+
2X58o9RfvUCB2WEvtJXAfWHbUlKnMkGIy4GZP3eDmKYG2IkY11B84mT+gP/l4EnWyu27NJwpic5t
OBFtm7MTyXqPPrdR6MThN1n/2aIspf7M/RVXt2xFl9mDPKutedUvCITsN4ESOp64rsefI0wIXv8Y
tD8vr83SnCGUY1L5+xCfnR2/MK65BlGzckJuiYMU6AmkPxraB3YQZivBkTIt9OysfzwPuIl47pyd
9ZD8fGYGUegofideYY5AySf1Q/mpHwQwzQGUKHyBkiL+qdLO3KfABL/ENJTdJSB5zUdaqHOk5Eci
nwMVPtDzpqjcnxV0CJ9H34t/mGalX0GTAJB1aC3zqxZm8ve/ny+yHAKXLGQy5LN8ddFwHjvhBk6j
DVvXB85uZ1e2+9e4IY7osZnZkUFGKSKnixkAb7TzX3m1cPQoohHz9fJ4lraZoZH6Nqi2U5Gdrp8j
92trBYxbmsR4EpPqf9pr2ptsRcUzD131xwjdf/D3Fxp2CLnI4bC3xcyvVnaospB96PAaoR9JtNI9
i/dPn6LFFAK13XXkklZCvYVR/uvRy+OHt8/HHX80Ssm1UPzTLKCXHVyEReckvAMGK7lyu2QlDloz
NQtRrJEcSRGRpIiy15yWL9C2YIzffW3FiS8c3JMhzaYRTthaV1PsAFxFpQ+hhjq4asa/piUl6w3z
KUG5bSvEH7P9IQJRaqhCTjNnbRu5/OTSfA792P7yNtTOPYOGoICBIjQgBAZ2ug3VtszCsJl68cK3
zigJIF8uG1iYrqnGZBGYkmejHnNqAB0WFMYzND4gcvgd1MkedYgNiN2VK2ghWptKvTA74d141c7O
rYDA0pcMAKWQKtyRWKMmAeFY+pMSF21Cw8pROo9NgcNNZQNZwA4/RcanoyohzouGNILoms4x+C2g
Zx+Na5HiJPemAmkcEiV2ufPTv9982NVIeBJBaNChntodCz91pZwWC5rqHTXStxky9p4p7y4v2tKF
AfhTJgdD3gIZiNmqGVVv60mZRmjJEHXlPgnPJ9v6osH/BhkAtYE62BXujeod2uwVIoDeeimh4my/
5/mtNkH3d33zQOb28mctbFaSdZPkMNExWJnZrNMFX+ioH0Yc8QMdl/TJVysLu7SN2EUsKQ2DkEbM
nIg9Fn0RZ1iwuPYH2rWqh5qSNqwg1RoIYulgWFz+Mp54upZn0YxnGoYHDwH0OV5+RZPx1ov0a6hM
V0a0bGZK+ExPC30em42eVqkWjtHxstExqOPqkbGx1IfLK7NkBT/F5QJymHfLbDCK69sAJ4C9d9Wd
PnF0jRE8EStDWVh+qirEzTJ1LMi/Z5u/iIpcqCnvT7NprnQ6Alm/lYh5YRwMweDNTibJwJmcnq9m
9Bo1LhnH6LavMK3sKyBLIjb/NjcA0HVCS7D+lkn5fT6Svk6bUDUBt9f2Vm5uxppagTWsHJeFG/HE
ymwzD1Bnj22IFZR36MPwnQbO0kEC/idWHpNL0wYxMvgWSlAAOWfLD22xPFh5ENN6F6F62W81qETc
Ojhc3mVnWYhp2jj4HFAip7MIRi0VV6trP3ZcraRfEhIIKuE3gw3dsM5E5kW9bZrf/41NAKoArcni
zD1u7Zbu4JnYhBB2F7RExNe5/FRmZK6SR2jTLltb8D+Q20+ZFmr5U4HydP+R+UbPV4WvUEV/AyWA
66Q1t0bDxQko1mxXLv+lZSPfR4LDIkWLAsqptcK1aMvQ6YTyRutmUp+QLX2nVCuvj6VtOCVwoFeX
pwTVbEyNDv+DLcFIIDLjMOXewgRBK7geINxciQIWB3RkavqUo3Az0OiktQ1MqaX9OabnPN7k+jhs
S2MoV/R8lpwRdVB8HcEGKzYbVdBmAYPGFGyB19ZgPkBStbIZ1kzMRjPofuvlLibKvLefR68MSSF6
3vPlLbe8PH8GMm3JoznzB1Dqo40Vq5M2I28CjSrYsyr9F1cr5ekJowm8ieL4zEfA4iPGlN4SmKq0
lwkU09ru1aj40LhG96qEkuPlcS05iyN75uzBOFiw43huxsHNaY2sSj9zshY9Mk8pvrouTNKBd/Cz
aP9fWJ3Ugshtk+iZhyhd7OmVFxSxM2bxDbXFPP6lyP2GLp1ElZ3GWjF3DnLCJVIW+Le9aQ8drZ7S
pSbMZNiDL9cZIM+SoGeTNeSph5dOf0jIsOuQEYW7y8M8h1bO7M62vyZD7YLIREy5dDxAqaIVT4MK
r9uhZrRAO7JqcCBG2jfVNSzcl40vOsmjMc/OheFOXPcJtqmasHPgBBS99DjEHvIVHb2Byd8HNydz
PDshWg/Tp59NY1XuPBla1AruRdqRL49q8RwejWraz0crCU89ksvTzhlsOIf1+htKh7TbeMiXB2tS
FB9AwllCyLDIrNPJQ0QNRvTUWFzHXltppPBrHfJZv4GqqzB/IDRD/7L7ObzKmo0GhRnsGKq4FnBf
hd9dAwFC773NVvzPtFPOPsWytQlgAOZx/kBsFTBeTV7zhgiqX4kF1UJDn3hseSt3w+L8HtmZ7RoV
ej1y+gxZUuAjHBVHquEwGb/BCbnieRb9Njh0yj8Ed2AnTifXK0h5wL7F/pQGZBAzyMagCF8xsjRt
REBgwYGoLuCYVNEnUKvDKQqVEYrgdzpq4U1tvf79riTwsSn9AGKw5n10Zt5KPhCM2IlCI/1siCG+
LmF9vPNRTn3Vk+jtsrmlh7WBDB8hPsExe3N2S/jtRDwYDBChQrKMVjZ52Kz9ahDyDTeNBE2neR93
28rdX7Y7/dr5JuQtNsVerBmNiadLliGK0Tae4HKSgjv4l7RDVA1IEGd69WjVN3782jcZLKmriLjp
F58aBhwqk0RQyGkS980MF/Y41IGKOIQHzS0UZrV5J/n9u1SpkLRQ0tgkjfUG5ff4Vnf5sK3DQUPl
M3j2VPVbJ3uvqlVGnyRjGA9RC+2GR4fMylvlfDfzfcwMLdFcp2L+gIwlUUlTL9OmUD/X+VuXvl+e
+vN7+vT3z/xemlRoI/gyj2z5EEmvpgKh2VOcHHRrm3troqDnp+bU2Gx7aWGqwbHGYNx4Kzwf8k9o
m6AOujykhduRDYw34yWEsqA2RyMoVd1SWSRxAIx9o5mvevRNVb9Iab8p9LtI+VJ0t1WL/OM9qr8r
fkFeWK+pyAQ8DynDqR5zupVTs83iQkVcXpG/ytE2diduW/hNf5s6ara7soJWU+92dvfFjaq9a9+v
JgO089M0nSNwC1OPB4X+2aaWYM21+pZNTX/6DmKYCDKtIripNQA9NARIDw1Uu23IMTYcBKacNNv3
ym5soAPfdtqjkjuVf1UQ8g4u9PYdQhuHljbh/qWD0ENMDdCRU+j+vrM0Z3BhMw1ftPJqQI6ut8pN
Wn2nuWgbSfd1/i3RflXli209aPYhHMTBA0pBhSNOXhrzJk3Xsp0L8djp0Ge7OQhMd0xjhk5zO/Ru
MGqTi0QUx9doad0CN90O4bMO78vlHbdwiE5mfLboYd9LUtxhth32TUeVnHl84aXOZvPueIivxCor
CzzX1oXAOUIXHnMZXJ81Tf4ivol6yGFaR0Gi1hh+CnggLw9x4egeD3GOcwjyuoXRrtWhtjAcL4fu
GBxmgGjJZTOKcu6RsWPyQiH9MzV9nJ4fdxgg+miwM4y9A98kPZovafzL1m/k5sk0pQ0k2mME19Zb
V0aQyOwV9Sf5+02nG5B6dRuJxGSu3nf9oYJGTZLy3coHTh8wuzJOPnByAEeBopvQuAG3KBMBq05t
3YQQraZagjnOPMwuza94kDcTw6zpPY7BtywHD5xsanQT0t52hgBqKPsJeB09Fw8WnIyl+UmpjO+X
P/Mc9AaDAA8NHbiwapJ+nDkBshViGCrm0RuVrWQ6dvQl8K+RTVTAGIXwhmnms0WKnFKeXbyRL2/6
n3CFrMzW4q45+orZeVTQkkCxna8QdBJo7s8CrCdSxivHb8nhnwx2dv6EBVdR7Hb6pitt9TkdZTGh
ffTbXh9LOqBgaG0QEXUiVyF7Ce3krmncZhNOejqVGlgrD5aF8J65Ry7WtgA20yU1n3tho8QN0dsm
Lp5QEvLLa1WL4RNPNqa9bex3M/sqWH9exvzzXe/hSba/diW4oc+Xd8GHqz/brEdfMpt/+l1UVa34
kqod4Vy7aoD0ptFEZn5jQ8wPDbEMBZykPIjqWYi9N37qhy+a5G4RdmzIWofhsFGam5JyR2XtEr12
QqjSeq2mJesdoi/emvnh8jcvxKDT7E0dv4YOZ+gcfw5XVGcikKoDDH53FbR5vkqqvykr7dCDF3Hb
0anBkYCCl+sV57O4W1myiRwDLon5xQlBlZG1wagjZIO4SFOj6JtI7U+YauOVHXv+GprG+MfSbF08
y4UNuMQSCAjeKfSg+Psa8iijMVbGtGZpdjSUhEVzIyx5qti63NxjSu40ftSalRj+A1F3vtf+Pab5
rQRhrWUOPl4wKCYtYkgh+WN8kzdwKwZPjRTuFFylJzuj9EkWB0W98YJbzSYqeo3tdzV/Na2Rv3zr
hnvK4TT2PqR24oTFLkNHCFpw+2lloy0u95RBpBGOEuzHMT7y5IYauyAn+GBDcj/1PiS+pQmVLurA
da/uI0Xb92Ikk2Nuobb8Frk/SlSeHfSwDqPdopO81hO4vPOPPmjmN0ZfK3q62fRNaoz7bMgdWcCm
Y99VvuIgdENG57YSj11tbMzg7693SlRTXwnzASX+bJskSiJ1AbrNG5QtyFdJ924b7+o4XwEkLA0R
OyZ1iqmMdAbhlaoIpLLJhdDrUuhIKGZsUBdER2CA2xbaTWnP/+seXHovIWDkhk2iAbBMa8UrA14K
1Ceukyn7Qv7dmvexojuA3nuCmwnhNO89dZvZ8qtaG1ulzxw701/QUL6GivXOhlUZ8qYno5MfAk3b
6220kqJfnpWjb5nFFE1kw7unM/vNlBTRDwhjCeM+g5oDXly1c0qR3KAT2CQrR2DhBJzMwfTzoxPg
FnQRpsCTkJUIr2Oz2wdjusvqvy8cWzqtEQwQl0fpeLavYyAIcjANLwpvIFB27HqlGrA8gUcWZv5U
bhH3FCkDSexPnvnWq9dVchV1b2r/lGQ3oBY15a7L1rbQOYbzdFyzQwNWyfPRRCUUNL/I45sruYdY
3EjpY4kmSA2qDKzfWnZrccnUCYZl0FNO3eh0yfSaR7QxMFLN4Fy42lUCI3eW2itv6GnCZs4cpNof
M7MJLZHEGczJDEJUTt4dfHSkUsjdnjN63SBeXnHFC0H1ibnZTBL0K/DhcUtF2aOc7KXwHoB44P1C
JYnEByzN3IxOlv6UNZShu5WI4/KUQkB4OqVxmMRyHeN21cqHwVI8wMx938bWf3PY/j2lppBPzYxx
RMotZoy5/lzVD6HxPrrPl+dx8hP/edXorjo1kQXCF03PqkWjtBEd9NvSioW1uZoW8shjRFkt4KTA
QuP7B7Xnrdt7N5McwuWBTLt4PhAwNuBAaAycMOinZryClntLsCRVqcLOiiqUdS8XNTiYW8lYw2gs
RcnEAFN5lJyNCsnWzBqqCXoVsjLo3rTDb91XrtL6qsh6xwjhTbcfxAhhVU9MYsY0eh6EWR2s/sVu
UFX7aWufhPozM39KKiqUj3adbqss22rdrWR+t4zSiWplJaZbcncnHzwFfUerMOlpxciIcndFSvWg
hAMJmaz+odr0nPKDCFB+ErxCm53e+sMYOFInHiy/iVe+Y2GVTj5jtkokunhlwry48QsSEYpRC94Y
TXsdwfQFFwtKtl4drnXAT65gtjVOjM48k5coFvqTGE3GXUoiq0uHTRmkO2CiTgNFn1C/WOYq69t0
OM+sEiJ+5NQUuHtOZ1zLejU1ejak3pWb6iaMYemUAHZvrU+x+ZAO5W/NSJ5LQ7q+fBCWnra4+X8b
tmbOyWvVOGaWp7fk56b7Kiu/P9gbrc9ZeV2HwHxGOPxuC0TFGn3lDviA+p8PmrBwysWIsxyC2WSy
i/6Kvqn7PNn5ll1s0awRd7ILR0ULsdUmTrvO0ezwxY8TOGW70XfQ71CI5ABwyeaaf1vwPkzGnw+a
rb2vNBWJTSbDoG0/ab924JzadMXFLaDvrBMr87U2jKJ1B6yE3HUt+h3B8Er3ONfeVrW+l3DC+umG
3KmZQW0snDGCzDtF8XB4ycN6C4NwVr8rNhnUeDOO7yv7YXkjTpX1qW3anufhqjTNk3xgTbLmSz/c
xuq1Gu9b+o56FKYGQOG3iebAnHfZ7FJajjn5Y1Y53f/RSKORjXL1prNJMk7ykT6Pu2BXgwMrq60F
a23mfm9DiLpKeiupEpkOsPYN/OOx9AxxsmI6cLmFpCdr67Za+75p4c92Kn1exERiujfmngg0V+FL
zIqhddtJNTWqW2S0H5GZrqKvw7iyRc5ZHeiNmvrK/s/ebCNKmRcjFsF0hEF/RTJFDrqNL+/zHF3C
myD/0lovun4PybrfN6Qk75H+QBP6V9hvA/nJyFcJLqbpvzT+2ZY1RiOR23BaHv09bcbrMh73aKRu
muCLIjlR8zpoClmNz8XAF63c1UtJ9+PJmEM9IB/Te5lWYrKtNcHNXezme8O9dymIJTyX8p+2D3vI
SrrhP1i1BUm2CTv1cUce3YES13Np1qq+GeOvdiw2evoOmfbGLL4Y1nXRV45pvkiatDLY+UajoRC6
HvoGCBUUgpNZ/NOKjpZFyQLHIq4h2Xc6MAn6nSq/lu1zlq044HnuBgMfzCHgtxUBz9ksLlFLpL1b
dAedtgFC2MD9q9jNxo70nRqv4ZDmd/k0mMkMZVgwvmdEcTqc4Cl5ASiBU+GWTjZEGUT8yCNVRD4w
BR1GcwyuvTKNV8LihUEatBfCakGzD+SCs0Gi3VpMOjaR08MRsOHINVuSte/I0IQ3CMLLm8uebNEc
pFJwaAAQ0z6c/9G2KZsMIWrIuLm+v2kFyGq0WyH/k9cy3x/Zo+MjyYTSW0LVdro4bdKJpx7Tg4d2
kjakXbMEEmQgzIRKYOpvRipCKoz37577pUohKH9TzAM1lUF5QXrSMg6Xx3uW55h/xzQhRwOuo94W
jct3GKG7sRR3H6PzlTziJ7X8Hm4JN70zAyeRd8jkbKzgzpZWshtnR2Y2ETPfXI0g5geFD9AQSXc6
y9uAlUanAcnRVEQ7GNd3paKvnNOF7Xwy+zMH7aIqpYewrJLK83dhflNC4BH7e6m9kvqvl2d40RR3
I8VkervOGH4q126UwubkQJhORuuQK7u4DLZKu3XdFYcw7ZmzPUUTFtg2oLDGfPNaUWZqXkkRo7cf
xhp06tu4lkpZNgHcFmZFgAfzV2ootDYtJvy4j9bvh1Tv79h7vzxjZ0Htx54ESfx/RmbRhF/6yBMa
vFpERSsbhSFR7STVa96T1o53hhVqV140ipe0j8N9nOfdXQ1AqqWrQQquI9RS1/IP84fz/INmbr3w
0X4LNMGola0pnNIHomBtdffWREnRf7KD6wJe+MbeojwV6E4pr33APAHyrw8wuSap1gHgnyUHlDrS
RjPhA8wQsUzZSaSdioaeuEc7M0OjABUmu6R2TsH+h6avRHdnd+nc+mw9pEEbdERfaUMSB7/+NEK6
qgT/gIjvujdh7eNyX5UrI17eZ38GPJtxVOmKNi0ZsOp+i6PnIb9PtN+Xt9niwbT/mJhlVbNCjEhL
YYIqrCh/gG1LrId2BMywhhtfG8z08yMfqyUoH8QZ86eGw6es+SbZYq+sdh8tOtKj8cw8uR2pagTh
PlZqXp6ooGqHDt1VnkKwZZv2itueQsZzX/Nn9mZuO7PTSNen2evHR6QMNPuTYdz16SEAUFLfUMa5
vFhLU0grLu1O8OhNjLynU2ioRYxerx05ef4UdN+9kCrEWt5kxcbHMThaJqQR5aRrsYH8NhVpRLDR
CiTjfXkkSxHG0UjmgalCHa8zCqwksfpZ6dRdU29F20UbWV05Q0sbgoQiCB8NEV46pk7nDACEhhg9
NT0wBl65T6hPDO8N6qONftu5h8vDWpy8I2Oz0yTHutG3MsY6t9sZ3lNII3DZ/nPZyOLcHRmZPuJo
hVwcEcEZRkxuH6W9T4w9qthIGq55vMXRUFyG10KfGvlm282qUw8lcm7SHNxI9qNvu82A3rMu78pC
2Vn+S0y5VEaPdUydptwO6oPffy/XCEcXh/vnKz5IIo6GC4iqDaScr0hDOlu+9/qNijL3Gs/ikhWY
kgnroVzgATPbJrbNVWpEQPGh/dGirW19kvqttZZFXZpRotzp9U3dXrdnM2pA41YhUhg7lYcCk/21
Ai7ahSvQio9U7Nwrwf4D+wCPhklN4HSDDPAPCHuyIgvqh01cTDIWcWZdRVC5oX2JXh3lkDEud15k
NfeWNeY7EXZDdt8bZgWdlRVbxa9OolsPCFzm2Yozhj5yv16s/BJVjKYYAFvgcJmeimIPRX6G0ruV
1PVd26q9OMSJ3hMglFqubTU19daIrRenEYJEmgUnwOe8Mb3wEbEeKvDYUmF/6gLFkWndrr1o9/cH
jQTSv83M4uO4QkipNpjHwVXbjdohpGhmG5g3HsImvvr/2ZrtDC0i5S612GrTr1Z8m0b3cf6pWQOy
LgYxRE7wQ5EcU89StB4Sc5XKEjqGHv5qoMMoRLNBUpOHs4bwbfkILeM2g0mvXAN9Lh0wyNImKnKT
3T/nrIj/l7Tzao4bCbb0L0IEvHlFe3pKJDXkC0LSaOC9x6/fD9rYO91FbCM0d9yDIqYTVZVVlZV5
8pxMVaQ2ZM1KRd1m3i5VgMhAofan5JlzmEbSiUHSvMgjSbiSi0KBEt9ihGXlt/sisv5JCkNfeSAv
hcKwgtukVLAEiP5yh3mtHkhg0Xkv5vVtCEjXz4KVe2txvlB7mDnDYF8Qc5hmF7TlNNGviCRyvB2G
j0qpXHOgoX8o17owl4aDUBcgDzr6yNcIc4YMU16OIzdKjIiYnT93ydN17140MLNF69BNwesgRO62
0xlSkjAYYwb9tqeo+flfDFA/R6WQ81tsgXT8aPAdnRZIeAX/JtOF0Fmwph/xqaI0u5YDwxl/k7Cg
o+Fy1fNKTcsqQvttqL2DEu4clWRAukUMVTPe/GgW8bmbNXGhePsvo/vXsBBWdIVPe2xCy6VVZt/p
S9vovroCOllyt/OxCXeGUicofweMzVff4enZasNOso39aKxESPM5Jt5NoM0pI0JnzBtd8ARKJZYd
TQBXKkvxEM76OVTkO/pvVRc9OYNvQj2d3MmwBlyfwcXhAWCCGg9CKUfsZk5NR2+8DrNjB0OYUmrb
OLKQqtfeMunv66aW3YS7nU5Ukw47sS4LJXqamXMvVldoG9O7s/LH0YQW76Rqv/LyaBjPkvpidSsX
yLxHP03szCxB2hUyahGXp0M+SyDHCE2EP1XQOdnfJfheOz7o/f76CBd3M1JiHBUkB0GrCPtA7wKr
VDFVNryyaqU6en60VjddMyI8t+H0ybjkMQKb21vvyS8WTNDXx7E4ZZx7UG3O8aUoIyaNloPkI6fS
KLW/Sj88FRDmgo0+2v1HWa11Mi89RKBI/B9rwoA0mbd2n7PDUB4nkJbbHZlPF9k3WEG+eZ3zoBjf
ro9vMa1JkxdAcWAwdJXME3AWOiPRKKWhhEk0nJ77Kd2gGviKSvBbJiORR3+JkaEcmxVI7mh/ac64
VVt929rFzkIi/fq3LM/1v58ixFJeF41JUnKEOUa/KSWiqAdEbFuj2SXDiqmFiQY4QqveDFbgpSy4
Z410Obq1eA7aTNuiRjJ8GxhH00q3vv2BAPL1ga1ZE5Y1bO2mQy6Vfcd72ZxeS/+vwVcpQPBkcm7M
7Hjd3MJBRkekycAgK+ISEuLEuqiMSe1p3AMPciD91kp/G80X1JJXDsyFcxpRDpoLiH9piBfZY/Sh
ksIqnZvqKJZVL2YPm8VNph+VBP0tlddzsZK2XZpHhZStOvciQUArDMxOWxDhHqdmMj0N5SbIhlt1
h0b9rmvqlTbLBV+EGJVENNpCEIKI7H2yZFa+PLdz1gg0D9xRLlJ/+Ejqu15sPZl/jEcjcMDgrGUE
cRfFOGFsk58PXoz85yaC0b6VbLehstCzz/7cN87MiHoZVa0WRjOb8Qixo/q+qDdeodK3tHL+L91w
yMA4VMPoHwdOJuyw0jHappho7JyKCtQtFMWw7WRqeTsm+rM01OGzHY7aT680m/2Y0cAeRGYbuHqA
CPXK9lvyU2aWohxLyZ4QPgUhZgURUpVrYvgI5Q8oOJNpxkXfGPSXO7UbruXgFv30zKCw36faK8Pc
xGAOTUmbIGz+iv6wq+bRpk8/lGBlvy+92MAa/ztAIeiUAltNGySCeILfFXYNtqaB+WWOc+GN3Esy
BzZlG6f8ft2X1oY5X89nVwc4qHToAoZJ29ZzmXPQBOZbHtgHyZmeSnTg+mwVKjoPRQhhLoYqxKCG
N3hanWnJplB/DcVuQL9ZP/nOneWcLP3RaV7bdF8aCcLtp95beW4tngk21C1ARmZdUeGqbPtmyv2c
aW5kH4KCY2Np+87eyPQe9WtsI58wQ7/PA96nqAPR4U5z7eXkxv7gdVLI5GpmIZOiDutd348ARVI9
pWXD+6n7UUFvba/ewDT4VUKEe9tbKEOTAHa4xIP0dH21l0ZP9RyBJGrLPNOEA8rp0REwMp2Z92wk
DCDIig5Rvbel+FCm0+G6sU84mXn4Z9bEjF4eaX5ThAb5qeyxVZBdL6sSVPczh9cmyPVtn0bbrFLv
y2BfKFt1Y53M8KWI7jik0V1HdCF6GrbSVolWPmwh5OS75nL0LCAB1vZyWSQkuEipMQsD5cm4LB65
GlYmeun6BqtJXy1vVRuWkUsTTuwFldTMuzkOrXg7djFQoNHqT2hMliGqyk7z9fpsLx4g5ybnTzrb
yXrbxCqhJ3HnTAhYfu/aV3Pa9Qrl9W8DYsCIBkrv120uTiR7iMnCn3RHGCUEin4cVYwy6R3UHOu7
3lvD3S1OJPqr5JN4jTsimEnxlHgCioEOe30nJ7fW8EVSD07/fH0gi/uCN79BGVlBsk8YiJ1rVWnm
877ws6dYk27KoPw62rAdt+1DgGT8dXOL84bChwk/kMbLSjAnN37fpOCfN1pb1re1mTt35rRGlzD/
iHjK4oH/Y0TwhyIiMRh0GDGMYevEJbIi8bZUV+6PZbeDGZLqOLsdR7h0u4S4K4tiWBE6PX2ueoV+
yuIU9sFRgk14ivVjWzi3vfHLctZCgv+P6VnIYGZA1MT2WBMlI+SOHWLkVts24bsioS5Xqfsu8DZD
mx5S46PPh4OvrJV/lpxyZsYC9wZXlSEWqLuSIrGdAeGbwip6bP2a/KY8xfdlpyCg6jf1yktnaSlJ
4oJ/AhZEL6BwYJGzNSSQViRToFj02tPE7RD8uu6Ti8HeuZHZac/Pj2Gq5T7ASCc5jjsUEJz70i4x
mNpoFlseDhMZsCxyngfLQdgj/Pt/+QHCrsip7klJygf4UrrXs4M1vfvegz4emtrftdWzKr/Y2j9U
k6/bXdqM5+MW9kldNZqdaiymEeXoNBxsc9het7AUY81UHhyRQDJ5+VzObOUrvlbXI9sdHlhN2Snd
ayQddOnYQoOc0EN63dySd5IcQpR2xgKSu7k0Z0weNLcBR6ai3ClOv4kaeDqij1wKd9cNLc3cuSEh
RK4LI/PBrEC+X2Rf2yl70bJpZSxLnk9FcsYgc1d/otkLdS/R7I4IKmj+ssknl0/Zf3nYn5uYR3nm
94bcJGX6+2XRv3JbWvSk86bctP6mKZ/KNe7oxcU5G5Dg5E7syGXosThjfKNUHTIXENDZkTusBTlr
hgS3HqRIbbuYmYu8G8V+7ZL7qv5iBStxztL6kCamBkJjymfypiGa7Mn0bPZsYuduJ70XRXns/Wzl
fl7yNBM4JmK6Kv+KD1EvkI1Jtzga7DhCm9tTWroplOj1uj8v5dF+C1TPXOsQiIoFVbmJrKxFgBHd
EemjLbWDKmm02cibEZrZfgjgYP2hwYFcjtXeaf2dz5ayC3+TtPaK3y+exggPwJYPy7yBHvOlV2qF
2VPcSznyp4Y29bAb3HigHqvnYOtz9NmdTR6WtMyHLt06m3xa65WeDyUxfDj/AGFbmE6ZpFY257sI
G7J2H1u3GUp4IAT8VN61ec57aXN9/pdc9tyksDcMr4/8wqc271TDPmx+1OEh77Xt1Py4bmcJcsc6
/zu5wt4wMmcMrZkwcTSGEL7zzC16uC2t6sZvIDmjNWprNT+0KT70fbaL1BBynj/uoplfR+cfIQRO
OkIFdj9PcJ16bqKSvkcj0/41GT9L88cY3KPVson1Q93+hwQcMn2/9UDnIq0wy7Y2BjHFeo5UJTr6
FkpQuXenRl8bexuZP6Jue32yl0Lrc3PCXJc5UZlEsWfjB9O3bCx3nW7SB092cc7DKX+qyPt7VmnW
JMFAdI2YyOW+CZswcuwaakdUrrZjuc2Lh0mGbmeNAmZxWDzsNGrPs0KKYCcIp7zVQ+yU6dd5U3Tl
YVD8rV3e22tphEVTkNLNZNNgwsT7vKjSwKyikqNAVtD5O2rSNkUQwPse/qn8+zx5czmLBmWT7LNY
Hw5He2hA1xM5NLvGgFDmuYsfZbPfWMpd3azs9qWr49zYHDWd3btKGBd+YGEs6+rs0EWKjNieDs1a
izb2dR9cMyUEYHE8lXqqYErrH6zxZyI9Ea2v2Fg6vGBOI8JTIYYGrCIMp6aumkc4RNGWbtzmG/Am
LhJLrvOfRnNmSQi76LJxJifHkt/QBKrRW+Y9dN379SlbOv7PhyP4d1R2upxnGDH0kK7jL3UZuopx
UJSXdCzdengsy911i4sTiPghajvkmj8xdXHZ+EiMka0fggc93xfyKUxe4Nz731kRvG4EVN0OJVaK
DBE8xZc+pmS6CRX1MQm8tUt8XgnhDp1J63mxMR4OJOGoDcBIKJFN/hyS0F1FW1wPsZ5ZJm4LBVoi
nXRES7l+jBufRlFPVTaGXa18w8Lbg0+AZQI+C9JY4pYeCgAfxfwJsK6p1q6rtoVx6uAPlK2f3Sq6
buGomsuPQP9JrEFvLGw0tR7yeppfBKnRwe4k7ZGve9HN4Ug7wG3qm2sNLHMQIk4wE0u3zFxxBfl5
uekmpRpaTWM1AfXtetPekaG/7i8LR8cMsZsFyqHGh0X30kJW18lYadTHAumj8B/ScXCjZCUnvWZD
8Ek9CWUrLbEx9dBn2R+xJd0p9rC/PpKF/XUxEmFt+jA2NL/AE6oop7t/k5SnUPuqwEX1v7EDd/3l
jE2w/yqQvcOxrXduLj8CiGijYrMOkp4XV1x8cgJk1/nPzPR/aUilylhqFc/qqQJY5bbVWMSQ2ynO
1lNQRgTbmQf5Lm1LZ+eREz8F/dCfEAt17ga74PsSRLe3k132hykIoj022l804cihWwVlBtem4yEG
WEWkHcNhgq45HWPgvg17zTq21C9AH+W1touTQnUNaRq+ef0kv0d+7d85YTF+DH5iec9xq2rvegtz
Th5IZIF72fIPdqKYf3thPD1ZiUpHqGR32aEoiqwH++X30WYaUA87VF5jdXdOFUvlXqtjJTgovh98
q4yu/yZVpabBV5gH78VoK6Er+R7aaHajdkfKgdm+j6rIWbnllo4TAFEA/HiPg/ISbrmp4PJLFRKl
XtZsG+NQEbQW+nEo7wp9l9pfrrvS0sY4t6ZerrAfteEYqVizyp5KNA1qTeDapDSum1naGedmBEeq
4wmnGTGjQJ+XPsfel679Wa6Wvea5Ef0VQh9wcUSmkHEKt0HlGYGjwcO4qcufhbZV04OmP8YB4inF
rRQdgA855ZNprjydl16StIn/a3Ye/Vmc1TeoYvEKIK+n/d1BNpSnXxKUaMxuZxidK+uPtbRroEVY
w3N/Yt0jmpzpelUOTQpOgDUvDdvl1EjAsdINKnY/9fxj6oY9oCi/e23j+sb0x53NM2CWGhlos4mN
Zy7Q0xTkN6NmHa6v8MK9dPEpwhw0lZ1QjeFT9F4xoUE2tpJRAFlu/E2bxyc1X2P5WQifGDj30gwc
lS2RIsEzvSzU0z7dJLn5NU+QobGLeGOk3kMr5f9QVTjWY/210O2/rw90CRN+blikSDBSJe4lpUMi
LZ9OnpwQ4tiptWkkvbmXzQ6SkiKLo9toqq38Jg4k71a2kpCu2qIO/vFGTZY2TWwqpNTT7klWx+gY
pTbCljpUdCpd/17zHsTG8Nb5VOPdSA/Km6DvjJtRlpMnOeIazvx8BVW65MLEopR5gG8ZSGAKnhT5
U90E3QCuSeq6jQeWXbZrg1NBf0ebJd5VVfxCHubJSA5TGWuuMqxJbyycRCBIwNzNiCOQHcIRAZpx
krRQTgkD0m+aFhyc2nozlTWk2sJJhHjqnPIhx0AgLB6vfTSYRsnqjf3kmlQy6Hhrg0MKqOK6n3xq
2p83JyUMRQWFI8/QscvNWSs9dTB7TDel+j7wrNRhU99Wyjadbjr5FUI8OCGD4KiVg5vQwyBrj0l4
CvyjrG1U/uz613ye3TlNzZsdAi7uFlMIgOQkmiT8Z0arp2DYju2YbZLhj095qIgNJI7AiuNNIrFN
G3SWNgArQGGEDG+4HYwPVX0b1npGP4ekl2aEo4ZQRSvrHDMpbAe9/jA68cpsfT7MZgvE2CYEPdAa
CyGpkYyhkhpYyLV2N8qv2bQFzX9IJlipTtcXZmkw2qwXrsMkgRC6EDOa5uSxMnCUImbXPDVZSIm3
SdOVAS04I3VQDRwaRkC7iVJHlm9YqHxhxhxfDSRRAyV9c/qMppTkq1ODuqdBJ5E6RK0r+EZmBUzf
bYzwa6N+1dvo3lNeBqvYSNpqL+jnK3tuijIp3iDxA+u8cPBQ49P0Si7TjZ85SLJqMNKF1vRIutaF
9mVXTJD8jD+GLt0nNTAo4+v16V+ocF7aF5wp8iWjM5sqpRTh7Luyc8tRQkdWCR4m75+qDvejpNOW
RVA/rCXSlryMIhK316wIyb65PCDyHDDKlNWsCe/WsLtX0+0cq3jD7RSvVXk+H3sM819bIlAk7OkD
DkJsaVMDbBb6lOFWC2/tNUzX4phocqNiMdORi8lBqPdIMJuEAbQwuYqc0xGzb8eHpPnIpMPK0i26
zpmteWudhV1Dp9dtbGGLFyQh8i9ZIUQ+ml6+0a0fE1nmUN/nYI+Gl+uGF8bIewgcGecDZCNiDUN1
7LC29DwDpfaPn0mumnFR0jUY3Vir0iuLtnjr4x7kDfnrcoxSX6VZ1BZIIqs1RbODqh7kAmr3unWb
P69qgm4GyYkVA+yoGE0WzViq/lhiqz6Yyv2ECnU9KO7UrszfQhHo0pCw5wptrMxkwFCb3sbB/VQc
Bu1v1d4NZCqt1u2yWwofsvqW5ye73rXx8/X1+xw5Yl6noMbtDK2hmLDJDCfxiQ2zjWf0wKBogEdh
up+LktbXrC42UHzHa80aC/vvwqZw/2oc82qqY3PSk70T7ZXUO1rajdGslbXWBiccKqiiGVEx0HOm
obwJoSODGt02/qkY3rbRu00o70P7/fqEfn6yXkyoLuQjiDlGxEQYXGaR+Lpp6u2kf0y1zpt7M0TV
6c+tcZGhmkYYQ/f2vGXOtv04yB0tLgrv8DzcaTTuxtWdRLotLod92fbgKtqV23NpE55bFBbPMNoQ
oWT0PiWlONTDdymlLdk292GQutJqFLVoTeVBSc1jJmITtjxYtyiIK8bXDPl2zCxIagD5j/lW9Wmx
WXszf1o7yB80w9bAFREMExxezqbXq33XtopEzXODCtjMNRaY6iaS7+3omQfU9bX7FO3M1hAEA2VD
GPrpeghCI6sTD2uS871OaVfSP64b+OT+GAC6DJMIoo6EVerlcLq8tlBVgrc/A3xK1rJrHur8LRoR
U0OxIK2PRb/GxrBmUpjBJO15nqmskT9+JNT7IJPO4SNMQFx+72xj46x1k3+K5YUxCvee2k5Nl5HB
dIfhwVb3mpoTbB+uz+On80qwIYRl3uRPqRVgI+Bc9Py900MsNmxLfWUzLzkELzGyFyT/cAlhM4Nt
hW06xE5VvCRauqmKFYdYnqx/DQh714ybcUrz2cDwlVe6ojyvMpKtjWF2kLMDqTFGLYobTNiBv0ft
w530NR9bMSH2I+RKRKZjnqY6MF3df5OdlXVYniYw1Or8BqGl8HIM3qCaHdrHjCGqXZiZq+qLan65
7lOfQQGzU9mU7sCF0z0oLrbewF0ICmlWsIq3fgmxTbWdnNuu3US65ZrWYyBVbtlCp1dv5XLFoxen
kNYtEFtQMMDidjlCxY/NGMZ1ybW8+zJ9tOuVEsPijjn7fcHR/K7rItTdOdpGWi+1bjfarjzdJ2v9
l2vjELytNDXfGOfdn1eJmypHT14rG39+E7FOMxTSmrsuwQQLm5+u0mHqB9ZpgNrVNOj8cv3oodI2
2ngqjG3kPZR/XNKYTVKs04EecRhogv+ZddmUncyoYrrZZHdUXnQAQaVxvO6CS5N3bkZwgjSEbj9U
MSOr7xYcKWb367qBBS8ARU1dBHF1Xgiiwro6FAEiIPSzlPWrQk6y3I76aXDerltZ2K1YwYvnQiD8
F0KIoEUztLmaJDfRdxlJwqCKKc4Em+tWFiaL14AJ9zd5EGqsgqfBy2dpbYbgXOS8OtazHKxQ/nwa
BSkPuPBBhBvw3JKNu9yRwUysCxQs2OjSQ9zfxuZO8/50vTHB/MwcP7SzO7+1q86O5s4Hi171WbCh
50FOvujayu/P/nJRcJh/n9QFykGGaVHAvByC1Ml+mPZ5sGm0f5Tqa9/c9ME+67dBuGLok18JhoS5
8h0Pn0OafaPmE/2mN6H1oSc7ufrTJUeeAFYkIDcgYQg9hf2hpZmMEHxPX7f6TxNu226tnLwwjgsD
9uWEpU2kmCPY9Y1hPU7envabAvjQWrlpYVnIIrPcBnk1wP+C58ZeqnhGM1sp7xMP6WH12HT5BlWH
Ye04XnDic1Om+PYZnFxTBkzBW6Xnh7a+6eyVm2VpNETNGg/WuYFUPI6TPND7ttFYFP2nXrh2duvV
9BqQrItXvOzTjmf5zy3Nq3e2XTLVnCgGYylHWyzKKD6s0X0sTBfPbhYFnASFKzFF3PR9F+u1EWxS
nhvxq27uomqllrHgYpgAygw74kwMJPgwIGfPbjy4CRLtl627fgHRevQlR2b0+vG4aIe217kEx61l
CXvftnsntwon2EjSNtI2kb817cdprTFhYUnIP4PWQWBQ1UC4Xy5JG2pqaE5tuEEMSZFewvT1+ijW
fl9Y8k5tsyBV+P0i3tfpU1P8c/33P8/SrJdNivP3e+zTCRwGvaPVlQ+EIFKbo+M1D7Y+1acmBxVR
DsFaVXDR3Fw1BxxDc7e4+BzVw+REEBGU486sc6jq9iG73pdWDsrPe5J8Os04DI0NqYqhbJ1MSHq1
Xkyz7KMS1BSc933x1Kr1vui/X5/B+bC6vGMwhWCQSXUMXICYuo9Lgxqgjilkx5znOJOH5z6pb6cx
ro55V4cbdex/aPU43Mbh8PO67c/egZI7VC30x1vQf4vwqt7XBqmymU5IZzaele3qNbT+fOCLo9O5
uwgFgFBRo7j0bz8qzSQzZ2IFo91ZkuE6VnMbF+G3xho3HclqC6HH/zAo3pqkpzkgGNqlyUhrw4Ce
dTDo5VNkF26zVgtfWjFuz1kRnM5uWTTQWWoa/QY/GyXCKRG6AdvBeaIaL0foOPWut4YZ+XyqksOZ
gQCcQjTw6UI82KVR5dglUEIve5qoVZXP7doL9PPjbc7mc9bR1KvDiCC+nwo1bwt79GH/C79Z3kaG
o7Q7Dj7KrT50oU8dLaUlBPUmWnj14fqCfd7Ul6aFoKFoBgXZXEyr1nAaFDouTVqav0x/DPu8HKIl
JI+UpOmHRglg8LQT14y/BVmxb9bKFp+d42Iw4rVReWEf1T2DmRSQicAz4Br4UjuDi9bJm68gdVf1
bt07KwfWZxfB7BwSwboEkE+8R4q+juVJZ2xeQot9dKjyN++Pk9zz/JE94M6F0OYzNrH0O6mbbZSO
2R17w/lFZ+ljI43Fkbhjf90pFgf0rzGRBr5ztJhYBWOB9suQdxPHhK+vON7nl/DliMQavhUYPJE1
jOjSnadvO/Mughc4S7V9pd7Uym4qfqrSX9cHtujtZwMTvDCIJmdUPGw6oZptqyS6N7pR52GcSzs6
+Na6B9bmUTiAU9nLBitH2kPWngPvqezA66z0Q6yZmG+Zs7AycKJgsvyQpbJ/EJFR9HQtfyV0/UyA
Pi/VTCIN0mIGJs4fcWaE7iVD7w3GYTj3Eqp/5X2uu03rDtrRS05G+GKhpufLLhrQpfGoJ7RiuGqz
8qT9jKMRvmJe3LOvcDKtoAedrxjQVNNcNRhcFbbc+HswPKaouPbe1kTxrls7nhed5mz0QtAbVIi6
FDV2x+iraiKZcYRhekuz/3XfXNwQmEGsnVo9bVPCLNdTC7uBhx1JJ0+nMw7FhLTKozrhAdwNZriL
rGxRNL+BAvG68c8xF5B80BigWGyba0h41dHUZ4yKiu24tG/oVdsmpL76Qfswc+vkt2sONV+al5HJ
uTldRNkOll3mo4rMT0J8Z/0qBmXre65efyloJqyyahvk+zTrT32wvT7OpbX8d5zM9qUPmaFcj6qP
4Qw1o1IzT35Y7S0VzCT0iNdNLd7qOtISvC6JLz/d6klbD20WYsumHON22uTa7QRbfrIdEXwzimE3
/3lVaw+xkhz5VuC8KxxCi3vm/BuE652aXZMlPd8gWZH3Qoq2v03NjEfVlHebTIa4opf86QAH1XhT
hGr1mA7VoeH9tULc9/+ZDHDo/7dIJT5OFVSFSIzwIbIJDKPZdu0xsn5KzT429j6S9bQt90wSybZh
7fj6HGjjbBoZVxj1ZpyOsOalFoXwHeUckf74oEklkOc11fBFtwIsbvCe1GfaxUu3UkfHSWGKZprD
D7jsYu1vZ24+/w9xBn0Q6HoAhaeEKVwnkTRoUl5Uc5xh3LRmfgxamjLGHyt+uzRfNFtwCFkU8D/p
BlhJESp2NIeEHUfs4NlvmYVCuNHAAuO1ifrqQekTNakHlrH/MRT5X3VtPZe6B+lLqr16ja6tnE6L
RyPkh3SAkDcj+yAcwV0icTFVlIbjOt15mvcFHNOxmUrk0JBp8sJnvU13xpDu/GQlYvidlhOPKh5p
JIRnaRqga8LSxvCMa1BHbeLiqTKHQ1jpP5IxdtPmy6Q0W8UPfiHmMOdxO+p4XfHeRNxCfaWeaiMm
UFNd03m/vkLzphU/iXWxyeua/CPC2EerLstmxKHDAWGV7jnVxgNMB67nDQ85ba5evEZWseTf5xaF
uKlAy2EcJywW0VQiCaZvazl5D8mbGKtV83lCr41O8HJFaqZB7bEVE007fehaxVvRr9xAS/fd+YDm
PXAWS1SGFNSKg5GRIziKSjf04Yy68QIeP7vrq7X0KDk3JThQnjRtALNhvKnB39XZDi0xK/zwYn+r
IiU1+q1btCvH/rJJmORByXIaacJtHvVFGCOAzWHrlViKNlWsnkZHdlvTefBM6LnSx1iaVhi9l86N
WZ+e9ksoGiCuu5xTKa2MMVA4BDUdyK1lP4T+Woy0tGzzeGhBmHNQIqIiL+QQLuOG69u0xuIpHbse
YB8HhrENkwKyCL9BkbNGGGjlMl9ySmRhIF4ng89LXTiAqiLlJpU7lADGx1jbN6j/9P/lEoHTiyvE
0XVKQ8Kqyc3QZ6HRo33YfpemBz94DZ1X095fd8fFkcA2o1IVtLkWhdtwsoYx4SbBN+zwa9t2b1FF
V0o/rXj94oUPEsWC9YVc9CeINu1Hni8PIyGec28EOzO+7bP9WB2q9kk2drmy03gjmHdK9/Ifxndm
VziqgkFpgz6Y5uMj2ztxdNLKL3kqrczi0hF8PjrB1yM/nPx0FiUKLL3YVJr1azZ6dEI926hFZu3D
olW2ZZatQC6W7QLyobgHkYS4s40+K7WaWj/cPekmTO3bzjK34yQ9elLmZoq0N81/rs/n0q5mM/8/
iyIAzWvSsNNoLNtoub+xowenXcNGLt7u5yYEl+Rxo5emjwnb9mhAZmftAv/J778V5obykopwmdes
bOilI/I3mF6hnExzurDZPKMw6ikycJOOUrLxDlHgZoj7rQaqKayGm0ZP7+R+PF2fzBWr4mSC0hhi
upgY6fA4FRD0P6nBWyU91fqxKjflGmJraa+fDVLMXTqa08bgykHURbTx3AYafYbBf9gJ5zaE/YZ0
X276Kjb0uEYf0TX0wFXJaFfjdmyQnVsxtzYkYeONqR2PpYw5K/iegO3Oht2qlsfva0QIQUwcfq7+
z3gdsSygxX5T1tyhmxY64HCvqJ3/jsCf+TMEuLt3ciX7OuR2/GANTTVtxsqXHqnuUhbrY7+/C8ok
uW0MG5rm696zMPaZ5lZF0w9OU7LFlxesndGX2fB6JQFz8vyb2hpcu1tt+56rquLg59c5D1ZuckeE
zqM3WeVaR46s70vjTrJL9clPjdtk6HmyVc5h7NR+S/hyP8CW7AZRPq0Mc+HEmYkpaASjwZzeV+E4
MHOePvAgM0yNni1Ip7gsrk/k0omDCWTLaC43AMcJ17k/lV5j+MRkuXnrNMeh3tn5JrHe9UCmi+cw
9DyGVyrNS4tHjRG2wZk8+BNrXmJqaaPnc8Qp3SXmQSLupAn1+rgWjhfz3IZ56SCVIoNYajLO6nIL
IcXgb6f03gtfIaOkVb/9D6EEVO6UIGktmSNNYRbrevTNVuM9Gio3enBTDB92uBJTLs4aqFaefng+
bWWXI0pLPQyCCRO2gsv/7NP7sVl5XELDtODxc5w8Ux9TBxbJL5poqMYYBnK6dMLydZaB/GHIcfeG
WEwBAaCnfiR15py8MJIerCxqbqJUSXcRTSFHL5eDkx9Vzbs+ePL3Msq9o6z40z6SDJ9XhZlrh7zz
vT1s2+2NbE6d7k5WNr3HI7xmpj8kodsNulxAL2pX23SM2vsmTOTtWJvFJqxb9b4eLemxKr2hQRNn
nA6lUvrf1UhJ7s20LZ69oh7u9ChsnhKpanltBgX8dnHqQELU1v7Wl9Uf9hRDUZ3ptaeiBlc0L20b
hju96cIHw6qMehsaITRMBRVSWvgDC0bACemat8aEwoeJ6790xeSfFKNUdo5HoOO2ra0fg2LIC1LO
ZXUXatr8ZV506lDv2Kplm6EYrAdQpDp5vy9No9rLWe+kh9Yv2yNZxv5kemnob+Qp0F79ZLJverMe
YHYYMi3ceXoyFq6eyvqdWsje0e8d+KOKWq5rt2US9z2SXFsDnBb9f2YqHbs2CWnVNTpnH5ldeEgn
x/wrbYL0huyj9BLFafcxebb3WBe9vpOUQGvB6+ta4oZUQ/UtMqw6uEI5Vr5pk+pQ1h7M2yRtle9t
Uqm/9DyUn3oriXZ5pYQEzLQcJFspy5NvaWz2JSzOefJ35hnDTQSd/VukdN0pz5RpU/Vjes//3t4H
tg3wPLG0e08aFQorWnCyBzW6V0Oj3Fb5FBZuSbr3m1Oq5nOf+U6E8HGlFTTg2Em/91LfTw40kqun
XK2b5zjSyj1daU6ziTRtvAHw1X9YXSBT661IFttoGx96muMqV4fH9smmNeMh8cqogPN9PsNRsvjq
x2n2Jc8mM99GRVCc2rws333dDBy3VKr+u95FAEcTZZyMGzVImr8i8JH7aEqKG6+VtZesLTTvhOhr
CB+gOj2jcZTt03g0NpInWc+GVXqnRqkN+dDpnubvyrb0FNfMyLtu9Cgeu0NS18NzUnRj5w6J4931
hpTSaSS1Ry8sJMW1hjL/QaNO8KIxL4Fbwk371VeMOttmVpe85JE+fFUhVPtwCrhj/cSRGzcqouwl
07ryu5GQUaCPyKQdJIiD8lveJ86z5/i16WaFpsF0rqe3dj/4u6mlxzvJ6/5FLUe1cn2pyv8Zun7Y
KRQUX1QzpKElsSkWuamaw/2chk7wVYs9JL9CI+hdn+D8RR1VaZ97rRa4ci4nYP69oX/TKr8/eUla
OW7Wm+b/Ie26duSGke0XCVCgRPFVnSdHe+wXYWyvlROV9fX30MCu1RyiCc99bqBLRRaLxQrnXI+1
Hd5FTocDXJnuhFOEZsa4qIfrcczMbzM6nwI7awg+3fXDAhi8Fb0rOB7YAMxxp1MTJgZch8ezGTx+
C78i3Mge5nTpqwAUM82p8b1sX7od8mXuEnNkH9wJsxxp9gt9XeNrTVl/KvycobCNJOB9iTdaiQml
eFvzir9HfhjfwRv2W4MX8w9a2M1+IcBucoZyioOW1oDhWOY5uk6GBKErm73w0JC0eJ7grvdm2tpD
AEHRqWJ1s0ejR3ZL6ip9MsI5Pnqx4+I4ZMBE8L2420UOcPTzeRn2QILLvhWsNQIyx/0OmBX0CMgJ
4Md5kTtsOZ8pkn6WjZ4QwKZGezJTEEGSZtwlaUl21ZC546H2PM42fkHcJcAYccuCEWhz3daO2zzG
o4yjOuzWAGYNBkCJ7TDg3zkbGtFs51lZ/uKDLB59be1kgCieuHzeYN5mqTfMbLPfAIfHLOVUNd2X
pmLhbnZ4/Y2SsDsOcZ7tgcPQfnMiozs2YEjecKPvdpzyeuuIRY9LY/lKrN78PZLMDyjNqkc0BtCb
qGPtNcgxlpMFQwSCuBHrqC1UpQAgA/695aToMU6MGfRdYQokhacl2ZuoRVj0m82+mqgnL97GqINs
3hMdoYgymhPtggJKAMlkSSxHD1RliVqy0R4aYMDnXNdYqYx6VhLEF6xyeVFf2xGgKVDU7efvtfVL
QOszEzQXDhJCyU+W5w+k0w19K0NIYmIQmyFXjgYy8VJfSW1amvaTgaAhE62Pyckd9n2RBGAjSuLj
lHwNya+00bzFVYEKsnoUnYrIqSDkOpeZtDEAi0X5ugrvkiQYvX1XH8b2NtQ96lRh11qQtKTgcZrZ
IKrKBn/p+ZsTnXodyaDKLtYixCes1i9tQh4nYtcWepoKFzjHzr+Xxj0kuPCSQ4+XADs+l1ChkY3Y
ov7GxutxPlC2Y66mJi0CavmtBGR8DJEC9MD70MZttUVrWoMo2S7+zejnV12SgWsyAXusvb0c26u2
ZCVK7snglLZ1kUOb0H/2yQN4Ei1da+/HSXbghq5lSC8vB1FeyWLIAA7hBrhzCBEBlLmYWxpyoKwY
NzY6C+PBA18FRgMdtkFUFZilFWTpdJzByTfhxdaZ3ymaBC5rr1louX3Ip1kTtqKTgkc75nwZe2QW
riJdM5TKJkEsgHE9tAJbH/i/vSFvAfSAl6fNf2f8Jeavn9BCZF4BEgDgeZn9ClFQG84tXjMF2zVN
0GHKBCCPfqnroFTaClwEuv99DBzLtDijnSJ5keF564RXtvGfZgBik6bEoBMheQgTJNMgZYeI3n9m
Q4IRia2pI0nUyRC/r1xElfHBJz6ezH71u8l2WXU/1U+f2ZG/K/XhxQwQn3qEGjXCtcb96lffw2Iz
cl39QGlZqx2RnsqJZceR50JOCc4X5zUdNHlh3VJJt5HR4IEUEixVU+waEAy27hfrnyH5hXdY6SD5
0zSzgSRXQ4euvUr7r5w9Z+Hj5e3QLNOfS3e14yws0Q3OIcImb3EOug3+iTtBUD2gMxX5OoRg5yY1
m302mwVqVIV1lYA8EDe2+c8kLWKdELZhDA8orkwu05u+YTeswymfCzSzjA++8di7txEa2D2NV1TF
A2tJ0iFsEDfHJQaUNrN5IPEx4n5AvEcA/1b/3gUrdPLA2CeQXJHyOV8326rDpkwhabC2PrlbyH4Y
P7P3mIlCHz5yr+gzPxfBJ9AVWSEK7V1967Iq6IrPnPW/AlxJh7zsKs+PhXcfXstx78XXVXjwdGNL
ypOIDioMSKP3Gst1rgY1k7Jpe5GDo4cx2htNFqS6i1p1GwJnFHMYKAMBW1eKA6t6wTjsiNpajJHy
Itpn3hwApctKd5ePo6qI560FSQYGYmZOik4Iarv6Bkml7KpEUmNHu7Z9wMRnuOEDAGMHz/s+mVa7
9RZ3n3uJswG6sC7iVhk77uU/dojqsS0FJ3nnLNVi4+jSbG/aE8bpnyLzugOR2GRpso4qN7QWJdU0
ytpukFeBKNHQmziPIyg5Lq+sWgLAq8Q0GCbcJD/k5IAnT0XqtGsPdXXnDJrDpLQQZPD/+//SfcBK
oHTxCf/flL/SPt1GJbIljO6cRAcl/QfeRo6B8bTD0BFCR/T8S8YIQ0RNCxhmG3/wQE/n4vFj7N0I
yIrIWXULRasXDewIbDRZdYOG5bsZub+l7ZEZG4IUAMAOcIiSkR17664PGRJfmrVQvQ/XHygZMabT
+qUXa9EbX33vIfauingXV+AFvWrqo6NrvlAu/Wo9JAeAnKPLAAeEyiIKYm3SBV49Y7TwGCFBdNmI
VK5mrZgUvJQsxejIDMVSNEw6r51xZ5oaD6C0UwG2jr4E1C1kOx2N0gUiBBouUvsmziyE37rqr/JY
/5Ugj98nZc4q9HSgTwBMBXn70tJ9mb/l7Y1R6NqxNcow6ViHzONjY0OZOKmPVZrcgEXr+Jkt+d96
yS/01rHnKQ2hDfP6Q+WMyKuVQU5zzbboFk0y6WbIOLFC7PyMEWKAYtAS4FrZlgzPY5pv/38qSfY8
18BRBIwXrs2ObL3qtfAw2+1r1k19Rv+um+QPQ9NKKGuxblF6NNEEytvbebxtPARQYO2xDszZX9ZK
fbUxDJMD9BzoC3K3dZ3O2UhIj+skuUmKq3C6z9F7bFtfQSLaA8iHBMTaoBIc4KX4mXMrOrOQe3cw
vietaDktGfLTEB23V2Ufb0wk+mMdg4r4kw9ueSVEWtGBlLPhiZPL/ENKD7xo0ZKvKZ0pD9RKhnTL
NGWyuIsLGRPwZkoBatBrjE8nQQoKo7GuE8OABKxlEBrVZtA11SotD4U/jHfRP6QL5/FaBV4YryrQ
dVX66UsKlxoUBdjagOTqbSggkIB0Mz+hcvKO7q/TJ2xQcElimhak7ZinPZfdZGOb+t2EAqobPRa+
g+Gel7FtkMuub4aWbsrJfOTTj6X7gr74HTH+GbATLxVA6yJQFVPD9EOewABzELege5FaGTCk6Wwe
yWC44Kavsxvfr6zXyxqrjBJLDepcDDiY6Mc+V3hKRktAocIo48DKgCZf3i/RrDleKue4FiJdi5A9
JTWBkNj5mVAUdI65W+Mp+dL2Xy6rI/5JPmNrSdIZm6ZmjoYe4XE9AfkPkI8YMNrYKBI53bfLknQL
J5003CRejkIM4kX2HkVHmj1TurssQnUQxAQ8sCKBEYIXzPne2HbTtMmI1rIyfKcJGHNQf65RkTSD
kb07xr6JflwWqNbpfwLlZig/79FN3EKgXTk7b0K/Aoh4CxRBL4tRb9JfMfa5XnXlWtwuxSZle6/c
EbIt82eHfMJRrVZPfvS7oIEHVjukOPytSA9Drck0qxzh+v/F76vMCMWg+gTqIjxJJlCige411d1K
yv0XtyGwKTDyKj+Ph7TNAQlnoU+ZPvNu3qTTF24SFBNRBz0lM8pEumFh5UFFvytGGjCCjwnbc52i
rqLIWUEis26SEPMo6b6MxmDsLcTN+8tWoFy/lSzJCmxAaLsux/rFGAE1PPTMa3zBR+RF4UxXEqR3
UOnPJeETJDToyEyvav5cRU+cbMrm0KNAjNg5vbKiPfCtMde1KUvNi1IZ0FD3D1Q6elg+BDThWHhW
H8ICjdga06Cgw/xKEgMFZ576FYajwxKlv6l5yqlX3HsYgqo2ogfh1sJ8H5BpScQ1a6484BjXwKQC
gG4+AF9TOxqbNnTwRcNzau/a8apjGqelEyEO/+pYOAWbmyQn6GZO6V3WA0+tTO9KrsP4VZ6NlSaS
o4f3HfxkgZh2yLtrl44VghHrKp0Sb9u66ZXPchCHp9E1aSrdK095SlayJb88dn3iDrWQ7VTAVtrz
7LmKD8DFwfjLJ87IX0kykG2atoMfcUiKOzfgxAw6HSe7ZrvkE0+dilJeQUJOEI7WexsNP6TQlCaU
R32lhnTU2WTVaF+B2Q3WF+pDxvPlZVJuiO8AtQnzUegeFEqubK5MU5DeNKhFJcgOmS6gsrdpfmuE
DyiCXZb0pzguBxiIbPFOgGPB2IGkSpZbae6IQQ7AAwShcz0Mv/MQEIh3Buigumo3OkdafJvD29p9
QEnusnSVnogNMflEQIaDcYtzPUPPKFPQ4GId0/adx+gtn76juex+cl+crNUcZNUJw/QpZpowm0A+
8LpVFZ5Jvmj0s4kJvJ/rIv0xOX7gVpu4vB6ybdv957J2SoGAfsFAB/A5XRn5xwD9p12HHdI0fnU9
t99aoFX4013sjyCuj16WYt6CHlqzpCr7xyXqg0xd8E7LJWmKZx8tLYyRZAQIdqBuGK5nLQ6UUgig
v9BugR5mwA6f7xvzpx6pRbylOWn3bbicmtg8tJGn2TFlQwnAk0GChKE85DGl65uPtoD9E6+HJL+d
+f0CvNiYt3dAVduh13UfN/EDqEuf5rTdsPz98vapDjnGlYE/hWEgH0nhcyU9tpRewxDkN+A/NKab
ofp1WYByFYGAi2IEKsHIo54LyGzSTKaD65SGy0FU7mrD3EeRr7EIcUF9OOErMdIFZjpgHqUiLgH3
btDb6NIt9n36TD4x+CwYyP+njnSYrcoCFi36QDchYroEfThZ8d5YmN/T1aSU52olSHqpJH7o9TUA
dDaVDXh59k7Qxpk/d+S+p9uySo6t/4mSno82Lg/OA2V1GUqvHntm8gbJ+ii7mpc30zta/BPVVXAR
o2SPAMu15WvLcICkkxpI2LA03dAJIBW4InWJUJVFr4VIvt7LFmARlRBSeP6D6fWPrHy6bNI6CZJj
cJyyqEAhhzMD6hxrundzzVYoY1DU7lwxwQY6ermGl5lzEo0cp7L1v5oVZoWuZ/vZ6F/T+BGgy/Gt
cYtk2vKZF95KqvxyiRF75q548I/ZgvaYLx2nQe1vtaj4wnTls7qWIzm8iJvjBIiobGM1XnlI7Plx
mL7yhT14y88C83wBzX5c3jGVE1pLlG2izJwqq3CYMheDCYJioH/K/pm6EA+XtRDJLAq7tSMeQq2B
HYAiG4CMFxikjg6SUuXp1mKEda7Cpoq2ozNRiKnxAsunOSi8H914rE3NoIWyM28tSPLcZLZyaovZ
PFC0bqL5fQmxYbdh/QS6PRA2AYTetRFQfaKkhzFfAPAhqYxJcTkDwNIobW1xHeaDedWV9G7QgvuL
7ZYMECKYANwEFNUH7pTQrcYJ/fcQQZu7RjyT6yVI4j4oUgeTMg2SNVfUKbej+zZFb3atQ1JQbCEq
ip7vYYIFI6oyiIM39FaR2LhETCACjdUhRZeG+d3VAWQrrP5MjHQnYvg3IhmFmK5DE3g33Xek+d2V
5vby4VIc5zMx0pXY9UszJGKWMm/TWzCxYCw7yB4nym55FQboRdFc9YqbkeIdjCoaJm8/1tJSyzCb
tMVVn3rNF2JXu7j/HYeYOx+fYVLoKf7BkvHwCR1XMqXb2CDG6DadLVzWli/PPHsMAges22mnKZkr
9wzvBMS1HlAJZXDAuuVFlAhB4wykTj/eD0tx1SyRBkdEJ0bSx5l4REcTYqbu0HgPabvP4+PlJRPb
/uGQgd8OTx9QPSJiOvdTXdiAYwzN85thRK9+smMcWRwM6RRB94kaDeir0CMCWGaBRCldKAzgwAjK
IGqKx23vHR2QZue6/IFyydAogn8DvS8gnM71aQsHYxKujywMRumA3jGjR9ONNDe/6ixZJlptEYpj
2eTRxCiabCPqDUyBptYhjJEKTwlA68i8ZQPD0MuERGJSaXZKpZmFEUGAJyL0+zBSl45ejJkZ4F/G
HSiWGC+aLWXDuE+cRaOeyvGtJUkeaVmoh8EEqBczggllclMO7BQBexA3zemy+amUslFvR+Mm0EY+
PIQBdRLmLENStJ5ACmsCTS71djNnmnyyysptD+9QwVuFV5xk5Q3tWV4lyMSwrAQDxgH8kbF/7dFg
TveXFVKt3VqSdO+Dcm7BhDcUKo09kD0Cj/4Y2G5wni+LUQS3wAz9q5BY11V4YRm2GeFXiHGXezqy
Q1XVGgeu1kSAdQoy8w8Y+3mRg/7LQWKpKH/PGBFnX2m/G3W0XUoDAFzUf6VILi7JLKeJRda0rx+q
/jQDkmTS3AoqEUCyQWIH080C5vx8rZKiYP0oht+7+W5yvxiAqDVbzWLpZEhuh08jx10HGT7Zk+ht
tIBgpuOSU3kd1E4ZAPXBsYU5/nM9ptzOACWG2wDTiz/qIr4ZHLAeOek+BwKp2/iBD/zY4LKdqW5x
MU8g8mJoBpdjILfi6dhF0CsZagzZ3qVw2E1RBQDi3Xj1DhOY4L+9LFJ1Vtcipe0aajuPahNntSno
Hfo+NvZY/Bxqa1cwfz/QQuNWdRpKO0c4OtNCD6s6V3W16cj0HtZGe8qH9q0azG8mi6pdmLC7Av1g
msVVb+jfxZVsH2R92ZTXWNyFWhPYuJC4AiTLsAX3w/tUhd/MyroFCYCmjUF1rpFzBKwx8oC4KaVr
GHQs9lwbwheO13g2OFMWLMmGh78vb6MqYYY+KlDoYCwFg+By3wfBIOOE6Xb4D9u7NTNvM+feFoya
h8ZIr4vsW+cXJxdziG40HyO3/3lZvNKKRCILGVRAGshowN4wDBxQyAjeq59dVsBwkr0dDbjS3gsj
1WykcklXwiSn77hmEgIVDEkZYOvV3pdsyU6sBYWL8ZmoGn/3P7UkH+BiEi/1ONSaYwxUm/41LSni
QnBcT9V92plbHneBv2hbY3Uait9X902JTwJMHuTGaX20c75J3T5wMdUBrKzbaZ43aJd7iAbAwaTm
Mey756L27mkydqCBzg9N1geWFqlSucWeCfAgMcUOKKbzb8I0bc7HXhwfZK7zeM+Am062gDoIdCBx
yoO6kiRpP1IOFIwY2pPpO3GCIj/mKIZY6TaMSjB/aExXeZespEkeqZqBQOAIvRIgmJjzW4g8qQUS
wssHRCdFcj7xmLmGmwtLctGPusPkZ4BoTCNE6VxXqojfV2bjdG4fW7PYor57c1h3E/fedgi/YBpu
R7xkl8TvJXp1L2umqk0LtpH/GobMpJAOcdrUQurk5nsnSU5ArNxYQ7kbaHdE9IzySroFKMbTMDj7
2Kh3fvRuGtFDHp8uf4lmjWWK4K4xvBDTfiINbW9JbAMbMznUho5mRxUMgtUBDwMABgIxWfLoNG9r
l2V480TUBZO8d8TA+uEzmvwVYZ9vJDqeE0Dfw8O1Q3SV0hjNpPGXcFk0YpRuZqWJcy6mcrrK72Zo
QuboxNv61hqerNJHG4insUxVsRE9cKDfJBjBQBeQtGiEda3hxAxRITDpwOi2uKBaD1znCyVv07Lv
w3t3DEoyAPxh1+omTrXSpfWMEaq2hENRG7mlijx68VXsb8b6Ghi/ef8DE9k4j4BhH2y0WY27y5up
dGcr1aVVbunY9Fy8kasECGXpZvEOUdJvo+K1ZCAP31yWpspQnq20dDtGUVzHBV55m3i5c4ddjTZX
dzgsCUdc9eQYT7m9nVJNVVxpSKLDURwI58Nso8Hy0WQVZNZhfCr5ABD2dlf6xqGHipf1U15DAtAL
A/4E2UrJkIbZLebQxmvZjUGKiTjV6MkhxwtjIW+4tjQuRaWY6E9noNcBno9chpyriLgGqRDwO7QN
eJb/6ho2bOzIS4LFdl8v66YqcaDmaWK0AlzuNmgVzg9kVDG/NV2IQ6caObRZfdO1TbV1u2g6ARDJ
O/Se87NLmjaY/L7aOhMw/OtweS68WocJr3KmcOpoDyD4mg94sHbROROirHyT5uyK9M2GNPQ2176y
FOaKypd4joKaQPBpS3dWl0aD7TsDkojJk1++18NjBbTeGSQ5Hqrzu9YAJRfV2NDHXYVMpMbQHuuA
okUuvxq+HSdVCJlpsbHa58TnwAg+VaMO7konR/y+uo+p3adglURKfaabrn+eyz0Ysjn5etlqdFLE
iVlJqdMRcPo+tHHzIYh9DG1Zz8REZfzlspyPFiFWDeaJJleTUdk4myQG00EntMmfx+GxNO8bHW7/
x8N9LkLyXbFbL4wJERP9EdGTxbdRhXaG34uuCvDxDsfMiWmD6+0Pk5ncftIBsMSYRa/wVD9GnD2Z
fq/JWSslgGGGIM8m+FEku3asNA6TEAn5nm+69Ctx/tnlCjRP0CECH0+QoUi73sf13E5/ku/0tXX2
TlgFWXhfYiTo8q6rrGstRwpc7alED96I1JdXbKM8DyIKQCUUg4hGH9V6ofSE4g8SR0BNk/x63yFw
qz1kpji7t6v/5KOtuxgVxuXCryKcp8isUJn+m2MSopxLhIe9W4Mg+8UE42dMCwH+EvDqlrHfxEsf
O6ffZ+mjObRHFDheetvZmhYHmlYFH9HongXKb/IAlOrA5wuSsPOzy3uwnGGUHyGrl1+HS3/NE+vg
NO5+hu3Pi656qRIHLhGYPnKAMBtxxFeuoqqA8TBSbCZvl/rbTEMAxRQLyEU3VZ6DjD2dLQJckx78
jSXIkqOAkIEGy0THqwgkITvWL7kfYCK0KkHR4AtErXRoX0MkkR7caiA6kjbV96JO4oFklqA1Qu6G
C5chRB4ZyzPjPRGEmbk1lunKT6qbyeh+lUmvsxExpnten3FAPQcGYpvAFFFwPV+gGdS5U+SLQNHg
oEloze3o9DeY7drSZd7yhiGNU2DudjyglVG3O+LPPwiHLRBgfgiEQkk4Jndao18Q2kwD2/LRPBom
21MTnbSuuzd653VJRoQ8aKe1X4Y60iSqFAdQsMeDrEwweqIt6Vz1Er5mKULEcG70Y4z9wAaG1T+7
EjRy/Sk8AAYDQ6LnEvIhmhpnCJG1DXckPjXW9QSApPLtshTFNXUmRTpSUxlbgF/EKg70xCeM2Db3
zN9dlqF4UDgQIqBycI6Q7pIWq+VLsvAW1aHSnfYZhg2CKGLWhnbWfOhYloGJYcy2eQUg7intpjt0
miF5Y43uVVv0j0O3zJovUp0UmK4LXECRsJZrZE4SjgQNgIBGtX+jkhAU/l1oGg89G1GrmLYa9VWW
ChMFjidedDZM5nwnnaFFWVs8aWorBFlK0d4wAH3t4qZqvg2Jl+4RKdx30ULvAHh9m/oGBSlEpjHY
P4ssnxdsAGhOLZxX9Gidf0Xo+vE0hACkmGpv7DAiXDjmJvIK8mIwQOR0Wc8B8j5lZXyNHi4YXZJm
KFNaGDI/UZryl8nJAFTVGZS8+0PkbIFnu/S42orsymzmMt5lC/4paDuvfalYYm3rsBZoZ2U376LF
K15tr3MFjo31YnbE+N2UbXNgqWF/ccOwOebdXGzTmCw3cUIKVELCMA4i4KI99BGfdI1KH5+Z2HsE
ZgjXEdd4Mo1BNuHhbQ9lvvFtzHvZ9KF0f3YoI2QWBzqns590TYyKlDMkAiBAXCaiLi+tfzp4ZOwp
Xiv9vGP+oxNty/5rSV/i4R2EdwlyMN4t0dI3qs43LgNUZgHRDrhM6eiNuT27oJHIN2MMcFVLMLtk
9x4nmmYARdyDOwd0WMhn46DL3bRjDry8ZEIndN4zQLmdkvp76r95dH/5KKnOLZpdwGvtCY8i56zG
ijs9ZnvyDfHHnT3lJ49l27glQe58iyaiud+Ua7eSZp+fmGWwhzTlkNYtABC37V1OH5pJs3JqIYDF
RzOy6EeRNsiOsymiDNyDUzH+HCdvevDp8FqlXaUpM6sNENQZKM+hOovRonN1UrTw8FG8zqtwRM/p
j3ZGZ831woJoQmVwZ9OrAZOptQ4mWoTust8hzMFhA5cRJjil0N4nHQ29Aqvoda9L/zzVV1EK8IEg
M15NfrR0bxVFVgCTAGjTF9QHGL6R5+R7EPgV6KKDjXSvmFufnI2ZbcNk12UBTd+cfBNBqnfn14fL
tqmKCNZypdA/tQEpOPrQ02+7Q0Kn4zjr5sJU5i/eSFhM1K0+5FJ5N3Z2DqBTMZpdt6dmPM5NIfqG
K2/RRB8qs1yLkmw/qyJ0vSEC3vgR2Kci7+i7eWAW+ScO9FqMdDVG6dwsPIaYEEPF9fQwZW+sqDbh
/CsGeublDVK5fPQSgbSHwecTuU9dZPvbcuxw0jCqwZ5YygLmPvLwuQfBtKdL9Nsqe/Dg7MF25ADG
TPb3VmMMDXdE0IM+zs4KWP1sL9i5ndE8tuEXzIIb5LaP3udqU/hHJ/vd1ncxrVG5OfjDtUl+caMJ
ivo5X46lt01KHQaPypjW3yfZq9e0TuZGiAcAGZ2awTDvOX102h9dook8/vRkyx4ANx7Qa/BaxS0k
OR6H+60Vu1gJbsdo4zrkM6oZAjw26LLHxpu3seUEWVfu8gqXb/69dgAHtMmbn65zlU1fSh+Qo9PG
9B6nSOPhlZHp+tMkM+/t2kGZF4vQFNdAo8Li75Aa4unWYS9psffS7ZAdK3CwRcW2/PcRLAfzlhCP
filgLclviKZB0gOZKJAGA+scudMgJJtRR5mncr9rIeLmXj1is7ZmJQYMEQBY37oucLsDLfZO/DK6
xyK8t3UNEqpAYC1OWN1KXNPMbpTMEOe56cb3AuLcTRiWY7rXkcp68dQ3wQyAzC8qvOdy+tlwPauC
t3WyAROHJ748xQCmI9Z7rkPdUPgNXJd/+ojR3Yac3rkoDMamRUIgKkmfvYhjnBN4xNV9BKxFZ4OB
sMteSrFfZ9Kk/RpTO8qNCdLAl7I0wHzEfH4Sk8Czg4J8B84uWl40jlHh689ESnuWYhC5dAeItLmz
M7t+O1a3ps4wFBt2JkRyN8uYpiEXwVQ0FkGTX6HgiGUNgLQ+NJqQylbuGM4TZmaR6kOR5XzHijIl
OZnFGubPyXQak7uudDCkt3WjHSlfkpRs4uFXW/5KvJtwOVKHb0fiBY659wFFnpy6aM/DfGv1O0xW
baa8B9LmHhFFBna8+H5k/34Jolry93OlpYF/7Es7wf9z9CgwNC9Z/ECbH6Ph7+ivy9alwBUVTAt/
ZUnRGPcxo7OIKCVsflTutjW+JkiHsi7I4pM573iyr50bZu3s6qEDOtNcbhr7iblveREfat0VpHK/
q68BifT5RoG5LBxNE1/DsMworEYggd24mRm0wwnA5EE4vvV8OrjuQ1lsx+kTFQeIx9ic5+Blhrn3
c/EAr3baSYSmYfMwsRd7QYtIdTXFmgtQeb7+ipGHeY0lNFibQEzZviV83Eb1sWzKzxzilRDJIbrE
iCe0NWEpje8tcLH7ZOfpgIJVvkn0ZYm5CgoEKulcWf005pkoS8fejzw8LTmIIk+cAmw2u66qr9OX
y8aqWjfM9YLuD0kjtDJL22N2Jvp7oxnnbt4Z/tH1n5dPXMFidPi/IuStqe0RdO01RPDmNo++Nd7O
KDWnW60FWMsx34pkk5xrAnz80jnGiOtjOc7kq5necN00mVIEKieeiTQhJk2lfYkH2+ILhRbD9Iwu
6Dm7QdX18l6oKo/A4fsrQ3JSswuuC9CMwL742/KdIOfebgz3P3byvR8ec1yLbl9oZKrVwjsHM1F4
Qcppw6buelKhkWrj8lMU/U6QPHLeL6uluilQbvqfCOm2DS3TL5CKB0pruBuNI4Jwd5uWdwvb2a3m
/a3TRtokNkd5THqIYqBdj6zjmHxHe/RldcR/SJE2NumvOtImZf08tpYJGU0yB0keEPpl9ouAWdeO
rkAkVuaSKOlwWrThoVVD1Fj9tIyrvP1dT3goHi4rpHrNI19m2aI/GkGy/Ghb0hFMKOB+2syI7tAz
CcoWKwj74Zo23ia0OV5y9R31ncPshrcxjR7jRjNxqnJ66y+QTKRGFyzAGPAFjn8a5v94w4vtoER9
BRCeyt8npk5j4ailhcVkmWsDlAzj3EAvPb+UBrbE02i5yBNy0KjEQZ680mqXh1cTWYKJfXWQQu7w
dvz3+wPzB+iaxww+GH7kwdqMd00IGNE/bsr3t0V3GKbd5c1UrCQGawSPFBitGEAUzjWrC1pPTQJC
Mq9JNp2/98xD7ASovgVuskWglepSXgobXQv849NWjxHPBr9EPYXYOpIGeVqjl/i09Depo6lFKY72
mRzp7h1MDKOTgiFZAvJ1nyKBPQXtJy74MyHSU5XWvVuWCEs3MYahWLhx2NdRh8ms8B+AD0AaUrSX
wBLE76sFyzxjKZzMyzcoi960VQ/2qvS6G5NdJeY3h1SzbgrveyZOcldAxAE/hwmby+1fWZMEiW0F
ubED77mPtdRNheqkSebH3R6RQAlptrfl6Ts6MQPCj1O2de3HrP992dY/mgRB8Q6OB6ElHiGepJpp
hl7ZU3BS0LZB9gIkhkNQVvvLQj7aN4SgDg4SatTEgf1wvl3uUqACOkWov6IaTfptYyR4nT5R43RZ
zseDCzkO2shQ7EW4JL+n0iWqzDqBHMv6nQG5FmRmzVcblH8D0JvouIldTcT80Q7PBUpblZtjZYEO
GIqFO14eB3bVdt9AZqWlaVOENWtJQAo/X0L0i9Rj2UHSQjwHUXMYJnvahdGt5aTpPmGgw6gLXv0i
sRc9xZYfH7yeZS+X11epLnh0BXUFMhpykSbkjDuFmaDds7lt0XKc248+/Ta524ZrTpxyJ1eShEWt
DnjhpiYvKSRlY71liOAaDzRfE7o8j/H4dSCPpNOEPUobXUmUXIpPQkyBO5AIEO5q3C02RUPrfVh/
osqKnUR9DbVNvOZwcZ6rRqa4BJ8uBJl0k3gb12qDYQA6mxnw/ndInszkZWJ36Iv/zN79TyyRDAjM
umnklUI/C9hDQPgyHjy2K9nOHDVpDaVL+aug3PBgRRywAxUkGWTn5rfj8mDNb5eVUR+HlQzpkrEM
o6Z9HKOVWuBSVLsCFaFuaUE1l6Av9nVIA2M+DTqcAJ1mUshjJtQcZguaDfayNdBYOE3fw0WHcaeT
IhL2K9sPWVm4tTCQxLmO0+cefOaZjhdUae1wkwBp8pGXJJK117yowoVBRuMG5ZIGPlpOAQ4QI9t1
eaeULmMlSLpfMlZ2oSUO8oScOjF+Rs0tc3YLDxoda5TCZXgWoFYcaltobJWbroywz9lCIwSG484t
74dk29HnobpD30JWbWnx71YO9h600LqoGKBgIK1gGjvR4GcJkiXpDbUecvet+PcoB+WYlQhp7RJg
bqbjjKR/Vj509gMfXptqs8z3dv/v1xjqPnBIuKFRtpaHO5sedQ86oM3EDx9y8zltNr6/Ibhm0vl4
2RxUB/dMlLRsaDzzae1h2fz8d2e8eSDB3lT1HLT9rdV8sdLbKOw1LwaFrZ+JlJYxNwgBUC+0Q4Z6
tN4W88DZTakrH4t/OX8OidrZ3zWU3PowZ+0y+1CMWb/m4R28dyF7auKnPDmGtsb2lBoB+kykakRZ
RvZD/djG4PxD6Ri5xwG9GEkLEsMbp9fslsITgWjgrxzJE2XjYDtZBznRcm+727B+GXQ9V+Iv5GXD
ouEMoQ6C5iPJHsrOjys7REN6aKMV0/zt6DJnagEANgNuG/Jz8mPO8fEupguGe8EWBkp5+3lxK82o
v1IEEmai2I2WRrm9MIstd4TS4pz+quonD7Mwl0+Nar9FRu6/AqTbLu4se1rKAgmm4tGEp7aze5o/
xTouYNV2r8VIZsXTZsC9DT3i9rSU/0fale1IqivbL0JixryS5FTz3FX9gnoqBjODAfP1d7mu7u5M
lwXqujqtoy211JFh7HA4YsVaL14TZNHKjlJcB0Jh6j9PpB2VxF2cTBSekOpFS998CKlDapNyGuRr
XITKrwI5bkIsIf0hK3ITao9Gp6Nl76RXdl9vuqJZ+SxrFiRnKFK3qhJAFagbWaiA1GtaccoPcuKC
+PuTTKDta7QFfIC/tOQ5tZ8sDiLfceWLKG0A0yNGuNBHkAtXcTSXDZ0AvKqmW00LSXVlFe/L21d1
M6N1/J8Jsb1P3MjbuKN2DRM1v4GkKvNDG7DJ+rrRIJXcQJJ1bZpIFYtNAqwt2qGoi8sFWWDaoBVk
oceQ8F3jdqEJzeGch5p7hfjcgOl22T/lpj4xJ/nXQ7wDDDMwR9qr0Tik3otnhbw91GtYYvW3+uuX
FCzHgYB+aIYhNn13s32Dyqy98gxS+oJevxjEEuAT6RojjV9gVAQ9Pqt+GuvnNDnaMRCvj1n2hZzD
/GtIFids2MiKokHg1/lhKJ6Qw+f1ZgAC010ZQVAu2okhqfgQmwT4XUBbN27yTcurAFOY0ANc2QLK
CO2j/A8OFsyeyDtOB1Q+A7sDtrgV2OhqtSTUGSZ0V7JpZcQ5MSPtNKPPMiOJYcbU7zXttdHC5Z2s
TM8AfMYnFuznSG3Pj2qVuVkZCexRM0MVTksuSUZDKzUPRjJe6uPNVJaAp5llE5R+t9IUUK2hhSRA
MJCKP5LtHszM1lxi603ktqJ54GSHUQPu9bjso2o/AOgk7iBUB4lMOJj0gzV3BPuhMvZm9Gfgt9xb
q4EqMIwow/w1IvMLgnefgXkDRli9AUYtNMl15L3Z3t53NgYAE+VD5u+7NYVF1fY4tSpvdW4BFSGs
duVlCh3O+t+H0uCWh22BnQ5CObl20ZrDXM81tkc/aS7b2F7W7S0MbjabxqMuqEGZ7hcre1L5vf7a
lAsXAEh0lAibTfWj8CBS/cbYbnlLqLf9iQ1p4ZpxAIXXDBuGe0w6IxhbB+Cqu7y/m1Gx7KKw0ra6
uV22qroWLby+QfyHKQwghc/P2mTNBvoPMBr1UF4JABXOBtDzaQ30ZXqyd0bTDOuuTq+1PkJhkRfG
fvkHqGK9UG8QlD54SsjY8jzXiMVy/AAbiUVubRscusjPAy1/McuVNEN5uEWnCGVmlJp18ZVPcgC9
sNjg+wyv8zYN56zcQvC6CSBOjKzJWZsEVW6ZE2NSmJyrMo+mBj0/vb7jdtiPz5SsbBnl2vlCdxCA
YcEndu6PFideXuYjdkxTgppDCzzyA89MgFwxsZc4K9eLcqv8tSYrXjVu0wNkBod4aj8m5G1uX2N/
vi9K/VIvCW5OjKbYayheZTQ5MWqeu5jHjWbGBlwsgAwVKdTwhZokpuQwFI3RFuRqcqWwKGropidw
y87erVkL5jGwnMAvn521MQr15/prSfIF7Zsp6cSOYDpmdbrA9TdWej8M6O+9feFQYYAdjQ4Hl6j8
3oSUW2z17oQ6AOBBXn8DpfuBPAFBPkRrCrGqbf6BH0cr3RCMbOcfyKWEp1aBDzSDEYDW47ZheBua
L8sOqU4u6H+E/jDGMlBeO7dS6U4Jek2Od5T3I7PeJ+CAm+i2c1ce0aovhDE1DBhg0AmkgFIIZh0b
4zbBusXaFYuPunmTj5dmdc/clT658m4+tSTtBR1ACpb04gsZ9X5u/cusB67MKi0QK9UsNAaMaVTN
3sTIxtR1v2vn9QsLCg+BskFV4pOkM2vJPPe+WFCw2vqaHcbNtkfkiN+X7Si3x4kd8Uo6CblE03L0
k3WsKLnMnEs722ndyt2sikv2XxOW1FSgkwsR5BSuTMM37qOoOx0y0PTG1jtHf8rkN/qaVqpyNwJi
4wA/5KLNJ20Tj3BzNCI4VaDXZfONa7wnoN0305VMW7kdUdglAGYC5eBIdgqeMjNzsEnofEATtk6f
tHHb1bfOWt1Q6ZB4pMIfJFVyDMxZ3FVxZmI35trRbd+JP/zyc7Drtc3KCVuzJO37No9SHrWwNJr3
YIGzi2+WEAyL6XZ5333g3eSaHjR//3NJSmzwEgbiNTLgUkOu56EKLLfdDGX2XHf2Q0vZVarX4C99
MuuXMk3uMP8WaOm8HcmbjfcZr9vt7KYbr8mO9rDGJrS2COLSOzkULHca127w28Bu2/nb2r7Wk7DV
HpaXQFWAQDkYUn3I7HATSLsnbvzRNAZgY8j0PWfvw7CZs6PeXPB6M/5eNqW6pUEQBxp4pFYOkdse
Ns+MkYACb0On28q4BQVCsGxAuWInBqQVo5ZWc9rAQOPmYWZd8T7MG2s3fKX6eOqIdJt5ZjUULoMd
J/2eFnPgGPcG/bnsi/JUn/gifD35+hj9B0xT2OCsCDL6OtXxhhoJZuMfyFoLW7luGGa0oapBIIIt
3ZtjPOAFyGGrrUFj+Tp1gQ6ZkrWWpHKnnViRgjzEM0YUvRGBExwdN9v2UQAUFtPvSLSzydPy8inD
/Ykx8fcny6fH+WgZAuSW6tcRQN8dcOc733hK4k3XHpp0JZVaWUH5EV16GkDR/OOifGXVfqoBw3qK
1zi9ldck8jUB2vugxTl3yqgriEBVMx7NGtnPBiiI3f466r3j8topz+mJGSkkOCn6EBE4xTYJ1K9T
iHCb35YNKB+xoJH/zxEpvjeWVVAbVA6b2Xy3mR407WH0X2z7wWy+JUAsQX2KVGuxXnmiToxKsX5K
BmjaUxh1asR21IWQH4Y0TQIkx6Hl/YYS1S4pH5iLDNV/m9Jko7FvlV4+DRiVbrIKpM/j8/JCKLfN
yU+SApbG9NipY/ykIRvxLHusa8xEPLTaftmM6oNiYg74M8F+AGaJ831T1H0xVL2LWogZpmA2KuZ5
JQdROXJiwZE+qB9Tty1SAgvDt0kPJ+/e8F5BqLbsx5oV6QtGGRbLajzExPzPBIKImAb99L3335fN
qI4ZemOOGOrAcK9cWHbHqsumBs4UqG+gFePYuxkSBMtGxJrLmceJEbmoTMxaT8wWRhqM7BTxo9+E
fnYPIqguu+yqLKyHNc5iVfw9tSgda92Mfcyuw6LbgLN4w0ycADPg5dX4m5ZrLa2VNfSkDUF8Nph8
hDGteqIsnIZnayXkGsrd4At4FxoawHFKu6HvNbvlDDUhp+2ePAxfHiZu7rxmfgV7Jw3oSMb91LU8
TMHwdUHc/HWsGpT/sq2f/gK3xJVTjDtrmvsVQJgqzggNCWhJCK0MT1pn32R2ogsAPBk01DpSMEJE
KFT9yNygX5M1VS3zqS1pmVugCLUCsn2buhkD9Pw3c/vLXkNJqRb61Ii00Li2Y8IFzL7kgCXERljl
w02hgUf4Sy1wVKNNNMLwuAb5wXmkQmpCki6ecDEYoQOm4qT8sXzslB/nxIDw9TQvyEjsewUMxAYG
AQE7t1gaRMNLZW+Nck1YURV3QVDiQf0AHG+WTPPGiM31dLJFw/J7Pf5qxt2yM6qvf/rvS840CbO9
OLLwepmTTWx1YeI99dPazIhqyU6tiL8/WbISTZiowPjfpsqOg7OPdIyEDpuc4DX0+AV/QOeBoQPc
VSjbn1vKx6KCLDPuKW5nm6bbWSzamd5K3FB+lL9GPnKTU3ecaDA7HUYiDIwRb58Ma3OZqvPiAXNq
mdjKwP9LbpRQUqqmDNeU1RxmqMOVQTk9ZF9Bi5xYIVJBo/QcVDxN+GHGu8J4n0Dtsvw1FLy6eOQI
CTqC9yFQ5ZIfjDmILxwWXHQWSvuId6jLbtNpDxosEh3r9htOKO33dQy9HJxXvISWf4F6If/7AZ+I
fTUtawGhFuWvZNOSIHKfq+51Go7LZpTH6K+fMgVKrKcQkOvgp2EkAcHdkD/6a6mL8hD5goZdcHlC
gOV8a0fc6kB9gsd8CW6e9tFJj3p5rLpttoZSUt3yYF//z5AcE8yKx1mC0gkqTuZ4PY7PXDvY/Wtb
HOy1TonyKJ3Ykl50Y5WVOfdgK0MrZgbJRJ2u3KUr3sifpjInu+MEy2YWSdBRtC+uCLtq+tCm33N3
pc+vMgbRRcitoNaJqpB0z82xb+dMRIaJVrvUNDfMc45sbg+d4YPSYQr6tl5pJCvPmFBbBQBEjGTJ
o4xWH6VplCNPqtJNZOkB2iOWlYIS6jZqjg4J0ugPErcga26oeeXRsF9Ty1C+xU5/gfjIJ/FQI+1g
pAN+QVzdmFM4x6Ez7ur8Oomv22YfZw8R3ibLB05tE4UGUT2HVoBcCQIKpe9TaLRsCgwjjDbaNndp
fae1l4nbgYkQ0+wVDTC1vWJWfEA55/5gDwX4QdBESDdZTkhZlC7M+qWl/a7p3KEGDFkENmnFsewE
mBT4u32DoaqNl2UWsmNznN91Muv4ZWh0Dmz8ClAGjHsoh4GEBmMtUpBtUKMo/VlMcOlVUPavDXmv
V1keVQf1xIh8502oe9ujj0En0jEIp+roYq2srSq+iYYIuPkx5+TLT0yHgmAn7tMCT7MkqOJfDEwr
1P9d1nerAxeqcH1iSq61GDYnY5rGxWaK8xDaKFfplITmNK7UoNfMSGk8y+aKtibMRO1DZ33LWwuH
cY1AR3XDnfoi5e9mOfO+iJJiY2tbkly45BZJVTaufBzl5//7cWS4Ss5nb9B0uILXSOA1VuCtgSXX
/JCCSKQbhV4asODQ+7FA/Qs2bD9IvtKG9UH5B3JqETHllIQSvWrqFqzJWty+ZJ5/1xoaJHmnS0y0
7juzPyxHDOXC/TUnJyC0SDNnjrCrB4ftJ2O6n3EjLJtQbjPBlCDU2MCiJG0z14icIS5goqt/WRhB
pcl2jN/+2YYnZA2hewDcJN4j5yGeuV3sNFpdQAeJR3bAI12/w6BF5oV2WebpdtmaYsAY2DJH6Gqj
wCcYPc/NQfU3sgYbNFp2kQWZhljqXEVozDMPrd9NPdOAsORg5HdW2+8gYrJyuyiu8TPz0pnSBzOD
dHOLFbV3GkrLoGIbQh+gXUu/1bWVBEV1lZ1ZE3fOyfXZYX6I0hTWLOuhx1Ns7rfg5Qy85IVZuGdQ
nLiK+i8c6DOj0nFzOCh2exMrnNS3dTwi91pLvU2xStJdeWZC7NsTv2KLVIWWwy9Nu4+cXUe2VhKH
tn7tRK9U26alFrS/rULbZck2Sb8lGROQSLx4Nx7wcOnl6P7S4zfePJEhWttg4mnz6be5DlRgPrRC
ZXIGjL4VDagRC0DWXgoQDAw/nHk31mRftE/2HGLzARy8Ng2nOKh4awBvCMZ2FAblso7O7agxhEpt
NAWZ9eJW11m/Wz45ikv0YygfUGCUPzx5Tj3XdGuyPJA+dKa196ZfZr7jcbeZyv20Js6oCNhnpqQd
1ADORNwKphIjzDUgQA9+uedr5JKK+HlmRdpEmE3v/aaDFUL3k3nbgRt+ecWUHwW5+v+tmHDzZJdC
5q0y6xQGMhMM2c/psEvSFZixCoQBDCE63gCbmp/nPpKkBRXzgFkDL9W3GJ6B7tq2oD9pFKbGlYWZ
ILrLUwij6WslYlVsObMsxW3NysGlZokph+YeCq5VEerZTxQSwASd1iG4ZVefwkqTmE0D0yO6wSjE
SCmy4WdRbg0oqvYsyEE6i6ldBmLJPug5C7KCYVgRWUT4z18RqOe/RmU/dZJxKnCT5XxXuXe68e5O
v5ZNfMzZSzHj1IZcb++G3hkNHTasenxyWHORRTzIALDvMNJFeyvsrfc2f3WNR+ThjXtVTMnWIGjv
kkCnmDp0kmM6uDteQBLAfTYjHTpnv1KM3gK3EgxOeTeNzm2GafHl3604p2c/W75L0yExnA4/e8Ar
0Kx2o/Hip6FWroRUxZ2JuxrwRR05CCrq0kGN7SSqOw44Lndn+yX1/eJ7jN0BZjbbSi5xKpA89KXb
VliMBIzEy05+DhPgxQf9LBIUMMN/Io0a86bAwHgKYED+WOmXZb7i3eco8b+8+8KEg1E0ybtiqNM2
yvDvd+i1+E28yXS68/XXZS8UYBKYAVYKpTKU2mHrPBiJjqYDATxwL6QPLSg+6U639hNUyuIYwNxb
Zw6bIfD8q37TPDl20G820Kqtd/NaxFK5C51aYMahiQXmCWnP9EltZNyEu031p6LuVc+1PWfmCjjt
Y3Tv/ESBmhga02BiAPoILZhzd2ddZ1qtIzqNrjsngQZ0ybuRFO4lr8yBBnreA1LYNzNUciqrg6pK
jhHAuTBaKzTStLoz8Ky+RaO+SzFW6XduaI2RuR27dpigns6KMtAgDVkFfUOTp8hj3dM4V1hBS6fk
YEbZ2mUlPs8nfwByAx8DajGeHPoaVuSunbVoWdkxni815E9zPwenukZI0JjFFW9z5HM5Js0y7QvY
FawmcmWwqQJiCszY+WpqxuRDIAInsMrfY/cySvdD9M0p9st7VLk1TqxIWwMKF0PmiAkT0j1QGhot
SC6M52Ubn7MYAKowxWa7UBEVkO1zT1gHqH1tDQKMW9+ZzLlOfGvvRjOujyogWrRyeaiChxgvhaI1
lJmJ3AbsGkuLDQaXWmCa/dYMzOTHskNKCyhVIQMQQhCfwkdUgWk0EdeT5+58OwKHxMrgj3LJTixI
aQxv0CmtKSxM1f0AAunxUc8ufdoF/pqQ8OdAj4/jC2IT8GIb+D/p40QD1CRNAHGz+QYQSL05RMm2
HAOHQNJxu7xuCi7CM2OfsOBtFLelgGW3TViY1yPfF82W0K0RH1x7N1lh1d0WaVhFB2KtqeeqdvqJ
o75435xkhtAeAVRAOKo3Vy1K4f4hXlN1UwWMUxPS069O/CgyZphgecimI1gDEOKhA5D5O41sujVB
cEWtWCwnbhY85vH15Hf1VFJqlwDnbOJ61/V3+vxqZgfS3fIEug9/iHXM7e+1NqKlD6k3/UfnrFTE
VOcA0QlXKOB7yA7Fkp8sadS4ccYs+FuA5gSzO8FgroQnpQVPwJtMkOIAzHpuQZ/rmpquQB5ZXWAU
13q6xsmlKE4gVGAVQcgl+NPlA9A2mt5AxwW3loN+0mXBHwz/oNHruN9Wbhj7NGg6ICTwZ6XUrzp5
J4blw0C9Ie6HAYaBSve1vWH9zPobgz939YXx7wDFMydljbqM4+zXwsk6rnYd/1HP5oWWpOHy+V7z
SD5iTZm7XKC2ExCoufNtXl4i/43cn3p/AH5sxZrqQJ+un3TaGPAeHdWFT2jae9+7/iIb35YdUoVh
jIrpYg7bA8ROCo517YBOt8fkD4ls9Drb9E86mFowVlBLSaZ43oIuZo11RLWIqJMJxnZg+giRtvyk
JVbqCwRHQR/7HrzlG01/royA+xfjGimSYgkNwdP+MfqJgWPJP1AlGpXmwlbvoypm2u5T3bvzLvdA
bbi8korQaIBfAKVtISaIEebzgxzrkOUdwWewSaF3afD0Jq7ugJi+0Yz6orZuEt3aEQfp4LJVBRUv
Eqe/Zj+1BiaGFMFB/Egn/4DRKoiveGGcvljcPGiae9HVT22cXA5JF+IeB5GD7W84tC6yGXJS3rOd
JQeb2RvbWHl9WoqvjB+GbYUZf2QQMhKkjbOh8kpsXlJhskFjMb1InEo3N7mfZi94Tc5vxM/9Y2qx
8ZDZnIYt68cxqM0eMq/9HAXNTJNvZVvrd2VkZlGoj72TH6KOMjAoj1N/UU7WBG1R7lqhZyb1b5YN
8RiaWjH9zsHe/CeJwETc2ROfgjF1zZ/e0DrHcuT0kseETRvc1fMD81sDm0Knb1HXpEeMuXQ7ANS6
4kormX9N9aFaabp+fuDik2EoDTgJPJkgjHa+U/KsN+ykRo/f6C7wVNCs37y6zqO1qaoPbQApu8ek
OPprYtgJg9RS5ouH79A3iY3e39CW+iZJkuEaazq+p0zrDrrNQFbh0nr6SUqb3ZTTiBaGPtB6Syfa
XYze1D7ktEJltweh33Ob2vSuyTX2s/a1eWVJVJsFvEAOkPKCE1jeLDHTbciGoA/tcS3da+5sbt3G
P9Z12x4tC1UgTkgU8Moe/v2ChzgW8KjifoQsr/Qt8HhFNf+jP9rdg6Yw8Nzt8gFVfexTA1IM7+24
Jxo2+gYEJyibVFodRKm+yf69oITBXyTrgnQR/yEHcq0ZGpaKdhRxmy1j9Ka0WMCGduVKV6QrIGhA
lMNrURA4SC+dshiabKQj6tBkDFMNh3baLC+Y4kbCgxAUgZhosyE1Jd0OYwI5vKGFIybftKAQh6Y1
M0GEOQStYa3YUnwcdKEdF1AfoWgjdwkH3a7zIUInOqmCofzeTrd9tc3WRLMUawYrqExg0YRCj7TH
qOOnJuHCSvnmkutsrXGx9u9LT6mED/OQi+4wmcpA17bxVK6s05oF6atneub2hQkPSpMe3SE7VPVh
+aurv8TfNRIB4iTRbuokb2YOH5oy3vkWCGGmby5KsP8+0AXxFoKymxAzFlw353acwaiToYCdwrif
nSmIyY/euvGzZGXFFHnHmR2xoif+QFGq44BwFRiYvOPDdTd+09jb8pIpqvTnvkgnhbqR2U0DbMzx
QxYBGF5sSy8L4vHQz9dme5+WR93/wb8Q0c5ck7abCxpRLSViO9uQ9ew2rNE3dXVprX2qtSWUN11S
8d5ncC8ij05928ZTYNFweQ3XbEjbjldzVJg9bLTxw0wO1bgBknktRVOeHhQLMa2IRyy4ds73AiNm
GtsdFqzxgUF3Qh+kYzwQlTVPf+bgFkhf2vyxi6C2CYQuy58wdbrspqLHga0icm6owKOgI3OSVV0D
yHSFbc+aneXdD8UO0IXd1Gyiwg90QP/06Sr/d2JZB5KaIvvGgUOpXcqIPZfOvDU8pKbFAaN84Fsh
XdgO22XfFKnDqRUZsND6BQEFF6w47WtZh/Z8TYY6oB0iyC4qXpeNqfaLQN6LsTFBYSvtybk2aEV0
oIryNmxbSA95qJU+fMEGSBgM3Ey2eLWfb5cRWY7f+Nguaflexlc9iFbWbnGlGxYuPAhXIjuX4brV
2GZjOmE7CLhCItB/KNevkf2rtr3/14iM1p1I4mXzDCN9/RShd55+peDlnFqQVwopCs8KnF6tqQN0
Jl12Ea3xPavSEUALAGwGg7xo1Zx/jYJ7ONMj4De9caVPIRveBm9n0SMfX77w2W08wlEKAqTsQwns
5MYApW0BTlp8dlc/zFEYt8fIfF42oboxBJcIUJcfmt/yiWRVP+j9DOSNkb/V2gXeP2E1bLn7EHk7
4u+p+e7pu8pbKfUq7nZYhUoVVtGABry0hE7CIhctXQRyCEqYUMtOo0ODh1i1BkwR31t68MAQJsLB
u4bmmnxyjJzlnVlQgAlctq2sJogIptkwAzMB/mVsAcsAolYDamqErvZMfy6vrmK/n1mX0ryBUl0j
wGkA1zoFJbkxmhX/lOuIARvMcqBt4spNrtwbuh5Vc7iHgE2192l60JLrZO2yUAQHGPhrRvKjT6w+
bX2YseIriCwOycGJdl9YqhMTUhY2mxppYloAzwiq3rEDBjh+Wraw5oT4WCenSWvBc2yJtUIJIqj8
92SAalm90g9UVfsxuIMHF55cKBPLz1YwVVEN5GLAYkB3rU7xtEswNmAFZXmDBzfsgX0bvMd19Tyx
52gN9aWoOJ1ZF/vlxEco5w6ZpmPDFUO273zvUR+aS0GXFVsuEFmYB58KbMRuv7y0ioh4Zla6A9M8
i/GYgtOz9dBFV7lzPRlvVvvdWpuw/PwN8Q70wKFiQxgcvTUpfyi6EfSAupehmaonAWXNTeFqQa4n
K/Hp8zqK5gIo9SBWgDfgpzdBz5q+5C5F964LbHZdT49jwzejddShXwFR33/H2QqkCWxBORinQC7I
T3Xh5nXt0Q06yZrxTJMHrXtb/kiqtTsxIZfeHeaWflTBRA0YZ2u/WswNOx4uG/kc8T4QM7isCK5h
SH6cb0AOmu9xnCBJ3Xjj1s26cFzLIT6HPFggGCnE2xl9TrlUVtiaW+op5Mu9Iai1o2NuBws0XMPL
siMKM5BfF2UTjAWIzX3uCHZZMfgM8IGCPTv+pTVBAv6JGStvQpUVYN7BbYdGFuob4pudnFdH465B
oxhW8gjDI030kOvsZpy17mjokXZY9unzMSV4cfy1Jn7NiTXqOdmsWdBkL9OGBnb9YyrzJzN+I7N5
4P37sjHFdgOLK4gUcI7Aum1JAT3L6iRqGmxnv4pBo/BjAnTKrR+XjSi2GxGfCEOmQPWCLurcI4CR
+8oTLGUTcBdOgFTGu8dNSX4vm1GEgw+ebSJEtgFLlMIOT/zCaAQezIt2dH5NwAOUpRj9CitjB/Av
CkVrQ5NowuGnn2cuBLscFS8AS0zQlUuZbDJrhZ/E4JK1atLNgW5HHIMienQHcCS+npfgyR0kmOLf
eGRgoT8mY9AYBFk13siYO9BQnek29qiNoJueu/E4jpr9UkQdUpFUH+pDVlt0DgcL0VQv3D7ZszGH
1sCAyHrVtSO7QgW5vWkMHrPL2kvtO3d2cd5mPu/MnieXrlno301ekcspJd2RYXulGB4rEJjt2TbQ
PKRUA8VQ7LvvhV5Nu9km/Geqcee+6qLiMUEn61tNCbu0fTrtHNi4rwlQH3VZmklYTP5wYeeu+zo0
CdidKE+MYGJjz0Mj1sqbKgWgedbzLt7wVh9+CEbPbgcCtOrI3Blhux294m4s236+RJd1jO58IEtv
MepChs0IqsQ+mMqkOnpOwl9q1iY7Lx3ABFoZ4AdAQdPdJ6kFrYCIgO48jBnHANBsJtptbpb6K23m
6L7quxT9E89pjsWgZSEE36CcM9hlt0HdKikvy5pWF/iMVry1fMr/mI1ZFWBNo8UT6IpqvLNBGL4r
uy597/omN3ea15Z4E3seo3iXx+zVtMf+rZpjaMoMCcl+QqzB2rYxsyGtUebWlZ10KL/1bqQFy1v+
8xsaNTFdMOV5gEkA8HF+slJcVInWgCvZLOaNDe4HU+v3c6bvU1AzR0PxJ9PWGleqw4yShNC69kHI
JhdFnCj27LLAKbPozgX4iE3/DrGDUycWpKBel7lX9YItNYZ0rJbzYCyPy8u25oNY1pMQ23OD2fwj
UmB/denNZN4vG1AkmKAosnBbQO8KLQo5FvXAq1Zlz1HcqEztuzd43luZxGO7aUiJ8qgPAsxdEfkx
TmHhDnPQJ1Fqhj01i99tbGX4fml3Wafj0ITLv0zlOshGkZ+B3g6leing53E0jbENYMTInjVjCNxk
pdGguCzh+V8D4gecrC1pe1qZH8RGo/lCTdA4AoHh8PqiNFcsrbkibX4nJUXmCWnFFu0MoC/qVc0o
1e3o4U2KhzcovNEFOPcl9VPEZ4FNQKQKTe/FB8dh4qx8EaURNBaRT8IW+t3nRmwvT+sR+uobjdwP
3S5noWOtmFB9E/Cw/mdCehn6gKy6UYYuXTd9p44bZgyQ7HJEB3ON3XLNGWl76RWr6lGDMx0/GO1F
h4x8DYWgyI8IKjrIkIB7AMJHWq904OaAuCdQCOUOrIO7Yu8+JiBWtqN/p3IFHcKJKWndpkovKNdQ
oozq9ACx0zKPd04f9vp1kvx71ndmSlq4yfDigUYYba2mKOzdNATDal692DqY3DV3sxwEVNcGWDRB
agyhGqDZJWNNXA2s87GEY71JuzSoE2jkHSBDFTjQS87WNoVy+52Yk0JCZ1CblxrM8SIK0iHk+ns0
BEP+suyVau8hz0SBxbTNz51UsJwxJ3cAGUkgfgBAAgFow5jXuJlWrMiasbyMdTflSGYzsE2R5M61
H9w15mTVgp14Ig/aFXM7N/RD+rR23P1o0RZlf+N6BiUemkVR9ri8cGvmpG2ecsibdzkWzrJ+5d4v
zNltakwOJdm3ZTuKbgaY+5AzoGeP/jAg/OehrsVxaiOGEfkB927hbHzngZmPBkflIw2Tatfz9cah
aq8LyAZw7lCwAxPquU0/Acd6XAFMYVWlmOizLivGHtlYF1ujvRnQw9H8FVCEKkL5YOGHi7rvoUl9
bhL542h5I7gGtNFmW826cyiLwNZQ6seaNK/g4VhrVSktfnABgBdMCFqfW3RZb3cNRditeO6h3WZA
bZiOqfHdpJGWbBq7ifJ9MbFipZCmuIIBmrJcj6AYAs5h6cmFT1xSd0RbpUycY8WuvajZL+8ZxXH7
XxJGF8gsdKQkz7QcOug2Q+Vbp7TYOjN4Jd22m4DF8P58wRLewZhF8MUoqOTLXPsuCsGIUlmFgoh5
z7x9bTbbZSOqBcPkueCMwUzKp5K6MZOkpa0gdnN5MGEMy1pTHlFsBf/UgrT5vBlSMLrFkRWhJ5/d
ZfrOsA5FcVXxL+TpAtmL/iigESC1Ep/uJNOj5VRywgWm0sAQKfM3dfJrebUUgQn9R7SiAFoHvEhG
EdMx82qrtkAQYlyY40Vpbzl5r5y1Z7xi4Eq0V4G9AWu8h/9Jn97JC8ZTkVL0WVrtfBYPh3Lw2znw
SseNQ89PyHWqF8lN7CesCtuqaG7GMc8f09lKL/LCLKp9hPHuLGgaZm9NN8ofRan8yswmEPeaUGYH
itwBBWc3jl0UZBWmr7ZumnIThYPUecx90Mds0ARxj1nXNS2ePYZWrmSBwovzWgX8Ax4aHMkoehO5
lxxxGkctGgR4uTn6lo9ltLG7TjuOvTDY9HxrmqO9dzgb9+3QkM3yx/x8kmEeMytgNkaT9JOMKJRC
x5TWaCuCrqTZ9R6NXwkHYKSM2n8XXYcpgeYEeAcAdDkcTn5mZGWG/mLOBh54Rpkek9olAcZ11vhB
VF7hywm2L98y8SI+PwQoz2jVmGPUNuF1d1kRt743s578JLWFEs7yCn4+DmJKCkHVIYDfgiD/3BZy
G9/tBkyQ1vVtY6GVBF3jge/tWlv5VEpDHtBc0PtzLVMm+ohNt/FKOqDNDHAjTw28V9MbqPFsO7t5
WPbpc0CET39NybNEUW1X+tzDFHfB8deVt5zVb8smlJ8I3C1oZBLL/xTYG7vAmathYhzisIisOwoN
voTylZtK8eaHK4Bko88H3Cy8Ov88LPVRxcs5+ivjjs0PaX6pZS+xeXQw4p1COrO5nKGRnt3UOeCY
T8s+qpYRLAZCWRtXC4qs57Z1TfOGlDpoEEOquWDlpkh3yxZUq0gE8BspFMCKn+o+zKkiF7F3k9Yv
0HqbzfuvnCUR5QmIjQQZodzP4TGt2rnF+OZID3oB4YL5kCKLWvZDsVJIA9HAwVeycaVY5ytFnKpJ
a2KA/oMbG0a3mB9ZsaA4PcDIo1ogEAY6/pxbKBqMDSZRUm7K8jpKbtLm2vPfR3PlwajwQ0x4QSQA
E4CY4ZSCAUQyy56WtNyMEHi0X9011RvF90bghMA0bnc0PeQYWnas55jhKTc1mHVHGprlrcVWFBcV
N5ILcAE+hahGYe+er5SZR7aLEle5aYy9UTyNZF9532z3qDsPkQPFFAz1Ln98pVNAaQiBAIDcTfFY
OElZDAqkejzC4JBdOc5L4r1RDJT9/2xITnGqx+x/SDuvHbmRZWs/EQF6c8tybdVqSS1pdEPIzNB7
z6f/v9T5j1SVTRQhnY3ZmIsBelUkMyMjI1asKF0wluIp6J9IWSfx++sQq9/+txnygIBmWlqo3UCY
y3zUtOxmpkvgzyFoieCE8H96uSSH4oxmUaMiUewUmldj2yFHn/6FFecQkr9sYycivQNEtjS+R7vz
sPE6ef30I8QmFcAe8wjrZJdlWwPSXXVT7Owy9s3iQ/KZwiopjr1NpWb6dn3B1vYywSoiYYICxjSx
y63FlvOyvukKBmA9zQPjk+mmVqmp2egPnubAPqlbY8vWNjMGMmqIHgEk6iVP1idR6VXlgJ+xY+y5
y5Ov/ZYQ75ovO8cQO/HswDRGo/AqA0Mp/Pi/of2khvsk2tgIK0vnkP0U88/JRlHPvwSJRj2YGmXk
0rLuFTvx8+i9TR9k5Pmafc/MqHrZ8DtiZ0mRMJROIgG0mShR69IRHVudAZPzzLfy3i/Kvcn8AHtn
dJAu5i2xsZWPRL8GT2TP5Dp4NYzHNYeCWFwtdk0/IyHO69L8UE9bRZlXKEI0wKZXVmgpcnVKR0lV
6cohRoN62KX0MO0rrfCd+HR9h2+BSM6zrjSvCyZArACCN/piRvEXw9aELoFQoGVDQx+RY1xVGyd7
mhAmSHRy7cZ+DKvddTNebemfCGBQsxWt39LF2fVVRascJe+p9vZFvXe9d1rm7dQNf7CyWgQYtHoz
plvk9cV/Pzs5QdlUhNEVmfC6YwwrnUzzp/CPgzIa8RnzS4aEr074J9mitGVkNWKCVREZz0Y/7K2C
8Xvhhh9dM+UcRb80Zc7GoE8CgQJ/0lbVkxb3T4azxU9ahTFYL578Jq9E6VQOE29Ge6ERb8ish24y
Hh3II3re//k2ZioyEZpgDokOPMmaRdHtxhIlCvLdDkSz2vApIF3fZK+uHj4MujTENKSsNOKnSxC9
rAsenDakUMs6jl58oC/zNIZwebLk3aSM+yjakuB55UUlSMkHJG5VO1NHsSKPTXqqD3H1NQy6fUqn
nZkdzeaE0tV1I8VfvHCjxAW8r0XqD1YHShCXRjpLaVdWR6HWdVtidgeNmuqAbsPJXtx3Q5DfXId7
zYIVeKKOoKFWTOJJ2u1RgMhyLyZzjaQZ++xQ2ZTtT2WyK52XNP2oac9R9NkL767DrllJK6TJFCFC
CBiDl1YSI49x3pC0Npq7MKI+I0rG9+3k+eWwod+04ppIPlFopIBBJ5Un75oizZa6BMrW1dvcCB76
LEXGqP6v97rn61atQYkiiQo7iytDfqyaRdmO1sBusexB9Vut6h/daO4eqrZW/C6c/8JT0TTpkXui
4iQyM5erOOpuqwVCArrR7QP1VuSsyZb9MembHQJPWnDjCVlfvSA96BvsHlJcqOo7+9QJHX/JiudY
y+g8LcrjXBSfr6/j2u6AIy1sE7e7/EyqnWbIGjGAwR2sf7N5OulMYV7CpvUTNz229paK2BaeFCu1
UwuXKgKvyuP/1KhjKOl0N5GBb5X62W7+OHz5uaC/zZOO+FyUTp2lLKhboLSrfGBM77HcUmFccfwO
xGWCfaomxMlSIFuUs4cGHjZMqX5bG8/dYB1g3P35vX+BIq1cmPdNmoj8/hTpR7UJPvdd/Wgs38O4
2aj/rNlDLlDQBQlmSA1e7nVjmZNkSWY88fAuGz1ayRQ/2nK+KzcMyTnS7vyPhK589Zt0XjcBqkMI
RGn7SP2kxp+CNvGLoH2uY0a6bviLVTiHTQ7VDaa+PK9wniLYBaL3uV2qOyd9yIwfzVgf7H8r6uLD
lvSL+BbyzYKuAUEAgQ2rKPlcVOl7tR2IOFLP+65kCDoW8QZ5eM0BEp4ZPJ4I09DBuvxIHCJmt7f4
WrJEt2pf7Ptx/sJLhK4qa+OeXNsPxE8OjzSRkZafhrEGPa9wKJQkzg1cQpjQN62ebaQdXkuucFTP
UaTLwzbjvPDEDLYuM/MfymLZd8FkNG9RuJpfNGVx6By3qxNFlYzcpNPeJxXZEL9oEu9J98bhvZ0f
9HFLsP51zVf6WdJh8OLZCiIb4xX0e7LxRIeHvexCK2Ku1r6sjZ0Zndqte2Btt1I04qpB7cvUf0YS
Z8G3huSusyBHuKua7ja2jdsl7h+CbLqZOYpB09+lZvPnEZ+oU/2ClILkobTnoAiBRJfD70zbn9zv
XbCHcHWgkljEG+dx7YQI1i5JehOlALk3p8+qpciERoDmBW8NFMmn+uX6zbZ6QGh7Zj6peLvKJBE9
tApvbgQCPOT4blBzLTlNhlZHflJZwdcuGqq/WUPSTch+8PIj03x5Jod5HsxQsIe6Ij71jvq5UKu7
siLl4OiP3YyYYL41lWbVSpHnRI8L5UzZ00T1MlkJXRE7h6KAuaioJhb3ZunRf2FtZB1W41c+lnBq
AL7i3ulOkjIklbs76DJaYkff5M5zwmOSfp8cXzHe1MF7Rz+azoZrWPU/HAMOgik4m9KyRtS1l9QU
ZdTW8Rkd8xaO3jFgmMz1DbMWmpAv/F8YmRnTunOo9+LQqU14CLuPCsWCujxG88KM4w2XuvbZSN/y
vUgbodwimRRaisZ0TxHoTVCJ2sD94dWjs1O6KUKOJj1dt2zVidEIZ/LIoWzA2+NyY4be4FLk42vZ
vfEmbt6VrsNA6nI8ZVZ41Jfsn2mxGFvxlNhbPS6rhp4hS24l6Jho01rsmTjLP4/qpyU1niuSszsK
WsfrVq5tE3KJFDwInMmPSWGYUw9FECZApbWV+pVl/ud1+R2Fta2BW2u+i5IpLsUhB6/J6oVxZzAZ
cKJjkrL7P2XtRb6xKee7um4IRPCI4srl211+saSf8rHowCgcCMQMRC8TGPSmjlzjxvtwdXPw1ifF
g8cSXaCXUMjkzMu4UG22u87V7jrPCLNHgs1q8k1GGUBRH5LW9e1RT9+YnRW90yO9v3chs/95noZM
I1J5vMppcpYPhRVXvesp/JC06V6Ip2lr05N9gYrshp9eNRk6lcigiaKjXB1ILC3K3BqvSRh8Z7hJ
6KeMWw7a6EswjD8WT/8Y5cZOL4u3Gs+h69v09Zfl0YqrZr1JFL2SnLGM0RorYp0d1bfDaCMRX+5D
NC6L4t11oNf+DCD4alQ9xWtSjhCNYbR6w6M+EbQPhf1lykM/K254kFMZ2bDp9dG7hBI2n8UryHtV
xmQCpc1M1fMOXkmwuHWhb4FIkdhgWW2tiZIOk0zC9punDH76xyMCYBlT++CaIStEr5zkQ+j2aNQp
JJWf0ndjZ8NN7mRHQ9lKBa2YAt+IEIGeLByWXDicNYLKSiOrXrTOV6ryJyfAIYdVuHHNbODISswM
6S0Zzrqw1/LZjyrl2CrTIbC2eMarMKg9iduZOESmgCveMCttbbNqczDsVLd0fc8u0fnqgz93VhpV
FrqsSSEhIiC/48K6wVNliP3HduXn7sF1dmny6Jbx3m2+2FV0dOkJWv64T0U4JRgY5F40WG+utPXs
uI2SIAbVzbIPaEN91CvCHlVhQhs9QBbNbnnoHa4f3xU/IVrObKFCibySvEcGI0yyfolLWn/U42B8
y+bxtBCRz8wMuo70OvPKRvyNJO+SIC7DdppA6twXGluISQ5KYB2W6YulE+sd6q3a/BagFI5kXRlA
5QIwamvfGYkY3yQjPW6fYsc9tMpnZ4swvrqWaJ7Rnyc4IPLN0jtmb01tWu40aItz9Dzp814N/MHZ
CJFfv9tYyV84lBIu/WBTVmoV2BiWaAaZ60+mt+yCZKdYn3Pvk6tsjbR5HYhomISoEJsSuwxpHZ0l
GqOwwY3U9r0+V76B+vX1rbFyspGQEhK2VAFEWHVp0FRnJBro6d1Vrq76szomh7RDuoW5TVu66GvG
kDu2oRyLcya/CKmoZUqmO5TTw8q3rLebIdXPAP4yK8NgPdH3jAeBQSgHOn0DB7cJOMWT1RZ+FVj3
Tm51R2VOniJVecpb07oL9PFBU5Q7121uFb18qevlsdLDEB14TmEbvaWGZBI2D3clI3AChYgsVI1h
40S+lk7luob0Ler/xCmsyeW6j80AhSmNSnqD7GOl5TdqJATj1X01MB9tghKdBDt1+h4u1j7RQqG0
t5FuXPnyiAvQYU2ujISZXDZoq4AK5KwIPsBdODh+2LxD2Or0x9sLEJpmGZUDgUY+l3mW13k1hzgC
4rCgVU820vubs/NWwj3KHjyOedo50GbkYLpP6kIzUmDKKT0U/YszC25sN90stZDT6fczg6e0irGH
VrsVa66uI89KgU5MIbc4EgbWRmyBbSZoYk3dbqq0+yzaogSsnB7BMP8FIzzgeQRWNKgw9cDEJfWd
zH7TRVuD11e8tigJmjAqiV3RO7mEcGvGCeUKzs1u3pnBm6H4jLBON71z28+medMHG7HLSrqBIUpn
eMLZnpnUzZ0bzHFS7pZ6XzZv0tmPSX5r+3G5M5UvnuF344sy3Pz5jiSJb/AMgWJFOHMJSi9umVcQ
+ahPqE+zUd5NofUUK5//HIXaFc1fKntfl7M2SExCtsyY4mhl86Hp5tu6affQfDeuo7VNYTBTFKoV
HLtXaegxcaOaeIhNQYuK0f5L7P/ndpg4CF2HH0QlTgqX9YSGgMFu2dzqB826M5gpkG3YsHZ+oNiJ
Vi8oQmy+yw8S0JFdUjhl1zEOpGhsITLib94Na3ubmj1MQcin3HbSTRrabumRD2Gl7PueVhNETLTx
OY32RfBvM+7zciOOFdtIuorgh4jeNdQfyJkLq8/2djY0Df3oNDkbaHI6/eTr43NXvo3d2M+S2K+3
ZmetrCINh6Ioq0JZI4C+xFPmwap52ZS7tBDduu73IeRyMfQt8uDKjhN1S1gj4iInV3eJUxhaFUSx
KkLJRrlbRh2Z5cHakupcQ6EISw6S9eOKlFbPTWtWL5tLhozcTwyU3mrRXNkNNADzxEAuF/q4nC7T
ewe1tYi/rzSHSiWVmlIN/aC1D+j26+Fp3mKpreKJIiXxKUoOcsENfoo1diqr5pTTXe9NJzLxvu39
ZzjfiFlQ53NO1I3/tP0YD2cz2A8lNk/lfpcWcRyKekwJcbiYuhsnHBkzvqXo9PNvyNscszShHEXy
Vg4izN6ISqRuy11I8gFhiCy+jdXHjoiY2ZjDiz777vKWwT5h/DXrT8PyFG3587Wtcv4L9MsNmVrT
MNWFWe70YFHumPilP5m19f2P3aCQVP5lpuSjGiPVWEjMTFL1oPBvRiDdOgiOXYdZecX8LMFBzoe0
QgPWpS2zp86IbYvDRRjRVe5Om5grEj/V5ZaC4pq7EMW+/4/0M6A6c09Ws8RxlGvlLjOWm9xEj8RL
Dstov/tzg+hVo+xExYQ8p7RuWarVSU/+axeSe3a88NvUxI8qES9qSVvRxMriUShFVkXozbPvpcWD
25hnRgiWnlT3fR++XWb75DQ54zjcY5p2N6rxVoNem9U6UuZvdO29bTcPYWv5tfGtSdMN09eim/Pf
Iy9xV/Psbnt+z2IFn8pBO5iNdmdVxV2SRm9bMhsZPEiHeJVqU4SIyMaWXbmA0BRkdBH6KjC8ZJcz
Dvqcjh3kxKL1/Fy7nbQdYwUzPd7lClHdP9c/9Mp+cvHXggAHQYgW2sudu9hhM+folDF1jNHO1mnO
vi7Dhj/bwpBOuhWUaeYFUbVr4sJfglMxh/t6s2lwdRudWSJt2bCuJlVrscRMT273j0JfUbaPksP1
9dpCEV7t7PxFlUdHbI8tNiPgQsgKtzz7dPfDdZT1FbOFkAZDkRHgv0RxtSVx2IbVLmMYu0YDfRZT
fDpeB1k35ReIPCcgQkxHXRrx6ZXHwnzKnZtk3k39BhtidTuTN6Bxie68V3O46sIJkslhwZTWIOzo
biujfuhR2aZNX9+NWnDSx61kz9ryicQLLSbEOhCxL5cvS5wUEViasl03IfPpPah5cfI67eX6Aq7c
YKiwkAHE5QMkswbrtE60uarZC7b+yHjhUxl8u44gHm7SLY1wnhgshjK1UIG6NCQa215vDIJDx41z
tNQQBkijkf7ytvgyzkmPXwzzDf/3GhOBXvp8EcFnCJ4hJ9qXXLE6zyTE6uL94P1jGoegvxvNL726
+1PjAEIaWvTo4PBkvx8HmtG3JWFO1X+e7H+C5jbsPzb63bLVtPn6O10AyQ69LZGmykbuTK357KS4
7K3x8eI4Xn4mRn7blIt5y6EIKyfIWnNYyq6ziTKm+6V7axcnJfrUhDf1eF/p92G7QeZc+0LncOJg
n/mgMiySvumBy6p5N6u3aCqfgviLMt10yRb5ZxWLzj9YiFCZqFVdYg0LM+Q5aVyG6sfOTW5Ma3ku
jeagNL1PZWkjFnh9cEUHuyDqoRrHv6X9bildEpbiphjH3Hec4+i+BNXh+rZ77fYEBsKzqBkwnE1W
FiiTwZ3LkRnMffmvNb+rk4dohgay8The23MwtOlzJTCkKCKtm6YxzdFwBIr2bAcxGZHn62a89qsM
AMep8jz46RmkperVuiqqOql2ZbG3K2Zxfg/NJyO5zZnNmm6RNdd2wTmY+DFnOy6vy6jvURPauYvp
x+mt5TxbVuU76m279eJa2wKwKeG0wc+D4SVdfcjZjoUVsXA1szey5iQGwFnRlsLAKooYJ8GdJPQD
pdWLmtIibZxVDKF6nj3Uzbx3irOlxrq207jCf4FIq+bWo4KnBWThcJa3bfx90e5UbWvI2+rHocZA
vEguhum8lx+nqKrWSWNg3NS6z2nYveFpimxpOH1xevtRD4N84witIjL8mTIplRS415eIkRUVlhpw
vwb5D3HFts6uVm6Vsdp35en6Nl9dw19QUAIuoRDT69qkLNkO8w1Sd/VY+Z5FWLcBs7ofzmCk42oH
Vt33IzBBdrCHf/roXRV/vG7J6qLZjC8hvch0VJmCxkAJs4FqU+10/XlIjp11p3oB5JGdvcXgWzUG
56NCecY7yEmYiN760cgxZmzjYzUbuwSGz8RQ8usGrX6aMxjx38+cQpaPrs00y2qX9jm5sd0UH2bN
9rvyL1yp6Hb5X3PEwp7h0CKa6Yjs83xg/LDRux+LJfybz38GIZ1UcmMhw3GAGMJ3VvwUe0/LtJFX
XP/8v62Qzkxren1tiY2MaNUxCu/79FQjWRGZzJnZfFKL7SoHJGdLJof2SHGMbW0C1hcRfamj6BlY
Tor1xe7dfefkh2Ex97XdJ0jSDDfp4v3f1lOOGmyHpi60wH66117/MJinoN1KaG7scnmGjp4hS+BW
YGSNt3eiJ7XzfGeLPrOxx2Wqam2XI8PkANHCvdcdBvdo6XfOVlJndW/QgATviSwIo3cvd7ihzlGk
TaCM1XdmftTzYciesyDcOelWPLe6atCJEfmgTY2w7hIqMp0W4eYKR6d+MOpDlv/rbPnS1cjkDEKE
RmfnNQmzznADrLGLj27xbdK+pt5ucN+7o+5DqLnuhNaX7rc9khNyBiUrR5M3WKMgeRT3+2ia6Ij1
R+tbaX28jrVlmOQl2jAc1Lpk7aLGuqF2M0yfLKgfmvGPXj0O+l/EwjQq/PpSksOgUp42oQmaXpjf
MmeOfSqWR8an3F63aiXfRST5G0ju+YeeXFF7Zwm78NAEH6xi71A+XJKbqd+X9k0Z492jm0DdIg8L
A145qTNc6c5dtAn5YhpZd0GTfhy85NabPliBwKQzzUt2GtnouvmbsPkMVMpFlcHSRmEKaD82x1x/
ruqRSa4nvf1nZDBzPn6/vrgbx00uw8GOrlNVHLeihz5MT2jTVe8yxdmwamsppSOHNq+1DDkwavnd
SnZVd+egCzd7N9G4mz2/3Ypst8wS//3siIdZFSmTAV4wPzrdm7L8oNfvr6/c2gPqfFdKB3uos6r2
BMQyvp/mb8a8cR+vUA8ut73kdCc3CO1kAMCduo/LrLzTvMSvtOgZpR0GoFj3cfFUZXQI5PbWiRNB
67WdLzmSxtVrNYmBts3yo5H3D0kW3jvOfJeZ8V3jqbulKhCitg/WpG74y3UfRvzJTBQarn46g7Mv
V9Dm2hsdzjlRzF2mfleT6BTly1FjwEzeJI903m5kK1b3ClcbfFeec68Y7gYNAlOWiBNnMRKgHg+F
ZiL7skXeXb0IzmCkg83oysZLZta0i4dj7rq7ZoyfBqSPc+PfyNvqKF9dRnpBSc3CuKAUeXkA7KYz
BnokiQs6IZyZ7rz+1KHfpi6+Xn5KB//6YVg37jecdGubCPe3yLlz3sqPClwY91Nb7pf2aGy9i7fs
khwJub8gnFqA+vS9WtBIdddN9535pKh3pvnv/80oyYnQLqaUuai0z/1XxzwVqNdND1r86CX760Bb
RkmuRPBSe7MEqEOly32TBC9egFzWu7J4mPS/cSvUbwQHlkDKMsWPOTtgnhqYeUqP/i6K3dsy+qQa
1i7J553tRCgdUWCZvqth9j7wtkq6wgrZqYg8NC2H6IOinXIJbNmt1S8jwHGs3k6Kd4/7fE4a+3GI
oq3DtnbfnGNJRqIgWJRqgReZ9PQUhfuxfO6XGzI2B0/xw8hEb839iyNwDil+0tm6mnlY1VmMeW32
X+7eK/1/U8eclABN3i1R67X9Ih7OCFDCAaIudgnV9EM3ZYh57Jb06AQ02H7R3YdgLo+6vnfDLZXu
1YvoHE7yJXnpGFXfAlcTUzrmbRbpPordbkixzHtwy0OV/9vb9sahWN0uZ0bKLiXKOqcyxCdUHt3p
NJSkDWE02FtqYmvu/9w6yaMYJb1pHTmqXTl+SdWdGr1N541IWfyJVzuf3DtzFCmWoSp2+b0ojfSh
XXPDlG75ZqiCd0RcG1f2FoTkQgqG9Lpl1xBgVcEDp/9Qt1uPwNWFEg0hDH0QDevSBidhVMeMZoJ4
RI+UFv3TqpOfbCnIrR7cXyCvaNAkuZjVMeEKnXn+snQfYi+6jUnmTt9a5X0Sa88uum/Xve/q0sES
o5Qp1Jllbm8BkcBljjZpovlL4701t1o7Vzfy2d+XPs2kFvOgiBA7tu0b14ufopQ6eVgqh2D+m7wG
CoIulXloVIYhfSM7GmK0j7GFemfmh46S+3Hf3dXRVm1sfTP8AjKltGfvTJmeWgCpFY+y6tP/tO1s
uNT1lfsNIvk5lcjTiTNArIxOx8x3afLvX+Jo43iuulOLPDjDgBy6VCX/VihtN7sGMLPg8YZZtIty
BqNZU7xbvMmv0uxm5Ml3fdetREyoF9EnhKIpBMtXBJbCSiL47CV9IQeE4c0BqQ6/KfeK9/E60Nrz
WSiL0TmG2hatt5L3SVH+sHPbg61l9Qdzzk9KthwDxmdmzXLTmf9SjX5jkZ9KZvshsbbK62t2wtOB
qSg6Vvn3pe+zF3UsxgSyitnX/d5gOM1BG1PP79OyY5CMXuzVCImo6zavHGkI6NBLKX3TfSAT1PSi
L+ZAo/aUBX2GhOu3cabV8jrGiuqADm1VJH1/au3KWexhsVo77ykE2bP5Nh/gA4HW3bvMOLpTZqZJ
KZPylmSTc68RAuz0JflK4y7MIXtI/ThEyzn5c8Ee8ZPgvNK1TpugXOetZl3NJwO7B+u7Vb9Pw3SP
7jCrPvuB7W34zRUXcAEm+bWeKqta2YBN4QRnRrHmnY68lK9E87frS71yKYBEoZLnGS8o+awUNRkX
ryW0auaBCXRROPhZHCt7bVZu6zm2jk3maT4CMf92U/nhOvaKD7rAFlvtLKxjyl6P7hHFK2Wxd/TL
OPq+6oyDuTVcYe2cnNsondI5IT/YVlRfwrl94xDs1MXJqBpGoyAKW95cN2ptQZlBQC8LImoQKSSw
qFsaPZswqm+ZoVsbOkJZqj19ZHCPRQq0+BFniASXzZC8qE2fbzy415YU6pmLZCSNRygRSks6IeDa
TwrcvaVq/GRpurdW19b72GIw1bJM/Qbe2tLSFmQJOQdD6ARf4tH5NoRmirU1rYxD/9Fr7/rgRgsf
427jSKyFyvSL/IKS++GWMjet2MQnmJMV+Jo17OYy+mx19i7Vg09p39zCUfw+V/rtrP7F0/gCW7ot
i9Yi/Uvmi9dc8nZgLHdoaU9K2ezSIfOrxXH8wVLeXt9Ia59SKH+iIKGRQZFfIm5Su9UoytQ9/9jq
TgletDjdz+GGB1i5oqE3/8bRLz8h1c92SAxw3GDcPxb7sqBxqX6rpEdXP1w3aRXKMASvFOkzqLmX
UI7Sp71h4WxKFAzDOD+hpFUz+abRbizz3t1qUliFE9IYrCEuTiYZBVaVWz9LK70axjf1YmvIxcCS
mfNyfuPlnrbP4uCxypiSd91OccqkRwmSVWSGUM1GT0JmGBi1Th/lTNRT5U9CmgctXXVrhMWqcWcY
4r+fOc8kLYxAHcGYEudbN6T3QRzviLbfExndOlHjG4qzv27WGqSDFK0YXMX8dpkdNuRj7S6C/zhq
HxRl54X/OMttO37IKe5sPsTX/Og5mHQ5lL0eMDEc2okDoyUafpgJEq4wIlXja6ZEfjDex9Yfc1UZ
WskLjCo96TYaGS6XtIriQU0EpKItx0nr7pYuPvajfby+jCtthODoot9DZSHRDL3EWfp6bmtxu+sj
czGN92FMiQxFEwjWez38TgGGV7/i7q18q0VjbVFRcxWEO46DJevlJWoCubzirKtUyhhPfcjjF9X5
2Nt3ofOuMGIoCX9xx/+UUqEhRMiwSxcEzW9h0iqsqRbp73u6FvtcP0T0njRMq9xY15XUOked1/P/
YMmVb3eKoIykrKuZ/ojQ4c2DoNjBonppwvgQF+Wt3k21r1bek6uGH6+Dr12EQvEQahm6nK9qq5R4
hrZXuZ28bMCTvvO49yEZ+Z4S7opqgxWxBSadjWWheSfRABuM71540rtsnyWf6vowMeX8ul3iT8mu
7NwuKaBolpbuXMFlG7SPevYVPY6/+PsUOmFQkk2n2+DyLIRqF7qVx99vvfy9Fg3f9FzZ/w2EB/2C
WQaoKUoQldoYXklJCTHRfYZ0ospgsusIa/5ecCHF1BqHPmb5QAfdMCYkunaO2u2swp9bNIC3embW
vO85iHRPowhpuI3I8RreS+3c5tleX1yaxYxdPj3l369btPrZzywyLj8L+kdzbRWA6ZPia+iGmNrG
h19dM4fuYqRt4DjLPG2yyLGjN6Ru5hDiEI3T8S7MXrSk/SsceiE5lQjzyd+GKR2cFkHvcd1oPKnE
wYcULvVe09qtvMPqF/KQrsXTEbXJwbCiJmnWWvgfT20OnX2XxHur+9eqUl8tPhjBuz//REI4AZ42
fIBXXdregthv4fCqqeZPHRkcZSu9sPaFfgPQ2XS5B+Z6cfPMBcAevzoYUTt30ZbP3sKQTk5EEbQt
EjBm++glz4b1hkj3+jqtxdHnZkjnplJ7lRQ7EOPwECWold1W/d5sN/zkliHSgbHQY9d7A5TGaI95
nR6ZxOznXbOxm9c8PyIMxNDwPXlmip9xFvU5iu51o3ACYtiR60feSworMrW/F95/15dt1aAzJLGs
Z0iJ18/EtiBV6LLbaOrm9ilrNyKu1UTPuT3C3jOUmn6nuRpZtiFeni1X8ceaezPS9raZvgxat4+8
jg83U9iy9+bSDX5RxscsS9409bT1Y9bih/MfI10Us2m1+pxg8uR6H0ea3+KlPGZIGzlldDeZpo8L
OdE9u4/yv+BNCXGN//2urnTWIp56vSm4ZmH8OE3fajSwxgOCEjNzrrX3/6cvK3dVF1HgdvQZk/p1
otsiRMKygDrVb8mgbGwgVzp3tlbMS+mwmjSyNnrum33oM6r4ui1rLvd83aRIqBjs2o4F2dGa32r6
Th+eu/adnj7k802+dWNtYUlnLxtqbZla8Y2m8aHobb9JGLI+tIchid4mg8dgv2HDvNWkh1A2QhKN
Nyxe/vJ8NHVXzrXg09GrE9xms5EfWcfPTh7eJoxD9pkOYu1SK3lfet6dWs/V8Y/Xl+ce7z2CGqra
8hN6cIPIKOEt7cIywp19H0uX47izxpM53CVbt8GaucCZNkVsssuk1S/Nzeox8WzmCO/cSHljakTy
VkcqKd51TApJEYGbI/swq62vztnNdUtXtusFtOTvMrPp2ibD0lx7TKpDVn8sgg2IFecNBOxL4+es
NTmrXdhVEE+CyZHUz0m/V8xD4h2D4b4zNogIq7YwrosuCpKAzHy9XMZhTjUrdljGwb7R57uo/JiM
H64v16otZxDSwcsUO0yDGIgiPiT9Y40gHyJmy3TjbWn9ioWXXiC0cP02RtoTSzN6U1rxYZAXzeO7
ufoyhZDov123ZyXgJb9PsUhMcIFCIR00Jy2aaHHYcZ7F+DsqON3WCM21j/Ib4VX5NdVjb9J6EFTl
7TA9uO1tHuz/3Ah0S1CU4BAJDYbL7452ij4sotoW5uoEeQ0lU+LffCPUWfsgZyhyItapekOtRiL3
3vzcmbtcvy+ST91yum7LirdlPucvW+T0pxnkvRLF2JJ4CCQitD/dZ8lRST55xptieb4OtvZtRMc7
+WUh/Cr3Z7g9LefIV0DcmRudbJPd+uNSRQeHFriN1VvbaPhyKv0gQcSTIl6l56mDWxelnXHfLt39
rG5VqteWjoIOL2oH7T/29OU2sNxoyHWEOncRQtjMXGZ+b3nSSSYlpfdsRt9cI7+9vn5r3gA5MkFh
p+UW+cxLxI7Qd2Q+GWWACX3BofZ15Z2Vhb41K35sbXQVb4FJgUVtwGTINBEDFwemLu/m6a5dkuOs
IYm9cf2JlZJ9z7ldkiMVzA83Fc1Ow/RGRcqNEU9+kBzyfN8GHVTwtwpB+PWlXNuK55CSY23GdJiH
jogYmtVdWnifOxqMDTPaqrGubRL2CHlxlPDhgkqbZFh4nIQKp3iCxainH2vnowc307nV4psg2git
19fxF5gs4lx2+Vw6OmBVGN2MWUHbZX/D3Kfb2Cx8xVn+1e2p911F3WoUWfNVZ1bKbdqRmox2Iijf
peX6ff0yhbq/xI9IEm98Nm1jPXVpV/YB/beDMHHUq6+RZja+2lq7Mp0fnGo65KqxT9ToaXL/Ue1g
X7ovilqdklb3O3t80qsP4WRS5WHiGuOW/mJDCSlJxLPITLzi4BhKZlQOZ3Oyw5u2xWHH3X/10mz4
69VTSerzp4iuGB516QK0FkqsoeBCbfVDG7zvjKemOC0/wvnTX5ijI2qnCcnIV821o1cPSr3gP9PE
3M08CD2HJsStsviqNUQBjG0WwoRyKYDJ9XlUm6CodvrMb9mlTFgKEHbJs/Ku07YuhTUiCQy233jS
7lnKZcGVEU7xrNX9Rv2xRF/KifnkvXmkEPO4aPOHQH1x2mZnZ1vK2auH5Axc8nLppAxZGg44VDW7
d633uRq8T6Pl6LCyf/HxzpAk51YZ2sLgIJa1TG+ga8zJl36rHWLVGE80WSLLYNCffrkPq2kczLbA
mDj60Rh7tzjGLS35W6o/q276N4wcnlRpnFtNCoza0i9TlbtJ9JL8zdE9A5F2hdd5gx43Isge39fj
Tda+S8Lbv/giZxDSt1fKLGSMMHZoFgYwy0iPoCtvOMe1xUIvmTcdvpgx4dI3CfO0D4wSkLJ+YNZC
Uz9EWxMXVp+OFH5wQELCD329y+8eV2qWOpNK0ON+7+cPYeT4zGCgx/JNj5+YEl9P3rv5X5RHUGf/
jSr8yFn+iofL7DHzhYuNoQGdurPhQF//QCv7GYN4+kMCZRyjzCepKaRzNvGr5qS/pAavk9gIv/WT
Bbuj28rZrLg9OF2mRlZeI/aW47hxthe7azmfivaDTua9Pae3SjHvXav1jeT7dctWdsUFmLS7nSnU
9GgELM/u+qkh9vDHcaNStrp6ZwZJ25t5JouhDTy5Fzgxi/6iZ+9SulEj5cd1W1YCnAtbJMc2tora
VvzDGPrphWbfo9ORgfLqffP/SLuy3bhxYPtFAkRJlMRXqRe37fbu2M6LkG0kSqL2/evvYS7upJsW
mphcBPMyAVJdVFWxWMs5PjvOvf0K9PKtm+rMT3eE8u9PzM9dLDaMQn4vtBtdjDaIEvCYmhAhf7uS
BJ/ppniW7/cxUFihWwwgA+GDt7nTjRHp9FDcqEcJb8pj6JFO9g0m8LFDwKCIjqV7JUc700T+/clx
JaCeKcFmCGvw9m5363e7qbGkPwW0E2GpsYn1cwNkIfAr8SxSb6JOEEFZi+hdzeXGbm9qriMkWksb
oNC/ItRbiLaNL2esUbVIgn4MGLmdaAjAFg9AylMW9CREe9DViV2PEn+kKo6bsMHoSAmpeU2D1n4U
4qOabodkCuJJ47+aM/QU/7UnnrW1rGS5AJYf571v6C7ydc/9o4z8BSc2URpDWbVMSsDbzh+DKd6O
6V5kEvgfIM77sbi6HCp0p6f4LEcrbVoEBAJAF4t3y/LAxyzs+Wa0v16WtO5Vf1RTHHcsmGiECUmA
cJ57VJxIUBDNgPfavXtmgorr1k7Rdj2XidCMOc6Ny9+a4muHNb/B/Fqkm9kKBh3kks4oFDfGHhTm
kx3oZZMvffRVW0bTnZuSrpB6AEr5hH+/Y8k3Yx6vACH21lV0d/nz6I5Obfp0IEYYFmncVexg62cH
iKU2BrgjsE2To1tsCuua6vCwVi9EIKgC4ZZiPPRznROXf2QhBPpjvOHCPNgo0XjGDw+j+ZfVW/1K
/0r6VO9sCDdF30PS3GC1qCmDqv0b+z6RoDw5S8/re1OG8wZQsN7wA6xJsQ6SaPXKOJGhxjq/btPG
xjei+YcLXu/4Dm3qKe+wJ4+ZU82RrYYGCUjuYS4aSPNKaCDG6NXYkoUvWY82yQPib6b2tuf3lbG/
/HFWTfxEkhIaTJb2feZIr22fTLqh5pZVusiwbgB/tFEigx1bvFxGaDMayBmGrWF328LakqoLahKW
zQimEOBGY/btSyY+yiEce42H6X6BEiiAz4f0soOWbfnTtX+gzXn5FFfvjpNTVALFkrMlEpPUsPgS
j0+MgCbjIepfJroRLTgZKt0QtMZAmNImpksROQUY8sIYaGyeGUZLOMYA/0rCQdeu0IlSnMsdG2vp
ibRFlMwM+b3e+fw+ZNdUB0Oqk6S4mI1tldFrpaTRwNTqDTeSkLSBO/2YfI2DrUY/IAJjeBUAkSh9
nl/29TID4RXrnaHpvxkdSCLc7x19aHWzuavedSJG9S6L520sa1SL9w27IcN460aaiuqqaZ+IUJyr
8wfSe/LxNPrPSffP7Bwum7ZOBcV1aFq7wOXFSVlFGphZvDH7vR398/8TovjP7NT+OMhzsgYXjGIC
+/t7O37/fwlRb1nRNGmHpzKeZriHUmu7GDTwuA6ITXNe6su5GezUaWUBj3ivifOVx/v8L1Ck8MH/
NV5fyYVrH5OYvkx7sOAd0uELH+qwKW8zfkuwSnf50FYj24ksaX4nWbHBrSTzasiKq28RaHmWOv9i
pjbobM1tx9imrsWOuuLjstTVy/ZEquI3XUfcfJEvpnj86lSvBmCuh8bd5YSgq+T6QZFlOnpJTURQ
USfLZIhGX97vXQV8/yRg0RbYUoGhm+TQ2YfiT55bNGSSqlnzwZ82YnzT4rrrRCje1DWLY+K6g32w
nTc9Ffl37Yi1RoRa5K8L35j7+PdpveT9A2ufHK4JbOsiMCoum4nIU9XAlttjbUpHmpc+SNKrLHrF
8NBlO1u9cew/MpSP0btWNBEfMng+v3LRBXxydtkUBVVVfhSObgB51azRjwfqFhCDUQ44d6a6oZh/
snHBedhfAKxYwPrd0PBNXV0n6cHUVY1XTRrdZQdToVj2cJT7tImWjM0exHHzw5mv/fqQlKHwD5fP
cPU7nUhRIgTNchTgixmOY99iXsac3hJDI0Ia7KfCE/ZowMYKPTBRe35uY5NbrohRXM2xVWZekWzb
Am3QmjZtvHe8KViyt7/Q6USgEn+a3jIy24BOuT9bty7ykjDqKfoU5qxDdVk9vhNRipkvfpWl07Jg
iIJlj0uRhDz2bvJJs563agonUhRDt2DTbdxDipvvfRtIzg/CvKO6yfQVQgk5IPbnQ6mRxwXK+8Qg
ZlziDRYNc7MJ3OSurrZT+WXAHja/waIJj26G9mlOAXKwY3/1oPHkVhIQUCTKpmIrDiA2R1cW4lEh
t6dbOn91dWFj1R5PZCinaaNT7lDUQuWjKbE3Qnz3um/dsiXRz9rZ1rpN0tWPdyJOOdXWiDuziaCS
47zT+QexXlx2o61CrCaSHhDMAYGJ0r+KP+jPOS0L+e3aeQqH+nsSaWxw1dJPBCinNjqJwysPAppu
n4lrQDIB3OSy364FWLzRgZ4oYzoaw+cfH0ujRuLHiHj2XBZPVdJdM4pxkKVP6XWHxZK72AQxgOW0
OsbQtU+EsTEfs0OY3f1E5mpNxURZMSFguE+e94jppMm6yXTP2LUTtIEybmPz3MJ+kWIIoOsxqjqx
pXtZmwgIPzFdwHxn7y+f4oolSIY/YCZgj9dHq+n8FFtgDBvcB0+6iX1QgLVEZgAcNh1UkXREJaif
SVHujYHV3tS7kIKl9oeqAgpqne8Acf/com7tonB9WamVswPHjQ30CYkRA2Dpc6WSLs8df5JM7H2y
LZv2h91NoWuYmjr1qhgbVUfwXIOMU03/PcAlAx4ALNdDWr0XA+bYSfPAdGgaa+PyqG1KWHEYG2xO
/oyTtNzjrqBOAv7pyC/o1q+z9Ml0k/cli9Mtt/tbEVV3Weq+lRgCDIbFPUaxsAOzW+pgimp2yFqq
Q5VZ+54WiJPl4BcoRFQAgWGwsD9cgx5aDk6OrFyConNJ4CHfDUGglASpqwNgWxUp8X6wYo/zVnHs
ksmLQR0oRDhNO9ZfR7TBf19n0KJWurn8tRot6O7+yFKSKYe7Q+o6kDUDklUkV8WQBi0PzeWuWza2
/TgDTqAxtpeN1lqJK2dSFat1wZhetlMOeAKRSXyWyUuPFinbr1Hkz0e/4/Y9iVz6Kxonv9rFXQ/m
zNw1o0NskuFxnPMCfQWL1Gh0TuaBkaEZwrZp0bur7J6AzNNg5EfSxu525DECS4e56ynILbu6ijIe
vyaFM+eb2uiSHY8GqqnbroRr7GLBIzEqiDVbdYDUJuVoGBIAeaEgVbOfe3YAIGHi7EfvWAyaacE1
zzwVpiTfYwzLNXoIw0asZQWj0Zi/CBaZn3qD5x+Xv5tOlvLZZm5kZZ1Blh0/dc6hIvsoC/9GhJxT
xaSy46m2b1U21iF6uFtO/5mKB1C+awmtVrVAOid52LGBrW6v96xM+dggyJh03mejGaCVgFqmbupo
bQ0ag1Xg9AabKcbT1HqGlfeZ1f8+LV4G8+x8j4sfos9vLSzm9XP+syFeSJw0pCK7WsAZE2f84fJh
EvlB1MvIlhynuBmoS9V4muVmRxpbfjBwD2zBHPNmMmPcUYYdhzpPwSRNnWez8fPANPnNRLnx4aX5
kyC9uwVCiqH5uGuB7fTnyLBwEt4FrQhfZCwd7CQYQXyQLXe0C0l2LdjLZdXXIgz0Jtgjw+UEKoJz
UQXW3JM2S0WIxSMsPPRxFEYF3jtkziK8elqj0zVaVyUCpAhsqBgTxHV8LtH0izGzpcTU/tWR7Yiu
e71cuboeik6MErAj0MqOpIKYrLyL0k0VHfsU5qXDCli3XlC+oRXo4hZi8luefKt+zDPe1pkI48xL
d0NVBilLb9N5fmH9W1Lkxybvw9rkb71r7Ip8OVDr/fInXLUWTO5KNA1PDrud/4IhbsXgUFxNnQMm
hi+w5WAq9w3/KXRTNKsB+0SSkrOBkBLcWvISbDq6Ydl7kvRBNplBgjcP78dDFY2aKtBaLgrrBJ8O
oP9xQyi6GfE8NLa8AJEQT4HIpnnT9I5ukGEt0jkybcG4GLCPPpnkzB0QPBY4wXqTZq8TtmjNZXP5
K61mEI5jys0fMIua6vwtZlU9pzaQ6Jox0Iaup/lL7++a5dYHxh8YIIi38XSrwWvDyKC3+SNTCSQx
j8BxwiDTAuVRCTpCRLLq22Df2dGutjaLe5/U4YxAZ7zXVpgDhqI0N504uOWBlboUfIXhG8uqaEdh
KVrCMKmuwopWPtrxa8byJmYBdX5F02OVBkYUjNazGwVLvCVgsmnuaXZjl5sIi631dd9vq/Ej59sy
3V3+JGvGhane/6VNAcme8p4ikTAam7Qi7IdpCEyZoHZV2WqWsNYCkYOJR1DBw7aArXXunmwqkaTn
vQip+Wtp3yvXAwiej0X6v5iuxGUN0FnmoLaIot+5oD5r24k6o8Dk9YHhey/8wdctUa95CoIdxgJB
GgroHiV4t9wveyzjiLCY6ZVH66NXkiuDtJpkTZ68eh8DdRWvJQCjSAiWc1XGLC/jnGEWa2wLxoNl
JOb9AIy768asxcZuOvNx6K3+Wsyd6YazSIq3y6axqqctvxbagzb+nP8A8Dbxxe3xA4z6EA8fZrQX
us+1FkyxmfevCPn3JxdHXdkzXnYQUYsELnC7uFu+bOLBxPCbD5jC7V9oBFgSPOtxqvhzLs6uM7v1
GylusEJHsGMy0e3Ml6fLYla1OhGjXLt9jcGFroa1A4oP+NRe0wSF8ea2L8w4VNphX/mvfbKTE2mK
nVgxtxZnhDQ87Lv8fQGOVCJecfcm1Vvnb8vSDPxfZn0A/mJwWc/f2e8l0cpdaC5t1JQzzrNK9pZ5
PTTbhB0LIxT1Ps43fp3vG/ParZqgdX5E/jZxPpLmEPUPXIfDvxZf8O6WaO4exW6u8mFpjclW6uMM
jFROb19V5YbHX9iieayteQQSNsBFglwe7w7FI9iY1zMBDwSYvsm+mcjOb5PtHNkaM129JkH/hi1j
C8xS6JKc22lM3aEdG3lJzIDQ2Yoxof8YQ9NnwRxZabRjvI+2wJLtnnKkrF44FOiV4k0gkk5zY69p
DPY2YORLgAXU9s5/CUm73ouyAaY87pj9tRCBaegGrdfc5VSGYsAZpvLqZJGXQ7xZvCCzrqwcoJXl
DmgD7l8M8GKhGtUvcKrJj6gcbQ+IUFyGUKhZcD30VhqkffoXgfNUhppxCGNCMgoZkY/VInA/koPV
Jt890f5N9edUkmKQaDV4Rlzgustf2vLO7e6n5Wim9/z5sqOvfqGTQ1PCtPDHGhPd+EJR9hy3TpCD
P9rZgGBtcfbIujVhZdXm8KLHgwz5/Cc+zIZ2bpcTufBDb/x0n1uPrg4qYS1eAE31/0T8dsCTe8ea
7aYea3lu49sy/rTaDWlCoVsDW8utTqUoUcniVmb3IxTpwIht9W0ABIvLH2btqDDhiSVnsK+aABM8
d0+aVSg5UoJUxL6lWDcVGDrVlcLX8pDflXAT0RVFKsU92YTtsxbNRzRFUFfcL1jHFHjzWFUcTNW+
K7JNOm4vq7UaAE9lKheLW2TERRREPI+XwCluu7jBKu2NKXbjHLbxHbAzMDJ3Wag8K+Uy8yVJrklt
E3R+6h1idHHaYCoe7wQMPw8Srkz8Smd0Vpvvtg794HdJ4VwYBXaurPehm4s9QSUM0TjvC2/ALmZP
0ZvGFqTrD8GcbQfPBSPeTx8AfyN9r8gcsDhBnrzLZhFk7B87XY4CJaK+vXKmW+Y9d+bB9Z/ivgAT
ab7xgLejm/r8fC7ypzKwY+P7UxChn9uYydlcLQI/NW+3fHwi4gOPt8HEG2X6dfkLfPIXAO9KRlLE
ZROwF+oTtGXAvm0TNwcjKfji68XpgixfdLynn3xGSmFUllwRYT59Zyy8V27B0Z7Anvty3Zbt68Qs
kMIV7ut/VwdUlBaQ7G10kNSa3mB3UcYWZAtmEn8TKJctVhxeFvEpMEMXieOFuj+6VEQdECk6w85R
9UBBt/qY7eduAdT1FJA4Dgr+hbrby9LWTg4VVTzjsMVheSoygF1Uc7bQBm0q3nyhJL71k+YLi3WI
fitmgARdbuea2L1iaheWgFmMi7hE9mPab97cPrbIbC9rsibCogR7eDJofnommtPYTwwuFSZV74bA
KO0QaXQwWJ8cBwt+Dlwb71GA5H8qTzcci8bACBAhyZGCjy920YUxfTIcO1xsTWP504UGWRSmAGwQ
R9KfKk7KIzGwOXdwZj6KCP8YZCOWh376cvnY1qS4QL8BeAZF6ZJJAzm5Nmc6ovhVUlm+mR5T+zs2
lY5V4YNBcdEE48/VaCgEZHHUo6SLojxxLqp2YlcUHkQ1QGye+uvBRjfmipVXhnNDaDgtWxfFknT8
SL0bDC39dz3xsEcLj6IpA9CYc+GsB05pNYgCQNxlmHh7zz/gPRmgpaERtGaHYE+CAWJyGrvLSobg
26CrZTMEYcArBI/53RQ7j5d1WReBdBf9SAsop4ouVmk2iQP4QhDHxoeqHbEzOVQ/LstYsws5RYy3
F94J2KA9P684AZsGyFYLNLG++yhneR8NSIvN/0wiB5vAJzFhebB0PPYUMX2ajcxtcFrOTVmzo3C8
DXbtNd9kJcqdSVGSXbQ7RptwSGkqLO3zBmQFzk9RCE2/ZfXM8A6RuP6oharLJx2nKSsHiInddw52
yDwK6najXd7/vBYnD+1fObiMzg+tcruSpiPk5EW7Mer9Mn21y+slsYLEBSUquytRnajDXAdVtHI1
nclVTNuqWR4PkZTrdFusqoXFwII097fD5ASO/WSiTvCfrRAgwoRixgHgPqianWtaTBHvpg68LYhd
wCUrA96NQWR/iXSLeCuf7kyQdLmTMOhiKJ/YMwS1di6ePW5bB7R3y5u5qb5mgJvW6LVykgxtKYxS
UA+L4+pUQW9gZZzYCBJtlX0Brtmmi/s+wB5WkJrF0UZRLnIsjcw1FUGKhPcxcgv/U0El8wgQkdO+
CO3JBcjZEAzJhhWgd6g1leEVb0OE/439LK8VtcrJh7GpfQ+hAzX6a18USeAS9AJsT4fxsqYRklcP
pPdgq0Pt9vyjsdmshjGDRjPe/RxcvOzRBiVKY2tOblWhEzmKcSSm4bgDHxALI2/PSRxanthk7bK7
bOxrFyQ71Ue5i6coQaVKQJ9oKTZZtgAkcdd6W3cOK/ca3OoTkH1rY9NiebNfbrj9X4d85FsJy46w
ECTSVO0bFEARltvkRciwRkCMbGvNzpZY5dNlNVdyqFMx6sJC5PQkN3KIiRM8g6Kvo10/O2a56Sxy
VVY6Y1yVJi9iWUJEE1FphvCpnozRX6AUzMKsyhvT+c75r3hoNwleP5dVW7mYgfKMLhD6QdRxVIMk
RmtiWgiq2bx4MIR969XfLktYNcUTCYop1ubcxIJBgpcOYREPwUK6JzBUaExxVRFKgZEA9h0k7sqp
dbyYxQD6nbD140fTm55trlufk8559lz+/TIHQ5OLFygDTcC585Yc/1uUFMY+RU+RnKsqXzwUO5wq
8J+LYgusS885er9MAPIXottfPse10AEGHsAKyxTHUjHqC6etIzoDRD3171PUoorxB++3kbloQsda
oLclcxvU9AGLr7h0Q8VILI6RpNT2jpiK3kylG0RzFjCW7wefBFzorjKyqhsKEAwfkHmgGTo/2RxM
icXoOAXQJe03J54OLljkvnq5fVN19Fj0rRsuTvLiNt4TH6cxoFlCDo0zmteRqA/Uaexd1dUiiIn9
evnUP3cX8NExjYK0WHagAFd+/tPQ/0LdERQZYV23AU3sYHSdwB3QTRmn9GCV0Y6OgJYy6j6gaRYS
TMzQ4phh42PA2PpQj0FN/6G1bqHtUz0MPwvXOZ6/FE5rqaUb2H80pgkS6qLzNuiVQvV/sqrdl+S1
WEKjPFZic/kk1vzYo5jbxOXPwI2uWH/lGR0653kRklqkV7WZO2FmJ9OxtHP3b0RBQWRPDLiJqi87
Pm+jgkG5slmObEZTejJfXG98vqzR5+FNyPAgBZO86HB8GjZCw9MVpsxKF1CBelnyOnT82A6/5uin
PY4HP+mSgPZmiF7uM+HTlgIefWNYJrhleqJJ+Nc+KBDKca7og1OqTkw3FSUjnyM8NUcS2G0IwMO4
3oF2IsJI3sxe+kQTMNd8DgjsYEXF1QkwdvUdA5xa7jYxLMiKg6j/7nm7olpCrpuPW1XsRI7ykvFr
LzH80kDZfnjtpoehOJgU61Zoj7EjqXbV+Be5HIAcgdwlwzT6K+cOyxEljWhM4LA+sMVRXTeMMWgb
ogmTa+5wKkYe70n67XRd2hKwggJg6GH0yqDDooWvmwlbi8UIPfhMMjBaavMbfiAE6zl8brqLkqNo
gHjtXTFz1xXbRMfBvarRiTDlQyVmU7YiT3G9OWZQ1zcW37eArLzsc2vJzalGSqTP2rjFJBs0mpud
4fVhgUXCpLzt+Ks1/I2B/9FHZW0csHw35jFExeSj8q+m7LGxXmodF+mqG51IUe4Hl43Z1FJIYf6B
VW9zdY9Z82HUXP6rToSSBuwAbzCsXinWFudDygUee7Edb1j/y7Q4qq1vXgsQB4PviG2G/qxLRNcM
QkJpMRDT4FmkRnyelpZoPBgEsvgty+sgbeKtr4OH+70ir6ZVp2KUBLEjwMsxGMQYKJe/9hkdMPPc
8i7dDtSbnx1sBkY7gFMXNMCISC82FWHDN1zJ42ZmJMYSnz/kRoiUgJRPvmV0X6aecDnM1DIPI9MN
TG1OMOnEmtL7LuaFPQ1uk1coOBD/OY1S9ji5QOUZRNR+1PhX0I3F5MZ7XoOJt0vKONvFhjN0aDYB
PyNIOvS7HpsRBbUN7qYWIK5pDRBuyzaz3ZhMdrEdx9Fpd16buwCtXexN23jVQxXVCwhK07zJg77q
vNCbaLWrMbcg4g57rq1TFnkwJX3Fghl9wTvWdGQJXHcqfhqgBn2fzazjAfcwwhgAnwSvqslZkFK3
ddyHTlpZ7nU2ePbG8mLzeayHKT32zuw+kESwaQvQhTHeepOV3wP4uN9gbjl2g8TBHpqTY4YJu7Zm
9CWp2OQdE4HnYpiOtndPGtEckrjxdlM6IGhHfoyUp259YUL71Hsd0zrugr4f8j1punInHL8qdinr
WnQbuTPeYCpy+haZSdqH42RUoBqyqlyTMKw54akJKTG/WcYF9H1wD4GuWRvd9dGTh9qSn71cjl6f
W4LIGNCEkqDEKBOAmurcD9vUdBIi65jzdF+UVwDNS83dXL8ClDao0pvIO9jG1WWZq154IlK5aCZ/
aL3CQOGlwRhyZdUJqiDVY1wtH5flrJ4h+o7oR2NsDT5/rhpr62UocsjppuZqxOx/Waevqe0+Vf2o
+Vzrx/hHltr5nuYCxL2y4ry4V8T/bs6PncPD2f/mVNtl2bYZqNJ1XDArjww5Vo2+kYt6OvZHlEiN
CY+4wYAwaoHsGNcP5Xhsph9x8m0uw5TuZjgsf4GfB9hqtaouKK0Nz967/PvlY/4cyc9/hXV+zNhC
8qMuwa8YMkw6Rs/NnG0KcwqjZDNWbwkPeat5t342IEi0qZxKlsDCqt4FxV4rT7oCrAQ0rGpj53D/
MEY6MSs1XsjBgwTdZBddTbUxF42DW+VLiZtwdJ8dBo7fIWmuuoRduzaaxcLKxjCx8cjreHPgJcix
gMnt/3fTkr/ClQjKeKxhBfH8fCOCGWWSIacX9RfOfmXJHNgNTtX4MMS3Yb7DGvG86Fo1q0d8ItQ5
F2qKKI8bBx91ostVStz3Lul3ZeNosoAVv4FysuuAcjp2ztQKhIkeYVQCTBUQ7EAWFHcNexG4+cW9
D96LZivao4h0w8Kf44KUic6hPFLcg4rbgDmnZ30D82nFr6bNAFl+F0UzZgl/XXaM1TM8kaM4RsRY
OecedGva6zL/3oktGR8vi5Cf4TzTOFdFsY0GFDoYU4EqXfO4mGUwAUD8sgTdYSmG4FutR5MCSmSY
pkbUPmTcf/SA4Yu9Go2o1UBycl7yPE8eIKLyU3RVoEzh3xveT6N1g2UCeFgUROR2JFHQAk7nv2sH
j5LT+aACAS/DuUhm1/00+qj2Wp0Dyp37md8VA9/ZOlyVNVM4kaOuo41Ja89mAjkJKW5AW7Pt3Hyz
5LEmVujEqJY95YPTmxDTA1yEYd0oEc2mErqx88+LKSAYQSTyXHDGSsBdRQ5GvCpu+qiAVnxc0DcZ
I2dnAaJvDqass8URS1eoX/m1ccdNPmztZi6++qMYbqxWMkCODeZ/Ln/IVc1PfpF1/iE9u3GQSOMX
+dHwXEbkZ+s5G698vixlzUJP9VbcjRTtUs0Rztcb31hXgbUOC6j1I8YOEnNBcvaO/vlliat6+Xgp
oyQm0wtFYlzxrEosFIE596NdWpv0urSHDE3GXAcQvhZLsDUlZ2owO4l08PwIwe/WxaUU1ff2bROV
D7xww8varIZ7tKWk9YDkFVTn5zKSKEu7xUQnoAYWf9xgmf7KMq+6YQfcNsIeLDcJul6z57MWwXB8
GIZH3RNJkiLTMBhoFSaUf+kUBx7pwnyZD8Jxtm7Rab7W5+oGAFhQyJajbpCmznR5GaubhVsFWnsi
WIzNMsQBcT8a61iM10Xzevk0VxU7kaaUNzwxdosQkJag3uWDb9zsUHlog1KHl7Pq77gnkWuiRAuv
V8KksTR5W0i9ZmoCqLnb2UxsOCYvu9YIU49sxvkNU9zhXE/HKPd2UTprLGdNV/wA1L8wliWt59xw
hCgrUGLhGkrwDo3Ej95PNgLT9ybjmm/4uZ6DQI36KdqZIND9NJe3+BmruGyw87Y9okSe7CPh95tu
BiwsW2Y02WlivVz+kmtejiFAgnsIEpHVnmtXDaxi3MT4b+yCcKsReRvG9Rht+4r8uixpLYLJ8Twg
FUhCTBWdzijARMAMUaK/aA/v5ryMDXiOiQe6q9bxv5Xu3N5THo8Y3EJ7Es9B5KWaA15Nqz0XB2wC
SUVyZ59rS/ngxlPmoRheRIFtj2jnPtcsmIqvdL7n2X3l3Lvufqm73WXdV0/ZRdUHRLCoH6kz6sT3
eiceXSRLxjfDAaUQXvFFrHmbrJTgCTIJjA6j9u1haVMJN24TCYtiljT0rCRo5n1ZPkzpoytQ+9kn
7pXZ3lrWbuFOOCLPIB+oOlzWcu0L+5gucGBPGJFTwx12i/wCU5FyMOl+8MednLjtHqh/a6eHceKB
5zWau3ct6qG7BjQoB64Dvc+/p4+vSdocGk/+t4XgYfIgMMzeAojKmzZxqwN9XXFQBAI8+2RAQndU
CQVWXVbYzarl6Ldf39Sz44MlrkkAq+ykfGujyLTvOr+NNFquTAbg6kfvBpNrQLXFPNa5mmVq9bkQ
kFvMu8m5H2kwsB77xQMevuBUOTIa9v4/PvpoaFBsCP3PQOxyvQozothXxWYh3PdcfgQ0FmPsAHUk
rOuR/3DqxyT+edl21gL9iQxbnWqaPRpRt4GMljmPltUHAswGk/kjpdktJhKu0FP/2sXzB+qbgdWT
Q5Xp4EdXjOnsFyjBAWUcpMY+fkEJRmAGvLS2vQPazo3bTRuKKbuZp7p4JD1SeUShWfabPAILgZ8G
nOrczvqFOGVoVPHi7g06Nu/9EkeSAnDsnhKUbx9r06BiZ1HQvAYR9eL4lsROduVV5WDv+twxr1Pm
j7o1oZWUDCi9NpqiFPPbeB6ff3J3GsqplAUGmtK9sfi7iuumoFZFwJewgAC4jE/UPYMrstmbEYyB
q3WoLVR9MZVx2apW7m6CRWtJMClfDJ/e+P1cs6WneC0IcWXVMVj8bhtuBSyJNJ9yTRIqfRKTDrHh
04CpW6Z5ZsWI8DwdUe2NNyW7puVjbP2NHOR4gK6wiWy5nn8XP/edFncAvoswb4j5w6zrq3ZCpE2p
Dqdl1SUd9MTRcAScIKok57Isw66cxMskvN5dNL6iHhOYyRXJM1Cp3Bvlq9vf9PRaDK+Jqxl+XnPF
U8lKfjkUVsOTBlmJOR+9+kiKg0WMkNp3XvJKlqvLRrKWFWDQXk4JeXjqfCJdSp0kFrNZlmHFnFun
tJ7m4YUN1TaOy12VdkFnj0fTzG59w79uSfRxWfyarpjiBYWCJ8vFv7/CSe2B9x3tQSwnb232ZaZJ
YJU22KJ9ELCZ7zDWmy7WoVSta4xMxJV1d2wbKd5tTLOdRDE0njL6MmHR05jJZiJdFmZufOuSEZsr
YFyt7JBGP4WjWztYy1RAO4VnJXrlmMBRLxQ7Sog3dPCWsr31K+TyB39s0WSeMf995bOtz/Ys2uVA
oUtRBtxlOvC5tdcgccHEKtE6kPiqq0EN41Hbgy49HNMDQSOqw2CAY/yTIDa4xlU+H5zoCM6j//6l
MbgLOIbfgwnqSD8mj+M6kRcMdtDT26xrBEh8uurIBKDXe37npdG3IWOdpom/FpqwHQOMAqwuoGqv
3mt2U+Tc6srQqW3wFBeB5yLZxeSPiYWPyxquJEhAgkBrFTi+mINW11yjymlMr8Ru3EB/gBxkD0y7
TYd3IeuagweQ/MvS1r4i3hMYbIEolHB/dylOXKfPI+C8MzwpkPo8/6awtkB0YmZb4tf7sX0YmBkO
fbSL0Ya8LHrlTM8kK6HRKMF2M8rHTBs9jFEadgXGlvJ4Z3s6vNO1KAxRuLwk2yXMVclxjXnB2otA
fOgW+9pBLxY3/21ixBu7araZcAJRJbvSf1rc5GYZ3X1r6qqjq8p6FsITipVwWiVaFAuvraSAsovx
FSNkrdEGVffUost8+VBXIiFWQ9BrAAqgjfazomnvo2kMn0SaS/rrxh+2CNWhW5MfRtFdGWI65JGO
bGNlJE1SQeFCRS8Ljyf1zeJUngfYX8jM+IEC74Vek3jf5Fd4exb+VbJshPdGjduC7az0FWRRAZhz
qXff/2cUXeTVeFAARAW3twNm0/O7trfZlBgzfkeK6kK2d+wXjx79JkIr/oblOnKO1S/6RxpVVgiG
aa45Gu04aRATdOYbag2baXKCShfy1gICihk4X1TcJIbkuVpRbs1j3y949JtdiOkKNFv6p4JUN4md
PU2sebxsQavOguBjYRUMe3RotJzLa83J5HgrliFhM8b4KtBy7LLeDJzqCCAcIPlG/CkqvnAfIHf8
5bLwlXwWlao/sq1z2SDwJmaDpjnmFmPMiqe3JNHNrUoPUN4LGJvEzCBqH0AzVesXoPqqEj8ClGRu
+FsfUwDUnJEF8sNlTdbuZ0x7yVk+rLLKmZVzVWiPZXenQzO3bVi553HiBIsj4kfhx2wz0CnfJ315
TD0XwjFE085OGiTxjMQwpq+AV+8OQylmTTL/+6JStcfc6G9yF+z5qQMDYkbSkPb4uA0q+UNOghFM
1jX9ib3M/yHtPJbcRpa2fUWIgDdbECDZ3kmtljYIST2C9x5X/z/Q/50jEo0gYnQWmk1HTLIKVVlV
ma+5UcWZy04CVr9boW4XWnVQ22qHtvoxTB8rUz/GWmN79E4jPbzxTP0QyAKQ+q0O3/rUaYqBfgcV
KnXJWenqNvJHi1WQdZjJR9dt/BZ5NlAStIo/R2pxpYZvUq3Yst5/ktNkH0WVXYlbbI+1hcLyQCWb
5wiX20Uq5YNIYUxbbhcqEHVCVRqOgJFBptfVxlV9PRLvHvM3XfH3VfPkDKZ+Vybt/ISNVPloSsGx
7hJXT4zD5SW5lrHo1NJ516gEQ1s/X5GDqAgRRFWcfcCiFPUxjN9DKMXqllTBagaZwdM8B9BO+lCm
zEZoXE0EOTovPU92A3x+9ppYNVwkhO5zZ47GF6mVpGMaGMVtbdTSralX0o2aFYjqSZa/ldHmVLxc
9NZcfgHIChN0WaDFpFlWtNmqoq7sLrz18vdW+CU3roFssnwos0Oytc/Wpvo04uJuMwZFVVuzaWaU
fS3FXSJTFx4femWr0b92NpzGWTzyvNQT87oljiAne6EEdWYNO2Gor7Daxikl2Egfa7eL03CLFdQr
QTiEPROZNG9ThQpA8dKHz6Lg5F5u59b+8nql4Ln24Wga0OeflauWN4spSiMjUzhjKYEAzkyrYagO
NWiv2mXL6NdVI5eK6wOq3o+4Vb+KRSU/Cpo1KteNkXb0Kgtp2OuxgrFHS6HE36vTOD7JYy4aO2VS
lOSR7FMeij5TjWPoxcP3WIJfsNNGX3GDyScN+qYf39Sl1fSODGm0Qp+/ywN30ITqOhFzwQ3nZatk
sofETytK71Yj1ke57uPREVNLCJ0uiDJjVw+eea8JZQRsUDKLR8VXxU+lLCVvmpgixyVI5sQtvxZ9
caeGkgcVMW+iqzbtFe6to4VGGyw6foPZ3neGp2h2Igr+d6kKC4eqZ/WilEpfOGNb9m4bNeI3uAvs
dVUMdZhBqR/oey0o5Wu/xzbYboq+SXZp3WvBoU4BBgBinFUlpESdeVni0SplhD2bpJUn2yoG8B3R
kJWkJpTur/s4sNAu9CPzPceRYze2hvUr9gvpKlWs8ECVYHSsBDLWNaB6tJ4axPrsMmeSbb+OxsjB
sa/dgR/EeZB+DJmhT2U9vgu9FhEN/Fi0X6nlNd+lsBnNXezX1c+2lrKXHL8oz9bK0XQaU7B+JRqT
+mzkhn+PeYYY7fwxyaFEqNOtiqSx21Ux9gkSh33WW+ahyzx5gN3eXKVNG11PfZ9dUd6Sr8SG4nc5
FH1oy1mAyW1Vs66ECvDktaaN9MQzLTddWehC30G2MUOErvPuRLkQquOYSYbvxLIo3KUtK9Yeczl/
k6sR6IsHSlDdVeNUlk6P2Vr+VAxRcKNXo6LuymIqIe0MZTmbk+W15g5x4O+joK/vBW2SXtRqCCeg
z1ix27KSy9JjoXVZ4ba91Pp3QlMpt0Mv167C1fcHVPfygKwGsNSC9ZBuPCxWk/rM76C7Rh5Vljzj
qmpYMyk+xhHCap58CMo7uf8ah/dKbGfRUcl/VZMzKre6uUl7n299i/zNW4bKDmTPWb19kU3zrrHK
OuY+AD/4FnbYvea/x3h+oPRykAk39t2e3vdNmYZ2nYB9V/ONVLSS+NDKAsEPjgwN72X3IBPEKQ30
NgeaIdny7qDdtr3KXhRRfdgy4FvJ6VyA6WLyHy7gy6SXFLWajga3gTyu0WGgUO2hKRFDaLTkhPqr
USnxDZyCqNjI7muB4TrBXYS2pn2Q5pCERKulRqCi1QLzvS9SnS7qcfQ+eUq4sZrW5pNaCpqEMq4d
5Pbzq0gx9mTpEqy0V6tUz0o1v5bEoU1s1G2RTiJptc7kS3FmT63eb4narNy36F+awF+o6KDJvoje
KGMdTj3RVfyfa7Hl+PKuknDL+XLlEoBAINx8lYcAEIZlGAqQZhEUXAKkxq20IwYUnNOfjK0H4tql
HoAEt1Rmknf/cnWO+lAohR/C8mOu3kq6s5TgRkhEuwYkOraous+vCKJ4BL/dq55ujxxt37yu7Uo7
8f34NvMl4yaoO+sY+Hrgel7h3wRhL7iSmnSUKmo99py46emGJjoi4XLVBVvEnLVSFLMFuF+eAb+g
fs8XhdWFmSa2GFkXOjWCYLKDJHOT6VugZLYUfIM6IydOqkoby35tNZyGXXymuM5SuYoI22q9W6Sf
lHE8JFtGgPNvX6QwVFVUHbjVDKBZXkGbRKnHTuRK3FGd9pXgIfbbx8vXpa0Q83I8fUXkFRvbJ0Sa
xnxhL3iSm/Dfv1TmzjStIFRL57rzeYyqFI0uqXGQMsXiOauF776X7PEU2Lixz/fID7N1EmZRBmjD
pNIbkzCYphfJQw4pIQjvIstOLFfpvqT64fLUrWQ+hsWQ4LLqqPwulkBaUjNMtRqZ+zFw8rx5iCbD
bQb1Wm48x0jHjdNkNRzyFjOlde6pLcJFk17qrcSt3aPGKk2Jq5U6BAjUvJTgrtgySVrJtSqd5/9G
W6wLiBeDEI1Eq4SHqa9tWX6v47tG2wf0ZbKtZLT26aBnQBxkB6PvtFghaozwZtDPZi76P6rhWsZh
6H8l0Ser95yyfR/Urcb62mQiAQGsyQL/RmHqfEmqykC13I9LMHYwInOvsKdEHew2jnZjYIy7Vm9/
XF4tKwmDmgA3Vyjx831o8fnSYMitfFZnyHMAYoP+4PvaQeZObF+OszYyrocKr3XUjz8IC5njaITs
NRC1tdtNN8iK2hBngorL4Rbbcz0UHTSyL1IQSySt4qFpMCXApozqLRdFQGifR9B8hXcct6q0awtE
hzr2f6GWYFo9jLlHSWDTIW/J1X2vl4486TuD3ZeY39PaabZEV9aurnywPyEXSyRsM/RrBkIaGOuV
xWeLe5s4pK4qxI9gT+18JtbS45oNLsRDYlm73pM3kEUrl4EZLIWavsWlg0bS+TKlQdlV0cQMJ5ik
hohWW0J11wjilQlQ+vK62Qo1J4STgyAROlkRZkWgciiPZqk5AhfXZogh620cOWupBSA+FAv81/ii
i52gDKNVmSOg06jLXA93AkcW8hdh6N3ISF0zEdxhyDeOoLVj7jTmIp0ZfqQHXUTMBD/7rFKoC75c
nr+1/W2gNKBSfQRTsdwMHmg+tR5BKxaah85igpI9MDtzQzZ3de7+RFnugwwCWjf1oJGn1qJEIbyG
sXU/g3YFA7sjXz10/pYF2trWOxnYsrKfN4WkTzEwaz34oiePpvdLHq7C2p2SxyB90bt/Ls/j6jo8
GeHiFI+aUBbDOVzg3ZkDMmXuVL1uSvSvroeTKMr5ag81eojKPI+VQb+ijyijx4GysXvX8uPpzM0/
4mRL5XR7pN4iCDxrWx6OUvteqU9a+FPX3L+YtFmxDoicSd5fDKeN2saQciatoxUQiY2jhEfckizv
9XKc1eV3Emcxoqi2WlrQjEiZl1sb/zQLcddL0T5OrK+ap14Xcfw32eIk5CJbGFmvRdNEyLShHOo5
QfBcj6hm0jjUfgbdVmt7dflBUIZgBzyDXtb5Nxv92kxkY05OvmAn3X0B/qwLn7R4q1GwujgAQMxE
PiTLlttq8rpRFlMC1ckXLb0Tkj0s5V1muSX1pL/4aiehFlsqoxBnDAqhRuFWjGVbTls3Sa59aiNx
fKttdZNX99ZJuMViVEIlEK1qnkKx3MeBd+P3Wy7iH50o0Jeg4PDf2VssxDS00lBt59kbv2X684iR
eDDY5njdIOo/7SHpIWmYFMcmOmIIt9PDz731rDePI0JttfDp8vyuXhVOf81ijYISRRpe5dfgh9VW
N/TwbAOcaFf7dqHfWFzBZBG68U2QuZsKGL/7PMtnD8AP3AJRwYC1uLinCDrWUGY9onhgyl9jxMvl
sr8XWu4mUnwYrdyessoZqm+ZlUC59ra8CtfjU5RB7YN7CnD28x3T0QntQwF+RyvpV4rS4VuW2Fn7
WdQ7W00VVCYh+6bed1Wv3lRxIzusdf1AxkLsp3s/S9UtRp8rbQd2lNF3/Zc+0x1PrpzRnAXQy1fP
kq8o87rFELM0BtfX4jeqt66nN7dVumlIspY6Tn/KYpsBo8VapmEiMgtqe+CK1j+8zMTSP24st3lM
yy9+Gmgx4w209ZmExVXN4PobvyomlgGFXeef9K7FwfFQUn2JaBYEW52jtWrLbHEy01LhZKBPef6x
ARPEXWkx3b6S20oBUORdEZ9SyY2wf4ijh2C8T/8CeXkWcz6UTo7RSWVntSUxSwr5pSuHo5I4epT2
wEXC4StEiv758gyvHXOno5yvRCcRgyks0k4iInKVkXATF8gw5HYw7BTxLkq2KtVzdvj4Of8zp1Ak
zqN5UjlGcsHnNLL8OszrYwGQ3bD+uTymtfPmz5g+IhimCsjyPKZxaHe5V3IbwRYvfEkthjlttTJX
UyLma9DXKGCZ1hJWk8iSnreYINGpwXZn2onik6YmdmF8MvUfIHWTfLRD9S33HtpsY3+s78P/hl5i
bOpB0GJzJHRTDvte3qdt66TYgoV/IaQwW0n9RjCRfT50N4xqgCYlEynNXwNvX4072b+Txd6WlOsk
coxpN22aIq9u/pOYi91gTFOSSTkxdUoHsbFPROrD1PqjvaDd6IiSeq4uOKH0/fLyWaNCnI11sSfC
zhTaRCJulna7yrqqmntNJ7lj8ngLjlMUGoeqXpDvW9n29K09svpNgZGDZJqtnpTFCSvR/wNvCCo+
yavPbR89hX2/64PXRNhSlFrdjSeR5l9ysveboUvQtCZS7iVOEQSOAjm4EDL38nyuDYj6MatHAXSK
du15mFzqBuA6MBQTAdKDEUXQ+XzyaKaq32Kp3Xj+rkYDr4kDBP/UZRvOLKtUEkQIQoIMvd9TwIUG
u1Qon1CF3F0e2Nr8wRj8b6jF+lQKOUHeh1CBABE5VhpazpC8nULXDpcj/S6wLhPnaajFHBpaFnRd
Sqg8u6nlb7L1qBf3bXkbFD9jXFSnb6L0KnlHufuSx8+IT1lbNq5rOfXkB/x2KDtZKzRh9ZqWMlef
/D1Nr0XzdjaWNOXHNNzqPq0dSaehFvecrvTU2gIXv6sn41ccvMZZaOd65xQCCwccaqcmG9O7+iEp
VAKKBPH1QXNdiHQhrjuPD5lpV2CKP7dF4JTdX/A3wNf+CbO4NSlmQA9NJQy3yJsmV/cTIcJBO4Lo
27ABW5lD2NQoIOrAn2FDLuYQY9b/+1yG1ddu4qmW04sp/he+8RhRVXO0aoDA1tXVxn1i5UWEhBvk
QJMOLUXFeapP1wnK+EGaBvlOy0PhWWlTY5ei97TxweblvtgONA3pxM5ueEhJLbbDVCpenio8jBEN
0VtHDNEIQUfom0mFI8EGSKo2WNby2rjQ46dyj1klZqeLcZV5R8WwnMFucAkUiM9J2yGRiyNdq6FF
oB1xg3BDWbVjTbhSUBs0DN/VmvDQTJFd+T2Vq97x9N6ddOOTmEu2aSZUUmOUl2KnyKxdLMfO5aSx
kgk1bNJIgrOMDBWT808xDhhPDQVQxqyucfHkNhLZSfSeNk+X46ytNQ3CK/9guHwwJzS6TKCKRT9+
aA4aXpNecOWDO0QuR22OBvv4fwu3yLq5VE2iMc3h/M+5FdiSdR91D4H3Oes7e1PUf+0ZgKA1YEBM
bkGML2m1aVGGQy3qkJd7J8FdzmrsKJacWgbga9fa1ZTf5VtkzLUvN4t2A+ogJX3oIvpyqw1B0kNx
qJxGSXZZ8k82furFLXbcSlL/LQ7+nziLhITML90FiW2kmccO2R/d1gTVlqZdUmxiHueX2nLLklln
6wxF5gWwXI3+UFVqSCxDehzUR2FAgK2zkcVrmw5B+T00+7zYI7aEju3B3Cq1rn5GA6zaTG+d25jz
VJzkpVQ3Ij0dh9+LtBF/xuU3Q9vLHaKWGEahZtAekmFjX6yljNOQi4UaNN6Q1TpfUa+r3TRZL6ki
bGTb1Q94MqpFHgx0Zey1jhBCGdyWGhKNaJB2VXinxcmXblNxcq0Awhb/7yz+lgY8mUVZT+rCbJhF
o+zfq+DBwKMkCfwHamDXhdK+CL65tyhUNupb/Vcwp7Poi0PNyq1mLCxGG9RXcemW0QB+8Vlo3z3/
1Qxu8+JFMt1K+VSoG3fKtRfBWeTFRgkFWc5Gk8g4VDhChXJPE9xqevRQ6fnnukj2Y/8M3e0g+J0T
Ry+j8ip1W5p5m5O/qIXEij7mfcHkx+V74j2BY3Qaa5dGD91vI4Zs4i32pd5y+F3NRSgXY2wCHF5a
HrXj6ItDphI1kJyseTHqR6/fR9nGQl47Q5C1/U+UpfZnHHltLmhE0VTO9JbTdT9JR1n7Jtd21X+6
fIKs3B4oCoiQgiFiYnuz2DWhMWZQ/UlFlgndJj7oxetoCS+VmNmQrnDukO1ECzY6JBtBl091FZ7R
/+e3d7mTd5817ybiQRlo1EtvDT+09Wzj+J8T6iLhznA8yAwIfXATXOwWdOUsHwAedyTpqUBaSq6u
xm6rBb+yOs6CLDaGluqp1ygEmYbHhld6YiHMwB1M2zj0twazWPuhYEogCuY45o+g6qmFe7b5762X
ADAC8JvfqL85lOdnRFbim4mHBYsw2anJK/04c3JHDXnRYuvjrM4bdCWOd4opH2QsLBksdS4SqvAe
pu6fsn8x/Bet+fevAAb0J8p8Qp2k6ymmo5QIRBEMCqWJXZqu7rll+9VXSlr4Gwtu7YxFwlmCzK9z
RojLfUWn26/lOZyRPlT+j14pcad+1bUnYzpKvdu3iA9srIuVA5ACrWFAiQdPQ8XkfISAjk01mS+D
idZg3oqGjeHmgJ3N21INN8a3toMNsiAAW65kQAnPY+HamsueOeNOsR3O4ytL+hzkb+Yw2Frzc1Lc
igx8OVGtrRKWB2JVXJiA7ywS1VjqiR/1RNQALAqNtxNUlBkmz5EhJv1PoZbve3oOsVbGcyih38VD
fBTkLwpk/Ck3t/oY66PiCWXhTE9PcHEVq33ZKwZfy3djUyXvGRzxH2YhCW8gtYuX2pA93JXzxL8B
ep/cJtNk3OqjjD2DJFnBVdwaeW6bA77zSJOnUov1c1B2jqik3cb9beVMAt4gS9YM9aXdtJj9QhuG
GlIEmGbasRRX9fpRyzs7gRCm5AEyb18vf4K1tTw7bsF/5c6vWotc6utt0RU18YKmtOMcrZevA9dx
XXw0w78gqoCYgjWCsw1ao8vmhqBWeavMY5vKSvoyyMHoykZxVyFT6wBOu8dGITwy+A1Mx9oz2kAt
Y9bj4Kn4Yb8GiQIpNAJZrFW692pm4vgMlEN6mcJBlnZKlzRfe12Jj7Kaar9KrbW+w1nt3Lprlcge
6PlcqVmtvbHj/dHWm9R8NqNYiw9Crva9o5ddELhVp8dftEBAtF5Xagf1HOmXPynUOyTJl7YeNisn
E64v1IvpR1KTWLqYdX6ASf2IgTQasfe5n98mmQIYxvj3iQ6NEcCX9P1QBlqC3qEqmqhLxwW1cDuB
4yHKL9S+rfiH0m8s+5U0RzYlfxuzTIX8gVyYZUGuhjMLrrShsRYjnmz1dTVQRB0OaR5c8T0uL/y1
my0hIcJBsoe9vgQUmUJVFSUOjlBNf4nxgUxrS21oJ+muG+J9bH3N81dfeY2yDSmBNWb2aeAlxmgo
2lhsFAKrKEqWQOprwYmsR837LiedXfb70Lu2ygMisaGFefFjZbyF/tcpv6+3uAVr3d2zn7I4XYYG
O5xW56cIQrXTENfqJfrbqaOJ3yOj3inVUU5v/cmBHu4jUwI2NvsLlUlEsrHQBPIPqmtJpDYUD86V
AkDaQx4j0h6CQLfFfCPLrd0SOEXZMpBXZ4HNRVqVjUZOPX1GelMk6/eJ/N1LD+a8kKt9NF5XuA7p
xqaY9NxZXNyGZ+FHHCghj4FLnbfxyVXIK/gpfTwjpvOvsnonW4mj6U+F/CTLgxMM17XqAhy4vK5X
DpCzmPNBeBJTNRA5V01wmwKcmymB5z9+nzsFWpJAHAPCD+jmcsTVVXQ6zMXZOoy9PxjqHLJyxXyf
q4d0OsxICck4FlJjh8WV5d9RDW5K3EOeCuv18g9YH/IsrcAK4sm8+Lg8MIqkSyBAiuJdkTt182w2
dM8nF8RIRsq+HG3tXc4M/zfc8lEVh2VceBJfNRKDnSIfc+t+7K7aciek+AFD4/P010I80nBO9feh
Urfir6+qP/EXmzZHbQG6OsP1pyvMhNTwSwHHTtyN4edAOQ54MfvRRsy18+Z0yItbQh9yNsjzDMvy
U9D9I073avvr8rSunQCnIRaX6qLrkmkQmdUATn4OikqU9hogCCs94p5VzV924wRYufpgRAwlGhIQ
+o1LhJjQS1Y/KYDiJ+sa7qLYmbZV/Qi9g7H5zdZCUVtFlwiQsfLBd8yqUtUb/b7YDcK3PHO0CSxV
7Cqw5YZpC/i2ctOFtD5rWMPbQXdjsTzURjNRmB6gTaT05bNb3uNuFP3syuPlD7aWU9EXp35CbuNx
sryESJ2oe4gVcI61GrbHmaFCFVMTFY36usH4bKxFTpTBErNbXTBh6qZR2ydO6Q/pRqNkdXpPfsmc
IE5yHiq7qtgpIvbkwfBUTz/z8K0BGTDG9EanrUNzdX4tdMNQX1ORsl/Mr6kpfoVYA8igCWMVzxBU
B/Xpt9wy3oQEwNDlWV6JxrUIvQ8oeYgBLQWtxBD5GjOPSoQg0y9m0XRHOTQrWNBF/NR5Y3V1OdzK
RgcJb0ABJJlqH/yeAr8LzdKCtyFGk2m3ZQyaS5KxaGzULc3JtZHRrMNZXkP8AMPQ848W4rlqYSdU
7iSlOARV5mZddzWExrFp640r11xyWJzDQBogG/Bqxx1v2U5p+56mY00oM2qOqTEcAmNLkG9t4qCE
0Phk40kf9Fm8QBBLXcGdNmp4JmNn8o6jFQYqk/HP5S+0tu3QicDtlIQCdWF5lSkpuhVF1ZdgX0A+
i+0NgArX6ryrQjQOYlPdx3KJq2axlzzzfSP2vLaXE2kgMMvFH2tj6i7n34yuTRsFxlTuZG90G29y
8yZBZqzb62V11+sB53xtpwLyZql2yMYg2qiGrGz0+SNSvAIOinbf4qSv2qyBUC+Wu6LX4YUMI4IB
fXdPmydw1UhIbdFoJffyoNe+7EnM5XGPOAaLspNKDiZMlYxvIo+hLEEe+nKYte0wa9vKs0YH7KJF
Dkuh8AmGJ8+MKesg9sPPUtKO2lQddUXaXw619vTBn4bDyCR/cZNZbr3KStRJoxyX9/IuA06pdqrj
g+6E2u/EItDWtnTS7jXmVtF1/uF/DL8YqjmAFvNLwtftYLjoUEPoCPt9X6hgS0Jh3JHMHwZfGO0y
8n8YWnTrmdWPjR+xcouCV6hgJgk6gsr8Io1DZpyAKWjlDs7Ho47vNLWVYW955XdplK8jTzm0gLfb
wPJt0sfGJX3tY0MkmGVPwPDBrj3fR5lZjWZlGeWOd9FdXw/PqKQ+C774Vk7W18sDXVu+J6F+p5OT
s3EcCxMsi0mopoBTPWbpQ9TpwU6v1K1a7FqaNWlzAgBgXlE8Ox+VPDamAr6fw4OCKE+6r72q/bw8
mt+FgGUGssBDGEBWZzPfxWdL0TOcxlguZie1UnXE8mYa39v4mCSKndVvQaPf6P7nsbjyhpdSeo+s
Ylcmd0KxT6ejkR3UETCmW/gHXLV6ZePw/PhVsfPmSUfJxERzfCn+WA+ar+YdjG8J9hyuXG3q70b5
Z2Q9X56E1Tg4UeL9PktNLs1WBqtTOnqCKPngxK7RlIh6mldo6G2aC6xGYkhwyX77/i7yfSAUldeH
+PvBW8e88BltntF7GNLvlwf0ceFAFfpd4Z6BB8j+nC8ca8A70/SoMzV9omMF3aBl4XlbVPa1wbAT
KKb/lrJd3lfrVtDqKuCF0RVDcsO1VLjLKxmOLzhHf+zrjT7Ix403V3FpsUESnauri5UqeeiXTB4l
h8rwuD+1B601dnq+pR+1NndoZ89qnwq81CVtGd0UJU4yHt+DcUy9dzl5u/xt5mR8vuEYBsRyxgJb
h9vt+bfB8LQb9RSicqohzGh7KUIQwQ1iZnakXqntP5ejrY/mT7T57yfZSpK8UEliooW95k4ikq2J
4VwOMefWDwNC3sKSVI2+ynKXlpYy+lPO+0hslXshMV0p/2oNz4b8Kk8t8iUtT8BySz3tctAPGHQl
MUtda3gA9sKxbveBdhgRFxrSQ6gDRqHsWGyxhFaW32yMy9mGTjT19vkXncykOQSR1Q0Ktae6xGRh
L0yiE296Ta1EAewFPURXZ9aCtVjk3tDno99y7U201NHzATKvQF0i2slj9GWM9E9d/qoJiRN7TzBc
fuJsfwNZpLIUp0R96/KHleSPX/bsx8x/Pxly3VMV9+Y7uGU9CTjEFQ1Kx6ETcwTajfkla/ObDgiH
NQlu0t8Nw7iRxlYmgwch9WQOP5iCS6aOPCC4HOVDiVig+Yl3m4+cflfv4jrZusF9vAfLKr1O2rjI
ZSPKvZj2vJDCkLZctctHLPE6vFLtYhIfS8P/qentQ1zGxgaSYGVjArFEOQCIM/2bZStAa7DSRBKq
YgFPtyDXbpqsdC9/v5XpQ58AsDY8K/bl8mHTh1poRrKMtmH+qRifk+ww/ntcySyyyK5Asgg91uXe
nzQzLr1Yq3aIETgDAibI6iKI7P97V1ni0AWfMW4oTS5nK2yTzu8T4pRoiKNh7inHMrwyhf3lGVs5
0eZnoM7xMgsILrsmVcaDFJpjtfOFWz17lsvjhEHiFt9j7buws3FDFLl0oZN7vq0sdPOG0lAr9nYL
wc88to21D3v1X1c6mDOW8gyWgx5qLA6a2FdTOoLMWTphqvFkeKUNj9ekRvYXk3YSZ3HEjClq3HlA
HC9V9sHsPWDon5EIy+x83Kg7rGT9syHNM3uSkMJYUyKzJdSIrICOQW2vWU5eopMtda+V/jOpsLbe
EjhaqU+fT+S8ak6iCk2mTF1F1AnUDxp7lvzPKCFYRiLKbUO9QiePR3LTyCDprxAquzy9K4kC4ADW
b4A85/baIjVVVl1lUeZV9FOiHTgdENL//gNCxDToR3LmSB9sjlPqGvowN6wy7FBGYHHG1yh5CaeN
e8LaQLjywIdRTB7LS22ITo7bIs/CeheWDUSgXc817vJUrWwsLm5/IizewbhCTEgAEqGwrrQ6sYUa
sNvfjIKUSiqafU3FxWIolULp0Uetd0mHxTBtLmnLTHPlLCJf/4mwSA/C0IpDWRChtx7DxBUyVPFA
K3t2pmw0mtYiwXyhQInoOwi6+YudLGxlGFjWSGvuxvSmaqg/cYl4z0On8Y6XP8xWoMWHado0CKuc
QBYrrJcw0eQ5S18JlMJW+3OFZAPLWjYoQajz2actYtHAR4q4L2tc9nrs297K/F4XUCv8qY0Oys5N
/1NVf071Pa91RatsIOCtubEO11b6yU/Q51LJybyWadWK48hPmMCZd/qTmm/U51fOKTQT6O3rXB1m
NPR5AEHMsxiL6HrXSLLdc22pPFuWKhs2/uUPt5JwTwMtW+umMNZtbDIScQTyjYb9jRpez69jXsaa
uleCjXLEVjz5fGB5LkidrxOvjY5Z4VQqV7B9qu0kwS7SX8bWYllLGCfzuDwiTQ28lNYwjxPGDiKk
8x9+83h5BrdCzH8/WQt1o9QqZut8KjS4h9dUuk+2kBfrq2EGdFPdkniDnYfoyygOs5BRzFiD8rb1
3UA5DFsWRKuLWqUPBlEHKNXSQoEOlCFMLQMZIhHkdGpbW43YlQhohaFhwa0Y5MoSvRbHlZeU8lju
dC7gNiAdBwHxeuNWNG//xWuV1hpkW/R8OPSWbwrViKcmstQS87rKEfRDFb/RVpjwQizah2ALIbo2
JKpKPCpMugsfcEVloupTFVDB0xNxetGb8vMYWNW/L4xQhvkTZJHxoF5kGFFR/OzDysYz4brRVQ4M
/Xh5Ja/M3Ay5kOaOzNwqWSSdMvKkKMNcegfRLdiXnQHYBh9CO8vyh7KyzGdPLctPYVJqG4FXkgJF
OVxveJzxQtMWW6jpAq81gVzsQvHKN93Weqz0gxTdlfG3ukER5OnyOFcOq7NwixNe9Rm+oc40u1F3
W9GNhcKNyorbnoNbyMZyXFkgeHVARtOBv1JYWIzNV62iTa2Ou2V51aXxLgFVcnk4K9nhLMJiOEaS
aHiTDQynAECSxbs6elbTu7wenMuB1ubtdCjz308yXdAjgIrpORdV8anuczvzsZUvb6QcHWbYfJeD
bY1qseYLHXveXOyrXTsJ5UMaxIPbCqX/VEzWk5g18sbYVrI4G2zuImFzNmfA87GNWMwVo0a4znrK
0qsqfLe6jZWwNn2z4J5KuxgRgiWYsyvjIR3lqdrVuNpqdt8e+xis0Uv371kaMDROAi3G4skeoM6Y
QGZ0xBQmEh+NzlFbZwyeg27jorK2vP/E4sZ8Pm9m20UAEYnVDC9hf23+RYmDhhMyUpx6M7tvcV8Y
/WAY9FYhNfgVvcovERx4Udgo1ay09+CY4KvDFqVW80EqrW+CcuLKzhbyHW9wkjp1fN2uxVe5eWsS
1xxuQWFN1q/LS3xtzZ1EXd69UjTM5Hoem5m/F4n2Ra5k16yzt/8tyuJ52eeJVaQ9Y+MaeYihSKRJ
fq2YW3qIa4cHdOK50USbiW77+ULwrAxxIZXBGOKvPDn26fOUx3ZX2VPPRP64PKbfd5HFIQ/s9U+0
Rc6TAxWHspBotIf1b2MbazexkeBvkWreBA5fURAhn6rHRvK1nZbV+a0BdPMKAEDtikIS7jApr6+C
KNWdvmpMt4mL98s/cfXjApv8XU6e/WfO50MJE7XpLZ1fmD728X0CnVh8/osQyBvh6qFRZFqG6MzE
N+OUSdAm7Ii7GP59Xdip521cP37fy5azPcu4YfnJ/YDq3PlYwlzJxlQfOcNi2e2aLy3vgzaQnSiy
9n35UzYsu+za3VAATRG7u0YZVbsvp33dfp3MxySorgRJvab48KCJnlNYW96va0no9Pcp57+vDwy5
9CJ4t3n8pVHv0i3g1traPv3/z/FPDr5cjdRYVUlyMklISa+mpnOM4DqKHr0OuN1GDWxt5ZxGW+wk
bBiESAbHAEXr21jNxYFXbQsAuna6nsZY7B+9Nae+LJgxVN6i+JPCSy925HFjga4gb2QaocDTZ/lJ
GtCLD+OjtD+kCUOZ5NfeN+BlXlXAW3PjCu0Nvb5WqYmWWw+ytbGdBl18rdpSStPTWK199zmJP2kJ
r6W7v+DtMTSurLOONNf+JagtNNouRbSfKEXshmUKz617nbJ/b395HmZx/pmp6YlxyYfCQGrKHWvE
+mWa0NkabXwobVXZOM/XP9nJuBafDNZs3Yu/V8bY4AkJ0gU0Ca+C21SJnH42HEmQ/c6BSlvlll7E
2so/ndPFl5MDkO2KyJx64lPYfo3bQzVcX86Za5ew0xD/j7QrW5ITB7ZfRAT78grU1l29b7ZfCLft
ZhNCgJCAr7+HufeOq9REEfbMw7y0oxJJKSmVefIcZXNppldPemkgnhjIo/DNcIRmfee1zy36JVAZ
WEnALZ1MgD7P1T4QfHzC0TWT5uRdAnMu0X6NhXynECa5PKLFSbPwXgPBBrp/VWyDTBMBbRXc73nj
v+Vg0zNq98bPnBUzS0lytO79tqN4ooEmvqYlsJNV+UvXvOR9cHBHAoqFMbLGt2HSdqbon7pcblI5
ywLmkT+Sl8uDXXopnn6E4p22Vxm51Ocrb7Tu+iSDnlW3KYh91Nz0CkWSjQM9ixrmL5tdm2PFMUVp
OmD8htmytUJkfEJmAIblHi5bWRuc4ptWXnMgPGGlJZGPYQwvFtTZLQBIvpPyOkEZ+LK9xYPyZEWV
S0Cv3bLJvNmevcmSGBAnGryh1esvrKDlCq45U82owsuUZDqU0vFqpNZRH3ZOGsv+xjJWotzFEB79
pcBZoqyHrKkSb+Wph57EeTB5/draZphftR+eG3vmHYgOPBIP4vu4ph27eJic2JzjhpO4IOWd5Y0M
NqHOVBYfg9OHcnwLilu+ynO4FIJA4xkoY/QcAouhDA/U3h7Swdh9jn/T0ps+u2ntO85erekBSMQ/
X7FTW8qwelObxr6GLZtkYeZuWBLb0OHS5Iq/r41p3g8n0weSpbx2IUUVZT3Z1IMPaaWfuWuCtoCj
z96KEKVs/tPIVGQqxFL6pk3nWWR3dfrLEy85eH8CfWUCl/xirvsDBwZafVym5wODyK4uNQ/1RMcD
zye5deXVBAbWhF+bbHd5REsn06kpZa0Gmwx178IUFKKS+rvuHZz0138zoSwTrYEyxesZkY4BNpj8
XmM/muHPwbwzKOPfKVPfwkFnl1VizD6X9/am0MEQa3TQB8hRurwzgkSPLg9q0fcANEDmDM28yGCc
L5HLmQ8k2/w8G8zXCb2u0eQOcSvHa51QNGJYb+jxXLG5dN6CnQPhIkpxc4b93GZgZ0baShR6qxo8
dPOJzqHtEBP76fLYlu0Avm+h9gcsmjK2FNxLNhok2iig8gCJ9gLqnYGWRmxccb75h9R3IcCbiIDR
qDOjw84HBERD0XUTJrER3zsGgKCFluvdUG5AiGTRjbEm0bu4r07sKRdWxWgqzQH2zGlfy9Ay45R/
9Ywbyv4YbYzqhAHCh1mw1oPezPnAzEozCM+LLqoNBIcbyW8SiIKZhz9dJ1gBb4CJ0BDZYRWTVNml
Y44Tgdp5gSa0I1C47RBra0+9z5MG3BNS+rOkPdL6qsyHaQcF+u9t1LPbGCLGEP6qGFgx79laH+Xn
o+jckLI60k8zIGIs1I+sH6Aqr/BG7t4vz9iSCcCkbWRokd/81Ldo+IDaa8Lv4NLHzvhwxY96jb9n
xYTaXTsEfcnNCSbM8VA4B0vfQV/38ijmaPF828wLMaPokUwBIntesZN7j2nNqHPDR6osh0wHR2k+
rVdSNkujODWhXAupVejDBMQ8wGcgz2LpHtQsm6anf/yawkgsXUdiCAQYxieoq0U4rzlOtFo638us
QnCMZqEbgIUepeT+ljrmigd8PnJg0bYAekYh0UYr3fnc2SM4xcE8iZgBQAOS3k6BuxMC3V2HLLNC
3obVWrXo82l6ZtFSMtxJAzrxXsw3LLrb62YzNPk3KDAeJ1esNXh9vpRgCiyAoNtA4hBJ+vPBmb1f
5sl8KYG85bpM+aNbIamnNe7zIJPHXhdx7Y4vl51xobn+3KjiKp3egItVx23hpdO9YKBnqPwffjFF
gfdt9DzIVubbsfUJwF7ag1t3txBQ2enei06SOLDFFXW8LSvTlVfDogOfTIWyzg1gRElS4asMPm2T
vr0dAAWus2Zl9IszjrMRqWQLt7LaUmf7ed/7A/ZJNXxzuR3aEHKA/ibIPKZh33laeHmyl85iPFLm
9Dg63D9RXnMdpIiFj1GR6iu36NY3modq+qDCukbn+0q4sTi2E2PmuTc1gZt6KOIim9JBxIaW+7I7
6AFEU647fjD8Na6SxRU7MWedm2vTNnfaFlM5JUkoBbRzHD0a8rVazdqolKd4r7m6JhLskYEHoWZ9
z/JY078bxZvwrz3t5+X1Wtz7J2Oax3xyUgvI0gc5skPoGzHDITfjhv9MB3ogyPf9N0vK5dlptM31
OZRy6UddotRphmX3TP0/B8Rgt+NkATgVnTBQ5TofEZojba8wAoRslh0id3vLBxJmXbm/PJzFK+7E
jLJKaOxEVMVwMTBe6nFS58YenAfW5rKVZV/4PRhleWhu653fYzBud0Tj3tbyvgh5YHznalHjf71s
bNkXQFgP0BB0mnUlencGOgWJBv8Gv3Kk9Yhu3C60Gi/M6J/TAmORwF3lzwWXOTY8X6TGHQwrcTF7
Zg5WWvfRat68QQPJ02NJjchgK763dCrhvY/ORvTcAFanTqM1oaqXIdqlrROW7W0LqY6aPYziS7tG
0bg0iUBEW2jhQ1vRJ+12avejX1CEvHWKZk3RpuadaRb5jjLnHiRa/Pnymi254VyQBIkVeP+BXz+f
yBk2Y1c8nXlZik1lprdjOmwvm1iYPOCZMBhAiCG1pa5V7aStPxWApAbaQy5uCgscHix2kb3w8xV3
X8hxzT3meDSgdwS1avW91da4yWqGhcoK8K9OPwKmxdBfDFk+bnNkMTwLjMW6HJEDmx6pswYQA0QL
86VErmi9RHsWujbAJKwWPYrar0anLAG9NFHsd4oi++qlY7kxuNQnqM6V5TNNNLnRrbQ+aLlV/eC1
70YCPNBPIOrSnyFjMd2mI6qwJdX41i9yB08fXztKqxW3PTckWgycGh7BrLL5gRb+7ktJBityOoN9
Aabfz6LBYBq4b+rhXdc057FrfO+2JUECRsoq2wNeOPzKe7eybofEBsexN8dpZNLdD3fgdRdbJDMP
bBq0jUwncpj0zKvA0FmC6tEus+LoMOSkQtStHD10BDfHeBxG1wPqwKYyLN06MHfgRbfR2TVVdrYp
DAZh1073OsBsZSY3BDozGy9JxIfoh6ALM6/I8igo+sCKEoikHEbDGq4LQ6uOHanks19O7LXTmhf0
b9/DlNgPNfUA1NanSYTcC8ANmZnVrDVlWttcSPKt97gfTQYjjz2S3fu0Cwy0MZjgjaQD0v8AFOQt
29huKQWgv7q7sx1ibdxCLw4GoeaGGHjVupCcvMKm0cAj0HYHrRXNlSOEfxgBwxDIWw3Zhgut5z/K
pDfSKzD4EeA0K+ZDsN7N601jt551JbPBjHhZV0FoDWAqjirSQp8ERWD2ZLd58WhStN1bUyeeK9aC
TkcLgu0gEqADGs/tQ9/u9G/DWIBMqIcGhxvbQQpQoFEkxRbt32jabJhIn/qp4/4TIUM/RgKdNW9U
8mrPbFBnR+5UlVsQMY0/dS8FpqZFv/+m0krxArWhwIwNmrj1bmps2DRbJ3uDYmLjX9lpEzwj6K72
IxgUzCSsmsS6mUAgFoQgEkPfBjV6fhxM5tErVHFsG0I+pr6hjZ7VYR2gyhhaFKLwYU0DD92rOWPY
g7IW255S+zWv0jKBmhalV1ql6/sGM7XlCLN/toTZeCuVpkfDMk2eHWEZsQCZy01v8WGLerZ51WW0
2ScaD46WJLkJq2kJBQ+dp3tOZPEIDubpAKg6ct3TkBubOgGNuT1MadiyQIB+ynFkGjPiiQP04yEJ
MOSDETeTZXxYuQDhTSdyhE/CHJLQTYfkaGkaedK9Wv4Kpj7fjMFUPoyy5ntAsI1fIGpjMhwKf7ou
aZHEVepYD01naFFegUoitDDardOIEthRLW2/gbU6N0OvYulXsyiQBGU58+V9Qml1BRiohsSozsmD
LbvgiZtNel8BZPBVjt3obfXSCnaTNBO6nzytO2YG8XDBO3m6qXjpPghGoHYtfY0YR64T9uighePa
1Nzio3YQHIZyCpA/tu1ObvyU9kHolr6QT1xSEhVFw6/cyRtjp6qKTYk2oXHtoF645qAABdqFmSUN
SslKlCUDr3L8rsKB0FM91ibwWQ9VNHpBDBQH9IKKF6f5ZUOoNMxwZPZhefU+pnVM6xtHH94vX1AL
TX54mp98jBKLdbrOurSc71ySgrfguaJVXHjfhsGKpz79qJsfTeocswThJgf1VLf2ql28tk4/QIkv
CBTZfTrMeS5ZXBW0j/uGxrQzgTO1oWNk7G2bb1ySxRXqAODoeVuZgPmWV28tjB8pipm4GDSK51GA
pjUFICq4tdz2vczsOOuyrUW7bz15q6GsErai3nC3TmPCsjBgw0oQsugMyFR4CHnx7lMTcMCbQYXL
A64a6OA7J+nfsVWuBL2iKHWsjHTpfgb66l9T86ecvFdqDVIHvAdQXGNNnAcbvWg2NbpwIBQ7ilc3
3w3ZVW+uxPoLUTjaZefXM2h3IPegTG+pEztBHhjhIy4/Z5KvUMnbT5MOcijqRawtH7W1vtGloAs9
LWBVQf82ePCUuC5LNW0iPUzmXR5JaDGnZgZGvkNCIr4mqbIQQxoQjELa0cCrxVIp6QXNOptZI4Iu
6wdPZeitNRwt+cepgXl+TxYNx6DZ1D4M9LzJ0ZhoV7dUJl8IdO7xGiRNfNlJ5t2m7gYLTXZgjfwn
ta0sF+AcuLeBGIuoeGrla1a8pe5KWnBxyn6bUNtjslEbmSZhYrCG2B26uGt3/2kQamBPk8mWrgkL
ffvui33vvfxFcQNCErMyBwoBqG+olC8WoBtjWRp4O+QZ0D3QEambLtQM4ws12VFk/GHKIC3dyLVS
2NJ+smbKMQgIom1L7eotLYKmb93sItEZYA9416sNAjUtmzYdeR70FezrkvehyS2AVhhYyeDh594H
Hbu+s+arqjSem3pDpnfNu0accnm9lqxA6cYAJRf2K3IM51b6DA9MHTFgVNC7Dt2dyRA2Fq70P4c0
WMAK/7aj7CWHBVzmpY7RgPxZr719N5FjjZCRUH2lRrTk5JCH9xH9zDtJrSAOWgsd2AzLhOv/SPzp
CJKV/eVZW9qqoGfEvTE/z/GAPZ+1Ueg2rm6UbrTeS9FnRr24GfIkoiYqRn9hanZ15J9BsaMe4jJo
S0K8YA4SujAfrij9BcWqyzYWZwxd6rP4HvrWnfnvJwfdaJC+CQoNwxnuS90JE3MFvLY4XycGlPlK
szQXfEy6KEX5GI1Uod3IkKzpEiywd2KzoD8U2GL8DzXr83G4ed5kdenOPWx6s+9oiUyNw8cx1rJC
O2S15MdiapAFZZZTGVHq28XT1OjdSy0hn5JUxrCvrYnesBZU+Zs/n+PTb1M2AJ/8FrSCcJmWCsBV
h0OtyZW9vAARnMcPeaWZsQhle+UGafQit6QPtttysvEqtJ6M5qs0s30JHT5GUW+qfjGmPwgnWwll
lxzoxLCqawIMtN/lIyY+KYyt9LItNdY0xuZvV2/HUxPm+dryqc4M5jpoGKT6K2fmPk263eRlEfPs
NCybFHzL7n3H7K+X123JdU/tKi8GYrWQU9MxtEq7b8h7o1157OWyiaUzGHDVWZIWWq2Q5DofGnQT
Bt9LsGzofPLwyHTuXKBF9C+XrSyu0YkVxQF7sGyU9QgrMv/ps0O/BnhZ/H3cyjh6Z1DlP4+Nk0Nk
cilOyhp7XJivmjyW+op3Ly6ECypQlMrRz6QmyFvgdrzBRP23byFtpw3h2DyISV9JuS5b8Twwz+La
xevjfC2kzHA+SIxi7B5ruWnG+7ZcudgXTSBHiKsDwR4Iu89NpIbPBZc4bZvxn/DlFgh58F51f+NV
J2aU9fanCr/rYSRNcXDsEu0He9t91auVgvai856YUSYsIDqyGVUKwMy4r9ix9A69Bg2f6LLzzh/7
aff/tmIrtV4Z5HQiKayYXjQVR739BjKlwDj4w8ZYY0VeHBGwfPgPMjbAz5yvD3go3cHqch4VxjGf
0KVSlIei/YlmxBUM8mICAPJ7/29JHZWDRJGPQxujGqOebX332mFvxviW0UNJa4RJB148VJBrTtdq
govzeWJZOU0FUg0ppyV6ODNABB4rfrT616G/rYrj0Pw56g7XEji3Zq5PoO7UnUvQ1elSACWBYr1r
oZGs37cy1CDAvXbHLu6sOY6dSQiQTpj/fnIEIagoqiLByuWgJ+9sI5TBu8gOl11x8Zw7MTK7z4mR
0m15HxRYNM1JQmN4RM7osoF5/6u+PteYQB+jzwg45Q1dMlGBFBtrM+HtzMcsmlJyUw9BlLJuR712
5U245O6n5hRXSLkFxB2Dub5IQmKn2779h2RwDW68NixlcXS/5ZCzhJ3A/15lV+i7GgnSsfu+2F6e
vyUvOB2QskBBLx3JOQw5KAuD/qzOdqZcoxFfILuwwCQ0d3/PGefPsOau6kEEPR+vdJNqkFQh1yl5
a+0DiAz74lrPHjU7BDVbbh8L87mkUZKtBNVLE3r6BcoBrydor5IcX8CrOzI+IbMZIruOZFAYFPlf
XIsoLmBjoQ8TORclCvL0spr8AedvPt6Z2s+m2lpr6ZylZTs1Me+7k32ltZ0wtdnEWBsPtIAqr5ts
OfjzLnvHYtLz1I7ihyVUb1hPYYcHu4B877UNujvT+sNy0B9H42yMquBuWBPjXjhw4SaWCUUxMGt+
0oaYICaKgABWjbYJDeNd9GAXBv+g8TQkKAv2K3tgYVOfmVM2tahzQlDIQo4kbe8bSmObF1sB9Cci
qJUJXTgPz0wprjEhJPOlO4czotq0vLxKO3dzec3WRqO4Ris0zxo5TIjqbjLeRuPJn57oX8RlGAhI
vH1od2CplHu/kXbg1hOuqUE+oTjg5AfKV5Zl6YV2akPFrBkQoaKc4YYafRID+hsHaRWClv4r9+rQ
TJsNB/kTxHzAsTY+XJ7EpdfxmW3lXhmh1BE4ErZ1+0vBNrK8Imxf569Ts+myl9TZc+tpbA6Sxbb+
YLkrJ8jCaXVmXfHI0spsuxkwu1VqR5n+s4X0bJmlYVLrrzVbI2ZZs6Y6ZUAyUs4xHCgrDOuXLaC1
TUWoV9coL6/M6/zlyn2N5zaCmLmX0gZe+PzgsgpmCj/ByJyxuXUa7agjxSV5et8UGdJdydeaovrN
jUdZJne+nUMv4cvlT1g4Os++QLkJ6srXAqPEaIsBFRPflwYKb60B3qBmrdtscWJPBqtsElD6VL1O
Mdg+d64zLd0y27myAhGWJkED2s+/GRiS4rhhwXavRo56OmWEgsk7cpoDaA6nGsXU3WUTywP6bUI5
W0gOvXRtgAkDlerBC1k5IcVwLMWuKF8vm1q8A2aMBhq1Zxp2xSl1FMLz1oGpkeyhwahb15Cks81N
Th+Z26zst+XtDrY34F9mbT+VzxRO0EhTJzjOoEvcAfZXu3PFfgqLUdwQpwsdQEZNN924eRoRwwxr
KGj3zg+gaVYi5sUpPvkSZetnmTF0k5gjTGA5JdRzKLro0EnUxjJbOWDXTCmrqZsy4G6GQWsetAxd
YLJ4GbdtHxbiF2hS1uZ4oaxnQj/g3zlWYglWgI7cYTA3am8DtEh7tFHP3MUpyICeA/cenQphvsa8
sXgb+mBqgpQ68iwq2EibTLevWxhN+jIckafwXfaAvgGjXqP6XTxXTizNX3ISkjlOg8Y2G5ZS5L9y
NCcILdS9lffHshGQu0Cv2wd0STlRcr/jpaNXPJIc4YnPtkXnbzN9TdViedb+NaPevGU3aFPpwcyA
xnotpsk9WIVksJLbWbOi3LE+ulGzgVDMWLl3xg8e3Bc0ToM/F7ZEJDkT4vzvnFnKjvKBexkNdMJE
uHr4Qe/yH5qgzRsti1+GsLLN5XNrbVDKuVUR7gdlgqlLyg933AT5MxgCSLq9bGXemp+u0QAFr7lv
H5gAZS85XucH2Yh3NUkza2MzN43tMf+rUPLEyjzWE5fOhyADSAVnUQ6dJDzhdia0rRIIwgGodHk8
i6d9YOMVP1fC0U1ybqkmVW4Z86nnetAVMlEqAk3rdw7XCO40gKP/mzUlBJjsPkOmCR4xtPzaSkQX
NqwDlbIwAOazdIg9SjcPqyCoV87ARec4GaayffvSBrpjzla04xOr0BcIUA+ddsS0ossjnH9I9Q/Q
GEGUATcnmjCU+bQ90XOaY2tRH7goDp3aOg9HU9uUyADqUxdXfhBJi+wvm11aRjDvoYUf0EowICvO
3+R2ClYCOD8fboMqytqn1Dik1XvGxrAt1mQqFx8Ip+aUC6wGgZbQBcx5GfjPnFuPFmGt7xPr3pEv
eb6t+oiWf+E7pzaVnScYyC4Jgc2UQ3vYPtCWhINzi9BA9x78NYTA0gPcnPn3vZlt0MUhdr4xhgG9
6L5TIxGUv6ATweK7TkO+Mw0L6zizWIPdcPBjL10r3/8jOPvZg34bVve+bBJXYzAsEjqnkAv/e81e
GrwrNYgL+g32h6UdRl6GvcsAJW3j2ul3orJ2kC4Og6DfJqyIdWptXW2NMnoe9KVvU7ybN11KLQ3e
PSE3aiaP1P1SDCs7aCk4AmQCqlGAT6DOq9hoW2jGtiNsaBn6scaAamGXSYH6Nek3AMTdQnVWrnDm
GIv758SocjCJypv0IWUIkbz6pRjkzsv6mAGwm+f1Fm2JkbABmW6+Mj2/LpwPq5xubOOF6FpogRyN
gjrWtqZjm9Dd5X297IYnH6YcXLqb9oMAYV1kDeCi1d7Mfi/Ejow/bCcPKbgy2I0HOFh/uGx3caEh
3jWThkJ6TQVc0AKPYCCTMR8D3Tse35t+ilL1WjVu+SBBPRFnFmAXnzJ2QIpWQN5hU4t2jCBuF6HR
fcPRNuagPQdUlc92VsfCA5J0ylamdukmn0uZ/29aOcNsifxXMJ9hvSuu8qY5QO9jxZWXZ/G3CeUM
oXKmtC6xeAFQuRCmxBFShgwZ/79ZrN9mlB3DKHBlBBmbKC+HuAuKDXG7jQRn82Uzi1fbyYQpewRF
ut7r5qvNzw/OtPXrxwCHf3kseqhF7vu1xsm1yVM9n4PKpB6xPsSIO3njukd3+Hl5RCsuoALNiiKR
AZsDVK1+Hqy71TBu8ffBB+mgbRpgLJWYFMy+CBeneQj0jrdPTbC//P2LpxYEb0ANhJ4YsA+e31FQ
iak90mGXcr08ytINLaN4ctiza7N965JrMax1UM+/+OkCOLGo+EBTuXoTmLDojgcX2u5AG2h7p/4J
borLQ1tc/RNDyurLQE+BA4ChzL/rOweSl4AVrfHyLI4GiFr0E821evWqKeWkFZBCxhEgccFUZDjo
I5ipMv2LDpZhPukr67UUhRo+MD/QIANGQO2Usvs6SeqqnQe17+w334jdAMWDlbN70SvAbYjgE9Io
QOWde4VWJ5BDcTF1qUvilsuwIA1uT/REpHuataFWr7whFqfxt0EVV5PxmuWVhMGm3vnmbdtueP1L
95+NNYajNUPKuzXVfGiZNvPINGhV8BhsZmX5bhpRMK1UrZZ2ruWBLxuifTNjxPz3kwdY2pGg8XwB
qJCJrl6xMYO1+v2SBRTugXmeSaaxf88tMLBIBgFFpwpKINHE0FjwF6BJQFDw/ehrggSuqwSSdmdY
k5HAQlCKKJVAtcUZIllNrlw/i5c4YC2gmQcviP+ph63gokgaCeaGwHj1CBLHv1zvKMrn0nwtnDgr
r8RaSmt2YeUYchAsgKwJj1Zc4IojJG1XZUMD9frBfanBTlLdMXuHR5bvZ8hu3flrB8XCaYSnPuqn
4ASH3pyapTRN0Ly5Bjie9aYSuyEAXTFA6wL3ElmrCy/4BbgJLKR68fIAfnjeAyeeR3KWC/Slonkz
0Lc+G79Ptr7i3IujOTGhHOI0Fzj5HJgwuiaEcHDM5Z1YI3dZOOt80BdBNgSHHfqClSVym76wcgYj
k4W3YYqeZAyn3KLQcPmiWPI+GMJLAeTYyGOol2xqVFaHLrOZX+hqgBgGKjbC3llJCBIRCuwNuWHZ
02WbS2uEhCPcHb34AD0rYwM9BitK0YOK2a+2NGEH4rUrZ+pS4I9h/bahJM8mJwN4v4SNkoFeAIKz
FtrI6dwYt215PKFBa4ozvs3SP090AlEE2poAqCLcH+q5FFCWB75sQcp3myS/8uGpXlMeX3QNIMsA
tcam+pSs0AeIYo4o80acPTeBEabWD48UOGZfLy/Tkp9DcO5fO8ohntEcLVocdmoWlRYU1G8NvhLh
L4GjAOE2XeQJgOYFKvl8u2peTgYID8L7qvphKhK2T0D00U4W1Bx0O91D+m7atTqjx9rIDtBh+xpI
sB7SKa0eL4/2n4y6cijiU8CWih4aFG7UHJBhUysxygEc5GRISdgFXvcq6yy998jAfow2RaNlIZkH
ZQbXKWPRUf82KzM3snr0M0KWq6B7/Hi9o6WHrv4Gl9Nx8DvpQT7OTeswn6b7dNYbzjU27MA22BxZ
lvIXB8SVLXDSTOqhnjr5PR1s5ye4hYM3PppI/EI1+DUPpMHiDPRcD3lSGnDgNhwg4AZiUrO4q/v5
BZGw0YdAhci3dTnWHzLTxjREo4O+SUGIdW/QBoFMY/TmlQnajb8Aj2D6wEQ2i28GkNc5X0nQBtWp
7sNbUH0/EqPd6Ro9Jmn6F4cvSvfgbIIyJj5bOd+dIa1cVkwza513x8DJMqIKHDqQeLzsDkvnIsSg
kLhCHdQH540ynqkxpPCqeZcF0CkIeoIk0eg2ceOJ5qlNuzGc0tqMTGLI0AVv+MYE3uT58kcsBGwB
0uSzaDZuT5QTz+c0SwZGQCUEisga8bX1VLAyBOmzkC9DOq6cmAunypkt5cC0k0zY4whbWnAVtDsn
4zeQsySethJeL9pBSgShDuLrTzKjhcAenFLMa56Z/sNookboaGCTClzwHkyuQ18uz+HCZQNuNOTD
4OnYSqoCBB3KHP3JGFcAdVtpAQYp1172CwflmYl5yCcxh+Bg6BvBDRxJSKUVkL8OjDHmYk0VftkM
kkqIo3B3qiFBmvtGPc6ub7fvbYWO4uSp0H5dnq0FntmZSu63EcUNqjRzumJ2g8b7J1GBHqGh/EL1
g2G8WGTngBKFCVTxbnsAq9Z8Y+HpBeOISkGSAhSa2lg4ZRqh5T+E1W4H5be97Crw5t+W7pWbxR36
6y8PdiEMDkDerqMjEqrimNXzdasElHvHdnZ5Jg9JYe+MYfiGMsB1nYqjbdNIn+yDY8nXy2b/4WlQ
bhrYnYG5CPnRx6HYlRqfycHgLxRMKX79gssIBJzVdgqmfecboTWir7/I31PnQ2/4kz+aYWYWbzh6
48oBXwyQJ7T9VkLS3e7knoElj5hiJaW75GxI4CP0nFny0Kp4PjcEOF+9cTA3Js+vJYrqdT1cDd7b
5alYWoFTK8rOySef9ui5xubsmLy1wUYKylO/tLpQd/PpoNOufCz1YJd6SRWxQd5fNr90NkAa1Ebf
LNhJcMifD5IlqYZGIuyoYuh23KxvLecvHgvo6/ptQgmiiCgqy503raPnD0KvHotMRjP+6/JIlpYL
+2buK0Xs4qj0OPbYlZPXU7xJ2gAImmlrsukQVOOKGW9ph87KzXjHoW3RUmes8RLRmnYNXZjMaOqQ
BNg6YMZwZKxXZetsRea4W180w5PfM3HLCCljAso4/CMNHxnmes7H0NOzzgyLgYO/B9zEdaw7rTZG
bVaU91DftW5AHtGhGRJ8rayTKbg+dH04JsKbruwiqcB2bRZp2ARJ88aTAPRamVHxkLs8P8qunR4C
W7LnrgimK4FCeSw4m/wwr1zQetSQp0pDi7GiiBBaA04L3hvxw3JIKja1Wdd7jRpBnA5Zcu9Ls8EN
b3pyC/1VCtpaW+ysZgiK0Oz8Ftmg7L4VYInWjSY5aDQ5lLVmHjzN2RhssraUeeN2kixAjTsY70Av
PO1sR7OPToOXSZiRvoZQHy0BxBuAnQcLmm3tx6mbXsfWNapQegW7tyYk10OwgfAkHEHes0Evp3ge
yGDs+qYqv2ppboDoIHdRsNSgJ7xyRi7GQT7Epw1cORC5VR9rZqB1lHh4RAEa5x0hNc1ue4h2HGyk
f15RF0/AkUT7IWba4N8afl9Q0FSMfy50Y6Ek/PsrlGuJIP/IpIOvkMF0HEoPVEz97vIWWjqLfBds
oOgthE69KkwuEU53tmhxKvsGBOsyPLtZitOIbTVSv9d6jb43/8DctazmUpDng5wVQr8mkMNqrSgI
QBJpdUiOUONo5lGtpcCIUmQd90xfyzUtBV+ntpTURdUXQ+UJTCPzGhC+9KTagtHtmZOmfewC7S/k
DLBsJ2NTbroc+1zra9jLJjKEOeHATI7a0c/zX2VGbkYvYzEYPOhGp2BLaTzZflxe1KVzET8Azhjg
Ch2khc5P+HoEfQzh+ACjEXgMWUG9SUb5nmjdGhh16WQEiReyakgaz52855bsoakLBIK4yuzkjRIh
oqABAJdbKHQ7kIrQAQlvHfCeXB7gkvecmlVWtKhZnVhzaq1pvTnTmnuxXSJGoEjgrKlEz3eVGrec
2lJWk7Zt5xQaJhOkfCGhWFC2vzya5eX6dxJViUK05GpdATtR7t+6YHGX8rot3y/bWNoDJ6NQWbT8
Xg+mhGPGUvqRt1qIdwjAF+kdb8RK69eaJeXQAqsBmLTn+eLo/atHEdnyyfI3Y7cSxqz4gCqrjVPf
GocKI/LbdONN2zoo42mKG/kEPqmV+2BtTLOPnLx1KHBVgpdYIb3Kwz4YwoyBTnPTdCvv70U7YDsD
2hq9prb6FOjTgFvmfCpaPItrGrfODbP90DNWPG7ZDnLgSLHiGaB6QyNGEBKxOQGFRLjoP1qQVNnO
Zkg+/sLr5mL5/9lRfKGt0ZBieZg3wyTbwG2OupO8FsS/woW2RvmzNiYlrE2rZuyIh9yxEyTvLpI/
YQooSNcSP5S19/jfBqY4xIgGqqaTGJgGr6vSsHXLDTOfk2zt7lq6nyES+O8Mqke5OZakt2GoHGjo
9cMG5KqhHrxO1hh1eXlftQzM8c1KPnfN6jzXJ/6OZ0jmoDcc52txJYkeM/cIPdhwNMCuUiGO3Ga8
2l6e0cXtfDJQ5SbRM+np0EfDO1+YMV53YW70TyVtECVrEa/Xeu7XvEW5QfK+FWiAgznijKGVHFwB
YjGIyqzpIi7aAac7hKiAAP6koSHHmhrjiIy8G9TXWQKMClqJNGS0XLqm+rk4gyemlCFVbhkIkAfO
FRpEc9/dYQ9oB7QGaNS6fwFGD5CJRJUTLO+gq1Euxd70JasoDirHgtD1WH/3MnLVmOb/cPZd220r
y7ZfhDGQw2s3AsEkkZIoWS8YlmQh54yvv7O5xjkmQR7hrmVLtL2Xt6tjVXWFOYGnBfNYycOCwrqX
2bgUOK9xVjSuzToeVgUPa5cv5LUa1pva592sfQOT4oOqqEQIcExTHtckcX8+nHctNJ7BAkh+BQMp
juv7UA5JDhZh7GLCFWZUSoBh/PAUb8GruXtWLqTMNjBPxbxtIkjhGcBw27l8ENltjAenki9c8LsP
HJR/AM8Kj1rEnGZ6RUfkofJTyOIaS+wSMxZDON+mCPS+Sia6bw6+ROT/0MVsIFiOJzTAKlkk+3od
xVYt06RHnqgcPXtQ+4IIYPhSuWYhjnNXf/2VM+dcGQOu91KOJXFiA9xh7whU91lLOt2JvI4q1adi
yNbPR4Rtzo2beCFyFrUedDFTOAkiE2yYEZjwfruU1uV7JGSI6yzs35K0mWGd9IJh3WIhZVZS+eRz
R9XYBfJTgI5deQEGYWkxZ4a1VzNVznjIUrvSmjhzzOxmgmt/AtpLCXjHeLEDeUnizLrGBccqyiBR
GCO7UTozMnyrnwTTx832hvQlCYcHtV2iz2T/7E9bOLsTAtqxOj2HWB9kWGmZIPOkLDiS92pGDfh2
AAVE+zvyK7PFFDMN2iVEFDTktkF3qsq3pt5IvimIqyhHTAHkufY0JcSLDjofEBVw5spGa12pAE9s
SH8+s3fV2sVgZutchWndjQkm3KnHtB2tIt4gRr0g5O6qXgiZrWoi9ZHSl5hxHK+lagDuyH8As0Py
UkS/kIxq/RvCOw1blTQdoo0cllDovmrZI3xGAJqzsHt31+tCEFPgF25RLEuoki4hCHVLJEfjpS+d
BHVBd90KkYHeySMALSJYDkqYayEV+tUAisUUidxTrgudvJXxuBH+9bZci5lpEOSgfSmWsPe6KHZW
pvOeNYZNYv58wm5N2rWU2XHnUAAERBhMRp9EM41OVRKS0vvolff/Igeg26z2GHmcmRx9KJQoUeH7
yA1Y3HV5VRlaQaS+cQDZt0SqfaueMClgfaByBPiMIFW43iGRgScPMuL3LY5BMD5J6MDVzACgCIC/
xkset3bh4N3eoWuJs81KA0mN/YSHPVOnPd44pDH8w88rePfYncH4VHDdKMbsbHfakGugP8clkpKP
LOvlV7S/eI4XG0uAN7d+KvioZNQzstptpIJmzlRScNMgjDLyD3G+BoRX16DMApHx8hdyOz9P6tZM
QhSYonQF2FOqKM4U3MSXddsOCrStsK6qV0F9FiIX5MijBG20sIB3XKprYTNFF/Kin3MThImJKcg7
SQF4Rkh43e4qdFc8VZ41LXFG3V3Ki/nNNm3swYQehirc8KQjUhuSCRDb8D86b7UIGXpvLSUV3S0G
EiGqOicpQpmD1+Wchm3LycBJZDAQmu9KQLh0Zltt0teft+6Ox8/qKP/Km535LNTkItIgL4tfGpkk
/D4t3vHCoEa+40YyDLbe0tpYUFj37jaityjcg3eKTOXscA7FwAVxAnA9eBheBDx5A4w/lhAYJC5W
Iv+iy+7P87x37wBdBrhkYJCg7o0N6MKmgOpjiscSAhs0aVfvWn4avK+fRdxJb8v8hYx5gLFUxEJs
Ko7l0KunKZvMtv0N6u53mUUuRuFRKORNoYDkXu+dEr1R8fSKOsMFg3On6ul6FDO1GSVhgGFgpn1f
0EL5KL3skA65LXgZDUGI1/twl7ccFzpV1wJfPFkoorl3WS5XYXag4lxQUjQGMT/WsMqiIJP8Oglb
JXrUhoXY5L1TdClqZo5yBAxLrcZUecSnq6IivmZK7ZdU23Do4nqldf9F+VxKnGm6XJEirZ4gMR6f
o9IB8refp4QDLUTTvdSabwU8rfh/Hxu/3tKZyhsqGL2JSR20lxwRN3nJri8t5EzB6amg1DXjdKmz
KSCAJQUjaEfqLNx2Um5JknfKUL05Zcrx5ytzT9ldLudMDXC1VxQo6YUakDqiDE9y3BCtAbJ08CeK
3PDfv/zZOuIdrgkoFkaZ0LUSmJoyqtEXhpdH+t03HR78JDPMVHj5eVb3dc1fMbNDgox0J2jsBjRT
tPLqcSc3ssWL5YIHe8/pu5zN7FQABsLnawli+PqY9cwosaww1SJ19fN8/g+V8ndCs+Mhld4YAZcb
pWIIyA9JYynhqzqZouZIPbrCbPZMVOgUmEjyLrgWd+0TsMDRmoESNUYuc71n+lAL+ST7AJ1MlP5P
GsuDo8ZT5CL/rSPLmHrdkSvk+nXq5NLsqjZfy8jmWlWUcvbPy3BXsSHpDNAuQGCBrvd6JFxQxLEe
YyQc/wdEUX1lF9wmRyCMX/KnliTNDhAr0IqCFJJ0w6e5ZmXFc86/+WVg5UW8YC/uXv2LWc1OkY8g
gNwWAWKZiY0+KPSYl/KI4qGCpEqIlvNXITz9vI53PTjUHf7vQs6OE6wzp00qjpOiOeBh5FqLB1lA
pFKvMrv2YIx4o7dL54jtznXUAXf/QuhM1RilF7Yg6ACeVXHQUA3IK5ukfk0mwaoF386qBs0JCLsc
UOZaGet4qQJyaUuZJrzwP6REbUOtwjKn4HQOomcGEoNnjCxbWriQGTy3P/801Zmv4w1KF8Y1pqpV
rRn2E2RC2BS9lLFKK+NXKoEgo+g3jRI7paj+0sCNwANYuxv6Ld99cyich+50E/7TEAKKHIwjDZwT
hd6xrKJNU+c0MZYIU8+R0NtBM7xCOGcg+5mdw1IagV/bgGxJEbYweLQHf4wcrKZoj2sOQlMdxc3d
cARPsdo/98Za5V+1dgmK4K49Annf/wxidkiEcuoqbBTQ7TkVfDL9Ox6nIYhgRrPlS2Cg1ubQKtrC
0bxrLi6EzrYrFNM4TwIIjSsilZg5cpLFEjkcVOXdC/C/c5s/p1tw2+udAjFFG2ugLgrkGLwKYY2i
+EAAaVc1vIB/VTgKQZ/1VOuDZl23YVCTKA3bP7IQyTKJvdH44EE7uwGAvbHjm1RviJ8Z8niYBq/5
lXdxuRW62kNTm6bURwALtfYI/rHAFvvYMHMDL6cmHLiWNEVhtBhF6YH5RU/KtR8pzQoFJNIm10pE
lkpOOAxAUn3KqzZEwAmkWSsvKPTXtO69dVz5KEDPe681x7ZA1E7qp32mGYkTcYPh1FkNEiMOVHu9
3mbbNKo1EwGyyhzR4vcCLqJ+7akGCKfAz4AooKFnuwQlQg+gRtd+A/tP36XtVLSk1nQRDft5p6m2
p8jZWgqG2FY8jTcz1HyCOBB9/H1RS7/CJm4f81oIU9NAtzpyaVNmTk0aPHNRp5IkSPXHJulGjUhy
Beg+dZqEFaiqlQxVkKP6yWMBN0Hpsx5ereVRTmwUIF0ujWBY6QZSZ6hd0wB6yihuWsOoTvrUjc/g
Gigf9WEIHmo0Za71LhbcEt04VtJ3/HdYit0hzyv+F8iuDBd8F/gXPb1K7WLUypFOo9C4FQLqaz8G
YhvwIH3JRIRdfwGCRLMLylEtAIDJZ18eyHpsL1Bbj/qosFgJelqkMHxJJa/baBRUIgaNkdmxPqIb
tPI8BaB0XtwOBCFtcSR6JArHcaj9g+yJAev6SLx9Da6tRzwEwe6qlnr6rlW+V5M88osQC19xOkC5
NWPFy5n8yHtxswYLLbcz1IbB1vB6ZAGNYPxWa1Wm+QRmeednO3XXMoLKU1YBFY2WjZm9HxOca0B3
gC64yWXSjOVOlSfd8tr+dxrpn3HVbrUMo1by0f1Z8n2nx0A45VyWBiyLa2sRlhLYlYYUDYhCbXtS
HdNcN8DCW8p2JXU+ukc5KGYkxQmfAHSCE/BSz/Ns4SXH7PCNSr4YxdxON1Wu8wheUwSW94A4c2TO
nVKnjHrz5/neNY4XgmZqtwPqL4cIOYC5y7YlWRt3pIi8rcJzv9pQJ920RIt41wVBbbbEKrd0HfHF
6wXmktgA0FIE5NN+IwlnKJ9KexKgnBofvqPZDbtIs/79LBmpBKP4w/e84UJGw02bjJDJVx+MBK5X
XlWwMurtq7KUDr8/P4Q6wBKvAz1o/tLxA5CJoSYDxET8sz8AoGKjJDuoXVNH/ZYm2yE4hARhYYL3
DBkwmlGQDO4E4Yb8ujNCv+iaDEQTU0YUQNgGTWgVeP/8vI53xaB8FhATPATNK5L8dkzLzoN7k0+r
KgYBGLcTm++fZTAPe370lQsZMw8cjwvJkETI8LWitIUKjeAl2NwWFuzeBbuUwmZ64RR64yi1pQAp
XV8BNrAEt25Me9GsBn/By79/ICS8epH3Qvx+3gsXqlkRcRxEKX1lTb1CeihRvZxoWeeuUjYqyRDI
CCrdBCPS0nU7b8nf5UQKTke2ALA5iL2ht17kGQrexUQBJJ+DjzlNqR09pbuC7Olqc9iY34a5Wqrk
Oavlv7J0UQD+F4Sg7B6eKZi2Z+7UoHF5X4YwlYXZ09oCh7g5mBzhCGpdrJwGJritqYpvPBdpYw20
NwXqkYjwpKCc2RPP0kzFbBd24IyodjMuUUGeB23/wk06g0t8vud0oyelxcbVmZ2J+m9aY1wT+Tsu
jYYUbiYd7d78Z1SxmVHf9Khm6rRY0Lw3iEZ4VPNomEJbM7CUbgtnhB6GGOGfgeijGyZE8M3KINBR
6lNtC3tvxaUblbRYoZeAPH0tLYo4vwFz8bNnUcdHXQ7Gj4FwAQFxkHjQNZq57w85hV8pAXGVhK5n
F6vPjiYkIzg5I/kGagJdypYAH2525YHCzSq0RbgviLriiX19RssUNJZSGanENM2Nae7MzQ6/s9mX
bRPbdQnBLzvbtvE74hKnIa7jkKODj//5gVdz9kGOxMF/dvHrEX8Pf9di/x0flH1R/DDZB6XEpIeD
ucLXZgVZJvvAN8UX+yvsr7I/mF+b0+G0+doUZoE/bTb4+tqw/wvGuVk4Eecmx6tzig5jnkfFEU6D
JArGfEuUIOOHJNWJQnLy/s/hlB4aUyOjFZLQ6WwUrpsp/dPbJdUly3ua1onTb3rSklNh8uT7S6e+
rZnjmlsYm3BzXHBzGM8JuP54oMKpM4WZiEOV5lwS0M1bSmLis6X+fKUWPSxUiN5gn+KOAixBxnFQ
0eoNWdenIQBqg6dkeCGITmVi0x1nW5sJwX78bGjOWPzXy30taGZpekkc4jH0gPNL0rPKAqYpTrdq
SfiThEmy7xQ/N29v5s6wdg82cQc2cefxUyZbmZSmYhWWYn2SR7ipBDkc8upYT3R1+PraLLFw3RgS
9jgHzriEkiaQPWOJrhemHdAVLtYIQxWfkUzRx4a3Wbce3/qP4VeyYOlvdgHHD2fRQCkHNh0bMdtv
YNAI3cTlAX2zP2z3z+OntX/yF1XzbbUIq+IB1RfyUGBh1m5yblwhtcGUhvSkEOw1IVusLqHWauFU
nbO7l5vN5gP/CMRfIFhmOL7Xiyd6YpKLeN5QqJed/bb754cNrbKDcmFf/ygKpiyYxnCY/nDxv7Pv
8w/LIlZGtlsKtXFYfR9W5uYA5fB1Wv18Lm8MA4YKInSVERexblp+ZkbTslFkL2/BwUhrCqUXnjUW
XS31SZ6zYrM1Ab4YGkOBlIToxNxe832exumIxWfaDLoWk7bIwi27t8MArRMQAgS9EHyC2Qujkow0
LUNwMMZkszltzN277bzi+rxaC1sssJfDzXQuJM3UJ5/5gmcEkLTZ7bBt0E3/YWPQcSzAswdHMijQ
r89QmBt5VIcTE2Cabzv7D3FwHOhqQdfeQhbgAFzKmU1E6NI8iHPI2b2/fzw/P/twU56heJizMuH3
+BNEW1uLrp6+C/r0/dQT9vN7JCMJ2C8Lybdztet8aVFggKoJHQpZnMM+VmhQBGOngJPCrov7AJMM
GwlDuVrBUP68zLdB1PP0/wpjpujCZe01WEGlZMJg/mH4j7DymOqKGeifRd2YAHbVAOatA/j9bGxm
j1EeYZGxMUB3yrwO5m247Nqz+89cgLM7sCTz/lpeyBSvp+cb8dDWZQOZKDQn+AD4HT5PmG0MD/SP
8+o8bh+3W2thE2/jvLPJzgxrW3ZiwMcQDA2YE9t+dn7R/ZJSuXvfL5d0pmg1XxCLKmTTM3caMaA9
Hx2c1JelY3KbGptNZ2ah1DCpBLSdQtCbabsOXjYLp+PmPXM+HSpcdFRpoJJn3sInRXnGxeM/O7XR
yBsYyC3ThvEvrM+zqqQrdgcWKl/vX/8LsbPrH0temk4CxLLzEZO3lr6dgFwIczDSxmTvF3iE9pHA
UjKvo4HXQZxXwL6e31QJwYMSP7H+C4bpjFh2owUuBjYzTDqoiCcAO/xzW3CIzN35AxeHXR5mUWEq
2WVlH/jEjy1+PV+ms/ON1cI1XrjD7L78MKp5KTRXemXLX42KjQwD+sd6s1GwsbBHgHW2pEsjkNiR
no8ASAOowwLuBfyY2brkuZEocoUmTyb4/E5hTxX2CnnF7Pd0zdSkebCXnJpz3OpKMBpLFYBtGHjb
oqBSmmnKJsq4KNAlGKScPPjEJylNaUf+4HcTGfDpM2/KwhgIhuJsH+nRPTquZWFI39+HL3hcrg3d
g0fOBm+hw+m0Oaxa8u3jLf616L/exBpF+AHA4AESLdx71CBdK76SU5Wo5fgYVGJkevO+ayKtpo/k
w3dzNzoWpHLi59HsP5ZoL24NClomDLCEo/YAzfQIAF4L5hJ0zA9oVWXW6wH29PmZmRSswdNI4FWt
lvbl1rGCTwVXE+KAUAJ8kplAL5AbtI2KHFGd6TNcJa49rf5IDrcuTiH9AN8GVQnSGBRAVUt+O1Pi
V0eCuXMw0vC2gKYIJ+V6rr0aqJzaaRD9IjpvnRmfErfvHcGJ3cypV+WCTrh5F4ozebMjWGZKy4sF
5HW28CS8dW8iPcbUq03xcdtvxa1m8o62cOX/D6GokEevBYugzIJaldxyUe9DaJJQzTffw8O07Vaf
NVhMvrMNNKCNPMtLueRgzt/A/8z1r9iZtxB6RgguKIg1RDoeD+k3TwE7TUN+0/96Hc3UfUFJy2JB
PdMeNzuKTUXgCqgdaEG+3tGWx52Z2GQng5Rr5VN0Rkffld+N+fwYJWR8CLDGCB6R6IXfqNbP2vXm
0Xme84X0mbdSGvVUyoDeJqNCJlRBnGBwgFHlWZwjvi6BD5/bjG7nivQA3roi4tiz05unIUpOAE5E
om35XZ5EqLNko7qCMxzzt2ENPC1agoOQLKmIu4Lh2OLi4AGB6PNMcB17XVtwEJymFooiLPTSlE62
UY4J6bejrdvGoV8NTmQtRr/YWZ1P+VLyTCtymueJnsy2F3Mj4rqw5ceGEH9b+6ZKdPJSrzLnILnK
49Lenpttr0QD6wM82wqIHRF0AurW9cnqwDAEcPQUMZ0BAU5/ZTxIBA1EpmcDANEON7HVbNKDTH2E
agFufnrsHSDLQ3tlJH2sH3AGNp4l7/eTk9HcFYlvviQLby6RTX8+xvMtxzsVte83tdRTXSdS3oJM
0VRPA9Es0JRa0v69gA+EEkCn2YbrjqZuQKK9ckiOhpuaUAMO95xbirtwGW5cDdAIQLGjrJvV4OMV
eL1gBpoI+LyQkby2NZGENREtzyys2ndGkXBYw+lrQeKNOp9JnJ0O30ARVgJeElpxdnjiUIBIS5pt
/G2J6yB/Kv8fcWlmnGYrfjXJmTfTgKMGBdkQ2a4zblekEPjHoAPl38IUNFlESE20SDk/T/T2VSSD
HRjG2ZCwtAp2/HppJU6dumxQA9qZ5d4nGtHX2kN6BBgB7e3oWzVRcoDIdLzN9t+S1ZN9Qnmi71Py
uyf+x8+DuY3AzAYzM2pI09dKk4OfekQ8UGHNbvJIAC+5BfvZR2N5NsBQSpojMyASNSfevy4jmsmf
7TraBsSynrAYI2KRKan3lS1ayTOgZI7NSlhNzgtAB+yEgGrFbPZA7Fq3q4waC1WOt0oRw9CBO4Rs
OGIeN80FlQ+nM2wQiGo+a4V0KBR3w41v6W7wMe35B8XxaRpYluEKSxeN7fbsDF5JvjkNqJ8oO0iu
LRSJdG/yd+tMDyidEaiy497LbR3ili8pxFu/De6aIACPBkFu8NrODyE/dmrEgbaMRlvJjNzU6i3D
wtZzcKQlJ/r2n7Vdp1MgHZnDZ0vbhvx88O7cgusBzA5eaKip5KHTmD39bG41hUTY6t/N9u1Lt8f1
YPqbYSN/i5ZMUICVbeJnGXhLlF/vG6QTPQLI7qUR3ZgnLAlzYtHOh3up8bMRJclUxG0HPyuQaG+h
N55LoIr73xPRzQackWS0I3KKn+GJ+PSLB2vqwghu3B82AAaYC/Q6HMHza/kiGiTrAxdrCgbQhbiC
TAfID/5jTxZ9j1u9dy1oNtNSjpJEBPUmVZ6SrQbOBVImpNiEbkpfxU/R1g3iLVi325DMbHIzgxKn
GRCHVchEAuKZX/NU/tViPf/oDyGtENFLP7IlkffWE2g26G+Bl8OcrGtFqzUlV3Q8XGX1fXhAp0uJ
tBLsfbfyHc1A/nOyrN4ccapSc+kw3dGrgqTgdYLOKLaZ6sy06Go1CKHeJDReRS0ZnjLboKi6s2rg
nVIOaWHjz6TSaefbw0TqzVLO8+5yX8ifvxv4KCwkeYB80DkdNFetYE51c6K501vuxMr/BPr085W+
o0Sv5jyvPQmHLmoDmT1NcoLCehKvtTdQDn/EtPwcMHkzsAbLey12S57lbVMM7ixgi+CsoAdNgTq7
3ukmFNF4MvnIF22lr8qe3tK17Eq7CibNQh1KRtrVz3O9oz+vJM7XN2pqXCJUw1F+pPJ7vhrM6GHc
+cdulZB0N1Bob5odeDt8Ae2Ttl7kTbmJMFzPeL7WWSR4fKhCfuByD8aTj7dveYrMeKs/j741rbSY
ZLR8FvcTt6Clbp+kM9FMu1yoqUEI4tiT2NSdbstHK7zVaPhnNEiL/vWH3hzW4gavCFN6/nnNz7gQ
16YSWLZ4GGpIn4PzYn6fE69VOTGpYio74asM24Q5bvOdhKfShrNAH+Ma28GUobRR/mFOxHt+A6qx
O6zDZ++t/JIXzsCdO4bxMKxgxjgNn32m0gCIMylKgro57yAfBTtf+1ZnoKpCtOEv2LFZ9IQuvRJu
s5WyCK8cSVHEw5CkOAelL1a/Ajyh0BlZTKUnIGePjoLSDvlX7hh7QIJHp3oLrL4FJ+020M1kikAy
QkAApRzn63chM/ICTaiHMoYy6Uz+ZQhJR2QUtugEB3yrP/DQotymsZGhXzpst68CiAacHePnYBwn
M/8wz2IZqMRYY8RWSLjyLfGXt21tw0E//RGt9o8/n7GbWhFk/UHrBfhWZGmxq7p4fbglORmqPuaY
LwxdYldvjfsAkiWdqk70qJoaDfBMfmvWKjGc4jujBTVewOeDCqNwqdLtNiCBsaD3BnFPhvp7A8hW
R7VUC9F5LCJFU6jik2yFQnXQXzyEHz9P/DbHMBM2U6F5BUD7PIWwALXoq+orXcdUo/Inb0bW4Cxh
Gt89UvC54Xgi9IEM4+zuyHxZ+h4HJSIeKnigifsRUn+HxqwUzyDx0bNrF3iS+t5/WOqwufUK2Kr+
lTw7UUY1Bb6nBjGtEhvA/d/+lv+sTpGjLbwpzs39M3V1JWi2opkRh14VQBCQJ4yn/GRPDmJo8K9l
on6lO+WItwWt9kBKVPfVyxLf+R1rjHmiFIz1oIF/cw57WWtcJcoFNnSXH5sH/VEuEPEoqeRRg/o0
es8fx03vqojjvS4cJbaCNxO/kDy7Q4oR5EbAjlLzpivkgZuI4KimpJH8E/Qco12R0Kw34UfkdBld
fFCxf/0n6UyjXCirkAM/XYBsAS1PKHj0Vw8CoP5OvVmsOSe0Fx2tewoK9QR4L8DFROB9dpw6KQHY
VQPdqB7S33jP76cVh8q/1kZvY0uL30tgm3cNwKXA2bGKE0X3xRQCeyqAw/JxWj12G3RNPEoOgrL8
dlEF376LMC+gt8t4FSHzws8ERkmqqF0Ks+sdogdU/UMNdWtwjYmW9OUdF84Oe3rMd08FPi+rOgCP
wVzfj2ouD2IEfd9SUBIEKW33mQ1MQKs01YfWBSPud/jcPulLJu72SSTCvP2VO5tkN2kBV4SQm6H8
bN88IqMxrCPyxW9FxIAE6PnFJNG9a3Ihct4r4/VeEwcG1jVxp620kcySGnuDFlbo1p/8p0i07bhS
cGuP04KVu+e5XM52DhAR1b1cg7MhpvHJ2MqHwTRsD/5y/6vZeHay7o4jWZLJFvB2Y0FFYLCCKnGu
8IVWDQclaWM6vfX7ksbb+HFaSzRcUj7McNzIYY4C6nAYrdfsbdtFWqwEEeTUiG5PTwjl2+G6eM0K
y0df2mZ0y6foBRRI8Njcn8/urAAZxxUm9FzdpUkosrjB4Uo9Q5yyZoCvQnsnPCamYgNSYaWebDAU
0W6nvoV2gEOl2/X2ZST1iv48gHue+dUAZnMflFDPVR8DGMwdCpA/w03l/om3qhvtJQRt1Yysl1DA
FmXO9J8khkOjlj303y7oCFJUxkNkq054yF6VHeKKnINecsEKUau5MFuWDZrvtMZAh8GMwNh2Z1dW
Vn2l5thsS43FKy3VTLfcH2XdP7ebxZDJPauCMDgUL0DD8a6fpabiAU/MsZzgr6yrjgKa2xS/Kp12
8Hj9hgiRWdkL07unCTUNJE/wRkHgNXf0+6oQRlGTYnpMDKI8IP7+qyZNtuI30iE1K0s8Qvhq6Zre
dRtQ347SL4DigIdqtqqZHAdTmDPzcjBs2cmP04oBirqNtR1NDV4x2QIsB/3JS+7SnflqEkrzWEZX
hU84i9YUQ5fGfKTECBC1NPkqtuFxXD9zyIoNK8WuEJ3S1njePogk2/s2tzmwV8eS73KWcn2oECpC
QhkMffCZ0POGQ3fhPahAWeCHTmWRBBxj911EgN4sLe+9dkYLzWjktBPXkq1Y0JcTeU1xDLq1bzZI
X3ERAXrab8/yabAbnSWUyzvPAeA/s9MOwjMVgCYztwr0IhxgBTiol1MhWv6L9MH/Gk1R3ck+3oEL
p+9WXaNAXUeiAqysCEXOk+tayo2Vl6ssXFef2t9Aef+QzOArRx8iquUrlEV/AYr+tdnpmyVivDuJ
MPBqMfhQYAtiFCpT8Rd7gBCoUaJFKqYbbAJidkgHOOO6cmvE4w3KvYQUcdEtAMb33HtFcqtwoi1i
5GiktPwFJXPTUIG5o0AR2IpoqACR3rySQ6hZpMXDWKSH95BKb7X1hNCW01rPn6y0Izx+prWF4D2L
2QJBSjbDbUGSdf7k25MlWdpj5ujWwt7c3pTLMaFK83p9+FHw+57FfnrQ6pDeAoyO1XwkPHkczQKV
2iFWYsOtlhSueOsjIZzJgE+BwISy4jmv5FCixy03woRWb/FvmVYZyrG6E5pIbX8r7UnZU5kEv9ct
1qpeg/Tt+5t/X4x/MDVwfUExCA2UQjieQJ6cq4kRMFT60EYJFUAzgu5tR1/zvxG+jk+5k2yygE7r
4XuobZEsrPqto4/2TJY9hlJGLHteEhtlUqjpDVLX+V7YpA6otEyeQ0magsZ1tPNMERkWWiPvBBmv
Rc5tq6C1ABOBSNHJ3PD4nLk+OnleWVdR8Y29doK9cBDeJXQUVWg++vp5xvfFG6zDiYGj3ZAeVple
ysnUIz/wwAfUPzKMSCz03rCmfUhD1382HCBi9SaL7Hr73P0PUXQswMUIZtpY4/iUGyKwQg+2YCtP
wXMALgxTXpdOsSkjVGlQbU39X/xbRYxlC3xr8wHriEcdrKyESiON3cMLPRQGwCAUK8yfW3m7/DdX
k+EoVxaYdk0F/dAkXYxj3zqvkIhaKh50Pjho56TZhcRUGKe+FrDh/EE9CC4cKvFQ/0lRo7BSnxrN
5F481LtRIMqai1rl3sXC1YLTzFh9ULp2PdsgZSsgKwkc5+wNB+4h6GyAg5h+Y2KjTT4CewTNPxYf
0HfnbICNB69MBiU3czjkYpSmQGJzTjea3b2B7I3woK6IyPiYkfpRcdSn1vyN9u4ld/ne/qIzUmU2
DvOdl1NmSujreYD8FwiarIFIPvEQr5+c1o6/EJmIF7d3SeBMcavgl/P5DAKjbfudud662zQ+Aa/7
9M2DMoMshbrEewI1dJkhaA7H9aaMX86NtjJKEXlMgHDZ2pNBQlCwEDUgj1vy+jpRgtJ6SyWr5W7M
e8biUvRsW6O0B9DrANHSQ5ua9ZGj3B55L8ffsbd86RbUIoPlP/Vm9iJvfVSU/Ky97jiycCP/zn3O
7Z3pQMqeOCGh+rvw5O/zk2DCQEdPf7j3+lE4rEFaTqrdUmL9TmATR5gxnkqoZ2HJ3OtrlPu952ce
UseIo5ZoqfrmHkKksgs724h47m41q4f0yVL3wXqxaof943PjCChmkO0BMwRP4NmiC31e62XtpxTd
TJ1BMOdtvAOLQuzGZuS0Pvl5je9ZCPii6DZSgVUOvrOZp5aqSdUhkguOMzrZiCRQf+3/qVbBq38o
PnC0paNeEPFLhO6A3kLpVObGrz+P4U4sA08GGd2U6HUC1+ccQUEKFQCb6BjDuOb/yL9KluBFtxqN
nxXaboBUYYGWcqmp+t7pglOI8AJ43lgv4+y1EkRck3EiSoYGe7TE3967aE3wCNPc9v9ke1RlPhiI
tbrRYUmJ3EaNZAOpL1glaGmwS8y2uPL8SSpZYhc5CX4klUZU198Ct11f2Nw7U1SQO1dVOFrIOCFo
c32SmyQTyqQp4fCMRHlGss/kT+na22o74GIiUr9LvzKabpL1oqN5e4whGU4Hq9jDm3secRQ8sHLJ
FRLJkSu+e7/RpLhFneSTgWSeZ+ZvHS7uqu9R+b9OH+R98GdRb94uMphpEUQCSLyBAMNNaI5L8QKT
YfnLfX3g0Tj8YqBAqXe+kp1i7sABFJia8yqsiO8C9hzNkAWykRnVkeBHf/tipPDWNMPv1BDkgOsJ
x3MOI1yAmdWQc5jmqIUEqJJVvgVQbbHxVr6IRBSChJkDJbd0tW5dXnj6SKsbLMuJtNjsBIRpgUoZ
wN1Q8dCecLgtCTx+Ju9O69wGnyf/XK8WLvOtM8DotcFyiQJ2FEHOy8m7vi/BveUldHSQ1E6ISPOj
tkkevEeUZn1nPolDIqJshDOXSp7v2EommmF1oLEB0FCzycpS3HhxDMUtPClP8lq2OCv6kA8fyr5D
wJvGLvrE29WYEni+EgV8mNMv6dNzgfO1/r4ew8zfjfgQ4EkGxqB8SqgB8mCuWaY1FAkfWO2HuhT1
vnPOr+bMjPiFvxmESdBFAexF4La7HN00prcFwxuchXVGhAPnjK8t6mNO0nPza2Gnb/2D66nOFCgH
krxEFjHV6g04e+7/4+y6duNmmuUTEWAOt4ybg1b5hlCwmHPm058aAT+snSU05zMM2IAMqDmpp6e7
uirS7f4JbcbgYCILbbV3icvaXAvHCMBynuh3oKSK2v31aFsoatdThO1cg6zBX5fvMzrSKhOqAmZw
VKxyz9+NHDrUGCNdOEVXZski/JjkmJNi9MDqgCF5iG9XoxuYZr0dre65ulRbZtnxNuYDLODvKGm3
LXDVOFcigszGDDzg6DA+lG0OODexmXk+7uNnCEPY4d1F2tRWGtuEMz5mXR5LO+vnV5Cv/DHoYuzK
1g8x1zPyJmayhy6oFV4M54+4BtkQGmDKyuy225G1rZYnGxA6lTyiDLocB2EBPamhqIyGk95WVt0h
s7i3DC823yTpUmYItHhkiQjw/wxS93GHhlGxEYiP9ITU9b3xPjgDwD9bAhpf/gVGh9UFzQl5LfFo
kaD2cAdq2GDy4SA7a/xosY6ZqbnYxKZ4iYDrKs+jxRKyWqg4XtukNrCeg/ddDXBUR1f+SraDAyCZ
V+zSQ7UGFMFV1qwLj8wZ7QZ/DpKa01Rpa1XrYZD3grvsIdol69EpLf7u95O5uEf/zuV3dPtjjypl
FKpDDTO9q7ldbDauguH0jC3JskLdK3EeToJUkdn7mO3g7O/EAteXtP59LIwp+77dfowFJWG/TQdY
iXe+B6KXp8aGlJ7L8i4LSeirvfBdA/thpxPkNohH2JHPApxZu60dUIc/A/lz/n1AC7vuO8AFGBtZ
eEAoqQvCF4y2DHsdBUMBryi9tLIvAyDVRiJdOdort1cviV2sfre6EAXAKiFEQxigIylArRbJO4dR
5aOo5OT3SD1bmRsj+Wbs0nWjApefr6T8UfNK6zyYBrLTxo75iLtdSvTcY8iGAsl5De24166Tb0QD
yjoZggAzu0sehd4MnFiwEAiY0SbyfDCESABw7HsncLMLpFx/n4KFB9W1ffJ9P5a4gmptY0hA6nab
2RXs1JVfhMPkimb6oO8/Ne/tk2Hw1mdfGaTPYcfPNbjuYNB/VQRzAKv2Y78VTMNR9h0Sf1+oq7DG
eBtnEu12PJV5FBoIOuZ6jDE/cbUyYplrm7vEp+rQX2LNVnfg1unN2TNeBSuxK9+SFKbXWUijg2ME
ywsZdKQ2kU+/tt1nVRUGbYe04qVH4L57LixtBmhUBv3Bod9GoEVSkJCq7O6UvYeOji2I3JDEmoLb
KgI+gzxvQHwMwU+dym5Kgz8WeouHpOG7SmeK+8l6zyy8J8WTkdvSuVpHO6RV1yyvu5AhQYYR1xdC
MAO0h3R5pzeUOhxKJHU7VOi1lXH5g8abD0xBjXAM4DOPXw1bY1U+D4bNulmWNjeodsC0CLIwqILT
/iuuMl3gDEx+9GbcQ4ZANeedauOpGSAzgyipR6eN7rLQdbd9uSQng6Zg5BrJm502q3ZjAF5JJDn1
3p4ceR/a4lqy8+3kpjaBZet2COCoWeRQcbRzz37bWLrD6LZfwKRffwQV7UdaqdQyP5HHFR6SOFnv
xta3m32ErmRjr5vVZ/JnJ5rJsbR1xlX7PcDrK/3aNr3bqloH7ytsY8OBHVB+fUV59eVD2ehHhIam
ekZ322t2Lu7bw/yuRqCHtwTHf2N4mttHx/VXUK4Vsis5pEXwFYCEvVQQ7hvN8j172PWP3Je+ku/a
BBW7322KC64Grbvol8dxQ5z4DaD44U6lKIKE6swjjQIpkWMFFW+vBVWcdryPNfODN8Mv9f6pNjnD
qh3wXtoosAIl12EPqoduG7Pg2wuwRGSCsfOBVxOAvNQo9662ipaEvpzhUT+A0NMcd/raSbzEQ88R
WFXQ/slhPwzm3JkPnMfsA7ldAphHihQHAvJOcD/X3k+O+knNBBVHXtkmgw0Em9ub4znaz+c2NSvO
fROZrdsLqF6S/UZpA0nRBSzkXCpFq1QKOAPMxuw2qOK2sQn5Ijx0O0Ayj2DJA4C6XEkgo6snlJkz
C+hXKKsjHmT2kd8GhNcfI17PQDJD5zNt8DHwukDwxT1eCQE8XXuKXaw//6zdAQsLWr7IOjCu2oXw
5to2de91eh4JSQ7b/XPyNW1sIXAqUz51Lx/65+yNeKS1q2GnamZ81ryCPMaZz+HbV/j1J1BeqEP3
UVmTtSgc4yI99+gekPaKh+Zya3S4/Vk8lyymgFsEI3JYQExArA1pamT2rme8A4BoCOoCqZ3Wm0ir
YbOH6z02jZOcRpaxhfEBpgH5F+xw3PP09e77oA/KCw16gYfGC59kcD3uxM7kL6fkOXSCeIXYuWFd
5gt76soo5V5FLsxyPYNREGl5wUowdSiFrpqX8knbiyvxqEDjHgwM2VYgKdvfPdzCvYJ6A/yJTvqd
RICxrqdXM+ax9DM9Q+OF71X7eK1vAmiGv4unwBrP+WNkK+voJXmKLrHHyiMt7Wg0eEFiDeVSAWB5
6kE8omtzaMoKF6eV34NbG504imB3KVJnTYwmWtLDmuwCTweBXerAzT/lHjOWuo1gcamj5AJsI6DA
6Ke8noG+rdO85fARlZOGTnzKHvQdvxYhNrQhnQoC9Gn+IYS9tknfZahNFJwCm/VOu4BCkHR4KXcy
OukzsHri+WfpR22TW/x/TxpeG6aWGwzhkTGGNdLd5/TU26TC9qJsRWRo9bXmoP3JNR6Fx37vW4rN
2GkLB1nj4cN15MsAIqUbUdCqTChIoILrP/Cb8qISc6Jb6egAmli7etEW7inQ2aLABST99ZpGWT+B
XmRCKhLCc6hJc29GbwN0hDw/c1wLPgMJ9r+2qP3DzUkMwnLYAvo4O2R7/TN0CYZcdMWjhWrDnn/n
GSp7C+9rktT/a5M6OEJRTeIgwGbhhKjuFLgZQ5vQckn78NCaG52Z3WaNktqxHC+QDkGUATXcux/8
YxKgjDStgYS1DTB8Cla66dasYtJCb+DVOGm14SLrFbUdMU6ICzUOSmaQrLDkS76N7ZN2bkD1+Psm
vW1TU8BgQjov0OIPn0S/b5pUnmPRiApE2IrLHd5HO3trzBoV7qoxvemjfrojZzPf7pIjaD4eL9x9
uClfwWXq/f4lt0uMLwGAFGx2QEyRgsr1Fk760qjKOgX6eMW1nn7mQU0svrSKqdoyOFx6L/lgBBi3
bUQwiawJRk94O4HnvDbZGkMy6iOU6OdjuBvdfg3FCUt4LXbyB8iPWa6IhEpXrwrKGnVuQDDrYwfD
Wusipl4BduwJ23o7H9DOPCK6Y8znzQYm5gyVRJKgSQM06HpwGh5QHZ9VhSUJIAhoQQA0m98YMBXK
ubt+M1tveFiyKr63D2aYRToK1xte6rhdqGX0lVr063FA8mkdH/X9vfoprtHut+GRAEMPXmNbOFNc
xNjHt8jub7MAJKEaR17M8vVopzzQwrrssXuOqAD3dkB4KfR7xDKJp+2LXf2orqqtsWYxgdxSA1CG
qT2klNyQl1mHveq9jjA8H/PdgO3rSpfCTP6UuwqeCkW5FoFNbFZP3MbpABl+mwAIVtbMeJ3cZ/Qm
I9oM/5sHapOpEA0KeBWf0zaOstIuwHpuVXChiJeysBt3dNBxuap20TF5siAtxthzC9ZBm40CPErw
4I6VqYg9DrVAzSA9b6kP+qu2IxTJjeWfjMjEDYEikj1vRMHk9rqLRjKG7YX9fmWb2gFVXE9VV8E2
GMS/ssd6l56kLdBoOoZtlNZsSZVZPvBPDLPk11ITDm4iFZgSbDzkQKljBgUspH5LmOW2KlhvhJ22
nbeGw/1p7AmKAia/Zdadb0cKqA5BlIKQCZADlbqaQmGIRq0vSlLFcbtNdCgOxQPWdoW0FELZBO1V
3Uq7ZwyUvHWvB0qsgmda4EXkhOgQww/bVEihXmiVeGmhQPeSb5Ha3qNPzYYc0ufv1m4f/khA/bRG
uZGkHRuQIFWoo0yrzAGh1yPhO9IO/aZeJWvjAWRfTu+0aJOTvPousktmZpmclJvxknYGohePFi/q
7a/GRRHJWVsi0QsqdpLvUdfVvl4FwDmuYXYTj6bwEq+Zy3t7iPAsQZYXC4zqL2S58WE/cjB9iiJD
D2dmTWcFHPBncJoUGzUG3i9b508ok25yb7KTtQ/oNst/3IKkCHYcYSSaTpFuBlbo2nhe8hmfJhlE
845FhL6CcZ1406l6ll31oppv5RcSXU7hAN3uoS+JVRj6rghSk44SJAYPFgqIAdMV0ZRPm1yWsLW7
DWEKmM4I2c1EhtYRkCP82l9Ndu7ED/rTf0fgYeA/LOuU65oTYw4CYlk5Zof02LqAHzqn3B1bc0Zb
BTlUzXu/rytTYb3IFhYcD1IR6GG0rQPEQi14mnF9I0LaGYJ+UBFHCTx/k5wOyU1mPos4I2p6Ee7o
aFwB2g9MAORLfmytJFLVtAiF0pL30ya4mw4RQjxuHawzWOtYj5Jb1whlh7/W6GBWK6DXFHJ8aaW7
EF0P5S50oz3emm7gzZ7i1cz39UJAB4tgDkbfE0qyaES/Hp/OzdoAqUlydGZ7OqToVv6sncn1n8JX
zmWS75NfR0+nDioFDBJiEcCeXZsL2jgVh7QroZbjCGj8xBs+euBPik8e77uSxRFzm5dWgG8HchCX
K0AhIm0PAtZNDska7FFXWoF21pEtyEltuQewPg0v6GuwxHsopu1Lz3eS2kzes6+EuYcWVvXnR9zg
rGp1zDoVfnEMkHuMHB6gslWOjicwasiiVR25+xF0Iq3NuBEW9i6JKyCYyeskQU1dtGjBqdJkhl0N
1bbVkKHN7FU8IcY8CYfKjp/4NeQISFML+hXR5ZZXZrVlYu1YH0FFe6Ff5ELcYQVaV9gJrp8AqSw6
w1dmQQJKXROkgY8qc/7Iu+fgvdk8MiaBXHvUjvs5Cd9UwD8O8CRpJRTjYD/eQe3HE+4itNSMJz0x
a9TrkZnMkQR9El3/Ln5Sn3hzWImHzjLsB8nL7Iy5FxYOACI9pKkBtwconm40zNS8ycZsQrn7rnls
oEcC4ahddeJQDD7Jh4b5KF+4k6/sUU4at2auDwXscSv9PDn8PtpIhZ0+lWitEtaxF2+Sk2Kx8LPS
QsCFWhiEL0CDB8YNGsY6T3GvSB2QZyD/ksHcIoDvCoGW8yHYyJq53TlwpI0GWhEkeHQz3sRrRPpO
toKe7nrcTk7uQZfVuYi76pKj8+v3PbHwcMY3/f06jToYZTZralbh69RzHTrCVgTkpbegyV64k5sf
fIe3v343uRQlXJkkPuLHNpSVQi2bASa1y3PkzGvw2b6KVnjcCRZp8ffNLDTlXeRKqPr/bpo5WuoE
KrNRN5UI092Xdj8/98d3hGEetFk2p8wbrYTFc7bwoMX0QqWMMHOhx++mqU4gmEM5wVgDO7wHRDwO
zfRrcirniL77p8EOLgLyNGuoCUKGh5Gg/+4Apw482idR9selhvI77W01ww/CWu2QoHdSAEhAJuR8
4xx2vQjouOI+D6bgasfINA6c2XhdD6BxYb2EjgSOVt0ct4IDhuGDbg+FuWqfJyxK/zh7vnkubX8f
OgwHdZteB9ibqOToAunKRWrlemckcRABcoPvTR6RRprt+h39E3h8/em8BFyc63CnnAATcLqVevjv
WVAYB8YddLGkGxTx47VxKYm5OlOAc0cP1CsUNcf3UbWV2sXVn5vS6fedeJvMhzV0/4Lgm9DCoER/
bU1T1TyMgx61oBqnXSPoTM3sX54Lj/CmqJ+Fp2noQQOrErebrY3yOa1YXfwLkaOqQXqGRI5A2tHU
CHI/5mLQQ3O9fs6Q7gjxKos3/t2E5iCHMVoyd9RG1IEGAOkgCK3A0UKFjlGaBF1U++hcsGSrvwwy
KHnNCQJtj9G2XUtuhoRSfmeA7h6F0ZOxNrwuR5+bakLStwEA6PfPWXIDPz+HbphRCz/Ja87IrHyn
eyqqKYGT7P0VcgvhVtpEFyYQZCHsuTJIhZbBMFVlEWP8Edh/wReHXrNzu9Jganz0wYpRep+MId7U
aRTEzn9nXKX8+jxkvtQnsDhYLRQtTTAlbGL3hE5dFEpEL7F/t7fk1K/sUZdr2A2DnlWw19rtTtrN
vWWYCWru+VG2+LcC7K9QZ7QPWOIQaR3stX9w7VcfQB2oPKwLtSm+P6DZN6KLPaa6H8HmCZeqr5k8
BKnB3PVfR41g0oCzIu4CzyKagiOKO0jZJoioJkuw6yeUTu7ecZLRvI8HUQhvetqgZ+PUQWyOVYu8
9SBEBBBnSUNPkAGfRfkrwUDX6qC1NTax+EqYOyPn4yVGf37kgCvPBW2CmcNTPgxQHjv/d0UQWAel
KlpXkPbHX1SKRda5UBGHrrYaXF8gHzqAngdmUXoM9r0lPUo4y2jaze5XCbPZ7/alhtoX8kjogkIj
FmnZuXaewaCOnFQ0tSXuQV0GVmF9nVhPxXOxTlyW71o2RlAkoKFDKzYNaBolv5OjFvPMIR86rwyL
RArZenZQT1oxXdPNG4EM7Yc1ahuHqRbMqoGhVY66CTacGR5TO4pM9fgib/OYcWxvQa6UOWoToeOl
EgQUdfHmre0SCAUoTGgpWn6QMbJ+Pyy35SnKlnq9aqoQA6jYwdaw6Zz3cZt46At4Jthxzh2PzGzQ
zZ1DmaN2qCB34LAiQ2ufO2d607Y9yJwAO5NB7BFcWq9+ODPP5E0llbJJJVeRfdIHoYBN/ZytQpvU
wiYr3EEwR8pAV9CConP0EF/xbu6xgqcbj09sy6A4JvUviHFQHnhAJ1kz1bAtfBifyZvr70UUHTt3
RPp6U6yZy3nzmqTsUTtViTo+KclyynsOwKIBoQrhQavA346cF6HHbK10r1u59/s+uglbKLvUlm2H
yci4CnbBOebqsfl+p3j8/6P/YHl8JHhHlxQUGqj9k0LyKBSMHh5uI3rdn2wPVhCg2TIQHNVO/xat
38JNt0WX1O/Duw1Ovsf31y61h4xckmI5RqsK4Z5QiSqjv6vfa0cAaChPzYczqy9dWvQ5qAUIKiir
sH2olexnYFjzCL6cRGfGrnGOwnqyjnfPPlQDSF+NdhDX++jhj2pOL2BAMAPXC7cR2DeN+wdmLpW4
gatYEeOH1DLBEwFZpNCilFwRC0WSyzVoyNHoGq1mxKWyqZzRyl0MKAFWOx5ENfOp41kOaun0orsF
fWJgBkAikNpZoYwSUDPxNcrZvb4qT4gKLUc9okjBM6KVxTH+sET+/8cTOOKhiZGNsFQ5PdTW8dbK
DcZobiMyMo8IiQCsJ4Rv30jBHzYSPZMbX1Ph/z5GaGDiieFpAHeoa30HZs8Z5Y/QPAxmAcYHbS0y
Quxl6wgQFPgkdGfT6VtoXWVVN2IVp42Y2b1klXjAWYKHHXw3eODVUMyQc2DeCQnbuYHWYpvZm3Vb
CCJzAOg1AJgiGsVojqMuj0IhKdDEq+6bN/0uyAB8j5DhmD40F83bb9JsSq+1E9zzwKqVH5Fr9Ixl
WLr1oIAJbXSyqYjO5/VSl2KAvGQXNVaG/LxbHtHY6yp7/rNFBaoEfZJo/MOdfmWR2lyaOHVGk8Pi
96sfFKPDyQAWtAUNW82qPtw2hRGF3x/Do152WTmqIF4IocLuqefQ7pzY5lKQjV8mT/tkeMaF8wm2
LAFYXmSyMaPUDTdnTcrXUGvEDYfxQFwlM7GXR7TYqfv5hWFswSniqQr4MEyhjEfDO8ZIrcoAnMd4
LBlH3plBFwjGQgjyvMVm7OHoMuwRt065vSt71HWT+HI+S2IGyA6A0WfZI8ziLnoUkJ6yO8NsHelM
Lp7SLHbRl3LPsE5c/G/WqUtnDIZKnXNY76yCPCAO773Lo/iu2/yl+Kyt8A/D4MItjowoGG/ANwXA
Aa3KIHJiNXNiAWXsPYDfw0b1FOd4OqIeUK4gcual5gatwB1SEf/QyEhkiH/Ypg7IXNea2BqwXZx7
E/UAyz8mXu98dZrJKokurepPU9SqQuReTIewbMCcnu/CY7vi9tyZVfRdcnMYEIRleWQY0fJLWWm1
VgTYuSJWZjDZtKCVQS0fTC/revUSusWzsRfvw7tpGyOYSd6TibF5b3nMvmf07wdQXqDO5m40ePIB
wMROZxXYJN0bIfLEfwJ8ZdZO6AL6DnyqsAElrqtBWyj0xqNhPoKw32FsLTJaei8jwayhpAASAaTZ
rj1uUkfVHPE1wCsIXuB3kVHrDiEcb0C4DORVZHcgE+Q91lovvRRBI/jXMHWIcg7iV80Iw+h+mdc8
LncesCnCYYUDHJX/oG5Bpv2vQZqBpQ+aGILvMPgabJrK/JObItZ9Bo5ysnnkO8DcxJjbJRf80yLx
Iz+CCmWssk4RYDHe8Vb3x79Pt9wraHYOEqteeQvKogZHndJURf+l0pLZdMM1UL+b3M48A1goDC5B
azWkNFbik3z3+wi/n/O3uwcdU+DDQ62ULuUrqBO2qoatbFzUjbaVnsAGgQbzE3oQMbe8W1pP2MpW
inicX/G28MIqEy5GDNi6SG8gXwqUDnXNhcaY8p2OgasekgBW/BkCV32ITpydOug+XbNgnIt3+E+D
1KJ2sQ7ee1RGSBsm0rKD+fQims1lWhUge/+X6f0xOCocaiqErLUPW4XD+46KvrjE5FGIBu3mE+Fr
IsWfk3/6KO8Cp8VLPUFdmv/vpUAAVhEVAnAFEQ1gDamTOvqhAA2cGdGp53vZ1+y22/cZ8anmAFd+
CU6lJwcIK34f+21HHqwqCllSMH8CQUGnrXJt9oVEqoEYLUBp42T7wRuxoRUzhwAbOvd55LxxZlmE
H7fAGGIYrCooAoGv9wbzJVXJ2PQ5ngKaaI3baiPccVbkqGuQeM7nbt1vMggajC/CJ0v0aukQA0Wq
G+DV5HmUwEiU9cNfjHVB6E8mEoCPbgytuWCV4hjLreWv5AsgSZtQRjjVMV/RZB9RxxhgaAP8KgCU
Yr6pfSbjfRVNs4BXtK2BvtI+Nl6kOaYoOeXed3S4ZUKMzAyHF+IoIKGREQWNLXKT9KNLV8dW91OY
lS4g70td7VkybP/SuLM1rRG5uc1kM3bVwnUHBQewFkIYlGi+U36ymAU+MTgEpLzX3BFeHnQU4+bN
TXnl71DKtXmb3+KFx3CUi7sZESvwZGCVA/yI8hrTjKp+1o4k/zM/A+cuvcfI5B2iTfukrttzeacG
pvCHCZtZCBzR3gTMpCYqpBOFut2hyDtoU6khi7g3DgNY9Z+SVbmK9vUmfRCsBqpe6+DkO/4fo1sl
70znfANawFH6aZ7yHFITNrxBzPducUDvDbgZ83dcggAyNquwYAVWxNdfb2MJeiAI6/CCJuxjVGA1
DcI8Zr3U4BnNIS4X8XeD4Eo6iBvDRZxXeI2ESykGTnijrZGSaSwkZlgO5LvwevMZgCkZgKnyyIFT
k672vN5yCX45j+7VykIOwZW8Hp8CrqJVB0hWCDL3xMvhsDmoaChrHlyw8v4f9hxw9sDJEjoyfAst
3i1Psz/wo95YwWP9oToCuiuOqoeyyx/NyVcxeLiFzcSga164j6+NUkseKQYosYnR9mNCk6Bmzqt6
F+HGalyw8h6mFeNA37quK3s0WWNXikQoEPYey7UOufXszJkCEpy7JwMFw3Yv7M+/W7w9UtcGKSc9
ZQX0SlMY1C7SU4uWCRAf3+dsmZDb4PHaDhXYjPzcxt0EO/G6Bgx416NfwgXpwj12kVOsJxfVKt3J
v19/fuSyMosLr5Rr+5THCtTAlxuykIPjIysvH1o3fskceKztCDkrEm5o2MX8OlofvsaTeBQhnBa9
+1hiVs51IT92/S3U/VTweSz5Lb4leOwcZJbBwY2OKGingXQ1fm+ey0fOiw+XcD9Yscfi/lgICK6t
U3eGoUyKkpCVmDaq43t6ahpAGgnopiRt8fpH8sKd9RUzM0U2EuVG0C6KYADvfiQkDcqbcdk4cWIL
N6K+5nYLmo1j/SQcSidbF58V4npWefbWWYPNFnGWgHsKRUo6zJsMseKUzCDB5visQUcpc7YtgmrZ
mkFTSegnfBdcCA9wp+ZUmPUmZ6RBlyb6xxeghngd/xhDJY3JjC/gVgCZV84+c9p3dDV4KSjXiw//
vjkNT/Urs5Fm4d6AXRSlJSCTkYSlHLaiyV2dc1hg1GZfoZEGraFX6GwG60sF/tVVlljMm/E2DiGT
/dck5SalYJ6HxMdQeatfC6ugs9VT3wJpL1jciwrKgXgjHrgTv2Ly+ZLdSm8rUNngD2lJRYfu9SSL
SjmFUusj++CNO/EBOMLYBnvMCteRh+QyiAgutTdsH/+z18R4/1qlTvCs9+MUB1yDrtQ8NPtt/IX+
XzSLmMLn74YW8gpkZv9aok5rnqtNEskYXwZY7qF9zpHD5pwCTXcQiW09Js8o8YO/zSe1krXul5rQ
wx7k5Q4KnmeV89xDEWDtX3j3rVkxlUwWLoarAVJ+QVbHqO81GJQ+wBSQ7WfeEgeze27ug5kprrdQ
8wbvIZ5f6FNAGHlT0Af+EJXoCgs3pXb73HjiC8KHvX5UgLJirNzSztTQI4lAlWAV6FoWdM0qY86C
FqyDwZ106W2Ayttd/Ay13TtZdjqoB7ZvoFZihRAsu9SOiXJVSoIEdoWPxAkfczuC5rIIUm8NkDZL
PMivSLryHmmT/5cRA80OBhDCSmdQb9xQFTt9SjXcsZtyJ3w2kMaEC+IfAC8L/uy4/fyWggFaYnF9
LAVpwDliWdE9iDoLjbLN42rgQXKNLXQc3dCqAKc78CdIKX1UrrHuVkwJ24U6LbYR8HNo0Ia+Nchb
r70Olyq9PFTQOO3e9M6pemfcgDdT8tJNBMpy1LJAgANubemFMcNLrv2nXWpthbyOBbUmdjeDpx25
O1xv+6Kz2n3rtFb7whIAXXjDY6CETwRQbeAyaZy2VAuDxndRaxkfk2waT+FFuMv2CZHoG60BfKEc
ylj8trB5zWSMdSEUJmz8aMYApwy6Uak55uOwGeoKphsN7D38xs8BY5ud6QRespV+SfdSaWZH5jNj
KW4AKRlA6Uiro22C8kdSkVeJMmOKW1B1Io9s+pdg/RLuDbYIDfGltK/9YUqmAoR40I3AnzHCEigV
JPwOynvyp9hPR3ClT67sKqfE5V+Dl5CNolrcSH9HebOu0yAVHRklaZNClhOiEtohX708+FaxZa/l
ok/6YY56ZQj93KZQJMSkojtKgJSbFe0ho2RJd0RlWtul++wfKPeJ/jyyuCiBo90RWYrrQyrWIzDF
YtyipA+KaggjrxRztMftIICYFK945bWDfggIls/jibF3l+Khn6ap10Y5GmkOUYsWUYnyITp5gSxU
QqTHj+jOM86QevcCoMh8J2c6w4ULHN6XSHgg+YUEAnVsBDEcxFGA6WmDkMHfC24DogXcdCeU35WN
vErPsff7cL8By9RGhk10TkGuFrgNGpNnCGMi9BFstvekCFygZ7lE5BdA5BLxp0NaSEYnc1EF2agH
/McuNIetdGK3eZDD+duHUPusSgDBGlJ8iHJMrcdkm4Zmplpia+vQqwFSc/UGvdrK5O7zB2kdspjH
FjzW1TRQq16MdWIMBZkGF8K8IDp4bkarX8W2cSfctU5oakg5W7/P/S1uXgc8EeACoB1AlA467+td
HullAgmtFFttk+/2uG/7U3yCkMY99jiov0yw8bvdJ2efYzz3/sG2gDMGESMQ0+sKdR0Nas6L8ZS1
VlVDyj1ZoY3gK4IwZLarV/kq162TeNFJthUseKvp7nfr3yV/erFJleQ7kEOfLeWpM20Kgils8b7K
zdDiN+pGxVFXJwjoEkLpZK3sB/cQb15OUIkDD/EFAuR2ulW8ys3BtQhmcSZJ0AIwF/iEv99Eu/SS
H+paUhsUro7PnBNsJHCHFuf0Ca114GuIn8Be65wT3lRO1TawAbdHx9vv07IUm3zzLRL5NjTS04cx
qctcygxol4EDSt5IIEcOCdtajzwLmIJOkiki9vvd5lJG48omde6m1O9rVYfN9wCUwLvxiT9NJ/65
sl9AgwIYJDyuHW7kLWZ9xWQSXbhcroxTJ2AwpNgw8p4kNEifS+H4k5V4HASbBsiqCGYEDl+dmVFa
PHiE1/J/80yd9gAsFn6ZwCy3mqGdppjFJklQ8W0+dtW9fIRSmq3uNWTgRWa1edHh/rRNOfl2QsQ7
SZhv6Si4MyrpCHzf71QgPlVb2PAn/mhYkieDKSJ5ukCk1fwHug74nZ+fQJ39Pm/rQfXxCeJeErDF
WuduNkeXs76PXu5mz6WnbSTQRvy+15bnHeJUEL5UIdNNv/jHXp6aoMe8g74NW6uBX+3M/lkCN4qG
vE65jSFSgJc/CEV969+uGAhjoQQB0wQxeO1vhTwd4ogfv7Mrgl2tJri+d8z69iN/LM0/qEDcTyaI
5q30UWfWLpfuN2iCoekAgk0GAErXxtW+rpNqhnGJcAsZJsq2x+wNegGWcsbtXoPXqLeKlxrq3UQ0
fc2Y+qUL7qd5assPVRRl6kjGDgqSj/E52cfoGi6tACoJEC5K3ohIfXb8/N3solPVIAhBeEEImJHK
SWiRNIDAH4WQGhzr5x6ZSu2Yg1a0XCerATQ/EkrkSgIPhy5qNNXEDjhCwgeZSVJy62jAbAAmWagm
SCDQpGu4XVOIQFailCrCoz27/GWEcFWBHafaRgKI9/AcWN07aNB+H//3RXZ90V3bpbyr0ESJPqlY
Xc281zfpbj41znzs3TO4pPCzDrIYHX6sgQTfvFccxBxPjccB6qg4tdOu4kfBAtIed2CxK3BOhycm
6Qb5gt++kNqXelHUXSmRLzyGXngPPj7I9engu8IXbEtAAsGFsNFN8Q5iJiGI6XrWrfddhaK/ACkd
BPoQMiEkfdcnQ06mrhxEAB+141F9AfDeq21QbJg10FBWuy0VEyX2dWF9IAg1v6Ajx7uJzbkp/BML
PriwX2UU7v5+C7Vf0yAAKFLAt6D+jLQ+IBx/Xg1IE/ifcJPwTYh+8a9q1oR4U1lz7ATFAqz76hPo
du9C7as4VfAJKAxn6AQSIcqurt9rO3tXTOlzAiVK+eRzpHMIdXjwoQDWMrxIdx/ow3aLdWoNdmKz
Go6/D8gvi2RQG1mecbASHl8l7qM7dDa/gpws2fj2R25GnngsUMR8GlCvnlw8eVnHaCFIuZ4TapNm
YVMYPVkW3XvvsAdX4QU15PkM5NTLjM7S+IyUjbbTjv5BI4vEYmW+dd5ABkgg2kO9XkNqg9qis2Ak
XTWEoArjdnI72dKUPKMf6CHm0lfBx8SnaE9pmeWA2wQrzOJlRig1iOuiwmQl6fiqVIGcLeuVL5mJ
4PWQvAWpl2ipMwAn8KZA/vzusm4vCtgkJXoexVq4SqoEIXcTl4sEGWxId4po19kEL824jRZtEPYM
pHHxh6eWc8yq2ShKjCtVg20lemJfrsryz+8DWcBHYSQ/rFBXXtzqddoOsBIRYtUJfQhFclf547GR
dUvw6x6J+dqWiTxkrdyjL48FerhNJVx/AJmGHygav0SKuciwa9tkelbR0DPO0QcnlSu+q8y6LRgr
t3TH/RwvtUmVTOiH3sd489Br+8dofGqjx56ZV7xNfZFREekpA/2LqAtSo8rCTCi6BO+kLvmcef0z
EycHlM2m1AS7Xv7o8aKMOmCUOinayCLA3hlI0/OqgR6BGsbgvfssdWEfoTtObnOGIinj43QqL5dr
ahsFPqZ8mM0q2s66B1o0Q0HtmocCNgvsuLyPgVaFR9AgPkntY9FoGz8gU5Hrk1nm6CXlirWc5wwo
w6L3QdT6PzPURh5lYQBUCmbi/qktj92M4Fl29VS3JrQyzpYWN87vZ4c1MGrnTq3gV2EPi3w2W60O
nSt9EqyiHSvGnmUZovZsEKqlLDRkBrWHRDkA0G6WMQvetTh/qBrhWSeQbCK1Y2UtKSOhAUreB6N2
kzwN8SGYYrvx3+bIU1DBblQWifTiWUQXjw7ZAvBa0aREadl1qk9w8pHi6pXuDQ1U5vdTJ7j/sFA6
yjZoAwOvsUYtVNJO4lwksKM0kzXL63AWnI5LnN+tLDqyH1aoVcp0udbi/yPtunbk1oHlFwmQqEDp
VWHCzubo9YvgXdtKVM76+lvyvedYQ/MOAZ8nLzCASySbzWazuwp9HKBEr66Ldma7qFPeaYd6PEL6
hzJKZfkpGSJ3CpV6SIapKlBy0Ie7sn+vTdTAqwh4+uiKpNnx8viEXmMzPi7qQ890avU10Ib6qGgv
aXNljvHD0ox+CZVX3U72l/Fko+MMssiXIU0a4LF22uVUv6+s1jVsFiRdejuVhEl2mdga/7US3iva
HWGUJrCSQUMF5/TctD9r+n1SHi8PS3zi/p5HnrgENZRJWhXA6Rzytc1AmtKkhXKCGvg1yXM0bUyT
FRRgX/XUKkdJBRl+Kl0lIzWQjZacH1BtAl+lraNtlB2x/QrVsz2DjACV5TOEy4hmOew7VAaDo+kc
yCFWTpwZyxhXN3m9m7IHrULetnmLw8PlmRUa6AaJOwFGhTrFMgHJIa+dinncFcgiFI3bZ7YLmoq/
sZe1p3TlOEE7J+dVDGVkXTKs61gDKdH8HMKG3UJuLDZKXp6Fi7WB4lxL2mSVWoEUwEPtwpNNxvfU
nL1itI6N6UhGJTxrNlCcT2lTpYBQGCbRiPCO41homu8/DFuqRvbnMyQCpA0O501SA/K6v5qHClBE
LX6BmwqJK7+AbdTsuYNcTne/2J7Z+ZeNRDaVnFfJaDz1ZYOprHXD7YhTuqwBFS70WsbClLkUQR3x
Oko0H69t1uuf58Zf52UFYU6gmen0g+HNSCXRnT1Fxy5PvoRFjl7ytv+ZQi8pc9BDZUNHJG39tA59
iPK+GUjFXB79isdfUDffw5PDDAotqrFHy1aBFJKGumrbABVXbAVmuVMsnzkB2Kv+YsZBOGiCDhBl
vobOWZRSMlOfigaYKnqcIZwdGOXsLxWotIkhSdQL6l8MdQvGmRUblBK1S+hwyeuTPpxUyzOS6zH3
S/oCehqGB/5EFsUIErbnmNwi457WQeJ+bRDTrorkLu8wkZXfpU+Z7lq9b5Q3kXrI0gBvV2F3M9sH
bbyKu0eaBI11SiJZHkC0gzdTwD/RKMqsxzrD57Rm9HXM2u8WyfbVFEpeA1dvypsSUkDg84BGIxha
OPenVVGpJyVgUtrvJ6t41+zl4bK1io6OLQTn9pxIRwIe9cKekbZua5xaHP6Lcq9lr6H67b9BcUZq
OZ1NOw0bo2k1N84fWqXeVfRkKoXXlpKZEy/Q75njbLRr4zBnEPj24Ig8FRwECio0Dcl1SAyySvRA
fBktBdyAssmxk1bBrstadEumsZdH4anSC8kSic5cCxRB/8BwY2kSVob1sr4HFjdT82wp7Ze2uC1Z
t7MguByD3EdyPgnDpy0it9sW3SjUtANiX0xeXB6cHxicfjtX7lWieMvs9UOx+wvjQEcGKjD/tzn7
3It3iEO7fu19VCMUuKFnV6FjwLpbR3vudBkZvnBfbcDW3zf5kIpFRYTEJi5FlR5MYwJrVDzw/3th
tRsizdWGwNBeS+ehbpAiee3BYS+7L4nnePMN3N6OioVNToMBW5brhF8n4zHOcCAHhoITrArCsXFt
466l75fnWYrLbfiK0piOLXCbJXOhJKgODyUo5MiugsqXwnK3svDQa/gaIoPL0MLtshkxt12KfFDS
YgZy1QdMhQaANe0H2Y1GvLSrbhICJ+iSrzHRZmmVcVFLJVqfFBfVbzuo+ehd/+XyQATFgjiNIBfx
DwgX2I9O01FnQtWA5txBJrgjb46zb5Tr3LgdEkjbvDlk33a3dvnZyWg5hM5gA82F+kqdGcqAdI+n
o1yjN1V3SZ6VGGVsjepZkAJUqCnxBqJ4BqkD1IGjPJL+USJhVkWqRstaIlE9z8NN57g02YUVCjJ0
CBN3B7sMJNMryjZvEPnTdbAJa+cCiAPddySwyvs5W9xwgN5f3Lk6bhtt5apMVgcutE8w/KK4fW3d
5S8buubgPd4ErKO+FkkTJCoqX6LhIBmd0EI3MNwGnDonG60Sb8+28tn1bk2v4cJdO6w9Bfzb4Pdu
6BOo7tQ0IPHXqJ5cs6SS03GF+COu2HwCtxMnPWYsjdfn7zr31djcZcbjbEz3TS85usRT6kCj1QCx
+x8Jr7SxIaE24U2vVK7b6SELb4roeHk+xdP5LwRPSx31RV32PSDqAm/mtPJH9je5QaiZ/DMKvk0+
10LIBa+jMNGh2GSlH82nWMpoIbR6KByAZQbk6LbB7Ww10lii2EBhWfyOv/daYx8aWgVpuNwUpr4f
rYcCIjq4S5SSA1HoVDbQ3HkIUdl8SQbchJj2Wk2x67DBHZP+2Ifv+vi1rRfJHhC6lA3eajYbJ13H
mpmOwzqhzrLXl2lPRjWoSuLmznAX1dZ+fZdImOZfNhXZMLmdl0/DpKsrLHGUVyX8GFgdu50+70r9
qzbkwUgqSVJBeDmFHApoafHGhFdlblH72MidbsHMJgS6wGR60ZbqJtGqvW2jlEt7SbT5MEX4DDqD
4CGEprLrKG9oyHXtFurU1ri7PAXC3QKFBRXVB1DI4TuojCmZ+9S00UJeT3tG+scplr2prc7jD+fy
LwQYas8Xd6hwx19iQKC+ZDRvcR9Ms71t7PTpb7zYBog/6nuT5s6EItzQCr0khIpRF7tVthyKWJZ3
FvqxDRR34BOblYm6LuPQHQbrwR7fOk12zorv1RsQzlYKq1vUucN4aB4hQaq7IyqPMrQDhJ2XFkFH
A7JmFFrZc50UmNv+RQhW/1hbe5JVaACGkbugy904DKh/aiZ3tg56fVvTvzkaNqPlfIA9lJmdKgAt
iE8Vww2jPW0HSewiXLdfco9IiqJMngPRC5ZP9rpuRWYfpgS0DLMVUE33Lu8qoclvYDjHUhNrtlML
MJCGcPvqoylBu7dSNKS7MJwkYMLDewPGHd4Qe6dlMwOsngt3ZrcVGODm6FtbLhJ3KQNa3enGS1uR
1uDaCaCkuE/HPVj1XIqXvkTyUipbo/Ww2MCYFQ6ALIUhqOj6yaP8KVbnXV63T5fXSAwDyk7Qg+OB
lC9pBX9ynKMrGvSWOmQL9BlPA08T0f7K4H6jcI6iyKomwrsEKAA786A58fNcJ/u0cCSZB+FJBmrD
fwbDuYo+oSzqbQc+FqmUJd4bYRGYyaHDDb2O/EWWEJDNHecg7CYcjb4EXFTexgRUfAMkd2WlLbIx
cXsV+a/YsSZMXY5kr9+g9AOleEv+LWE2yAbVDPmpOh/1QGdL/3zZNsSXYhxV6OqDICEoRc5t0OiV
uBvHEGwfXWBCFa8Puhg1TuVtVV45nQ/56R7FBNEkG/M6cX+clb9xf5UbbWy/iJZ6HjKMedHQzYxS
hXCSRSDCsHIDwZ2S86B0jGmAgKCxr2AUFT1YcLQk9bIp82aU+0JaPZIpWMlGxm0EWkDMiQ0wGVOh
x6nqX5eG7S+vmtAqNyPjNoFpJX2rtlg0p7xp8gLVNc8U1nkZRBiqbkA40wedha3MM8aBrL5rKMcW
XrAhuttiwawJMuhXi3K4DCmbOm4jsFHNi54AsghDJNXZFXRfvl6GELr2zai4A8vSQzzD2vC5Ncp8
i+amCMt9b90k0O34GyAdNONEN3V0V55vrNSKx9DQFZC80PFey9PIIwWaGyfoRNjG22Us4SkMHpl/
sLilauqWdZYDe8jNE9IGk9b4eufraOsAn85lKLFV/IbilqhlKIMpKkBpen+tR7OXGo9TDgIGtY8+
hoYd0c0ejFVIJNMpNvnfuNy6GWoGXdgM00ng43sQ9FnRSzSNkhceoSfeTCQXYejoQAr1dXS24Xfs
sTISVK1B1NHcVY0TRPHu8mSKjfH3oNbP2TjBpR96R8sxKBYFA17Ihmqvt18NS1Y6KsPhnLzGxsGu
VQyLoNJmWu9+dYJXueypL1OZ11296p+O/Z8xgQH0fEyFreRhYgPLiV+S8QgyTj0DZ2HvLSOU87Kn
xfk5qc+l0Ul8h4AwAqnJf9cO7bbnwJNiMWvJAZy04N5Mf7ahE+3sSXU7BCR1puzz6mkYZtcZoMqC
K2c1hDsyQFFRh6bCQB8no76fc1X25H3ZpMCme/5ZRUeNdmBY4y596YaTaT90ZXyVslfL+po1lmSb
iLcneMM0CM1BfZbzOro2VxDzxZnXMBXEid5Qon1db6EQdZyKbzOKr5xY4hGExkXRwUY1ZHBw1Tgf
4JSFhCQNnDYyly6Ng7Z7b/UftSW584pTzxuc9Ts2m0Xp5zRtQwyN1seqOOYJKKs+WXPIh4dZ22sE
Z+33pn+p2cNshP7ljSpcxA025xcMuyadtZ7pen1gFmrRIbODR/3e3vWRr/bjf5xSzi9A5ElLtQ5w
Uf6jTm6NyquhBW1KBiU8bTeD4rxC66QWq3SgDNlyNM3+u9YTSbR+2Tbwknu+ZkxNnapIAJHUaGGD
X1OQ5FXuWb27vD7C0wHcBeCsVqHpQTgbtJ2BdGke4e1jKm8UQ7+xcvXVaujjZRhxtLzB4Wywi6us
D3X4GH18w+ugpgcp1LY0EBFGgdr4CuSVQjfuVcmuFtv+BpezPzIrbdsvwG1QpdYM9VW46C4uj35Y
QIkwA0us860t4s8qBRVTjbaJvr2mFPXWl8cvXM7NZ3B2qYdLoY/d6stYf1UZ1alFnVw+oZFHWSRQ
wpBmA8UZZ+6Y1YjbF7QK8u8mDKdJcbmrdu34BrrGw38aFs+4nrVZWOjrnTJqdlGceMByZk81JKGn
0IlAI8uCZDHa/2xuEQ1jslI6wkjreW+0P1D8VJW5n6i+2b00aivZ3cKTYIPGrZXT06yjE9ZKHb+S
5sUaTsR5HcMYZb6notrNXS/ZgzJAbsWyNlSMslyHV6RuBG0o5UZriNuUt7kemFagy9JBQv/1e4R8
l44Zxyg2JmiTwJOCOyPTsKTd82XLEFffbDC4oCJsUUFVTBiUytQHJxnRNMjKwS1zAuoHNt3WY3qn
du1no48oAjeWlzZcjsr6pNUkd0mjxV7TsDQomR56xYDXLqh0527qhIrkyBB7wH+Ni28OCsHYasY1
PjRVlysFrxisMm6jGpJKl2dEhsMFGGB1SauUwqyQUzzoYRnUtHUhCCGBEe8VumZJ8fwK+kTu4LCM
EnVrGA61XgZrcdvc7ztwXoBqbXpQLamKuTBqBQMAOB/ABADOyHO8aKRTmBmwJZZ5jM5u2V/neOSd
4ucJRHLFwUERsoJ2kULWeic04g3w+vsmqokSR2Hl2mo203qvTON+lLXACJ32BoE7G1mcmzjYMZUT
yOqKZVdZoZ/RQ2nIOGeELvtXkykm0Mal93woNE2dqRxhGkX8aNZBgooKFTGSESSD7CASWuEGipu1
cCKDWhQrVP2A1gzXalU3j1KJR5OhcDOXRzE4AtY7p5JcO3j5T1DOWciavYRuE9XLYCoFC/wfhb7x
iGIwtO2gokJD6jy5nlOvBG2z3t45LEgz8KTqknNIQEtkgIoU/WyrxAnYdrnNVbEhyzMKyK5wsxvz
cb63nttbch/uQHj7Bew5CDGO0U+EGJd9h2hTb3D5c5Y0WZFqv1Iiy9EGYTQqY9N7Ep16zZ/Th8tY
wm7JLRjnuUHklQ0Iy9YeTseFhH0EOSCwF7rWfX6V76uTs7gQ6mUv9S7yM+gXhyBWufwJov2w/QJy
vh/wpKknlgHzWaZdn57mGTmSZ7vxLe3bZSDhM9YWidt5IGosyBgBiaQnuOR+7n1dPZkmSkf0Q2Pt
atC41LLkxZ8KrTgXt6jcJrTtISKDghlu3fJmQdD5pKbuFLlIxcdv3Uv4eOrWjvbE/xYGkeytVZcZ
E7c5yZIl6gCWK6glxrvw2bpP31qfBgkoKud9hAV9SH3bN7zmaD7WvvIVLcPHPdhBYd2V1x5wiIMx
HHyqB/292akPyimRRe0i107RwQlqH6ijGzzlLrPmJUtzNAPS6TZMJm+WHlsiB0WhsrX2P5galJfO
Lawp8o6pMw6PInTNGUVs+T6UdiIILx9bFG6dG3RCo/cYKGh0VUGyTtkNtF6N+Lve42WfKTtHC2r1
ZVH3o7MzZzWQWPe6T/iM0hafW2kWKp2aU+AzHTWgbbRXUQBmsrI6kFRFKXZ2FQ/d3qgyr8ItU0nH
IyqN/uZ5a/sR6ym7OacNvHSiPhIfoZUPowIiZ1Qp5oXs4VF4wdzC8HeELlf0PINV40re2Lu2vV7G
V0ux0N78pU1f1PJg1sd6ebw8xaIQYYvK3RWUakJZ+dola9TKVbbQ08h+Khp7a2fl+2UkmcVyR08z
qGVR2Bgfne9N7WUenrrw53+C4K8Fac/6gkYYDMkWjyTEC/Vlt7DCvwwjWyqer3Gxndjsx3XSjJ2C
GznCnd4+NuRuMINR+55qp1LzVSs/XsaVzCAf6EfxNGhqDNjI/NLg3WzQHkzydhlD7Fv/9St8NGza
aVvlFVYpGVGzOtRIdyhfbHs8NSb5SO2n1k4OlxHFvvI3IudjZidrmBECsalvQhWBNohCZJGWEAPF
jeBjBAX6HxVJRWu36OJdDaOPb0tnRHrEMcr+8/JIhHOn/VITQp2Xyc+digqgka1UGqS2/FlxZ/Um
ZLNPFN2vrbsIr3X/DY+buTxa5ixdW+yz+rEx7sJsl83Xqf2ehw+T1UgiOKHxbQbHuWKqJmmmrmwI
87Cg/v7YZK0bZ5KaPKE32oBwrjaLhhFP3gAJxzpA17enJg7u3/YdCj0kZidbLM7dWlGRkkwFVIkq
fwclK0G3fMzTk05OSid5WxLOHVl53igoVv5IzdOunSsWIlyCoL05j1ca2ENqGT+5OOzdoHDmUBik
UlBGiRrbm/iuOSwHvF4d85sKNB2pi4dbaJT5+rHwlJt8p+YuZEYDIlk/gRAQAsPNN3BW0vWGYjQZ
tsDweacj7n5FTd/3L8/EBKlN7Q+euaeQpp/fIEfv6VeLCcY/Q/INwvLD7TdwRoTc6JS3EeahB5+V
n4+e+Tid2j34BD/qz/hBD7IK1Fe1FlzejeKgeDN2zqJYQWarrYELykxbgYz3dOoO5Hv4HZwpeFtS
d8StP/BKegdSc50Gf8EifD73q8Vv4pTQMLLMSYBvPt04OQLx8HpEPXUK5Nm1H/tT+Ehuw8WNPi4P
XLhpN+PmDvbUaivTWqUTU9ClIUsDaRMlaGWPQBKUXxehzehohrYH1HDjYGo+0vBkMi9LB3epJTfk
9WP/iDh/D+bX0b+BIWYbghVvncQo91hMf+i4yTha7Kr6zyVWcblSkbeVlcwKndEGdY2DN6hQMWzi
YQZqX31XQsNn2SGE3uhsP1vIGybt7vKKCYmWNlvkV9y/wYuq3FH6NX86e7VHKW7H9Av+QZ8svTVb
6Ca+qx+dpz4q18W+ezFSjz0o1/P+8ldIvOIvPsbNR3SgyYPHgt3UGvbKqO1Kw4MU09+cW5up5TxS
CeLrIV7tpm4KN7Rqz4RcRyYLCWULyPkc1hRrmQJQ1PSz1YK29+v408yCOavdVCpALkpZbpeP8zSm
MjU5Xb2sMrTuTNHMfK9SPxl6v2/9GIk3s9rR7hUtoBIfJ1syzsWQvlahDYFhdv0eCYeJ/UAptWTB
ZFPJuROUppeQwQWGQ9xx+TLmx3zZ26j1gwDlbrEkmRrJfueL0cy5SfphXbjcDpQ+SKD8VGALpseF
DN7snCZFYvWyY/rX7xuzr2zYfNJg8dgR5dvkChK31XV3cgLmJjftLnVb3Xucdy9sP1yNrgnZ5svb
ThgL/94Qv3zDBh/dByHeMjFiJeuCiFKkAiXuZTW/P32oSRyQ94N4kCfmGXrF1A2C0MouX/v4SJ1T
V7/GLKC6ZCgyIC7iMSelLvOVc6mad3UMOqQrtG6y0e//qowGhAz/DonzItYw5vGEbmFPLT/RbI7I
lOGttZR18IrXxqZ4IQQvMRrPzs+BOdVVjVkr1xBKXHM7QzHS8fLqi3fXbwRuB89qTBbbgvUtWurO
SY3TpfRCalwPpeKyyPTbkUqO1F/Z/z/t4Tcmt6Pt9bmuXtnrkqJ+ywjFFY8V0Pl0WH6gbWXobm0o
+uIy2yCfSW/k6BKrm1Oeo9ncLRJF/yD90n72ExqqGsOertVxqr4aXcwe0V1pgMwK9EMuKgGSQ760
qFyt0EpW9539E2WF4Ws/q/MHtCsht1VPoHbNdMXx5g71CJkVRYeoo+Eu70wdUVvlZDd0iIYbOs/R
Eb1wIMXsupu2S8xV7MaY/NrRk8/BnqEylTnmYaGt8SNW6xTaG1mO3JBiBqk+PakVzfdZbT7pk+Ic
jJKAz1FJ7ksnUSQLKk5GwGD+z2Z4epk5XChKAzC7ILxQUOw/LW6e9jjmvtSQRlSul/IFb2fOICPQ
Fp8Fv3G5LHsxxxpBEdmagVzAiaK4IbO87O+O798oXGSkUFaAYgk7ogbNmdl74bCLwx+X94R4CnWw
t6mQS1gZdM63XVQ7RlbMAOnTp2jZq+PLYu4zBH3oz8iTndJ+NGtF298cdBtULmYwViXnZgJq2H5L
6tdES0GHd1KGo549ZaYsBSJcrg0a51oYTUxwXgNNUd4T/dNAt9VCg/84kbx3mco0Ch2ApNVD2N8R
53ZSS7cvr+bYb5GZL0pvxJtLJXsCFx4EurNyGoIOBDRj5wtYxQ5jSweKLNqE+2WavDyJb/sxum3o
/I22+d8ccBs4buVA0UibnoDLJtLejdqdlcSlumtk15N0RkWV7Gg//ndk3LJZzejYioKROSk5Wkrq
xvahct4VxOQaPWUxeoKNABvv8kKKoiIksFYBVNBFq79E4TYxQg0CQaVYOe/mKXeblu3mIvPGsgcv
ULGPo/Qw5y0azdW3y7CiZbRXTW4UFILUiS9hLKBnBKk7yMeHLQ5Y+jCYaQan3OLC59yoeCS9DCfa
Els4LnwIY2oq6gS4TH0YWRu09kvaydyk6MDdgnCmSRvbWcoBIFH5A3IWSeYPDBQLYFcoTyS0JBGR
tvpD/qxFqw8edy1tVRbg4BK2jNXkgG/EymKXhd9G20X9sq+HoCJ67nHmtVAXQ9OwM3duqH38xYSC
XHtFB08AnwBlilGldolmckq+w896yfLWyS7owvncYHCLVuem3mQrZ0YWE7TK7McIrXQpovZ30n83
ZHRSQhOxQS+JmgbDQonruWOx9ayMzBE7vdCRxIlBMfQxmaXkDiKK+pCY/geEP8GzEfS7ykojWJft
a1yYuwIV53+zMr8huMPaqhal6BWMo62SIEZ2qp47zxq+X0YR7l9HJRoU5UCKyBufo3dOkqRYm0F7
7TKPWClMAG+xIJGmA5OYutAQNmCcE0ZeZiFlBjBneAqte81GF7z5gaZV36THuPuLhj14YQdV5pAM
gUDOuSGEfVHRUFuFA0i1j2jjppMZFJlkA63fzO/eLcq6uzd+FzSpZmm22EClcxuiNMGi+4zcp0wC
I3LvWxju8bgfp2U2VnaLaCkOrDP27YAyS93eVRlxe3A4F9OdqskY0kR7aYvK7VwnCyNn7FdU8u70
P0l3RZznywYomz/e+0HlpSUaIPpuQvrMwTtPZZP3qQDHk/Z4GUs4nLW91rBX/gKVO5kLyvJuMMAn
McISVM2+Gg3zvQGv7mUY4ZDw1PHL/YDnkIOpujKdtR4wJq5uKORy7vvK+KlH5R7Vt/vLWIL9Cx5T
sto4YkHoRJ+bX5MmRo2SYvSv2Yc7AsWlcbjVExl53brOnJGfoXAbt5iNElwILVpfmkO1dG4jOyIE
5g0AyJ+pIAwnUNg5H8ZszcmchQAws9bP0ce4aAZoTJ+XBrqMofIZt7nb2qHkkUfgj8BxSxwUhoHQ
SeWJsZwwtvSo6dBeRuHB1dCdLOOBVrGbFtfddWXKypwEhnGGt37PxlfMEcpCUB+BErVhB9aBtC0P
LD8ubSYZ16887B/rtRkYdwYWsWWxNgaQhu4L42gSr7P2WRtkzisdd6Qu0NtzmNK9ufRu19sISGUV
4YKtth0qT3eCIM0cK4IvmOcbhmIqYh+y4nDZ9kWVVGcgnIfP197iZV2/TJmDcEKZS+q4ydRet06O
e22K2qrYjbXxqUT4Jdnk/w84enxBqUZMFL+fLyYKL5Z5JD26C3CZNtFuqdg7lrwVxlOrlG5Ij9CS
ciE/eXnMwo2Cgs1/UDnfolSMjCod0FfT77TIL4iHQHWn1vuodKscz8kyTn3xQv4G5GwWHXZFriwY
ZtPeoK/Fmbx6kgRTwqlEzRWIMS3o2v5RezUbNKyiaoS5qkl3Oznx5Kv1DHF7TYeamoOOVvDu92iG
wsuYaSwWeL9KGTeCaJzaKkFvghTTQjh0vpy51c1KNi5oK0CoHUYErYu3cfnt8uqJvPUWhLMZhaE8
bBnmtRI28qbsCyN7FYJd1BsbybkgarDTtlCcoXQqSNtChvFYU4D6/ql6SMy3uHqaur2D/vCxClh2
E7MPXd0v/WFkHgpIk8QnMiI3kc/bfgdnP11iqzb0EOHzwBZS6a+FOvvIOaCqfpJsDeEKQlVj1YJG
vSx/lcnwbISieoIR6yaI3nczUbyq3F1eQVE5LqpSfqNwIVHsVDEzGFBSM/e11p/mD1u9GtRTXO9D
8zRQSDGR6yS70ag39e9m9jNcPlpZOec6a7yD334FZ61zpapj16NfWE8CilrCsfT62nS7mIJOGXnL
TpJdEM4t9H3BOgC1F7TXnO8Oy6YhUyjwlsWpfNaaeN+h5JvZmbLsoS6KNaA1a65as6vKLQfF0jrO
qhgTbEJIsg4m33TxYuZlkITOXDzyQF18hJZ9n7rsZ3OYd8l1+vYD2up35DbxtT0OszcG1Xv1ICN3
Fc/Bvx/GF0Qjr1P304gPq+2nLIxdfTlmuuTOInIQ6AWFgrJK19sYt66LPs6MFTp6w5vXWoWPSEGW
cWUugUZkvSGied5Ccb4omSFluegYTtcGKt4tMrAFXN4rMgTOBeV1x8ZsAUIJTZRWq91M9pokPDm2
g+C8SzpNeWIMgEjSIwgxYiMY82+xekghOq1che21JmNzElkB9Al+iT5bNrI25zsBcvP5nGqrFRg7
1Q5qNBvIIH69YPK7m4CIYBUoQEjMN0iGRoybQworgJDrVbtr947jt5/J/m32+x2UgP3QC0HB4ebU
RW10ICuFF7nsLTxnGUqZm2xeh5iAalSFn0ZkTI2rZJGc+0IcxPqQfdBsHfZ+PpW2NaKYK8Ew5+ku
sXwj/bDKO5M8XbZC4YJtUDiHrRJlXLlc4bDBimcpBytCRbmsnU5Udo2QDNQRFOpDJkTzzscyEtbT
oUTO0LHzW0XdN+iztF/D6LVfXN0sT5lznwPfsHdoFHFkO00ETyAtYyOPhysUmGnP4dlsRbFWzqhj
XNV6Rn+iDzR+M6dPUjwrtRsvPqp7bGwK/Y7IeLkE23xNH9moakcuXzO5HdFS3D+hzolqUFX5ble1
H7WmjCBLhLGSpkMZD3ddXNjOx9dnQ9vNjoV8WzVUrjabOwjoPFw2FMGZSsia0UPogEyow41DHTUr
awYIN5uxDbrSYAF3RWP/7JOghUh1Yu8uwwms/wyOc11WDPqCZNWJVkbQbyn2ja5MaOVBTG9Oh8tQ
v44mzqFAwBLBpaVDKxmpj/Ppi0Ht3oQOCvHHqxINGKMHwhbXhOyX31+V+yFFp00ZfKDezzUfBw8s
f5AXjPzP3M+udU91KZouLn+RaK43H8SfpYrDjHEx8EFLj6rvHzONfbjsGCwvQ3RTNfNfXIgxAQbK
AdBeCl0wbnsOkYkOugJ42ioBDtVew8eoP9sv8cHJ3Pcxd0vqZrN3eZS/NCr/nPffsJzvIc2A9CTo
XrzXPAC3RQQi2j3kldzwaNwn18vB2Q0n5k6uEzhf8XSZu9+c47f2AGo73Y127cctyNK63eyFweUP
E0WxmA8K6glcXXXohp8bRNQlIM4O8WHhi7KrriO/+wSVpe2H11GggXtp7Srz8uNfsC2dwZJz2DBi
irasjMBRCyFLfXDtt8sDE1WzniFwC62roznUFAjT5+DrB7Qz3pa36Zf2JfHCJxM5YDd6Mr5UCCdR
juBfxUHm/vyPn8Atel5lZsQiKEVDsNUFQ9eHdm345ct9fvP5Xt2Y+/Et9LDSim+7pj+fZPTVomql
syngYkiHRBHeeTAFyuFmust/2h76UKyDffz8Uu7R9BUWrvLVeLKfnD19mN3vl4cvuniewa9+b5Pk
mhrUERkJhm/e3dmetR8+NH9CaW30AMHFCsrMuge2RhmRjeCUh9wXeqtQFYLTiPdwDhSrqnzJwDUd
Bm21M0mC7DjzJsvHI43a3SjRFUoq1NSzUST5NYmDSfYQIDyDdWrgHY1AdwIPsecDnytaWRRCMN7S
4XKtd26mGi6cMvp09rp+LJ07u3UjkLTnxe1i31ay+6/oQEFFrYHxmzpa2bg9rUxQtjJ64I/myU79
KD0WToR88OvlBZbBcHt4tNCU3apY3xCNtktdXqMj/FNp4ketk+lKiJROiW4btgWGHIoqfG5IMXi0
NXO1JfCXe50f78MHO2DH6dl+1vb6YThNj8pN8fPJ/I6oY4ejZNdCB3ry2jfZrhJ7zM2ncMNu0hZs
EApmN4MesD/gDoyrabrLvRptlN6Ebk532Ku75YoeL8+36I6zxjwaCslAEoTkxbldTTM6iDQjxSR0
kCyj014hjtdBUHWccvR1JPMdEqzf0L8akFbGbSOKu5AaN2BXuIn/8ZQBJiS9rmdsKxKh0+fHED5e
Hpxo21oQRwTzlKXiMsXHXLPpgGMDs0rieZ7cqCpptJu0iEG9LI/q4DLa+r/xx/EWjQu50qhu53oC
Guu6Y4FW267Vg9kevCwBJ0X8fhlNOHcYGqoCVTCI8K9NLYWMVz+WHVxOghK29npSmeQGJUr0QyMa
lLGogPqVQT23jSgtZ6iFVp1XlrMLBSp3geyp09hBFpanoSiuwhESFUZyoI3hLm3vlRr0bhvdI6Z5
dXm4ROQYUAMJ6n24IBAOckcvGfJIH/qmA5eIHVRT5xlOeMpntp/C6aAxsisKtqPjk1ZaXq7qe9bP
RxCFu7UNVQAzvYZknxdDD7IHQ1Mffk2Lbxketcy+Aisuu5kTewSpA8MDK5WEacIdBvYKxMe6aeAE
4XZYZpBYiVR8uVZ/oeO15rike68ghRnfm5U7FSdLlQpsr/6Ct8Ut5jqbm2PSCs1G/R/Srms5bl3Z
fhGrSDCBr0wzI81olINfWLZsgznnrz+Lrnu3KIhnUNun/GZVTbOBRqPRYS25gUzWJHaE6nSuSg4b
vEyVfLk4j9ZJSVPb6tBR43d/kT4ka+HcsQvTgIzxBOHdID21TXxl0MdGab0YY5FjUNna9OOycWxG
BWuJ/NHLqd6M7aIuWL0ockFh/pYgcWlorsEMe6hcFRwmgPdUgZ/VtHYq70Dhkqe/hunatH4JvmYx
xUuLz72HUD9JmTzia8AE6lrj8U9nqe6S0ZuDxDOD2yp/laUMYE0vVfpLog8C+RstYsREks+AQ9dQ
tOWOip4odRWSDutPHmtEQ1r4jFc6IQcdTNmmbyXojxHVcLeeXGuZXFiqRYpSjlrfOk36EPY+ja4m
CZQuqg/eSLtgAs+04WotauIpjQKdguoad6R0Uw5zU0Y7WtakditZD1VNwe0JXtToW1+KCp7LfnH7
+Ukad5jqQKkNFi0tdzmD0ZwygK0HplsY98nQ2Elz0lTBrbwtETluEJktXaicfmjV0vKkQWxpRinY
vJCS015ijNx3mfowdL8xOgigNlH/wpa7t/BkwzMefS1o8+PsJtbivjV09ASBlrLRbwiA1wnJba32
5OFAUk+aU0eT0Lf5Xe8KUEAcKnV/2XQ3LrVPX8BZUTgNqsQsrLRqFq95U5YHqyW14CrZNJ6Vmtzi
atEgsWJp4Yp6dmAscgz9rjYiB5Ukv9X+oqkXKqHshzFjXFwa7wzi1szGGVtpRbJnktmh0YsSRY9t
Qf0phtUqpcB4lu//Yq4fEnUOaA9hmxL33dI9ht7CkqT7oGFOIuQD2d4r9O9gvhlPoz8+eXXFSIZG
hyJGY6GEJ5ldSvM3WcSVtuFUsHYfIji3HhC1HMjSByfH+R6JUWAN+0vbQc7cEdhsRHq9bH6blmER
MPxYgJmC6/x8a6pjhAayhWlOyu1eUv0mONfRjqaOmk/uZVHbh20lizP1PrdAAjVAljkX8u3Ulicr
Mu662dqVPTo1VSI9EC0CnhYyyvbYpNMtKNJVr9LDqy7N4nNLs+xJ8E2Lfl8sZ/VN3Mmw+nLorQjf
FGTxM1hAv2VyeZOmyXswPGcoACaAYh6kYKcnsT1rgHYL2DsxQEd9+Ts2Qj2Lrj6D87dFoXcxXVpW
QfDWW/qVAmK5YHw2Rdzp23J0tOaAmcek/FjS3OQF6lSQEzGHyjuTJYcCc1fC7vCt8AQKfQji9lrT
+zFSO6xrT9/lsNsZU4uUaGA+sTDfq+mbYYGqEWgq6tS6WfPSkP62060XcE7ZSp7cxBNGTC0ReMTm
4Vp9FLfZBQr4oxzio2TdJuZRQ5zY0F1mYu4AkyrjJNjUTa+0EsdtqiRJnVQTLHY3IffdumPvFuin
+RvLwW4u3GCgAOUiz0EG/ecYo92vKh2wIPnADLd1NF8liuAO2V68D0GcZypiI+inGNx5Sf5T0+db
M7oDAKyeu930rgaDwKNvG+qHNO4OqYewidBqigOhqni52rLV7CSlvrFkgVdafuirA/hHEH91FBkg
+PQMLbRh9NYga57KbtZmwLx+qULXpMk1QOku79jWcD6uRsSrFKEHCMe4LUsCdC7+aUSes3E/guhL
QTtDDkzmVCtuEgBFSkbpU/1n1/3W818E47N4CYLc1XKNLhN8zJaNrr+F29VZJ1WSZ7hvmiHO7Rr9
A+5QqaGrRWGyv6z31pauRXFbWupFSmMNopKBHdJeAdxbdwCpOwDCROD9Aq34idapK0cyYrTI0RXp
VFTI+Ktkb5iC+tbmhbbSiB9jhdWkhRlATCCluy7SXqQCHd9660kM0F8tcRIFnWyDsVvIiqY+9swI
dUNNs6NBxGG3dTrh1cHVB4QNpEq5xB6Vh06qdJhxwwYnBbGj0ZpOY+nHof0RKePDANpJgedZzJQ/
OQBWRGcFRSbtC7HKgCilDheqVXVSn6waFAJNEacQmldupZLJZUxE5LW9rx8iyedoJSgDzFYt9Lsm
rUyHSTP16mgAF2qviwpcy4J90U4xUN8ycVBl/qbMlEGKTBULCmyoU8R+WsD8JXK3k8ExFSe/TT1G
FAhKRNIdCrkXeL/ldvwiHGlfw0DT85J8/qwnVWJVHSoIL6fYj2L9PulnQYJ/cylXIriDT+IxlosZ
DrYzEh9t/Xs5Td0iFE3Lb6WCgCf6oQp36tUcu5QujjxOj2r4NIQhmoLvGuIm1ZURAlVBfpUwFfcX
rkZFzp6Ag215hnxev7yyMqtpcCkaHd46WeDncbczwTMn0VDQYLTp1VaiOJPsdANjshpEhdTwRsQQ
8TSg6mydQdl9e1mrzTOOmoyKex4t6vyIZgLeWNRdsZRS6iBaxcx6DuwDxFR19kOn7K/W8EMaF73U
LGm0dAksAuVkUJQw44MVRnYiSnNuupGVVpytgxJRNtMJWk0s240h8FPK35bcXI3hSw9K3MtLuL1b
H0pxVl+ERUXSZTpLaoHQap0S80cbDOdGZPZbUYW1UoqzepJHbUJAU+P0U2S5FQsSFKPbu9YcXhkZ
brppiByG+ZPr1Ig10c5tCkdvB0pnlrZMg362/h6tSLKSQbgOKAepdMfxXWoOVhbZRfOQlr+FSLGb
q/ohkGe+L5mKgbsKAgtlN1Tfu9a1kpdMFs0qbsFRW9ZKDnesUYWtArkBKFvr4ggwL9oHbodWXFuz
9d136TS5zXn2Mpc9SEfDu2w5m/5yJZs7573Vx5NZLLLB+K6nsW8S65Cpokt1OzhcyeEe5LMOQsq8
g5zku+YZV8TTqKffl97k5/cVoEVx2e0AbiqIgreqcZ+WlnuvsQGPOVouYp8LLw1daR942ml41n5l
u3w/peCLcurfoOLSBU5tc13/MGVqaAP+0miFYbOoCAIIpuRkKRjIrNzJrEXqLbvz5UJdSeF2TyJt
pCqL5cT1Tm/OOph7MjSJz40L3oKSFR6bdhXeZriQrP7xsuVsno6VbG5H88zso1KCbNZq11MKIXJ1
BADKro6M/WVRm750JYrbRUBKAJ+cQVQuDTsJmDFkikGehoYFI0XHof50WZxo75a/r/JhYxmUXZpD
nGK9lcpdsfRNi5yZaPWWv69k6CmSRkiSYvXqCFfDXdbumXlF/2K8Bg1qKPzJKvq5UPL6LKZp1Tak
iYxbKL9OJbcu30MhKNtGkQKDJjrqYWhoxD9ORtX2ZUYJojq9fVFodzUMZe0O89ssNScMonv9XL7m
ymOSFw+X92kzcFgJ5m69qMnxm0vgECHBZ1VOMcORtIE9oC/KiEE0bOh/Ua1Yq8pdQZlOo8mgS6gi
Y/B1JKYPTMYx6O+UaukVkwV4d4tdfzneHwryF1CYy2HYL7FK3GJEoWPf+wmDWJcXUSSDu3xyMBlY
gDMG4Cl2DS+DwJYnWZQy2rT2lSKcn5rSVte6BkK6rgSYlaw7AaHebCoIvwpRMLTVYAODXKau0cWH
Zlfu/FZNpUxkwrJV8b6Yd1FxGwdv6PHW2GOrIgE5vRD90MW3ZXhoRMX8LcCRT8K5gz0MbZFHyyis
lnqJfq2REzNedMAqjHaKglp1VHSb9oLbZjM0Ah61ohGZILLkNJ6r0myKCEJzKXsZQ0w3xJE7EOKV
umY3jQGSxNiRM8m/bDvbyq7kcsqOTUhHY4k7Z7T4TBHKtAazAzp5Y/EMbA5HmZ5zkIQV9FlPRBku
oXDO73RNqprABELokvToXTgV+Y2pv4NPyo3Mq87cVYHL6n0gSo9s2vJKZ87rSGxmFqCp4QOI18T0
ruoMWw8qXzGfL6/u5jW0EsQ5G1mXh7oNISg0w8OExySVcn8Bd7ksRqDPn5fu6iaKWz0eS30RM1qB
XQ3jSwjAJgnVfaXrBO8U0Z79+ftKWJhoqOtXEBaT30rpjaoTsEOAcn61ADcNvtz5YwP0YxHzyHYg
iIluHXPDBoBaOTdXZBnAoBhi+bYebAbEpGRkmCSQdlTNbLUu9iSd8P/1QZNjT8NCS7P5kGIALrWe
J/VXmXWHy8v+X5bi44s4n1jWGJecakx/9+Ud0CeG/tynmPcLr3RA7ZvqTkKtxGg9iwmCqa0mb1B5
fAjmArcGHDJ6TrEUc/VWM3XXGsQeR+NsTBomcEyvlJitxHdtNl31dETFTj7oYXZQ5Qc1Da8sPXis
jB8Dfcsb4sgdgZmEV72JQtJAwl1bKL+atPYYS+yqUGS7b1D7WBBDhkpE3LUZFq4U4cJCYliJPulQ
JO1v+/bA4vcKbUKa7LJxEuzWtoP9WDPOwdZB2VvB8vasCLg4H5pg3MnlndKeNbwpJBNll8fL5rF9
+D8Ecp6V1XJqaAOso9QCwA9Z+0ZWMKI5epfFCK2Qd6I5JmT7fjkX2RnsHRUFmE1mMxnNX4ckcbKu
cwEKPSjCasFiZZ9jGx38xDpAuTDGhtwut6KlhW4+IiMALqNjE0S7QLsyYPF4vnTxjwRprTF2+vw4
Zm7d9TbKlgLFvy4w5CvLqCLaJWWTLzBJRq82KEojAK8Am9Mgv+Un8rUWETeoqJvpk2MWt7UMysXc
mZt7HUjfaXiWp3+PqPj5O7jrhGDMvwsrfEfYzqWP5MoA/BGg0Wp5fQ6KOLKBSDX5l5Xf1B1k28jV
yTqCBs4DDDNJWKKrCMesm1Tbs+oxEUFWL5/9ZXvRBkt1DS9smadF6+cGZdAJgziBUaJGAHoHHRQm
VMNQTkhcKzg2mGsR3GRbaqH9VF1YxJG+53uJJGLCoDSoNU43BiBhs8ln46/LS/c1XMYNspLBncvR
sBj65jU8qEJAGcJshP1XIi24ExlNVRqMy+ZkodMjRz/dVOnrZSWWj+Q3Z60EZ3MdMgOWJEGEmZ8l
swOYlGewY9v86xzy57XiApgB+6Esx8wZq5M6/iww0JDdUVVQ0tjeETQZIMsCaACDk5JNxsCmFDvS
kcFumZ+0gi3fXq1/BPAQFUE00UlOIKCcHup6qauHwQPpA4H1fr1isFqgawdAGgW6F9+zxUzQClnL
agU9A2Al2t3heOcy0H8acZe/MF1KfoIssX2cgxhk7k2aBIJXxKaif6afFFnF1BW3knmsDXKhQVHC
QoyJHzLZbszEzkRApZsWrkMAyLGQMjC5WGw0q2xqAK+JAbpvtMdwTwBAH+Puso1/DQ6wnCshXHhl
hKZUtYsQLd3R6HYeHtL+GZeO3XWNYOc2LXAlinOnBQuUdNYgigZHA2ObeZc5l5XZtI2VhOULVmEz
unCNUuohYdBes2g/goVwulHKp8bYa/FrMQiKaFvOW8FEMfw3TtQXhIR2bGoQ9VkIrIrHXAViCUa+
6/BnWL5r5rcoP1xWbnP5VtJ45TBwOCD8R1Vr2lfpD6kUJG02Fw/TfAuKKsTw+alETdjAegnm1r+0
7KjKN0mJ0Np6M7XXGCjpw/tlfTbNe6FpRsYNcHn8Yzzv5SmjM2uduNdApKjYTRmjXVsUOIjEcDdR
bWZWNpQQk+oHzcIkoAqnILpSyebmrJThbqM5NgidFmVqv7gBcsWBfdOZ3egY+vPSZ93JHePmev6p
Ppju8EoxDhg79RGIsZeXdKMlAafZ0uiCAoqQkZ9DVCt1RvdchFmB1CVXoxt9M94w4r4P7OyYgMDR
sx6lUiB0W/UPmZwHoVKvhZWFwVtEqEb/SP59N8dnnTi3UbdSrMQBfj9Uj3W5N6wnSwQnv20jHypw
RyuLrEHSKEQY9EbSD4wmthBHcfPWsCguc0NdcsDcrdHTaAZ5DGRk1QKK8x0ZpwW3pfn3c9A6Bubg
lgD/ZSz35GcfKCfdiItvmdzrDbj0Oekf0oCGmAGhHfkxJmHx7wfWP0vkDGCuVCaxDANV+fDSl1ey
9XTZqrdWbq0RZwBzopRZT/D7SrMv+9+DCh73addnohTv1lVI8MyBLOCyfOmOnBQlxlQVHKA8usoQ
2jrZ9/KBDg0Cv/1llbYMbi2KMzgpzEH4VMFdlCrSOHPiquFLRSP3f5OyfMXqOpR6o2VxCylA1MmU
3kFZ1gCW1t8IAbaKsYD4oF/ms5C5I5bRWosqIHoBlYYGcLRQNOi8aQIY1ft/IVwkXjM047AQQiJM
LM1q5BoYSE0SBXTjj5fV2ZRkYtwKc16yAbzTz+qQElm9WMHxMbWFF/Mcj/tA9noRcdVGYwxCV8Sv
C9AviE//JOdXezMmU0Qi5GWd3tScSjefY1DSaupc25hwt8HY5kwZZpsD5huNqOt7sS7+XbOWzVkf
nVq1GFBKd0g+O51e386WInhtbAUTQH6guBKRSzR5gCMWzmEOe1naOhju2y7vXa0BTm3cWeicKoBP
2tZB4hJaA+Ft6AQFoa3jhSsQBgPQFw0O9/Mm9iYJzDlCqGSCIIcyQG6X9BjQ9i8eAipeUst8HjAQ
eGjcLpUsDSEnIrLAI5guY33htkDlsir/slFu6vMhiIfHraZiCEsDglS5AeGvUgftQ56Vg4zHHFgw
BSd62zZX4rgrBKnIYsoKhNFGNNpgGrXTWN7TERFuaoLMJcqd1kJ37Hjuyln0SNiKqZFwwfgIEi4A
3+a2Ts2VQBkjiucd8k2adV+WIbAdq2OYEFdTfraA6bm8tlteH70HmACS8ZyT+dkx0+pGrc0Xr68P
tS23IQO5YJTvSQXY2R5Vour1fxPInz5qJGpbQ6CVFkgK/2aGbMcFgkSzt3VtfLksbeusYwITTKzg
XQOcDBd2oDmvGtQOj1VtBF4qNVA3EPGHb64gcEDQk2Yi9uTPujnLsZot1qmQ0c0Nb9ITu8ZYPiD2
24fL2vyJknjXhRlglO4QpwNXkDNNGW+ENG1aBIMHa9++kpMK9Dt7fB1uEgcYYuSdHgZ/vjHsp/xk
nKfb6fyG3tu9tTcBAYKxXu/y92yt7vpzuNCnGmZ5Dkt8zrKJY1CgKPx8WcIG/ISO9tMPjbkDERWZ
SsCm3Dqqr98EJ0BO3LauuTdvsqvuTXL7q/Jk2GDKgZbZMfdaUaiydSGu5XPm2pKmQkMZ5GvA5EzT
I41ugkJyC5QqLmu6Ady+aErB+YJy9LK/n712nKKVsxkwUYlj+irhBkym3DVGIGUZwS7N8IbvWtD4
YaoMQ6ToCXHlohO1jm76PhNN+UDNBTIfCi6fPyINlLnSGryg4qS7CvTokBnUjuvO7wiQEFJm99Nt
HAKqMPx5Wf0tH78WzIU4KMZXeM9B8Mhyu4v2OSZY2/FwWcjWZppwroqB9C/KCtwSy6VVJ4aBUFoy
d3MA9JIdNX7os8DDbXQWLHc+oCaQoQMFNA/dkXSDpnVAxHEUdmuAiBZT9U6UpPteaQ590u4jfXow
yjeM7TozyzEmrlyRPBRMrGzqaiEqRbcsMLz4hKckESKh+Rj4HW3qoDs3Lpid1R6oBy+v6daNZX7I
4fOeYy43FB02sJg8vlej2KuU8tscyG5PmF1WP6dI1K63FVxRHAJZwxgJGpw5n67NGeYnRqAUBJEK
xhR1zvZ1geRgPAa3qlqcxqEPHVJIgUMUIiJo2vL2aIhfSDGWxCF/QYMOo4nrCTAMqv4jHm777Nc8
OGPjj/9+jnQZLVBBoWWiC1jl06wYW5BYQuB4DPpSNoc4fmui96R86+R3EWzGRnkPsjRg3ehoDsYT
hXOy8ZB3E65/rChSyl3vT6hpDb4SnhXdp4pPCZiTyAsR5Ss38zVruZxzHRMwMcnAYnNkzf85OnfS
vql9+u1eeqa1FzVe/SzwMpu7pwPfYpn3xD/OvRlzimrMMilPUwzm6kdNtlXluxw/hSLUxa3jR1eS
OH+W6kNBo0US3j82iOxK+fuQOJoIc3zT16zlcIeBjaY60kVO3qJTVtn3dmrnV+pdi/SbW91WgaM/
Xj7wAs3+XCGrp1swxP+3htEyi4+J2eKlSEA0ld1flrMxRQmrRCoCbD7AmCN8Nm9uzALIzCOu3p3h
KHvl0S8cUIXRs/KNPcxOvKtuAeYx2PPbZcFbV9FaLhfVtAvpfEEHWGXzg/UHQMgxy78sgiy/wQdy
axncievlVC0SCTJ6PyU2eQaHuDse6KFxg4fiURnc3FEBlae77HvqXGP+wPmbdM/6C7izl8ampEop
Vncm5DaZZR+AV46Bho6Z3vZVfRAoLFpU7uqddLOdjBEKmw/GrvCUdwl01aAdZTcYq5gGV3FTN9oh
39TZ82Rrr2w3X2F49j18pr4oMfRfVn8J2AGxiUl9bvXbyGTGHMKJyzvdL3bB7pA5hmKbvnJTOQ1A
3TzNbY7qL+WAWed8F++MJ+Mv3ugAovrnE7jlH+cAxJM6rs0uvkL3KzEOVATavXlQwaMEty5roGHk
nF3WaEolF4uW5c+u/m1pPehyHoz+9+Wt3fSpKzGcp0vGqkRPN8SgubvpfwA6IihOBRnBfi4MT7dl
ARXUwvw2UIE4K0rmZJzDALIY6AbSDpVOA40231umO8aApgFjcJCowLsy+dUakWtO/cnSG3eutZMU
U19Kb0eWCPzhZswMS/rno5Z9WDlErcmCoJcrXCogde7AiyBljjUdJpBtG69ztafyjSrK0y3m8cV/
AApKRS8nFoNvXpVraypUgpszo/JdkhkPOM9/EdhhRPcfEZxaaphI41QhKCC56tWxMyg7OcFEDTtM
0lWYi/zRpoNYieOstemsVgoXBCMVGZehxzx3ikQgyNX+wlpXYjhrHYxSGbsAC2ckyp41fhHLLrIj
jjS6pWiQcVMlJHHgZRBpWn/wPFeGwRCHxn0Jw1AaQKFWhq213t8QxIHlAJl5gIJpBHExt3BGXqct
olLU3pTfoeo2yMSpmh8FjgTc3Cx2QgOoLvvLq7hlfpaylHMwj6d86ZM059GoqI7NKjNgMNbqTTrU
Age55b3WIrhbWKoArltFUEuKkDINz2ls54B2Usuny6psuZS1HO4uiCrgdYFhDgEUmhhoc84bbx5z
Oyy8VsTUKRLF+fyKFErSaBCVkNwFKnBZE4zxOnV7TKP3y1ptVmTXanGess4TA4jAeD5I+26yW2LT
U3vQPMsh5/Ia9IhuaieO4s27K3oO759i54m5oofacpZ4J7X+Bs6DZHU3dHK7WGaXe1nuDXPhD51l
68q1xNAQ+fOyzlvHbS2OOwgVQDemgkIc0NYfpQV5B8ihQIYYRK5q0zQBDIq8kIJDwCdJlKGaValD
zK1V/qweS+1E2fdZZC2bq7eSwnkqy4rSjHTIB0XZbqD9XpJ0OwquxybzSnrLhJjjy0vhy26t5HEv
ibzCeEDQQytg/9HfJrIFr6or36kvYCJlvV0yR3qeXHlPbiq/9YMTe/iL7UPay1zaioAxxFlsr4LV
PJygr4SqRQKYpkhzDBGd36bjWgnhTJJNRij9WdSgiFyZvETAKb6sxmYeDwQ3honp06V1jXMocwJ+
kjFYXmTSuSpuc4b2afSpvkfaz7o/G0DHK09M2iXy42XBm+a/kst5l4AocxIuJ76ZGahEUMA1ERGJ
XmWbVrKSwu2SVPdZPyMh61T5jVb80qYj6TIbfEiszAGNlnqF8e2yXpunbSWR27KxKCsrLxe7aK6s
+C3qT6x500V39YYUoIaiLwGtrkC85+sgvVzKc0sgpQwkJzZVPx0KO6HnXokET6GNIVeIWIniNool
IF0yczyFRqCHPyi9Pe+j07yTTtptXdvZgTnTtfWmCKp1G+5kIVzBnB9q+ws22ecotWykTmUDkpJA
nqIoI4Ehe+5CW1MWRl4PDL2Xd23DGj+J45Rs1SE1hwTiSnLMpHsl3ivS/WURikglzhbR7TbQasmz
1vr9gEmb2s36U5e6QCpFbtBT+t+t5tf0WqZ3dX+t57dNdG6Y28GxhYLV3XpSQl+Mk6EciuFGPrWs
NLIuzQMK56XLbtQz6KUeiu+acx8d+2O7D+87PwNB9j455qjOXIVPjYhZayO4+PQB3DHJA5B56Qk+
YAz8YPTL0A2tt966KUNRpUKoK3fR1pUcpZEOUSpzMTwHPClmaz9D/1dyfI/9+KVQ3OjAbgc7P3Z2
9FjuvouSoyJlubuR0gLtoRZ2vsvcQXM11th15kXsmxo/XzYykSTuVkzNYmpzA7pqk9MH11V6NaX3
zfQQRKKLYzkR3P273kB+jBONBKoW15BUE5Dcf2sTQUC9leVVwOas4amgU8TunCqNVpJAW1gSQJCi
B2dMM4ypX6n+nF9Powvl0GPizJouuBC1jWMKDHUcCiD5Kmjn5YqWIWuaMkWVGYjTqlvDv4GeG6WX
uAUw7uClNLDjxGGWsc/Ka9afpPAaqFCTfm2oN4P+agx3UR7ZZAJCNdslgRsXvYe6+yBfJ7M/FK45
4+Wj2pN2iGlw3QVALqaj16P5EHVtpxmfe+C6tO130i1VNMcEe1CZXE/12WxlfwxRh0brApiERR5w
w3IIsNMVINshFCD8jYKETFFIs444AB6QgX0HgBuJY6F8p4sm/LdWeC2Kc7bFAC7XlCyioiOob5rQ
UYfYjsAJwFyjFHj2TWGYHjUUzJASjIh9vkjYPACPUIWwtLdsgE/6MoBfW+VVGo5FdxOXrX/5BG7c
zIugf+Rxjq1rpjzCGxSvJulZNoHsSx5ZY/hz512WI9KL82rg0lTLxlj00tEvClBASt4LfafO4a40
6YEKIaQ2BKoKxu4BsYRnyxf0SYmENAAcd+coAFxl5SGav02gFsirc6R4IhbyjVVEdxqlKFrpQOrk
r/8sN6vZYhZA7fXAmcqnKZiRGfCHXGAdG/f+JzmcKZaKGmqNbHZObp3H5JQqj5GIMmDDUX4SwRmg
OqtWpFZYtzbQHKIOjvEXowcqYkDATyFzimIxZwpkVg2Wh1gsLexe2nx2+zK8z2NBzLCpx0rKYh+r
9FCvUMmIZEhJ4N/UFqQxovGqzc1YSeA8fiyFFilnSKiyX2XlqcCVVJAmvXxuBEJ48h1NL1SGA9I5
IxpfWv0wUA2eV9CdL1grnpGKZlVvagU0kTv9HPbEBQeAe1mPrXrTetdV8nk/6hojx6jodUDBmE+R
cdSnxBkAKNlOqltG+XFpNcvDAY9x2cbMCArduYMpejfsATo5yLtgeGgTUZ1g2SIuKvj0UVzYnvdx
3loSVjfrnmjxUE03jF2nzTWqUkri9d3d5UXYdBMfFvOHTnFlk3Eg93lMFpuMhl0fgdwoegGtaJAI
hr5E+8md4a63aFNayxlO4tuurq6z/PGyJiIJ3LVRVMyiowwJGIYJ8h1pFYHdb+X9P20N5yWMKJ3B
VYa1SnX5kcZxbNN5oHZnTbdjL3lWQv0xKuy2ubcw5nxZO6FwznmEbFZ0OgQ4EPJjFtToBHaq7pzN
t2BmG2PLGaTrXCICqZvGiKwXrn7UHL5UHZqaGkyTwt7J4LGC3Is0jHOj6XnEcOB3417+i5k6Fbyd
AH5Hgyn5wo5IR60pwd/bYwK1/53VxeOIXFin5K6MZkzBgpKNg7aWxS3o0FKSVUnUO8qxwTQxs5Nj
+d08BQ9P5L5+LwSzUxtIA2jxWqnGuWYaAF5OySGuf5dvomfzIbmZflWWXV6bk6N6rn541u+YyMXJ
l5XUl7+vjndpkhT8KJCK16k3/O4zWz9phzC1Q0CsCIRtuZKVhl9AOZWykPMRslDodPO4cma0tMX3
VNtd3rmt+2ctZ9nYlU6hHqdJG0NOploHI9WuQ8DLDZMoQSQSwzniTglrNWsXMbrs0OEqRnZNlLXf
6uZYW4W+OLWVLhghNaduESLtUYzY1a/xY35U3Py6eNUeYsOOBG54885bLx7nhzFJJffJsklN/sy+
g+73W+s2tuRF6KhsdVv6VV6Txx5d+Xfp8/+2bZx/ht9M66iGZFV9H+gzURu7kp8uyxCqx7nofkoU
SV5swzip6G76ptjtdXS1wDYPUKl4na/G28QFKwvZUdFzW+BQdM6h4NY2wrGCbNTFq8xWzhoK8bax
sGN4bzLaCkxBjLTRTrX0pYGCDwOFIEDlJ9uDCZNcZaug2bmM8LY/Z+lVEoM7zCVZ40bxw1Sd8mDf
dbtqcqXqJk4EJ3Ejw7B8AGAXMXWAwjTfVzGPAL1Jc3RbW+glT/rUzUpwZ6PHCpTLARhTD1NogBPF
y0SIk4q5rObnOOmzaO7kFJSh3crEXHRiXDMTNckMMLn7ZDiAO1uyzllxrKvXQt3V5rOl2z3mZ6TC
U+VfivLdwBtFt+UxuUN7qG0x2VOBjzmcaBXs5z5xzPIRWRKQD2RF7VpooGzK3m7rb8BfcNr2zGZQ
ZpR7lYQoUB56rfFBwTI1x2ZOUKj5RmfJk1oNaAO+Qvbx7JXZQa+uCin3quGQS7sgPhj5bLfZYaZA
it/V/UMyngIVOH25zWLmZvlPFl0zIFgaiCqywrXm2zQ+5wRjQD7Y38tyP+bnGPyKky+3iFfzZ4De
ycE+NvfUei7KO8C7gdLgOp3uAF9jKolL671ZPdDWzxLVLvujblzF7M4ojlL/FJovFgr+8zGprwuQ
3lXJwSzus2SXN9+D4RF1k9x6MPt9YdjmtANndY7zI/cAU4veGw0AFedh9jGD4kWAJMle5eatMCPA
XAegWPAS4xSCwk55yuMHqfiuTiDMCYBlAQoyg2G5JtTUtKtGcq3onRS6o7E3eboB/YFURk6HQgrp
431GfZifExdPQbUHvu3c/m4rJ7aOcnBGGqtvnmjyYwCCD3C0+mpZkGtwXufW6CS9zzSvkZuDhKGK
FriHOjmn6mDLBd3R5BXdQn4WecDPFd33X0OnZSR1oXbRZJSF+HHfTGdBrYfd0ozjKAfzUPut23mR
nR4bu5Vt+VY9AcrWg4U9yAwDsgJHuCHeQC5KsywFtLpgQv98sVSpXnT10iYYHzEa6wxO4uTnWrYD
++XBAGFnfvWOwtFL41UCxTcoNFF1WEnmDqZRTIZZ41L70x6EQaGryp5fQF2aIXR17k3PPJVec5z2
4cF0SzfegbYW0Dyu6CbY8A+fPoO76MK+KVo24DOIA6QxiA5cYwdnPPjF6xOw323LNY+J/Wr9vLzy
X6Ogz+pz1xzIiQALYaJeBiCpMPtWAg2sLO1OFem3fD/n/z7px910cpIBOUlH/SqzsxvNUa//Q923
LceNa1n+SkW9zBPdBC8AOdGnI5pkZuouy5Iv8gtDtmWAJACCIEGQ/K75g/mxWemqc44s+1hdDx0x
/VTlyFSCF1z2XnvttcS+w30O1XyYdvX5eOLKlyClnxSyvr+3ZyecEnGUTxmeqXoHB65TvR9gcbwD
/lg9TJdX8pCWL0kOvHSXz6JmGUNn5xt/l+VncXqol6s4OPn1C/vZKfrkSebhsxhZrAYtSva4VCj/
FKYnW6hPDbRfR/+AilOVy+Vh8lHBOgFZ4wztNWhJ8818c+zH/PWl/MQD7+kD/kHJO89lZPJjSR7B
4E0Ok5i9Pm2r7qquPnWHpdre4FQrUGYpxn1WzKXfg+1fnaVtcfvrC/lhEucx2OEg48boJgD5/dni
8YFYZRjVCKNWu4+yoRywuY7sMlrf/HqgH94vBkJjKKgVFJJ2aID7fpvK5SYNhWETgDfIlVMNm6Fd
HO1/PciPb/jZKM/WZDTHm1xGjAJRVWh7b4jPir6F0i+4t6dxqeEvi+KVemEnfOnenq1QbbxifGg9
+j9vpvbOpHv/kqbl8Se+2wSe3dizBQnEMhhDhxsL2jA8ld2g3kdBTFsILa79JXOt/Bq4dnkBx/zZ
7EDrEkO7PeS2s+eJXteCJjNv0qMceAhHNIFF77w9j+IPL7y2l8Y5BtxPkqMtiSAlvOIB5ojrKrLs
6YGfRfeQBOQX2a1+Y87Ty+40LceXmJA/pmXH5xrBIw1VnPQoefL9yJxtuc+bDt4Sp1h1pyws3tti
3sUH9GXsjv1K5Qu3ejyOf3iRTwZ89iIdH1xjHQakl9NFA2T4kJfpDfvo98tBnGVXL8IRPwADz+7w
2cYapKv2TGDAId0vVV/ORURgV18mew1TjRf2tR8L99+P9g3cevImnZb9DLEkNM5U5Do7zJ97WYzr
LiqP+dl2oNcjAiNRTg+YTevJS+fWTxcicgFIvoI4+UMX2Er6Xkeb8iBWgdI6n/gjipXSl27yp9M1
hgtocmwNTZ4XEeiUMZPjsSLYcl9hnVHSXXAxnJlP9Wu2s4BDrtRrvp9e8tj9+WSFIxJKF8dQ77n9
g8s2x2mGcVFY+pzcgFi/ryv5KbrbyrQcrt2nF+bqcdn9MFefjHf8/MnLTINITkL0vmQRmCwTzDaL
uGwO6E+sfFg4ZH8vPNkf+QfH6fNkxGfBLHO1pCrAHWYf+VoMwKn3UOKci3ZPK7IW4/VasUNwigaR
k69LyT6as+CifaHD/xi2/nDX0MomEJzBk37OAbTSjFkfHzcjeZGQr5l7/PVj/flNPhng2RYAZpmH
GCn28mmhYHn3xZC0ZRtmb7QDPdWZHHwXlPIt+t7WBBC0gGUaitxenHDTlhAfKCJaF/k2XHvjT7ss
Loi3t1k6A+oLmpcSjB/D/OM7eXK5zzaQucu6IYyOpxs9pR/9A/zO6F7cmpM3phhPss9qv/mqPYvP
lpLQainX6vYvM2C+v4T8WeAWB8liZYonprbTIfwYuJusKfPsvUaHza9fzk9fPgAWmEpiXf/gxdzO
6dC0I/avDbUuvZmrZQkPvx7iR4D4eDdQjoDMGxpx0+zZJF80Q3p63JGh5Z2infzKXe3Tc8jQrvdT
we/SswkS+mWzt/tfD/zTbevJuM/ytba2XQz/DkzsJjpNzHaBKjXUPtedEJ9/PdLPn+I/7/BZsAdL
iXSbOEbK8vdN8y5pdr/+/eMKeb5EwXIB5QXkAQStz3gnbDQCkl4DpiRPDyNAj/p1vrzx+kC0vFIv
0T1+djdPR3u2DSpqNjFKjLbm7x3f99NLnKeXBng2IShr0oUcB6DZ7VEKYj759eP6WfB4VM5CdScF
Uee5nAeJVqj9zdZDkuXTmFb9dBibPbpZcl7+eqCfxt9PRsqeLdR+QVst6zBSE4dzqYUA4ty1l4p/
gVXMnkcxyKVyqvScv/eNRh+cnt6FM7oZ0qy/quX4woz/kbGLpQaR0wTuwuCZ/qCXAgejIZ41rqf7
SgqSVxNIRWPRX1yBpARAZApfyAR+tsTyDAQgOEPlYNA8CyeTJoba1jD6ktcOfh8XJlbortn1Y/Xt
Qf/b5+V/88f+9R9zffyPf8e/P/cGZRQOne/v//kf1+ZR//ZaPnx+HP/9+If/+OKz7x0e+6sH9eOX
vvsb/PifgyODf/juHzs9NdN64x7t+uZxdHL69vu4zOM3/6sf/vb47VfuVvP4t98/905Px1/jTa9/
//Oj0y9/+x3r+N+e/vqfHx0v/2+//6d1nx6effvxYZz+9ntA81cQfAWPDoSOJIHyHt6Lf/z2EQtf
QXsB+rMJUlxsfsePdA/ddIwWvYJaQJzmx1AKsoDHNtQRygp/fJQQNIPnGVKDY5dP/vvfr+u7l/PP
l/UbRB1f942exr/9/uwIxWVR7PUUbTzHSieL6bP9MMjaaWVBxyrtibqBrntHi23jJx5JiTiFJ5s6
pb5Rdy4L+BlZB7cdUsV0CSve7q4BKH0WNkpCzR4Us0SiX6ZZBnJtmta4Css9PUOXfHNFg5a9iXym
b+cMIcw+ojBz+Ovz7rL5bPux/zr9ctZdz492cvbxt8sHM/62d/rLw4S3/fxv/n+chEcpmX89Dcv/
+3+mx9++/K/TuW8sQr8/Jva32Xv8wz9nZPQqQR2d5ZBPACGb5ZhAf5+R2StIsR3t2+DnnqMBLXsy
I8NXDGUeCBAcgw8UW/BXf87I5FX8h7QFuqYxiVmc/ZUZmX7bif55hKZI6VOoWB0hmRxsqB84jK2M
FzgOrqDZ1ny6W2qeT4Dht566u3FiIUoSq6GBvacwbG4+ukZ10ZuRu2i1p7J1s56q1sDhO/uyDAHM
hPfCwAjzy4YGvGS8DJ0K3m61bXmZi8EEF41e7O0wWWZOdJ3r13M0Z5/4OMtPoa7F+0ywWpYz0q38
FCDHKou09Zsoa2mRBhiyLV8BR9Z5gUsWwMQgWmqqpMuW5qJLFIwSM03c3ey2FujzQFxabV4tSZH7
vrsJY2FPDc/ix42HM6IdC0HsCg+FdNdraNr4ricB6T5ExDbuCsrI5AQBovoIzfsBcfY05XCJF5Nf
v0L5K7qJ5QbL9C1z4mMyBDqB3jyfL7LA1ygB5ojsirrrIvgFdYKm84Xf2nSosDnA/wLIVLrdQIEK
RalphAZEyQCykneRaxpz0ZgYXiiFNFEsdqRnqIXQaIkdJC+5f++aNgG3FXbyZhfCxeSdHBiFsyHh
XVxa029HEm2KfGBTnRenMFELpss4gwbuJ0XGln2I44aMkO0QgYGQsRW0QuFATMVA5zUvKElWt4tj
nW57ym0HzSMTd1DzJClXUGwLM13NMRm+1DBRaPYuluZCpTXq8RD65leQduuSIpaxRPJC4uku8JFS
JUQ7h640ExwZr4KkXe9YstSqqhFUJ59ZtHDA2WLusyKXBOQnkQtLy1RF0A10tgUPm0WDGA+tg9PP
N5tq1Lgm1+KZpwQ/DE0rd42X7tUOOgXq6OmwoTw5hO7I50o0gTYKcfreZjLScOcG/FuwMTJZMYZd
/k7remoKQur61PN8CwoeMJ4UaG1DXAwnAejjoAEz6Q4RwaSAWPEIYwTKguyLlzkmncylZWUDg5O1
soljR2Rjqtl5knSa7xNAS69r7rcHs/gRenFhnZPC92Kcir5pKIO2c7J8zIJoeUNsyB5AiAng8UF5
0xRzF0EgDz12qS4QvHVpOcOz4qElOXT0qBP5u2aY4gHmYotOUUrDbwxmHj+0gdI3M5OcF3k/do8t
bAGHqle++cSXJrldfeaBac92OZHzGADUH/MWywdhI2JCxrcTPB3z1bdW485wLL4NRKve4ZvstQkb
K3YMoPVtJ5r4QuUtJBpa0EKjMmp1NBXjIJUulyThrjJtPt+3MRVrsRFrFjxW6VCUEQbGH+iXfKNj
LO7SjglUu8NuQw/t2vnpPfq4WsAZI1xJ9pJ0Eu8DguhXwWIh7+naafzcbSy8liOnrFqHJOrKWW70
yi8t93s7dIBHRzXqpIRJNYgBltUPalvaAI3OzgJTSKb2PCJKGjQGj0fhaTit4l2EYQ5VGd6uZ5Tp
9T704/QpXhjgqpi45GpLJnAldLZB4zTsROqLWYfq7UZaA4OdVMvslHO0e3ZBEH6SuZ7jYnEMnOYw
7NUNBkWKL62GSGXaE3YdhUvzPqqzFJOOTMP5aBj91K8DvIrdgL8rpk6s79A5La7GoTa3Q96JoehX
pt/yOZzesDqJz5d+QP4bRB3Zow47uYIp4T40ysNFTPNVA5HSsIDfq3FM72F5ydrTegjqBZ2p0GF3
nQoW3LFaoTU+oCKOvSEcLqGvYvpKhzK4GhDK9xXPlbtVcbP4KsKJeOu0sVkh0kmd475R1WwCsWUl
hsoljJZJ0KI7c7DqMmWqu3c20++GQFlSqnH2YZV7GvrdzJHu7FLSNhdmwo6Fnm3sRRAbQ1m6iPtQ
jUUYR/xTEEuNTqZRMFaxOrCfO6va9YI5FoDmYVv5uCiRouVpq+srFQ7YS7dmncvGOf8a5FXaFK7H
VQMx6dutWARS3QjOEnPhu3kCt86s2pXUQdmo2LijURXlhrFdrOvsEI21naBg0Q499JWi7mtkqLuP
2wDSEXUKEkDJeXi0HaNpfIfeIQayvOCOFYGZo8tRxQMYIlm/RiiCx+nbCQbZbzBT6qYIaxF/yeve
210UavGBcxnfqSX0S1nDSfqdbNbutGNj7YqoW8IGbRRD/Ql1wAh8ljFW916mKzuQpIcPnksNptXS
UPfO4jUBLNsYVeC2MgERjqDLPk+j0AeXd7LfZXlD6nMVgNtb4jxQfNcamyfH/08zZGEMzaCQQYLy
vB6VP+vXIBeHNmii1xCta4aqToIYL2RAl4mOG9WX4yAEfOVwt6rogtCfTLqL8yqPsZkXToXcF0Gs
DZAOg3NwSa3bygn7J6TMswxCCnUW+3NDJ1g7Z1u2pBh3w/WMSgswJxYZsmKceuqrbZb0AxutPZOu
Tr8SahvQMois2xNYpODLcVL3wy4jkx/2KvRqrjo6bcshQ8ZJDsBsEZi4PhF1oXMTvyXtEDyOemvv
PI27BrUiiTubokWhAAYSDBZ+UgOJJFOs43MiOQMZJM9hcaP1GNwpNWMZLNAyxaPSElQcbwQ8vlwQ
1h+DSEVzoeMofai7Da50asIPVDASjD5xY5kvo8ZDcg3PPLqpk4F81axt3xDIlzxao5epUmPdfQX0
2llIKDJo5Bu5LeeGQO2Dmdh9zsINWs7e0Pb1vKDghnOJbDWSitZueOzTPFZiHLcLPkbd5yzZAl7O
8ZjuCHQ1ISjYKpvvc+5XV8aUtFcT0iJUG0mGiTPXmYTOexD7nYvo5HfRkjAcTESYh3H0i6h8POWf
feq6i2mQ8Tuceqw9x8wH3YOrbboU3EzmIPs0V+c5PD/cwXZ6ufFZvn3JiR3vZgPX1qrRkl7HkUGs
1Gs7alghjkNbsnRMHk1uE1rYWCzXJDHjUqXY9zJMasPRk9pqJQpBVr8Wjrbh7eSytD9zgpj80AcT
mGBhyNMqXaW9ltbCT6nBHIqxy3By1WqsTtNsqEE6xaDfoCjZ0CU0ZwSngfDDUIqNTfcRLOrOoYM/
v20M8xmU5TQqiQpNMqXGjEEYOjPz2nYIHSpseJoCXjH+fHQR5AuxRw7YL7k/jxBTMERZOsfJ7fOs
L0mD4/LAUSd9r/yKpeFQ3btolyjY0Iu29g82x02dWU3M6dKF8QObrH3D9VJH1TwlDeYNlNluh3Tl
DdQMotEWPbi7FOvKrlvBF5PsPQvS9Bzv2r8lNsm/olwBQ5QcFhPgQC0r/HUgZDfzUtds/pi2zkB9
eArA6zH1FJ3BocLf83W1AYIpo+8G7DO36TRtTZXpJCt9LJd1J71pT2QQ7ligYSKyUgDE4RTJx9jw
9s51dRCeQBE0eL+gAve+HqL8nI6zseUkCcTacZa7rgg5RS1hkps/4w6eN0XvuDonS8sQSfIseGwN
RWxgBqnzqsssOniYkEKA7dPYg6DdGpSLHgXf556gTSHtmXujuIDkgw7odpF5y9ECt9VjWEGzIwIN
zG0htLRoXav9CM3yfSyGie7TsYelo2mj7jXoNFC4I17PDFrZDcL9fGiWCbw3TmHzOGQ4M/56Xn3E
c24n+/g4IWX+H5AnA8X811nyf0r+aJvv4Bp8/4/kmJBXQMaOAnjoV07ZN2XtP9Ea5MYUG3EOT6gI
mq7xUdnoT7QmZq+gZIdmKrRTJbAJP/qj/B2tyV4BwwGpALLTR9SGJn8pN86+x2NZhBiHgk2Vp0c0
CR2VzwBfgHG1VV1z1vtggKiQDcckuZxDdMHMBFt+5BesA1MTqxCl1HpoD9gDOsRVx9sNwPSG6v4U
X0X5Gt6r1fMYsRlQZDdWbB5jrj70fFpytsuTZg2HAiqzXNmHVjgS3jDGQyLAoVobH31Ml3yY9b2A
Ryc4KQtyBeQdm0hF8pY10rNKksYtt/GoU7TLKpfOFVKgdN5lW86WwmQaIKeIjjw8ImcB+b9wu127
sYurOBf8Cu2vYN+RpFNR0ccJ3cq5n8UXHmdyOPRtG4rTpEXGeEHQz4QNLokQhW9jmwao0m9Bc8Iy
XcO8LyfzdLnqIJBBmSQ6Hdr7ZFoMejC5sBs9YRH26XdJHw3huJMz8+Q2MOuSAbxPYn45OOXvZA5P
sBOkrV3+emg82inFpBdV4K3TcO8nRzX4gSZEA8s8dftIL7gWKUiKIEmbjRfDpKSqXB/DgSAB2edk
MTkYH5lU4HGa3g7kQNYEjZOGxXo+wCiKUiQBU0DREQgfS8gjTsh8LQw7BsCgbqfSKOTb2RA0M5L7
djJJeIYyFNTcaJAi2AVi8AncIFgQDDhI1G5oEICHOYKIZhPDPpYUxkTVGhCceWc8Slppkaslerld
Tcj4a2Xx2b7mKG8VLO8WHRXphtaBKpv1oK7CvIGy52Rs5NFinq9xkbiuM7ArJC4MQI/EeVNoqDZk
pYqOlBofZJk5USQeVAmR/qHbd3Rh2y7HIdaVzTjkc7Wt44CtdqPj1ZBmY3AIIRPdHWb8znLiJ1Ad
b4jKN+zuUpK5qvmM83CcswiUr0GlpMyjVb+lFH49PO3be9MBmUG/YRa9pVu4RJCXxam4BTLDwcr7
6SKorb1cBSRVC9bUMYPXWvJH1EpdtQEwzQsiO/1uymaRnIbC8K9M4IQ/rIQtyMBrnoQXNbZluNG0
y9JXIYox9IRmK56tqFWeV2NPg2sYAAxp4VvfENRP21yfpUaKD0trfLSbGgXsFMgsuoZs0jekSOHv
XO9DtRwTypSTcpuDHhG9UMFrYtIJ0UjEXVvAejqHBmgbEMj/E0M/EuRDILRTnodlTr0GkzeI0U+W
ZfWAOkab4p0x3qA6nilBRdm3HI3XHnZE4CMlhD6MGPPDvKjgawdcGLpHLeFQLEEDB2ityns4wE84
yZGaAw3eDxziq3l/9OHrsqaPL/plEffSDvCVyYcNJAOkkg3fxcblD8FyTDk7LeJhH1jsmEVf93AG
B8jWHzN3aHH3HSNoSxx1U2K1bueajsNDmw3RUQ+PwKrPYGBMXL8LxZbMZ12zDeGu0wkBs3OFKttw
RKVad9hcDuJvCFp69iCyWeVnwbipWRZ92BP8J8Fa8ztv5Ujv3Awxruva+FHeZGuaTpCBYbVWVZ7P
k+p3AGhc/eBnPy+oSNZTgMCgQc+6ALqIXQILaxvQ1DoanfIqp0G+pdeZaLolqVJpw/iEOx5170cp
Mn2SBxHYikE3jfZ2CVab7kQ91805A27XfRRdm8XAFKEyOwDHiJms7NzK45abzIPip1if2L2xX2Tb
mu0QW/cKwB1ZV3+mMIhEBcmOjRMlG7F/72qdBOzM5LQ27+p2pskhm4jIrxqiJwWl3CkFitYI068f
FOB+fQOzq3wuyJR3UC8K6ixBkBeRib1nTTRFJ8etV9VwyoM4Fi/amWX8i0IgE4IOuK1BW6xqRld2
IAAN7oXVBr1aWdKxsjWQGKhirxA3h37ozemkdfaA/pnofvZQDL6d53RbsJ265CapKRJkSN6SB7Eh
RQRearpm5+ZlJru4I5H4QBQJx/2KRjSQiiMvt0IEoYP2hEu9vMpMsPqDo7FL7tDsZ7Nd0lO6FD7x
/JZGjtzJkCAdarN1zMrFLehEwghwIYb214IWgigGUorEob6A250HdAboCoascETBcWIiPxch2OcD
FmRvkF8mQ3djkkioQ2w3/3buU2H3+ZIMzWnXSpEXm5+xwByExcBEdmIZK0BDcCUtrWUMqtZw6I1P
a9nnCSaSDY88/9qQ+xq00+yknYM0OPABq6eUjRzsYVx5KIsFObsspNP1VqD3eoMRplF1v3d1AOFX
eJ0AaQFBRr4RsmmRbyAk3YeJX/jBSxwdKHZazk+0SIbhFFgKuQObmiQVzMJjeknGxCUFmU0WH2Kg
yl9V5hDpprUlHzGPmxGaZU0EAjeiWX7tZuK3omGqhqqkH8ylJ3J9C5nPvtsfEzA0mc1ZmO5q1MCA
6oaNICMK+yBOFCFEPfKzTdlsz4ehR8dkA6Fj7IBSGJCX4zRLbnUXpR3mmwjttaZTAk6TSqDfKcN5
RntSC5qzH8CGcVkrFfQHpIeCVEJB7dLOAGlvLWdoXZiztjAqT7v9sPD5blUjj+Fk2aAk1Vr6UQxw
eCiGFO0z5dSuS1eIDeJsaDM0pN5xlPBANBL4eNchBnxjNEQzCgkkGftbZpdPW1RrdAgEdXwDmWgX
nzmjM0iOIqqiuzka2XiOuGqx17nacJBX0TaT5GzIh6V5kPkwjt1uykh91KVoqfJvl9bb9tCRvv68
9QEgkbAZ4RFO8pWg1WRr9BW87Qf3GZok/mtSE7zSWURUllJ2gaikA8JfuGSY0CaBQCYvgfWnJ42d
UnMYlZ0oYNBYo3rAFZFI9NcO3V9p07B9NveI/DZNaX9NeKzm/Sj9gi6tUQ/7dAoGyMU2Kqqwhm0H
zQe9gHDVrA0rVC+RrIEU7oA8AS1+IGoOgdh11toTbvsADiR50t2baFunayINM28itU72NhDBaA8k
7qEYKsdt2CU6quui8W4NzzqfNRJKsRGAX9FYT3co3tIVnIdRtmdN1q75A6o4OYClGDy711sbd2gE
CQKbfoBF3ChfQ8Gwdbdpi+gZCLZXdkZuBsVMg1BAHESGIsXiDrTHbUALOg9i10AhaQpFC8WZct54
PF7UVrRfeZDCgJ63IROHaCWtxNlsI1hSQ4r0ythwi4tBcnhMoN7J6uLoM2qLKe/xFS9xJJ6J2EYx
IvS2kSd2pMklTlixlYh8ZF0EGxXvN9l1N4iu6glndexIUfM6C09jzCxaDOO6mnKmUXKfdRl44Eva
RyguhNQgBs8RPZejM9mDAYoHXKSfEuT0vA9aBFcKZDUccP4SmI29dnpM4Idek/kBUcu67BshZFpu
azJ8ZCjC3EG6oUPDghv4TSc9XCZ6WqNjiBK1jZVt++0eOyL8QuZchGrXMgsFoDk49ljEeK77uBHs
A5Ck0GFjSkB2zEcPLTkXh+3XeElmczAz9C5AgU7suwU+J2hWaPoF2IlEPW+fcdt8FTkihb0bYpxK
qIdn2QmBvBivNrCjPqHlxJsig/TKUFqu19te9UA+UAGMvzAZMSRA3KPvhVEDypLs+QDgFlj0XHAr
e1UKQbcTrmaIpFCdzBLaaAFpcIZ09sPaR1qXYdTDFiiwwNBK+OAmqCIv4WNb13JGmYQ5u2tlizA1
CWaHXuSezhDdRqIh/vsq2//D8vSIIIn+15n6rcG6fVrG/vb9PzJ1FJ0jApkbiIvEEO/LUXT+exWb
ZK9Al0aifuRr5gRf+0emnsSvQHJISAg1dqgo4kj7R6YeMRS/Qc9A4zcK42Bc07+SqX/zeHlSxKZQ
WMliqPAkMf6T/NBFLlgqgoWiKrchZxY7FWqWnIi8adbPtUrS+c7A3zIsRZirGtlzGH5CL/+xjY81
gUVsitphSQABttWKtK47rV2wynOHfSE6pCJSAYrM47C87jfkoAVZ2zj4a52dqDLnDNcNcn0GOVno
/T7jfgG2I9lKEglWdt3Rg7BCY4/SOgrLee4cUpeOEHlgvFMoV2hsRzsuiQQsHCz+XTJ2Sh02Gyxz
Reo0t7tgCKh8oQ3gGa3r20VmYB2g3peHUCNiz/grcby6lNWDRI+rbedDHQe0P8eqxnWxgN9M6Mt+
zDuclcj+NjxkaAe5Ku/zGvWNgUd0J1reYO9kFuXABeTA/I/V+x0d6inD5jilnzACQU8lyOqhJJ9m
BLwJULDw+ROq8ijhVlOjyb+YHMLrN0Cs8cbHaGyXAzGwmLpKcFCNe9rEgEhYb1cKsapxk1e5Fssi
i2GdSFCMS4d9Vw76+MdLjJlSDwtZz1UzxECpJ+TH2Qts4/j47J7OYVww3joQUDAyQvAZn1HmTJtu
AHeGrogSidmLorvMPkqOcu4uWNFI8KAGvO8KnTpJd8mjiJOi6yPRXqFS2otzaHPx9ERKUyPUjQTO
8FrXkMLzQNERtFoURkyL3LJCZieQw09r9C5Na4q2OCvRJZeNbZfshwAaq5VS2pQDm4fsEGTY6fGD
yFJTYmH/EcY+rVB0bqNy2bLgwQiUkm/8KOhdvsRAQ+JpMv0Lq+NZm9TxtaJqBqsV5J3gYQE9+/61
bnwhig0E5jR4TeIqaBDclmij3+qy4cB/djrtk/gS4tI139mmidbzLae8O0PKi/9PUMu73qJhbA45
kltWahAkzQmjrGvPQ7pmyV5RyPsV2OYimCp0roELAdK89Txasv5IQED679FU61qc91R122nYs/ZD
Klm43j3Zdv9kjT2dw+D2PJkIOE3hpIptBHrugJWwLT2bwsIjx0w6oGkq87A7ikCe6ZpFnqpQmTPa
2LTk4TEim5Ip2qEuhxrpry/gx+2UMgwOU5kjdQnW8M/2Io88jouhgeaNnLHbaB747QTgPionzih6
2Hg3AvTwK7EFm4PFVQudsdJ5t2KlTyDvY1v6tvajb3tRIhUfd041R8+PVLAEArS2NlUfMoV2O+VF
9uaFW8BR8t1jxF511KIDbssgYsYyCH5+P2XMGo5w5Jm/OkDF8w0Gxa405n4C/WZCeIQi+YZkn67r
tiNBvF3U4OQcMh8lj3UODY17LB8XH6hVYN4cMYDuPUeURqoxQtGp6laUfckcx+7BAal2BVBFipUX
rz2YK4bZBXSE1NE9abbI3poApKU2gSXEa3BLSHxYVEPnHSC3dDxsc414dAG+gp4cOoQShHNFoTAv
A5bukKDMVaM29OQ1iAFfQ1QsB9AWBSupwgEl2kKELYoSW1u7pAJJIHgr6DoAt1JNbVHvTPXXGIUR
hKg0agcAEs1wn0UdJefTsuaHWtgFRnheI6Rnk+zBv6pbg5qtayDA1ozHPcP0QRjt8CMIzHkS7aT2
6xvEe9ge48Ws90HUhxzoyOyC223gSEXbdM7p2bp4DwSxa5u7hlCz41RCdEiAlBAXfWbxHG0AlKoa
p2VYPuKvA9TpzTL7O5EDy7tBwmbc3tZp2JSh6MM3LVhd6eXcgK2wj6fRd6jo5Dj3h7Ee7ic4n7oy
gLtfXUBm2H4ZlKjZrdAaNWk0CZntJHPhvJStX/x9qpv/x9x57caOZGv6VeYF2AiSQXczwGQyrVJe
2jI3xHaiZ9BF0Dz9+bKqMegqzNTB3A26L3oXurSVEhmx1m+rap9x6VJoOLMXPGh0TeU+RMc2keWO
EGmz5naUbyVAztmjtwuGrgmCu1S4nfsUrJ2Bti7AemNOw/ZD6S6LTuWUOI8TBIXaKsS8Z2QNK2UT
xmTzfomWni7M1Mzd3Zi5uISTCRCUDL+oq3fcSKI7VWyCCDFEvZ4RPXEM1aIK3zVMdBQbI5Mqdj2d
vWVNkASbSral3CG/arC7pwMNRYRJ1d0HGtLiS7UZ1LJqZGr/Ul4/PwRjxpwDBmfNpC028juFXPyS
gHQn1olhJFJghIpfdsOgiy7ueaeynVBemr22Xjn9cFShoQccMfImVRTDxXmZUNLkJWBD92tv88U4
qPliMlfDgrtsaXjvO2Ysqmw7Phg/XbP6yY2aOw6QTk5UDzVRND80USfsuAsAb54rOYbyFFo2L9to
hyvzf13zRfViV1ls9/P8MDuixBLz56s4jr1BAlAUhi/Res0wf84q8RgArWUlskll7qzSLZWgWf1L
liAsE1uinoGJrDJXVBS3XhZF3+ZM0cUW5/7MX7xGc/sRDuVIeEBZm2T/5+PKHZJ479rW/NJrq+Ro
+POh66esjvZha4SJnWFtGuocJ5e3wye5ZlsM4fdApsaLZW51PPQm9d6dPlT+iW7QwtmkS+BuW68Y
UAhd23/zbJEf1piUFy6Y8d63IaBYtjL5Y7YmOW6AcX8VZUVSt+tcGXdOXTM43kkPile5aUc0wqFj
2Liar1TP5AA3jk/RqlWXd9d1rdjKEmRoX6ie6HiTjMR3rMKbdg3xYG9gf8g0Ktb6Yi2Wj7kNgzsV
iOY1MiE6hCZN1Se7ZkTaRJ6728UiMm2rmVG3AGQEKym6HkXSRqeOiqRbTwOZQgG0xYM7jS3ZawCv
xxShfsAIGGSv1ew9h9kM3aIyEOytFGYcH0NnAuqO+ArQ/2nAuNF6A8FJugEu2PqexQ9aVVEaDwks
y7aM0txh4+66uLWD5alUvZXFzmK8B5ZodbFDFvWATPcXDZW2HZLBOy8IgLZhH8LrtiNTTer1+dPS
ZjB4fhMu92tDgkSKdHQH3bhwHI+vZTAWd4uzfAkQo7cQn6G3W70ErZPPOWudTK2St7ksnvXap6ex
0/2FT09ecaj1xxxNFfKCPDmVEU1RbaXVASw025ixdeEE86I5r5IXOjfITDfWHNpb1aJR2RJRz5tb
2AaxFBHgFadZlX1pSkyfObFrWtiSCN6naIfuIIgi4x+gAbufIvRiO4QM/d5LhzrivPBXVA3cCfAz
XV1ckNiQCBtmA0qSK3a5WYMcmBWyMfmu1sg92nXjfGqCuRD7WEH3I88tX+ySRCzP3dT5B5GnnbWp
PCcq6WIZoYAiWTg7lfr+3Qo6dhJDHR44SfSlnkCnr0DIGT64O1ZNsH6ahX4c1MS63ndM5+4mFYX6
wdVYAA13Y34sVDEea9X2cbpm6DJGdAfOOWd8CY5VXSB4Mprf2BWhNb8sNcvffma+ErH2tyBDaTyy
nL4uMko+QlEGn1YIxkxRb/tjbKYGLm+hRaMXSUgAfmAINea54K8qo+CmAEiPbkRluicplyRmZoPu
7aOp/U3tzfAVFkP3wAnfdczOjnfnuf740wbAf9aZ0XE/2RYcSLIGF93ItY37yqm2LlqSx9ZZgu9w
ft1jQTzkEwdmvRvydH0r7cm7GcMMHR+08m1YlevPQaz2m2bi2jvDMD6i542Q7RKs24hFxbDJqfkY
k6uHpg2ifrirnWx9WWs0xFuCKa7j2NC3Bv2F50Ufih093TiVVWS7orQR09p5H4IMF2a5zVTif5So
Ku9A0Ah+XV24sZ0lbaffRqmuvsJxkiC8UztQ3uZz93MchNU2z9eV+yRZ1SbLR2ffZLUhhHSUXMao
tyN30/iNG+ynHNpuz21QviHIMv5+LFdzIz3UFXErouowjEOYXfcOr9kqMD7xeC17wG9ae7/rIlVn
KpeHeUPqGn7Jyvar9ZDZgU2isbPk9S5iGJN6M/M7CF9NZC8A55g1BNxdoDjm0sIL352Ob3o7C/i5
uPZmXx4TR6ZVbA0mG3YMQWWsJC9XbNtNG8UqaazfTqAziOcwzZM4rZbIbHHEErsRzeN+QjEPkdBe
gxT7peXstq0ABE2grxKMJZG+oIfXeVwm/aBjqkZ962kKkNnFykRBCkHfI8dGelTZnyqX9qd2g2V+
IGJQbOtFyvbggb9Ca9rCECk1mS4juce0+sFnUsovdjLbJe//4ozn1IOL4zcxuuUlKqLhPV9k+8iN
HJozkQvKbEAqSTeyqpyba+lbWqOW0asO7DKRc4BG02ofzC7XR4Vj4Yj5tU4PhSG9RmbsjYCzocw2
0+T57MiuYGqVSeHbj1UnK3uTR8Y8eFNQd2je7fag3TK6qeEjw53DgDfEupnEcbnuHRwmuX+zJC1J
a9B3xdFN0uLJ0ag4Y9lK74vh6M6vC7vjZ+h0wdl2B1jGwF8bs7nqA2Yeydyq98hYi5upVO5NPYSt
hMVOdLmtUvQEN6qeef4tERrEPtZEFETGnPEBqJmEG7lO3V3JHYqkelYQYVldxALWngwOigLMZjYu
+rvEYhRDQSQXdxuWCy97BRK2Y59hWF8ZA773TTrSzYQwGEFEX972tvZ/p6BJ+4VQjW1C50W+mwvf
uiuruv2M7BQBWJFBqGySTtNJFsl2gkoZTVFuKISFVEaBtDibZM19qLEBwunYNEqjVTW5iziznpoS
ZePadQdEZY670atnXUQDe0vgv2fZZxaf0d+iD8y/RaYgJzuNmvAdKD6Nc0+Ckk9ZHn7rXJHVfNOc
PdvRj9pTYTL3jPA7bLdRjVRj2/sN32bmKucbKHpzQUbBz39xITO3ZE0EF99csaZUaPnqjqX6kFVr
DuUYFZ9Y4Bjm7UrNvwjm7B7DTkGAJl2WyJO2fPfUkAc3nUQlmnLraS0+QSvog5r+WAKyyp6dy1KW
3wqI0GTX43ImcmqlcvE4hlOLBMKSmcWqkkyQ6nby5XpTfiNyMZ+4/8MTpUbjJaLnu9h2FoLzmCib
1Y11ZAnSoiI9oO1z3PUts/v1m7YXLXe2r9fnwPQBfFlUuzdk7ee/HJcusk03z+HDhJkKnUUl7a24
HhbgIa6zVdIMx95J+2fGb7OxeP034TLlR3RBLISZSokeqHkuAK3UacjAGwEjslPWZr88/0oYrQhJ
eOmICqnCFEK8FzW/ZNQoxyzHLGmFbfYoc6/43ctafmnjWU91lPef0ZxFz+kC4BFwv8ZOYNXW1mtW
qDeBbP/B5/X9nUwzEHnLyvI+6hRYR1Fc78YNZEF36Pol+LB75ZrYH6BarOv+FU62z59V2C33xgFm
cajR24dlgMWFQu9+UxF9ChXVuOZoHNmcF5D6A5flhPLPvgmrILi2jKYo+3wxPwgmj0MR9W85iqZX
23L8G6eXHBbouo8rWhOmt+VeUgb1jmulXfHtTNmNrYbVRReV9gd/cZoHMk4ozuBpL9PDLGd9mhdM
otlim9e5sgNgUQb4Trh7VXvmfhhhfjfJ4EaXtQp+qdm21k2ZUJ2yWaO1voFULY6jWXlHklSXxdUI
HZ4hRJwTt8/vbErTXz5I2HHJbHcXcqg2oJiWfxEwLy4Imp+rLcYEzCAjyQhPnJLVLaxtvZvaPOKI
aHk6ueujJt24YKn7aSn8d5Xjs9VDWsQu+t04Ei56HRa/bVeY/qHO82aXuZO5ndbqtzfyb5mFfqre
d6sbWVjO0SQ+JhNdy11nW/XvEN/VLge0vofE81cmPNV7+6KvjXfIaOulu2UYHpskKQ9Ba1vn3kJd
vhuuWWyWDrJgwxZCr0M/dm2KhWWlD8Wqma8T1BPbIlTFWYyJeXSG5vuatvOZ8WI8lovfXypNPMoV
iL8ndbD6ZurMdLs57HPuZi76t6mYl0PmJQPjxbXetkdsPqGCynmWeD5PCRyRS6DdFP2AEsYBMoiR
X76boG7us2q8sScKOklc6kR0xb/MFzIXFhebqYZzEgvEpm/z8jBZ/vIjmGR1P7Rtq88eLOzDABDN
keWsHPcWKuhfYkY1By07rgyzo/vWj+yEsidj9lAGwfwjKZvQ3hRMHby9C/TdprZYUHiMgYCDXqZ0
1c25fpZhbZ0Yxqn1yAQJ64hbScQwrE271oXa3w1amn2XOB+w/PZNU6icEF173HvdVNBKb1mfYhYB
8XYYOu2imG+yxEpPM/vHphytdseMwt3aF5BmYWknp27J2A3ssVmOfeDar/OI1G/LueCVO6JHUCDS
Hv+GtC+h8WUm+s42UfkAGtp9kiuIJywvB/WyzMlLP6TjfTWT0naaeosXJyilLl56tF4egjMtaNnw
i+khl8ZK7hcPIZnpDcYoUfU7RHfTYcGltu7ndEJUwjiwxN1cVE/Mg+venlwHfNT20MB5Tf9dl2kP
YtaZn3SBln2s3XW3IBQ4mLqSByZPK9yE0STPs+nIhUPFcscF2P3QtlU+ZF4KwZgYxQq2Ts6tw+qv
Doh3sGZV1XTC31I81sbsgwDNRRygq/ux5mO7bLl6o5Od1TelGy4b5AXZ0ZY1B4Ves2OgwFAmhvWr
ZFuHv/tJLMMWc2ToxSN5rMwAeBzHwyz89TFYjX5HVL0clXaG8WHpy2WvsvGT67h+LsJm3oVlXT3U
S3bSfNqDtjQvOpFi+rec/Mk7r8W4inMahMO06+rZ+lx7r3sPa1jrwsGjBh22xSGfv+dpI576vqi3
3lo6AGgi/4BXbo9WqsELA+tZJWgCC6Cy5cjMHIH6uhbTNnsytPfk1xfMjuWJdbJBEJP4n1ad23GZ
utltwW9pVMYv4tFPzIzCwmtOYD1jPA3OctKZtJ7wA/IZROTxKrhPdqD1GdAvha61+n1vWfI2keNy
gX+1sp2zjk0Hs4wbCNujjdQt8HR+R1El8hnNZDcNqkexVFrqJlJmBptrm88ADRo0/fJl1/O0x4aW
f3MqVzNYJXk8Rl5xnnH73ZYoEe+coHpdLab/xjS/AhWKF28YeIOuPq57rHYbJDXDt1E2WX6xQiID
BulZ564Jx4+wEfhpPBdK5KFgjpg/Gy9MAWEDLap4THSBFa0MfeCuKU9tyJAaJmgP1Nd0D/laA6YG
WJGQNYlueAlqnwnQ7VlfNssVCUpkLrpD5hqAyw6VbhZHoxLWJkf2/or7TMcdHSS0jGRG3lg4wkCI
88x/QPpWv3Dj9mbvNzmzlJpU6m1UlQIPGJYRFElt37U346iSLFYZQ9UmC8sp3xEFMaO3XXRUxDhm
OWb+JLP4nYaAT1ldmv8G9/8/IeZX8zwDJewe5MdfEfNOyWSCaPod+sFyDmtNMh5Cv6zcLuiUt1Lp
RMVO0i93QWm17/8M2P+V9Lii9T78LY74iP4YHPjXQIX/4O1C3wydrdbvoRqa2zxy9SFF8YHZZ9Rx
bnf6iCFMP1kJNt9tgbdm/89//d/KFCFd4JV8D+bNjXzPR0X+179/zWbysQqKgdcsHxTWV1ty6q0h
Q/CfGCTMUiBPUSKz99xSI67PrGcFnu3U+ellXttsq9bLZeyAJmAgrFiu97U76c+mgIJkXMJdapkp
6Xa0FcsDppmqjTums3yD19aqKfJ0EmvnSTbrw3/z4f76wyVHSLiuHYa27flEHyCe+uuH8zI/FYk/
/uIq7W5ZDZBYODS8JBtG2uiWsUej/rED95wQefi9FQjC4iDoy2QnULO6uylqyNZXwo/uF1b52CxF
8ezM87gAgtrec6SX4sbXDTSqSLymIAfcaXosj5N9m89hsAXDAOcJF7co47ZBKcby6Q2EsLb9k0y4
vbf//In/FlP8xydGquCj2+d/k5b8NzK1slRAHmr1a3SvQLALTMelp4brsocqocGZGHZmD62mbiuD
I/bgKYACLhHu4bHDbbT752/ob2zU9RsiOQYjgwMfdfXv/+35rqXMeeqXK3fM4HRSurWeC8TJwSbV
doIhzvWXV9MZkiY96snz3eQtYXKJoibPWY+wyCD77Ngl7NSLvpoMxfCuqIV/F7ila+91W9ZftE2D
rXttV99izO+qZzGFMwPBFZGHW20/nHbwXjwNwERzs2Dd/OOfWsZrQZeEsYLtkprcxKkVltV+SCwe
ETV26UaYgXkDZ0zp4t+rOd0WzOQtUsAhSbfJ6ub5oVbzwBNtGtbLilsk40tOVGrVEKfje9Qovlj1
B2Tu1Gj9j1iFuqPrS3sfwlMx+XiJTnYqZAQDl0/UvHOLqkPQFtSRPDUL5sONxuR6WarWfh2Qwest
Jh/O6bLog2qD8vi2Eq1v08ZkV9GOuhXOW6+qfOBdfrrWZrE1+Ogfv9h/Z6D8m639W+LK3/74P19U
zX//7tT5SxLL/zUr4//D3AvnmjbxDzqhazLK//hfPE0//2Lr+eNf+1Mu5Ib/Ehw517NGwKZLhwPn
T2OP7f9LEj9E6IVjo/3531Ihy3H+ZTtYgITtuSHtZRGs979dPZb0/xURoeEF5GEEvEF8uf+HEBbb
E9fz7j+lFviKOA15Iz3sRa64ft7/vGxkPnikpDl4/eAGnDhFJo2/qxrQvONw1B/OLEFejNUMwSVz
xVp2W7ebA1bK1BvaO9defXnxa91BdrT9rLYuCDEcgFtl6x3yOx0+TujoUnpwib9Knkope3NpClHR
0COwNLL4+uhNPZkChk+tTUyB3eDmh3ySk3lG5e0kxIBBXA7bgJ5bqPWxW4bvlW0HBNPSGpvaYTyz
PzyCF624IiOULJ8CvorUuIhPTY9aMYeet1m7hDI4N4KnxbHTyMSgd6rL8XUKWj8g3kCyOczhshIm
r+qqP5RNFxbPwrG88ondvK1/DNYQPF5XCvEIoy3Ds686nJiwakETO/aMaLVGHquIEuhN+KKXgOM2
xkepyjgyU1P9IOYOi+DI2L9yQ46JIsncz010a9TY0/Rj1iBYSKkIvGKNxzpwWUxneLr0zg47fc14
6xe1fLAVW+t5mtHZ/nbDLEKINBo1oOnNVNkRmo4zWoHs2RE2He7zwTlil7dRjNtZ0X9mXpAPd7lv
hRbEXDtZpytMHn6Fehj10dZqHX4v2CIwbiCRzKXA2Tm5lhNXhEph2638sSFrAb48z2am6lWtxyLl
V/I1i8pHFdOstrVPlK34tXUc+e68GbGipvfNhHLN33L/+T4f0CT04AK0dCrnB5FXCXBUV+OQuK9g
Z907EzXR+m7Rlw69NrN8zskJ17M9fMrZHpL31cnm7ls3Tko9BB2ty2iaD+uQv5DxIm8gHstvaVuO
p3RiZh7L4F0ufvvLViWef8uYdxGmLY4eSWQ8D+5jVpZqK/1rfLWamHjrLoUbrdN05geBKIqBWgXu
m5vKRH90WB+mG8/BEc8wlePkH3KBHSHUrdRhHHDzeDP0cFS/oElvClQPhdoXZl0fE2ts9/xSkcZa
GbvwJrDQZlwNaGSDeiXfzmznJVExeeF/dIlrF6fIy/uoASaZcnFXzmBjD5MVIdK9euxoAxU+CRrc
Yy2pJRdk0bk45Jjj1h/cK8mYMESXnnNXFpFa70laLp23IAn1R1ktzq4Dg2ZRHZfaPaioYndfhuSD
/6sDmqXddgODQbhIl/Kf24hxzz8LO1fRVojejE9Wu5Y+ClpsdQQxCVXy4gKBSus9N8tgfiw4kqZf
oRyi8CQIs/SO1HdO+W23tMr56oUo1d62dJ6c/akril0mFoStK0Ev1XjfD60aj6s11E8EClCeOC5d
YvPodaS8YN2CwNUDTiZhSFLZysBg5taLpT4sk0EwF+UV5s+4Ltc72m7XM9N+LgG/+KEy9MGCxVFZ
hsegWb1gj+LKwrZRd/42CkYV7dKQXH6H+g52cW0Vl3KBldvQbF66N8k61mSA2hjoN2miSGUQZOo4
O2dS9bup9UQRRB+VNwB25gGC0kKwgMj+6vuXwLsVpNI73Mj6O1HSv8FOiNWQqJ9fygnNDkTFf6qz
8H1NvOUJLk66p5wPjdQNsGQ/OUN5qEvL30HwGQRoHecn3wiIAlkg6hR0uX1YlZl2uU8cC0DOMMC6
zj612rWV/0yTyXpDfpzej3xNYgGGfFct7vLkNWF1aMkPO3SJXi6NU9UvaVFPj+TNuA5j8fDlC5+c
CIi2q0hubT8oXVOvRTDRZyBG2/kyDB1YppjAQZGgtvs1D6ZdHY72S+quK4huY9IvMbrBOww81oFZ
05eZL7O/68e6qM7aJ0QmyUPvm/SneT2sCeRHVldzsXEUY89o6iDDSJR090i1g50/JWG5s0WPM6UZ
3Pm37s3r2PukfyKjaN5lI7oXTgCn39gS892uRrBw0jSL/ArpdbzLYWJjSOs0dpHI3Vb9kHxOWbba
l4pkQ3rHKqRFsPDFfdAVwSM/5vnk11H5ObQ05WxsFeq9CflQCAKEhDRtmB1h1sDEm86222NL7tgb
TWpXo+WMrukQEOz0VFkh8Rh2kL03IjC3qQmxHia2fPGzof/oxaSZVX1qC+cgf2rxZu66ahZHE1jn
BasXZET7IkoENJOMJsCqwSqPfbHY4HH1REB67y03qDN9/jwer04qUmWSvjvqpRFndxLea2/nP2TX
Nmd7Ti9lxtS+qSZv/Ga3LWWDkZC3gdT35RJWL+26rjEgc08xxZrFCA3HLfz9ZVQOKi899o8aEv8m
Wq+jgNs69QcEcnB2/iD5hqXEtqHUvUhKpAillX5EuekPeETNrhOe9VWt5L9so67QmKIsJR9noeji
aBdFvQieaX87zCbdX/ttLqRNfaV5cR8F+Yki9+QjsZ0H+peHZ+BGa1fkvXzDoNps3bxF4zHCQ3X6
VGRtbtGDUouvpKQLqu+zG9mjvbE7mX0jo8bZjOkQz03NbpsaxoVhwCdjCWRHCKU4ewQNAzOCUnJm
p+RljpS35+a78iLXzh26c0FS9CEqC3XTTs0emwrSITNUXntqnb5EUdsyhut8vIf6n28YcsIjB2p0
qdfCOuDo8b4xBln+Z6cApH/N/mJHG1E13RPcHEEcLU4OqkJQQm+SIhnfKoyYSdz74OwxYZEUeYFZ
6rYFC+wjXBgAaTSGpEwlT/YqpuADJtP8yEKY8nhYsuWYF7qJEfCK2Grtr5YUq2XPKVf/Lrnz70Lt
v1VYOD7qPuN8VtgN80DUV1g87W5ceN5jMkZ2bES+ojogC+pj1ih4moDMnGqGGPH8vN2DlY+oW+by
UrdL+M6rYS27wnK9g4KlRkSFNIuwnlF/myuTW6eqvR7b2k4Df6uxco/7oF+Wn3NmUb0emVyN91Im
3SHt2+6nh0F4R5jNsl1Byj+R69XgwgLWJvENKr7ecqJ9gQlqR25wu0va9t4pihAVWhgk5O4ji7BA
5JYNAWj1hewrvp+UpmU1rRe0ZF26r1nSL0tCoE7ULM1BOUa1W98K7L1lT2aXlBbFc4zOVUcmDwcq
gRaELs2ro3eDcaeLe21NaHMCKNDulNOvqCgbrGV5g5HGK98Xy8j3OcnGpzkiBgnpxdrtjVjCt7Af
xiN692Y/a1Lk6kAckTiiZipEeNvaTX1LBAyrPFWtv2rAqoMupTiitcKtE2kYIuXW970RWez5IH5D
OuRPZpIknGdXh/VU16+OF65nkCD7LQva1yrH3rd2ocDlvprfjtdhhauC32y6mKFhVraRF1kbKrbR
HpfmiTlh4DbNgaG6LvK2uGbDB4fsuhNpO+ltT94Bkx2BZuipkttSDb/zyiusLS9AhC9Qdk+I1ZR7
Hga/jget6zfpYi9QQO0Ho6rsx8QoecyWkDducOzydcCed5DE4NypSctP2iqrl6GoQYVZRRCsW7MV
HLDYM5+SV5Xdy6nHHmMXpdokwZWnbUZSw0q2t4bhDGnl1iucryb39KlaGTDQt4tgB2mPygNfJvIQ
ar+5/UtiunZksvintlyZGogNYWiwHHmiJK0vdk0dolvo0j6xziHqpHabzKFGw5E4r3WRlREPZzvG
tDYBLpFYIt8tp/e+PB/E3un0BMg3Mi6usv+E4HPilaQbhOaF8Asy8Zr2u+uE9dluCN4i1EkTJ70S
WZK6yIY7q+/MY10FGRE0/poy0w0PlTPJO7zrGNvIdNuRADA+IQ327hDo8WwPzUKHOaH0hPck+bTR
ju7Wq6MzP/vO1VRbiZ4n0e2DJkAgXOjytisA/3RbE4E3T1cDqWUQiIO7IuNzqipOgmy9EPAciFvF
s13FzYKmDxWUDSUvOpdVkCd2uot0UL6QxsCxZS1Z0t7MHrVNWRe6T50lliPEuCzOps+DJB49ObxO
LdYZHOyzjVVNLt5WI3JxNkNW2vMbZcm3vdMo/G5WCVM3VCKDp2zcHTOM9wCJZh06HJQ/PWcS7qYq
lX4IOYdPmA6LC6Ls9EeAJGs4pSJ1gl2pFAYY6UE9we1xaKGIdLY5YXAlbrGqX2885aF/d4fc7KNA
lx8W8r0b4tn7F4wTV1SNwXGDA0d8yXCsd8SpFCeLU+4t1V7+wxR2vlNjYd7JEm3uteR8IrKp24AF
1xxVY2aR3KfT+5AjXm4TR0VvBGZeR9gJBczCgnAP3JqQ2XLVQnsZIYGj7VKo6JbBXaTk9N1mptwt
nS9/GiK+1LYpPAHURMz1fcWheOqTTl5C6TcvTRg1Hxipmadbid98g/m7fWrbSOyJI65u0HWJT7KB
hqsO8pphAxy44f5Jfklc4rFd0/8auv30KNZKltcUqGWMZ8dLeTc9XNOjkAcF8sVx0UWvJWb3rQvm
e5RjoN8koTV7noj20xNanBaZlD8X4p4uXR6G53FQ0wEvtdxM+J3PnY/iPMYngkABKrAfzfK8IDP8
7Y/YIBfw8ZtO8ThC3SU/vRTn3OgNGYqZuXyyORi5fHJNMhor02PmRBUP2Tx8VyhnHvNEJHtnjoYd
houT5wt9qfw6PTe4dW0MEKPY4sGjOkzWyec4AiY6bc/WPen8ktVXDsPKyuXO40m2HBwnV5vJZsjd
YqZtwXM/UQPXN741tBfiTOxd56rnYWVyASq31T5yi9zfc4Yv4aZDfYdBOsnPNvKyra1zj24hkgK+
yXWY3C2UkOBQuzrtaxZDzvDafoxSZ3hrumDwt75aJqZ4nZZyayPD4t+Y/OgxTX3Vctm2a7CBmGXD
BkJhssbHuplJjTmOjE6IQByMRBC8s/ne9Uq+63mYXokYrclRnMlM3aWdHX6zG8IPeKTm6DRqr41u
lpVg+B8rgqnoWHQM+lNEw9pJyrKb94JFbzgwL/+qBlRtiRimB9PIa0pgF36JsDAfQ14J3Mnkhhb3
yvYAlUKm/WvyEWmnOPd/IECc5xeCOnh5ZwcTRtlN6VuULP5xmOXwDPqRHIghIoFocmDwT67XIawU
JKQep7kn80TUXk48EVRHHTu4g3aYdvvmbHmSquOpi6ZLoxtR7FZguPLQr667j5IhjHOCM35BFXSU
Aati2pGuNPSQfDgdJkL34tKqxG9/XUBCFHYAHNY0bAy2Kcs9O+o67SBEbHlq/cnwWoQOxOHYo3DB
pwqAypWJscHDtQr4bMuNEW33OvcyDzfNSKYT6giFKSOvf+rR9s5DZsaNDvznPNEm7vVk/URKitZv
ccEDVnd+xi8sL0ypbgxIFWzn2hF3VgE/bNPae3AmFwsPOphbTazKc0Ac3R2flG0MEfSHz3E/xG1K
t95/UXcmO5IjWZb9lUKtiwFSSBGSi160UmdTm0f3DWFm7s55FM5f34cRkZnhgcpKRC8KyETu3AI2
KAd59917Lsi6gnvZsknOe6w5i3apd7xboS6Q1Yuw987zddM1FcQStMYQkEeS7GVFGEqxswOnUqI2
Y9gmqcfcld8pg8V7MIWVNK8tN0QezKyCvSFUFNs9s45e2PkSTkN8azpihkgekce6kCxXkEy97Dcc
Igz7sa11Fd0ZYd0zvHFljQUuS7iv6rtDrK78gI+Vyn0m2wa/XkesOtm0qlmql8Tj8XEEEROn/cYL
syl861D9W5OrUIXGQRRD3PuEOso4OuSpm8k7zUTunEI3Xd3qw8g009GHE17FYiAf45kJ3zWmOvsi
cYODBe1S/+vk6ZC8l9nxcNpVJO/byxAW7h3jg5M+Y3FW3QbCS6JPTsW+ZR/3Vehdhwy34b0M8VXt
c0YHQLUjD8r90tFltCXYIb+VDMw42ehb3lQsU6Ad2GWRUtsL/wy0RJ06kU9QU4QWlAOXfx8IM9n3
GPjq/IhJ2uh3fO9uryCvWruoH7orZ4y7ZA8YaekfmtEdln2SiSI8mNxN5Em01y1XbUam4CihM8ZH
RKLCvcorx+oP9rQgS2L2W6zwwfAk31wbpuFtPX7R6IBcSBNt5OsCq4DRFfPG9oB2HlLPNY19Fptl
cew03I27NKl9QpqcYWxyR1pUR9+ZFOALc8Jb1TJLmc/KtBSP3ZJgNUeu1BkBpDAq3vnLxPddOnIJ
wX/hg/cacyLzDrB9vpDOKjkhO+8+rsuzhi9Lxj32o4U+BF1dXCyiS4BJZ/4VJExyzBgtU20iWag7
DebwEvYKnTmEMRE33J5MKPlxccKDGo2WQ1Kn4AzAdDkQAAZ+k/mcPYpCfSS6i3YD+85ntIxiI8zW
xVZQjScy5daVmpeWIG2YbUPBKJ/hW9vFov1UnUgC7PBvEWXvmzYRzTUirPskC6+9HXKOGAQS3GHc
kDAZb6eu/NaE0/OEe4Lv5b21c4EhYvHPSa3PuItwIasM+d4fqh0nL/ZAmDyh1WUQJDKBV6dD1gIU
99ounDqGtHY3AB+hTnas/ztngdYUR2AJJm0cMf8xDzscw2hk32TZeMDsoEBFYNKq5TLuwwKXnOWD
hEIdt+4kTNZgEGAbsOzXcXiSemBblpBOQVnhAY5/19/BpE7etR17eznxlM0ybc1+4MaDbV4v7ZIe
49y9IrUUHVO7KnYQ/ObVJ/GgPfmeqBzcZMEj/j7yQuswmFEGIt7RJ7hW4qnLVP1j9hR0WAYzuEI1
vpR88Xh3NZLnV13111bfN18c06KXUgtShCyoSbzw7b6OjsnshGWLEtfUuYqSZvrhlX7FQlpzY6sk
I+JbW+ojTofLsEz5Sz500etQG2rLxOF+2mHqfoAIR7fkD/vmas4dg46Tx3klElqTNdyQWZ53LXui
ANGs3BX2gN40DH4A0whGSkXy0qzjV1X5c3rAJwrjtMUvFczCjx6MXtVHrZLvgJTVKcGQaKMqbsC5
PFtlXG8tfAg72SQmauiAL3gKfzjDmK42IO+jkl4aFCjkjSi+4cxWCM1OvV0W+QquhkWq61jbeOTE
bnQNlaJuW9+5xfTOsd4IynxA9+DG21TgUO4Sb/a2irrrjr14f88Z7KPgpl1jF7x9pvSOlWS34ZAy
7i1M6m9LlbXlDqdot6uTGr4QLT/lBv97/rBU873Vg+gkNmnuFmOsT0UfETDP11K6kAjTnBNwAaXx
mMKgwjHrty1umdE6ZICP3ofMfFg6+2Hu5mf8sUdVWqw8uurNcNvqKi3UMQFPcmwyrqvUHr+U8Nmu
k34+h9Ow7BQsU7zctXMI2chfDdCUr4vSm86WRPMZOdueGmEw+9TxRDZAWgd/KaObZOxAxngW9eUd
xznXE6sOTHBANao/uXb7CesEqQel6+w2wHO8qTpWOcsS0fn53mw4b6WOfxjYrG2jwQLECFkqEFq9
8QwdvvT1eHbyIaTKt6Uuuk/XbGTjYDN0U30E6XGec2FsJRYbJMYClMomtCTFSWKwb4mwZs6WfKMs
mKIwpDK9kSm0uF/GQx6q5MoOQ3VjKy7bGrPt0beLGWdJ/lqbKe/UNrSezdwCeGrMxZYdU3l2YzI1
c9FKGDXlcxupNyoXEmajbtrmOF9XyuoreHIn4MNap7Z00niBZiSxRHvJjin2FUP/Z6ViMFwF9C/t
YOvgLFDshqSUF6fsDcC/k7GxgCkH9ehWwRJXz3XGRzqBfvYCCzEP45QWZ9Iw+NV1E70uWc7Zb+r1
PnFt1nkZnevYjArATrW1a4154q9LjK9O2bgxPKby3tZ6PHRE8ADjYuPkRTBH3xhGOWtgUtlMpIli
noM113EV1ecRAZjOy/ICtrN5sdraCqCBe5sUn33AW6c8ulZCMtJ2jWkHW1Ud+6g/DMnasxh3nbNl
SziTIxuTS1+o/oxCyDM87mFz5voe34i84jMsvzvEVREZSoYUgmjPTt/ry0jN+xMpz3VTAW+kDUQ5
fq4C8Q+j4zRd6b56FrOZbHtmKXQT1kfbIid7tpg2DZqzRTbuuq25Yk+uI79O6Mgnw68rhxderknC
gJu/HvwKchm7w21hTR+xgCG27Y02THfhMCY4xIEXA1cuHVUdRlfY5yltu9cQIfWKnlsdJF5c37Pc
punegMKTrUIauKDR39hxYrwjX3B8NrIDw451LYhS0H9Aa7O9gBDumuQb2LNoiyR1b5X+fQdyiwdR
SJ7FWbIVH7tEW4sAXDBmDiGJNMYM2mLu4/TRiK1Ze59J2uFQZRsRkhlSDXwWpvt6QwAjtQNR1x0x
lAg9WMk4kCzSOM8W4nZg9Yr8A8hgSMhHlJMNcQdQF0vmth738wJFcZPmYtjX8zzvY2z5RwCvLPJ8
K//eL+U5dacc4d2crxJtGbc8qdVhnnkpc0yFy+WF5pNyyBi7MxbmP/gL/ptA/J/JCCt+E9anch3H
BIvl/inJDYxtNOxyVsDChiOz2T6bIfVwLP9XLZBrsv4fvgACXLaJKcCyyNwrmiD/bNIhSkBELSxS
Ytyl05wLlYjpCkqFZW7/59/oZ6cdGANMEIBUQKZYpnRBnf5sQAgJCKR1USYg1oB37qqBWOGG5Ur4
ZSBoSf6OPyoAX+nHT1ak5PAvDGF/LhBcvz+lRLawhfur9e5PiIGR3G9YKT/ZJSRbVog5wbCNTPAt
ODFMzL1Hhql+wz6RDtdmn1t35lKjMTiNDLfs0434Evm16V9bXU+45H/XUfOT7+bfqfPIwW/5z203
l376XnxQ4R39kdHD3fA3mq76Ze1xUaYpJDgcW66Akd9MN/IXWAiIGfwP55mpzH/4bqT5Cx4vFry+
csloUqX2d9uN4//iYIkEE4c1crXr/KWiGVuuDrd/3FwuIz0/AyFIdFsXv8Sf+SYzIWsIWwjjQiMz
2j3g6K6IYFFXefvZIMIFEzkoDi2IPDMGjkBCx+NNmhbb2OKeHDLO6pD4MT+3njgoMrEvgBo+pF66
A4uQkQVcZG/8qHtPCvVeu+FL1Tpflgn6VEP80JPJD1uoJ5PCzo2K83IDyLzbiNaug668dLH0z+4c
Pbj0euDW6zfaqZsTVAYXOS92twoybCDITl6VxPg3BJk+GhK9XzqLRcyEbfSRaOkcgLxmix+Z7nVn
rXOemsstC1JOFwXbkbKDLTrVusbcoxfAWzxa4qpw2BGa/nGdjS9+O2pohzqFilAeXHt+xuH/FXZW
d84Eal5ok+o3+SnZTAzNIZVzdu4Nn56ZhOVR0VtfyfLdIyZMwFybTzee8rPfYVEodLWbgP6vWWuc
TLa3x5P3IZPRPrCc0AGMwmafCqa7cc2TgFfrAj4c3NtMCwGnA8wShTT5lbx39mdiw/uS9h8Vd+dp
KqIr3Xlfa02XB3gf8VEBpaDhpXXl0RFFexWnC9t/syLsPrrPrDvg4pM3uc4JuQS14DyS2nR4WAY5
nzlfToVnXEZeNXsojCx7KwzanQcKJSFPvfVF+RDzJtjoxUfGKXmPiURc5xJjxFKRJKcTgI3QpDHW
1+2LPQuXgzSSY9gAcWB1+GynyG0OaPPA7OWL6qsnE9594Mlp2ebx8MKLtNtn1nwtR20FYz31NyJE
B2+72Vv3JOjCpI8AILJQDDkPOSEnxtgaXjHleOwHmkdtUaWBEeS6c3qaXkjw7cyW42ZSz/u6tPdy
/QlSL38Pa8qFQusim450rVUk6ELxzQoFWbPtH+YcKQ7DKX+9utrXjvmF8YU4k+DsiAscHIR9lROl
3UTRDBnAtz7YMJHoKZdbIyqfF0/tM86hG7G2ymj5mlP9se9CBY5Ces2uG4QOqnpCCGMNw4DWt08s
II6evUaEQudbNMo8qMrxVWnHCVJc76dYT/ifCUDv/Lb/0trRE+NC+CjXyFQSpfbOjuODh9N6iyp2
FhqUnO2VG6QsdaoaVzBaEFPYs9Usd37utBs2Wfpklmx+vaT9ol3aXmiFwKVKa8sx7Wf6YbrhbA79
dBw6+2Sm0OkwgB6gPaQHYNTFK1r9R6eYuy2Skltc9t42Ik21J8Y177GifTX76NMbmufBBnE9AWTe
ekQPAQHUagPn2D/g/0IogGO9yYf8piZdFywOf+hKu1dZb/nY9anKnOg0OGvKhbelr/wtlF8OflOM
sd9KvvJMiIPY43ONIVRsyf+9kq7O94mTES/Q46Mt0y9JMu66pUacYXg5YJNhkxQDFBysOT/xbBRs
+yo3YHxdSGE2MVk8S3m8krsb2RKl8YQTdIvHdF/W9pGXdrJvalickcu6Z/Qy52F2sfm6QF8JgsAe
6BcAzpuFpz+h5vmqsLuTTtn2WYTPgeoBhhKZLmG+JvemsK84dPNUMdYZ9N0ZFwqFovwUYm4IjNxl
EmWDhBeAOg62DDd+NH+04ZgdjG5R3koC+RZHQEsaklpN4j77ftoHFHRy+a2MxaRfnkGofKATXvKB
8rsGUAB7psbeh2Hzmo/Er0v6bUtwDruiMT8WSDGH3FUQG1jo7EPsgXmL+b4y+vkKXV9ux5Goehfy
81jdFB1DmjOytjexEKAKefZwPYnpG/UlHG8T4FRkVE52lLg7Nxy93/IT/2te4H/Xk8v/aBf+v2VU
5T8Zhfny32zCwoHk7yqI3xxOIGsp/uV3m7D1C110rsKuqCRf4/Evv+P/DViELFXXs8zKSyPTgLv3
b05hYIQm9mHTRL9c4w5An/6CU1j9PHjgTCKbCegOjQ+sGS3QHI7+6BOuCIxikHT30Ec689Dmi1/k
GwLtSZ/zeMvNO9Dr8nHWK/M3nZbuNBm+NALR+PM3LC0uabPYK96bGav0ptfZ9IaLaFwDdsbXLoGh
vxVjPL62qdsAs+nS8cbpVOxd5TiLisDxoUjzpGyNzwFREFCbkRLv74uShEVjuNLfYHyivyrPev8x
lRP+B1d4OIo8+oCGHTOftA9c5pH/arJdpdzK6p0nBC2TRSSGuh9RZkYFD4mCs5iV9yPWRk0+a55p
OgLpmvAdwIGkTy4gCDfwaRKpthU8eJOFft+nW7TfKd1Sh0BHsrRFhe5TNwyvCbHHF4ecFalRhleO
bdoF+wcYSmLRcYFCRddG1kINNEuifttx9uql2IyGSJPd6sktf/zhqPzfTJB/GuxMeCYSqho8M9I9
9q/m8j9+kGNdg4hQSIiAIW8z0x1fw3Dy/1Xq5M+Xi89RmR54QJcALW3T56L943fx87LrsQHejuzu
7C1+rqY4tlWv4+MQLUnyL2CMhLJ+OlFzhMbZbnNV8g3pqPBt8Jp//H5U0FC4mPQf2O15iTTMkm8l
O7n3xPd1dVyIKcVnvypFs2NbSvGdWGUPXElLO+7iKUHQiCYbaQFs45e0heywjfnQGv2dzgPQNrRR
zX55qKnku5uyvuqxinUYZbxuDr0r4L8wapSGZgu0LOTaiya/tTd2Y+czR/RpOtvtVCImIdGkG+DV
9bVvxUZ3Z2MeffWcmdeEx9ucRifH9XZQsgjW5wZnat5Yo+SFBsHfewpHG8k+b7HJ7BZ3sRGNPWgw
Tp8wIbO/b+tj3trjfHahxtR4ugriMDKt+m+E8Nw3qoHgfcjWY4NTzs4QH7ErI1otwDqOTSIN7yBl
Lr9DXZHnUdYkAMes5zSVIu8MfrfD6b5M81Y0kOLBmlRiTssgpW3itnVnIintItD+8MgUH1mzLM4m
AltT4KpREIocu57cg89C9m6iLYqlBeDJcWMv/AlgQGTZRxcNUbkHZpt4YExcyiFdSR4oYFeLrSLE
TfluxdG88pXIKOLBalHHMDPRWZPPWSkeloU+lMDLY3fkz1H1N9outLyoruDQbhI4O2tJqSek3x4a
RytyTwRQf/rXmPVwtp6wiK6Bm5ncMyIglCHJ3X9ZRsjAp7SFl7QWrkfscBFM9uCS7Vect5qTNJ65
mb4/T3W7uNDol0Tz4vW3WhlRk27G7twZHn8KMn/TI8wN1j4cniCkmKtRAooEuvNhskAbALZIQyzw
XrOCMNCv3LNdZi7rY3oEUXbtiTNnl6UxECD09EPaKIjlbhmDhUvHxuTwYjEocppIrJeMporvYzRn
32PH61kOGuRZuBsXRQ9e1BanVhgEfjNP12rLow8zMxrNhYw6O6elhb6nF3kjUqDE5zppU/JJxNbO
SzMBQ9cz6wPbW6bnES7DuTBHFP6pG79PruhfE/6KYus6LW4oqYCgbSO8+OQ1lqJfN0iOQ+mJGNo7
BUqE9iT21Jj3iTZhpuupvdjiSfBuO2txPhV/49fcoNf8yqt9IHSitTIvQJzD37NEbWxsZNNj1MLX
wKeRi8Rzt2ZStXiQOcE9zizL+31t0z2xcbIZoztZ4xJHQo+umkN5y/bdCCcDL2fzI+cBg0DPIR8G
WydbhgZjsnalLdonCxzWd9kT8mY9oPSJWKoRHQjrwKGceR9+51Ok0DicI5zfPtJQvfPmoYJEOKvw
HkebnR7TpcaVDIudvVs15xOzikq6FjNz5X0QscyvjXmerKt+YbkMRFTdjmZUf48XuE+AbLGMb802
z+lIbBjsNvnIcBNQ85w9x0vfXrs1vbB9wUMPtm8RvtXF0KQQO2GcbCNMaHys1igefbBP4L1mvoyb
yIaD1PvJvJ2T2r2N2Bdia4jG1t3nHajLvUfD2GcZOfWrjd2FQjiXDTUeMJGzhvVs+jbkEHL9LV6R
HLUNYH5P4YX/gHa+AmPcBGvtOEyYgfLZMZttGZrNc8jrMSPd5oT4KHAobogKCg7Afm7O1LsO3qUT
NsbqTzgrbOKNpkmLTcjlyteMuLYuQOere1NP7PrjZmrao58XJqviKFqc6mDjQxPLVSjYzQRx360d
PeywhnPTW5KOHKhFLFHIKbLlLAbaJZ0C0BVhCDpPMeKha894eAObx8BAwZdIbhdXjjg/KyO6ntIk
cnc1LcJfM/QM7wgiufyeqMiWxGXj+bllsASO7BmlYAhqk2NXal2StMnScovBVHjtAaN6fePPQ4+e
QvUI3ktsrtYhz6KagvSmUjXQds4CjEQZNtUxTJg2+tgzX0bdWd+xcnnfZAEAcdPNUXwLQdV4m4YU
s6QTGsmPlHFh2YQqb/rzmNE/EMDHcCj79DRjtfAwV7ASjPsfpRD0L0QEQKq9Vzj4/5yZPpVNHoqp
YXHXkLf0kqQpNzSGIVyQOcKHb+XKQfYIVUg6zPd5+ifzUj5RVWN80jTjfPGXrruFK+++Vm1rfpL5
DUnMs7bj1GMvcAlyAXtkm2tr7ALKXiECgmZpZja1IBwDsO7pK1MN8BDlRxJQ2TCMpMtMqHxYWwvZ
7BLHsT/Y+BBek2IeOcLN0BfwEXa3IY9fqJ95xxnLiVPHvJJFJV8is0seO673Nghnmd23GB8ARuVm
yGLGzxFTOjwpGyOZDPah6NFfQIox8vcGC6ktvR8Y352iLs5y4u4C3RCTG+AlmN2NqWZ9A0OUtEiS
xd2dtXCWpJfFyj/Z0dUEDzgm/WiGvnyjMi385mUmERCVRt6bN5DLJ/RmmGot74kQ4txKfctjdups
D+uZFmG/Q5DIs0k9LSCK3zvKXb4UjHokpnUH486EyQ1ew6SdivGSCHdADQFDMHBgzjIDVUZvRRmq
NyroF7mnOMt34cAwF075VTaO9Vj9ylHgeDCY1Y/CmtdGHEeLG9IK1deqdu1P6Y7dWu1hwCYBPhVH
25Q6z4y1U+YOF8CIecs7fYzbO+356dvAEMBWOGH5WlgLvUTO2PRUfuBJQPZrhhW9AZ8q3/kZIEzE
B6g6tNJ4Ge5Z2eQUWNFHiBKE5QSmTZcbHdkC4tGvM6YRJyAsbgwPEwaHAavbWKK4AJS7GQ09NcfW
WCju24DHm1qmjWqBHBEMEnjpENSqldZHGYIeJaqEJwzGAphvKhfY4M6l7A8Zbte5wRaLGMz6q6bv
6jXDY5mfG1kXMxZe7UWAV0rkoHHflwPjwqbISLl8QPSNneNMdekUVFUYygvbcCWokSwgTZJ4prG4
uIPVMoLpMDhGCIKSUtLfDR8wS0coKXwwlDLmiTDuZnw22QXmjkGyeDL1En/DN5wb+6J0Uvcua6kF
+VZ26+/jhYSjHRI8PBlPUL6wOKPpTpnZBwskN9qIaVlM9nUoWljDzcRvIdnkM8rQHDa7B00COSFJ
TNNIzurNS/uXZcZA9UyrTyH2uc7M8KlPMTWSP7IXfIscRQTlGr5OGwJNFKmI+yReY+gs8WSrHhKY
eUB+iAdy9sbB6/IWJbnAqw6geBZjhQtVpZ/ntutXCGWsgFFBSlpccjwRtaRGXMXlpWzaYbzWLNI7
ostksV2yXARrvFPotI15y2YcX3dBkna8r+shFI9C1566Bu+VC0KG8/BCTpJnmpWF8FqyueB4441L
gUsydezXMZ7mH9rC+EaFMYlNhjz8JkdsV+ObtrCb7eTkD1eNmvHm6QwoxMayW96GpUfhqcHZetoQ
Zl3ULmFZRuWo7ER0SZWrV1TOvJhB5eOdKfBBQyX0RvEWL6IGKAshxzo2sZNjKasWEiK+jH1xtsYm
hgZL2wjlVDZ/fK6vkFRf3bmaodWZAZ5Aiqr6W5xuIGk7+pWy3dxyJAeMbDj1ObWLCC3LpzOsgl9P
JQ8+FtxjpW4fTFkky3HWshA7J6Rhmhx43t1NAIxGgWNiKCKHV7cb8osYQ8KYANWGARsgHO3wnpM/
jJbsPwXdvd8W5t7ozTCb5C2v2+g+qsow20TVkAFXtjXQ52WYxm/CHER6R8CNB7YUsUtNRwkjgV+9
6neg/nh70+Oiv7dcEiSpAMQdvXZZk+ytJxkmzDln8vYwgp6G2O2fJxarL5K3IK1PS1PSxjMkyqUW
Q4/3XlVBrcBHZopDrO2cflKmXXpXsBHfWpj7vC1E0OjJhCvxZeG4RG0GbwhjSyGane+bGJ48Ts9o
+VjcFFWxnmIk/0qH6AgDlWLOScjU+2zoe7/HSzGF25Tg47xRbVYwl/m2yUspLfCiwSEAiPjXl4H/
NDv/k17279aayfniDxrG9r17/4/vZYdf7+a9+P5//vPxvfyP6/c2Kas/rvt+/Y9+E88s8Qved4tX
mY0KgNrFvu138Uz8woJXooKZLmteMr9/F89o5AAuQlGix7nS+XWn9zftjH/y+LAEoXhfuCwM/1J3
pvPzhtvlB/V8joKWYunn2pRb/KxNdKmEOEyuYEOwm1tKgdjwPaQC8Mzetpq1fxCxvQutdLiFP3Gw
6O9yUuLBpsiecgCyoCIfZQJsUE5xc2k5x9gFgyLOHbx3ns53SBnRth3s9qRykGb5SsbWzVDt12I3
QvPh9zURskFjB4TKLbch5vLD5c5jqi+OBAFe3QgCyzB5tIb31uOgzCNodpwU5FRY1vE1UnMU6knb
faUJZERfJrJjOOFTMYjbv36Zg5Dg//9/FImf7oR/p533Kt7+8533NYSWavhJPP5V7v2dMsHuGp6N
6aOMoYT52EJ+uwGE+mW98KipMXntglXhm/yuHjveL1z+CHXUhMClWJfaf78BJGgKQECex9CFGP3X
9t04v/+88Ja49xF2+UEgW7iI1T/fAtjgEKliJ9lCP7wY3gB5wdFzd0+HOwn4cbAa48DK+o5MlQeB
17V2SdYPgYt3+ZZUW5Eeq0RRvdf2CWXRGfYqcVSKIH6Hc5abYPhmt5jFuy5t9ibhIGzj+MgjPckX
02KfhxZwRcdl+JaSBDiwUk8fFsIIJCqcawCu/jp16bOp4c+11HuQ9ZquLTU/Kl1/I6812HtomjXH
OL8bufp1T+lt2DSLc45Z8m1iR/TPC/DpGwfUH/FLwrV3sGqzcmuRBM62qQnseI+mY3Sf1ZCY8VOP
ty7eE0uiG62BH1a15KyHipq7yuc2NOyU2TxGM2GIAFvh7iHamUcWcxPczdkAKkzVKI63Bf9sS/rj
ehDNC/l9oz0IMYcPdaWjZTdMkGSC2HCdTZlMyYmQPaZHlSqQnVkT3aa6exZFLF6JpjmXSWkKsUeM
4hg94fNEdukzmGgKFHqbOZM+NQCew3uezRK1rzJXZyIqcg7ODr19CtUuw2F/Szil/kD64lTsrBvG
GmprJ8HpRaUdD+c28uWzLKhH5SnTFFihcX09+YYl77WT453spLQ+TfaZWypVjRWQ2+hzyNzGXh4f
8w7e+sCxvh/7d1m4+SXWhjwPtMiuQpAkvwZ3e9d49fAZyzY7pT2LyaRty68ZFRwbzu4ojrJdHQLK
kFcDoUBW8q1x22U1Fk68/sOVOxbAr3k1PIfrD9+TPyYcTJyQJHOza4VQD7N/V0UY3jd1OVDDjfHx
q2h1HORYdjkvi+tsoNZn49ZNctGpnxyngdq6NFPjmt9j0uKsQw9ggfvci9RxgNOCbzzHZ6mzHmJn
4u+7Fj0VEPEM9q2/mirvNVJdtc3niGpxExgry4i9MSb9XraM8M18rTLSFQl8rx2VLFvmOnlgeghB
LrPz6MBPleCBWpXuKVUHdq4FPb2Gug8pagB6gcw41VubpjhGQzfdZZQ+UE7Bq8cwl3ALsPJLRLKV
dAxXQ7zM84FUutw2wB4X5SMDWULthxDNAmuxs51qMzlhArmMXXj2s3u0Knmaw4YGim7pydFJiRbU
dWevcSL8uL1xJqNOzWnmP8p4bg+OZzYb2ovAjgCYPkps11Y3UEJB0MHEjberasfZ4cyPV6gBQkSn
aWmDBcnZLQd96fJL8CHPV1T33Oo5uYUAeQmJXmyqoRuppTSDiEA7fTkslPJn3yyT57HKk9PopNts
sJ7dOVMXkiLlhk5FbohW0JLuyi6I7eTHkjJGtN74sdSu2gN8eUaYFHi23XtY/m+RP+TXVdNxhRQL
Mn3rFfWmn6b7uF7iu7KZ51NUYI7PZ3OfKKU+oB4vBwz0+FfofksYd7pjY6D3uCgIwP5L8vqeBR0t
ql3U5iYJNLfbDxmWZoQNcnVd98MkSHyb1bhdpaYAvwI2Rl1RhB0mN8vCrR5w83JQxxPjxKs8mT/P
S00FvOh1LdlCZKTTPZu2iQz4wRBemFUZ+HUh6aLMD5MNXcPuxf0yGMu9sWC9Scboez/W1RnBYjxS
ZacOZA2xUM8Cy3odufONRS/3uw0EmKQetHs6iAPh1t6uF1VfXSfjYoPz5oJ/kbVamD+NPHuE8Dk1
tH5NOemPzI72HKzJXjaOtaOWM73nQhE1CxsYo6SlTxUX924aG+e+AOLMp97VJAnztn6pjZwlQhLz
qN1LnqIea7WUdPya2BaGF+vN5OaWuRvbdjoAnIU/wL2xr6rYOuWYn3AYTDmX+7yaQ/IK8bDT6j2i
0nG/1LmzE3EpoWr6IJG8haSFCyidRxbw+Z2WtFIHeUHWrAvJu5gDIm5OoS8vvn4NUbvipm78+mLQ
f0w8I1seSMc7l963w50P0IRwwhhdqkzAlGgdWHEwVewHGg5XfXdMHJCdg5t8JV/i3uKF9vdMeDRi
EdwJXBAcPbfhtaZXcJxPVPDw1FPt0bbQWSqVXNdK3VHUQtWwyddSLrhcZWi6t1Qt0RXchm0b2BXo
StD7YdAop9hCBBDE6FLV7UuuVazSAYkrOCL0dZ9jU1d3eWTJvZXO4d2ieZ6RVtopribR4+exVXVJ
1iwGnVq3xTDluxYx7bavm302GEQhxq1JlthvDJRZKaLdTC6ENGs2XULRpPuyhxZgpohihtWdlc6j
h7Wzy3XlYzJFH8gZdpAMg3HU0P8PBEyQIhY5kKydUz/f1bG488FSkQeCp+65d6wt67NNxcqJAhTn
EcLaD51ZPwbsypfaGKpP9BeC4haJlz69cb0pPpBPVkecseKhMfilN9JYHsvBXlk1HUbQsjT2JD/E
0VdpccGWbt7hx0rPWKmImMNB3Ikiam7ppanvCBDys+vC+rDIqDGfhwMZkIrsfupcJ67/BG6g+iKs
Jj7iNuJ67MULutaycaqa91eSgkXXTNV4rUMCbmwA+6lu7htck4/5kkYv86R/9NhtAjGisE7VGN4k
ddbskRmIJ5A223RKPQwTnGl4lvFRuGZyYFdm73xbFifB2AKEM0239WS056Yb15Yara9LGV/sYkRV
NxGxsDe9Nzqvn9xJ6ntyQvWVAvrEzQ/d2Kw5LZVWOl7bEiK0x9PwTKq8BWtg0FZWzhbP7El4l9Ch
AKg2pzPiQ3oxTd7kCZ6ik8qK4VQB5PrUo6C5G/oOaQeyqZULDb3cr+vO82C1FreaX965Qzjtks6t
dh2lQM8jzKfbklPxLRbHZ4syV6Rnl80uKjbqk/NgzNAFzWggoGH61VXLc+XRA5V6tdQYuuhCJbAo
vAYdYlzc5P+xdyY7kiNZlv2VQq26FwxwEg6L3iips81u84YwczejcB6EpJD8+j6aEciMSFQWkLtG
o7aZ4W7mqqTIG+49961zXObCA6+H2ANYas/gl+ofw2DAqlwA/kYV869za2VVEw99oc+8SfRVhP2U
HwUTxixu+vBj7cPm1dJmdh3Ya6CPAxq7rUEUz4eeHDTw+aLG90ql4oH0Hd6+YW6eq0q4d+BPA9Sa
Qp2E8J/QCoqDw3V+hi6HGG+WJhlRFrq3Vknqy0Wmb/oSAFLMKUvBfDHjNli5T9vQwP45Vt1hJQHk
G1/+9DBZNcuPLs/Q64fLllVS9atiJHgyHUt+r6n3lVdjEtXaGw/9WHk7dorDFTmn3sPgiGHrc/Tj
sXBsK0a1yDasI8SA7FNQ3SyaWcqsIjCuB+k1RuyVwn/My8sXnmtOQdMhtnZxawEqBdI3pDI87Gze
Og5UI8+PiQjm8zwI5+Rj68bL3R9cH0ljTqwVB9Sw7lpEBjdY2uyfeMAEvxHtZT2s6puXpGYBsJpy
l3V+zqYEPcTJ6+cXeG1R3ufF1yA4nLHneM9DN/Vnnr/2TgfDZ+5PAKlT6oXcJ0gIVnsDbAHJJtXi
+NQiBt25QfbmI4Xd2lY4kuYELFIGT+kEIdk1jwTanYQHPjpo/GQvGUvuWz3GNRPdarQ7PkFTPdZj
+qMbGrZK8poLj+bDdu/9NIvbpLya/Ok+LdCCiF/zqqKAKqRk0JhYJDMn0tvPtbqrA3M8dP760QTG
TYazg1wHW+3aHCysS10ZaZPFXGcze3UVNTaYA+UO5Gf3e8oQ8DmIMvvcafeBPxLAwWUSeWP9q1Xq
1Sm7Y4Jw4onuI90aheE/GwPvn48wITYX+0TqWh2XerVuEzYaWzxcZSz9JX8hXAq5ZxYS+7DW4QEx
Qh5nPcCiwZk/HR9CmtAwbKh8UlSYcPYw2vycQ6PHt4KblYNnm43esA9cP3JmuNGmWHYmRUdtFuPW
9GVxKlTybeXtCcNieEzoJSJjcaofEsTfESd8QCZx2sdwgcvTAKsL1GgSnsZWpzsC2GCMyIQE5ZUM
gJm4523p6+wgAMNjRINPS5LXYRJrfZWy7Nu4QkwEHfefFsbmjZUzuClAMfVArAjT1sVVNzpTxICa
bPQqSJlZ4kKMlkF/mJaVX1eG4dxyIL/UQ9f/AMiQ7CExUXAtLBR8XLbriuyH/4h7vYSsMFElX5Fh
guI0HKpTinswMJE59z5JKGxWDo12H0tpWzzX4QHIStxA/2QVdqxIlEBlnBMsU4TPA6dKSCjpFZrs
jEZsIkYdLyIQmnTcIkB3gJfMaqdXFrxlg4JJSGM9tGH9aXToGEzfyGJ/roMry3aT2yBY3vBWVgeT
Qxq9YCx7Z8vNb0h5LZZeHTLlkABTCT/Ss9PsGbZHq8eAmgiOddez9T2wc2DubUN8LJf2CTkp+8fO
0IdQDTs2aYRfAfF4D9PrDFBYv2k9HfCTpulcF8icB08BLsAEFJVh8sBVP+0Wt7tiXn6YVUsQh50c
wpSvxJrIQQLi1o0NX2n9JLqcmw4hJqVKd4CF624vYK25D3fa47+zrWpfOmDN+8J5LnNm+EOuiyNC
zfGMXELTeCII8Apk9gOFhk+mc2Gp0+znO7vw5dZf83qXypXqOywfyYckZYVqP6mSQz+pSyrMgHyd
xcfWQi6bsSiMDR2UsQkRCmGAXe4MY5T7NUefMbv88pz8R9uGRwgK4JQvANsALInDWisESzmaf9uq
79C69YdiHYGnVENzWHKVHBCXDJzfpGrYS0PZ6VMyr1tFRPURhAmBCXkGZc3If83SuVPEfCovv0vZ
GR4wuctDoYZXPG5G5FTOO2hDPy6twos1p8NVWN2O05emZWUyIUi3sK1jmJsYYBLu4Pa18CBkedV7
kbeorXBz61IzzCFm0qy9X81QvRu+PfFHaIjtanwqmo64EFqJQrnY16/1CIQt8F6cOfhEoZNtF6UI
3hHeGakLeuB8vtYLxMZQWowoF3QDlCc03v16dC77UaPNSZTnhYilNOdzfpm+T2UHe8YmwAVtBp3E
iPQcYdXEC92Q4T71bbSOts1yf6rO0gQRP4rhHoM3UU0Dbt11ePMJU4JJpn/MSU22YICMafagnUBl
JHOqw5DO3oGVaXDPt6N2fApYJRmfjLJIt0D5j6sntgWeE5yCw8AYoWfTxdKHokJaBwkuBkDdwlbV
9KZX3oibLCUnax4Pg+3PiIpDrPYzmWct5SpTm6HDmFdPUV4pZO7PAdxCVrtwNWzGV5x4K1owqzmX
ifBYIcFKZ52+HpcG6yzG3+YMdj6MSbynqFE9/UprgCZaHEPcL5zQtQnNqeuC7ZITVTAb3R3JLrdV
q29T8EcQMpkfdBnjAEgXSeLrU8YONfb1/LeJ3Xm62CrCkUVYyvHrhc5j5tjXkrENSzE5xsBfUFYs
Hdh+aQUgHtfs0HVZGPfLvDxYIrkte67iJTxIsmU+W5vYM5uF7PXIyOdgGPn30JQQGTozP5EQD3Ue
MxriZ/41oJwZx6WwoAvUG6Ksf05S02LkfFbZ4Boni9X6qXKUy2zF+GnBFUDP3qwbv0GtXgNj3ED6
qfaNtcD7EauzkQBGt7nDVhBY1XybrGYYhxp1Ac1GcU35fulEnR/8zPsA9t9SJMO1v65skhAMbBMD
zU3FUilyLPvRJ75Ml9zbjfiZdGoPAuuhohM/II57wFLByNEsH3o5OGe7XI5LlbLIqk3UrhV5Mv0u
Femz7Zlo+IZiR4iQE/f4OqISPcTGbfFWO26jad88b6+Q8jfqxSPraift/MfstSpevequC5bPMmi/
YAbVUYI5gFiDiw+57TDXkhhkCbXvCM6p5/WGqKgrMpsOyqxPHUwhsj6yeF30tF/SeUItmRPDLUfE
su5as4rmTLBpehHCW2+OZdR7l9W1kgQ2LzYCYIwq8Yy8oG3vAheKWs4pBRS9Y5w0Lt9Tx2gjdfE+
FZX+WMrk7PmzvXH6iyIyJBZh7CiL7DlZgWovfkzoOS4TxMq7cUo/SrZ2bHCRPGBR7HtMEDm+mcmd
7IcZ+GA0colD70vvib/lVgyMtyko39GI3jF2dmNQ2Vk8peOusox4CS7CC1lFRj7cY7J9ZugAgLxF
ujHXSPdchD3oHhL2KMvCLYTgdE9E1e0wCVw+L0vTfCPJ4YjxHVyEsrojhTCLUtsv7+zQM3aORcqQ
hDmM/QDXa2aOG4I39k2bVTtPpeEO2h8NBD2l7AloM3oSnIbrscyhBxTd12wPz2mvdnNufyxVoYg2
C+iFXDADIvMPPbOW2GHMFXFJd7EqK1iiS3BbZvM7e/jPcaHbnEf/oWD1FE0+OlLkfm2s02nYGCF1
I4aGIsIYBOHHHnYLW89NkIvjkBpscq3+ISCQg3jdLt02Do93mZP0xSAlCmsb2sQC1dQAbcUEs8Pg
DA9vkzi5RX4JsYRokJ4Mbb7D9kLCNWfOY+m0z/RkgFdGlrdOkd90DQEfqwtlqf7pg1dLLVQBnkNY
h4WVfFMwbola/7KOcvxfPrLlTTC08LNkvut1destgF9mpHQxA+mMdOD63uAPMrS1E8Iu8JvzNEPc
YQDqLYS38eNAO+XLRrtzujURXm2dHjgcuaxm5KwGXuIlyDaKTLVd1xm/3ATmjZ2JKkLjN0YYQ/ln
NbmKppphibSHl8J2ueEd2m46H1b83y4WbM466GSKuPKoSqjfU9M4jAxKaRY57nChuClpAiSIWBHK
RmcnwTpGKl9Ybi/YsnVrfPv5dDS64gtZKteEdZfMxbH3x48U9UZkr85z5tsgix15ixAJ3qE8jPNw
LhWv3Gp1c2QOuiN+V5i38M2SgwhYZpOPZsKp5h0mGvNicQ7CbciACh4e+iVo0Try5+KBkcRmHDhv
XPLQlt57lmN/psX6pHfW+8y8muZpL8P+LkvdpxlizHma0st0ODnNFM6q/Fqs7KfV5icpplcYPRur
+8js8IVAjXfye73naughWvmrf7JM7hhSNwgKhf3jcvhEchmLPS5r9pDAb2Pl1wcrWPfz4D0L2/0c
BgSuOYpy1kcxn1YAI5hrvvkKqJ/I+2V9URax3S/vQ68wNuX2K40iwc5QyoA+rrCWcvrrIa0BO1GL
aQ8Uodf+bLnycNUV8ylgabUvAOcd3Q7hBy2EOHiWRpE5tR8IOfsYUvX9MhqM38vHQDv3QWu8Cljw
iKCNZmubA3uIljJHiPUXDoruOpkMvofxHanCFF2EXxszgPXny6TYStRDfIELAUlrgGHHcPsz0/Pz
XIZnl/wuTOgWBM71rVkNjQZOhhuY/9am8itc8ZXRffkrmhPkyHLXe+LW9e18g67qfh4HVi8EjVlj
+kiKzl01undznt5R4M3bCQSqQBJzqCtxOzSIBusL5U6ZIGDLCfg7xAs2wJQSGyMHQRhm1GBCW/ew
igFkQ+1ytMxjROixSCiHTDyh3CzYl6TyHfxluoxMwjUeJNMIxti6uW3Mjk0ny9B/y2/0/6k4grXs
v14Lb77qrP6LLIL//I+d8G/cpwjeOTeIrnYDVAx/LIXN33yM9gQP+ODvMSIHIX/oj60wWgrMiBf3
M0tjxN7ePyxF3m9MXiwnxFkd/L5N/nccRY7FD/mzC/ryI8CW2EJgeLr4i/5pKWxTNU0BwwDdSoEm
YhL4LlCtOZ1V71aWBzs1j5xdE039hWuu3SDYToluvrSBjW9TaDX/dCtLLxsJQ4/aoMVhEok54XZU
ATASLBR5XcbEGhHd162dLbZ9QJ4YajxrNmKbsLPHYRbejXQ4N7eFTteSKOKgs8/93OMT1eNY1NcF
IiiXeHJUkJGp+SsPq0yWJhK6vGirRambM2uBbGZV1yOS8BX8sjvISgU7nCEvKhK1Uq4VgqNoRpRv
yhdbpsUYqZDBxUlpPYebFkVYs9GI+dj+tNNuJguJG83il+fKdJfznCpG2cCWITZaYNe+KYzyhxHP
s7flr3BVBBYDMT+431zuGFV2jy4u0gsOo0+eEqmyC5J7Di1AKgKfKS2A+sGmvjVIOoG9Ri3JbUfB
0+iPrOt7ewNlnSZ/Nk1mNdg5SifOXGVhHHf7cUuKc4ombGVqvpdG5eKnzg0qJOglc3Bb1VMOiFAk
pETqROTjTrV+9xkWl76mLpS9bPpiAd9otGPL5M0h2WweLRMDlzultFrr1Nwg30S+wrJYcl677JsQ
eqLEZrOxJMuWXauy93awFNnOIZkXdvuc+O+oEeGpgiv9mkzY5WfR591wm3WXu3q2e5o7nJKU2cQ6
+8NhhNI+ACQhEPWiSkdUhsqNwXo+MsiKMSI43r4OxuQb4ORs72c+0VcmDYO4J5e6em8ESZuomkma
58g3Ox8vxKwAPRMm5mT7wR5waQM/p3AvMpWwlYIOA5/Snao7AbPssogJ8zcednVZVuKTQOA9aZbG
anDem6X1P3LovGI/r05351oWsbf2QDu1yUnBpugfWy7VLihY8FXZ5F0Fk2gZLaiJWra0C7bySeCu
2OW6goGnMlIGSc7oO6ziq4RSDxZAvcwD/ZrdBT/NpK6eBEPZH+PkNOEOu1CKtK4qAC+X8xz8yifl
vuQaOHJkY0fONkm7yE/TGo0b5LSJGYVjCiwVqNVsRyFD5ddptZ1XBssSPflll3lttLNzGKws+dZp
CYB7KtNf7ELth0EE9scwOewmGQ4mn4NRO98ZY443e5y6kwLq/QS7qH4znUWRlpNPqcVbgyFo14gO
VQDhCPPJ9BTBhThOBC2/a6awqtiQsb5zeR91NKcNM9vGW4ydTVgwaxRw3m0cIOJv2AljqiZJDrD7
xjdzDyGywhPMRQyAFJtGhyLFsvCsX3Y0LTmbZALgsGOjkAurvMt6YkBjUItEAiH6lZ+NDKZXJ8iG
J83R8kNisajiTva0kVBPxks6N181oC91k8IpvePbrXl0rOFYybb/7HMxAK2c3f7TyLuL7zvLtcWj
4eDy7bVhYHVSvvhC5z/gDOobXnDZAjMFCpZZ70zBh/NgKxTaEiU3HV+QJj6/cOqHuPkJdIVkOY6P
mTmQyQWk1Emu6rmXyFy7FUEDsYxeH3Fk0V65xjAst8HA9pfkQ46FEpcRRJ40mnAzZnc19Rlxhk1x
q0wPXIRfqqWjM1P9pwlo29sYomXQYzRMFnZrmlbXISRK70ql/OVUl70baY890UPWhQ2WNTDz7Z6Z
uDEenW7ldCT1nPTRfOnYA0Zj2VC2ANueOnBTbrDrkZgW2yS1vKcKMBmq4ym3vO4pWLvKjD0/kEcj
Q4h83akplPsWyKzc8/z31ktr2NbycwkD+83perPd2njwR2CEbnMXNgyYNkWAo4toDCNZIwBR461k
Rw0hWE0AcQlRoECqMZMQBhVOA2th0663q6Ct5f8EI4juBm/WNtVF+5QhtnpPQbcT++cl8IlB0m4S
BpDf2l/kDQIuQi3XefKtK1tO4uZ/SqRhOf76P//pWJBc/rsq6cdHVg8XDemQ1f/xv3b9R/3z63//
uWr642/4vXAyPPs3sKI4rclL+5vjGjfp73I6wph/Q0tOUK0DEPYSH/enyikgtsm91FQWwX1QNvG8
/mHGvnixcW+j4AlBYAvT/7f4MX/11goRXEg0ge2hpuEcE3+jy/wpH5CHRg3cyk68rJZ9aEjXQY6y
mlsHidfmTx/Tf2EWtv/qq/39Z+ETtiwoSYFPPflX4Z4jwIbOyL3jXK36AEa/6hVNFejVizaAC9nn
8Z9SMFEeUHW8PXKZy93f8m9hMLj74TuDjHZA2RDGAZzpC+Esdvv6Cnun+F0gjaAz/Wr+i1/WvcCv
/oHV+dsvi8DRA+rjmshug8sH96cPxg4QyU98eTHQiGdCWgklYN6D3l9eN6T/YFo1N10bPLGBNGK/
OzDzrfc58H14MAxTcJBgDxmpDzsn+Cyy7pFhvx+1QFmQnmD0FiNKhoBMh5xJXwEWfzdn07CHopFv
0uyuHKtqy2YriPMbG257VKct+THMfDU1QIQDKdtZNmoAMz8jwYpJivtVJSQO88u1UdAlJ8GMcPvv
v/X/rR78L3rZ2+kLv0X/xbvSqv/AW/DrY8ia+p+VuP8vJrVdLOH/uk96Sj/4t/z5lbcvf+CPTkmQ
0WbaoJhQq5nknfHm/v6+2+FvCFcvgVQuwDXE4n/vk1yaIZ6yMHB8AAw8bjyMf0cv/OYiKrcQfVt0
UK7jWv9eo/RX9WxgMX4JUc5yiQYBK3T7n15CXbLesb3woWPRWx/7bAgMZoej1AhEZ+N6SfsfnadZ
ZhpNmbA5a4V9LRqHrIalbOSbof1+RiAG6HDTkzJ0KUzHUjBfsfw0Am+2oBnPLc3EpoIzzmXdqAbI
/KpfTfROy1EDzfbRTSIY3gxhljxOwzCx9sYmBLLPlNXHAjV9xnnprt1Vx7JPJnuHeQfqj8KC3nMf
riuYyBJBbw3GyEEyRc5l4ZF+voed3toWyqqhW35onIzlORXKibrJqy7JDnrhVyVLvPIif8yzH72b
ev3e7Gkfo0lPmLg0+GC5xVU0p/s0Y36E17vCeJpVVvWqR4MhRDrVOKFS20KvJu0k/2ab7L52XtaR
pFXV0NLtBGMrsKCa/YQaMaLaa8kaF0VOj6QYI1mIP9xjGQc9DMWvbeochKuCDhQudDv7hL7sJyan
HgBgC+Odtmcord2Ewvfdye3uqSXu/FKDNf0uWJMO0l2K8ZL5Y5ujl0P/gudbAVXPSR+1AWwEVvY2
2oDxRUIRGpdrt6qXTKNpebNNo30DoMr6J08dVlgIpaDZLpart/NQiZc6G9YPf854TgxJFAMStMwC
7+TqmdSztmyZdok8xs3EbtKvahCsReUUV71vQfUomv5yBvoAGKPA7hBYd6ClbrUbIonteeoJ9DVm
FGgVdqQrPxhsHM4a3P4Bd7oLz7SzQBHXrOrYmyrFFB0xNiHm6LVnxkdWHWAjzAFw7IqqYN5o1IbH
kDak9t94giUeu5UFR+SCosiMq9pD9lKgXwq3Vu2QBYhARn5ZLB4Mltns8DeQURiwIlP08ihgOACU
Bwmc3tAWBzdoddH96NAIWWoRfyGvazzsn1ZbW3ezJPp1T1QNLEo1MOIjbU5mTMS86TGrfPtBD+y6
ndgpqt5ut3DJGWRF9IMOQB2JezJ5W4o0LL9TJrwAcm0iOMZjmqU8HfiuZrLkVgzLAVCBMCyukTUG
P9Ng1IiXTfj1e8njRhasNS23pbM63jZdCYO9NgaOgwiDFEkRdKDXYUNZu4c7iHyhtsgr2fqVMQ1o
ed3e3EFay052Fcy/Fi8nmuVihbefU6YDEGt9BqGH2nItcVwXtSCyz4fPZJA+SczM9aJVVeW9E/rs
kgwPuyyho4Yqzti+R5awozEf7Bay/qaneSEQWMw3wUzK3K4qCDF0SzTeezQP66PWyvU3cJjDbzLQ
ipsw6dblGjJbp+IeX/cPSNf6zZxkz9FFPA0gZFvKZ20CmYyl7VPD+G63HRXRRxFD/YFBjCnbK1Lz
uu6h0Q7qWwfdOrkXsJ7ehEhtNuXd5LzJ2stfugpqTURAmMN2vgC0Cuvd9O60Z/Pcia5nlz23wEZV
KIqnlOTi5CZvcyzNPbiQE61T0O6h6Tvzrgx8upESbv0SWS0JJ3s2t8t32zj1rK7E6I+Tt/PJ1sYa
mtS6ejAllsHN2Bb6I6EzuSVs1wNB7svVRzkqlywOhrG6zkeX6chMS+TuHRre23QoKIeS0dTdDu2a
AzYm6VWC+TXIWezUGfiCGu+yundN6RlbfPoLOkMw5kxXcUNdZAQKYwQAT/4edoP99E7kAUpONQUz
R/0l2+UzDHIX+vsg55+QePQruyAw1cy/Hjx4PDtHlSYO3Llf1V0jWpdRuMLeeGgMRKwXF2r4U5ga
aRaD5kKfAohuKM9TBTFQljnwQDJWWjJ2OrEerHBKwq1IWj6OGaECFL5+8rwtUtf1fSAfgVlZKO01
GsmeISzTWxWpHBiwxu3MEjrd2cgc0zgpx65D8xTSb9UWrt+VisyKVGPq5zYcLttmoYIT40Yyd4To
WeN6oaWs3yvf/xko/6dDEfOvC6XN2FP1ZX+ulC5/4I9CyWSmzPw3JH72d2fcnwolSqjAC31hhr4H
YejvlZLBRJn/jf/bsskWRzH4j5EyBCtQV5RKgY3Y3jWF7f87pRLl0F9bAHQQ/GKWC3mIOsmmbflr
C5BjEML23j4vtAj3qhPbKmRXAr/GPOHaJkyqxLJDcMxGM/zp9JsTsFceIseed+NQbD3xY3J+zA6v
WMBqCO9pZAOyXDHQakIWA+NhWH+0C+kmfXVqqjP5I1cc0+MG84RFKujJsR8s46McvAPRrqwUvSEe
x8l4bqxfLWsqohU6m7hnJxIKnVUP5qMqjnXvluiMaRSa3BwQIlXgExFVAm2HrxDjePxKMObUFkvP
UXHCBU7DwiUhS+si47j4eEonZCKCyNjNgYuwx8xv5qB/EOtD5mRkdnnMn1iyp5M+dZNxcgMoBwyQ
xNRhaC4aMMrDEHejQjEDcgWYlrmRGVVN3x2MYdz3NqtCVe6lMM/YUzbJ9I46EVG6Vis+diOWXvqr
qYK4HvJr7V43JsmH/dGhteqZiODIKRmEOuNJTfz+atzmUkQWeYuSErHNfSxKRFrCKBkVyyJ72erh
G9t4HFTfI95Id232Tf8UhL+k422g1zAjXMOHybVuGJ+RTQvWZq9YnXLWXDNGfVpnz0PoXpG0Q+bi
LhR8KrXYCDdj/Cm/JCePa3lxJQgKwCPynHMId5nasBI+wLdvWTqDIUQt2V2bGXO1LE9PRnVlux/F
LF49jw1DaBtvgI7AkMWGf63D5jjpAtxji+lgY9mfCaRoCrtsPAOaVzfj2pDAI55H+IOJJ6LQ40vG
q9SxUpZsZx877WEcS54tNhbQ5u2tFAg51n2j9A2+Dg8hoq9Oi1jvQq6VfRacaziLfPjHEmS+KKHj
UHxZGeN959qZ3O0y6Z2rceFYM4Le7txY4wYg61eXlDzRTX+avXprNu3R4SFlLImeEmVTUO3JpYoS
UIoWDKFN61pMAeFdbNKLZYfUEq/MAYowBG2T2E8Kt4yK3tgbEN4qF7tNaJIDMkE3WJjO1eSqgvbn
W45y8gksEBszvQhprDFNRbwW9yM7kI1kYzhjpkFluDfwhdhudksAy9YvLnHK1r2N9csMfriElZm9
tqO0R8ekrmnnjtxOeHDEwSbmYUMwZjYB5nRiLnCUxD9V86h8tEbPiUSl4s64jzANuUl4Z4WqPrLt
iqAZgBIyzi2MzTEPo3p8vyBlvPqejKOjjeDQqs3tor321oEfTl27HGZTP4wzVt21uXXBwgvEFY6b
9dhVSHgLzAfdvCCdPVkUyXlJRhrkSoa/amfONznRqYh2ubrMs8rnra+/jfUlM19thrtlm3T3GldQ
28gBOJTe2QZT2eMgHgqVyqiq3HE3jPdWjnrErHY2vFlX/wCJelwVuaQ5lt5+iL28vsrn6pBJtsH+
rT2l28xLotFOWYNZiAuAbeFSl9qbiKqD/pO1217yuuceejo6yMK4a0gGkvZ3kmbsZORmnB7nJHtN
BG9DQMbKDEPDRyageUScJu4BUS7zJ5KMCAzAtsLrucGzjQxNMeF8qvRAxBWzFBOQacccnsxbA7kW
Uk26OzTbk2fvh/w+z2F0TTeTyMLz6livDER5tOtostJPa8EWV6qnxgO91/km0lKk1ALFDfqC6pKA
Ky9WD8naXt/1FzELj0tFxXLpgfyNL/PD5LqgwjRAH8ecdzLhAKT1GZnCDhMfTXE/rC9h8BEa44aM
r40p612DM4jnjiBgc9p3XZPwywNmh0d08dhU07dPIBiMqKt1/mFK0Fx7c3RhhzvtoxqyWKb9W+v6
VPrGobDQUzT0M8eSaFOgbmm4XgUWzj3blTe9yIabQaw0Fl1WfiohEVCiPPXD7s6vwveJt5Yp571p
uZdS2HxDbf/Q18X83mv8Tga026u0ICJ2Akl1KZfh82Cea+Qt5oF7G9ZBLQT8H62zM8L3mz6plnc0
nJHZWSio1bVeyYQQvbdrh2y6aRpEtVajc0jL465bB9InXWska7MukFGqBySjZPL1A5+d6ZfHjkY3
jHI1iSsHAu6L12dqT2vUPzk1gbTwbSNMYeprIoX3xSKd/dDPYNQnvC347+zitSddc4Mf6JQIE/lP
TZREglZ3UirZK9KKLjjfndtAvWdTVbVWejYALB9ZVbeAz5hKsLQbT+Xkj0+U0EMMRQLOYsBJ1GRi
irNLPI6cAlhvpI9IWjBkps8KvjRj1pk4P30v0FmoXF53s/WUGBiwhEmn36Q+UnXrOSQkVPfuA0kD
6R7Yy910MW8QW4u5131hxo/rq7Pndof6Jk3bb9ekVPUbs/60utY/pVAk1k3gjZSySZivEQ8W5OIG
uBdpEdaTLZJTMY3nxZUHlJwvwyXpZJ1/ZgPUCv4F7s7OCH4U3pGe7mgNQYao+CJIRMQDBmPrcilF
jjCGyBvKDEHyGDMJeTFr/doI+6WlfU0LxMNNPR1RiN1Vbb8z0Ar2vt5LonBjD1ZObDOL2qU1OukU
IlKF+YQYS3+9XC+b1qSx9gQA28g1jENFV02fxoeZ4VNcsSBO63geZi/4roKwP5dtrWI8qvUzqdvB
bkG+G+OkcbbWaKgxCstw4V4dMmfYu55CeGs4bVy5yr0tfT9ZWZhKqE/mkIyPtct8x4W59e65nRSc
sn2PYEq6Cz0gIxk4MrSLZA9drHsc2i1x07FoFx8vQ2vf1YlLQZTlWJfINNj37uLeExSBpg/Ax/gM
9diVRw8z230iHEJ8lZNz+S+Tk6GJRjJd6HpfrB0oP7tM/ZIjNEBdVGcJeivkbaDSDdb8fBM6LDeg
TatTgQsZxRG+6zNvtbpFdOe/uQvypEs01hWihXnkCFPivTZlQ3MawA4KQ0IRvc4YXxsehu00DgNA
dJbw6W4ML6Prnvv1BCayvHJHnBEs04YjZ6LYsjJfdsUqnWqDcJhbtFj2lVGs58FJU4ySXByDhZIW
MDHBLe7PPnwsfH0mnXd9HlHXHwdXt4hYsc020nOunJlwR0PJ+c3lt79BUci8KE+cOMxDfxso5d03
yOOuQzU39/wqZNXk84NfJlNMDBunVN4/F1g5jtjuAthAo8vO21rWn6O2s31p+ceWtLQ4rILkjsvY
3CnpKKixDqMAbZ6L1jFuRqupP6Gi1c+SWM0roQePVw864LgE/Lx6JXqvUS0sQUwGRO7JJzaR+oqE
oX1otfiFnS0ZfdUux2+ycaB7n5Ax9DFZVU9p2b8slpHswwTicuAZKVYgDGQ5uPh2bU6Qg7JtX4vl
0ViL5qMCEveM8iHZNgTbI4ulUi4tqeJkXEiPxOzx5NehxIfdXIx/RNN3nTYKvi5qq0uM3i4s0vsw
t0iUZnR07fbdeG6cKX9wS+/nRSzX18OLnrJdho68U28yfewaIgTNZCquweIcdZ41lHBochOhj0ma
yFvspMXW1YypAmyIHeIR3tFQXrmz+8iy9pID010bpHhsqyTILkoM1jRZ9kWeFMLHDBsPmaFXdjf/
6Fnj4LP+W214AJGTHFtwSFcE20RrSU58Nl2MWt6rNfrP+WSKqL9o63Nxl7hakcfjXuXFd8l3eQlr
ekggCtyZpDVtkjyr4z4zim0OP0sY9kuNf5u1Moq2QXZMXIeMfiR8KHEpcQyeF8Jq/i97Z7Yct5Gt
6yfCDgyJ6bZGzhJJkbZ1gyBlGTOQGDOBp99fssq7Laqbir49cXyjsAYWCkBmrvWvf9hUnrpntvZb
M4+fR/J6rgBj6Q462HxO4x7jbnhaZvFHa/oWlyYlDcsrx+163OesbRCo8nYONG1ITEbvhkg5jSKJ
FyWIr5iVV49sphTFPZKUFsN9KLCTf8DH8DnNdX9bY0N8OY4Q5z+H8UA8Fu/td2JWux0SS4JHLZLm
FQjyrU6WJj8Ak3eXHLLGCiGJ1YFFP9yW1TTdlXleHKGWFECkKEZZGTWZjroDFurDacA32NgFdSk2
+XAA0A5BldjXY85UKYtq92ZZCVXnngz9n7PS0BZwuwcI5f3eqb7NXoex42572ZVcrGG4GecKU6hG
YArQqv5CIt3F7pL5Wn4dDJCS1gsfH0GsmtZyD+/5CNH4e2HLYw+3eldm2AhAV/iDprjYWKt+wcOa
zB1MTi//+0nU/5sUPQN2/GdEZVfkZJWMP0Aq5l+cIBW8huAmmZgdAUyNS/f/sfSEA00PU0CGxqAZ
jHwZ+/yLpBc6NlNon7Gs7QUm1ObvUbP9P0RvhgyfGGMR/AEC8l/Yfhu45F8T1dDzHLCz0CUZx8Er
SbyNh/8xUY3Rv03FGMIFYzx0EWBwuysoRo//uB//bnD77z6FkjuAwQRR0X5nkITsdI3VwqdEpVhu
0nTInisHAtrHn+K477+N4Pu4UNq4P2BDWH7/CA5Vc4YkRUHYKJGjo+SEaO/spEyiz2QwRsNxKUMm
GSW1AUosDtKUY53GTbAXyTgAYhznieTkReVESdm+097OSUosVlfayIpwldTQqcrQU2QJtfm8o+RE
wdM3xOniDO5O2Do5SY7gT09HJ1xFRpg75+IEkqzbkEuZB4m965T4SPwru7smWchDj2gVnNs4XeA6
1jZ+c2FPcNd2Yd4EDhnT2vsmcEaMLoQenWOYeLiUVFGDiMCayuIT1mu9t2kDpa9V6PkPfphH+Se7
1fbz4jJf4gAsyqd5rmNYKrpp74Srxuowpt3UHKwCY4IjKBeTbTXZ2LIJtBycbTGM4Q38TZ9h92rD
LeM3YM9QSDqi2+QaOsQFg/XkuVEjGlgCSv3oKMuINOIcAR/bYx3AIkLh0czXlp/TDlG6xMzMmyXF
llit443yayFeBEbp9Y4KsW2eAcokzcsqsHhsw+Vzkts1YEuviPCinuRAMYotH8yp6V4KEglfmKjp
p4ZA2L9mxNn0h+lYfU1nt/qKAMP/Nuez9xfBlH7zh0XR2cH+1OzFdPxudBFnSJk3yHWm/MJZHUVW
RaQYe0jX6ouHOBil5otVTCBTRnfdNSkvfUTyoWa8Bro0uRDPLYGI3tWYskIGxOREOAQZH+24k2q/
MFdmppJO2DPS8xT6sg8SygBYGDbC17QYMcgtU0f9Hk1IIoGLygajbhkUn/w1nW/+//Z8pgcxzv/P
2/P2pXn5kRlgiDunzdny3f8JPFIUIjyy/qb7nJlAzMz+bz+OYAUJNmpY+Owuwjbb+3k/ZhcPQn6G
7Qe4XwWu/19txz/SceD3vzG5gdJpGGI8MN7B25FcbasNIROGHiP15RWlf5MJhPNw4canOvIncMKw
06q0Noh6GXJ+LlLs4ahYi1QO6kABh7yDl3EuIMQiQxuUuBSpRWLKEf9rrwC7LtshP5rpoGw/xbPo
U/fCsyWA2SU0Wb+ob700KQn9i9bQqvANctcof7SZPvMxfmktcn1MGmqnA77obu/c0Z2ToIPwC4jb
uUtnbEnxKj9d1oD9HdYebIy9h+ATTLrvH6PFQiANoIM5CRVjMxREzfZNPAiHjstJoiLcF2u0EtRG
MKTdJ78I2QsMoeJfxx4W+8Ihko6zyIcL74Qej/OfRKJ66XOJ2iL9zQnShjhDuQ544u2hkEQhYYdN
l4KlW5NKuldL+6sW2Mu4hJYeSimn/BlHSnoBZlikT4+7sXbg1e6m0U3IPUp5OMVyOVtjGveb3lvZ
5JAyTbTM4PqJx80OkHfxBDj6O8yayLNRxHKlKViC3lQp07EU+ByBbYycyHe5rtRSbhaj/iu8AB1e
VyfufFXrRJbtPgqZydx7qk4xf6Ipm8M/+xYDrCfBfeTqcB02PzDAzYuPJtIHL6/NAobAX/d9zIgx
6cL3NHy0aBgGvM26ZLQdwLm1mcJjSf8r/EPkxDjj3qaNLOSfPRMggMsV5E1DjRVTEhLvnURIg4zg
05rnm0hXaK8uSw5I/k8ULaHHW0Q+eAAdO+nYXELfYTJvMZvPHQsh2GSb6yddFygO2MH1u9d/LPp/
U4Owxt898hAjXjPcojwgL/PdI+/L0QfYVv3z6vUYYZEkL5JVXdmFmgMcrjDMGbM9zspo0S8xLSK0
6NEaSzUygK3R25YXH18OI7YfL8cn2yCiHISNBHEwfnc5KIFGN9Y6eRrw/OPVQHQJV3bnBGqx6r0M
8H5AMaGyWmb3ePbIYL7BGaMBrP34OhxTe/2wFDi3owD6n2BMwZjOXOg/KkAwrryY5BA+hS1cjfpu
7tlriiP4ah6I+5gHgtF5Chepqkx40sr8fkP2lcOrlS8gscshoY/il1ktMYkS9ST90fmEqo2Z76da
Y/T+2nrjlJa3uoVXcRvVpRPcf/wtfiRQsZ4DuFuhzXK22YvDyGyr//gSPsVtNwIIPWn4wwBIwbx6
3EYxKbKWj4APnTdfxVYztLrdfPzRlOXv7yDFeITxC6+WQ7H+fs+ue0dM2eqlTwEhsAsuynNdht0B
E6mOZ0iEnfnwMCfYNtyKtkentrUtiMrdbbP6Q+PdSXfVrAicBs1KnWcng/o/Dbj78l6kpOGMO8qu
sIg/tRNm6P4xmBqznag5a/mZQd+Z2tp11pBduJ0hd/+R1GWh5YPEGZhVLLK+aupN7EPKjg8eJwCL
bJBFEnSHxW3hWlx06PG5TKTaeCttYw/dJkORmRaScCpifvkHUKzNnoRQIuDh40gp+Jv9rMuRpFg4
2D3wfzeZte254cKfRaefMneB+dH2SBsASRNeN5ekoV7wm1HTpObr6cZ85yKPWfe6HTo+XLRMf7Nv
SY779nI9GMxKUuYiy39lE224w6QKslPvV3vIXAmvwA1wp5GYL3IA9nFdeEDXeOfI/JLABicI7wvc
ynkkjQwRM9zLcmoC66U9bZBViL1e8kVju6zlH7Mz0r/vvaXhfv9ml9FYODd4tbZEFheJ21IJblYQ
OLPBrvPIX1WyMlcdiUTyveICn69HGguzq9Wn6+ysXFmPDUR5/lXrhyk6SHdx+9o5LJWyaT/yCeZq
jPNAMg32nuPc615xBbB4TOcflY646gafkHGat0njjqkf6toe8FBhNsBkgIGKHt0vU9uZh5vT9xXV
b+OswAwZhCqH+UuZNeY9U+MUB9O1i0iZPaaBys4t/XhtGF7lj5sLjqCsPY4gjloWx7tyJgsSTM3X
aHxuJ5GvTGzWNcZs8rznMR/HynkfmLRLGFwNeYC4IzSd4urOfwUK7dCBzxT1aN3HBArwAnot0iA4
jrAe1ePcJ3Y97KaqL3mroJ+Y+yJ7PFOPfl2kxlKj9Hof9y9Hk+1CIAvIT+s/joDm4/pAVT6kD0oX
vg5uYF8uTMc3viu7cLr2Tgeoi41hycA7TPmA0//Q1Jv3uz297c68mLqniAqzZ/sImeBb+nk98x70
i48jwWcMvSqb8D3ceNqRBPjTaedod+EbW6ksphibxhiqEOy9peF5cDxSVmEKk5Mlh4C+SG0bT7Zs
csObdIr6Af9MS7FwHchgnLGes07S2lmwLIfgyi9FClenxpi/0ccamxSPZEQnMYval9YKn/njJ+28
L1xtQoTxp2X/87yAnfjdk5a1IOIG8tUjyQGiRXyczAi3SLXm5XS359IwEaIu0Gzr2AjrIsdECxGu
5Cl25bXtCMP+L0+3yKZep643yWYQRn4q9NZcAt8tef/kjwADZNDPrfmlGrpkiG9HiZzqgc0X47ID
aPyg1TfmFqFcjpiWqcz6ttgjoayEOekJpZirwCUjBqDVzOlSa8gQGmwWo/nw1oqKQFz2aUFxff3x
zX13REN59wMYyCgokRcEmKP9eLppX1mMOTr30cEHPrXwwNMQUItNSW1rbPOSAjnKpWupUQH6LTZu
2F8+voJ31Yoh3RvohnE5Ptss5vdFAuMYX634pGACX4b+b8rWGssmK3ZqXnkQkXJGpBn0I8/aicSb
bDKsvUWfyO7/UQHw83UAlPkEfqN8ha/9/k6UnSvqoOvk42lvdP3BbMisfGMfSFoGoR17VbmxWRCs
esqRMcMewr34+Ha8KzdoFpE2RC6KD65GuO9fdkgoY88cZeCBDFYLQsFRbWESiG1/40Z/gbTWcCwL
ocMw/UXr8tMd4IOpdIx4NzR34V3duC5wd9tylY+ZlQd0f2wWIccJzDyLX86bj9dM/UL2I9jz8pwk
jl+1v7gDlM4/bu2R4wNDsqrQYbhUsu/vgaqilklYLB+JmNFsf95pgWVFw9O7qLB5gJ6KcLFnuZ2L
mLrGeGC+wTGhUPambDBiKQ5OmZktmyR6akMCPjnyMqbk7ItCErLKdzr9YI9CMqNDRRsKzxpTENTE
TNKlNeovRKFgcMXMBKskC2erEv3zJRlvogyI+AQYmq8UhlXdq29FpnDow6W1+l3lijTvH1I4MbzF
0u4x0buiQyJxAOuchKLzUGS2y6UwTzalzxj3Nb9YgVLmpDpt/8XM2/c69Ohn56shVqTX3sw+RFXs
Q0i64NBw3DyF1oRKOvDjgzsPxG5gxMKo4NppwLpezydga/fLGEr4rOXIn5UNYwRO/tan1brG25U2
8WA7TK6d34gnrMq7JmlHR98mlY/r1hYtKt/x4Hv4W803vaxXxsHk1xEic0iiJEFVqEQpEdWJqNFY
eUTVhK3Gdi0CSz5xX1pO2jU3D/tAP1lyCSvRJVxCe6pZFO51kKDzdQwzIpyQI/FnqzsaOEHBTeHW
yBknnZ4+bhVcWBWhH14Y4fcZP8zXS8ZfcU+tKvJAn795/gcOy5oXpeHMpZmkZjM3OPFgouZHqv+c
GhE6AiXVPIJ2ooAtZgH/hYPeVICNolygFkUcyS+Il8wbNTQMk+nOdVBxnlaSE97eMydjC8Xb7a0V
RSRu8XFCZ26PbjHnXmUHrwah9Es05KKs5t916JZLej1NbT5iyl0VYUIIxIRe8N4eY38tD8PcjOov
QiPeqndnXLhHaCXbAjZfURJrt8W2bKSZIqKYdzzw8gKSeXhaGiugDPvTuJaeHKEFZzWS+RtyZ3tY
2JsUmaUNt8Eqouyvmn4Ae2LMZrwY0nCFbW14BV3f1G1FI9YwvaijpmqHEcFyzt7xbAkQ3e7Kgqtb
wD1qbCQfGEkOnj0dEqMFuQ7atMzlHVpJHS+PrJi1XbtdDX8aHaVdkdRH+eqKbs13FggvtqG4SZr1
ZIcjLkN7kg5ryBcFcmK+J2UaVHBSxrySDwrT3jQK5+7m/LzRzZryqDmVU8IPzU85n8rWZJmdOyZr
kFtyKqE/3rh/2j2hobo2FgfQVF2yH96dpF3FmEM0bfZwOj9ADCjtPL6RvveVnjm9RKAyrl1YZUYf
2YYza/vja/jp8IhCc2xg20BshAmE/fE0Jym4Lebemu9tRDqYRdttUN4uDc3EM4poep0Dw2akH7/Y
sd8NRzg1+DDM+THA9EgFYKz04+cWQQ1eFY/9Q5YncQSHr47zuADycPF/3WOTg5z3FjfaIbZRQWcd
JqusRcykr2Pcr9b1ycDlU3qh5MrTJrG4CiN5cFJF4XoxuL7Hs87WwqHqY1fDFA8X36qbHwhg6gEt
u4IEJnV0pUB8An0llBPtD62eUxHJDngJp89LEBX9ogcRZujzD4CDJw6CAj4Qsb16OFK8e+ZO0BHB
iunbQ9ysgdO/4IvdU+eh05943l5Lcj25NJGCeHtkcO4a7LIVq9PvctZbhIFEKvg9UBzTqRpm0/os
6bn4C0SJK1zYbYwPycvLw8mADsXpB5NiWxT91Tg5GtUO3pcArLgM2qyv6xB9aZ3vMxzn2/IySOKF
8oUMy46bPZIUz5U4Hu4S4nsXWoH2r50150pSCZ+l3w05EIu6Iq4Ah8m9TbgsmQqO4hTCQQnfSI1t
UpfY8ZTf4y0HcHdBhx/POBdz+jqM+oZ4cki/8TlvsL8g1GwxT1mOyfr23cfcsQ+s3Ro/o49f/feF
LA0gpv+Cd9GOGHi+h12LQedxgsvtPVzKeZa/09GX+h5eS8paMzULu3dWzDg6HjRkTq7m489/v/RA
Qm1eAXpRU0b/VD62HXvtUtbRPQBztT77p7W+eFXIK+BmpHRj6IVDUvmLou3ffK7nYxKLODgW8Off
FW2+VEFuPEbu8T3mczHiMDguiUxmfxw09OEDqhKH3/v4+5ox8Y/vvoG5sWEJRGyGHO/r9irLUfyr
db2fHV59vuOIkCaHmvZWrrJBZW4LzT0M8clc6Mal/7mr6NlgPBTZUuOH3hFE1l+2me6wcnYH6iDD
2YxgT/6itH9j7v+wTuGeAWYjIghsLvb9/hRru8bN2svudRKhA9xGZWZeBNEHQ/SVGqBI451b1En/
VMwDmA3q20UX3+j/JmrdcyuSSBWvcpvlI+qVnedJq1Po9UJzoz++t++gjchF6/AmAg9FhHT6fSE+
YFMYaRyVPmO6qtlIAkzbeYu0wL3C3cq3gyNXGEnsGAy79YKiMU85WUrXS+hLPr6Yn14w1w3IcqFL
NP8RwPLj3m7KhLEFa79vAmJYfIjFwhRXnj+EfNYQkSh2PzQKOtjHn+v8fBcE+lcWFdkzNkky7zbX
ONXp2veCnSbsrBGhw2zg16bRXYIv+egb+HBtUVBEpvbM2vL+XHOlg2cOjDEeEsoBFS2msPYdiALg
KidEDhPGAEVU5GgDhLozoRj5nWOcWNddqOuWwgFjxNLP//r4S/nmon94EzEZ5KCEz+qYeuH9co3F
kmErX8z3Z0Q2xnIi+DQ53RJle/y5Aol9MGAmLOmmRKuQXuR4Mo9kh9qVGcWlg+r4NmOP/YC1melb
qpb3GLjqYYUrnFhbUNnAs7a2IT9hhig0dmSHLtA2ua84tvklJkOjCErvKEaL4vdp9hzbJkjlrVhw
lW9A2lxkZnLQA+q8/UIzDLdsxV0AbDIcihTu+WLLyjsGVi58mOJNYM8NKZMZ8pqrqZtH63Eld1iM
r+fHsS6zQaTWaTEPbhia1qN9wXM05cullVP1h/mES4Ow1bzNZyy50hlHIP6qsm4xysEDZlluKg9a
Vg/5KfAXdaTPi2pMdOEIiMYiGcOWrUMVrKmGt+Hs5Fn/i93vp9OGcazHtCeg3jIpR+/eTVx00lWE
5Xg/N55ZoWsL8vpawQpnnQIFm3uIZjkZL3GP9H+5+f788WZRkMCHfw/nefTu46m18gKYX96foUzh
4m6NtmeKsE1GcGJGXGQbelxFlRY89F98fZRV715jn10fxTLTTgqKn75/NgrMjtdu/pwGGMNgh15R
v4GRelB+sNEi7BS3WC5npTeDbm9gBHcVvCN7K+5amopzb2a5yuCGExsyv5lIy8D4RJuZmcC5nF9a
UvYek8HvbVJomnSeoJr5b596frNqUZkZB/ZZ6JcvlnBuyDmJ7XEqgh0UGRi2eOYk7BoE/mGoUlu7
jxf1TxsVPPHY8wBMzJjeeV966AqD54Hh7efzFkU7Injk52G1R7vavRJ9zB4WBI3H27IEWaORavS/
bADeF6Qkb0W8D4yMQjcS7vuJW+Loyk9Jhv5SNyOZ1/gV1nwGSeyowIc44n38+Kv/hM2K0FQAIVwy
pmQEhb2r/JXlB2lLmOMX3ElzYiphn9CwIYECvaJkxGdwflEixNN9HMakYwjNXldpPNHBKDCclwxs
frU4jRnDD5ssQztugakHmQ38fGQNuhqxVK2zL2mcmp1k8UpsR1GMB6YQPxVoGMdxcElr4p7U2jYF
0vp2znCsifKWCCGsAbYs9JDbSMg03fWQW+bpnTbKOsXP6DnEXAE7pzXkWTx0KmH8vMU/1YxbTwVo
R+3MKhzwndb357lW7g3mNQ/qmleicmIqj002zBDS0TMxqNvI0E7Cmy5uRuKsUyuU/m7wPbO08W2b
6F+bKa/p4mbVveEcfWzqWQdqOJcXTZZpNvUJvPv4cb+vBVj0DJUZyBP4FiBheNdfTnhv2TFzgsdz
Z1n34Tgf2tyekwOt6QILFA84s9o//lzw4B8eqe+5bHNU2I7NgJ1tL3i349kkK/G2z+5h9LPVQhxB
ggfxJEkcOx1zmJHWpwMqJfij364KN7d0Dyknaz/BnzLHTuDRa7kXWLA71qszgTSArKYRqM95rnMe
Wc6EWKkZZ8qxRtfA9I9li98xkrfbPg3VYmPnQkxvwfmK/Jw5oaomSOKo3/3qrlJoCZmx0TQt0MVO
Y5YKaQG7mZilMX0iPZlc+Q3ieCDDM7DVInforK1qcEGejxJMCJ0j4m1f3rYO1In6aMXu4L4wIa9a
/HL92gufydVBwLwJhYVqAGvvFbYN+lBSpu3jOtEL3Sm0kDVetFUmJZIDTLta3CKWuEluHXNC0B74
CFx78r1mGS93Sz8wVaVsylfeH+DMNS0vFjzDgdnsgTWidx5JUJCyy3Y0aI8/DJG2flsW8K/WaL+h
FiACILnji1C27TN3a+N+qQ4oVSiKkB36FZu9WqIRnwaQx6VCW4ZIx3qM1Mg+VReTObIS24rDb+BF
WXFMCaXswk1WNiziXd+NxjJ8PU2S8wAokQ/xtYWvoWstlLC7WQ9hl25HjwwTQlXwMy1INwB3m/ov
KfhL4V3hIUDTe7+2RZGTRlG0oY2Sx0eG/zJlWtmvpAi50eUke8dJt4TSVVOGRCQyB915/Dy+bRJ5
lE08kL6EzV/ezJE0+N8Jdj3P5OPTQNvikbLzjF0CBD2vrXkjCYwzSNY8cVCR+2ApH6c8gKV+/vM0
CUyxILceszDAau06WIDt+x1eBrib9QXWl78qt2kXf1xjnOQQHeDpQlejk6Tx4M//wXRgaTcBCZ/+
5dxCdoUVKeO0Lb44YRIy2K0bsoIIPI19zC0R4VdxTxgohobhhaqY5RutaF5et6RlwEYF37tRaiTk
R0xO+qWqJihjsahTdeuGpGxtMy2CK5t7MLGYXV+k5VXUaTKySkIaRrw7pp4/y461ixvup6KEcnZl
SWDb4wSggzgOkuxLMmAEefD8XNX7ynX6B9ol5A4dcGe17deIwlS2RGhfBtLGWqr1kljuuiQNyTIY
dZiKnTOW2rmO40beWSGlAwYBKe/bVGfw5aPUx9A2iyTJAD5andSfhwi+WRPe0Fw08V4Bm0R82TJ8
rJrJuZ16MSt0gZ77FXJ0flXhQhIweg+Lux5/e5SOufOsa1ST5di/BFnWPVuOW95VwtJYOY9GMkME
u53UM3h1xmT9Bp8cjnoowGLN0ch5fT3YN2Bw1p/xnHpHBnT1bkmydS+RtW1D7A0u+K4O2A1NNvnD
a/slAHzZDLGYQJpRDY4kmuNyUoXLk12J9TB2GNZtZ6caPs15Jz8nqDhv0zJFRrWM/gOGQd4xie12
3xbSjOJ8v7mmmGqOtsjwuVwlVFyrD29h5aUXkon8F1v6/h+LG2VPyTD29wuigpsU/PySjBk0f1M3
CGRpLT4xhVr3gS6EcYCHw2p7I/KWItefWndw9qvqyREsBAnk5YzXlQid5U8ZqfKxgxb0uRb2eAXK
nt2p0K6RXPdFt6/qfr02wc+PwMbVlZMm/meyksh5KKAjQImtomt7KsRT5U/9U8xc5ghvw9rOfo/B
dT/hzq/J3do6FonY5AdG4kLMQfMoR9XgtZz2DDCW2XpJ3by9weWPzBvHHR9Ju3B3SmIjr8LWvXVJ
I9+pdV6/l33SvqZBDoaHD+iOiOt+M6wJyV2MAIh+W8oLL/eXT6trjbdBStKPw2jtMlPEzHnJuqCF
y9Hyk+ktPkO1ITEIok7DpzjJ3gIfuJYSYWYRRX14iKoy+Ssq9XMctNOrw/F2rIkv25Q0hJthNCFT
eWl/EWzAe0uX0Sc/DcMLEtlb8PWBL5DWgf8lou+kxFaBY+9a0gReJoRZaN+7or3h1cy3cyzRUvtu
g1gJVH1jY4t7kwJEvRBzbV11bh9tyRiKL322k/u2xdODM7N5BotaN+06Fy9ZU+JWqNxGf+4wPdsm
MnEofphlIDGdvXFbE2TzyoZaexuXX3BQSLiDMFhckw5mdb8vaMYPPlFbl+WE7dq2yowevCAWVnHY
EHY+NMcJCugm0l7zGOC0iql83TplubWwX52I2tFSz4cqrYc/nHBs7jLmg3sMPOdwl8zEmW1SjDf3
wBvPqmCgpaf2t4yB1CWUzG/z4D0HVY2ufSIbwJrCEpsHcplwj5EWAksydG5ikdQXfLHKQ22n5B0V
RRYfKnqjedd1LkdyRloADqEJCs8SmaKhWRX2C1IhvVWxD5UYf90/LFiUpG3g4IKc186rP4OVyMAi
s8Q1Orrua1y31lVZjDOLS+jbVBBqhp12gQEMPqY7OuDuD8XZce0seBswZ+nuyfqxxa7JSsxd0KY/
u85QIxhNSGoLRz+EbkoR+N3KsHcHOZUjOIALyRZTgSFH4OpNgF8JGidZ+shb4zBOsuh3YVLd3KEn
X6XhDl/BVHORcKrxMluD4aFlCrGf3CLLD7Mf2w9pCbVk00R1whdq2UtgATxQtlv3DkOM7623sP3E
uXcDH4IUA268faXgCu8jb6q/APT7+MSs0UuCWvmpTO1u2LSQXldE3kI+OnHhHwrtQCvMk746pm2U
fxVU/xehhemsGLzhkmydEOQEReoUrKTaEdOC/9lQqfrAhKq7yl00aIDxjBdESVp7LjF6kojPKh1F
973TxlCnRXqB/lLjdT6Me3Da9LpeZ3nd5csdF/6tGIL6G6p57HBSxly4/rF3d9647xFt8q98GV+V
YiS/JtSYLuR+f/A6ldY4l+USZ1jLvxFSB+TA2l/B4MS1LnWIhzG6VxU7Cfwe1i7xWLL6fRVuBnkN
+7VNXY7xhRRz/yUAq2TiUpb5nZVaLlGEQ/vQ9Hq+CGKLiD12s6NCXXsh+GzcvGZhPWA8OzOdagg1
JTCizNGvplFWfEeiCL7cDUnAIGLNIzrKcnUMtpATnAXQFpTE29xKrJBoRnIoclSRboyh1fSpy9DO
/d2Bym6mIT7DE+deaFDNKL0HhDRmxlOyocCMObVo0Vhm9DpZjQoVFQXjK4xVdJXii/iMOM5gQwUk
Zv6Kf8K+Ka5MqxS+4fAruNLUbGzEnthOOCMzyGedI1D5LUEaoufNaVqHfHCOPMr+CDcE3D4a8Y21
afBGbY3MsrdIb+kHlmme11t4Iml/QTqFJUGxU4kWmVUXNHcFhtD4ueA6jXf/BNE926Mz91COWqTL
PFtJs0TfbWacyRWcS6e+dkVJiWdB0FWHLhSyuReqS4rfRz9tRwnMMbT5A9PoxGQ8yLJy7WsAWu0H
RzCplECdCU4EbB0FA3TZjzNiaaAx/Jo3NIipzA6JKji4NjTp/gC8phk/VKdmF3ltk+0mh0pnB1uN
P8ZIkh4Vs2654Fc35PX4HcYMfBTETvbg//n3sMqVUXmrfF+mV4sdsMSisJXHpEy8utqOolyDFwqy
MCc3UE3Wseucsvl8ppXWq2PGE9h8NevzqUOO5YoisUwybmOYzc7wF8N+w/m3F2XaBe3XBlQrZd5C
BTmVxrltGdz2zAqqSyUwi8GIuRvuz6OmM48Kty6ybfaJx+HX31FL8QorGi16eqeqDJpOHu1aF9s1
soYlPTIJkHwmyh5uBYGZgAPVG2+kJMAWnPut7G8wzOFtXjqIBQUi4bdungkTeEDdTRVFPaxg0+Ez
cTWspTN7uVWoqd2LzFZmKmhXHB33pz5CalK5673heei/EcUOcROzB7ogGYQ4lbzBsmFWm3cS1QKR
gpvT1ZS4zQ6H5gT9D7R0/PBTez7OjvmxPXbd+MKw+UTauczC2Z8tvH6QqIOSIfka2yPd99K7RPG1
ffvXiEthX1zTF+P2s5kVkwp5taZwyOeta3P41/sJIiXr9ES6buAaDlBLMh29sVTbULIYAQ3NpSaA
fzypJXEs+GxwDFrXgbJXOnCna+Gb29MSMERz1GUqNf53cEuep4Fw0uIQ2BE3hPgWg3yPZI0Dq6Qu
3cG4j3JGvd9hIBKztwmTqPGNS0dQrM9QT4FVujgds+iSZp1ZObFYRGxBz1crAM3RaftpgSl6ulcd
/oza3vehNbuMz0DbeWInnvTsumsmvlstlrUkmHvURPa+6MaFBxOr9O31aXDFbDdNK0nq5IkI8+b6
p8d0ngGmQkVM3uukXVEDzFlsHmhCwVL5yJ+FrEh/y5lctZvQq7kFRdAZ/IjOwswMA51honusFSwk
ap+kJJB2mzM+5lLQD5ObvMEUceFfq8EC9kUpYV49YuHD7nU5TTqnNSTXdGvz1qa1AaY68cTI0MyX
R4Y5dka8G53DrU59TYp9l2TmO03LaL62Uwgz9gk6jNkdZlBxZkv84UdfP+N92A+v7WIjZLlu45zt
vwpqo3kY3BDF8aZTzJ0HbOlWg1PF+RIvwJDTor/izOfYX2woKJLdOc6K+jAhMJm/0rXlL0bI52P7
08dOiUleNcGZ0V5P8zz0XSGeszUtqhtsaTjme/oxQsjfNq8x6M2cuX07YcaU8KkXy58RS27m0QZy
tWYbmOG06Lo5N/d86oSZrc0V3CnXeOybO+qSJL8+n4e35QgPnar3rXlHycUr2cjJUDggyIDAoYYn
JpxKE+Ol8rZn1fpfVchg6VubUUq/lj4OxnBjXFjZ/t+L9o2SdkKBMPfwOe2CriJn4ThK4Y4P9dIm
9Qu2FDXi+mqZNKL7RcAIwlDnbT86Q5bF2//AwTGXU5H9sB4XHDSWbRI2QtIPvuG/MlZMJ063qC9L
ib096QpLwrtA+6h/Rw3KrcVwKOVOiRO5cX0bJ58wytOJXcahz51qtDCnPY7P5pz3AFT4TZXYZgCp
mpRN7bRHn4/5JSyAWWOi5b8PZKWremvD1tf3Mf06/55sQ4NTzyLltroL1vn1bQWDw8XGpW8r/8tp
K4NZU7AmzihoFdmMG4cTgMKoLbTGT2rpzUZTj/gica51CsA2QXXSvU4u0T1E8ZG5zCU6ejErVc5M
oaZP2PyY/bJH38lvJlg+838AP4ZffHpNgM3M32g7ab78iUsDZdccP6uiXWf/alzdtpfF7NYayv5p
Iw5sa2EdrMgx+ZsOAjiDPs5JzsXF8WIe1+l9GQXSkfxY5EqxJXqox9bnYF4gY17qpUEps01LhNo1
9XxbFkG4r/x6YTvpdBH54eUcVGYnABo0NU9a2ex9i4xtvk3D6dN2nHNtzk5fB4F5wU/z2r/5GEti
ZqJzDLevOKgIHwT0QW+LJ8xs89KfH3YAvWfFhw4yMc53fWq2m0ARG8dRWQ+G1BS2oanwDCNS3yOM
eOMaMQzEH4M2OIkpfokbYXm8nXFiLeepv0DAO3jTPkP0UFVXwJ9R1x+dAblW87mJA62ZbAc1L/8R
lL/EFs4hfgF5WllnM6wSJNmGzj6RMKCNzatX5UFxgUbOkGlWxOlcpSd6s8oR3Zm3NbBbLyMnhGTl
8dtQOeRiP3q9qEW+8+15CdXBcRYzKrAZIXNnvBqe32s7x4ZojkTDTLyZ5pBZRBLx/3J2XrtxJNm6
fqIE0pvbYlXRiZTrpnp0kxB7etJ7n09/vpUR2mdEAdLGvmpQTValCbPiX7+hfPzoH1uOQWSB7N8H
yJ9wAOXiqoBy5HVQ9ADdgKBrKQ8QMwepAFpsZSiCitnjdequutq8+HefMDcHBJeNTzf35mavyUsy
aNY27R0gP02nhwYGEJe2lzHvxx3N3XA8ItJLPAFngyPleVmImbKeIXVzND0nTroGxVkTe2nZicQy
CoPIsP/Mx3AvoytJHDJN9DBWE7pO59GJn5LMWHfCcKAvN93XwVqX7tKgZpi3c4dih7vQlY6j3n9W
GYEzvkLZP4bX0XBJkqZhaBfR7PHEfOJueFam28uqm0KMZS1YfXdmKiBVztaPmarCzS4WxrV+gEWf
CxmTDB3ZmZqplxmaxymsDuTjNNG9c6vYAgMGCTzC3sghwtGxHnJsgos+ZbikBxlncqMlDj4i+pa7
RhArG1XPVsonViVHVdgBtSufQUTKygfrxpAxwE9Iz5oTwVlfJkFrIosEj3RNji7kmXfd4Dw3FH2o
O+ucmF52U7Zg/i5pqj3HHSjH952IQ0i1fPRsxgn0x7HiDNXc1z7e3DDwR6ojujqrDRP5Zi9Kn3Cw
vt6XCp3UUUbrJn3dQ6QL72fDyYLh/L3zhZqL92IpfVRH0cKFNUcZrHbEOZpl8zY88B/vPIaQeRqA
/Uq66xtilhau+eYWdv+tKDwhw+hyFxCm5wXS20qn+6bfBgaSHjN9a0ujd4G0zD+OcQ/985Y8RnoM
txn9xOIpnZ2acoyqTKYNKcrMg7A0ZZLp5wpFUGZKhICDC1njUWavubCcYKI9BP5k4gUIkbe6UXsb
ULoQ6TbAyOUSOOZeN+fcx6uZ87madPrkAVv1OIBg/zXd62U/U21zLOGOXbQKTK5KH5M26D6Dda7L
rKf/oU6kSQO9j52aQGGemdrk9ZxG0KjunTNxfu1UY26zAvQT7HExG9G1IcVgutcLtlEuQlLl5jN4
1Vr+RjJiyjiYcjCG7TZQXCVSi2XV1S0/d0OXQltRbW2qxVyPjWw5esnO1do+menEP+bzctQOeY4D
3ln1n7M0dtvbadmdxbpvj+obw9+dLzFaB+nPY5pZrHyXqYNOk1/Vg1ZDLqIy5Bmpf7LnQuqbgEfA
BmBWsnd+f5uTLZtb0g/y8k13BW86QSVnr98HQ1ZTZ6K8p5LCzs/bQPEmwz9texTiwG06qY9Bd0Jn
CxgfyAmbMD3W1XtwxlBeuukN7PI9TtJcenA0VXXJrTfyiLMTXxUVq+zF+ifgA3lFmnLAgVA2aAvn
vBDOcOjiqgm8ekyKbmjl/r9TCdNR9v5inWW41usqVUxqYSZOiQfrUipmsBa+T0tH9CVj+AAE0NeN
7MJO2qf7SxpD6xMmFU0+SqijBIKmK0Nd7QO+AjTAKA9R2r4jALgOTifP3tzWohOFvivaAI52MmhN
dSQVhi7PG5trOYlpFeZskX1e3GHk3LLk7j2CZWgYwBtQjeZplZexKeFkA4LNF2nSYhUGwnDRh97d
K+Vkpjm509TK/JxgyvOZclyTazlqGF0tztECE5JATCmLT2O8QGAiD+rot3P+ohpHESGL/3hUbAq0
SZwQBPPGAx3Ekzxgu+HdcBg9sCE1kiuDYcsh6ejfL6st/UhV7OqtG3E5Vabbr8dpKEUARRmmmLiK
KdmBajBg/AMasQ/qLW0CKfJUFTW4C8tSpSr9xG2FWZerlaLIp5kkp5ryJsaoU+nQ7Grg/DMlSPZk
8VZcOcc70DI11vWzM1Jn5YsV3KJnnKo11+wgt2+KtKqFq86I31gF6i/lUxyjC32txS4KI3ECR3m9
Cu4ys/aAydQeqvnCZlvM2HLPxWDsA8SEdCqeg6k09+WmM4lzo+qR40yT98JyUKU2PYWBweOpJ+fs
Ybtd4VObPSFX8SQ7YYANJHuYZZfSKNb4nOfkx7yILeEwHxfLRr4J/ytBVPTiRES8AV0oaS9yLlnf
1VEgVKu8ftTQrQ4IAxSLtx74g3BpAvxg7PUpBE703RtfSbAtm1reO4PZrexx+I/L3rXbZsNY1AsQ
lGipSxT+pQ5Axgpx4AmRhuWBEU/O0oR6E6kGO+sKelvH8fcHUradVcekM+kNYUkbj/KIBqdwA9zM
swn/mPoC3VCOAxrR1Ed6zmKyqeifTLie/Ip+s4XS/DJNOSWq4aAhTPTIW48PXhVC36169NYfNeRC
pieWSlCYV/OKs7s8UrpwB1XlGMiKdIYSkfDau1qtVeCVVLHUiR7EPgfXr1s1U/o1XIaniuW7+cix
vSJIoIMBGuLT4zDKIF+KRgoafcCk0LujEjRoIvWABpTFIOs4puAmlA57Pz9YbUWtcoWi3c9IOoxk
YJDqdS9YGtkP1rCSXa9zTSl7er+VCqc9arSE+cr6p/GUhkOdlJX9LFNVH5Ucf5GyoVFKBr1YBXUs
Ar0+LuVwWqvKrfFCYc2nFXhPc0+i6sBPCMucEPNQElmNlirzcEMo7E6kfJYXpiPGPD4xkHhoq6sd
0DJwwPRXQxSRdJblhhJ/W83+Fg5waG1nMDrh3+FO6DAvYcbxgy+Hfx4fk0QG6QGOhw1s4Vcigi3u
ikks3PzlAA4VlqdJtcUxiYIc6J9DaedKmdGbvhTHwnOWKVjVtHfO42K0/KfrWMrYqIdFimRUN8ID
Ai/duV1v72Uo6MJkVgD7riopTQyncjw+04Q6xClGlTV1FciaaiB9D+iIjTncphuHrg1Awu6DMt0t
3hhQOuqzpENbmEtR9YF1HPGnyars5JJ2ljsWnwFopDCHmyVDIMTQnZuzNhojgKGo4EMsVsGsOugA
B2iRlobf8YvjwWl0oZly3+rM3GBnxQLUEpvMZ2QwbFjcNdNKT4ogqWgyRGC6zD4XcScPBo6q1H6D
28nRtseMOWBmFs4gVsIKgFAbgBbqROuQTJcqHLGjpe90lKIacjYVeOzD0eQVpqrqC9egpomBEEIO
A/WeyTl0xdlcdvfJScjlaMiw2eYXTIUdUg5x2rKs9WG3kH9QM/lVOe1PLaqX1XseoyQaIsFK97gt
03/W3qSGugZFbeefRgz6Sv82tf0ZE60Km88JC54A6hW1e79P003uj1v3D/qbZsZjHNFj8cxR2yrP
PpHC1vRlQEHhhmcEc2kOGrTvTnBpY8Ch230OWv8saJT1NORB3T0SeI2lwm1UchL/QFzM5Nzjt9uU
+HPZxn88g7buS+lP0Xz1SfoSZ9dqwxszgTr10Czd9JfZdn3zHFgEsNzGM9cHi8oZtry5LezQ2LzL
sNvuLZhfOn1Ye8bWtSJSx7zFuXDZH+0dI7WiyW2YQY2NS7iXsPxCN3EjDFdHL/Kms7ms8L+cIV0e
em8m/e+0cb6z3tV7XS/nFnKXfx1p601Yr+9EroZZuZv91R2icQQDDBHw4Z1VLgYq0KwxpicD9jCm
yWFpbzFDjBbgShhIHWPTjlDPrB0SvS2j8eke7j0xQ9DM82FGVQexzF2xDUYRhKE2nks+R03WB/9s
Mg2ccxeSZPAupsInhMRIizmIHqw+y0b/5MyWue7nmZ7V8r5s/Kr/1ng1rJZoTr3l0bKCqbluRIzW
SClL8y7Lc/zfY7+f37d4QbT3uEIa7lNUDo3x6DXz1P4dsiiTSm36fg7Gabjj9rXa4TsRGD2tM8Zz
w4Q4EGSYKLtXv8QFw4Co+CXlTSTkuSocu3USmkQMEWlteGzc2IszOfGVW6bAab56O+UVIBqu5jhs
KMhZAYeBlSR4kE+g2x8gyfBkTr0bbY0Dj72gnIESzJkh2yrPvUtovdTYak4mKGqjlmUDEgtTtVUb
hS6UVYlvH0sRDqjh/CUEaedwoEqkJokFScsPhNVWEizF3yS4GAx4dSDEP9EJpIRSH5Kr/iWrn9Tm
6lMs63A8QXtFO0L3MlAgLiEzjHkQb+f1kNXpDUdBnqpFGjt2d6zNDmyzGyjUMvGnBig7uwmq3EBQ
Yu+792c8ExoZvl/dvTbCSzFalJtZFsgRabdg+v0zoCZralpqUoj+z5lNiqPV6ljdBoLAmz/GNozr
V6ye/fjfCxZH0/1qzmb1cSxHt/mPam+qu9007jSI98diRJyAM/wIQZi90hxtmkFD+YK6qdguDeji
FF7RiyYrEUYp8UjeuVB9r+yoShJu0obDgblKVpNtk7fhLWmwUDNj00Yy+r4jMLzcbjGsGVHNTB7H
iQF/DWvBw3TAOfi979Tx/tdE4YFflw+RciZ+pwAvuDhjgSPWN7u0c8sgxKDMkmb+FAx8fEDyHgtY
ND+moFf+bNyw4ROES6JhlmG+69507VwnpxWPxfYy9V3fnSBN2QbOy+jpn9s16iA/bQvu3CSohsU1
oyy6euOSlrfRuEFPguRNyilWL/bnwjQ683mgUXhGObbSMirLfxVj5r2MYVvcNXY4/c3mM7bnYDe3
Cxnv8XiGeciXlkE6PgIiwozt53b5Z87A4O441zWfMCX2nyto0g9hPs8XrJ+ZiCP4svvvFvuN+jyg
rO5vyeVa/+5dKGWY5tsLkavD1L52SWv37zY4QOcAMOVz74X9I+ls7jsEK9iT7wvqqqtNhO2z7635
64by+j2rW8lbzt30mlWV82fa9sZdgHk1qv5mm+/s0iLMIueQbX5F88Wqhmvs+IUyJHkYePmSBdxM
hNUmcD3vbdDvf4NBrw9YRKewPvrIJB4kTXl4RTvYr7QgCu/J5phXw2VecusmpaHdnfo+AyG3/Nm/
TQIqvVNGW8u/J+Aet3UA5CSHDGYPr3tdwUBKbN8xT2SU04vn6LLcbHbminFv9wTFmm5xHRBTfM45
ING365r7oMrImrSc5V1OnutfodkEX6fFyv7O0mJ6gPnovF9Wi1EW+fE1am0T/hKRLvYyFOHNCG5P
zIMZ9w+WZTf/Ym9jZ5j3ofiXYbn1NU2Ydxz1/sR8Mv0r5jyEncqSf6jNqLqO9hjdEsqwXh1nNb/a
lZ2+xJnn33gRCdOkisWf0hzuTrDYJZ3YySZJrfY7UqodltTMIOIBhl3V3ToY9f57bQzr8xDioX0p
ZrP/G+4rZmgwGwEA3dSY8VQuSM0kLclab7p+iU9otDY61UbRPofj2g8Xc7Kr6kwiGbbmo0kYS+AH
y7c84ix2rhMCfW03JpC4WN3HPPaMJ489/hE3SXiD6eZ9tuquvE55jPNRtUb3Xl2R5TyNyxLfw92c
kgvrUvM5nLbkXdMh17i0VHAflyRb/m23I1lV6RzSkXfydujP3Ijz2RHZ/gdzRb5EJzoPzZs2WeMn
vpbU4gTLdhRD1d+l4WzeH3k4Y1nDX1xD6Q/8J2PP/IbXXB3fmcbsT39GG2Qm7ylc1iBILxy/98j/
wwt5Q2uB/9UMif6W3AkIvTg90EA1mhtjSu0JFKOJyQLeN6BgFOVjtb7fi6QYn+wFGv499JzWugdH
K6zXbRujlUi4aAm9l2SG0UE0scVsY22xgYyp7PB/qd6bpl0VbPxMSHOtzsVm+NHuENaF1DZ/nxEk
CpNolEbXnj1AV2Z/L/ttIZounoInsrZMOtENyrt35BfS2q1nTFJucSLdPzRjT9SAWXjDhyyP3Ka8
wSQsxflvraGknXKsspG7oFVrsB6lV0QyBRv8LetuZ94zDErnQ05W4/5b2fOPPGExXXI92H9oTaCZ
QDj5kSdstxvG4UGzftgMM1rbf2isDV35glVRVXz7DfHf+VHL4dnwkG0GJ2bCoY0E4K3M1F13O2wQ
uH1IG3o/3anAh4RlIfXalpXSS915be4qe7SRwxWeCWGDAAULJ/nYm+Q/bRk3/KJu9Dlmv0L5Pxy0
ZsvZ5PeOH7wYa0XvhnYdLpJoLohE+Orbk8O/5Wh+OBdhDiJdG9x/4bs9ukhDoZKPC/PdPk80LPhN
hGo7lxGCbhifLYa1YE45GU4vrEL5vl7mHMYi7EbD7ckrzNSFGiC0Esaw2vLHcUIixnNaIqS376ul
9/j4dt9NuT2OFStRsqszRHynsuGqsRnq46vXJ1FU/lmrB7Gwi6/bF+Yuubw3tjVOpvMeH7U52x4q
SGk+QTARlOLu0V8HLMQ+JpiPcAO1S8vCvfh9kfLMsqGSg3YasXXXJ6ub4azdbWYup60ZNa1f3Xnr
0LrpxaNZg3OKS2+qzODBAY7aJPPF3VS8S7ql44XtyGwz8z5FlLfHH0rXz6z82sxuSVQbnSfxfUjL
BYuOjzH1if81LkO5lIzcI9yUCkwLUFvod8CkGuQjW5eK5pOGlCKz8LEoqYtlSNsLmPXuOM+Q60Oc
diPOoViQOoW1UxoafSLXt+OZgSumFUH5i+/lEMwrN1a5ZUw0Fo5Fg4nliHNOh0IA2hA1IHfeeA1W
a2oIGegWeTF2bZFJfolHivPq3GBV1aeXtnE7HqJrtSQd3A1T6VTEuMQ0deqzthPiTGeZ8UNGHnOw
3mGrh7/SOSF0dEiezNnGvw53+ATS622xZfMUPLdmt67pHzRMK/ontl94fHuLaQpPow0mGon3eHox
Mu/JMpBCsQw5c5in2dki92bM2tF6NyhTSPz3EDA+rWPeeXcGSVTJJbHdwc/e57D1uMYp81r+9Nfz
+Y3EAJ82UnIdkMkAfht2T29kPJ3fbZYHCfTOsTB1eNXY0khx/DsrDIbWj8sUgnykSqwfjouqwceW
58dlivvEnnItmw8zCkC3pxdvO4ZDrx+GP3ErdbMiGXVGH1D9RrkDgloIWhwqC7UtnSyvwqOkscXo
0PZblAEvBnaJYfLXEjNIwS8c34hQgSunlIJWkX/bwT6vYtLVMJ9tziibDRKE2I4owe7XdjB5jzNG
VPTG8I6U79OGrPBwaFKuXgw8CedA3Fx3ZSHr8RH8Xor6wHdP2IBT/19SF6YwMST2jDVfQmgE7l2A
v5S2UL1bB9FOGG9yYiPuU2xcynEQPxvtKNfldYn72wlOXcSsIW+hjYMLrmlLOz6WluVU0fc/3Oyy
I/o2HpkbFSXTHJDOhYTH5T/UrGNYcV4hnPeL7qUkTjtXRNk4XjWjBzKYXzg7KmlnaqMrgIRxWBNp
J0iENeL2CFAV9+/3tsA9FVJ00eKYWOcRccC8JWW70wxpRnAeFfHapDebv4loVGtHhz2JDQJXjGoS
2IVVuiKHxvfRcTEPCIgdMQ3SulHtUph7g7t3H+h5eVZ3h0RHXJPsjqiV8Yy42enjszfjZAE7AxMb
/lybLcb2IVrtaihJ1rN2lNL6MbtFJkljjoZ10NLniXGLpQLr/PxfA/EVbX2xB4/D3X1dIFyEy5sc
RjYRQ25z8Ao2MNJ7+PWc+1GrizeE6RA1z/dgoxdYtiPSuv+S9fSiCCVodn8mOlMaBu3hH6D4h7r9
oP0xNOnj11//ozqWr7eBkhiuwDuRB1b4ZhrO9Jebyg3XZ91H14QrLZJVXf4kqwQNRH8kk0pDj/8b
UwFbvu3/6++5Gog8mPRa5HIjvycg4ceHgQVLIA3HnNfmThtco5FBSk2asRqYxs1UEeCzXOa2aZgr
0SKqtDSjqYwzl2JL6NGK9RMhcx9SChfJoOPvmK4R3RnmnYIeUAuKOm2iRZR9m5owqeZPRVHL5qkt
v4j6DfzqkrBFUL3/+qljfPLmTtn28EJh58BGDZuat8pcl+Y0QtsxeV8nDV5mFwqfsG6uFD0M+4tm
KgJ2yJ4G79RHvqg2i6hJ2yqEAcxeWd3bYVeQgNia0zS9Gzkr1FciCHPmFNNlxUrbmdP6pBqauh+g
uj9TCWPCO2teluK2Bi42pLhyRpV8q2ZNWHEuSDMHTposN4OBZHi7AF7JkwqnXj7En1ocCU7FkLJP
wI8Dk6ncqpAeAtsU0G6tmpQ5JgcY12FtbDGHoSFJL5XYGmluGosp/BBN7YQcBP6Umyzx71kebY/8
RkwRtncECQghIjSMnlKhnMvDaHdNnA0SOEeWbCJPekZPfdW8MtV+NpcUZ4ePDgSo4jMKUmhYig60
VvQW6JGITaYM7cLp9+sEJ7epLpEySC/Gg2BIYvKwUN7xGtpHJVLWwBcCR2k9hFXvZ83DvLDfkZo3
V6BZjVGE6bKeyNdK9+kx2Stpgg15JMwVxch3zfbga5VwdyFiKDqB5jb2Hd2f4m6wygRSqmaejish
4dVFNfTzxi2juzqiV7095KrPrS846Cyhu4x9KGbgwxbKMs5BUHpjpT3EgXuq6rLspRHVbDFZbZzD
DfvU5OAG03vPrHEMvw0BL0r7anepS99uKVxp2aCHSLiuTT28qQZGCT4WWbEm0w3sjy0ziDQDlsFW
iSwHmjsjbGpmYJ6ApiQfs3lpk/7ehu1ArB7+6JSQLbA4X6BpPKbh5vw1O35H5blF9Bpe55a5zGEq
MxOD7pvuS+l6KXTmmubgFsQ1F2Y1bKr2nX6YtoEDT38JJ6vdxytLesgC3++GFJv6z21zGuigOvxP
N7tBi5A0pFT2GAxGigjpBL60cnRrbFzFUAgTXlhbn7asWsGPFelBN7rYJBli+gfdY8LbQN766K4Q
pzQBXrtmFUQPJeadZYc7YYswbVvEAZAdQ/Nzi3NKQbXu2WTPf459W3wUyXDuaufRIziJEEvNwNaT
0czqYA5ObZdYRnvW7N9EvTBavjLIVAcnajEBo/c3laARRKOpsTbBx71ftnyoQvQP0kraQASSoxrR
VUKpevwKtZxLkwXpiqtP5nU3A3Le+DOyS2sxHzq7ptNwoQe2LOAaKG4YOt7St/WIXmvFg5kowlpa
lCj/ixFs15+m+rU8lpGFacl6wN7frsjQsj2gMw7bOdnjENEdVct6G6QJeQKnzKzS4oHoDrcjHawx
SZ56HjnuMiZHkAGWoTz0O5hVi3IDMTbICkxvj7GIB4PqTytw2Bx3pILpjTbmmmfzIFVh9kEpofkH
bFzSj7NYUPAUq6NO0PVtmaSPqBl2RT8Jp9UoCHSgE889chH66e2jMXDLSduZ0/3eDuEH/CC9BBmC
0j0oPvdy1JlV3MpfQsWZCAhO6fbY5qWxSqhKuITHMyzEyugltnEgNzlvP6OZ3fmDgjqDlncxTUkw
PUAZEIqIWMFw3TEtHWZkEfdCNNFOVLqp7tSltYFB+mv0zUUJXzy5dgH99DT6W5fMp3wYUBt/tNZ0
9uf8Rk+zxVhiITZmS7+jnzsREJ5Z5QfgrxT/Afg2x1yeQ+if1VPWFDKCHX8QfmymRAmYeJtYb/c2
h0TzuwF0sOPkZxeg36lwaNs5EhIWMcrsRNcgw9sgiU6KrtV5E2xOpJXCICpQfrAUJNwtS4jqdPQZ
woji0acOh5VDdI8sWJ3Vwq+GVh/J/9PluKtIPQY4+1zdNLOdl+HLFgQhSjlF3tDXo4k3ipqyxobb
Op/0+5oUW91Cx8oJHMDBkAU7xX5OwhtyTPPHK509TECetGUtPdJOlknlYzu3qQzQpaap6HxqInSc
Hm18LLT/SYR0+hpn4lQGTw8693r4lKSKYw6fVNaYQfE9WZ6Ph8zST0M7zIHpl3dVRUuMpJuVE7V5
mQMfvcaNN8A3Wm6JA5RJ1yrufSK5H68lyANShWhvQlG0HTIzfYOaj+goUhk9AWmsK9qQXmIUtUuT
S/R2GStSnUeaE09fr9jVtAgVxzyMERETSQHSKYkFzEpTWAY+Ntf1h1lRzWfVt6U1JweWUrU+tFBn
UhukJjUgsZb6RVOish6NPz5N+DAwJTQ20RWtQEhePQs7IfHGg9Hjw1tjmsPA56609I1OljSPC7UC
7odRTH/wijUraHeRTzPqgmDDJ76baDKFV9sIhSPgKb2RruZzOxFBARgvRGV7OSwoK8VX0xqWEmsI
tv3AL4VOreU4iuudrfEQe/cDq6a5Pth4jeKeqe9bDyL9ML7TZWAby8tRhGfdCte3rxfhKGAaOqeR
QszPif/GtIkyxsI6nZQ+Gzvbe5s0OsCsRRV/9eTtbNybZ+dV87iOrRGU77weuRdtXK+Ll3+w3mGx
PJcxzBuXk1UX+F9d/pFaVqF13Rw7znApevpKwakePcHREip//gpUW0C7MLQEKWFchPxZPMmrsZMQ
CGpwQlp5p73qYT2c5jBY+BJGdQ8s4jZxPUZP6IpzQcpg7fGJvVfKfyI3w0oXwxs3Xr85M+2GrwsG
19yYpumBInOJ2JJxuaMzccCGoUylaZ/83C7aP5F4CCLo9KEgggOB5FyTAqgoIAZ+0JBUogDHtm9l
Uk4ZvSwDmkwsWoBfnyfenibglWC8grkQhyZOc8dp478OkWnZ90g1Gud5ydhmGiZEsOb0uo4urKvG
3UDyVpPh+TvnTv6oxt2vr+Kns6RYjeKO54O08VbeusAEZmr4rjHYT+GhlNJTp0gZDRBUj3Ntvs5S
gWi6YqXUGKmqjH59MW8saWwLcz48hmDWWKSC4D7z41Eyj5uxG7x4fkq9VYRh60yVxQpz0FG1NgT2
Ae4Ct7/+4p/ehUe/3nKo8gHgLTCuH7/YHkMyUyJ3evLUhhsgz8YTXFu3TW6Hj6GuBeZsilCwJapu
//VlvL1/gAVZ3QOLh8BB+q1LIZ21eUgQ6j8Rh6Hw0VR4/oDlwqLj2C+CEH2W//U3Wz9mLGG5JkaO
JlgilqugJG/Ptki3EkymY+NdqtQnZRBz7rmEedf2yFUPpZamQa1KFzSFnazHmo3jwiuN/7BaCBS/
M596O0RtK+BZeAAVkYVZ0lu4w4fKgnVbbL77rgVUrPLxUCWqIapEFd95gkqX4ym9zW+e01u0w8Yi
LnJJJyDLEVj3J+jHR8jvufSL6VC5O2bRihoGc242P23J2LkTEuAxML+VhS/At+X0tfWtm7DiT26i
jmQGAO8kiNDVeHMJZ+V3zpxvwSk/gm5hE67jw3WmG/EGnDJjk6K92913SxWGe/rF8fqxLe7xF3Fx
BWI9Z0ELSBir/rJ5QmAy65xHFDljssJgeF4DfAeWSw24EkzfHZeWEtkXqWXiEvaVWg2xv1YDgU/H
xnj99VN+Ox3x93C90PZtfFg89ydzUVbNGRf8KHjStE59SJYoVZZhJbYID20gyU/wOa298njUv74I
70c7Vo+vd3jZYcByhJvrT3as7GyzINLbU45sjq1m7oYm7J+iOSrjl2RdDVx7RmODyPVxVxzcQiWG
ZcpFqcC9zH0eA29ri1sk2SbckXhMim+pYRER4pz8wZqxiQwnKs7slkBqYcIqC63FshMQMuBZ+l5Q
YmUz0sVoV4GuEXZjBuLkrhHfJlln2GrsxzDrXyPfi0BCe5Ah+TuFtjEkGj5yWog/goUYIpIq2Kpx
F2qgUHU2dACCMzF8YEyHIUWVXvB8xJLG5ySMvAzPJmcO+vkCTu4MYQ3VL0+Bhudig5p/a86d0Sbc
QTpN1W2hVCJJOAgHqLTTNDUvgUdp1p5NdADj+NB3KU67Fw71qfny67dn/TSGyN9g3TA92Gqo+d7u
JUHIKg0vP3vSSHerbp9KhvPdAzAhyiLClZYyouepmNme8jfXkGKncp5gpgtsRlqv2OHvtIP5SZGT
9G1XNPGaP80Vl6EF4mjox79r2b7tu/i0a7GIk76LhcHpW7Ndhxw3QGyzf8fZpvXqv9HepU59VSxk
HWykvdFgPiH2hysjWjm1bKcz7Bjzd7PjDRYa4FDpkzPiR74VAAC/aTvN0MT7gKbeu2A3aKqDbcaV
k5yN9dB7/p+qg8CE4exJCG4g+WGHod1/FUz0TCBA5V71TrcudTHXqVKNYLuMupF+GNZuv4F+3y6p
LAGI/KOQDhrQ+0+lWjF3Yti4tO+yNA9YaCrOYf7X799fBhhEfyCjWnp8sYXf3e/yO376fgcYCS6e
gOwu7b43S3pdbum4hVb6qL36FxYEOV79ECNSWZ7oJDoliv71bPrpAnjNkIJ9PHYp/1mef6yPfJBE
n4y94QEH3WP1cI/zlt78Etiwsi57HOKzWw9ub/Dl198vN/jfPYYQJiZ1ifiBcsT8aUMo1sUlGynZ
HnMWl/2PMJxwDUsH8lmrGy66N4arb5Ne9ZtBbr+tiqgEWUcjHEipDBlzb+678JzZ2aumfyTqIu2m
58Btm+0lqgi9vddt+7qwGufLSEg7Zxi6NXLy0U3YLLZzgUK7fOIMMwQY9O43ZDeA/lx7u5K1WfMC
6G/ICk9vsmIMoUASsdHssLXAIYMM3PxJV1W4F79+rG8rK2yxGdgumwEnd9nrfnytMXynFfcIEuCj
GauRE6TurAhO5NT1RYclRTF76LlUGIm3gZi/TqS6zFg7QJGb/N+8ZO/tS+ZZ85pDuSpaW2+PIksJ
QRvmWf6o6KjZIWpTlZ1ChH598z9/HSsXjRzId4HpUNL9ePN5ht9KNO/eQyK+nq/ftcjlTAE7KkL7
b77wTXojzxjMCY4PMzn0TMJj33zlMMSruGh0D1rMpLwG1gR5KgYdi7RdJNhtLh9T0pM9C0a9j/nS
sz1B+CyvpHbFZv+Io0YBqqaBK53w4SWmyGmUenQ9xMtKfITtAeRdogyJGvng7dNYotflU+lpeOJo
QVRLvEk3o1USXXb5gCGsXSfSGBifVJCD4KqkZFpq5k2zKAaCrJJG+pjSdfXO4aQIv/UiYFCOUzAo
XRPj6/UxUwcmhFb4BQ1zJbkiFcnPOL5amZR136uVfs52Ew5qR7fnBv0o/KNM9WDm2hB13x7Ucjgi
0UK0Oj1hLXyJFtM0Se2BUM3tJLfE/OGb1XMYcl+gY9iZAqpo/wy4ziK40pRjdaIo5Qj4umHcNlzD
3nCT8bT0Rr/5t0NFEkd0n3c7CWjqnG6aC24uCGMXRJ9XLyHz7YN6WPqwopfjHOdwTnIaQ9G4cYOR
2v6ie8hAXIfc/zj+K5gQnEUgw8N72qw9c8tvY+JqNutGWeXqk2BoR/Iwg24WwY1ui+ELIaGT2YE3
qieg/kiX1G7tZu7HElXojM8JYJdLVQOi1f6H6jLMT7h+5Os3RZSmx19m4ynhcRMoUuECmgOTZcdw
rS2RXxlKlQo/oK+vLdMq8h8qu12iR5wah+mPnNBCsmmAmr09OquyJBLr5vqKM+NQ0Rojry5x8Cdx
XTAj/BOrb1CssuBmBHv3u8tstqL60mY2ykcFVZmRYKKPIfN88i3sRp1LUxZEcZz4J8CsschN71Yr
0WsghQhqpEVEx1+7AriRfo/O+6Twl3I7azxWN/CRUAsGqRHJeMKO+BUXAET2J5I5Cve5N3HsQbu/
T8X+p5IcOR0ypH8qRH3kN6b5nnovSopNm3Wa/gbMsNwX+qPz9J681qq1rxheGdtL4O6oRt9jbiTy
ZA/hNQ2xwlv2ARvjfLeG8jyolqAGi4m7E700rrgi19c2EwHQJYOVs7JvcXJr8wZgP6AFtV91X5jV
UIj8e4Wn7/wxCIvRoA2hwFYtiuzVKqALuGjz3ewL7HQr/6iG9eSvTNnimLgzHlYddrhzaA/NBfW7
DEPVt44NoO+71rAxVbiZFbNHHdULUooYmEo5mNt27pl4MBO0uJ9bLAmAi7UXkzbH8nNMA/sLOlxv
As0rEVLAM+3j+TkonGSBUqZ9nOs1ZbPVd6qGWLj56CS1skhJ8LSBlJrqRRiFxhd8KmfnEqmlS7eB
tPZKTZzx8KgyD5xbP6bvSuQcM110yUoyrAB0UD9xS1KSR+WrooVULq7hrD3kqybmyzpSXSB8hNnI
BELV0Y2f28qGfds43lyB5iq8WzUr/HCV0Yi0HGHkrTba2VfyFWhU82Si5KwaKlqs6SrQW5tnRWDZ
LIdCSOxedfKsFrr18JxY4DGdRRGhXGvM1BK8vbNSL33yssbf0dyphTKr45BFtFobj3FXNKlZwK+N
DLIgT5HhosDulO3Doj7vMDnpnW0L/yS0mrd7ilHRI1smw8uC762PmOrVfB/bx6o38BRY5LXyT62U
9sFws8Je6EhssrILaE851cn9rns8tLJavZrggLu/zJMvv613Cd12VV4kenlQIKN2CNDyNi1Q7GG0
MC5rnPrKMsE2Lsv2l6gzcMyG9MYBeLqpjV58Xywl3FciGIzxXKp0ovfk+JWqc/D3zKVDLPM/gw2t
YnpeNqjxWJAj3Of3HXXo1x2aGiCe61c6av2CTCWdtbGj3rNPOeovaCN6m3ODkZpmCXfpjmjcpGgO
j+lB2TNtSnyESo9ewJNDmUHfQutnR7WutKim2LQmaUYaF9iPntnQ8B6l7UWdTm/nr1bpl1E0blIm
qJ8sZe+xqm9XtRvUEjk4aFpSQanEOCpYUGUznmoGH1lUwi0JVCoHJ87KesqNcDPfdUiu6Lq06HK+
9qSqpF8S+oxYfgMxGP+UOXowFf1VKpGq7k+10NDYEDWkrcwAlJtOneNWSmC3PTNiHRW7EtGsMYh/
IYAHoC5OorpwroYPB7BBInDogQf3MBZy20UaWGDGbhneEMERJ/XZBwCchstkmqTDXkZlWK+GbeQc
wXi6EtDbPQm+rAD3WWdPMAEJLt/r6CbpEAGkN0ijHWO/lkgCGAhKR6kXZF046oGuFEdWsUltoVt1
GByhbdYnRO1spEkVkUHKHh5nypFN17iTKqo03ce2HWGe4GoiAmKyhmTVUf5YXm17FFqEyss6C9V/
YsDsg5+un0dakSOumSqso1d02NjmNNeccgtLOvIaD8WbpiFoD29XfyL1IZ+IM5pgo5VSWGuakLJO
QjMoUi+TrYCrGmhXMhfUfqQUaMbhQpaq1UkVT70qD7V3kW4CJqrlqtwZVRNQD08lLVWWCb4qSBXI
M6jKFoazT5z7nCLAhW0JOYUnySIPZnSfY2vDRM+MUGJq1WjWrgW5mnO5UKnFImx24Hb2AzSi4D4c
/x97Z7Ybt5Kt6Vcp7Hv6cGYQOLsuSOYka7RkebghZFvmPM98+v4oubqd6TyZrX3XQAMbBbtkZWSQ
EStirfUPeVVE0KJ8U/+Wvb7s4kXBqI2x6cNaLwRudqeZ8tL11fogaPoHP+hzo8CLYHGgS4W1IINI
AZbe8yu4Q4pfuMrGa3eSCk2WgilDYUNF6U3nNu3+asdOjYEQ7Dry8X2Bc/mqD0h/e7lUx6/4KYXr
Be+/alCoKG7lIdIUAEivynrmq4rX60P6tccA6M915wkRzam5+1WskIKhTRQ3gPkWmk4V9y/FZk7J
BCJeTzCChiTT06Nh+4pv01JjgZUxDuINjjUFKXp+v770f3j+o7SsRYUjmZXz6yH/sh7ihC4q3V2Q
R+F43byiSVCtR/ZnRRIyFqWnQ3Bu4i+n07vDGoUtVAtHBrpWhsBg9bBINxvmWERBnl5kaQkM/JdA
6y9Vmum1k/VLa+ZNA2tAESGP0Dmj80Dz6rAUlyZaW4liDi/iNKzEt4lMwYJOUGIJijViJY1ZvspR
WSDMnx74pezzW1mG8jgJrdDpm9H1wERiqVv+VpGTJKHVfHq4zYepFPqOomRrBhc2pqdAuOl2d5bY
QESuFSAVcxc2ae7q0aRhr2pyptbqZfKittfKmYC+iGhBN5S3p7/kIT4VUCqKVArpA9on8p8evBPA
B8sqe23zCzf2ikwbf/mX1/FSLpXFWKbSGkJVGVoxqnXCEvdj25dluSnSEVyboyJ5IN3XRSQVgQt+
Cqyxk7EMtGylvxrHV2GWptCjolTKQakaNbLGTshNVQtXGYLVFO1fd4vxUlF/meZ/7ZktN//+b/7+
vSjRewnC9uCv/948F9dP2XPz38tv/e9/tf87/34oMv47+U+uou910SBLeviv9j6X0X99O++pfdr7
yypfjO3vuud6+vAMD6N9+Q7Bc7H8y//bH/7r+eVTHqby+e+/vuPF3C6fFkRF/tevH+1+/P2XRcnu
v37/+F8/Wx7E33+t6qitnym3v37Wf37h+alp//5L197R9ATOgq/P0v42KY8hAc5PNPOdrrEK6fmo
gr7w0jzIi7oN//5LEe9k8PuCXinLn3Ykv9QUmJDwI/UdRSvso9gLMo7Xyl//+V63r5vm9X3xGH79
/V95l90WUd42fJm9Yhj4bkqeNMFNXVXQdqPsvL+1IkNKs1AS6OULSV0PAb1Y+PLt5rencWSU/ZjF
x6JbxH+MA6j5z7oqmIdCbYeFHZCk1efWTsethZ7SRZh1Ye9Y7ZB5pwfcL7q9DKgRrSjlCvJ7+8XM
7beIMc5WlVlzQgKABpRjj1Ds22hoUWsHv3J6qD+eIN1ZgNpMz+QBEqb2nyBswzjNJXKNrkryr00+
lZDQyvDh9CgHMfBlRrpCbZplwkrSXkrIv81IQVMOOdlu0Sy1y9vc8gtixSDV96okVS7WLcWzT6xD
BbRTtfWI4sA6VZr8cwOjZ01VO/16+gsdecKsXTgwGg9YV/WDhdNoEUWEju8DkG3xH14M7IqmbZ4C
tOLP1I+PjmXQkIByz1oyDsYK8gQbmHhAgtW0rZuyGroHjj7Di6xUUpzT8zrwK3p90DY7jy1JpZoi
xv77HKIaDORQQg1ooAkqte0/YPIqIM5KBWzbvrhNZqO6CGXkZoZagSxbyQquJPmCNEIJx83wVOoc
qEf9+7hNkTeiG/v+9Jc8suZojrDYKGWj5K0dFNQnXjRgVOgLVSblaGQvzlNq0XlvH8XkKdCDM9EU
kZey/m9LTs4pqoV4SlDyMzE+sWb9IbHMOD3zxPc7qC8PnBVENIMUbqowu/aHiWhzDFkScFarYLCB
8gW7mIbJ92KK650GkZHTDcUQQLmqen96hsd2FXo1YICAIyyQnGXl/TZFlRwrhvWsI8wdFiX3UdPa
2oGcWeve8pUbIw6UGTs41UApTWCqENh1s81pKzROZw7Fc4/O+9uf+gs2h2YsSryE//2vhIJqtaiD
ESszw79DKXekLC6yM/HkSETm/ki3yYDcDiBqWWG/TRwls4HsOSbug3yi2DpjASxHEAuRmzXmtc5+
/n76WS+f+H8ucS+vmfVKY5luCEfOi4fRbyP6VSqThnDpD+o6dnmO4Jp1w/gHT8+GUrOQjm1Vt5dO
22+jDGqkWHOAcLi9wIXLGf2DqZDE+u1zsUn5FutiIr842BkzDQVlzBCQjpqyv1UKqLOimqub06Mc
CXuCSEQfVidIcxXcnwtaI0qKdSai1lzGMZcZoDxPUuENOOe8fUI2m0BlJ9CE/CPoWblSUqLOyIas
yffEiG0GEh/nnIeXx3KwBJDz4OrCguMWfxi25LHOslZuGaUxO+LkYLmRkqw03/SKGmu6KUKJSxO3
KK2fCZhHHuWCo6K6T2+fnOnghQkuyWBGIgSlENlwSmRSuYT3JgIYuXTmsFoOo8NJquD8lt6bDGvv
4K1ZWWK1I0e508fFOu3M3rO1HOvBoHOkXL2omm46E0CP7CwYY0BQaFyTCBwGUMMuRLtoxjjapE0g
JLLGgwunnJnXsUeoE57J/QjXZDj7q1E1swotE5hBYKG1beGjSIJrZ309dJ12ZhMfWyc0LsEgIGEv
ZO1gEwcgw3rw+LozymawswMBn17uho1NcLmMYWO7qpSkD/Uc9GuZetSZ4Y/N1ODc03iWLNTDBnFR
tPidtioxBLsQMGx6ekXFqL1KFQxvT2/xY4sF5BAyR2AxucwfXDbyQZ4B5PS8unq4wccGxpCPrV89
/0Qh/xK0aHJmwD/XCiATG1AL6BKAmCQPe/GxQxwlEn2ho/ueaWvA4er7KKqM1elpHRtFGOQV3E8E
OY+2P8qY6E3n+7nuRGgKelbTqusixRjz9Ch/vieAV6axgDVkXZbFwShGE+YzkhG6U0O5uo/l0P7e
IZ/4A2GCeXNmqOWz9nc1YKCFjgsec9G1WGb827miIquwIGl1ThMsyxw/EiVmShFSBR5au8aNPaDE
6oZiaXNSVAO5bvDH1FOqQW49Se+jr7PPpzimDcvFGRoMe9CYGdufWHCm85puqNXQye4ynJ+1LPuS
IDcdObi0LDaddh3BhrDxUVRbwIL4BEvVDzsEKg0jVUZWZoFOjU5bqMaDP+Hk4iR5hzZeHulZum6j
yPjmm0r7U+NQvEHuL/5UiAFCuiTD1nTqwey6XVMjOoSOtsGdvgWt1qzhU6lfQmnu6PfnkXGJWn/A
HDG5uPAtESYe69pCP81GoxR7Nh2mUoeCROTJKbThM1zoI0tKUXSLi5rMTVE1lsXw2wugOGJFYSBr
Tt8Y6lXWlV8FNK7dmdf851tWFEr+bEmSVePwmEhg1DUW3R8nBnP3PoYTuhUlVcsqS5tzK+rIUIhI
0Uagirzg0ffnE1cRuqwG/awZB+RNQqW2cui6B17WT+k51+cj91zA3hTP4AGAxWRX7o+WA4sshpQM
KrdK6/vQ4anuJFDlbuuxHDKUKrHBci0b8QOFsjpsLqFOP7SlHRKMSXwHc+gczfnlan2wo3iStN+A
7gI6O6w80ETX24I7rlO2anqB5g0SUBHo38sSj4Hvcp6Kq8pgsTmaEVu0LqDwYgOEeKZD18jO3CAy
rBFvkZw8DMku/64aBaa7pxfEn/GZ1w1mh6oj4CVKNfvPrUDAuMlHbix+lVHYrpTRS0rJ+EnSrz4P
k2JeB2HcPZ8e9EhcA+tI3Qe9DQ50++BlWUjIyNBueTKFoV1irap7mRwp27lNpOvTQx2bHwIDuEpg
IQog6uBelChxTH6Vg1cJSWRlMZtoyY13dVQ8T1Dt0VGdzzzRY5PDloBqk04CYh4GUoQkjQy2GeWS
bqi2TWmojyn/pzt3I7Jip2d3bCzKTTZrnnMcBaD9t5fnXcElrOGarpTdThkkZL0GrbwEtt79k6FY
ycA3Kc6x1faHAruWz33BlWVulWFrZTKrIyVza7F4/AeTYi3qBv8DSvHg1BtmuE9TTx6l085YF5yr
raMoAkkektPkzGDHoi7ofgpchiUvkXF/WkC0bKQziUcDCKurCcXDNQmz+e30lI6MAjGEfMoG3W1p
h4mOguJrr4BLcxCczW6gfBXbWW7wBf0HwzAPEM6ALUEj7k/Gloe4kQaWw0hZY4cGuHZpRqO8ffso
3EoWBCmJLvC7/VFKE+nZxakXvc2mvxttdfKCylbPbNwl8BxET5V0msI/RWVqtwdzMQa5MNpUMhAi
1TgT9eynr3S3ODBCAKeUcnpKR/YRUUhbDl7AhJp1sI9gpU7+qDEY54v2WUHvb013fNjUofr2yhal
VJJ3SGv0UOCM7T+9UZeEGQN1wzEzEJcQ6MR6gYKeSXePPL2FhEWCxl1u2Un7oxiNgj3yTC6D2Li1
FQiE7PD21e/BxnGwaIN6plj6EmkOXhcVNNNcVh7zkw/OkRHni4mnRZ2pzPFhtfJE/WQoOia4FKTv
5lKZfyA4p9wrE6AMpw+6fjvw/Tan3+OxaSPhRCkB3VNBtr8/7VkzR9/nhudUyNtuq1gtV1YsqY8t
Vi0YvbXDma1wbDwihyyWFrymHN46MvaIn9KXo+Qj57saJg5WhWH4ER/jGXlIQ7o7Pb8j65SOiIxQ
jExtBh2Q/fnV/Ugx/KVOLDVIEHbI5Ct9YGJWY37+ByNRPVMplVgGRen9kSKU5XwLj2inRWzUHYDU
u3bc5+/Trh/eXLpA39ICls7x/BKH94cKbDQlA509Xcn6baPl1qMUVPMVSK1zXZrl9R8sUg4urMTp
LXHLPgz2RqjaseozUo0xyC2nwr3AdNVL9ZomTYjgjYempbkdelSxTj/OIwcAJa5FlZAqPyYvB7se
MY0hobmCxgtWhB8XFh5GboiynB7lyHLUlyYX35yLB3/af5KUNIDhacQWJGdSR0jzZ6vi8hso4XPj
D28P0NQvCJYUEAR8woNEu9KA1fUqMdMM4pKzwJYXEZXAnXAMXZVUU84sk2OPcOEt0Lag5UU7b39y
6TxLS0oH2Kmuxg9pYKUbGFjndvSxUUCxs6UxB7b0w8ONy1Za4omEY90cArUzu9UQn00Njg4C/QOS
H+07RLD2p5L5PsQGnzS0SMPpyiw7AxCsoqxOr4ZjwYKqP9VVZgM9+mDN5YVWKXgAGDgzgh7QI1O/
GCs99gollv7B8qYWsgBEAeZz5uxPKNRBK9g1F/oZVQky5dG+jDvJOFMuXr7w4fblFk9th24cNdaD
U7quRcK9lhUwRkW0DRAOWYnGKtZQS+bdUBVYGUjlZS0PLELAlmfOlmOPk9sb1wPOLeLHwRyDSJmQ
su/ZwlkiP6ZlEzzBYFZvclvz35xCCK494FGWUG/9kbSAfAsiUEVcF3sxITsV9fdh0aWbEezSmVn9
GRIZivY7NFyIosxt/80N0BXnCA/MRVGvCt1Bw4m9qyrjCUM1C7TQUiyHn7i0DNenl+eRkclbuBAT
QFikL0Tq3+odNW6+piQazRHC8CE5GvE9RkviIzmoQKW30KIVt70Ifx6VLs7psf98lySEXMBo09BF
p0e0P2s7T+MpI7twWqy03SUx2wJxD3ZTYc1nhvpzr9sy/UVMfLjDLsTr/aF8X9SLt6RGmbWzbtF/
aXd+27/9fCG5oOVEp5TMGlrM/igUWct4TJmQPgW2a0BucPku50AHR+ai8s605VLAXn8pwvz2ykQR
AmNXuY6rqdRuzSqbHa3N3saIXPpoNkufKELffSH5HMzFMItMU0osr/1sBq7X9jai6HUAXFGfd6fX
wXIg7kcUhlKRJqbwthQkDiLKFKpDBr2DCWVN9BB0nfgAQ7B7CoZGviNGh6sefPWbDzIGpSnJYUaj
huC8/658OOtpUI8UOQM/+DpOmBXkvRR8Oz21I++KawaQFNRFkcY4ZNxhr6xHlorcs04avW7mSfdo
Ck3ePxmFkEz6RM53OEpZmIkUt4xS57G/4rUBYViEpE+PcmS7EqCW1GzprNKb2X9iDY8nRO0FE/Sh
n1dULWcXkunsKkIbzoTeI1U7oiGJIMQ5andY1e2PNdA1myYKZXAp0BlzokLO0aBKusahjKAsBgbG
F7jW5qpRpNobBjX7Qapq206FJcImlcJ0ZdbGAIw8x+LSmPQ3l4mXaA1ZGDAAkVMcXINqePQ6dAUa
KkOXbfXCQjNKic5FrT9vkozCfqDgQ7uUh7n/FILa9yM7YQ8ihm9+0iwrv0iwUCrcVA4zlwMyOvOK
jyxXdKkplC6DciwcvOJJwFksK15xGZgyylDavEYKczrTUDk2CpehpaBA1oZGzv60VKltuxlVASex
sBrga3zu/O7czjtSi14CMXxQetvUsF7Yi7+FyZElMxnt0sUoSv0qQ4BtZ855ed/ULWplFtjWTxlW
x26d5cVVIgfpDzjxXeINfdxcGRipn4lyR7YPlYYFKUbtiRLvwZKZamEkCBHzMkkuP+jo+G8KyIj3
ejurZw71I0MtnExYoISDhcew/4D1hS6PdJruxFkb3qDnnV6aU9qshxnzgjcHBRaKARQFlCAp1cFQ
WmHlry24qhDon5l5s5liv/J6hJriM4f4ke2A9gHdMZuKCnz95ee/vdFukCYfIAzVDcWvt9U8ItIq
WfZivCqtmyk616A9sk7pmVJoJeYtaeHBG7N1MhChZDpVed9Yxbgkb015qs/EusOXxTMzSLhlDnQQ
fuSn+7MaWpoRVs0oE6zDLaaDGAGJIHqIU/gbp1/W4YQgJIOuXtA4Oq9KPVyCJqYgapOkNLzp2qEN
KMerESnoM69JOTYMpWBUDegtwEo+CN4AROc+6RlGJIFjZMYm6WJHi1JvHjW3qy0UMhDaScoYwxFl
IfN9nDHnmYPay9TizU+X2ihHPFV5pFfQ9N1/umo6odBu0bw18rRwsdhSOeZbsSlsrX3z06UYxMJU
eZcUhcThizRzvIAiEBkCf9YLG5bP+0ZNz7Xy/3y44I24UiDRsHTY9YMJaWlaZRFbHxqDOX5VjKn5
VOn557culKUWjxyG4EKGUMfBIFPVhWXXyLAjbCv3QoykXd2I3nptoVSHBgRNGrJvCk+Hzg1mObSw
WHlgCSydFZ5c03sjt5Nzr0U/jBvLOIAQNDIrgi/t3YM1AD0bE/cEhRrAzt8LEI1f+8xKv2IHayFN
rlrlz7a0x49J6dtPeN1WT1pUxPTFBhjtTgh8rXd8JctR00NL9paAZ2AyNKTWRdqPsvWQ4DWzGBSV
Vr2J/EzaBXNRBlsLNf3bTumt0Y0a+kE77sD5ZZ7HGe35sde+T5B751UUTNI27wtN8aR50iDfsVUa
imOy2qyQVrQ6r1aH6hKHr6p0II+1XxAe554HE6YLtkgJl0i6YoKxTetGemo6O02cHsql7o6qGRnr
XE7RZ0Xpf5qCrfAl2cR9zFKDm9HG7TOdrOmx13E6d1ujMG4wFUKCKE3yWF2nWT2XjiJPc72T9bRC
WLPIsk9F24X3YorKybUx+brK6kp7kEWrPJUDQmOOlUJTcnBPz7LNyNXFXwljbK+4ECRfB9FW4xqe
p66sMT9W7Ksq9ol7YaQW8S5OwhT+Oje7YOPDXC4XQTwbYwsdQyyczcs889rRzIVXxkbYbxbh+eBj
WA1j60IiyyyQk8gNZCN9fA88fra4I3YF6tSoNZeuaVbDUymXyqM2DRU+PzC8kO/Lc/sBmUyz2YVN
MX8PNRPIXWOP2MEQ3uo7I0yTW72vS+jW/ph95tqCHdGAjpLvTrWxiJMmpVW5RlQPshOItLpSJU1/
VPGyhLVvmMmjzJ9Z521vbhsJs2yw4qLq1nMb97XX2z7hPwbVnHooVydcDGZg2E5eDEODtmxZoTBb
qeY3P87Vxx5hmGIbdDn/AimcceKObFQ/8qAOfcRSMfLDO0/SHgI5kceVmsX+J6uaen9rKWX4weo7
cVv6ibaLp87eRZgEXMhYPbgasDkshjXt6yT55iMl/MZ0gKAmmSNp7QC5ddYQeeqjaqhgLPdI/AFL
y8YNuq/2DxnX+Mgrs2FksUOYwuMkq6VvnG3J50T27dKNuyrtsMvDYc217XD4UBv9XHpVyY3Taayq
yi6ongUTzPelPEb2m8jOFPTWY98UsQLfpkq/9/2YZhv0d8fL3BZ141StHW9TGQ8Xh6UX87rjWrGd
HEXdH+2YWt9wzzY4u0dsm9YID4WfRooN6NoMZnFrArQRHurBteag3o9LmpPmpS45U4yp74p2xXxZ
C7SVcbyIzKewjozUG+zcqNaYqbXtqkDFJIKTlAvzMkb9drgxmlrTHoxUmVHwFRAlATWnbYBvCt5w
XmrauGjBwrTyO2ASzZdwaVFtoE5EKngco/e/4J4uI1E7h0Pv9lKdfIYUL/C4HitjdvMqmj6leDnh
iQStNhZfKzSk14qNYtMlwgHJsC1BHuZ065r+Cw7SYcHimFLiQ5v3ipsYZdg4zdjXnzt57D8EilGM
+AybuA1osYgA9TUiuiihps9eqwSW6WRlquO0rXN9Bq6Tjly+IHsMHqzlSOBrUrcYEKFl218iUJcp
2zjqciyfalRH+jbm5c2p/jVDNfue+N98LduMbonQsBQB31cu8KWy/FL2OAqvNbQ57JWG0KcgraoT
XHbQ17+J0eA03FFuMDsBOsoPDYgdj2GUBLfoNqHkMLXq3DkBLeqUureYWjRia+NnahfrALGxJyXS
g9vErwwVPzHMfzf+iOi4G8hxbjsT6UHqln6oj141C9hQmT1W/qoNIu2mzSpV9VpMMgrXxlZRdeZo
ggsGJ08Kthl2eBOCc23ZqTvqoimeW7OdDw8TLKm7QOkSSCdhLfTHSu8n4cTIun71FV35WiM23V8g
nTBqT4tuhCbv0CGl1VkK27+a2L8Dxnm1irNY3+fE/0jFZgRnApwwJyO5pZ7G2qw0XL/XiSGZPGwF
L2ynstPmLrLCuAFkkXRiozZkN2iL2HayGpR4uq4RHp5xreA66haKXI2rCrvjawnRzgcUrmXEjsHQ
GBdm2PXPQLjmypUjbbhPFp2f4lOXp1W4q9pa/4h9GA5L5kUna9lPTGvwu4Y/Ol8kizStgx48dI2l
0aSu2BpN56Ktjvtcic645ti+LGCfakpyoSFJjklZroqd0Uqy4uVyJSOHShTwYmkS35D7XxaTMqbP
pe6rCHcYmBuvG4rdM1FGB9kbFf30JGFL8DE1ijZzBk2k+ipgQ1ELT1GMdWdslVjAWRqZK6DH1oc5
omtudQoiX0Dy/QtNkpMEz2vBd9eDeLJXhmmW33BLLLqNAIsDJ1qvyD3mrIt20SJustaqrFmonGFP
adaeFWwXJTsbnWH0kw1qGtFdq0TDvOIIqzunFZOx7e3KvhdykgW8SPj4jkz/yfCUgJCx0gl5d+UY
KYWLDn6pu1wKJPa+bc29u3hMIZla9vj5zFWXbnHJse9mvx91V06q6rpLx/q6ay09hOA9+ysZHDwu
aUVj3rLQ5xGDMQ7474qGBo2rU8Xvr6cRlN9VMyaFfzP7yjDOTtv51k89NSTog2Mp5BsFWGyM52/L
PkY4t003LGurvZE7PSJ2KKzSK9VE1QUUvBmaHyL0nUI3wkFqWoeRr5ufGzUZp5XeSV21Ueu0ZRc2
sxFfSVinKh9se8C+SEqw796R8hTdLpyttFwraOkZax/XqMFdHGKe6rIdupsp7rQP5ez7/oSFY6iL
LYTGXlkhx8BSJSM28i8dMjE/T1+I/0jS8CZBsA0APMCOBU62f4XUkqQhnE/wGKahWIVqZriJHiQ3
ljkEt6eHWrKj36uh3FaX5sqStAD8p/OwP5SkKeBGtFl3MHNFiA6UtGfWGmtdx5FrXZt+dxEFjbpr
ymle4bWXr06Pf3SqgBYo8C04yEMMwZDIYYJqKmlMNNvrCi20j8iljp5I6+pM2+OPXIap0o0npTc5
abnQ7k81TPJCnQSw5MKnAYyaDFogZTu+sUTBAxVUm2TIP7RXALvtj4KOeu5bAycXsi7JKra4fXXo
nwOakivn9LM78u6Acy71AmBMdBsOqiGzLNIZKQzdSRNdppytAY41omhyRGhq1wSyaB3PZXiFqUp5
gcC++H56/GMP9KWZA+QB4vbh+FUsWThGkhzawq820+SXq8GgjXp6lGMrBNoLVQuoQ0CQDvL7sstm
MqkBXG9dlCt9lJqVbnGxmHBMf/MKoThPM4MOBFCqP1LEGg8eZAgF0A6cIlYzXYErszHE8+kJ/fnY
llHgNXCyUV06lGJEnJEbDBUnR43AVau9GL0B8eozj+3Pugi6naC7MbnTIeFSRN9fiFEkQB8EDCM1
+DcvQm4rLQ2yNceB3Xt1U4rrsRk7bhr9eG1mirQqpiTBVRqwyQ69lZ5CcxDRXrXzM82QZQvsxxw6
+bg/0TcGlUEhef+bZVPVoKYKgmbxbnjCzFJCpbnS153PFV3AUWsdswvPAUGOPXZECCmtAYIGknFQ
3saJDItCrNqJdAoelwhNcXSG2pl4dnSUFxlsYhlts4NRMPkYWiKn7nR5JtZNNnxCaeZcw+LPEgPc
VAozcKhhHTGd/QfIgRaJwOR8AL9vO2h+dJ/zopEdpUmsuyJTxtdJvYkf/z/y2vfo8jflc34Pa/y5
vXoq/x9gwC9Ukf+ZAe+GTz9+p78v//qV/q5q72j92LSpQdUDBVvgHK/0d0V7B58ZmVmQYQuVjl/5
xX7ndwDnAWaw2ZgcpMsB9Iv9br3T2ac0P4F4mTBGqea9hf5+iMwjGBsUXelyQ+yg4HWIES5ms9Mr
hdsy9h/c6YTiZ8Ou5m5b4sIXKq5I1EySKdK0WfKgcZW9i3xakjO6v1iK+lXiYl072w82V0V9i+Jh
aeKSok3J+7nLR/l9kcfVB9Wa5wHZzdi217FeGT74GfRsJyxis6hcN3Wu1h9DpbNbuOPonoxwTmPw
8EEZGLA72hQfick1u6h4b8RIpzU7RJXlzI21uZa80ZSJQLRLdfSPq4R7Nskm9TFR5LeIMtcbfHY7
6h26vGkiTQs3g6Tmjhogj9Hp+eSZSZU5SoY7zvVYS7l8TURW/EWTTpXJXqXkM9BmO9smaauYn0We
hk9BW86I8Lb97MikCLdAUpoVbWi7qK9Ly5i9OvU/dnmIXIeT4ZYE6FaaUdL6pPERXgKsTPtAg26u
r6skK6TPNdcnEp/ADj7EGbbEKApqWokncN5SXriUqQcaIWpJmXaT16EIP6AB16nIcvlKXv4YIyN+
xglFXkwh0EsfAarlenAfhHZrfDCkWs+/4CpVTOtpDjW31MbhhyKD2pqhWhXfQlLxnzC19WpGgwhM
/oqKknmjT6m8bXxqE44JQj1aIwjUXQl0KOMbLmljw3Ghqjd4evgSfo+hFKKomivTR1HIw3OMlFB5
l/pmCCg7aAdL4E0RlA9VZPsXtTRZnjwJcyvDDLpD2TLZwibowYmhgYW4VjOuUHXFfXkaskaG34Na
+rjGYz7IIwfeBkeGq2R1Zl9hs2gDKsqHzCasjTnuXZUTpmPWphh7A714X2j20PVIwOLF7pKSY+Tp
4B9Vl71jz7BbUHajkIT4Gp5UJc83yIxFVoRm1WpExVK8b4MhVDx8+cZpFwDjaHBIHUzpPV4XUFdG
3xS3qt+a3QWNnzi8MHEmIuP126730CNsa6RdMWjaWoi95rumGIxHE5ESN5Lm0SuKsdn0oOOoaFQo
963k0iwvpywLr6Usa9Ytd4/C6ew6u0Z1cMqd0Z+lK5/2Ur3uU226n2po4qvCmOrtqBRk92E53cSA
Nj2V1Fi6Fk3V3Q1Frlju2Kh54mUYVj0qkpRv4cQYPCuy/JCkL5M2Omwojlq/Tu9VxA3YQm1Y7ei7
6ncjxegnNOfMLz5LC3s7S5pjl+tCWTiTPM+Gm+aBNJHVFhSUSaizxBNREkoO9xoKJBGSaxKor6T9
ZPpG+DBOlX6N13qKsCgakk27m9SwyaqPbTfE0fgjVMfYnxPHb/XQyiTqaRK7aXDZl1Xbfycq6Fq3
8qeqsmxclbRQawLKfGPH+nQGOcGbbGPX+SiUjSZX7WitQgU5sa+qojaD+j5sdLm9t5uY4hNkr9Bc
XL2lWJ1X/ljPRbZL7Ab2xM+yHrQe/CJpIMULryHHHi7Rg4tLf6GniL5G88duB4RrFnyNnb33RVcp
rSPMCoK0Myhjq69r3Ioq3Le1QV+XNmZWqUsqBQdkbuUEqSmZr3mlDY0xDI+ZH4pJc3VRg6pwqIul
8ibKG0kFqFnqQeWaveprFCbzPvxYBGkLbT9XkSF80u2gyR/ttsvNLxS3iuRBqFiBrTulK+orO2mj
+sr0uRCsbNh8SuoUQ5d3t3U4ol8U13GBHm+CEkleK4Pl+LVhPnWVkQUE6craZnakb1qsXZ2ikLOv
IS+XeheFAi6kGA0baXmh9SnOBxN11DxMs8gxszhZU0sIkT00aG1jYVVdoR1RXyCqID6EmLp6dMFM
1GW0OnVG5KalDX6i+dYaqUFq4NBdHJywDZe0ufP6Ic3WUdfbwqHmpmzGzE4f8Xy3boJ2yqkFFrK9
gq8ke1obwOMPLR1H9FS66WjouAN9561v5uZmKgOxk8shQlVwGo2v/dQhf4reqofT0uzJdpNtQfwW
lzbhXEJBZZ4ektoIKQ+nRrvKYkPzEMROB0dVR3Wj5o1VA6xS7bWu1fEmUkPlo5FkH2Yc05wiyLqL
spN/4v6iPFgl6F/IZThC5nWt7eywzB/TKQYNO/GsN3iufmuVpKq/hgGR+KKL+7764adaU1yVGH0q
qyS2eOEkJc3jiKxe7CbAoaYv+JKJIvLyvFiq70am+1cwyvTgRxI18RMVI1X6bNJcDS7rPMkF5YtY
8j02iOppA0sGJ3vV6l07iAaBdFST343WVG6iWk4np+jM/BqFz1H2kLNVKvj4Vo4Om+5HWJjBU7hK
o7nJPSUhllbZ1G5itZncqm4VBwexWHIrO5tuW2PW55WWd7LtjU0S2ztsPlMzWc2TQAIQW0kaKaFB
pbKvNqmGCKHRzbJXDboaOxgbxndZU1mXfpyYH9p6tgy3SeygdjTa4d9SSRsu0TErn4ZRQte4i9pk
7UvoZa1m9JfvR1Jx0+38sH3qTRTWgm2OvknjxDO8g+8NEpzhtZ8Eg7WeMmS+Nj7J8XsNk6bLrESW
xYmDCCc7Swp/TrMeYI4459Q4CZAd2kMvF8f/f4VGCerUFfrDc9l9S6Pv/yp+/qsNn//lslaLvTs1
v/56p0YdatGEoKkNDpAqzeLg8+tOrbxbwHqkO5ASqFctPddfl2rt3UKXhg2n2ED6oBeSkP26VEvG
O8C0ULBA4ANUBsb7lks1Nj57aStFHcAMYOro6wLF4pZ+kHWpEn34uC7XpjmNnhYUU3AFD0rTLgkm
VX7Z1xR1HSSxk3Q12HM4XlA4rj+Hehc16OyrReXayFXq7jxhN+kNftctOrVGKoMRKMzC6+Jpst3E
LrL7KSPtcMYpropVAtbkUU27wXZJ36ltFiqGslhdhf7PnBpuvZ6UTn9oLO6TThda3VWrFX7xv9g7
k+W2lTRt30vvcQJIzFsApChZsyxr2CAs2QISMzIxX30/oKuj63T89Vf0vmtRC9vHlEkw8/veMaYq
frNPlI269gUFresEdjLQ/lwQJTInS5gtP3pq5+rLcdLW+hL4ql+vrHVA4QbdlnlJj7rgJMgBIdME
vlLGXWFYHPgUY787g2RXn/OxyqKiq1UXbSjFKtJWWmoTF5eyv911LW9I13abyBNjp6jlXjcjmlhK
PmqwwHeTW8+MF5uOF66qIPyxyUK+9mrkHEJOPtyWATXg+LMq66sdhtTiu6ramaLe1rucl3nIola2
1X3eWkF7sAkLCmK7y4Q8bI7RrodstgYTQZZMF+q8AyiHYlGKf5JEGOmRNx2Acpbb0ywlo0LTuOlx
m922PdDrqNrEsirDO9iLhNkwuxG2vbGHdy2nqo5Cr/Hvme7VbTN6Qia93ig/X0YVdlGliSoGQd+5
PelVxU8VKvXYkoBJ6agcvDZW1Tytib/59nVjT9t4AaeVOfFokbeUWHmA6d5uQgVnbRL5dSF6WMqI
bpSieFzUNHiPW93P8iQnc9KX62gQBKZHWMO4pr4yP2QjpTA4+NfWOtShSrNIdFNjUYZHywYjs+GS
cDiJpbtwPemsBzcbNuPCcKU5UA8SjsM1zZVGfczhJJbE8pQZJGj4mv5Kl1w5e3Z88RGs3AcHyHDZ
J6MRIq8B8+mtQ2+VU37KCrsvEtxnWQCPaG/toRqYoOCKbXO8JmwXTQ5rW79LKCuOc4qyFnUy6pl1
xp+K0oomShmtgGGqz4zvLaO5e8ysroRzWw1dXKlyNl5kzRAI7o8CKVIep/m17LDIPUo6CcdntxJF
niwdIPpbLYu6I1BsGuR39JpzcVM2qb5aZn+qyYoYxHSbLVU436mBwe8Sip+OjG5rRlhvknLT10GE
pfPFz220F+EqA4s0kp6WSr2uFiBZK9rugXCEpoHoW4U85kwh8rCsszsmXZ4N8tIqgo740jYft6Sm
XrS6pTvQD+6qRqE2yJvFsK/sLWvDxEjJEbnIw9X98t1mmBNyfpuSJrfarGBfCm0zXNVVe+wnL2d6
cBlzTos9mMVFaFd5GwdbvaibLGVhpAtg7OpbsUCZHdPMGsSvtmiWLqrNdBzuQ0u63KvL0uRHtzeL
7DCkK0Rsb1Yt+S66MofL1hi8/NA1++8Kuy3liaKVvr5hDtXFaTaVbm+Fxcmz7ypVfqn1XHWnaiBd
IRY8R2yG+TQFF83WzVZcEHvuxGBw1NlT/1UbCVHVbGKtdpAEVKQOOU8OKwXknXQWN9HLGvxwwpIf
h0+f/6jxdXCVLs3UJ4ABxVspfPXVo9X7WsvF6pJGr+2LOe+vTns6v2Dkk4K+odsLPRj7pRMH9Mmm
nG8mvzvRMLxzR0PJJ+FACfdpUFVHBxzgTkChnvdJ/zZH2PWrc9y2P9Vr2aECTmlvYtr25W9L9P5t
ufK+RpUY25fca9XXYG5metKOo77Y2NwvVmf4XwockPo0lt5bl8m3ewksHSD8IFHyV9oKHp+KbFbF
YWSyio9pp9CybS4ZP922voWz2WBaI+F6jfn+gjIWS1ZUJAxs8KGmPQbBpRhNsPJKukpiTgwKZB9N
uvyYTSfvry2kJN+7oc3Li5mwZuNyUpD5MRcG1cl26tivNFKWtnHKBC59P1LSMoq4Zmm6HtfSFBES
qnGL6d8aTNJ/6um5Ro/9GwVNaSZeOK6Pk697RQaoCZGWpaP5neIB99JLBTKGrCXa9ORYOr2ZhGP/
UiMNUjvntFKZYA26iYa0WNYkdca2jVq7Gq5F62FOoeu7bqisCdpbGriEBWu82t/Zk9RO64oBCcZu
Ko4dGmAY7WiLjUcy1h7UOWNqkOEYooxIS86idbH9xFpsu/nWp2FeRjRyiO89L1+y2jRufsQXLL6l
VILNCFJCjVUkKytCS4x6+95ZUj8EtNO/FAYrAYyz8q+yVNZDlNpT/lo2ls1hppbsXXCW83kzsKMH
mnvqOPyw32pQl6H6vpmqvPZMuiKOhirU22AH2c0czlZDq1Za3vZr37ygXphfmsoQr4a5hE0EElbf
j15PxpjXYvRgiYE+PUykGvcHIVX9bA19YUfw3DZ3TIBgIClTI78kprXtAQJWg5rx2JmopY8E8Xec
bZ1AUtDRAGcllKAKL0aO7f8SadOapLd408PkN/o78qemixiAUFh6eVfUbDtzcMcQMKiTqfNJxNmu
Fom6AFVzVKGYNWPyhf3bcWlZi+pFqsdBpO0HKgEbiZ+3BFzMtg3QyF5Q8A4Bxxc8V/5C4IslrRcH
QcJnha2YAHEqyu9RDxrlRTa0uoaolsujbzvmh8hW+VzJULIlBbIHBVtkNx2CcBP2BdRLe9vSF3Az
4+rQSSfKWqPQctV7IM3wYxvd6rsgteGblS/2jzas0GNT19r+okaxNiPo+zwED1hsliP+4v5IBQa7
Y4UI66XnHO6ToMn2D9mzrFOrTGVQm4sGIhH7xUHuzaQ/JUsdoeRLGxLB3aD7iyrELc7JCZx+PQye
U7WRT+rikyExIcZ2VRcTyTrFdN+LyXEOPE8ZyogxW68Ql+ZvTQbCGBlE7E1xxyTFIEhBgEzcwWNz
Gc0g/0SASIxmTvvK/TAvJo9+1rJJh0ZflsfNXigosSanGGJU6BpNbrmRibZxGV21CNcAo+ZuCxLL
hL60+i51TmkVFvctiSbzser5ysbmfp1GtKp0S7x5zfyGVMn7NhbCBl8NDbnEakMac6Hm3uliw2+L
5VjW05JGdpr1/pHgMlEmtttVN0bWtOXRgg96dMLGrw5wUOl9DXoD9EoSEsRw6+meKUQ6BWeFzF4N
I7O/lJkvdUJg/FLzYFKcyVJq1M8MfvNdw1gwRXQFrzchacA7jW5L/lhqgzOueW/XcT9tTXXUnQTx
yes1Q+ag5uanrMa+vnRGe0ZTXumA+G602u9dujg/ihZ7Y2LmBfnEZH00Y7IAOB4ILCIRCfytnGM0
deAYylrW3wWQ1y0pJ2MaV55cH1u30p82ejQERO0yvdI/yPXhhHYt4jWUfrkPzcyp0hNLHy3dWLSJ
r736HpWl/Ayc2n0jDmMXOjIzOAnN3/ucjaioOyxAb5Ruy94R31pmzYesrsstmuseCHVkRXbIn+u9
h0zn/ptYJ7xVvenlv8wcCiEhU3x7tohmed4QPzgJEBHYsJlr042QsXWADeCcB4YoLqFwakswnSpD
VYOiz54iWMb1vUDf2gDNNw7pTJb00gNanvoxG7nWosw04dxZT8rbBfU77Tdm3tNYROg/ipq1ZqBP
s8z57Ba3RVflttPr0Gs7RRdndZ/zoFKUgn1JaJkaRLsdFBccAj0Doi3SfRDkMS2SdROnauVEgzA3
XlpnSL1HTZbWhwrr6X3d0E0Ew1puD66n6ykCm57JQk1bPlGQi5Fx3R2ahzUc0japZNNZ3G5qdzeb
TnqNFKnBLjZ65hVs8FRepA2UAm/tOa/dFdkeM49zc0YURkn8PBefslvM37lYkdaG4eJlSbVly/Vg
jJwrupyRUaarPd8MhEJVR88u9VPhrfJTNgiW8O5W8w+vU+PLYhV0jkyLYUAKOJxRoxJIpMahfNII
0LY4bLgqIrufyhdKEFiIDMSERTzuah2nIaBj9e3gjf6IRcc0n1ruhaDE/M2HypmR1/YVDTRGJgl5
Rbj60uNyKGPwrPwjbNkZIkOOLgTGGrpFNLnO8BPLnEQjZRcfWofDa0aoG9C9YQVlPPpucU1PFRsh
v9w81kHZvbPeVFPc0Lhz5ypHv4ZFUQkzaejoHV9HenMHrgHWtyh1awUk6NTlc7mE3rPZtMYHoU12
Fwda0jkkgsxgARY89ivlGAViu3x8VG0JKdQw7txAKtRfG5LQl2XKtg9/0VV6YKPXv8fc7ecjDxai
z4bgIxRqE3x7UKSKVhDt+EWM9296rfqwfSe72vVjn8mvIGEnH4nqsOppiijTrpiaF67bw0bi8jPe
NDXfhoXvITftqjC4GutB6gRdgvs1G0ueHUxpWL/Yw5D8bZgBigd8t4Yfi3Zy9wOsno6EvTEP1tLj
F5o5yFg9RWXdLnmz1gwMQ/viuCijELKlISIu084+dTlZ6sLReXnHUCwEKqyU9zgdpWkf0nJotydn
ZpuK9rK0itNnUDwhgkqKRHBsNwieN764udelmtvNt8ZvXKrege5uPLhybH1IeFT/5aEWW5vehFuj
ccaVgxM8QjXq/Q8tufm2iKFgliKUAtlgnCHX3MBjgxZL4EZ1yIskNO0+6wJgYt48CLw/vq7/Q9T+
I0AQ8a9J6YufH39Pcd//+D8QNOcv9DHmLgtwfVSZApzsD4IWAJPRa0yaMC4OZCd7hOx/0dJ/YS0E
KKOpF8cKoez/DaBBcsP5kYlAlIDA/Yvx8H9BS+/42D/LPoiVJecOGQ/YjkAZ9T+kEQ6FGz23F5NJ
Xzw4bctEJj2uLy3sfxNT8fdXCnCGYXOC+HZh4JF8hLt+4p+sW0OH6LJecZlbHbE0fYOTYNqQDOap
OvzTW3//56f/10nz/3glEEliPnijMP/9/ZWo+KBR2OVyyPs0wbM+RGoBHfz/v8j/45+zp7BD5PvI
17DZ/f1FMvoiewUj5kq/PxGdkt3pVQ3HAKrv35neSHn526fEvwinGy7vXYyO75s287+/WGp3+Zi5
e34taQXRSKk8R8D5OACpCbokdYuQU5PumkOVTfb4LXRobiF8Zz9UxpQdKt6mZRBJ12S6j4LzIWT/
OZDOhxMU5H5QrXY9xcX5AMuI0r8rZ1uoi2E/4frzYcfQy8FntH77Eropx2E2L411a/QzJ6HIeu9L
ng9PfT5I7f1Mlefjlb+Co3ate04/az+B2eVldsCt1ZZotWf03eX5vE7PZzfJ8pzj5n6kj8PE321T
V0y8/p9TH8X5p78PpizcKVfCAgkJSFv669uy3xlwjlwf4fkqUX+ulfMVM/h2fTWdL550v4NonazT
Q2Uu68eUptxR+23FhuHe9OcrjIKt8XE5X2zl+ZIzWJyMmP3TfQ3qljF6229EPfb+c7rfkungcmFC
13B5itHiIq3Pl2rw54a18np4rfd7F5U573Sz38YoMJtHcb6ixTAX1/X54p4dn0uc0XV45ZIrP5r9
judbM/7Mzxd/sbWoGEAnGAiQ4+ufBIVv3GgWn4x5Hh7ApesMnf0+VIihn9/2ICP3okbDqmmcZALJ
7Ma+FbYOH5RCBcKbCZ0XiX1uWUSwjzDlcgc+BHhFy2b51JwHHSLynR/WefyxxrX/kGE4vCz7dNSX
RhqArjIzufv0pM+DlFiH+QZkkPFqWTyA9XKfuoLzAGYB2+oo3+cyaieLz+k8rInz4GZOKnsQmeip
n3egZbmv/ox5hXXVn4e/cJDGdSUq9lqwOMZD4GlGxbl2m4fhPEBWm7LTZFSr8COLJs0JKmCrt4dl
nz2b2prey9nPPzKwAf8xQLbwOnpo5+HAc1Af9WeQPQ+1/XnA7c/D7nQefKfzELzs87A+j8YzM/kr
KbQMzMKf7U/ayZo5ZqNnpPboSaVb3W/pYjELo7yFOdtFryyILWjHVj82dpBf02hPyFOIDJI6ToqO
GnZ6RnkUOvjPKvI4bKhtl2m/SytGlOq8BeCE7X5Z593AOO8JzWiwM+R6bJ/VvkhQyxeEidrXi9Gp
KIfJ96Wj3tcPoSBv4rby2Ur4YdhQmn1ZMfG3iW/Ad+wwVB2V3QFEhiEPyUToJB37Kqvrvv7o8yK0
r0TreTtaaXrpo1BnBltTYbJBkUnKNmV7KZvVti9ZG3gyBaR8/z4XHqBHuxCvbQjxEpf7eqb3RS2Y
JE/SCDrEHnLe5cIyDQ7lecMLOiI7qerbN79+XwLVvg6qlFSiyD1vicxzqr4MvZTl8bxHamQ1bE7Z
qhhRW406xT7vnfkZN0nP+6hG43HTnrdUimfnO/bP+tk+b7HWeaPlTGO73YvKv7Z95V3CxS6i8LwJ
LyhzbEbefUOW1Vo9CDik6iD2FTrjH1Aep9Lc4qAjpNs7L9rOeenWnkOlZQZkuhxtEMUOMAyJ6MWk
3WKJp/Py7mFu/gZFN79Z5+XeOi/6VDax9HdnACCt2vLeTS0DamhHCELZwQ441ZLh0NoxBOZAs4V0
sVSXSJmPoFRLObCBcj77aZpMdg9lESj7MFl0gUb6DFFYa+/eqzNwkW5KfjpnOMMXYyiTKg+qOilK
1s24PcMf+Rjmb1UHoXK1NG72mxHbxYHhgpo4ZwAFUBQwJdhxlfEMsaC1B27ZbfnOqWxYySL7DMlI
mzbUuNyRmpSCi5y1D+QwsauOw1cbg3VC5wLEI8GT+wTLpfPSOE2GNc/3pySXhvl7TNseO7XlmHU0
+d7JDlaquhiCWPWcbbBPxib6y9JpAvwRlpdDFOYEhYK2Ig8AgTKhXD6MHZWygoV90TF0ppNZDdmN
Wwf6drDNziYlPGunQ3sGuaC1AbxqVclnqB/zY97xMMeaFSvDGSZr9SDv6z/g2SrUZ1fO1kuWT6iw
aK4EaEvPoBurv2Jv8yg7NDnbDtUZnBt3nK7BMPYApGUnTq2se64F/1Z3ysQdsYijMHzydvn7VySn
O/o3e8OoTuUOCq4zXVlRmin2wP6MG847hJjqOn8Ma3dZj2qHGEvMNV5sIUmzEl+JjWv3jEg6Vqeu
DEnifZxRPU2q07ybhxRr6xIPVq4u4QGNj553Y8APCuEQTba/nXwhPZprMwUSGGr3brEaiXVi1CbW
L4tvJPH7/RMGP/+n7HvtYzCc5pvO8VTK1ikGl9CZAoVQJvQFsgvRYEQqthfgM+tnG/ZQeRSGcoEU
4ODDhW1NPE5mQ1tZFHTF8LatZVYm6ypBkqSa9IolyVnufGdw6mtSb+E9lVgxyXZ92L+5PHzl0d/a
6mElL+wrN+3uduSi4Dni25cBimbyXQz796NAEuWBxmWKrdSzmxdE1fLdKzRasg3p9MlBTnmUdp3q
xFCIkeKFGG+YWLCakXZbduls1g5oX+OPEAOrg4euVsvYHX3UhkC5xCJp/qAA7BywxV+vyt7zvg1s
yXWkPdPiPSVDYygP07CFuRVlszk9NJifygdk29X0TVt9j8ezRyz6ALA8I9sRms8O35jGdEcD8koS
o9t/TADIlbHRbxMEyuKW3qqpTSAMgQxnUwQ0JE727F0qjLl4Xv3Wsg/DLKf7IhOivRiJjjK+LeuO
20PdGUMc9Bkde5RzqO+dZO6MCv4TPHslZmjUP01+COpAnShtXErszZ7GN+AWEDVqdPjkHatcPhpj
Fl6yIvK9IoG8L6I5R8AaO+WY23d2AazMRWKIB6HFkB0J311VpBe/EPeD8JiJdL9yd5kgFNeqM/3p
CMdbeMgm8Yjc5n5HO/K6aBCLcbG86ramd+YnwqweIRj3YpWUhu2jsiyC6ZcSDuL3IB8oP3MGG/NS
7tTYUYW//8zjmgU9DxasX5xtWPqcpdW/9vAaGZGghGOcwk2rJu3aAejMtNJzDIg1AcFqNLwxylb3
C0eieTlXFTR/TdFlgHvT7fqHbVm0vhkmu6CTRqd2iNMPAW411QhTo9zopjKpJlw8xPJ69oc/W9o/
IAUonQPwsNAbM5Mu7Ds5VOI4htR8XNb09vHFyD1Q9U0OzZUdFouhDuVoDmi+SJuxOHJAuVFwZUPa
JZre0DH2cR/VSctM4f20csb/KE1ZQqokNLPG+9CdbxN0mCP6wLOalaFz0weOwc+VVt2rlVJuc1hN
XZg/0rldup9SFmF/T3Z/7993wsGjaqKaJdBAkmP0+7yo/R8k8R97bOa/hiQSark/1c8Bmc+/1/vw
N/1BK2zrL3J/yOjG4CaopdrT9f6h9xF/WWT+MXzaBEIQyfPfaIX7F1oepDz4qGkNIwcGFOG/9D67
9B41PghDgLHkLCD6X8AVxFn93WBFHZMX2A6vvv+P9pP/GeUwBYRQGQvrrlyXGWVdtuJP16Ncu/ar
NTXiAA2210BV1lUfYdW10sRUQrzRO6PLyMKul0EjhYCNrmlTP5OCel8iDG70vq1VKiHubJMX+AL8
ewcY9iedBdlTXhoGIWgls+VhTiFcUcdUuYxUiumA664zL10XzSDed9jAqOBb4sVbawZo671ZXuMo
HUB0w3HKODMW8WJQ50xcV1tVzxoyKKMlG3VK7KUZol97WjbjuBqbyi/HeRoGREQgf1y/m/eJe3N5
400fgm8tcf4IJ2E7fqXKL4fj1LZ4y8wCySUG9SpHeO2rq9bGc0Z2oMeKqAL0HIdmZVGOZtWnz9KW
zafruNt4mtyAyB780KGF8hNOFA11anAXI7cBjjWa99HZVg9RoSUuzIHWWfRQXXNUiJjANt1hfjIw
qK4RdhufU9Gf+5cePrY7NEPR714Yk3J0a7CbXdNgzaRH9HQxX7QEzFWxGKBYIqCE+XVuBLuDQ/Hv
vrLJ6j1wsNAkk1C8jl9NztdqlttdLdZdk4AP83HhCnNO0Mrdl28EHD11Kaflsu829NdGako641e6
vJFgjcFAGJuD770YlCuOUhsV74goxicEx2jgTc8w4VdL9136E9NEUQ7BD3fKNXETbQHin2r9WVK1
MBCAgPNig0/+bbND/5hQruPyVukG+WN54iHH3PTLH6feiqTMTCbv0IHKIfnAGhKaCVYsbVOLoECQ
eefBAXKSP+RD2muIqMYx0kty8VAfsOHOcrgpEX9YkVNnkER125sBTHNgHr16H0en2jXeEd+styay
9C29ICwjb06e6shUILwdgY6dhV6ERGk1CePAANLyzdmyJnIqWOuoAMjHZ+3TTFdF8Ck6eEjJZVio
+isRVl8DqxGcFS8016e3ED945CfT4f+DsEcPt6+O9pHG6nK+RH+1+x+JU1nd91U4/DtDR1ny0JY8
jN82/CnTtYk7eLtMEf+ax070xshP3I/sL1XT+jHji2ivusCgMKKYcHXFtBJAn3tpVZo3BtFe4tVu
HNwXGxwijVX4a1CqqmCbE+Snlfk8IXrd4qkRefpeiVDWP8beE+BKxCd230YS89zXppVh9a2ZYVxF
1I2EUXxs5OgWj9Wu+z4uILvOo1lDAMb53GGpNJdlnm+7bvSnb11JF1+Cv4wkwSgNDXZAwjVm+zBr
RuQnp4dpQW5TFOzVoFF3BR8iL0NlYiER3NvuW2XMjNlj3VsakYz0Pmqn7vIEmSDa8gyyG21gMVc/
MNJ4uwtaUV2Q7VqxTdVrcL16mmnUH9AL1XNlDZdWo4ffzlTWwc3sl7gYMLI4Toz5ZDHuqLUPrCjl
mBmOKs3t8eeaO9tTWkh/iDl3C5mgt+rkjdWjaz54U1/rR7Px2MKrNnAeKGkIyiMukOnBWwTLCdYk
DiVX2DMVs4OLLjj15vkrE9TriXTi2yyrgnlZ2nykESIupt/UNcQTetSifnILKR9lqcQSl9DKGFPM
oFGxmrIJJz0q5vSIlNR9QG2pP7HXja9OmXfQ94U5Hmd3mT/KjBTcggVK1ZiXCpkvb4glsORni66L
Ey00QifEXKo5AtnhJ4ES8Y2DmiUpCWEj0UjinSJmpKKtNY2HVfJmGWA9CGNSC3+TA5d3xzOgnQs5
Oii+y96pb3KB3CwxKID3Y1ZRApLCsWrvhsANS0KG2CfWL9HldXlRIP8BCsko4I0nVmb47ZZV4GKa
zOqK/CuSDXk/nfS2JDrqGeKxUYfFExy6BCR491XpMWs11WJLpN2GbcYZayZc7GS/Vf4q+D3P6t4c
Zlv3MK9Nh/rSq3T/CJ/bXbsbZv3Yojea4hKETLvMdctDcrbL5ofVIw06WBOahGgUckbFUPhPyMqU
TuASrfXG6rLyVnZ1+tWCePpRE2QbAp9Bzxe9xYN38uyJXIY0oC0ncikUwmBBFlwilxGmS3HnkK3h
42WPHWvqUO6wwlzYPd6zyC/2H7WsdCXjvBgk3ZVu5vNwNCGPEvkT7Hp52lXToUzJuzpMwJYPtBGv
bz1xjsUhLwuCWKDiEDdIBs3sKrBTNnxV664nV39xdZzno/+8AOF2sVj9SUZE4oAr8OTap9bQIdfz
wnmGSGic60Ne0HV5yI3WRKxkso45RUiBfSOk9mLSRZR3AsPs+gRshTyOepsNC9mO9roEOZF/sbhk
PydD0QXfgbT5/MZ5DR8rzC9Y8ApZfNCbmjfxvBUcZzWNd/daWCnpQYVlP09AakFUzpW+45kw34ve
1ToJOrluEfHD4oOJBkPuTN/bW4UB6wNWwickWAvQvBXF5v4Y28Z3gO/8dSv78Ber2ox0a2/7Qd/J
JB+5/doOMdpik2uTVorCU/w8RMH17rWpej5C7Ct7XInpkU4VkoLBc09XQaQBjpsDsWaG+xTwnZkT
s7FyspiyTuVIAeGPrpEaZDU5ipbxu8y01x47oGznmA1Gd7llwYyXxbEyLw5mK3ydwqK9G5fSrfE8
aoTYBWa+O4FaI4gLrmt5wJI03pPn0A8XS2e3ki2J4Qq6PWswnsiqBvHNOJvU0KY9eTHtSJIkWxaq
16kx5cHpQEmpztoCQPZ2LErCkzrmlHJZ8vSYETF1PeMj7U66BF5JZsQg28VGC1VzC1uxvk0KIuTC
nabty1Z4lyNHy2A5wFin9bVeAm/Zn73tmlSG7heUqvFCvVn2PVsz2lyDYQ4/OjA/zOSiWn/Xpp+O
ycaD+Zbu6SBkMBr2tUpHPSGCQUgV8YvyNLGO/rTVGNDCWBlgAyolDifeAqI7GGnN7sdo+Xw+q9D+
bYV/bIzlwmES721LIwSeKr7ZCwj1oZd9emW6U2+jepsGTH+b/DVndYdCQ+r6Sauqfw+npfiVDQth
a+bkI78gjky+93OG+q+Wqnkeobt/A+d298UsU7b6zQy/w3iVV2AJ40/GV7p0AgCuT25l9dB23oKC
ubV8Op1UV/yQrrS+hFq3p7Dtt9OM7YSfuDfE+4Rs7xGCmt0YqIjampUeok9HD+DCDvvmB1KA7GX1
K/enP2ZotJZRNx/dplQVj+UaXg+2x3yVUiRUAmcotBQ8KTcL+lWw7LxA3FfY81Bj6YQAQGSKUH83
IAbXs78SlbxmxdInOI7mGtWU3314fU+6FQpSLEODGrvvwNfzqc6XpYyabAnuFUJGcBuhxh74cAuf
VpAWWEy9rZcWRz56+6BEF9hlpsHVUyFtJTeLICFjs30GJltP7aEgU0Ud0KwZL6KcWOB7T1blwa8V
IBlGVHc+qrUbfndCq3fHKHQTU/yaFoc5R6AagYcZL2SPzZ8eWtPvBScG4ulhMGQkGfKf16JUiG+2
YmyP4eBtp21LbYaFqg0BfTJtpHFKcBrKcnePvaaBTHZs8XSDnTr8QmEk5jXDK2mpEqedUQ7haSgU
hZIb+sU82kj3mmKFJYizHuoLvHJ1AtDVqjMAEqn0iMGfuyv+kxQPQ2EgZ2TOMpDjNWsbWWWQ2Qd4
x9W5Waq0wfgVbh79IEY1M156k/cCy6qtPQKrk1FAGAMy0qHuRIThgMudNLv297JMXngguas2ExEo
h5F1DblZDM8ufg48JRiS7YXLpxsm830xZjbAKe+0x+lQ4wwOUn8I4s7kRQ9yXuxXPufu3iql+6Yo
bKBVboR2NAibeU0HMQqaiMMhOKCyyH/kddYH4INGvmF0xUOVsIE5JHKV6fx7M5EC8SPBFMSd7oGk
+LqMpxRvp3tIEWXj1wS8J1kiA4XjbjS7lvJThwUSf+PaxHVlke6Oks/Ljw485JpMac9iqUWNtNQA
wOlOgVmrPKaNxySLoWx8I3JGzpqjdqsCNaTMFj6aPMMFWLlW3V1oApssoKEhOBaFA87sesPC1oF0
CE+MYwB2VWIb1a1BgRBGMOx4N/5STOJYZAEJRP1ipHvHIEdZMowrHWiEHVryODZY6mN/sip9KCFZ
sgjEWHpPlY2OKLGNjJXUnzecXy3hsHmMb5eE0bn1puKCbLtUInJqd5W3XXvN5RBUAQL9pmRFKCYE
WKB2uATQVqfhmFD7h8wLbLZpLhhm9Hf0rm15lXrkrEQwAiVHRkmlbFJ1HacsbVXubbjVdpAgyjQe
l5rR9kIrlHvR6o1leDOu7brERBrxTyvnMPxVKHC0uPf3fdgyRZceO7aNKs5Rpa1XZWr18lQ5w/Tc
VyWuyc7raK1rQwzZVyI3w+zZDPuBAmBZzn1Exi6xYnAJBW3AFcJkFLy0RUabXoM+8RflIK7NuIYA
KGXYXvQVj9ZReRNxedUUFIydNiFOkXOW3+sKt0vCSoiOYXJT0AE1TvhopxxW4KK2EFNdYcfFyafr
qkTe3/tFfin8PPNPGRdze5v+J3vn1hs3kmXrvzKYdxZ4Cd4ezkuSmam7bUmWJb8QsmXzfo0gg+Sv
Px+zanosldtGDXAeDjBAo7ob3VV0ksFg7LXX+rauhuJsDdKOaEBN1O6M7z999+YUH2Dw8KLOu1Os
QJ4iBqrf/ld1ih4gafOYbdeQ6j3HbI3Z2At7+4XoZNcdOpg69Q0ewRVV3kirHn+Uw5fSquq1OBan
+EN3ikLwByzbQzmktJfWU1xCja5CcpRE3uN0S1QwqWS1jv72eY9Va4TOBVkUzj5qZRDBu5Favbox
/Fyt8bz2BDbIruOkD4F6j4y82kIdcDMJeIhT2GOyWf0fJDmmPC6rMnEPXVD4sDVDM2mPzNNJAGqG
5IbQkOx+CJhbMUp9rufWp+3XLeZ0Q9h3rC9Bd83Vh7Dthvw+geLXRSpPJv00uSnrESfauvq3RIWS
7IqMh0ujQJdyPiD9Gp+WbhqKC82qriJtk2w8OCHy6v34Z4SmCcY/iYbkHHpK3IEyHeVkz4IifzNj
FSSRu2TreFWqU0bnz7zOKbtDDd8VcV97KjvD3tJZe7tSZH1CRqX0BOFzS+5ByoXFl7KDeBD4dd1f
dK3cDMR20M7xwi2uD0HeKHU1OHJRfFHzxTiqJXWW/dqPujt6Tk2VGYi1QI06JZVsyw+39pFu4JQV
VrBgqSbMs8dgi6OHFLbXnedlPcpzPvAjK80dBu+2d0RW3I5+Q1rKIRJRH/3S6a2Dq3MSVdOf6apT
0qo9pa4cuqpXRjCPS4yTnVxWd8po4U0YbostuKWb1MUZLDtYksu4ZbuGU86L7CyZL6+r5A0Mav+9
OWOA2C1TNX6GSzoc11mSd7FP+TGS52TJGv7E7b7dImYpGXET3p5Y7nLLpPecrMUsSFNXPU9mi6l5
sOUZSaot0mvIj82yLxAE8/0AyTGIaK2SdhP5Wr1HHsBF4ZJHOEd6w0hLBsWjZSaL+imYZwg3Bjng
m5zs+3IwKHQf84GYXTg1C4E9b0vfJfj9PoMsLL8sp3ReXwRExgFkkdqrpny6ACCY01iwuc/sllvG
rzzl/eZsy/6JgfRWbNdh+JnxEKQDV1jFOXXglho0CpzbuwGr8wsvPw2H0N8yhtMpbzicsofLFkMk
bTuRLvQGojmc4GeOolD9xhY1LC1H0G2h2QwN93dW+qbqxpyxKHlLd2OIWpPKmVhPkxFY9Iw6r+ad
0XnUbcdktIiUAUmm04+6VaT3+Ks5WrwfLK91bqRhhZORxmMtyu5QhnWnDqY3umi1hpvK7g7cwFrt
XAQlb++ST9Zfx2C1NwoAKSDo0dlgGhzcExClkCrG2WzurbZ2+33gzN4Y914JMB+jdAMLpV0GE4Sc
FGO/0DvO7E4YBwFcLYiyKZvyAzkcY+QLEFbeWeU7dDumvvW6C2pBph+IkgKOtMmIKn4UjYUh7Fgo
f7Wep2oJJwYjmXVwJrLEFTxsD4NJU5rL/E1OAvPGbqhGqspLTCNue0QYoMUNlyJ1+fJQIGdsF2Wn
g/FrFmb0RM1uoLIbGJg3WTs6cASH0OnqFE4/kw/sEk85cfAePOywJJ9pgZXjfZlA5uiAxyZUCZjG
PIQxgLJSFcvOb/CYwEKpMnnvpmsAtRKaWPZi54amEU52bfbu/C7k8B0SXKB1KVSYg+3DiFK8S1ka
7S0fJNqHtC2LDgea1au9WKv+ogCe8XHIrLk4ToHTqmIXkDkxybejhPnkhIQhVggvsifNahuji38A
t0YCH6e/gBCoslhlWAM3EFT1zVyS/lvX5tYD3l+Unlz3zIFwesHxMMdb07G5zkVHCKUkVwiLcDXO
t2QexExD+Vd+pwbrAozJ3O50hycuAjaNZ352mmA+Bg5p2h2sFM7JFnU4u5jRLXfSgPi607LXivDf
WA077Pr0qKy+DDgV9Q3zXAJwmjZlmSXtqAtRk5CHzP4xBLD7YhSVG6IllcZdl7VhSzOgq+39gsKE
ObzkxT5v5jZ7P9n8k6JEG+oamSjVOOq1wV9ble8RNGf3fWO3drpD/g8w2qdOMu/KTFcvbdDMD3IN
tRHn2P+CHWM5Zoa+a9nR8vOT/LuFCspP8DOj5AERFI5QMDEb071IsfSA0/jaO0qwndtOx2EwUUy9
KhY9POKqJxUcVJN9W2g1T7GlFusrZVp6yP2qvC2bOYPxEGQ035XXg6Ah5xGNq4v1QilbUjsw3I1B
oZMugtjsgvSgpWLkK6uZanx2rJ58Srf6n9tZu/BmUnv4Nvmjp+LenMoPi28qxkmtPstsMtfurGT9
3yaNH8g9w2cmPBVM7Ywp8rJvTPcLb5FDuDu4sfSdAieGGGgMCfhrQ7rvjTztGKO0MowQEz5vcsTp
ocgP3RCMYIabfMuaGa3+VLumR43BQODr0M+BFA3zygHTwGcF8HUqqBppQMMjrUVuQhstcddFJfno
ZyMP9cyW19XfN0bIt8mBz5YgEsVLz0ZxRW6UiC1BsIQaHSF6gZ+8NMauxor/xPzhZIn7lrbwjtEG
+p5oVZidh5VBGhwQ0BzEtsUXNxKGr6/BYEOoUYUovlFH5S53tw2u6rLQxr5JTDcuJhx30dB0xnxu
5yLooyqs8u9uYxIUL1RDu8btXPQV4QDUvSm0Za5xQXucPQVcYRHnwuvF3kAlsfYDu192MYxpyxGZ
oPeuxWVJgWmWZOx69kZzt/aQNtK0msxdW+SmOoR4YxI87jb8wc4gg7ejF0ZKFoWGdpCHww7X/GAg
fFD0eneJdsyHQCXheqhXJ/vgDGbPKipWwmekcvKXks0dOUQHCmNUO1GOI2MI82Louv4rjN75o8Wb
JHZTYskboITkMHyvNT4Q7MhzdPF2IbwiFV2vsbKT+0FYCXD11LGWyBkMivk+pAlyw5EwgLraMv54
Juu6SfMy7KGumpZ/tnqgi+MR6O1j2M/kHerJ8c7WROjuEAQow5Fp9z1SjrfUZaSmYqzPqf3sOyo3
/4IUTSr2UhTuHJtJh9N6mOnL7eypsNao8JrVi5wemsmTXFv1vegZarYz62p68cVal7eekiqMbXMT
gJFhaAQFQTveAsUKjUvPx8CpQnf2d71QxSOQJPODpv5SR9GJIb+S/PmuCDSG/k4D8nsQtJ26iE+d
A8BparrvomvXMTK1jRdGGuaABcu3stuplu0zsIUe+4zZywcyGCnwpq5qv/5vc14t5y//5z+ZOfGr
7vxxXJ6b5x+ZG6e/4c8mvOF6fwi65ZZviw2LaLn/ygzAs/iDKQY+XXb457TCAWj8V2gg+IMuLQ1z
F6M9mixorn+14WF1ADHyMeCfMHSYyP9RaGBr6P8QG3A9Gvkc9wOHgZOQP5wNqPejmZ9Z4gEKxIQ1
b55qWpuh44NvLDdL9DB7SYhsVqyfp9USH4GdQkDCaFfkAB/6DO8nnhf4DjOZuoVY7GcJ4ui9aQ+b
Yz1rjHsiYc6LXrvQxn3SXPS8N7casnbJ1j5rim+jny+dzmog7TOI77YlhOtHRrOWH8ZRuVeWoFiL
w3lwH+Yyx1EEMwCOblB12sWMt4gKOKuFvCbX1LzTqUkNYeNReZSEuG5yGixOLDXtnwOfIn6Rn5Ty
0ULFJfTfODW53tn0nwcxph+IYhJDykan/EaSb6Wx26bOdnQph3HP9xMY3SDl8xaMBJIw1HhokRUC
cTSaxr/s7cRNmXhiKIhaFfXcDkkrIeEJNMOKPW2lT4oZz9eTQhunzxJCl5xSMtQZRjpx9DItL2oz
MMa4rifjHbEvQX/JV8Xm4g5xO5dIouuuHkN3ihuEhWR7LrV73q2mfZamnt/d6JQW4AbU9p8sVyVp
JPy0M+IE4k92bujGrXd0OjEbK/4LKbJ8otVKnFxmR3ae8KxjPoB77mj3rmyn5NYoRDoetXTGAFVI
WbdGDWAp7kmzXGM4Emmsle+OtGj89SPTrXyxQyCBEuXV9EwKn80KY1OyLJgOMruIuIcdRU9thF+8
gWYOFYmrvlizS2LMQfiZcLzW7p1LCwnV0Kime11WSNBoicuhS7EQ7+asCCJ7dC/gNax7zS66gZbC
7nqqiR3EldKs49nwre9IgAY2SZQufF10ZCV3m+T3ztShUQBcs0UfoYl6YEKmiRBcS3j7XTGK5QVs
VPsNwJb5fW5X852H7N2TSORwtVMmCKuo01XW70tspfPOFobikfEJ/5J5WhHPtenLAX6U02fyuN1n
v2kzKsbRTfFQLJyWK8+r4Y67+no1ZyPfQ+Ui16yDAicDranhc8HhCn+rluTYbEoXSxAN2/eB7124
CuxavBHPVwbsMBl6X/c1lZsHHWP4wqSH6iZZiVmD1vXl+Zin/ia/VrXY02CntPHtCQM7VRgDAWxJ
LrvA1rhPu667x11LV55TFEoKOfW+weZI/yVa0rJej7gapg8DlIDi3BdmCFWyqRwwl8Ya0B6hJo3I
kFs2+VWr9W5mAwfEDnunfofeRSfATMfqRVmBHC6H0M+uOq9y5p2g/c64BK9b8r1yVmK03cqzoA5t
u+8m3sJvJYGAx5wpHs9Gy6OPSMh7T03F6TxSpuieKnxzBrQw5lfEJh1nAOyFW5OAXTEI4IjM5vvA
nlzihyUAkqnD10uyxho/u+DXnnVJYj/OCpqWDMFrync0VwzaFESr4tkKwhcf77uP0z2RwPRrX507
bH/ZPpOqv2v62vrAGnMkd7/rAHCptiz2CXC8PgqW0Og4H3v5Q4D43USqZuHuht6008PIMDJUO+Ie
46USXWhdjGan55tJ5Hz8lfZh6SfzNKoLKATcDtEPBG0gCGRZNNpGVUcGrRDvvu2zEjFfdT0Zi1gU
BZtcMtZoQkKQOdQm9vEbt5O5vx9IFOTxpEjVXBc6S8U7q07NLwY1nLlLqiwJjqQLOW+uuWkV8aYt
z+96l3rgrMcNVV617tA2MU4L9/1YGYv60K4SD7yQTY7pigGWPmd5I7MvhmxpzQujz2eoJGPtegl9
Ks9Cfhc4er1559cN+ijsnVzu5TKaH/1Ve0O8rIthMFfD13AvuOsAWzKnGW9IpS7DA3PnVPUN/Q/7
Sii8QB9wEGO7DEh1LMcyRYjbWUslPgVZHbyXrEViwTZ/P4Qc2/pC5tn4UvPeU6onPCsmFOXajJmx
oO4192ali943QFZ76c8HHFL0BOUC28w1S30hm2R9JNjJcdNbw+J6tfAsM89mwsRbLIHRR1q33ddU
petXFwDQu7Yvi89dP/uXWeZZnxJe6K9WpzPimwpFbMem48M3KVf/xaf99tFx05YzXD7VKnKahLJn
nJIMZoNZBAMg6SSQO8a/BZ9wkoXtJXwhXzIiqFZMe1CD3NvBxr2we7YcUHwZMz69lt0mBAFCSbCs
LSoz7d91M68XV4x/He9sD3nsjBrTfWAqTaWjApHuo91V2xwHCqIUTTslp+Jo3aCsKse2AQwM9Rrj
guMG9sOa9hckJzjGe2tSZgdrsim0Ydn5GmBcPz6Y3iwc2ARC0K+2Rrxo1UpekF66U3zMfS2DaIHY
0e+UE9IEKfyCqxZhUl6tYc3vYT/29ihFK8ssb+3P9ihoJrVsKNjIqrKaDkUdup+91K2/+2mYNERf
vG44GKNTPDUQQh9cu6CZ2uG9+KKCTt2DPrP5gkKgqGmWSHiSy6zkVx8FdfMMypcgX8r34TZhKNKC
ij7GchvWxBpdfORNXrTzka9t2JiXdLGSh5HJeEwSphE2Uj8b4fcSGfD7ZKbhd0t0JrtTjVzkMJcK
A9sg37mNUZ91ydJeS8xXj0y1qbLYsVR7n8PsQdpjyncPXNeyz/Pc6vwztGTHjZokGK4qIJIYFHOU
7r1vNvYYW2ulzpC/AXpaK2z6KAsW4BIqc8wXj9kPC2SmTLRnoB6TIXaKtDpnSAzdIkI69n3gjOK+
aYs0PGCbpyWp6XqZET4AzlxzEdwrmTRelIclxka/awxiNro2H3EQTY/IhYoGICp3viO7vCkuyME3
FuP+xliOqMZkBQKxQ2sqbkZBUXlT11SosVvU6Ue+KGZ5XiCePPh+b+vImWUCfMaTkA8MUyHVZoG9
5RXGxTnYM4SWfdMMBMKdxpRH0FuoXT6w2hgEa3m/FiZtbWyZUNRMw5RAG8rqik09e1ahmF5q+I0v
nGaXLxWdo88AVFZ2IVx51I0YuPhT+jxquBAzdkSr65ht4nmJep/7SfZREslMonTcUvg0nE30XKMs
73UxJiVeJMt7QqVYL5s0B7/jAoUMLzofWPFu0Mgw50B+6RPCdbIe+npq39MgaeszJtTMLxaCo4wd
vh2XFLI6i/GUE/Me0hF1Kkt6/1zBsQQIhJh1odcVCpEjC+9ixZyxAmp0SIPKDLcpfgqJT2mxJyYV
j2mXIIVN7I2IgGK/gk1ID2m3eWNSSJiPnBFwhIwth8Q46EP5KVOeMUUyGaeSMaEo4DuKVJwiTp4b
xVmYyLyIDLIkfgxGK7xdGmZZ7UTg63tR9Nmn1gk77O9kYWA1Yc771CB9fAv8AvBBU3J02qGmjgQ6
WyO/LEWdfRh7aVCPa+3fM1jPoo1aJekNujmsAMvsFsKezTzbO6Niii/hjyy8WX0rd/YFr1njjMaj
0xi+c1aAN7WidtTNhaFLxmxP7uKel70nPhbAZ9lgma8NStSVybvJIehESyCBijotFjhW7WiH9t2Y
Marw/1kZPH0biO18+w9Q7vI/aLW+4PBum/8fqO5Uo//erR4919+G9nWGXvB3/JWh9/7AVI6xnAkQ
vu+dJqL8V4ae0bsekHY+TNSclkN0+q8MPc5zM2B4LsB3AtTC24ZUyBb9mOL8DxzsYUA5DKESsqUt
/lE5/KoY9h1qYZuhET571Wm2wxYV/yHZ3pbSIqFNd8Accdsmcr3sHT3RH1qXww/35CfJ9i0j/yqt
f7oSF+Ju2CH4zddXUhaaatJUcdWQDIqynr2RE3FeHmrf/MIsX/I5v77g6zr/z5/mCYckPZBNF6rn
6wvS2tSZCIs4yxhJN6gZKbPAYPx9CSB8VHLzCdOxEhD9QAw9/PrarxP2f10bKsKW4He4vW9ua6Kt
vM08omNmblaxRNBajsKSqok5pKbVb27tz64WkJtyHGaNuFZI7uHHh4gvTDWoYXGHDwNzfjI0NIr0
Jq5rXMHTn+RZxi6k39qfPMif3VfEQX6a7XlMJd0C/z8sGbKRmW6rNh78oj4K1LeYczbu1sKlEeLj
q+oK531p85df39NtgbxZQKAEGO0DiNhipPsbasHkEcKiiQFgj0Db2jOwsFQeMqTzFRS5jAgc/LW1
/dtf+rMrQpiw8QZgVPTcN/fVbijggoHcrNlA9wkUnKSw9qZLt7OzO/RnispUj9e//plEnN7+UEQp
1FmOZ/wVQO2bxcMo31bMpX2YlAHCDiPMCrNP2Jjbxo1yp307uc5O6Dv/hMGzVOadZ8lo3hsknWlw
+Bsyr3e95XYx7Ao6jgVTz1Lr9NEtHAXEnEThujV5TFw0G4vPkTLFpm+NzRc9+F5IMtgW740Q2eI4
29KqP4oKBtwuaLQkoyIJ5+7doIekx6DFyY8XCKvvhC6m2wwjHF/aoGg+jKwIjJlD5cIpoOa+MOwW
daosKsCrZu7jlqkE2OX9zJHfjlcEHzvC1t/JiMhB214yRrgk5TYPuFsPNi7KDDBmHZYLn8GlKKbj
QtwS+JtTmzRnMP/gsgRrjg100vWLqob5EYNM7h1zKy9v8YlJ78MUdu5Bi6FvoGjSUY0zvW7zIJqw
53jV018gTIDLKVtyfA0d5oSNBNdUD9Q9JXC9ykcabN0824oLPE666JyndpJFe8gSo8KmNbTl59Tj
fIYgxtqKQ3puH3VnieYYSulhlTUQEw4FczadvaRaZzGbqbpxCdYA1kJgOzfxPn/L5KSWvUJ7fAFo
RDId/n2x7m3BGA6PZHJyVrRiEg9OljZUUJwCm3OmG3TY3WimLU8MfMa7ppfJtR5DJ6PhS+9M+vWN
i8t14cBmwHNltKRssgc4dsy1wPLpEqieVZd2HxDwTeNy6ekHYh0YcQAku3ISZf9onADYtHkpGKfW
NhKgGs3Yl3TFwdj375AesoGyoxXFIVNM+wWAhaMsstrZ02yDJ7T3YqqgvDWZLpUhA2qcdRkwdRzD
xP1JieYuxkwydSYHaCCTnWs8QjcC4L5DQ1Kb8ZxMLSjzYLHc5clOya1fARy28cb2Dh5vdUKi9y29
dEzamORTmoseacSGB8RzuUFnzdOv5mi01p0I5sQ5BDRP8HMyrZSpCPCGZ/2I0th6uy7EYhzb7iCS
J94vIBkEDm2g9L5iaEWtWv/7WAm7J5FTlmG0WBT451kYjGmEF7sEZeTp6b72e1pYZurgYHDAVOHG
98TymE2hvl/mGc1G4lbXkd+tGSCKpDHu8B7rR/q7/e0o+EhH1ioJyw7h1BHQwRt0XfmD94Q9MsGa
ZrllxPwSfBjLpmPu4N6LG5PTPfmATUvC+0lXeVdjwMyu8EQgKlfFYt1Rsa8fa6davhrWbD2HQ1k9
OewiX3ubEbKA2hPNpFAIj+/TJjO/DBKdqGQy17NGAJ4isxpGdWAaLLbMalwS2NO1Z3zw+ixxdi3g
oK8p+CAbjboRQDiyrgcFF3I/a7pq97mF8RHn4OrYO1Tb8rtjEx6NMJZhn8UAm0b4ZVqmN5P6qT/3
pLgZeuC7OOia80k0xZOFAMA/0ffFCyDOdBswXKzZnomAeRxmokwJZ4B6WMO+zaJ+LLGz1W6RGNE6
Y0ruTJdumqf4t10ms6SJNZGBB1AN6Ckatw3Qvt7G7J81DO2l2b6qDSmWrNhonG4L1tolDy6sbVxL
S+K0Fxoe35aesvJ7Zi5iWkoYZjhCyJrcxy4oLXMXZj7OEogPCYu9D/1bhahAYCDoE9a7EPVnORUy
3Jv02usDM2HTcefRC1d711lRHGqMou1lUiwAc4NwTeiUG9mYAAlMl2tC8R7cVttPb3GHQ8So+Vnn
AZ637F0eeLne1zLMsETy91VACCDVLu+7YcSQ5lhjN1zMNVLpbhWoGhdbas07bjZ97zDztiVxO3XU
04OxtUjtvsqvHVViCwuRmNeDMEElsLuTlLirEfMplXtvMPm/L7Rea2T1FNGOIiUyem+u9nkG/22v
KyMg8iIxKaTfwm5Kw49p56fpVWYCfzmsGfLu0fdbF+2wqAgCAs6sshck8mm4AnKy1Duf0hsrc0/8
KZ63ycjvy0514pI91895EduOTnQ6bqN5SkN2X0PGXV9tPgdjn3AU1IT/DNNsLhfR1eKa37Wuj3IM
MKSqNEkXPicMD1e3ZZGM9rvJx8uzD3KJK4tDyjBdetI2l4vMpGI99EaYjxKwkNOnXzANMdmRjUBI
RgSPi6vPJz05cNknWTNtmDzVXRuYMNU7tj5oI5P9MYXt/j1Dt71F688vSSbmpH9aw3hhQIs8Q8Ej
VLhYGMWPxZwJP7IWb3vzEADhFgypv5CF4lKErV3sGGGQDpdtgHERKy3QHyzWwJ0j7LnMk4E30w4x
jg7/6xT0XR8xhUEerVwZLsl2Vz2BXRYPudckWWQAYvsql6Zl/8ll/wWuDhUq40969NrUSuuz1AyY
YQJRKXnwqiWZJDI1U04OukjmR8dz6HlYEFcvHewi2/PWa4V7E3/zu2Wt1gu+/jnNksRjOHIMFX+8
CoE9rteMA7asO2fOggeZbsnZoPMDBkcS15YR1MXJxrlTYMDQbq7buwm+YnC+Cjv04zSfiRz0peUD
TvLFVF8z3wYjNSM0VP0pH9LVe2TzHku+yC1jbKwO4SnSc+i/pFbgPvarCp9d5IKbFI4uT1J51g2h
PfzVQHSWM9fMO+hCg9N4ewy3rXNQaavVbvZm0rIrMbYhbhIjz6OWD9MaOYbKUAxNy+3OBLs8k4d4
fTS9mWW7rfgG0SW8nsYRLIr0s3ARr/Gi4xmbJg4/OBAz47PdefY13lok/N7NBPwNQokNGFRvfaHp
Lq9apl/a18CWcs2Mz8w3DjSdZjT0Og2GTxqPknEgt+J4X2ZU++bIkKmkOsOv7eGhHMkHYEjHBH4h
g3IuL2YjYOPkgNGjWJWLTA8Go3aw/DNTx72kk+Yh5rkA5q9wgE7ZpYntg0QATrTO2dcjzuhdkXGU
iFJaa4i4rUFVhCkCv3+MOVk80v1MEyiIqggjh1B9RdMevAchxCrJOKjJ9GLjyTmRYgrKFyYdLnA8
fHvhQBou1+syBcN+SPgUcdKpy/BALndhRIsq2YaLGVmRDMXo0PboVDJ6L6RlaNAA4BGDHUG8S5Pv
BaSv4Wh72K1jkwZq8akO8RUhvHP7gq8h6HpIJiyxB8/12y8G6Ep+jr2QNrVNv91SHLb53Kbmsl4Q
YPTzuMgy+zujvvMbxWSfJ9mDLl2ZE+zo25x4ShvbWFjDiF4CpZOi0XqAlr4cVz/wjDO/AMTR5Cjq
3gbncC0fTkd+YnYwGHZrBW8oD6yLdholosrwgJlOd8NYnOC7twFAQgOq/YFU0kCccCOEgAOjUeSd
yCGYXpd32Yknwv4LW2Q5cUZKBDN4SALLnW1tJJL8RCWZaIJI+BAbraRqpf3MPIX1U3WimTCbK38J
IL6AFG5oBu9qkxZfdkKhtGUfPI8bHyUUveHuePTmmbLaot0rIKPv8xpXDx/8wTxbTcKU9OBTrRDl
ALFk2u3Pp67BsDqfSC0GpT0NxaWsnkc5hu+FxtYtInDcEwxqvuXZuSPLQOI22jDV5glZjcUUdi95
r35PJ4DYu0dxgfcaSw8wlI17nZgbArtIpPPIzGX9CfZT80lsrGxOZGCzOYim18lQDE+LP4bFAbtd
eeVurG2M5Mj1ltDuQhuB+DTfJBwNuxz3yme2K4DdoQO7my58TYtzI3rnJ7i3tBPvk1WM8oNE4LxX
Jww4Y0MURsV0npiWu5HC3RM0vBssAOKIus49OWSsXh1Zt+ayyGbhx94JPS5PGPL+hCRP+JB/qE6g
ciH4MtY2qZ9o/BNlfsKai41wrvQGO4dE193Q1ASBTveSIo72OmR0L2DWtjwB008V7f9SLP7T2mS+
fy8MXj+/PKfP8uvz8Mos89/aoGsy2xEqBA/ZZLivY6Ew/KkNCgfV0HeET/eD/tpJQfpLGzQsC4wm
s6BDBjJC2XS2yaN/iYOG7f5B9xMkjc9usU23df6JOghK4wfJJWBKHTGK7Y/AKw25DufNK6knIJYS
0IYtt9TGfA74r+Vrj4j1w035iaD0WmYJMHwDEmXajoPDj638rTIYUCZbsywaFO3+MjP7j9M4fRrd
eQ9BHYc8bojo1xd8+7O4lLdNzeR+Wy476CZV/qBgzewdWGZIxStAGe8Yv5gcQ18bu394FSgkoAip
8V2eLun011cpSHkyl2cZIvLMUHxNaR+FdMRvVLHXahw3b4suIOOiCXu0ha03ahw8vqCyhkZGJcNR
OI0wnq1OD1jFr/JA3jNq8OtIpu83P+21lrtd1GaT3FxZwnZRq7Yb/MMNXNY0VSA1KMw8prNZGGAP
frcYe+Lxy1VrAvz99a18LXBu13OcUHAlx7RNHGRvFbFlweXo9SqCbPToozLGXA6QP27B31zpb0uD
2oUekRMINDEoKW9+WbIMLcyDWUVMbpgvmOJVRvgWqv/BVWzX4loebXnLevNeTaUuaBiOChk868sL
ijlKUhX28nek17+9WujBuOps0+NhufbblV4IwF+k5sHlVcgRoy7LIxgv5n8muXPojNb+LpWqz/7x
03IZjL4hdUw2ow0A/OPqwGzGQWQk4qJs0ew9Bq8dBkE+oaFC+81CfPu4GJXLCwadx7WtDevzZvWb
4IZHFB8Hr1VaHNs2cM4Tcs6/ucqb5c7iY4dirZvsgPRjrDdvsgUB1U2AuEauYekj4zGumAu4ZzzQ
vjKaYP/ru/eTiwleaZ+hv1gUaSG8vnvuylSHeYbwbY7MlstClycW+uQA7Pa8J/39m4f1s8shbTPu
gkcGc/jNgu+lxms9WgQcEPvlHogFqK8p66tLQOtgAkYmnDa/uZ9vnhr308aFya7O7DOGdm/T135c
IBRMBeVFDhmeAannnQjvSqAB//iH2VuzzcIeg9H0bw8ts9JeupLzuT9reU6gRZyPlQK/QK2zn7Uz
/LN3+vSjtq2JzgQeVj7Or3+UCLYNv2a6DS88OVMwbfsKh/b/4FcF20XMEGoMXbvXV+GkBiyKwQ3R
XJKcQiWsYqrLJeIMi5kb3ulvVuNPHhXfMJYiz8vdjhyvr+cLY1x5ncsIxaiI2DbLfWUxpePXa/7v
V+ERccDgX9tJIHhzFVwCkHcWryTikHuxmuQQl6NsD7++yrbv/HcDKeAJsdY4bIQckLD+viVRq234
TrAuVUTrHbGb/7iXKb0V5TjJb37Qzy7lomuGHNMs1vqbH6RsK8XnBeQZIKGHfC7mO2mFCDJUZDir
/3Wk/Mnp6WeX4s750MX4iebbF3hcp7HCUV/BEErvuzGZL6ecwH+36PEfrwXoaUwhD/iesPbentOA
hal8TDPYBPBOSKl4o4FpsvX/Bz+Ifd3lCwKujZ/1esll5K61ktj+mBknr1fDXK0bGzNsemM2YXfx
67v3k5XH8YkP/dZmF7xYry+GvNQzQ7cEplAxGJq3a7o2Wya//uOr0N/3nNBho7U4SL++CqPRKRZ5
RSM9dMO+kOsTY7P93yzvn/yUwAO3zwmalS7cN1+pfLKKbOP+wABqkFebQTDytte/aU/+ZLm9usqb
p4MaTkINZ1yU014/AwzqbCP1xn1la//u13ft75cii+/ZNgm1gBV36pP+cMp0tTEvwIL47JLxoBgO
3TIubbf4VDEC+DdP6CfX8iw2ONuEbEZC4M0TgoNR2lqYRFTcQlyWvt9cKZ3mz9QR4jd7w9+fk/DE
9m2yOZ5wrTd3UCc2syRbLtWyr+7dYTFIwxLF+fXN2xbu681OeC666ha1oIpz3qyGpvA1bAIAHlna
pdO1zQS0xyotA3U5QbPoIgYvVsFvVuDfr0kBAuuf44TrUj2+6dADpahtTZIs6rAq7BJGicYGQnRc
SZvDujNYvzlHWNtTef0jwRzSTfF85rVSi7y5YMvTgVWIWxh5n3yk73RhevTCTkIQDBnzZ2gvLI8e
+yFIg0nJZb8QGXuyZScfsWdPXpQUY0oKsrEJcHhhNr4TNAoMpOry/7J3Jstxa1mW/ZWwmCPsogcG
OUgH4C2dzp6iJjBSlNC3F/3X14JeVdQTJZMscpzTpyfBAVzc5py9157wBMN4c7a418HkGXr0+fdv
6OchR/YdG+X12IuCVnz48W0qI3LiWY7GpVh9AssggaI0S/im5GFu/mE8/OpqBDi7q6KAnZe6vru/
fUxwc+qprdnnjSDX5m2Rmdpja6Cn9XBwm/EfrvaLkYCPF2oUCSFIRT5uG7SQ4NWeECfeeoZC0Yit
NCiHnH6cgroh3MT69KeZfF1SP4wFVXCxNWdi1fvoP96gAC8ZK9jTPOkKAsCtr/Mi8DmK2E8abKKG
Md7//v396h75em10hQ7bMSotPzzRXhgSZR/LIaQFkFmR/uxOyZm2WAiZykz+MNZ/8f54mFSJSONy
bWbDH6+m51CpldYgtYJzSrJROlk/KHODsNRI9Mvv7+xX11qXQ5PPR0dC9eFaCJ7bcR7z0jMdOQWk
TyqnYojSI4EHS/D7S/3ira1RMDw9zF1s1j/MuzAeIwtrM6QedJU+2ET7UXOkCCo8ZmgdyjTIZ3KR
f3/Rn9+cQ0XNomjCB7h+ez8+y8rR+iVBmAVmHEaxXPCEmGJUD24C1wLpmrH9/fV+vknHXfcWa2i0
ZTgf50VFU6ImJnWYA/g07hziBhFsJPS48niEER1m042iNab/+6v+/BYdBoqGrc4ko0eYH/agErMY
3S2u2tJr2y0NC1mTNYWXd/Rmf38phwf247fH/IVs3WCLo5Fm/eGBwniGa1rWhZdqZT8g7DaKm8Zt
BY2pciG7fsny+0w2eMySue+rP0w2Pz9eSg2M11ULuVaIPtxojjbYSMBZenbbducqL0yvMahaws0a
UwBBefpAGpj5pz3+T+s4WeDCcuD5MdFRf/swf2f0SWiIgkip6eYcJifKIamg3fj9o/3VVZhDDSDE
Ov2kj9PaQs4QNtaE83lh1r6dtS3NAvqqv7/KT2OFohcfwvoEXQSa6odH2HVTO6i0RT21neNg3ZDh
L1kZM8ij/ieXop7CWXFVdX5ciHKgTV1h9gU3NFp7DeuNb6DuCIgWmXa/v6tfPDs2WCarEN0OxzTX
P//bmleoiWMnGs3PqcbXVAhmG4jJefUf1pO/lww1jQIRw59618dtyKgRll2UCwcjOaIWEQBcP1tY
G2f/9/fz00Bf3xKlE855q7D142EFslsrTfwfkIc13OjSCQcFuaXbegQVK4epUjS57bS5/sMH9svn
yLy3orNt6kAfJukMxz1ubxKTWtNtjmhX0ldCfbXkf3QZZM8c+gyXgfjj64rQOba2BdiOA0hvUuKl
3+kplMP+MCy+1+t+mK54jqu2Evohymz0jD9eKLOzqqLVXXhGS37JHFhx9JDH7coLyw+VQJCRULwp
IT9iuOp3tltqf/gIfvVE//YL7A9zh5tPEmwEBI2xV6zBc3qrfAZPbd79fsD86TIf5mUSXKdZ8nF5
sJ2nc+E6j8Dfhj+UpH59kXX6sC0Gp2b9+DQ1SJPKGK57LZwu7dYR0WqQgLHzh9f2q9FP8cFC+MDw
p67y43VKRFRZ32iFZ6aNtRmNSb2TqGKpSrHjI4+IQOYrNS7/dMj45e2ptB1woZMYYX14VXNvVq6o
uCwWYNIE4mVtgUe9fvv7V/WrGVgni4MDPI0VDAE/3p01zAoVS/Z3wDDWkODZ2CIwXEHio47p9/cX
+/me+JhVPuS1es7B+sPWVQMHPIwm96TUCFaWKgaCpaNM+M+/aK7DJpJDvE4F/acTPEb33qiYsPTF
gfMDPijamVOb/GE/9/Oz4+RuETrInKgJum0/Pju7moxaM6KBkQA0I10kBMKYfDtAgMUf5qh1MP84
dbClonm+dg+pIhofnlw+T4NicZSEplWE2xQ7/65u5+KCjLIiCKiQf6hPqetv/+GCNqd3dO8qO7i1
xPdhrkqBnsyQhiYvTUElXeqcmJTXnFpny9nKbbtbBJPiubQ7twqAgObak02Qrn1gz6DU978fNj89
Z9vBLwJ3A40Su62Ps1YLBSuuQZl4md0oIHVEsRMUM25jHd/17y/FMPlw41hmxHdpj22yrhofN81h
U5ZhFyY29OdyDSEBPDO4F3s2DPkJzo/AIJY5Y9NbyBXRZILwRBi2XNohdkCIsHSkXk4Z9qFBx5S8
prNsSz8pSNBCBFeZ1zknLTBQtNCPZB9PcC1rxDpgemz9kwE03zqBiod/1LQ6BGqtnZroUWF9+t4d
SUbEGcPCdk8PtM6AcbAxpkqDgwwVUvBq3EmDEgZTrG7vQncCcOJ1PSSfp0Lk7p7oIgT+G6gQSfhm
4F+3ioBVygFTKBbkjPFGq2Yd926ikp37FmpzgbBvJgeJSGHCHOwG7pQCwnKjYk+gAofGRBYEKpDl
GPTY8SA4Ap3Q9TNutlAhjNuScR806KDsq2LIwigPXLclRX0DSwd6ueekS5++T6YSTkfbdPLQQ8c5
T18QwRQJFb64Gc1NWk5DQlqPHKfV2bIU6bMO1sAgXjqZyUe2h8p1D8Qrl+YNPjXX3uKA1uWh4wVr
2A1IZgis2iD9YBMBo4j9sXLTZmfMveVeZ8jgsKzJYaqJkmsgl49EEyiPSlRo8hTCSBoenLnSTRSL
qjgOJJMBqJiWpfyK+oh8bKKXtSsdHHbpOXFi2cfG1vPlbGFMaQ9aW479IYoqAjslIl3rU2rFqomw
eLQcDwla9G6wqXISMAMr+z9tCOU66eMUJZFPMTBOyLyIQ20TMSlXm8HA0POlnHX6+Rtdxbz8ma9t
zeNApBPeh2HuWEd0fo69lZk2aS8F7NE00Fdb5+vUxgKi/FAnmOQ3M1EEUZCVEh5tFreTIHOtQ89r
AN+wLmWmNYh2l0ZwP2PpfmuxjGFGy0HnC9sqor3eizhnQ1jbcTBmdgi4uhLKRXIgRTQkQZU86H0b
qjgLDJMkefwA7dcmCcULblKJdNTit20WrSanY2mSstnC0B2vxGwB86GcJ5bnVhkasOdtglNbhIC8
PbVg87IBZpV80tA2ooaSFQhJaYY9GGuKjL1HXDG5ILlRCsY26k7djwEBfVGHgmRA0wWVTVYgvFfk
ZdhvGYdVegHvpn6BMZslSI3nRd+NmTI9YHV22oMp+lEGMZwY7AiGrMgFkKVp+SRmNea2rIX2NcLc
kvoOTPsB1yz7iI1Ul2nchmPWvWBW0o1zhH+99ObFIvEIEQhujDJSsEGA5VIf6tGIB78yKnc82rXJ
mauNsRwdnXAWQN5BiHwZK44pgVbgtfdK1eo+28Qtd8SQsKTiZQUzAtnDYhdEAbi5l2Ul5rNNBljn
NWM8xdReEZUSXzw0dnZdV+DttqWZmURcFE4s/EEZCrw9CFEJyQ47Rx4xgUaGFyWp/rBkyhI/Qxcg
8p34Jkh4Bay4aZt2kGqY+ONnUHHhHXO3lgWltKz0USkR0u2l0wgg1syZ31phdC/mQFzXiaJB+uIO
MilOsxhRwYZQ7SafPXgIXKLPiq+CgNLHeKBRDSXGgPVhRtqg7CiiNxE62bCysMIMibidUIrL5wL6
6J3AZHBRF5Xi0ai4BpDAPCovw2L2+UEparfam2Gbkbtgq8193eG996pCcb4Nc+hWh7mb+mbnpr2W
XIHeES9KLMxoh0k2V3aogqKv+qiunnpHuiNul8bs/a5MYWLE7BidrZo0aXoVlSOQCWMU5rMVCwDK
Sm9on1LBgR0RP/S3ho99cpLjjGj5pM5wta9qkOGlL4kgUwJnjBASkvo4Dp4bkje1cu2kfgPlJVb9
DGY8aZLZYjgBeahj/xbSzm/wuFc2XJc+HvSAucQeN6FdgOuVSroA9aKk9rkVUnx2SMnJHpE7Zeop
lwr5gTM6U7BkkalLHLpqp3kq+R7ZjrkEnjFYshqQ3hwuJNtB/JpB2OhTEX3K1Sl7q4dGe7ZIuAi3
AClwxad6rjI3oFptSWPoxwF8AFnhzR3uJFk8YONq3ecoq5NoZ+d8rvCMOYpsikrX7sAFACXRwEGn
mLRdvdlwKipaT4gxTH27MWHmt07Wh3ijq7S8EEpa588rGkXbAVhzliv4O2H/GHc1Nd6xrlklQeCt
tgDahA4DERqb58Yt2GxgY4rYQXzsnBcl72OcfN3QHw0lmsaDsfDyAtdJhCTYt83gsrnVnO3LYlqq
byBVsG04/VC8jrFtf23Ib2q/TNmI2JcR1ZhBolSZCjpJadgk1IVlPjFt5HpLnnAu3FtmKyn3FdkC
0xHYvdC9ZO5SYkT7qRMwbhBMhs9aYzXJveL0QmWwO4BzEjHByVz7/MNdBvEgvoeK0BkHFSA0Q7pw
eqMInMEuiwdk/cDwMKw7PaNkSZPq3MbjmB3JPHRz8EWGi6huwbgQ4nVKmxYfeYd/yHPhXMBohiJF
wGvn0tVHgh7J6C4Z6kJ+0SecO3szCWPzukHR/dWoQoTIo3A7GEHINnBdEH+xHLAFwNpB4W8aOxDW
WYZiwHJ4wrDopqR5YmeEQx/QXTnYe6JtVePByGahXtqCWuIzuGkZ3WOMtfsdOtsxv7TGAvmW9mI8
7NJohmbk6H3+PGJuxmaIsUrxuf20eaPb2qGxzeAbH8xEa8RBKNA7varsoXCrs60fTZnM8lMdL9Tk
NDUlh8OkG39KxTI6+9JOKZ5Pqls2XioHFUx7loth385wdH3VgRSxxlWPTEH1yDv3yCLkw9wQtFkq
n4siU8adGjfRuFUEV7gytGS0t5wrc/WMp6ZEV4we3gIDKFJtiwyFiIIiWrTpBs58pj0Nlq5cNy0Y
2ytoFFb3Bf/XMF4b0VxRbbEzQ5X3sYZ+BCvOqHXbjshM9cYuydvbic5wX5VOCPkEcWss0cchDQbz
ABvUDFbvZblRFHx7ipeF1kyuaTfGjngl5GhUPsFSxOCjzsX8+H0z/b8C3H+aHJf+LZbwX7vXf3wt
QSvP11jy/+ufLB1VW8m/i2/Xv/CXL98g217HRUwVyKVd9F1n8G/tLfpGhK80nzkhQ77/ty9/1d7i
KFc51KJOEJywOCP9P+2tqv2LFqQLPpW6JicWZIr/QVzcquL9+8mPzgvHWaQq9DX5fdRK+fO/VS/b
BmNRkllE8sDjsDZCMWdE9M5yR/NC3BF3bbKz6U2A1mozfBEl2+qQye5eK6XZBWkrlkNVli95Xk44
7aOWACDX6GOs/iWp2PFisfscSci9QYhfxB5NQPtMsmmIp4V0MIj74NseoIyFT6woCcxexO+f67Yk
f5Tpv/dhILOyFu3i05KazkB53ZXIGdZnMq6WT3NsG/c9aE6bE0PF0St+JKilelZGvWJJyWtYNQLb
yU4gOY+8aiQj2RnD58Ssyi+T21rKH47u38uwfztK80Cpzeq0Py1nlVR/7BPEbgEzqZhNZtxcfUCi
2B5pJuYpbZHRua1mqb532ZgH1mIswHa7cRIeptvmDsF89jxn7vhtwR0GP7MjjqQIOevhqkzuW62Y
Rr8qjeGYxrmpE7bDkepvA/fmr1/5j7IvbirI5fK//vmh7rD+dmMV6a3FIbgPHz3hBMSBqZ858ugl
pPWRAPtdqc1TYCmJEzQATP3fX+97xf/Dw/rhgh+qenoo4hgJgcmJlkjPlOAdDMAsnOxwjNvZyLat
DQHXmJwj9OetEpdX+ZJf5zlIrHB+JkArkLipWJT/s2rj9weBqNRZOyJ0/Vdmxt+/Cq2V08iA5zS6
gnFRpVVHYvvCP1SUPhTI/roK8maTygNiho9SsVqRjbQ5A2wSxYQz36otp+d++MNL1T+UNNfLWKuU
j8YZXVtq0j/ejK5nYAVT12I/70DvS1gYWJPVMDoRuxE+xX2swq3WmvlZYKV8ak0L4lFvifQ1U6Ox
2tjGwe4HA1RORFIKBuQFjjRL4FdVyyXOvCVUg6WfrDhY9w0+Ee3kBtkhJyjgg7Xm9heVrSTZFfjz
74dclp8aXPHH2Sxa6ZlhHkSJBr0dN9koOSNKZOalmh8mMbCoqem0HPRSt+K/aj//u1z902S1+M1y
xdrVvub/+O9vBJK/lv+OPv1h/eJf+Gv90ux/URZkvTEQc6weEcbwX+uXavzLUA1kAqxciMtpc/97
/WL5WpExGEcQ6SAxXoWJ/3f50v5FC4tVjXma3ZbDhug/Wb2o7q4V6/8/g9j4jtY5FhEBIi7TMa0P
9XqQAVje25WsX6zs0G40pa7sQWLKQFmPPUYrPltSr3eidvvPxiKk34xWd6khADyr9jBd2qjGHEa9
q1wT7dwnXA1velO1ob/UA2GKA2wHGwmwj0kd6GDSCvOrrafz0cS5TEYw/+IEmc9X+vxtRmPlz7ID
TdDaTvUcT0WXHGajrA+ir6enyKy7q8bUsztjbM0rS50pWDtVzd9OEfUuTZteqnqxHsM4np+mIbWp
6Ml3YyZCnMKHFh+Ivbf3HGn182jFHCmQyfpA88vADfPynJfSl2HeXeKkyC6J2b+naWdf23mB35UD
1AFhktjruXwvolB5RmPXXVAM2l6q2iyaExx6DHvlro+V4VDMiX3dd7X8hrPsbShWDxx/U4FPei0y
3XxQ+vG9YSI+4djOsfvzk8eRi0+TYn5rlMTeJ0kGcG1J3+yIB7jYenaBu77o3vfbiEvbwpbMc/r+
Kx3CQS5Ca+zrca7fx4S/lS3SBz6v+onspV9NprUvUVpwQu3Mb0bKQu/2Rrt4bJW7S68WxKaTpXIx
3ZCUFzWefOIGeD22+Y23Ck1XbbkJoRDYgi1eVXfkimePuuAxp0VMSmg3jFvck/Y1UBB732n83jls
w6Bv5uwyGpitNxUj7hqqI3ei8PNNuxanHuthRuk0z6i6kKu5X51MQUnbotyoHNJ9ove0lZlm78dM
h1lgmSRrUnjl5TVzh329srPd+nDT2AGdPRFjjrY2JPfFzt+aMueK+vhOkABoBEXzkHFUh/WxAq6z
967BLZczD1hvCrI5BR4naOi0NiPrGyjH9ptJSu+BlDh7n7Nh2qe6fNfJHLo2zGy+nhH8fAaKylN0
huuMkMqbklqNN+DM3vC/PolQ3Kh5WBFc3VTaAZKmQkLv2OT3bdPZQRqP9kVJmuykUknfgUVZDdS9
6jxBF0BiHbbiYnazE9S4Ha8K5AFA7txq2GBVrbb4phRf4bPlpCn6QNRTeGLDqp+z0i18G03dS5JN
o2cZE3k2ehZ7+GoGP7Y7atsKpLb3BXw/57lyCn1Tq8K93Tv6uy4qg+P/XNUaoeldFRRha/o6gM1z
F8FWcyqn+5qOZu7ZgxulRJK5EBFbMrlo5srLyIB3KpvCqTtRCYK9DubVyKzbRoz6c907411q2FT0
Ii2mfqHP8Ws08CEsi9WeHMKlcKrP490c2SmcNb1/bmNFDcrJaAYvA5bkk0wbXUuSKY8ouMVWLXDg
WxQM9E2kWk1QaaN2jfAqvHPJh2Jode5Nzz7db8jc9SzRaGdi3pbrCLndBq2n7hsZ7SKQ87BlmTZi
r21pa0edO+xjCisNIv7I2YFNTAMbW9B1Z/X6RZTheC8qLNA0oIW3mHaEA6TAa4pN3DpTrtPfCi67
nafcPABB/dLblrxTmSqxkQ6TiVbLpIJSutdWoisESgE7VBv5oJa8WwrFRHXqItQDPSQWck3I3eoD
n4SOZNXXEs04KPD+vb4sxuOgGE8VFPWbuFfV69SqksdMhO1RKxXjTcK2IgxTg2ipAENmW9x02bGQ
moULNsKOo9bqo4Th/+zmtvnc1xaxFJSKFw6+D3ZSVuxgO4cBB2tjUYt5nyyY5jZQOLujUcrwydSU
2Euybt6HoIVueivu921BOMcmLExo1XrWIWmssxPgQOVskSBxR23O9QBvA6ZtRW9sTGjUzUZipd/W
q/DLq50kfydzC1wdjsZYmfaAbqEYWWzme2y1+54oDYFNYK3okbRLlCvQwY0Wt9YzhTvtoHblquWe
sn07xXYge9Fe8/z7TY+D3fXyIsVVmJRb5APNYzQ2y8aaVPMYA9m5iaJJIR+0c6BtGtPLRO/sFC+h
yVfdu4HMIoLQpgY+KjBg6t0N/IcWshEt6JaTlB29LlCgNpTi2C9qTeeLRfmULeGib6a2UvhUJjLG
FiI0zkSRRT71ee1ATizMkYRM2LYsCRIf1cENSER2A7OP93DC+bzDbvgyGP25TZ1pU3Xcr6OYp3wi
SsiV+QDleoaYHeZ445zKrE55UehB28/tOWvIStuscFRCkwddPcUc306zFq/YiVZjQKlmcxeLOt6z
KRm9Qkx0s9xwPLRisJ7bgRaBMjrjF2WOHPYA9YMcyuTQVnXxKGt3eUJ65pzmKRLrJ6FfkxGmMQkb
s3bs8J6bGyuyOuIaRsW8TRIJmWFRzAMdl/IK+OiyRzI/BJpGBg6O2dLvldAONErU10T5RRsnJj8O
ghTwVTpwMDUrPgioXId2sI9yafSjNYTuRSMxL6AJSHzTulKx3qUHLTbSWyWK7vK+n68jc3RP5Hxl
7/0I5rEiGw/XfPkAaoX5WQX8Weta8TVS5/JsFbC0yXpnFKdGtW17MlWLXN4X0Zy4xOCGNgpdsvkI
5i7oY09zStIolC4AlYV2ckoQO6Kw0nDDSLWPeODWttzQXNw6E+8pKp6TXHP/oBq8KLM0ToK2D+UB
oy+3rpkUtznghqs5YlKzKpC0TUjudGsSjIO8zoi8ViWtSauT8NJVze0ErWxHJPBZWEZzm9jwJvAr
MtqJ0d6b/PtbUyluemWiwTqUwz2QsBUEQx0ujIsLNNmnDCz5jQJM3G+7AdtSQ68+JtgBrBGHFL04
863OXgQHCFGTcRxtjh9FXRcXu21upM4CkBTaQ5yWvlUsb+xgZz+cknhbAcR1Q5Vh2jl6UBOgxEdL
RI669hJpht/ria1u29Ylod6cxLGYoRGwTVM8CqbyCQeDfWKmKQN11NUtGRqUT+tseFuGqfpMNgnZ
Q6GTtJfFVCfaF6FxkaUCgciY3LuEhKGdrEbiOd14oSjdHttRDPfqCuBEn6Vcm6UzBEYDAnsgmwxo
OuucNTr6Lm0I3DIT4rm0SmmDQcn1IB71eZvSL93WY2980ROnDPLYnptgJhF4k3fy0WJxOxfkf5J9
OaP3MrQe3FOJ6mvkq9FwdRZW4yNKFI8OFc4vszrl25KNL90WSdaZS97vTHQr+Q5ds0UbN231auq2
zuDYKzuq8IdsOmKz6CDN8UkfdbM7x8uoe1iMrEByLD+maVngsyzOORVsmuNWhz1RluROMk+AxbEe
deAqaauNwaJqTdDhIDtYRVfvTBPIaRKj9HNyy/BSyvHEkZjhxlLG24mU0K3uEl/C4rBGHNqZv2qr
gbiayx4BwLxdjAKu89wZHjnbfGikXJ2GBiB4Y4z93lE7Z+0TJTvFaMQ7XXJrB0YJGJIkFo57CuHB
9MvJhMRyM7EpKOkxf4msAudP0n6WLlBfg6T324X9yo4gN+MKCQ674cG5rs34omDL9FTigzapLMX9
WinvrJjupRbRjO9nZ8fCAB1qtrUhGFxFEvGyGC85q9uXMJ7dQ1nDO99UmJkOZTk66pb8rpp5PFP0
MxgYklCxqjuarw/9eHLJTAM8n+s3fLH1QV0M8+zULcS8Bg/WJ2FLWBQiJiNxQCMBHMOcHqAFNq8J
PQ8fp2i8dxemlF6qKty1IT0X+bicHKdYIEWtHrs6QQUBd1tt7kyjLW+hhSsvqk4GmSeAmO9GfY19
ZVXBQWKAiboZoka56/lEi01c6eEbnbJwz55QPmGNJUTWWvNklUQajyBfzUvi4gkPU7PZIYtOc5J/
ckqKJEw7N6Nbi72tiJzwgLJrbofYLe2NboUTCqFy6A+g5+s33SrsdxaKhSbCMGh+Z0XxjTVoy66r
GHmxijAvb0b7aZzSMYBFRzlEDJV6jty8OEC+TW8SHUnyRhskLePE0dNznJlnVaGJZZF+e4yLBsK8
RG1G+UUDA8pR6U5RO1/t2FhZPRrYuC5es7Qm50LK4eRM4AHtGMvEZOHli4Yk3MyR+WminUG3U30s
sGx6pT28t/ynICoEe8aKDk/POn0FQdkISArILsVSy6CxnVeCD5c15rjfR208XBmRyK+GqHvNenJJ
GrVXthMN1g1Sj5b5bo7fhw4/Oglmd/ZS75wMDh6/9WkGr+5pNJei3hqDoYct48QIdNyir4jKMc9T
KpMzpE4y52FYX+fxbHxT3Vq9HaMouXK1NPH7EtzeMhOgOekCavcsbu1y/jyrSEn0ZIgIvsUxS0Dv
GMxjaB1t1YyOZdMpQaYbZHP1zdW0ptQKDqV+GxnVriZs9hq2WLYnwFx9Ck2lBWQ20+cjP4SGT3c1
ZPM7cycg8DJ29oVtbCsa7oEg3zFX3KewLR6yab4vOrPYdpbMvDSZYXjDUG0lnLlhfJwK2/HQuBgv
K27+VBWpfaPPYfmoTIRnaLb+tPTDS1gs5U1vkuY6WyodJz6Fc12nrOb9e1Kb6KYK9W0q8NNOvTv4
vQO1SLRW740FTK9UX9pHoVTFVcq9HSr2u9tmSe8pMRzsmL65kY3Zpxxs9EBB7EIFgTSFhHSKRLyV
614qUfSHFh3mFta7T7J5fEyLDNqWmX1WshJhkGqSJqV8AwJERGh1qcT0Uo3VsLWm8aYwgSKWtpyv
wtBSjlZHo3exdJ80ihqKW8ztl8gDe1V5VgeYk+wAr8beSWE1ZjbTTZMGLhKUs57WQ9AsRnWke0kY
jahN6qYOBQujzndOlF6zLVU3qTCA4lBaDQQAtoD8SjLQtTXovuuvdHOovkyVPdPV7QVR2aa6kEXq
EHvlTtODEtnOyVkG9zMNEukPjhkFQx4dG6Fx2nf1L4KV64grbQMwA9xidc5Q5V/gY9JRZC/sUQb6
Nnd2fxiJhSezBYUDyXraNkQawKuBfmO5n2Fe3i+tQYqwq52TxMXtOnwjRPyLHlkQBrIjRV3CEdhT
JJ3p0qoIT0nFukkl5zp2wx2aMF/R01PaTMxsoiiCSTrVlp7SE+D1k+KmjzKpx7MBz+KuDolfIdHm
mwX7s2+1d1NZDpHrxH6G2dLrzOy67+vRj/uaDG4ZD0Gnqs+NcJ8T9rfwD5r9UJqnOmOZc3oqtBWS
DrruG5lnbN9HxbofWCQzBgT9f+UlcyaAJ4CndnTBP42i9AtFJSKPY2FkAaojdJKjdV/tQsO+VIQF
4GIm8lBPi54sGPrsjkagW+MkHUf65RsDnKj7FD24WoldWExPNerxW1Ab/U5xyyNqv5oCQP4o1GhX
5EoaAO7zWbaflM5FEpFPR030X6nP0eio55e8NCRSC6k/QP18LnRlua1T8VJJnH3NKD+pSnNbmerX
wiieG9d9I5T7W2o4V0PByUXvOY2736JcPTg1+24t15BTEfPoYQ+7W/ruFSffeIKMxGir9X5r5dj2
O6v9VCuAK2mLZJdOoGmrBxFe2UWVghvRbT+P4oyNJuSwLLfAqLeNu2fFqzdEQkMbJXLARZcnGqr3
IP92tNGPk9R3bWUcizLiVKdY+yZa3stlmjx+jtxkDb3osHnhYd53ZYxQoLounRgnFCEMvZ6zrPaH
JGoJJkRLElRZm+/X+NptXlZItnBF55zTNgQA3GN6j6gzDVtYceVmEYLozsTFw1XfZezNI0tHGEQq
eZ3bN6CxdpVbHLElHtqk2licKjYucZYb12qPU5zgowG1OseSVKTo1Up1FhG0C04x7ig2hY92N2K4
I603HGFdDYNd79nH3yqLcuZ72PGv3FlLetESMjSWxbw2wvSA8WP0Zid/TiN5N2DsT8LqhMJWQVLW
+1W6PNZLtKbcwyqLMqoZ0ohv4dgvmySbn7QpPoo8xDQZe2Gki12O3IPev3uIoyz0nKTfW1YdPegl
CBJieF4gjJ84D5NsXhaGZ1VqvMdBrAIZhgJXS5vRSw5KvatqQXNnyYmqajXO4Bl4uM4GFenRoq/v
ZD08UiRUdzJX1CMhTcLrMK3skNE1eRCWqXxCYNaSDxBXFDBcIuHZyKfoqm1mRWCayxkTmHPoK4L/
hqQnYq5sbF+jikwSAKWhgJaxerQIkv+aa4NzCME++sA0p7euKt1Nl9B2Mlw5nNmplu9zZuTPixu1
BwRnybGzqQxTI0BWQWJeUd7bbRx/gc2pvlBiM/Ygl7UbkEvysZUpeuV2UTZalwqO5V14zO1sPkaV
4feu/P6Tqid2JrZno7iBmcdxT7JR9bGTf11UJT/x2ZpbRCc84DmatyhapxuHzOJ1npB3UonXolFn
cZSL1VWdvwyBarfLJVvq8DwjdSaB2Y1v4oaTslGr7qes7wnCENbgrhyQJ3uIywcZ59lrNGfNbnKq
bhvnrEr62GlHAUf4diA6QfBY+4SM4l5NNnqdype0jUOfRrIDMpToZrbSWr51DY5hou/GXd7awxWn
dQoOsgXcygcHaY6qQz30GI9o8/tmYob3NnQ13x0b1bOLqdmTHJJvUXeb+yYtjFtnXr7OURqeuaXw
kFZy2IYVghJLRBx41UgkByhw3ZEVRZ7K3Gl2eOJAzdutrn6y0nE4c+gog5jFdzsTbuuPikaZRI+y
u9id5/u4qqIDsR35e9939l1syk86nkLp271yLjgM+sTxGpuQjTFSIu3WaqFllgS1+1DK+bgbKhot
P+g1TJz5vjal2NYd2c6UuqYd25j+ZaFucLL+D3vnseQ4smXbX2nrceMa4BAOTElQBhlaZUxgoRLK
oRwaX/8Ws7rfK9FWZf3GPap7SyRBEHD3c87ea1f+vC5FofdOQzpW3/kcXKXVXqEpVE9A9aiHUcTw
EdB7k0qZJzSz4tR6hhNiF7WPcT4TMZLRuend9uCXdX/AKuav3cAxbhIze4N5zWnVSx8Iq0xWRd3c
dMqMT7VZM8jwy8fU6cT9EGSCXjMRXqsejFSCLHGh+WW6XRiJkWRoJysPqgigl+ZLftIe2FJSztRe
Fo0VkmOMWqdIygGyZ119LvnQXyFBmqkYemPTx5cfVpeZPsZkwTNX4T7wZG7iyLPOl/zXdYBJNy6I
fOlJhmE3J/Qtm8l8K2VBwGcAPxB0tQp7xAywTdG5pUVfhs40xMc0U9b7ZFEjdkJnm/iyqojOq8/T
xKdSVCIQ92O5AWKcbaOy73ZpIPTRB6q7jifXvVHz8NjX83xPnngCvNScDtVcEqeeoCRHKnfXza6/
dVGjoRzNl2PTdkS5AqveZCl6tgb08g7b6biBQT6t6wRJxZIl6T1PbvdVKga5HrAsoMvMTBjYyDAV
2tpK1T9EfT08dJWXE1+S22tMoeVLjgiSIPRJHglxSVa0rKswl7qGup+Q1mCLZkevhbGJZ7jXVkOH
SUdZc2cAFz9HE6ngXM+5AqlMH9Gzz6i5i5Pw8zcH7d22I0bw0EcD3gVT0kCh5sL5hFyYueGR91fc
DtbY3wx5KaFfATNN3DFHe5KorRv3P3oPRPuYe/4JqHO5TyEN79J5+hjIpA6rWRHQloolvurA0V93
Qz58xRkpoqsCSvVxHsZylzimPlZgtc+MorKLRnpLj2szoDPeCqe3OG+XwPVVaYUwFP2tEcOkLUdw
q14UmTuoZuUVTUtzYyVOus3c/HtICxtCcDIdcJaPm9jMrA9zAs6kXXsKk7h1oJZYmN09+rNwZ/2t
vzTTEdBkvvZGQM0da8N2Im0REmvDup70/pkejHwabEed46gW4Zi07aZmFgTRu73XtYJXw6D8EZpX
twm6hjwvkuSJk/X1cZ7tgASoAtlr5qp3ho1q1yhzPF/YX2vbJOMnM6TYt7npErZGVEOnVLStPPeU
FA5HexSzyzrOiUkaYmcCjFvwpkuj5UsOnoPiH3EK+5N3JxC86JWCecAJupvTB+Ry7Y7g8HGlZJDu
Eg9xLh6fury7iNdC2CHekzUwNbPaYNkbS9B9ml1fXzfuMn4bPZNMyxhwz0yKoVjExPA810uzIxqI
Moyeyi0+KLoVUhp0flPeAau0D1612K/Wcmmvtqp49tEY03d11LNH5RMqk/4zlxnczilTrske1LGQ
TAuXYBiekKh+pVgzrgtE8MhmC298rgdjuq7Bja7Npf0Kkl9TXP4QjHJGKHpJvFvlDc7rwit+a84y
Yrmz9CvY6eDWNpxCXHxUyOjxKiJgne3cfGnGWDAP9oYfcPnGZl1XiJvWvYOSEDdJFaxEz7XFif9z
4lBEvxWRYugXJdloVt0dB7TWz+hX2zDjQPgGUt14qYm33pd+3B17zx9+gBQt7qxOukytCHW5tmv/
JymUUIgNZvE/Ct9qzzIYnBsUg+bRyvs4pZvMzQRZxPomaXNoppBnHXfVywBP+5nh3M8A/f2BbJ+I
cpMBpzNxB+DHAy4i3IjZ0DhZX7DzPEYzU8ZSF2cfjR+Md41djge4oLS/DMfcNWJmomybbQj0MLjN
SWw6xBAuOE1iRf+J66DNQqCqJJtPAccrKUqyRkujDCFTfOmER0f4TN1d2WMPwdg1/NAzf2M9D9yi
KZmz0Cxa/uusjAm+7ppbkLcAswMnOliSfmrPmnywTe28NkLnG9487uxi1xOlD983GJhzL1avX8uI
oeiqV5drw+lghIhXmBCjJ2amIchJDGd3KS68a/UxdGMWMhPCMEHM4LomfNiteFiCQnH5OcmKB8bs
9bEaDXOdEXu6j2Vh37CoBrely7VAqysG/D26+pjd2u6+MOM0tXHHx3RXQP9Zy+PU9J8RynhhxdC6
X9n2Irvd5a6UfFfkc6xdYV3wz9PBprPbqXm5dQjB66X90Sy4Oqj7ggAlbW627ppsGGdPr89eFTZy
m3CZQB0AJOZRt9XHxYhIjF1jT+NXRGuXdChVzvRyyIf/wZhdu/epWcfTWatS1hzXnZ9zMZD2xLQ6
aU5516XEb6uED42sedTXwVRn30vZFdPWzdpa3ShXG+HoV9K6yuZ0ITSLSjK5F0qKG8Lj7Ba9FwCR
EKFChYqrVG7LbrIo6mXWBWfZLkiKniO6KNGDJvOjDw0/vs9SsBzsm43pVWExkma6FrP+Esj1mcjy
Bk2U8MWir/ssQZst2la/mkVM9UvnWz0vVD3spu1ivCDGHeVL6TlZscU3ko+cdYf8SlWC08Zc1Mjg
RdB55AXKLHgd3VzoM2Oapx5zariM5FG8F3FbLtcOlnZ/N1V+f/TTCi06DGjTek7xSVvrOS/N5gAv
JZ7DUWV67fKzPOEMo2S2+sXdyLrPXk23dd8Hd+iujXEw7H2RxoKoMZc4dSINYiVXGM0S+hBNeefH
sblm1mTB9J5jFtK95Im6ipHphGSfMYvzcX+M4aWntyWOfN82xtVikhg5KnPR26SnLmIEie8L70y6
m/GE3NLcZo1w55Yo2wTX2XrmnOEfHQcM/svYRlO+c8Yc823QJlm2GRl/qH5H66NkIFp1zYl8b02z
MvNUk2ITF0SSqsJCMpYMGWksPqqFcVUVSUFeCewGYjh6zD42Bq3oRK/E79Zu4nnfEeow2vdjdWFJ
0vsl20IG6kO55CquKyGarwQNq30j8iomFUYk9U93ia0bozHJQ5R82H0we9TIZOciBq8hit8j2J7M
K3w5c37F9LT26PTU6U3tOMSO99hHhmPJVVNuAVxfl2bHwTWLSKZzgiq5I7BQhonD476CGBb76yK2
DUWiCguzuWp1YK4HuUjkPTGBj4eigevDtCRfev6s2giCbTsx6iD0NsjW+LLqjXTHNOT9w/RBsr0B
vvlgLzPJ8CQz3tARaXdG1ZUnq+qzLfEn8ZrmwG5J6u6RU7LNTeuyb8oTkNkE/PWbQM4bjnZewtlC
PXNGOy/0DbSN6W+VevPBsSb4SHBd19WCB7xqpvKOu0liazu/gojyQxnNd7IazHWqaKFzBAGA2tuf
zCM5/lbdS8NOfHIYiCdz4mwzz3jrq8Vltm7dYWdovnTPYlGzdBIMWOyssUW4kFGZ0L2+mmiChLjf
IsJp7YdCazg2oPOdmCge2EDEEZRkVNeVWBGiilqYrkdShRM2DoDjnKiAsc600nR+CeEjFIijynap
+wBcdkmCh2UG68Whuub3w7rksskiJH1cYmKIh4aOOpA1OqMsY8ynNnIauo0Zl/4Lgs+yXDcWFWE2
4bzI+vhihhabVueXdLuCFbEE+HHW1VJep6lOX/BgcD9E3apT3ZTNozu4xTmZ46ei4XAo5/o5oEM7
RiicR0OuCQUh/qbOEDle+5H0FW5L18N52URWdplX16u8DQjlySt341TWdEvTYDguFaNIjj/pruvc
TRJHCKQtdSX78c4tirDO3Ftnqfd0jA+kSVSbxgG93poG6awcO8eK80VR6LsoIgbDz7HOroJuqtaA
1se10sF9qZjmtiS9kgxMNswsT3D40jWOo5vepJ+LZ7EG64uwuFxgeDdO/rFkrdySHVg+mLheVnU9
ifUYzWLHuM9c0wm+6icz3+FMuCStUfivvI6jIwh0jwHBwomcEsgM4zkR/IZxBrKFlmeiu11s1tld
obyruLHA/4v5EFtqY9AdPMCueSGlJBy7Jt7TBqSjFWFKPgaZT4fP6qtnZqXju0grmmhdrelQ4p2s
k/yqtPM34uGT+0mJHxMa8nXXksERjChM55GkS08TghkM27pZxGH2XQ8b7CXSMbrX1jhtTGTa+9YZ
lh0BY/13IKMvK0/oSJXFHDYFg0Fl1885A+TD2Lr+NapEmnDkLJxUmRuXgWMd2m18UIY9XdJKRChc
JoyBJZYvVqaURjDqCq+prFPhanOraL9omjyruEk9GBHTa8RG1U9JdXIMRacjfqeOeo1azL29hQzF
dcYn17UamuUqZpgyGORcSP/GSRk4d8787k8UzRf66drOnG8bG2HM2lXe+NbC4NpPqi0/q0emMsKS
YbrYMv3sXRYmxqTKZuYlehQ67gxUnvPdGlDUA2OjL2VoDhXT5NNkzLpQzss5IbrsUM/yyXDkxIaP
jBANDqMIaGo/qlzIHTizbTO7e7ofxhr//Fs2kIqeaoPy4WdeipMug0+/R6riiYWkGlZpXDKlfszg
9xAmku4Dy9hYmnhns6PrbRznwrsVAb96K3x1wKkrruckuivE8JFlD5WX3eSESWzAEJGyU16ZZnbt
2N0QzplxK+La2Bcd5v3eLj6kJgWijs9tW0Wv9VC95F2xmVPNQRG73QovbNjqKPocsn6bDmp+1K5g
Hjnfa9+nreXLo6X1dSKWalP2ikje/I1COPTr5KfZZRCeJG0bHP6bUdN+83Os7NF4nBXZs0FpBzsk
4ZzQveomm9xsizplPhIfXdHOjKNNm/mv4AZIFiNPMCWywiHv1ClWpjOdJo17rBmCrTeikmmliIkc
EO7ZpSgp+mm8EV5647nqyYcwmQDuCo26OCw0pChDBmqt4SPICPAKiiTYVEZ2DbqIBrXUT1WXHEmb
QsFdv+Nao/Ay2lXXlp+ta+0Ieu9WigQB5j1lchNhIFQie45lsyMSCRVhdwfB4qq1yhuZjvvFD0K6
JXs77a6zqvauWrPNnRUSE04+AxnSmaXCuEyPToFQryoZ/yOWDaWmhUHO8NPFX08MSnSn1VhsyJHf
Lq1z7Pr8OxvEdV41V5Q41ir3yyzMoJuszJKnXiX0/30cT1U2feBc5NRAO3tDaJL7ZuPAp9eYkAOO
pmGFAkmBO6gk5bXwLvM6sdXGNNLOk+N9AGntMIwWvXGrQ+5oNQWioUG6ZdgI5+T1nXXdOuxbgieA
LFs8yeO8trpf8XHED5ElJ38Llut/pcxh3uCRwFJs02UJHLJ9yoOVRDcakc3NqHIqHgQiQc6FqZG5
Vs0WswzuvXLzZ9h+OGnQ6u59KhCjJGyD0ImVx+qJXY58ImeNpIprxCRtrK0EWJQsI3qoSX9gfjnc
ONomyoJS+rbv1cpuy5HJXl6vZe82p7Lw/ZPKmnad5ONd6kS7hVE4tQThKWbeOztaOP6xb8t8N7bT
VWfr69Ryn9narszSlStxSfFNlekgYrW8fV51PASjU9x19mjfNgOcLG4/9Jk8OhHZu2n6dE9xwmiS
zlAe1buk0eNqqj9oTjNrwGe8NisfDopvhKmrD50cT0an6QLFZ2KMDlWnntmJ0KsRVVxUT7UaUfj2
I10brP8XC2vkf0GbJnECYrwgx5nT9ffo2Ok5C8rsxHQyOMeMQ49J2tgZgNm2DqPBdb48m3Nc2hQ/
84DtEuVJERKrzsldtv6dxel4Pc6479HlBiGbjn89MjI7FT74j/9oZyKzhZ3d+k41WPXaBO7AX5bf
/tL2RsP/+yXb/18Dw7+7+AX+xsDwXn//2/O3/vr+g2WB/+Y3y4IhxL8wX0mIu9K2PKB4OBN+8ywY
BFfY9B1IdgMiJITJf/RfWbjyXxYtCcnIxbHQF1/AP//pWcDpcCGSgOqApIpfD+bt/8Rxd3Ek/D/H
AjkyoMJw/HEBECuxR1wcDb9z3MWFJ0aXyKHVhNnukDsF/zNCNvXDrZkWDphy32gQwwtV2hbEpHMG
JjDctrcoeIv3ysqOpHCiETaMygun7FIxFcpUN17dOe+OX4mr3jeLeuWnI0ORaBEIQ9HW+K8Rm+lN
1ufUH/lcFS9oI/uTgWx6qigxm0FY9l5bgfHSNxUrTlbNu6R33A/G9ca7U8w2wzNr3MCvxVnvoaJT
apgP0vTHMPdE+vS7H/W/8aL9ydnBfSJMCMombGsHYtFf+JCEb6omL+2fFwI2Gn1aqK1qIBu6gCYI
ZVDMX0qrQFjqlhiSE6//dOeAIlQRhlKtEExODwaoRTAbqKWeTS8vyKMcJo00JIHfV4FOp4YbCGDT
mrmg1ffppuTse/r/+B54yByyj+mwBd6fPW5DG1PzVT/pwiT3RRR9J3Y+71TNqQDhFqeBuPrSNbEa
soztXTwk3j1R4TMoE8bgs6yzddTF1kekouEYuR1d2cI8DdkoDn6c6Ku8HJxbu0wyTs9V+g9goD8a
An/9BhDZQHFfcK4MVi7u0d89q5oWMtyr+GeJD/FUmr5zov9ATdYN4nQJQvonP+DFivaHd8O/gMwx
8/BiXEyIf+IQLSPgeSyz38y/X43cfUrUYm3cOuv2TETVFW5nsl4xN+LKpkzMpmL79z/WL2Dxny8A
ZidzUYeYAuH/6ccqsnbSVEzf6aJMC1WDS6sYj1HzVUWl+LmoqCGsvh0OKO7cdNMM5vxROPQh1kvq
zu+j1aDOgFvNjjqJG7eUJszWRTVvA62NzULBlYTUq5gSloLo9sEXXrmpLGk8V6mxGTwzd7ex3SXd
Ktb2/YJcrt8XSscvZVnG90bko8zolV9f/f3XFn90AfM7QxT0YRe6pFuQQmz+6Ws7ODHiJOk+7QFo
yKoS3nyE4jO+AiRi6rSYabWt7NT8CV1FDAhqJ9otOAjba4XMknTPhKbJhAmGA9lYzZiG0CSt9Fz3
L55hdtdwM5ZlO7n+HfNo93ki9vSav6UZw9PiYhmqUC4m+mzRVX0kZOxO0sk+/P13/MujTInFEwxY
KwAH6fwZ+M7LUcWDdj/qBg0arsNlo3IM/VZsldTpxGL+/cfZ/93n8ZGX+BXr8jj/yZjWZKYU9tx8
9MiWXt0odjczYRRhqboiw0sRiHc7D+R+oIBOuqie8eq39wK+KcXswHpEZN1wqpCBcyimLN9zsM5j
SkXH2DEbldT/fmNfcFRgcPqcIn6ZRXuXkpH6OBQ9zakmHRldooK6mZW5KVSyNCuzkiAFhpLDuzbs
wYaRo4+oUvufvP7WjesN9hr+FF7Rv78bf32+yJkCSG5iaUe//efohcJJnWkqls+RMWCYx9ok15az
48T0/oos2VXL9vIPH8km/8elJOAjYVC7v8JbkOz8celK0lR2bj19mkr7hyDvLpM+GYduzunt77+c
9ZcdnZeGVZLf+eLXdy+nit+vkuzVNIx0+zkHw6unK+avNdECP6wSwNUSEA7ixeOyz/Ev8oP4Ur2l
OsvPs0MB9w+X8gsH/Yf1i4ebJ+7CWeWCkOD/8VLyAK1iIoIPsr3NH/SyyIbrA0ffigw2FTJNdOck
FVOzZ9GIcNRwYjKPAYq+ioxgjFKNzY1RZB4uIiOIHozYfe+mYdabYEhZerqk/iytUi+reCmbkh5C
gCUi7huHzyrkPwVA/Ypo+eO3IRPnl100wIctfx0Rfrf9mOniN8rw3lUuKsS/avK+zJYRhuYlv0Gl
DSSL2GzON6QFWpua9+Z7AjS+alM4PaGMSblstJWjyEnz8XpBhr6xGEb5ocu3eB852/8EYcJ6IIwF
TFmyiAesNe11Hs8M/RggPjdVJG5YhQexyqx9HjXpHVOnylhJplIXL7WfpchRcTeudFSVe0G63o9c
9Rpgwozkre5c7GyoRp266k+WkhdVBhJOws+hnVa4vTB3WIUitbnHV4fgC9jfP7wJ4q/Pp03ImjQd
7oIjeTL++FDYQ9eObSzetUjMHw6YB0TmiYPZ2kwK4uzbctYytIKpQCHiTQwAaciQia6QkOo4CytT
ZPcItXGsEEoMcwshQZwI2kqQzsqfKBlaxLIF8RbBFFOHQg2v7n69Yv9b6/w7e8PvVpu/wEXO7yr9
fZnz61//rc5x/iV+2fqRnLkcktlq/m+ZAyNEOGBEWf1w/0vLZz3+zzqHCghvNkRpz3MuS9UFO/Jf
dY75Lx4Pn1Qhn5cu8M3/EVnE/zNbEW83V3ZZ78mLQd/+5wAm3zK6GMLP1mkn091XGZ6GUE1m2r3a
I1em6cxr/CdpESw+Jc5kjQQ5xA2dncDoAyT9TT3cI7QQEj9KJzNmLNjHfiaNqNorOQJ/YLVDgtQq
kbcHkfU2Du6GVeLg+DENLmsxk2hbuyjhniWhzLQc7GW09s1CpyK0UOwEr41M8T/idEnL8cFvyDf/
8sfpIqGxJ5l4oVkWxcWVm6c3hY2CLEQWNaZfU0u3ApmH1sEhm53RwXCt083C0JG2A606eZcmy8Sh
qFxUBvErsaJHU46B3vVVP4XpbDx2Y/AJBO48MBsObZ3fRY5x0nZKTBAjJqSlvutgNyloNYmE1CV0
4We/CrDVmvqtR1gfHziG2eZaeOTILqZ8ctLkxWm64AiGvS03tTst3NJs8QuaOD3ar6W2CYsuY9mu
iMi1/WenaiNGuDa+mq2q6y6+GoO8OWLxTdpnB0/6sgPq2HK6JTn0ecn1Qs+Zb6DLQz5VNupgGZ16
avF2C9NsOqjKiFmTLRqOrUBaS9KEth7bFhIaZ72BGo4Wlh8dGAYH1TpqHOveLmjIrC3mpeRNkTk9
fSBnT6dtFUUTIhzsMfEtiK0IyVIctB+itaJrO8oWeQdxPomJKtBKrYp8Fj9E08/vtOb13ZgygshU
ch4j6H1tbhvMgfyGysoYSGzt6Pynlv2tWitZdmQHjy2D3oljLJMOttdPZ+qZvDlJm2c715mn/lxn
EwMO5nPDa+r5PpMcpqU7ktK0esuwls+7qLGijsaQrp3N3I14d5Mi82+mzjIzkFJDnMvvtAcK850v
0psecvxR42HWbaCv1QQ3XEBrxKPP0JM+f0H7E+cwydcVcs/c3rdIM+tlJUWWmyjfplR8ejKSQPIM
3NrZBrljAZyvcxf5Q5qzmd4Wmq7kdwoKqvNWPq6bBTHDUCGEb/0AxZy36hraVZyL7PjcLyKSemtq
XsrNXIogI9+e3vjHpUsQH9xhauQDAb46fbLjlmTtFeEbqsHpvVRgIhGhd+1tawapuu58JVUDidFU
1j6yNFsz6V8uh820t4LBohWZxb5Bw9cupEDUM1ZXeeb5u9wdyEgeMXr5zFHXTWufE3dALJX32fzQ
LbF8q/MmJpfeEluK6uEtLz1odoHMP1DbMHlocp9QFlALa+syAObKgi3SiHJv5Hmxy4A8kngH0rJd
zXlflbQCajQ847Rcob9VE7t6mT/SvqkkkkCipBNkqs+ECegr1rhs73WLdywzou0jMD1Z5sTXUx09
Km3591W+xMiUJfe9IhSOaw4Qig8j74P2Au+mqCf70VdCcmogNWlnshIeR9/NYa1E2bidjWHextbk
PZmuXu6CekbEb3RwYWY9IPvXXogngPhsZSfTGg3g8ELrHL8F9jRYbmnAYrqFZnrR4DDN7zDbX5l+
jywR12O5y3J/2C/kWf4QmA/Xg0hpQg9OvZWJ71DSpQLPqR0hIuhofnY1o0NTtMYBW4Zx7of21uoS
7hc13jYuabYuzYKZOMo9D0cwdFMhnOkRWE8fBlnXX00a269iILrCb42GbJjP82RMH+5gjMhSGn3f
tVO6N8yUVq9jmYg+xIQqDz234RjWlZP6yGmTMXlFDyzXRjXKMDI9vZVTHx3SonlApxhtwU/iM/a9
eLe4OOFj1WfXKW6WU2ZofQ8tNT2A75h/FIgGMXPYhvHYJLSaKXu26TT2r7Ev+7umY+rTx5VNm39W
3JFxJ4jlpr+diY1fMGSOjIKaP1Pv8TIgmrf4ly+PvHWOl4J/xRcL/u82DZGBwlKsyZJ1dJVvDI61
+0R446GfpDhPSKQ4aAvvyvGH+jDotD52ERmIFA/h4nWE1y8QCSvdl3unZQrQuMN47r3YPmKwis5x
lUQ723DFfqor/T5Hg95Yrd0cGAVEYSuKHkNe9yH5CTF+CnHfjMO2oPI75XFW7i1vtq+g9fg/lOkR
VmNSRm6d3EihjkddtabKMW9rRsSPF97eD5GmE9osv4l3XeqWB2zq9q2VkIhqxJFv0n2yewsNylg+
O8q9Y5LEjmiY4t7A2BwaLTIMz6yROIhC3Q3SfKD6lnub6uJNo/xZgzywt7AXUZvktn8cgfW+BJSF
YSb0vIrd6RNiI0tLamscAUYXZdHaCwzbW0HtGNa4ZuwHM8fWIFBGUTT7Zn/f8eYi9dHAUlqGCLq0
ABIjm+YBqg3IDz6DPZBlOOZ0RVvCuuziFFNlQtUbKb0tsSLeNbGHoiWfsp8Qtuz21JtJlro5D4Hd
p9awklWPaE9v57G2cCztRiYuNvJsz2fbiV97P9ZWfJvqsR9QnLctlipG+UbW0GXFF40mDhcX8EfF
2dtPpIwQA9k+Idzm5QfXiflgUuS1SIPH3ov69UC8UH9NbHtbfDvwMqJ34fWovFZ+7HZvXWsR2bng
5beaMthOqupI6e3eVFPMaxmM2T5r3fTWR6O/BkirHnMXhfrOSBfb3JrSRhAcDExY8Ytmxbr3i+oe
2KAblnlkMTHxuo3Wbu2tkJ7NW7drKWQXompHe4CNKOlbzDJXK2docWfgj9YHK+2Hg2HM6Yk4+uK5
7Cd8R6qW1eco8GSv3ApDJIl+kKLKUm7tRj2B2CXZ3DHk0U6Zpmg3z86GjLP3uinsJwPzk7FBENFD
DUZljyYsR15bLz6vfjC/tC3A16LKi+00Lu53Ns+YPkRq7OJFvo9RzSmO+uzOH1Rw9Auvu5d9xbLB
H8hjk/VYwYIsTYwVbQvINxXcgzb3HurWp07MMgwK7mz4n2JCKBh0o3xq3OIV7U73UHKuiXEbZ/Ku
FYONCoVFyyRkZ1wRkai2CqxJd1XjXArCKdbiYXSiAt6kocpst9ilfe5Jq3mbpuCBRrZ/W3P63SIz
DMAzJgglMgMe9jS0UQ17qFYNWLYeHaL2irdpcPCeZZ7YIyarz/Yc92vpNukON7faV8kgxEpqv3/0
U286pTE45cRYBKZ1wx0OftYjn3Mbjw1j+TCCxAVpyuAVnVX52sk5XctoCOqVnaMFBMlVMRYtmfqB
Bmwv4PBGBfadt/jma283A4N7qyaQB+m99zL6jfO5FGb7xM44lOuObEpuYJ9fJ2XCGj7Z1iHzMusx
mX1xdo0xfi6qKPvI9RxPYdxX09MgzGYvp+KylRdjsilnQ5znWLXnxJvMc2EV0THnjwjWjlGbp6VY
vMfS6porZ7ZThSOLcXmI2EFzAp6TJxTA8dkhpAJNoW10D6jOxa5D4ghRZEHQsOasEbVvMaCnhuS/
yhm/sdP491wpUOqoWmUVbGd7jaPZEh9+03TuWTetnkEDmVP80uSGJZirWIPvr8CfLtOKDIGxf7SK
Kq3PjGkisXIgBrYoxJmjsqJRwTgB2IY8G44BBuFpzTTTwDY8oEPG0mtDEwI5PcEXjke4VHIIcgx6
SOvjPaJn4IERY3TY7Nja2jRialMcfLthQ6YugGfavPC96k08IpzVNW9UYrABMqVt6kNhj83JGI35
auzdj5xYqPO8uMFd28DjLXJEVgUqUEBacOI9/KwrLLMTUivinBBg0ECrs6vEnUfkdqred+g3D56M
vYPrFj8Qhd/1YmhC5bDpyxlXLOoEiBQIuKccurLhksYDNjf7yQtqP8Qs3WunG8WPbpySJ6sJ8mMw
WtEulY13ZjH1OHLj/9watpm+t16jrqZosN/N2pHd9WhW0+fUehJLkcaxRqk0ka81zJSDoaU8nV1z
ivfeXOhly3EcrMJYOzjEmxur6zP1UmAnAJThsPWlk+mrPWbboTkkKuLKyhrdfDOMEkVxWpQb24kC
6MdF2oOatdWEPJjB42GsY+6HgQ7JXy+FRe6mOc4DoQCQKRhVRIAv9shhanvjyyrtqb0SHmHUNn5/
6MlacI5icsf2ZvbnZnpHkhiJTdL30WfqacR+EAtGuqM2Ww+WJclcoQf0lLzLrnCMM8ZcWdwZeKee
cJ0wlwny3mY5d5ERHRdgxsaK1NgpWVdANiQOlhrHq2v3sbxTUURKX4YfJma0rWR0dgZdu2E7RAmQ
4SUd3Y3Bl/oePLesrn1KP+RcsMHdbT8sbbTPM+U74WJAbQ8NmTj4hbh9K4upJ/sABMtqvwBUge7e
z/3eyPpnN23VMXKcYGPPfbRNs8AE21Gl+JwjZy+iTH+aS5e89QO4BUmi7Quw4mVTL1a5i9Db7jJm
ICsO575aNYKe+CopJpBr6BSzVWnbau+YCmzJVEKdMf8Pe2eyHLeWZdl/qTnSAFy0ZmU1QOMtSXf2
FCcwiRLR9z2+vhb0ojJFl1KsqHGZxeSFXLoOOHCbc/Ze23jJGuwBbiSb+SFCf3oIR3Xy9TRfgO2k
poeoGgF9UZffBjXPgTixLXjL48GoHRWvmp/PeVY65B83O0lvuu9ztpQHedSDbxUVFOZAdNy2B4OU
CBWlKirAUTJ4kQI64uIDu9H8BOPrlmDZeWNQB5EcOSxxC4Vqd5sHSnCclXDYmpKtnme5WPyxXDDq
hN2TWc4zjh1DgZaTNsehbHnzFsRSFiLG6zBNwFK1VWO92HGOxVKVu2+ilPpjJjfRZlJBKeSppX6X
qq45QhMD9T+rCvqhGtlfMJuAiBVWG6cHlg6uOUJ6rmqC8zsv/EbPUTyHi2xxh4NbMTecrCcRHEdi
3jyO1ynFQdF2PpQB+6rrUOMHeqDfl2TyPHZhmO6Llhvi5exp9npQzxjFVGU/z3XiZSRTHOEnjJ6q
KqvP56eLoKv8aoi7azmzrGAXBHX1JYl/gqQlREL2SW6zojt0kkTAJ919UNqSLirzVNXQNrbwxcDB
OmaGYPifdML/X3H8H4pBK+S/l1dQcey+fig5rp//p+SIEgJ9tYV1G6gjD41FJfk/aZCKhWSNTrFC
C4Iw7/+sOArjP2Ta+AQ3UVWUPygrhI6ywuC0BXUETgKL4L+jrGAoCtn/1S/g34eLjLGIIqZmAjW+
DASVxzCXwhQftw5ohU6Lr444XOF/F0Z/CxvFjeevneAUk31dorPVP2Jy79TEMeboVu6TLfwCd0qu
8i712/Z+DFKKL7tGfgI+scPcgxFQ8cO6dBtiYYIFHMztglra0F+W6tqAzbAODVhKnbadwhn7KFVv
Jc5wJIzzLnw0pls525rNAwycfDDpwxT7LmRXV9Fx7aEQ4Gtj1qyzrVFt4ffj0cO/xv9lZrJnxHsL
BXBD1R3cghM3P+B/QVPiGNeeiUt2Ou2HVp4N3myQP/cDsri0el/YQAb2ywyhRMnrb0ow426HoCLY
saOpHsMdzrVrlP0byj7OlL9Y6Tca825chq4Zr5kGGAoBuQC0KEfbb2bhyumbWlVXpX4vB+o2Gr5O
AjWuBdIjGDEuLi2WXbbjwZM9FBulCjd5GaHwjagBhRtlUvYSfo8QC96oDJsyFH4noUfBRU7jmKLs
+zTm2yHCdnE7x69avUcW6Gjllz48rtx53WQeTfFaNTc5GjIBcykIYLMFbzkyGEpAHI4z+YeyvFnL
g2R/VQBsdI3wlZxQrfmbvqhOF8Zn+JAPvRX5eM909MBNmm5lDu2T+ULPaT9LtcuZw6cSwTTZXQds
ozJlG5SRHyVuOynwKEgDXlJEkf0JUy9nl9pV22mTCsXtI7GFZu9WRu831GfMqbpBvuK0qgfkwYdI
40e467EA4xXFmFJ/LTKKeAmPTqy58nEcogPl1y0JUy6Rf94wx0eCR9ylvGf5npLvhcaeNUGiDeNR
68iERHrXvFIR9NQyw4AIEAyniVQQX4agZKK0iRrUL8zQNVhZC/4pKnh7YzUayN5kF3g7zCsjH45m
KBxsUfgm4u1inaglUqqDzsvmX80OofE0DF8q6AB5dp21cPsivgNvwjpiqL8ioAG/n7h5QTMQYP7E
kyr2SfxmTqNfNTN+UmiXvG3shlYKlzfIDZk/uG0C2FGatGlrsdHiZYcnyskR8sCNcReFYjnhjQVr
cxoTzYA/eCpmLyswRkTzpkZWubZRaXu50A0oyLsS6hjlvkqnUx580l411T9NMLoMw1bQTpNhr3/o
9JL0p9pRF/dwJd5xQJlt/pjSRxuDHDWut6jnUJCTJOEQaqwrrU72s5n7yhCxi5k2UjBuS+yXExr7
ARLYEBo4+M45/EVkGfw1E8Pbt2K648S0ekV/RPQvY/4OYm9s2Q4NRU8uNyMujYaepjocS5AW9aZE
+J3TIpgtxcGm45jiFX+HKibHkp9sqfRpnlKBi9zB4h2vqdheGdp3ahpkLUlHoz3WeemBwUiir4Le
6UzFMN1K40PGlyiAIawaecM4taiXutnVP8vPVNZO/G+z9i839UJ80ptznpYaN3WhYdqlZ61MvIj6
1DKxeyxe50rBlvNimNyUrUIveq7zT37XC9nPPwsHaXjkrKLHIwD5ApFdDJJkjW3aO6li+oI90Bxh
Y/LC9gzZIzG+UTHK6YJAYdTZ4WN4V+80Y1+QpmDuwdik5YmpQlaf5BhpsC/NkPuO8DYzNogG/WEo
t3LPZPpJgvJHicnPb42mjBQAc/3moCQ+Po1I9cxYIdjLaWxkJjjWZcNdzCt845/cn4/yjf8zEJ1E
sebroZP8OFAf9lkvj3lP9wGhtMcGPCfNa9rG1i6sPxvL/O2yFDYJMkl7KlIRHdXOx9FGSwZgFaDk
rqUrIIR3ZqDs43bchXm5G4yBSIDFK9iBK4l4GauM9VdsFZSU0O5yGQHSdWaaTkckMAaX5NGC4qSk
2YYKqIPZ7VkOMbayzkeSsZZA4WSU90mI1UQ8Rby8Y9x9l5rCZ/537azexxij5HU27ysiEm7G9k3R
cOfo83lRPJw019OKTTlp8m1t9b5QKULPt02kgJLR8cC+zzqVAwGMhRcTj4Bjgboa5jWCzcYBVr0O
OZJmGVU/6npNYSrBg4I1YaeGT4gamGPrfdWEnhRJO/LUkuU9l85h2h6aaGu1pstTgVtt8rrhhsok
jVFgN4CyFIW9yhosiv2FxmO2j+lY6d3OLG5LMTOrV5uRcpZCI7DhNphfhrDZjNWzpD+ty7DZpFt9
fo40wxGcaUBb7cjTQWV+X2HToi7szPL1OPXONH9X5KvUqj1jGWFzPMxJ7IKxmK38AG/TSPTDTGUo
td8t5bvJLRCyL2ERHIuvfQqBxzyZyl2Sn4Zux7k67e4GVg6DilItER80eHL9cwXIy+eut73a0umN
gRGTKrdVr0Zs5gl20RlzMUfdjOLuGM0U1ma8upVr8LZqbNo6CxoVJuASUDaUCMlA291e1eSv0Zfh
ZIWZAlk5iTh0Z7ptRFSrk8W6pw2o5E1tN2GgaCkTJyWIMW5dCvOHpW3pex6pN7Xmvc+UIzLFUhGu
He+iZhtmqpsEytac35Koxsk9+GQjecjqnJC1r8cGGl7RzfRgFPsaezOGKyLDtxttnwzEEDVPqUnF
wjio7bYQ25b6XIEtNTCeoPbDXqM8Zpy7XmMqN3frkipGwAdTAjCDmbtodpAN3CwzXNu40ePvQR/c
TqkfkLOgJN2WR28jp5tcfcEShC2Nv4ZjWUzwoHTLHXRkiWwe5+igJ/YeV8/aYHFS7OYRSv8mKJyi
vaOUeJ+JR0yr10LrsUWTRFdtg/DRiuB24jpu4ZKAg8RkQU0tJsfiDi3v1pLOESlxCj2X/m2cBLuv
FYaa4Bw7kMXmDUHskKMzArBqQVtJ7GLV/L0fDfYjho+2+a7QGj+rxj1FQFet3kuZptxd1cAJE97I
uxUIxRlXYwgFMzt8iQdsstjeM1tySuDVkX1m+zdaPxaDBGA624AaTCw8qvJUW6deVzxIkIIdVw5A
g5AkFmrpQY+f++lBFvJesvh1xug+zVBwUgBXAOI06imQJd+sml3fvkklv5f2Al0T9ihFonFErh3e
r1vKMWn93i78vKXfFg2bVUzVPldptYNjKYFK0Ax50/Vf5Dh6JLnRW1oaZ8T2sb8T7U4KrlvbD62n
gSCtpQFXHL6rFVtNfQYuSYtMwdxFaGCxmdmQrlDxUudskRu4tkwe1XOW8r5APxTzHZhJSGHPtKRC
ptl2eA4o3Wjxak/W8JAtvkaUYmFN3qy+lPKhlVYtAcTnHvkDYMkB4EG3EeoZRVTUeyvcJ3qqpeiA
IdqZy/TJHgd/DDK8TKRksfnolexkmqFv1POGrPZtjQpKLzoKQSQU9tQLoI1IFBinDJRm0J5qxYJ+
Me0SO0fatRf0cyZKgQbJcW3zGjarU73e82s50/jUJ49K8U5qKHtougtG5pGEsQ9m9k7JU2vKOM8V
L7nPpu86x5667HdTXjH0HfkA225eEY0GglA8G1FzK7V3dbrs4dDAw4sco6GVEK+4aE+hmxv2uOKK
2VnE5FvFPUsDAgKoqdmDPB6jhqc02w/WsZa+KmT0rV+lKyE9SmcCXzyT80oYkgPd8E3Lhm1V62j6
2ziCVFV4beUGLCed9JXgXfnYFygxSRsepE3ErhaZqtuzDqWcbK2GzAxdRyL6rEMu1ArParPVSnpI
rO8KUjKmvD5QjizsW+ALDm0Yp3bNb9YCpWo3aroLolJT1WPQAdne9XDeabynw26Qv4y4/9Luqo4b
jmDFXtdOkr7F8ok3CEN/PAA231bBQeuuxHQPo68Odlj6uYKrlRsD1chFA4/pXPZa6Ue7uhl9hb2P
rWfIMDD9qiunDqP4dqxfl+KpWsfJsxvQ9q9SALFLr1+xdLhBT7MZ9R1sjHRhelHxUT80ZngVzxwk
eGhtTHBEa5GsKLv9dCLd0BtHeiBV6M6VeSNx/kaDsaEYh+i/fLXiXQr4AmLjEZaDny0bjTNsCsJl
eqB/Vho3Q/plMF+JNHlUKHVqynuOOWgG5o2XeY4wO4CezZdNFIEMkzmYRKq30IYhFX2B9IMoPMCj
tRcrCy+gI9xiUPICLKyzrKPiZwKnFz6DZ7NvF36wBCAQabzeRO9d5VFFPE2fZZfRaEsGb2XO2yrv
aIO1magkcwi9SDk0TKZ6tc07sRuUx8XWblXcw/i8eFnSbdoMmwnxY4WDo2aqX+GOEGqdqLqfaGL2
tQMVxMmCChnifcuq3OHJt+iv2OYLh/sbYVEnqR+D6QfNu5tW5HtJG9e+vjO36bsM8LjuKg5se+qr
VCX4Yb7QEMX1bfu4pBw9m9xOLq5ppjgBvfgg7T094Dj/MIrOzXM6WXnv063elDzWlTFALdOh8g2O
NXM+ivCvQYU05A6Perjti+QhLmtmk3WRAzWOW5Pmm5MPgZ9Mkk/bVypUD+eCOxVuzv2Rl8BveNgT
GAMTd1dwhXowsLgX16pa+Yh7fJAZXjaQ6EqFPqkyBxAeEbM7dDqHDgNbSrc6jWJ/ztjJlcehYPEt
KeVrbE7g18X6ChWH0QDWgLpKF7zXOBZbNdtFBdkD5nmyDxWUHAsXbYysA+xeri3bUJM8k5JPqurb
HIYhXHPU/8uV4MQvBcmPQaZvM1hOmlfbRlR0/rMN/YGbaN2liPaEuuhRVLIHz4PUts3cDl4FK5Pe
+rUWll4ZaBza4Tb1T1NAA7dN6A7xpOJsw4BqJNNNBp/JSsFfd6ecPlafE9m4nlqn4qua1Dd9E+5B
pQROHnVeOrCR6L+3TJmDkR1A9+5DI9xY2shxFSRtfV7m2G/zBBDAgqy6heTMgT70TSP/LsxoMzDt
1wV8LHDHE4qOCSUMv2OZ6V4ALm4GnQVbbwNRH30bkfEScgm/k9HXLB4CETC08UYzoNjc93ith5Dl
r3jhadYCV5nlLW4pAoggY0oGOvLIy4LXFkN9JOU7beaoXC7k/T416rIh+tfPSsRejxwK8O1vZHoX
WrYwh22a6itUjW0xXOeL9BI26aHXlGOdIAd5yVO2lOOwHedrMYHmBkt/ksbmBlbxfukAYqmoQ1ZI
WXYY2DrhELz797WulAD53/9cq9VvZTU3MWCcn56z//qv6/itKdvyvfvrp7Y/yjWlrr380Id/uf1f
P/84/FGu+tMP/+H/DLq77X80892Pts/++Rb/+uT/7R/+Ky7vYa6Iy3srexDV/GshiOZf68yrVv2/
L0v74Vx1lx//pypNgXl1KClUmRVdCFWmwPBPVVrV/sOw9bUcLGwhFHlNRvqXDlYo/4EwdgXgoJJV
+RR/6V86WFX5D8LQ1xo2YoqfAtp/pyp9eXZm60ukmkXFnAK5+lvIl0XwL10KA7EE+ziLLS8I4APt
CyepSTbLoN7ED7/cmPM/lZNfU9zW8/Gv9ZSfI9qC3HiuG/3vWiX/RTVfISVA60e5LzUt3qtymwex
+/chfhqxfh/D0HFXEFOIn/HjGNj1O/IKLKBWXrJfeqzgnvEeHNgqOafJ+cGVkiD21jiHyrU/MfJc
hNWbKteHmcTkN9MtxDk/60m/XN+cKRX0N+rjQfMWtSfatbj/qmMFXiPkcK/JN7lags97/+SaP5rT
GJfGB08Z7igGN3HFfbzmuO9ZTmXGLTpBrE25lRrlBsLI0RC+LiiAJ9Wtmulby3j9+8iraePDzbbI
4ELBj4QaPY5yebM7SyrDma62S2p0gCAE9B0neD8bhodSCMqQCsEefx/yt6eWIddUSm6xqljUfC6u
ddCtPARh6bbV/I2JfDgQHtc5US+dB5TGja3Zd6wC6SdWhT8MiwEX0TheNE35KWn/9dGVp6GmTQ70
uFzChIMcgouULAEfAtEeMaEnbBKXTent7xf72wuzppjBqKR/Rd/4tx+W04ZUp/A93UzCoM9ppcue
58yCZfX3cS4LW7yPPEDs3A2hAKT/GdT3y4NrhGgS2poSedCuBxGFbi0dJrk4gjD+5EZ+dD+tz6ou
K0LH0Ex1ljnx4lk1wkEgB+JMVJidEy83E8AZbflkkN/v2zoIpynEK/I6DXx8SKoly0oFebGL9h22
tRm47TgN/t9v2h+vBLu2KvCOCcJUPw6ST3kCx1OgLYzKYCMNU8X2Dj5FIkfevz8SviBWErqHmqVc
jBRCNlV5x3kMImJ5JBy4tFN4+T65oD/dNawXLFWaynOwLjy/PuPIuC1NrcB9kh31YOrNfZ1Vnwyh
/HGM1cfBoijwvl1cigS4Aok4v8zQwgVKA87qWFcpnzbl/SLngDfQ+XszeD1PSDYBQ/YM3L/o5Tu1
QQhGeDHhrhO5Np98sT98L14ybu9arsaNdPG9phhguAxih0MT/SjkXfQMc2LF/9lCsRti5/GHFfAP
z4yK2ZCKvrn2g+WL2QucOR2uED/BQsizGhKRTbCXRhXh7w/M76sgqnX2CSzv5PEi4r4YB769giAO
XhocvW/EWE+bsEseZJvNLk5eyVflEoJQibU/p88blQanXVQU7SHW5fSqDut4p4F/2dda5aJDFO9d
jz1zROHtLXIvf//7111v7sdlRF+TafHTrd14ZoWPDx4qLS2zNZO7Mq/VEDO4yVz1dhaPfx/mt34O
cw99An012ZoW8cIXc49iL8jVJpG6+mAcoM6Om5EUqBsLmR/w0qalitG0kD2dWZ1GKswThTPAJ36D
Z387S2lp0CStP5l7f19Z2Boi9Vs3fTACf3rkfpl70WSrMop+1lCJ1gViQ05rw9eUurO+R2Uo7Ypa
+SwL+A+PoRC4D3gF2WPiDb244VJesKpQiag10y9H2iZQXA5B2X3i0r98q4jEYY1mimTlBHl2uSFK
FElV+pwftoIIeLIjEXj9qLafjHK5el2Osn6LX+4g5aVAwKvk3S1r1YsAmLsAug2cE6L2oTH0n/xi
l3fvcrz1z38ZL8JLEg4DV6U315zOlpri9785T/wcQqzSFJ3dvqFd/kCl3DedzRDEVxrF4uQW2RZg
lj55IdZp4NcXj2E0rM+8D7amEnt6MU2oKezihORsV9fD8Yp8UmNLGWai3hQNN7i52q8tjppNjEF7
yqdzqzBrLWWPlOLvX+RyAvj5PRT8Let7gEzm4nKpripFi4rMDaFwERlBqSKgLBThOehUefATu/zk
mfk5of926WxEmCXXVuXlhG/po9DlYiAEw+ynLb0OWF39VNDKoBYLaCi5x0Ose3B1NGikg4dFQ91M
aXQmenil6NzgM96hyVcUo37o6uDm73fkD88YiFyM0sx7uLfli2dMXzTORvTMMUDQ2ZOo3JD21bIU
Yj77zAP/2Vjr+/XL80xTpNTVhGlxpgE2y+I7UXcbdPCfXNL6I/52x3+5pIslVjaQTI8LO/cRu9AV
OtYDKEh3NLTTbMd35OWhgCn7r2ZTZt7fb+YfpiHUm+vJmb0ae/eLkZc47XQJIyNwGInWII3FY6Oi
iP/7KBdue1rdLCsIyQhP5RyIJv/iPrI44reOVbY1OdKgOM93M8c+bAWyi09h0yThY4mwCa/XARQ8
Pfjok4nptwMoW3fVkKGEQAQyyQO9mAlDKW+mxdIoh4Xhd7PTbjKRERoogxPOo5PSdA9yr3ptLBy1
CfZ/v/zfnqKLsS+e2K4cbDltKTs34m0k5U4l0wtixiczxU8axoen6GKYi5sMTpeYFMoIbj3Ovmn2
O1OKkc4psmOo1cHIQz+F/VNn/V6YkkbXCV6y0g7bv1/sbxPW+i2wKFv6evj+Tc+XmnUrxy0/dZdi
h4iGA2ZGX1KSe5EFPgkM//YEyXjrPIAHmrkS8cHHV9QChZqKSYdLQlOcKWML9hKQ6aYx9DUk6//l
JtOD4ersVSFpX6hOyFge2hYoCTcZm1gVHyJ9uG3t+FCQgKgk9jXV5ApPmHmFflt1KhwTztx8Nkdf
7ozWp9nUEGaqJlgVxLcfLzqNzbEfOzRGS1Ro/UPXqsxRC9G6JwkAcfNUiH6s7jNNlKDrs6HS7/7+
I/82bXAQtqi1UbzjfKyZF9vSop2kpevW1tYyXnGXQ5Bs0evfx/jDg2SyAOmAWKBvQer4eI1lAmVa
neTGBWj8Rdd7F3/42ersO0MuX7pgdv8+3B8v6Zfh1I/DjQBDsSYjwkukVdaEo3oa+vu/j7G+gRdv
6IdLurhtqP4iig0wdFhZCScdG28sTH8IeBuZEz65IIWl+nI8DsaCzQulr5UvcvlukKxmRVmOTaox
YCBNLaJyTycRrHnvF2POSMOUIPaRFZIGxBQE5T2+5YYuidHj/K0WCDdgOtpEx0ZgJdXJCoM+ekZt
oWc3ULoK81Dhm0iwVYJdv1cXk77FqEgv5EyaR7HIC3jNtg5I1eu08jQCKMPPUiHJBCmZoIhTWqvf
pU3dnC30ZNWPworXvvzQpI+2AiOaaaMntIxITTNJLL81JfMRxX5+O6rRaF3FajtaO2Mg5wtbQWZG
O5AZ5W0jlzB2lBZ8trEM05M8qgN7ksWaUfzk+X4yhO7LaOXfY1bWlzALq2sVntNNghXWkdKOdk6a
vut6u2j7Np1QNVaDopBCGi0oQqbSwCzRaHJKzykMje2sckZ0Czb09TYoBEckcrrAn1jYVSFAHAqK
o6M/6DLSy4AksBdSs1SyzANCaAmBshzdqpbmMHSxOKddssnULjriWQgOtZIOG1pZkD7rxniWpXRp
dvqMekdWCu0W+IcAkrrcGwAcb2qCcfa465GspriKsfZtAoj7IPZbMoICkh/9cQ1PxsoTlOO3Vs/m
nKD6kiZRr3VeTiDqqRk69dyBEu39XM/Fpucn9ZRZWvr7EJbWo95NmDu1JcZ1Mlm6ndM5L5ajklZo
uGqVfk6a+5BW+nhN2yIwqZWj8wglddSSzl0K5GGWTKZulZovBgD/90buhD8PUKRgndAIXnCgz/U5
nxDY8GiSu5dN75ZBe7CMUiyJclRIgVPnW1xiB1UeJfSHmvG9yvHeuQZWkzRZkCXEo+GvhO/WVbVQ
kFKupmeAXfItvxdR93EsK9d2vXzTZQi2Mj8ajsAw4z5rBXyXlC21sIt3MUB0kxPrXK6FpVLq3DAB
CzyWGkIL6OXPabt8M0VsfMFLCv27HaGWFusXjFOcwqUBmbI0F8RRIZ7sSn2vhAaQNx2jGvZB7MPq
d3riNKQsfUymMIMOSkL8IJGK02t3QfTDnlurwIIySy+TXp7mkt+YmQnG8ww5WzSlOy4zaeQVOQV8
CFCuOY+HZl3xJSzDdO2VVSTRq4RuQrZeCNxxF2DdPnR1ZZMow8lgqXNbY1Z2Y87hPhuJda59OGoP
GSZB2nYJ7QJyI6h7DbRlxRS/Fi27l1ZHmz0F9ZuQidSp46y6thVlObB3Sk8gf8R3lGby4goj0g5B
8wpQ40hlTkGf1xWh/WJO8yrAPcHQecz1lyrwx14ZH0sej+KW5Lqp9C1UDZsiIygsate+OomI6f0o
0bFxZKVW73v5XSOA0MOVhXTMRuAYfVlU9Wso8ZhNCjplMlFkj5++wz5r6cc2abPHNkAaptSJ4VMk
j9JDx9xWD7SgoX1ueslQ39pYMjZx3dp7yL4oS8MpR72uXK+IiBWni8E9c0Jb/2ESM9tm+qGIws04
V/7StbxARHli4JlyAg71DjW1ugyuULDzWV35FA5Z5RkYhTGLYhxH+wRJpUV+AR7OX8Zlq0XRTrNa
v1gISss1JFb2q449Ha6ih+bezZZ4M2gFgZL980QSrpzEDIdUSsnIpyDcoOSUAnbM8DuN9vnU76p+
l6AqhtLmjAAg8Ip5rATOUJZjtxsqQ5B+gl6b8O8X5jHUj5k8HMgLI4ywajhmLu8GpH8trpBSZuZT
V00DcSJMC6GBuowMi6naID5Vviky6LLBUE/QKeuD1mjLNZlFBnHCiRiRNS6cnJDet2+Q+d5wQd8u
cpbtrMRYUchYbKH7d4E/SInS+EZh3YuQX7rVtQib5iKVqB7A0YGRrO8mwGD83mIVA8yqfFZXTyVm
J7jnC3Evwxx8t9YGc4639UkuwgxXW3S9xhZ0kfRU6NoL6j63shIk8JZ1NkSBfLMVu3Be6jOZLPVd
LRH9atsT02shjcRA1VPN8xT2trLXQdDnh2aetNvcpkKoTEGDXMeu0VyYrA/wBp+7ogRRYWFY9POi
HqcDPsRiaw/hNph4vYNF6t+1fI0pSuZ4jh6KrpjPGEinrSTl0lVoZAG6pDY3j12RRpI3W1gV4zbX
CFdek9WS8ArdmOQBwXSh26OqTyZnXKPBFkV5a/vpWR5QrB/oKJCXMOC0sM0ZFTl0lmW76Po5E3nF
kT1PvTGtbmIBNpR9LVIbVKmI6CyC5oBjOllDn78oXDUmk29AX91X7bSLwVV1CB4DnfpfD3XUYPPx
nCDK1YBpwMm4Q0gofjRKzR6nGnufTaxPbOq1kKNraiTbNsADR9w7XvqgvomHm7ilplfZJMCSqbXP
Mo2U75HCCzpZo74DptEf8NWg35BFjCtmtJIXOJpzdmjhoiGg17GoYyxMnGa2J7QMA68oVja12Tf6
PglF82RPqX6AqUgmAdCWmqToIrOPU6gvbk2JArdFIhO42sqpU8yUciiUGk4ULbtoDJcHa+hLLrCq
u8elGZG6gouccJUQGu/bIV7WIOzJmxyVt1AWoLfLBfdJqVQvzFRfqUJXVM07jXydyZ5vQxWcBlLG
+iZD0wKxHEdy7LbBLG7w+OSQKsKVjRDaqwBtDUHAP2KVEPeUIOXcKJXXkznLXqmL5FFKm3IV2CTT
LrN70y2pJBDsBY0k3qm1CQ2lCe3wJllq67VuqnFLsMVis6ToU+ipSKERLysAF7whtrEik9/xbGMu
TBLjpTUx4YsMoiSuhemqU6W9XtX3k6WUr7GpE3Oj4WOoDEkxuXvj6JO3Md7kRj6fI1LZIMrbz8hl
6uvKlHZTUY4RUUB6vjUrYsf5VHhSprLEtc5MLQmJgIUBzTJy6KXaQHB6bFGypl49oqKZazu57nIg
HkkYhi+hWrJBWWPz8JzUu4qwjQRJ7PJFm+ebgtBWoC+h2EVW5UoixF1ucUI5d6PVXeGcTt6g4pIU
XNgjBJRgAuEUbM2hPCp6V9+VURgj/8KM3EVausv7KLoqrHHfRTIiVezt5GPmX5qk349F1kR+nWIM
tR6KqmhPdmA+QwgFsVaIzaJXLaVB5FJBQ3VS0tIhfwkX7soxa/FqVKwPLnNacIP13dxpy3AC7n5v
pTou/xnNIh8aiNkojPxOKOxxnZR3ycE3gpvKzrS7pFYzhNGSfNDmsjlaatS+ZPN0R4zqrQimZ2kW
29HMunCXodAMss7XRYE2pipC42s6LmLwg0aI3EllJTmLmMWmC/bNog3nuAMx5SS6FNgrrL35NkZF
/dwFVoNqV5NPdYuEdmyX6qFfqiMQnLzxyrG6i2NCktUOClLamfjiqvR9iWQ4Vs30UuGEzhwzplpb
Z9pTpCeTh7/kq9nHP4h/m64idQor3ybY8dCYPZwENDvKxEWUhSpvgHk9CYGCrUl7dP/TGttJhLCD
DvIY6qV+CrOEeAsdO4g2sB1v5/gmlOWrrlF9e1FY2Mx2vIfcgLQ7njCpSBV24jL+aqDKNYbKfG9M
g2pBV4WnvLcORkwOlWVsOJ26Bs1srS/B+CTsB7JalMjYRbEbSiIpDATJO0OBiRZZVoNvEE4SLigZ
+gmxhbyPbhkZ5xl44JCq9bWZGag+5xQ7oE7029ZOOeBiiGDhVun9DkdBlDKojSbYGhOC3kwhhyYp
qfjKMwADp5xkCFaim/H6cSh5wxdOSpA+qq5WR+MrGZM24ZjhN0MF+t8HIcHCUXuHrfy1qJHsDTLw
m6u6gd7OHDJ3vABRum96pb+uKzZZUddNJ7spSCLRq6ncwBKZHKOXh9SLUxnBHjhUpv4AYm6lGIRS
0AcCQ4RQdWoaWG0LbEFVRNK+IZnUH5I60Vg2SUb3E8GsmtsNlSmi4Xw1ReE1LV3iK3H7rZjpeHZB
TLgh6r9kZEc1xzWTOKGx1SZrerzmZgiIlccAzH06PRWg3rEYSoRTp+84MZvbxOiKbCNGOzvFMcvk
rmMaRXHdj+xDFeLSULuMdRl6vDjF12W07frAsTkIj8OiVsXVVKjzUrKxF0D7U4IZ7mwc3zrtcQsn
Qq+AIiFTq8vTnT1CfsCPQaQMcBjWzO4aeItJnyqY7M6zq5TvNit2atw1lG/EhpbLoMCPk+09r/0c
HSezaPKzphjQRqUV5bkDDWLp5Bt0kheZ2Mj7bBbzc9xg7SGoYOQLJJKNTTOkA1t1lonet0BoHRqy
CJ7VMh/iraxFY71Vop/B7L1Zfa2NoCHnJE0xPmq6nD0iQzQzf5zm+ZECfyq2dTXbP0I1HTpv0MwK
QrWIzmabdfe2ERLnqOpB4YfLHE1XVTKMBz6pSK9jaIWAuaLGeoJFOUCTKbNJfIvjigTAwCqZlclh
ESc2JOb4FPUq0NGQQBkniKUZLbwUFsEpqgbixMJqMuMrCFVGeIPJRdYJUQiJ2VlZ6CxJ3dX/pu68
luU2sij7RehAAkiY1/LuekfyBUELbzIBJMzXzyqqJ6Z5pSGnZ57mReqQWqwqIJE4ec7ea7dNKg6T
Hh/HulmOVq0kv0V/130BnA45eocSmYPWiuG3dk9VUavoDVraMCCkjsp6bWH43xeFjPYZ9Vh/QGUK
783iHOW0MkFLHCyxz2qMbmeYFjcM4QFC5+faEgSb1srBb2MhjQPVZYqvo070SybG9II1EjMpoxm2
wYEsDNn03vRCyJtEhQhdzIqeskyfMr/hIJ6zqyxYS5HqYufnxdea9BagzoqolyxRTzrfufHJB/B4
4WienHibmg0K1Gy098J+kAXH4imxywlKtRtUh3TZEE+IxZMDm9WJTZw6xNrKAfm2kxG9OUNg3dW9
2BoyTOsNF/q2zOKzi7C/teezq9+84NOMl2nRItvF7tzcJpl2ywetHT8+QBRClL2QMSlvCbNqHtpa
boIFD8bYfBgdgRDU5J+KnHI/WVDzi5slftPhxvLbtTed526IN2kuadHlWu3S3PtCw8Naj2b2slWt
60vbZZdU2f1Nz6nOD1etxVXyx56QoFgTbDShGS4ye2+mxf7eMTYYMNsscbB23VA/l5wFZMGDhw8B
mNaZeAD3kSQA9To66qU9X0MvL9CCMJysWv50lPs5522r9y6O27cEQjd1t0kqe1s44tbHlFuznQOp
2rXxmIpdaRfxXeb788rJBsjfmmPOQLGXWl8cH3dBPQEl64nkY5OtF0KaCbUiMg7QitiOpsbNN5ek
75lsbY9Uh1yhwC0FUVVedZQRTvFtBgzIYq6WRWxwCc5vrO7pw2wTm74DQZb2N5W0TsBaP0XLPH0N
krLAh2ThrkxGF+E4C5LDTVD7n0kvoulSX2F+moZ8fQmLrNc7ayrTLSF02cZEDrkqdjl3t8RwxTR0
3BjFT2rzhSncyu2gAu+5n6czkZNpuCKh6+MEqxBO20gJ5w3YgJuEFU8+mJhXakifFSqzdjsG3vfO
c/dV0L31ilPYoar6NKBlBYAzYF55K+oaZzLv5i3O4vqZmjR57CNwFaXvYQBPY3l00Eavl9F278KZ
1L9daSUqxL1WmenZ81GR0/pS60yE8bjpgm5rJ/3z5Net/2UQJL2DxwvogCDxdnkzr51FgoHE88l+
V+9S4lQs7CZEkRad2DXY8hHX3xowZXTeohN+tPZ2sL1t3dhiMw9hVxDnshgCyAbwNQkir9HFs1BZ
srgEBDv2mz5BfE8OrLxplcaaTtnwmUi/fAKnhT4kqCuHfkKB5I5mAjje1JTTHfxMdsUwWziHBc2P
siR1+6EOF/spgt9m1qJbYIWQ+voGYSe9TFZg13ckEM5Uef0UHwf8gE680s6Aay2I9YAfhKxonByA
KvHRN11NtXD1LpbJghScAndX0L1oVtFS1M9pEY3HBdj7W5O6eX3pUqchUaoolbNNfKcYASKZBLKV
MweEGZHITvk0k71ljQvmxmnyfthgosdtV3A+NJaTbwYapseodvqvseePzx0v/W9wTAprb0KreiCa
vacwNbEAZlCA1XI6WERsNRWqWdKsaJeU+0jOyVe4YPY5EnlyiBcD7Cou+uZKikMKcyRnQmznUDB/
2BFmNiksUmw9lXxs+yDFq8CNj3jfAStpOY1+HDPX4+RleVPXcoLqAvb4lT0kyIDELo0X/ggGtwVU
6P0Cn23ap21LY0DWWXpPDeW90BS/d7ulPhSV655nu5N3U8XBSAyuteEdOuanhLS+59ywsuhLiIbg
bduEHuezKpdbR8204Q9TabdXBkWBnB1L0Tgin7EIOiyrlZnGa5QyO8B8+O/GCiy/n5ImX4KLZl7/
biaFG3dJibPX667Xm4z218we7kfP8fSHsc/7sdP1g5jq+cIn7BDV5bsJozMBqiVmDR9UWvbrICfx
shL5W5H6bxxaMdOnHAyk8Zo/jDLez2Z+fq5EMM6cGsuevH6v/xjDpyjCSTtH7mYgI+5tnRS31dy0
f5hSvx84XT9FInDDwxNI/vLuMia9RY5kyWVMPX/t4ofAlosbKQh3deWbY29w4P3+xr0fDP/8xOvw
MgiYoqGe/fV39amZ3WZkmFhXd8C9og7nGr7R33/I+6HT9UOYjJLPweAddeG7i0dlWSOpu2oFsyNt
Z05dwAPdVcA77b//INJ2oEfTG3IBzvz6a9rSIV35qsTw6CEnVgz8qdC3xVCrxyzO/zBT/4dfJVEs
MAQVAu3le8EafiKSQMqeDzOcDik9qLM7HHo8vX+4fn8TL3ABCdlAc4ITwEM98O4C2kE+J2jMWX0f
orsagKl+iSvcTwPVDP3ybBfKoy/+tOb/4QeyyfET0TphC3j/AzMdkRobcy4qu7TepLjz3iYsjuu6
KKEwNrn1hwv6D88YikjcDr688gLA+vz6jNGk1eXMMokAj9KutXHDeWL7+yXyzx/i+0i32UOkfRXC
/MeDLG3qhTHjESPuB0KWKuTGTb0/xUj8w6WLAALbVyWpf5VO/fopAyPWbnS5dHV4V5nHevzmpY+6
fP39b/n54PznNJd1wcewC2JHISvo/XSVfN6qADENRaZkVJYXr102fubth3CnPLl5fo+qZ0caT7Mq
yYALdAiAzb84wbCm9fTiXFlmVkdIbkTidECs+O+/3j9ehBDFKPPzAK3hu70l7atODVQN9J9EdWhr
WvYwDOqjRqazdhEaHX7/eddb9+vVgF6PVDNgsSJilu92TzEGbuO0PCVhl++jZF5DB7vNdbRyh/kw
EpY7p/pLX5Qffv+xf/+ZHnLpkNORJ3ji5bsVlfH2V0WA2bZqqz1vjs3Up2vZ+Y9xH/5h8f7jR3kS
lwNPZYT34NdlNdWqcGAd8FG0hQumQghOhOaY/Yf30PVJ+/VK8kJAGsqLLiL8Rr5bvjXjrqhr2Udd
EGyMaTc9bOxagJvTmNN7ca2Q/7THue8/k8LB9X6KdiTanejd0x+OvqutgDf7QKrXap7Evk9FcT0C
MSq3XzpRfOzgaiXMNZTNebWga+f2jzmshD98lb/9es9nm706wnBA+H97ixhLdDOpj/jaM36t+9CM
NqioauVqjmnlof6Ta+Zv6/b6eZJdAh8J2XPuu3UrmXPZunGYGmzL+/4MxmKD3O+t3/9+nf6tuOBj
rrvrVXl+DUZ59zjWPg0En3PDmnZ4vcLnEcBrnR9bCaqgzrJ16JjN/9snOr8uVwJLw8phiLf2y28a
bKApwV4ANI3gAFxDW3//ae8FdugHvasmCE0uBSL7+7sVhFZJwWrmDUxoykn4AP87wo85o16jQgkE
BmBBlisAhX+nNv1X1L//A+/l/0euSnHNm/vf2ypvvk/Z1+Y/fZU//4N/JymG/r9Qyrs+gQYOxbpz
NUD85ay0qJT+hYXIg9/HC4F9jEX6P62Vzr8CZlq8K/F5XDVKfIN/WysFAEEXGxtoH5xDHk/J/721
kogQFsr1pYw5Dt0aleKvq1ITZpEhPFQ36RhlwUY1zizuCo+t9aul0cPQ0nID79wHDo5z8N758vof
1+r+r330P52W78o5vgG/2/WCAKkgxH001b9+g2zMyhSRD0FdnUIU7xiQMk/IRMRwnGWUtieGDo68
j7WeCPPL88n3TiWbHTP8hFhjmDl+V8VQ2f7wvX7dgvleIUwoGdpMIf1/+F5siLIXYykuztiXMBRQ
FSVrnYWjWRd5kaBxyhft33aT63W7opoglYRuBTWMeVKG1HLmkAqXP4XILZtu+FPpJn49rFCr4d0k
SxNHLIcj3vTv7lzh0lRvXdleMj9bBrg8tkszsbXCe4uhRPtjok/ZowVyZbczjoZAN3lBHX6Z4Y1o
chCkfiQrNzTnxOmBMpTSRFBdapPJ+z9cyeuW/b9eoFIg8g1tDC0EgqKZd9+jr0QzC8+aHPwHNvqh
I9FpbYzu9Up5ZpLfQ+v1q/p706TDQ1HoYt7ko+rkgWlGn/0hpe+6mH75Km4okC+ilbwuPP7Hr4uN
9kI8gYUdzyR1mJ74+qorb0amb/AESMhoP2a+6tPkD5XKr+80LgC7MD8bJyGKWCd03r3TaqJa/Dqf
+zO9LWk2w6IVRHS/sO111S9SPS9S51cag5dN+8ap+OezlYfm8fc34roifv3x10AibJNgwfBRvDff
unNbEhbYVmeHYAVynQeaoEqtVFSnfwLSvVuc/GI84wS0Xs+6uNXeL84KCLoB063O9pQ71glbgj8c
vSqfeJ+3Tdb8ISD017f5Tx/g9Rm4WtjZTtgaf72txBP4YeI50wlk9Dxs2r8uIb1P98wJx6pedA1G
4jj3jfQOv7+of/toD1s61S4/kmrib6cOy/dKF2EYwytL5BPG5Qo6b9E6/l2TLVxXK59jvVXJAEv9
95/8/hpjiMGJxZsAWxSnN//dqrJQBXXaxZzQJYr0D9VXPOl/bUepP7KSfv9xgvbsuwXEO0wIcvok
BgKOJe/dCV3WTnFjtYTfNFjy6Sl0M9Fly2wObkI/ZctzfQ2EiSri5SI0XXlpvDNK0Fhu41bNd27A
6AZJVnScW0CMgULUgYwgPDNncLajU49rkkPJSdC9OcE/RwwV+eNB2Zb/OEaMkSfSKLbu0N9OMk6f
TByMlC9lFCvGBSqbMljgNjF0vfXdlCQndVoNPxDS6i/t0JldAu39iKxY3rIcvlRDa+3xEPY3YmrD
dSupcSMnFgeYjZBWHOWEZ12Ifh8uUfhsTTK8y5oIUEpCJ5zwkGBnp2110ROhbhmIauZHdckEy3LQ
g4nshUOLfkwD7MmzqfDEDDI/+XWT7Ou4ehnbYnkwV5q2vzR6Y8QQ7/uo8w9IxtLP7dD/CMjJscFw
FYrjKfyeeLSWDckLxR4hlLdWUptoz2WgqZ96LYFBXAmBWgvsaysOvcuQZZR2+xoLst8df4Llpdta
f2Zg7+zjWQa7WsbNc6K6cLugudzwehZfwtGZkQMr5sIzhvkbTxb3HVDDBxkyD+r9XjyETH0fTWOb
HyaXpOjkMqpPUeBCX5nlWD/QG2XIzDcxKGdo3K5l7dsI+qhVP8lYJOiT7EhdnGaWp6llciPTuN/L
2Y/2g98+5VXtnpjRT1s2J8bijQIKlPJ/q4euV1ufPBjr7CTdcsnzaniOwyL9mJu6jDdsD/ld0c/+
ExMK985KUvNaeeDZiHIAZw4+/Kx8GJMTSpVoDXpeaKSrodgbBVrXKiuiEHVBS3cTmTn/Wkzy7Aii
DP1NGNg4m3eBpQizfVL0Pgk4nLxJDqcmnr9K0ULh8TsBNHbumIom09mg0v9gRgvOX6qr/JDS6sas
mwX9obH1q8P88Js7S3Fsw27c564CMuSX5lZhElm1Y76zA+B+g61uhnlCuNi2sn6Zkfpulog7ZLwl
QJmcOetKtsUuH8AiOk5n1nqclxsPX8eGV4DZCsfhrNbK9CnQ4pI7jGvnoPnmk8m4grt/FO1cPQmZ
vs2igDIT5v0u0C6UJTHZH0UW7g264zUZdO2FeAwb4eFwFzcGfEuzTFsXRP9hSvCrZxj01sKKZ1ad
x1SVuTSSMZMvt2MfRHvHySG0VW1zX7tz9+QvcXWbqYyElziZibTH/Yg+eQD2jO1p3QUG4uMyamQW
PW5NzjDIXZOtDCqS1gLmeWYdp+n03W0zR64boltXmZjKG5H2eXEOUYSWH9IiLq2PmZlhKfVRSK9/
NWNTTG/aqK3zb4IArB+KO+e8LrWrH+uZABXk/6rvb8Pc8f23KNBZ/KpbXueM3pYsz06GHlfxI2yM
GdaWM3f+k0+d8Q2mFEHaaT7o5d6QmzftmfuidcVALcrdX4VZbflDjaQ47I13nFI8c1Bic3c7jXZh
X4eso8ehE1NStkPAQw4M0yequm4YpnIX5Y2THseujMN1M1f8CSD1UnRac1bcpCLxgjWe/uFqVQMd
v+6mOitO5HYUQLVQZzT6MonSM7fk5PBS2aomLCmbhWZfeR3SAvlNFTuBDdd4iBAJlwhXtx77qL9u
gmb0LrItZXGjokYt956teMOimVvi78vM83GDfNz7jOc9k/gPuuWlJoEIYB3CUcpj3094K6ExieWH
STGV2Hche8caN3l/IhWldZONG/s2O26LBqprKoCYS7nEO1f0gXkkViABLURHebnv6yn0nys/bMot
TIUxGtasTlhU2Kxa5tZRGztQ93nT19/JDEyrjcJj3ZydLtPp0Y4YJoJWtgh193eLzR0CqF1nkcYY
EPj1jU+IBgnxIJQfka1wvy/KrkmYXVulUnl1I8quLJKzHCr6CfiNJsPexS4P6GB2R5ubS2u93nmO
DQ86sxvT8ewz87e3dWgjrzKqKGCTgVPrnHojCjv4FjE0RMLeCDIFgDKbnlFfkCML2ctElbsmS5Mg
B6PpFcMeRsUYIs1Lw+YiS1Ekp2gKPA8pZTjq71U9clus0EZesKHMy3lbjvwFwygfHjIAaPosvzh1
XQyfepwHGZsfk+jw+nqKG8Dnld237spdyEd3NzmnouQH1YduHxZq0+XIJul1j0nMhrmua8p2EnLa
JHtpe6fzb003L1ypVCg3/ljruWbLiocqix8VfIWZOCCCRzwwmByqQJQhulH5j4yyBQ5LWtZGgV+O
PQXpr8EVQ1E619OQP1sqSt8IMcJ6ksUTeNJImf3UFepIYmHcrQcVe7e9K6dPsu7iFzEb8GFgQNdj
Jlok6MJ/pSx/U6gWjvy8ejfWnIFWkYtnvimLs49ntdypwZ7J4q6a/j4aps/K9AAJNYjaOMzDGwvC
wprwBtYZCKyjP8UWRkX0w8iUeLdMeBiB3aD9JwDlgUDvfBN1UXCXBeRAR1kE+H1I5SZVinhbvP5X
mHxAotZiml1hyeg0O9awbaNkcdc+Fqd12Fy5lcbuy0eQ8JCCsXs4qAPGEvR3RKIswrYS3axUzU0g
ESMco8Wzjwjb40NWFeLgXmHZeTWSD5KOr8z0MxShUULIX00wh1158mwmPZ+8XKqzU6Eb4Z6QoFaz
qiWT+23aNgg16rqVX5ykLUH6x2iPJ7B8XTXA269D9UDSBmxshMpIFDME8l3+3Vsq/agSyThWBMOm
WcjdQlOaPjY5f1wnkuBFlgi31sDX24u2r4KEOSWIIh91RJXgEheJSUGsI90Ls5YkBr8sY6urLQJI
ckANoSZX7i444a3uR/Ejiq3wQnSo++rEHIZXKJ7Ldddayl5FKPF3Azpms+JspUHEI3B4LYQzy10Q
JVX40WOgk9+acc47tOxexqlTdtjNoi5NwbGHREm2dYiUfEbNhpec8kARhzm0Txkv61OCDuaLS3jv
uWBSc3TIDDNrExFH4rbEOwBmc+ZD0WMD2egmytGlGFTTU9KPb02vkb9KTUHFrw8fezA2vPP9oHiu
qxzE7pwY5y0DQ/GSBfl0TV4hTyyL3SO5N1W7IUuzO9pqotWgdUdiamGmAqKw9Ha237Y+Bp6xBy1P
EOC3fpijVykyFSKbbAGaDtbMf0eDJ6pXGpTjlTSbXicieQ/9bSIvShk7AzTZezhKpqAXu0EPyami
ibpq0afGK5PPUcr0UmfD2hva4TJnsPNNmBVPopxi6K5qWN5cN/F5obRlvguaKXJvw95ihiXsSo3r
Ujf5zVXab51CtCYvPQf+Bzb0EiK1XeZ3eorLQz+MLWmAqGV23WjGbJvkCp6kVaL882bbHyCYztNN
4vpJB+Y0BRM7cb0r2MKAQ8ijzcuzMyckR6TL9Jm0iGA76Uw8maGL1gYpFtGUMtl1MBT3Ok4QPcVV
9oxa5bNo4BXyA6Uh/lK7b1xahcF+aTviATKQk+B//Z3lQEpO0q4+K85Ne9cfEvz3gYvMWJdQCSLq
w3uV2eOLjz8UaRp54S+TSxZLmKviAtAAnmBd3Vhq7r+Oqo9v/BKArmPSfmdPszxAqoLY6o6B3s9Z
cmJKkNNjKrA7RUWuL4uds8Q6p+NMZffWofUrfSebxfocclAhb8palq88rE61sV2//lhmc/tZevW4
94bwm1NTYPJzBpDb1gKAmHJl5HCVRTkSUo5jlQbptBFZ8l3hCjlZI8+FJsFsj29nIZ2BwUun6+7G
6Uu9FbL9MvTFGILPlMWGgDSBDa51NigE0gNn8pYIMvldTtbV41ydk2BIdmqMowcSMOznnjPAyaaK
XTs6Gm/7MfHWC6hiGAdLvwVxEHyQuBRurdyw66AL2DdXoUfgtcFR2gaep9fJragye1OGPVGFnrow
gnOoflAsqYlpXo95FYQjo8BmRGI4A1j86I25vWu9xD6WtWev+wwmpAk7MnR8l2rMtJG7cwEcUIsm
3i7MCENYyO5A9ZdijbBQ1BqrotDp50Ptx+Vm9uFJlwQwb7GiwDmchDt+nUfvpfXgIxaoKuFBY86l
ynr0Szf4wRmrAYGbtkzmCrvbzj7Ste0YWuMjxiiVAaUd2juns+vgBuwj6aqWAywNb4WdZdcRpgSJ
L3vcoVYz+/dZfR1fcLwK9yEYaGIL6yA3qzbs40/UPhhJ+giTx4yGHVmH8+EqYd4TsOb35CAWHMqE
KF7DqXQ3vSz1pqhj+QiEhwDSIoJ/3jgfh9G0j2OKVqFSsbmvWzWekC4m7NmBOMc+EmYSibun2A4N
uO+q3mSToKRjDvOmfB2uOywMd4jJX3MimQ9+OtMEtEtEanVU3gw2exjA1uCsUo8vYdrqK1sZQPbU
mt6QFl0hGIjoj0vNfj33VEFo9YiGLEMz3U46mC882+XKNV50mVTqn/K4+MLROH9AAR+tJ0s5D7XX
s9Z5Q+GCcPxdYicUZawT/JiOKo5VM+XbmcjWpzxqzS2sK7sF6js7ayQ4FWkqVvuhVUrdXuegayRQ
6lBmSItonLKJL0jdWNFBcQgda9nRsl4wqrqx+KFHD8tlgMav9RDclfSxtsQWExAjCk1qalMEiGeh
8jVbD8UsizGt1l3RvKW9Lu6dotSPvo+rPHUNR0XyimGIW8VNlFGb2fXYHdrWfMu8Qvdrozq/2Xc1
8IQ2KNpPS4Ds2yY7TIBAXwTrbxrUlmr4s+SPrUj0ycQqt8W96JoGtg7vWhup7dn1VHgzGce7pdfn
PnTGgf+/kDd8MGl8ruqExJYGfdmaUw103ykXLjGnFvR9SQH4lOZhfTe4IvsclT0PYLbYP1IaGlT2
McfVcULbR6MufvLs3r5tfOMAzaImvNSe0+901sKGFqL2T21sB9tuicY9KtyjsVtBSq1FiG6L73HV
9WKBlRjY/feBXvn1NEm+ARaTfdmAa1u83P/UFVgbFnox3SrAQrKh3ueCAf/fIdVTWy7A99KL3sgA
skBiwOXzFtFumaFnJKtU5UGMCuK6Krr9qHR+TDzE9Uky4ZrUnZgvVukIYlyNlG+2o/qHyQSGloiU
fIXgzJFWvlg41D77XUeejzSVt51cvXCKCtqPVTLO96GapVnhNoMRHnXLIje0GxGOMaD/VC7l2H2c
Z55yqiM8DqIu+GG1bryvUZVM33lZEsvEjb10+PU2boMiaCXH2XsavMwlbDW0m8vVOcSO6QymXbth
Mm6yxhTZmZZRnFxiPyT8tqBz9MUek5aIWTa7YcOxS74hLRhfysLVqHE5vERWHa1y4ffqMrCwh/5t
8oUZlY881TguXJZehH2LFZqwz3SaKA2n8WZGB/+WGwevU+u9ad60N0gUq+/0Sig52sQyHmZroSYC
nJywKRqyB1y+28n8PMPolM7AbV0ozpKp6UtvTwemJ1JlmSJeDQFl0lk5Gf/Wadu2viHDWqvVMsf8
k7lL49qibpQLho3WDjTID93Y0e0yBBkxGMp45jmJetx8PYk/N+2obf/TULtOcbOM4wwmwy/DAPi4
3YMzLkOLJxAHF//VDHfO2qdkZkeXSHHDgcNAvK0IW6ly7glfjDNC1iKq2bc/j89s3DGpvGlUEFUc
x1LFL7rwO3cHc5wvGyLmr75jD+6XxwBHJk29dkHstGZYPev9Ang4PYdLsuTnxEOleU8aJ2yPyk0z
GvrYL1P+5gk1c4Syk1CxGRKLHiTHcM6G/HCFSNyW0uUcv+Qyzj4tTeXS0owXDo/D7Hbw2hunC8JT
n1vOdOe4HQf/Ap+ec1atIH9y5ZaAgmFoYKqj0a4Sh+NvBNXqflxIEt01gdfRBSmopY8K10R1Dq2E
1rcdIVE+DOw0zDaIG5zesDHXobcWpu6aLVOJ2NuHonf6PaUpzYIE0QGxdxnqiDVToT5KVp6cicSg
vQAvHx1QcTPWU5P/sDLdcggyVOjHVsAg2y2D7eNgo8fczz8WEeqlwfZC/MEPIFY52EBQ4awnIdLr
yKxpuPCupflrHBGO8og3w+Fc2vsLkz0/Jvf0As5QEe0piF3c1KRw+R/YjHPnnloo11TIQsERL8Vn
qBW+RN7OaU1zhnf1tM0SjsY8OS0Dmfhay9j+jEX7SuuIRi2RIrmR5f9QnSXM81hELreuNKHN35BF
XheLnD3ig3o0rhRP5AJyGmljbLppTIn53JFnQXt4moknCRZ0sU6XBt5OX+X+a0A6i/swJHjNoaBj
KdpRJs/51pucGoZ34i/1PewHfmfaNeRVrBYnT+tTmSXiQ5wHKNFJoRhlSh3HlGztszQOvALH6LJQ
6lrb6+DLu6mXzsPNqjCAP6ReZ6VEwGgGpHHlcxicw2gHvquCw24v/GqaHdFZ6GEKYffiVVulRcLN
RFIkcKaQJjDtMtcfST+t4CVsRsQu6XpULbUVG9+kTjUaSr3yAhOE1HzM3E6YgpbwJCHep0cqHmOW
7V9TUe/nbdXupMWTUw5RhRk18NUx1tJW+AQss1ysrvRxMVVtb3bzUIVXh5oZa3JqVFdu8mmwziwu
K4Ly7TVHstgD/eiBpGs/Rx3ozs0cQI6nkZ23J46aznxmMDYEu1xjRz2UzlDZj2nRzPWGjVAu6D1s
+Bdq8WVEW0F09c3k1bjEuqqNdwvFPjVsHfkRWZUdaW0hNuSruhFG6En2TkZz14v0m4mqOl6humPV
0qbpI7KWlqb76uWFV26EZ9SXeZDmPqm4RQe02rr7BhvUKyhKG273kOhq3qBWc96CsuJ5a9qWw5Sz
JO03l1v9mR5R4R76aGrI3pyisNk4GfQ6ABcEC22vTxhbdMihnvSf69Lo83L+8tfD2WvBGg1tHRHc
2i9BWqw0bBBSyYxAPpX6Do3BamiW7uTklRwxZFW1v+s1nUSGQm3tbIu8y8/CJIinM9ftEVza2MdO
/uzo5M6140adc6su7RWl6NDTS02bnHNljzkBa1dN6Pg695sg2+Ys3GAX9FEBsIZ89bOZI5UcA1u0
P4LOHtMfIMXEQufZif2cC+fR2VGW4wYnhiJV9cHThK9uMkcxxSt0BWBnlTQlo7n14vLj7h0H/f+u
Dbyy2DtLlezRbTrJpitNH2JMxuZR7mVPIOmJEzvj4ZXDjpv/yOntFIDfC7+4kYTFkBgkbZbpjvEv
nXVLtn5NbkI0v6q5ni/OjMFHMYjQ7J9wq9m9pqKm7s71qKBUR7DjT3LJbbXrPWxdZGC0jRO/ZkEq
1T6yZEi2STNQabNPQwy9g66RZHfRlKXNLswjVgRG0Yyou9Iwz0rlNGBWLjvSalco+SzkdUXWlDi8
q9AKNqONqXdxcIceBNLzHExGHL14HmE8K55gMgCS0O55XvMGjVy1dOqLbTKO3aA+hdwJWmIftLr6
SDxCcIm++PmO+GtUOpFkkm8hGIsniWErueEi4XpqvJnYHM0wtX8FFdH7t3/tmIFyCvFitN3kOzAT
uE+Q5DkuERKea9K9hf1JbxERM/j1Uk9cd2C7TtE/TUt+dLiVeABTL1/Pg9t333zMHZjveOOx+/il
BidDHfZSeJqkXrsuu4+tCMD8GRAANVEZTTuSXplOg0+lzE0mpmNOCB0/wAxmWYg5piYGm9O096PH
+ILOZz9Ze7vOpujOovMJnKRJhvBTCRKjvCGyxv9Km0HNlw6HlLfJeS2aZyoiaR4TKt/lPoYVaZ5h
Hyge36kxRy+3fHMhzM9eHjWUYfPsIy0aaIOwkrJjbOnU+5rX/gxjJLN5SYICWmb1nfdJWfBCsbMK
Tzb968W67ZAPtHvS8Wz7IL3u2hAmvtKTZK+PXTyNeGgS5X+NKyT/q9BL0uYSakk65XWbEsvGssNm
STfN5FixvRERA4XxTD7w3BIkEV5zmFXlVmbrG970n3Rl5LiJR/8q4mE4EDEiyCJ0KHjPqeRJtwjS
2jx1GmLWA4eJOSOttpfhJSiH0cMVT+jwoY2r/GOhZ5GzRIdQX3vYE1MOcg5VKG7pP1Vqy0mvd08J
Q1Oa7Tpn7PHvGknaA7m94Ywx5dAROMGrC1VG0PMU44LGslyYb4K8FFrrvkhBzsDNIHFMS6cnudmG
HneT5FY7PYVtmyWbLBlYZ3VYc9PsPJLNkdZF2x4sy0pQjsupGGAHU9Mc7JJTz8EsgfXKoKk7jKM9
49fr8zq/xERCzQ2BJGaekO5YyfcgYPb5mTOrVX9IwD18CXD+qK82rlbOgeR++yCqR0LQqQGYWeIn
W/XV/+DuzJbbVrI1/SrnBeDAkAAStyRAUpNl2bIl+wYhbcuY5xlP3x+0XVUixU22+0RH9OmKqoiq
0pYSSGSuXLnWP+jBs9M3Q/g4OGPlP5mTz9pA8Sh0ftFgGavd1IZ+f1HjN+YaM2JG1LBDWhFXBlzU
5KYJSOQ9v7ca9ctEPQtl+GVidwaKLO11nlFB+QjjCArZnLV68rA4YBPoE8xBYPyEoYUHhwFVADek
gKTrZxhGVi9XUCqltc6nipZiGjfcqPD/QU52zj4ZFZAn+pOz028nHnlADNBAQegOJiDHahG1VvOc
5V09AawKBtxU0Gjxu6u6RAt6Vy+g66XJEs3Xc93q+seSSjm8OjvtJ1yUB65n+M4oRTs9FmaKbjBm
2OZwk1VtLj73GofjDm8RYnPFDT25iZ3BgtzVpzCkIGq20h7XSjI1EUZ6PhDx2IedgKt36+u0WshY
LIoipbbs+taAPcKdoQOtq1ETebBNJXI8ysAZ3PU0LtRGX3cDFFlSvSDzK7eDrpjUVE4LFM69DEyF
Ut4aSt9qzg12WBGKClFKott5EC8FdNnT2I59kC/IQ1TBdXJ/OC9QN0C07ONnTHLq2urrcdsXmWV8
acXkNA95LMrkCZEImnaORsf905zyhR6d1OH4eX2APwKN/vfcOP56a/NxHH/6/6JhB1Cxf0aWAkp4
aos6ekr/a9tF+cvTW5DpwkD5bSmtfRCatmg7gvQl4V4kWP+GmJofkDrgi4IVNQTiZgv48l8I0w+v
/zQ/gnmtUR7hR78Rpgp/zwKU6oDXU1VD03DFfHVO+Y9yOHYnTPh//vdbhKexD1TieQwTh2oA9DZy
6lhOLPC4NywTY/QbZcindZ/7quMBK61wsTNmym5hFuWP4Efi2i3pEdyUsG7tFdWpfNxmudbWN2kZ
YNHLorRpv5nDjEqBbeJKSFxKHnNYqNHaHIAVUlNVur+iQlWezIoL3JVQwwarJbw7GncGvLpoYwt5
T0fXx9NPpRq3iaOwvvVFAhWe3YEzpw+BGCCIVqLVJsLxQpSGnl93tsI+FR03oIs3X/MI9nV/2zEx
AjqRia+KClJugd/uTww3+NEsTWi+jj9cqlHRPZIZoYiXziGxUaHU7sQmGVVWBA+nR96HAv49skPV
X1rWgrLXDkC3odYJg/ciWQmsNbCb9iMcg/Lm9CDy8MNr6rLoTFYmgs1ADw/ebxoqpIIsDDC6WAsW
hQZ6jdGcmHeqoqESemHGTd5fkSkh26L0an9HTh9SiwyVrsM+fJitOnLHrkxABUw1eqqrZg7qa6E0
EUoo8YR4qZIGaKZ0qY4wRYZmgL1CB5GbYjg01FtRIrK/UjIrwC7VbYVcMvIQYg1yp8fqtR1ac8Ph
1Lk2ZPgvCXDIn2Akq8JVQ5Me8edkttPP3aCN3+vKDj8mYaj/qovRitwyUHG9wxJDfTJUu6AsqyOb
x9k7+WCoUTNaTVNVPjtzk76UeY/egKpys7/MjEDErjLhK+DV6azGeJ8azuyKIhsK+il9HnjYalbf
SfcFym+NrF8keUC7HpOZm2ky+1G1KuLGRrwlSLHtLqbOUrmTp81057PaPzlBSps01Yuea36pa4/A
giCZ+0oHNiwK+uIl68h+d/1QjV/mvFUFAoCOXq0bTEMU14y1yHEDtfSTq8QHQACzlzsBJPIaxnkp
ClSgMG9bjdSungX952mNn3PTeKfXjraPNZQqUQmNUXCNNnFtwafv7w1lLqIkbX4WdCcvzapW7no0
JcpVKFFHG1LaulVZkR6oxfcBBAvQAONjxoXQHSrcRVNSir9xnv8XTqhblDG/tPXLS3vzVP4PMI16
RY6eOISa4amN8ujt2fP6K7+do/QPYFChQGHRBM+MKPavw8dQPyCSTpsasVjb4SAh7v8+fBTdhN8g
4aYCeEDTkN/9z+mj2x9ov5g68tQa9GkK3X9y+mivRh1vYM+wsBGnJ77yMJruqM5BFDJQXdMBrior
Wj3bqizvxaigkpL3uTJtaxPJSQkHA+GwXKy6Ls5vS1onVwM92kfEJ5wfoy4nKrZ1g1OjA+Helkml
XxRldNujUIi9XtSsk7xFUiMOH+QSHProWXIcbsxYXLLBopXhSy/razduzXvGMhFR4vI5UTmE/O52
uXOFbcpjV1eQ3w0LF3J6FJToRk/vs3uj81XcMWrxLVMskAy0fVM3aFskM3wFQ9GtQc8zvI9hF/2k
vz0260i0afFlDHOu1qFGY2UlklR+KTJ0KMwUWztVMWEEZoNafQwQB6PtUrefFDOjsK1PY6ZvuZoj
Nzn2KLl90wsj7+4B9A0o7oAMjbyWVkD/U1QVjotK0yNXs7iv5WtDcRQFYr2vmcmqpLza0KQbtBtE
Y6rr1iIEoVZgJf0Dp8/keFZsW9sIEl9K4ytQc0+vR3xuA6x0KSOSmodNEi6YucIGu2oMtAYMXJG9
UvGDezohVffRGPNuC5a/VtaFKoMbUQwjaBDwnoVjZTfQN7aMfdfRFgdKCkkERCoG1arSYBhbBNcs
HW8gzGErCWAWS1HnQlE7QLV64+8qSWI/+FQxIjfoUIKMJoxEEUwjyMCJcUw8F6mIQ8C7okd3X9kV
Wjl+/QVGV7mJ+nm+szVgkaoSPcwwWW50YFnbOnJQX4kzCwxYOwm1XCMEVWsPslac7GuoZjoO820W
ooxk05SYXFgBAE7Wr+H1j6LZ/7Q4JYkR/xym7sOX/9o+Zc/RXpK8/M5vIpZmEI4wqOLfqk7ms+Q8
/yJi4X63UFPUxbd+Ic6RqP2OVPwWQU0SQ6BvOTYJ278DFT96ZTWjFkC0wj3e/KM4pe/nZCYS3irY
QOT/qdfiOCUPSAxlM2rTmKZ3+hgNCB9PsfyRZ7V5Z2Q2vr6VGft5eSu0qHXu7d7BK3VsKuderc3h
51wiKUN8k/HlXMoMXdFUpg8IOOE/rFBFvEDQzHgAEqCrWwOpXNcJo/lzYc1JtqYhN4SXnLC2cl3Z
mRrDDu6ir12rVj9qbZA9QLdxaDdm7TfVTaSEqopBehrgQAO/pgXj099ZOIzp7lgha+hEssCROAoG
pGLs0gBa0BU9/eUejUXww0PWIDdoUKHU+6FBITj0hWc5EUoVbIHaoBAHfWpF0wB9etRdsG/lT4Ja
KCuDWgdVQ5q9her/1dB5RmVTT5DsnWPBJT3INdqHsdE5qBFRmgYIJFAlsiYUbFA0arHV9IMBMWQT
9X9AIvpgl+u27+PcU5Kxv+eSD5qws2knV9Vs2oiZACRYz8IJ21XNbR2cLC3KydXaSokvDBFOHhUv
ZA+pv2cPSdxC6h4yUT0A708BBziVEnnWONLOL+s40ry51NOcqnuPQCYJlf0xAnqDAYFfUrhRB5Qn
MUiPEWScBhT51oGsk3GnpAUJHTFNXwP71n+aWiiCjSPKkWMgoq+MEHCRgI/DFovmWjkoDVE+wX5Z
Lq2/dZV0ALokEvEoC8WUAb81egg2gLy657dmEwcfDWUzXH6tPsYxzu7S6xQdHbDgUOqpLpcOijO6
nomPqsSuNMPSLHVTKvI9hqfOjBR40eoLZFlDhAEJa7w9/zxc/e+VB/7HBTWSon8OatvwKd+PZ/zj
vy/9HzQHPraqcm3EewVtxn+HM+ODzs6D4IUSh2MRVYhZ/wpn2gdtIQSr/AtkMlWff4cz8QG0MGgW
aD38NeLkH4UzTHlI0N+kXWRcmsp/KIebPCk01v0EHpm0Pg2dJ8CkEnPZUkVWwiqQUAQlEilf60pX
rrMGQYfVGI4lWmyNipArzRkTgBJiMhdZiHqb21bIfazrUjW+64kSx7saHebqEtF+lHziEELNqpuq
BDUoPyqMTwgXmz1m67NTIm8Yd6PG3oziHLVpVCbhMGAcs0I4IOmv/B6QD4zornVpghTOuoMYUKxo
zsTgwSyMni8NsOtrEHtxe68gtHBHUdNogUaqLzpAy+BamdpOA/A0cq47Y1sRAoxOXXEpttsrPURw
c0dXsDGfME2e1I9zBWR4J51eaVZWUALlBCDWFetY1/pfslbtihIh7YkLvBbQP+58JgbbY8oqq7hD
zGln+QmpoxOmvWs7NZACGyaCJ2cb5kqF0i8wSMRJIEqkaQl8Veu4K+qoLl9zohjNyux98yXXcuXK
hJMDpjg1JpR1HDpnKxtr368SSWNud41WXhYosS2uxL1T7MykGlUPUgJ241aUPeEZDgRTysraBr7i
dCuSyeyzQzEWYT68YigrINb61Yg1QMEBfClXIVu+KVWZ3dl22RHqZlWkSNKaIdSEOUDrO6Au8wKc
GyA4jBvlq+JDw+SvSQhEzqDWrBsdzNQ2RHTdXKuOX2+pyCfaJkfLGVpQK9pnEQsyZWwB7S9oqI6o
fUe6r7iADZCBcwpyaWSO6Z/v6AHa+srIZOvS5SDtFyB6ntvM0Fta6zSCudIqyXf0J7Mf6AOEi9R6
qyqrKpoM7JbHEWd7FVIS7T0cFUFKA8pBonC48Md4oC2DpjUtQ7oJt7pZo7GFwn2oUpiI46sBhTmE
YtUwCi+SEnjOyuo7HjVWGmaPFoOCZz0HJmlvS/cNR/o8Q/BaduGneXbiZwOYWQMASbNfehyZ5vVE
K+LZ8qf8sQaB2nik4BAfBjX0E28Mq+EKu8DiOeNsMNCOjoo72g+xvVZQVX6h8GPhWV5Tck40RP7X
hPhxdqde1r0r6iD7qaDuReFusvWGj5GBMzbAo361qZpx5077JkQmDCn1KxQXtYfUtNOPhTCAW7Sa
wFS8poGLcpvfJV/KuqGjE4VWUW650VxZtE2fjYGDax0kwn9U42CAadVaeFzgAgvXemhr45eqNoDO
pBra3SqZBbK4SCbrMeq7McZEgxrVPxctSJ7OqcGGNlPqIwyUtC2UGL8hH6cVFvyq1URBIBIAG2Jw
c8YHjdSmugZ/M6vbgAIM7Joo8alUQYzikwQwwFzY0Q7bre7rL8AnkABGWlaXG78X3OiqFiqeJ6jH
TBgURD9TOmzZqhbJUGzqtpTpOqnF4NVVgXv3gKXIpSaG/BcigH5PGyHXf/q2ESdfotAeftl2NPwK
K7WxwUIoxeAidoLfcJdL7RG8LwgncJfFGjai/FaDrDC9QbXTHwIw6SerqMHrzahk/qJLoCMgSV/2
aUJ9NVzZeM11K7Ja58YK/ODFaEgaPgMDYV4slmSKILOZXWbgMtDDC0ZA0wqf5UIHm3xRZ3VJajOY
jvJjVkzlDiYU7eggE/IRuU21h6RQW2uoviHS28h2rlGWRRFx3bZkl3hGjSNaiFlp1Z9bLIqm72nv
4+ICH8amKemAEDALu7fWZlHAHSzmwn6w4e+kHw27U+2NAtnpV9K0vFzetSalJ5AsN1oSKf0WWUXn
WdMHmW8CIKQh4udDfauVTgAk3onzjR+WdKx5PgMvOiMkpuUMRu1xaVBPk9J+krMfGGswYdzqA7Ol
wJZ0IxgNFcHAcUchrkTjcLSte7OA87ru2yq4jXofjWrK2dDFkD+zV/C4zdmLKwXEF0au4q6M80VZ
OIK3v4aziHoipILcdiPqXeU65T7Ofllai+uYxPY+lnbirKWF5DSAKi0AmkXTa/nuxTUd5SZiKWXV
Tw4DGyCtZgYZsxUnEwG3TjDTINDMG1MTEwQSioQOTX87aFHhrwHUOhiLsKONSGuohzVAqHUA3URJ
WygtaGJ8L2DRVMVwgUQfeImhyGJjnVS2Bfo/r8S3ylf00utiUuyrhf/yYOujgc5iD2tok3C7T1eo
68V/wTXGmWHl62y3694fG+0bUvYxYM6soEfXplBu70rwSIikc8BUbhr17cMcT+OwzZwCbDX0FBPf
elsZ/HJlqEF/DWyCsAyHIPwRZ2EHQUEr9TvYE9OvUSYZMmNhVuEo089V9iMAQrDTNPgIH7F90ZLH
kccy7lNNmRNWhWoaEDrGbkI6UxovVTmaK3swKT1YY3xnzUu+LwezQ+MhEdfZQ94aAigVMuz3jT0R
VAyWRHRdE3NL10mrEKHTVqLFXWjz+MtPDR5dxFi9MNmoCyDTRb52gewS9w0t95F6VIP0uaGFB/xC
+YEaZ/6pbmu73FVxWn/xw6pUrpUSpP06rfr8EU1vjV7s1AdIqbqa33TDr1ifp+8UkM2fWZAVOTBU
YV0HFKnVVZZzeWLQ2tf+D4oE/39m3YsE2T9n3ZsIjkf+823Bc/mF3/VO7YMpSapJadFRsPRFReHv
MoKufkCQwyAlJ+eFjLF0UX+n3bb6QaUXQGcVKRh+exGB+d1sM50PgLQohEqhIrFEu+1Pqgj7STd1
crzeDBt2Pg29pdRBjWOv1WbQ03JyClPWGHX1ykzlcNlaQfjVKYz24s2knO9eMZZN0YPmIV1j5uG1
gv+mrRcv3DMwQ5GnUgB+7rqsQS0mswRXYPJf+Ft5scYBZCbQQ4w/11vau10sL8rgloWIk6BKjB7O
/ouqApfgPNBQ/EeYGX3opNwCNzPgSvqI0mcMzRbNLi2usX/fRf+xnXmorPT30NLWMXqTgidgabyd
43GgRlxZeugBp8q+TPWkbGNwQB/HgXwcTXUDlfcJp4JVkNgww4oEOmIHiPTcc3CLe3PB+j0FXJDQ
V2EWeKD959Bsq7QrbLY8QFXRt1QU4SWg3nbHSpzJAqriV+botSR5IrTRTUk2wsI71YoD54xCmrZf
unp9FFtj8UsqaMaiRrH/KDO6iBk5EpVhdEtuwFVYzjoKK+cC5n9HRCQl/VT4Le4LTstf8bA81y/M
nMRv1eGIQaaCnP61FeLM62IzAWrj9FI99s1QUUKckgLestMOegD0lpExswC+VnKIPgu1H705g5oB
JcX06jxstvTP6isjrfNNQ9XGrYKiOeMqeqB09Pcs0YPAwVZIuQSJ/VmSSgjNCU6pF4p6vK2iUoC7
qfFu6xrlwk4r253MwKEWzel+nYSUbVajlfdPnMjSPT0h7+MEBrbc/hFLpHpAArj/KGiGdk7eILgO
cVNHjgxWxhgDe2oDnA5OD7V8+//UAX6/9X+GOmwCl0hLA7zCv0FXq6bHlEfpLivF93+Y2TR96lLN
3pwe8MhiXGaXEI27KcXUg8JDpDmxkpZN7Bmho0I4qvIrIXLjTPRbdvnBawGRANOA7CT6UIfljdzM
dAXeCitqKH23TYySYEeaKlJbrBxpPtkk7me+2oHm0+tcLrgMytRL6Hknjoe4DYISAQQlK0uzTZcl
Ewh0gmCWKi3UJDzmsInIN2wAyhlyLulfBGwmBKnsW5+SyE5rMXha6Z1jfp37sTlnx/l+WREB7OX4
MyHgq9bB1BOowFWh9f5aENzmVYn+YxoN1JyFf2ZLv19WksIWkQ/NHawWD/vDBZFugAGzfGVomkoJ
+8rnwRA0oToCzyq4Pb2qjr0aqTHNA9rRNKWXn7857bIRuDId0NhLRBtuOADMrd+p44VV0kL686FM
tIR4Nw7Yd9KvHWyHSSm4lMvesT1Rl6lrxGG6GYfR/jvF++fD7Ng0cnoYgOsRZrHkwWGGoju0lrBi
dyaQCdaZUKZL9D1Ikam/y3U8lFNHBT8wPmpFPV0XiEtt6JK10TorJvsi6oQDx3UaHtOGywKmfKPl
iawzzpww73cb6/61F8zxq7+WLd/OPtQlkI4+JQ2/1IrN0FrgPLog3RDaDFe1WnXT5ojx/vl3sJDE
M6iFLj3kgyBJc8TXinxKvAitzWBFpOwhU04LEsQwlOf/1mDy4HCopD4DxgL2EsJEuopkf4c0vbVD
heOcMfGxlYxWFeGDGjHvdrBJJRxTDaYmUkVjUripCAIPF91pQz+3PLNJjwSsJUj+Z6yDKRzMMqrh
3yRe4lcoF1RKBYo0IA4FquZJI+7QYLOLjo53pzyUJvWYVUTdACyWSMJLNUyqO2WEBFIMwEWhtNmf
Ts/6seVvoaHosNNQqHt1bH2zq3sMkKY+LBKvJ5ndGVTivLKV1pcudIqHYdD93enxjmRKTIhpmeDV
pIHkkb4fRgq1hFaUa4k3A016bkErvEy9XdLaAd5Cotg4w2Pbh/mnfDDlnYSFP16EWkTxPHWSGfyL
7qtPWJ6hDWVFwmzOnDDH5sMhGCz7hr6nOFgbyBCz3kIKpSboqC/TPNDPN4tKwSCqT64AkRd/fIzC
XiOX1wmpEozIcpi/+QDd0Br2YMNwiQMQ3MjXt/o2gj/70Nr8tzZ2sBaIkaa4O/0dlnW3f3rT8IW1
BsSE10QZan/YJNS0YcrazEtYdDDKIflVo15s1FoWt+glSIhQGtd3A0/QIrC1M8vgyBZkeO4OryFN
HEqYY05Q4TNZIMyFmpZrOWrtZmWZrCnIj38exDAcYM2hpUtX6FBe0yzIh9N24Ei2cShsUKW5ilsK
jVk5oNFyelaPRGmwQLALWNf0zA8Vme3OtwrwfqlHeR6yfa5RJ0qFiWQVRscaxMdtB+r5z18QCCVH
s0nXihP4YAX1uET4PfViL6y78HPj274bDfN01WHltTn9fsvqP1g1lgaWFUQaPTRr6au9XayJNAON
5iZ2KV1sXIxUdDFy0zvXXHoBaSMhFo9thr9H8uvPBzaXAcl3UPs7RNCyXNEs0HC+wKB4fATd1jzm
oR5uDZKfFRpRuhdLmXxdst5zV6cjEWFBbkKM5HYnhHowvTCdYL1FJWcEbfDbtAp+YZBibbopyFdx
YQxncp9jwzEaRQyiASn8wRT3eVcNOKAqKBCo9l0AV/AhmefyG1W39HPV6dOZY/foeIA+lrYnx8Dh
7aSylMpAzEpxy7FtrnMOq1UjyCqDfg49NWvP3AHf7xCH77jUuIl5fM/lcd6EuxjBnj7s0OeZ/QIE
J5Zvl23SpIvFb7fF7O9m7qp4c3rx6O+DHYOiOW87Ovg8YL/7gyIKhJiSg9oVLqzIWltp1t3iE2uN
W3jTzl0BiCr3xoAdvZJSiYp10ihTclXa1gibkrRv3eCWfaWrY9Ct6lCtf6aFXxfuYMTONzs2nNuw
yFCSQYDfwhKPsiiWyVWumiuEWNRP0+A0I6TkNFcgyBjqD5h2CkAppas3pdYEdMao3P+Wof7nzPZ9
jAVpboFxNlWkxN+pztaiM/V8Rjamaml0pOUIoR/BEDcdx9hNpOav+7ntvVxVUxe9P4P/D+0YpRDp
Rk+h+8N5m65CBe9eRVfqM0HrSC2AZ2OVmzqHDzHzYCHo0RBHA30SIC6hvm7NWf9caAjsYYJl7lSU
S1eabuFUljpirQ9Dt506LIzyxHLOFNKOTJNFBY86EkBjB5H7/cWRGdokwsgMPAu5g3UwZjlSKXNw
kfXlOanUI9kgBdOl/skrGybVmP2xGqdNUXbSAq+Zlh64Nhn4rBs4P0ZJZGoQ1tr4q9mMqgP+Juj/
UpQQ+NAwDtK1LPi9SPNWWC5n6qZHpX8TUwk/V1Q7sj9BHKPXJSxhcpE92Co9QKqwbIMQkg6fpYBb
6PZhVF+XZik9mFjQw+AInckG3h8rSx2ZWSFRtimgHQwaNLJXxeCD/AZ8+bUNo3YdR4a6S1QnglE1
58njgKTPGumNc19/id77J9r+0AfRHbvSAUmehFAXD/EFIOqaglw+nYlAx2bVoD2Cgijn5qsE+tuo
hzIvWnGL3B4QDevCnBN8DZKh96Qfmus6zk0Pmaezd49l5R6+G9wKHXweFxBsffdXm47QXgrXOfS0
PC1ovgU0r4MudS1TmT87fcTtcUnwkxxEflKMxYp6hn3m0x7A2JeKzWKaQFEe4SfS20XH/e2rI0nI
9WV5iCLKjFshxmAHbr/+aKVte8enpauGsMalSbS5aKMguygw/b0ewA5cWoau35hIqTRn0rQj1VCH
s0ddRNdf2RkH+1CzuG2i18NXp9MFWqRPvdyAwa849rCZuyHxuFvUd22cZQi6DNLrKM26p08lbbnp
HH4eAUaI6MeBSAF7f2Y6bQx6xechGqtCoZyL9iZD8/zaqUOsqBV9vCqmYVQReU/j50ZaxiIzYNfu
7IeCQkNpnDmajwVCwSHJA2GZQll9/3k0p636qsZDuA2iaaf13bAZA/kNa/RzQebIeUyHxqJPs0A9
OaH2R+K2B/5RHdkOOGHuplqI7z3VNBRCJiQjWyXx1/BmjR1O0OFHvx/176en/li8EXScQMPzwrp+
+KZGVFpgiAhyggrgVPkvRg7CG1vPbmeXIch0K4rXA27mT6cHPhZtwPXTN0FoROP6s//iGXrYNiAh
BlbxvgY2k17ZPlXw06Ms03e4sOjDYeyxdOjkQkh4u+WsglaVhATrdWWuehHiSOuwMfECLuzg3kD6
+Yym/LHoZi7biWI6KGJ1+fmbnE4BLxX1GePNkT5Bwq9BmOc+qHAgq47y1Y8lIrAZrd4z2/jYuFi/
4Zig4ocFkWJ/3BFmrApjJ/IQ2I+2vW4/L7JQt7TjfxlKpO0qy/h1emaPLRyOKQH5mvIzZe/9EUPF
9mVA+u+JeR5cIBTWpySc0HrsaQk9OKGFfpuiybsG2PK5TXNsewID4HUxM5OgpffHjmyZg/RNIk/G
eeZ2WWHgaF2HO9Bx4kwkOLaA3g51cChiRT9mPeKlniKzfiWt2lz3hoZ4QZa3G7QtrTML9uiHpOUC
Op3cA7zk/qtRcIEdrFWR56exXNezlDco2RrrDn+/NT7P/iqb0mF7+lsem0+GWiIQdzvKnPuDAoHM
6ULlkYftBnINCAfg12ZjMgbj2Ts91LFtT1glpi4kVGkezCe+ColDAkV3kHLbRg9oT07I0Z0Z5VV9
/nDf29g7kMAR3KgJ7L9R0iZVi7Nj7NkZXr+TXvsbutY00VR7VK/iQZm+a7YsP9ui0DZOVba/2mqG
PYLtyI5UcHCNvjS8BLWGy0r3I1cYoJ6xCCnPhN9jnxsuEh16W4ceZR6sZHvOkqRNq9ib5aL8XGHn
W9am4dUg89Y9WJytWEjYp7/BsTN/4RdYDswHijSHF90JdQrs/+rIwxMwv9b17gFg7Pxt8pUZMCCr
W+uqdFdrYQIXv73oLX34I5OG11SIXjVgAWEAdaARuv99lKZNgzY3Qk/HE9MTKkhDgSDnDkF3gfCK
jWX2XIxnJvvYRYtiDSJltH51TCKWr/EmOjfIuwRhzZ2jBNWIzWiSFW5vh4jWwX2kO9Unm1kTqDu3
bf9R0ZBRhloYxWjn+iABT3+EI3uOZwGVQ3WVOHZ4/+mEno1ZgPpfbgXqRhC3b+0+MCAETP2ZdtWy
2A82Az0qsZDySDHgUu6/dhCk+G1PKFFqbaKJyww47XcjszLNq+izbPMgTF5iw262YeCgijTkdX1x
+mWPLHMw0dwtAWrQoxPLZLyZ+FGUQTt2RejRehJXeVcYF4PVRRdpgPC6YhqrPuy7zekxj0RuqmO8
Nin3wio8+NjayCU5DhM6NlqUbI046C+UqJPI/VjpDr5D+O30eEcORGwCFm7QcirKw8qKPQofN+6c
8cAvILEd5Rur1bAadpu/ulKM18ms5mdOiyOLiHOCDUR5zAJtcfCOC1IuHnNaKhzE07oSAyqDhhpt
EOdI7k6/3rvp5MqCiqVJh3thaR4OheJbMXOXT7xYEd1yR2u2akG0zAWyVyi8VGde7f1mZakufAGS
Q2haDLm/ZtD+1bMqTRQ3FB1S29qAcYiCb/yqVJPqS5Ro00WLBSRWyb22wcm0uA9xG/EqbGjP7J8j
r04jWwcbSHtocdraf5JmMCtEdalYFeqMLova5B6C7AjkyqLONqen+d35uLw1ZqaQJJaC0CuN/s1O
iSuiFvRHxUUMs6caZmXA8qcS1cAz8ef4QKA9loHg5S4v/WagrCWVSYdOQUeqDy58DaWdPNWm9enX
eX8Qc6dhgbI0HXAYFBz3h8HkCNlpurWu6Opya9aydJGw068RD/J/oE1qr5QEOyAnn4JvoMTaW7QW
xPdMLc1NgMjoxs4dEJV+WHiGkzX4ihRK8dKjn31meb/bvctzkv6oFNUprR9GKCcYsY4pIxgC0Zhf
6kjrPzdJ4D9IZCpiDGHq+juybaUn60w5M0fvNvEyNLIP8PwWO52FvPP2S5hZhcKcpFWhtu2ESFCl
3zeKY25AL587AY98dHCF5F+g1fGgkwcffZzRGBuEsvRQp+CyS/FH9zUl+nb6ox8bhT7WaxfPXu4H
+y80+0MBxiZmafl6gSJ91V11ZXmuI39kFNpLtF4gcC66Jcup92YBz2UXz4qNxoLSVdZuchZsGZiT
MyfXsVFeK1ULv4qz+uBdIgfMjLShGyPiLHc5XL+N7PP6zC3jyBLgIsVt2OEuzuscjKJ0Skfdql26
VVF2EYStselNmbp12Wln9v27oSiDg1Rc+hsmOIZD1zNwgjJDpMN0g2msvVEYER7h6J/XcRb8dXod
vNtTFmUl9hO2eZgeYge//4UGUapNGgwMVcfaZa0J36sTM9ylhPx1EzYhBvfmfTa0unt64CPviJ8b
1xku92zqxUvx7dKo2y5p41e9yERGtwirBa4oO+nFsy7PrI8jQ2H0ghcs00p58RBgBlUd0dpGQ7NR
HYHItH1BgOMefNU5gPO90+91ZELp7NHyA6wHDfkQMNBbFpYK4eBA4Myx165iOV7BxEWZWGka+6nL
mxIp1SRedyIN0j8NUxboDS5uEAbB17yDiiQ+9mKZlvhu3cofkU+hEvj5xB4HnvLnr2lhhUlRk6Tx
XbY4G7EYCFDAP0fd6lbwPqDZOm34WXRzINcZljmXInPyh8Av4++nxz72PRE7Av5B6Y/ryfLzN1El
MlFNRvjVcRHCNFZZjVGA0bdYYWvhOQTfu9DChAIfw3TEIbUAfrM/lA/U1MCrynGbwdEuRnXuL9GQ
aM680BLS95L/pbUE0BRNIW4apnUwihy1YACHLF1S+/zSSqdgjYlm/hGMlr4Lxsb682WC1hmvpqlc
7zFH2n8rEyxBXdS6dLOoBMsbgr2kT67snKI0z5wzx14NbD24OPrD77FxyRDpoap00lWoLF+2RZzt
Ytq0KbLFZOmuGNo+2p1eHu9r+EwnQia0TqkKwdRx9l+vyymFLbBAFzcM21qhzZfNCDmmmldg1fE5
06zBxBpkgjlXwaZDr0mRl4qDkwk6esJzrMLwrEaNvp5+riPLlseC4sF+QWHrMNT2kOUb3l9ysIf5
D5UjvneDoJ+2kxznMzipI2PR/V/mncq1zpj7U2AWwp/GPHDo1BUgDuCkulmOnGVoZPrm9GsdCXiv
WD9YEeBIdfgQe7uxDm20jVtfunXTZ5sw1vBOAYxTrKWaL/L3df9NdvNd42TFy+mRj74k3xKUBcgn
Yu3+yF2BSxlSkI47Y06wqnq/2pXAfJEL6Ktza+pdc4qKG4YBYAAYjzzg4C2TWApTDyy2aAasshKN
dlGLbNgmSAJfWLLKNpPR+9sKbtdKhwK9CRyR//k5JrkoL+gHotKiX7E30/GMSmOJyKM7IbMNlWrA
WDfXNNdEYPnx9NQe+6gAZ6jKcbNDW+7gdYPBGdopqqSrC1u57aNJrju6zsisxYGrxrHJbVbPoVEl
yR9jkpnpxYNWQlRhmxxSYmp0bakR19L1s/Ilm21cBAxGpq0ynylwHVs/5PKLXtWr6NAS/N+cI5Vw
qinoWknige76bNFc7JPi2RoG58yXex8F6f5rS+2WcAt08eD6MADJw9EtlujDAh0sIuiB5lBDY0sL
67qd+nMZ8fs3YzyBsCihhoTnEK/WWWiDlyiEuO3QvNS+THd9F92OlThnMnpsIEopOF+D3YBJchBq
iyq3zbbEiU9Dt3inIp3u5iA03Mo+d5AcHYm71+tmV+kr7H+sfHKMEXkgCziMpq9Yi+YuqDLUzvJa
2Z5e/MeG4sziko/btoOq4v/i7Lx65Ma5bv2LBChQ6VZShY5ldzvfCG4HKkcq/vrzaD7gwF0udMEv
Bpgbz5hFiSI39157Pa+HyowmWwy8hKNkLLjsIdtH2DjC3VAQ7P59KALS7UDgPCZt83oo2q+2TGjj
wNSDFZT3IgF6ovWIGExn989D0UbAbQwzMG4x57ckMFskmtfCiew26zScs0CnYjBfnwYwoC9vj3Vh
vW9pNqr427QQo72e1qDHdk9XkIO1lvsF0ex8GqUxRKs2VtSwLfvK7vx3lIYuFJUf89oKlZs52Z8f
cuFWEjwQ7ei+28e7TMdOKsOD519TTGz8vKr/02XxZZ1Nyi8xwSLp7JB+oERZ9vGmNen6mzhT9REh
IJWLt5/idgV6HRa+HvBsWjTB9LxH1qGxOf3D5PZ2JDko+6tVPOIQke56v2quPMvtiz0fFNkDHkm8
P77os8hhBQg2w3RycDkrnQfYtdoOe9ni6M1Jui9In4btOrt0IsfipqyW6dPbc760cmjJJO9BKLF5
O71+lVwDEdSlMF21eQXjZ+RFWAtV7kve6hG1r/GvcipeqgWHmgoH2RBuT6/Hm+qRLw9bjcjCmOlr
Fisc4rR2sm+90sMm++3JbSvkr2fr0/Lp0BFBH9fZCmq5oOZWz+TmqqCKM8n5pnDr5ajHRvavRW7m
xTfhUjFzmJ5+tjHjqTmVydqCSNVTRb+RZW4BQx/RC949cYBn7/DN/B+Oua3hZjt4OHdIkL5+mAos
TO9lfCHt0udHqkMq8mfZ86/OoCUft6N/f57IvtANUqTcfMJejyc89mYzZZKNKpv96LiYYtogh3y9
Tt6/PdTfqe7tgW6tUqR8yc6c7zGV1RZTl7JQQBIDaxuNoRBhN67xrUDMDKq11T7OHYGRjkjjOBud
2gGLEoeFG8aVaV/a7lg8/BxEbx5Bxetpc1/N43G0mHazZNRnsd2p3cS6Eh1d2n1svolN78i15ZzR
rrV9gjZitKPClV7EjSrH+8saA1EtI5QVe4z6tHKvHL1/x52btpFaMMUZgs9zxYJoMYS3Y4e7fDOX
B3fR5rBNNQdbHqo0gAqmSObjeOMn+bXN9tLGs90kcFlGf0bC/fVDhda2Fl1rAXKC8HrKaRkW3BxT
8jbUlUeF5YGEvfr2orr0IrmiUublruawwF6PCSJBK3trsSP0RXK/mLUWuoXSr/RiXdp1/hzlbNeJ
0WTDfgRRBW142C0YQAZqhBuMt+w1Kc+loUjPIxsg0DCp6L2e0IRXnbdifEGa3EL5pcdrmEik/qBJ
093bz+7vAjnPiyZmbp3sbzSlbOv3j+h9xXpPekq3o85JBh3wZA5MWNqx9yW3Uuw6l0wUv01lV08L
Qr8Ujr07fcXb7p/VEtvvME0a6zdHACKE178jrbCEMgwyqLZFr8SIk81DUnrr57ene2l5bhEi1VLU
0USmr0fpyjiWvi6J3mI/wR2/Gt2MRhtRiX3VuMCyizItr6kht7/0/LwiDtja9WmexxL29aCcgwXc
+9yJCihiUaXmde+449RFyKqaQ28a6W/bqfBz/h/mihfCf2YF6I7PnqiVYU4ksVDjna46e2wHlzbx
WzJVozXvAb9g4PHvIyI8Qz+sc14i8ng90QrWJPyhAaphrTvvel3Tg6lm35ZiiHcg8mBAvj3gpS9/
kw/TL2az2fy3uP9YvJo2xlBqlRNxrYVlImT9CPUh/vb2KJc+x81Sjhs1OmXe4etptYUU7mJxPiJZ
tEI6B73dWGBmA7DN//D2UJfWJxlKLO4MmoOIW18PZZmAycaJjdtJYnpubfwCnAaml4ezS9TN5dWi
pclfeL42/xxw+/M/niCAdejRFYtEtZjDGaDTImsQZegMeDnBe/RD4U/5Xjd676Ft8m9At52d48cy
dNSQHt6e/d/iWEonaCa25lNB9tE5+zwdnDBhQHG5Wtuq/QaNq+hCrWu0KUyx6f1VT9Za7BJH5jRX
Yd2lsYrT8r7BWY/EQwWQ5Lisqv9n/cr2q+zN4WGLOQ1x/ox6C3zzTCy/0MS4mxW5T9U598tcu1d2
4wvr+dVIZx9QmwmaRDpGws/nc9Pl1WFeObbffsoXljODEJJs5V8mdHa64NW+6lYxcwGjLH4U3UJ4
WcAkgox0LcS6OBTqRTxk6XvgevB6da12VY/DoPM+MRMMcqoqt03eflitubkSZl34cNjRKaUgvmFH
OL9vTZlf0xtPBsDtQBwUk+nudYRtR1AoYmfZWXZlvAt7OoIbShrsc5uD7dmbGjLNayyUBdHk0lyT
9i4OrkalH6F/tklY1Hn+0dUT1PVvv7uL06RHDNwFV2FaOV8/UGPylTtXhM84O3v3CFhgaBoGl0kc
2R4Frt5XvsgL11jKi5TqtwwOPXhnLzCDZFAJuXLVMrKJnEq97uxuwGKHL6IKvWooD51cvIcpFX2Y
+MVwZfyLj/mP8bcF9sf2lI2DaqDS8ZiFWI9YYcJHKEw4jR2SfQuleGhvJPO3H/KF6JkyLp0ThCOU
Gc6DBA+H10rMhRtldd8cE9c1w7zW0Q+0fnKEx1zcWGDwwnqA2Pb2yJemSxBE3M5WwwGw/fkf012y
psPdt3bhgyXJgZMISuKQWqBq6+5xzYf2ONBxFr096KWPlPCEBBn1Tl722faGYCPnkOYjzTwSgVwO
ykgV8JjYSK95lFweiv4viyVscn1/Pb9y6QprXMhzro6k13i0VYiPfL4fqRpceZSXvhSyL/9/qLNd
bhkdY4TN5ESQuZKD12bGsTBicLWNsAK8hP3920/x7xb3rezPwwIq9F/W8yzKc4E19+TquE7Gsfar
nRxx67WxP0TxmpRNqHe9O4TZMo53taXR2pUDN4/GbOp2Gl0nn3MJBMpC6PFsTZr75e0fd/4Zw8Yh
WwlegIsZFirnEWiTzbg3egJo42S5L0s5yUPVTDqy564daLQX3tFo7QGyFAmCOYjxqf7w9i/YNoo/
44z/fgG6OsrMlArwj3n95jGoM5OJvoDIIP18R7uwcQul+1pF9vyl/98oltiKduQxzltMrFEtfdYV
NEVTTAuR+5RfkbOhjd7M5j4gc03/VX/x34jbxWVLf/1dwI9BvHVJrkCfr5joZ2sah7VqxS5hZ/nH
c/t8qLMVTevxVPvYk+66Oi9oFK7UPUsNG23pxE//w9vaWh5YNJue9DwMLVlFWTLQsYhKH5Bf3z/r
0i//hwkhBacYgQkLdbhtH/5jtxuoHFV0WEmaxDr/kNjND1xzx33qimtXofN9Z3t0XPa2qNKiJfhc
DNbF1mphYCl3kHglAstYf6qatKT3La2nK6fHpbG2+yV6HOICfO1fz8rw0kyfFUpRFMcDtQ9Syz0N
TgTNdfqPKYltWoj+yVRtVnp/J+5Kq0lw9YTHIKbyuGIxgpK9LaLJnusrh8Sl7xcDLx03hS29cy5R
1Z1JGvWA+xuYXYX12mwcaqNvr2yil54dV58NOkfWmi3p9bMTUDlwgG1h0ne5G8S+Q8LIhFtqtbIP
317i50ctz446Oxs2/UsctucdiuPsJxOOtSlM10VSiW7TB0zc9NNqwQz0MO0s08S7ciZdeIgItbYj
lsCCzvvtz/9Y8KTMcsNpsSm0lZhOOMvLx7zGMf+fZ0Zsj2UBFSCy/+eWOoiUZWt1Pi0uRkw3TWeN
IXctAawl096ZmUx3qd/GV+LhCzvvq0HPdgyZl7QuJ5BnnQ7m8lJU47tUWekj/nzjFw+XgSsywguP
knDUdbmRIx3WxdlpO0wmoh7Jzl72PebUs+/fiJqi+tuP8q/sGKuEmz9Z2a2Qw9I/23OzGpttL8d5
bNVXbRf7HsbobhfvsEsGCw0T+GasKnlQWF/fblYL2MHm17whLnwUiN7pGaWPCHux8z5pvNHLhm4O
vKoyIFAbzx70euPtsyLLvrw930tDQQtiP+aMxkju7C0WPSLqRrOzXayX3U0zazC3DShefed5V1bp
9imfBQSIi8C7klMlt3L+qW9tKwBUC3puR2+5dTk+35d1S4mYE/XU6iZ63bHGqX52yzq+MvaFxcrY
lNn5B739+VudFy6R0i7zHfxdZ2etXNMGiuKh1XKQm82UXVlGFx/rH+OdBT+tjMvFFoxnpFUfNgCy
Q1/r+ltnMJzD22/wwrZGdZ9Mo8D7gZDuLJj3phLbB7ztd/SB69/nMu+jWRTZ+zYVbhUUwOC+0Z5b
Xhn14gRR+HkIGS2b8/z1xjbwzduQavNdi9D+lv+uOBYNQlhYRcnN2xO8NBTbJ85kOPggKrBeD6X3
3CvIUvHuphSKrszST/hUtACG8uHKUJeeJfEPDRloeinenG3XdDwUXZ/azMpLqsD02nov9QkU1TKK
0zrl9WFzVLgSel1am38Ous3/jzPCVbalWdCidjzu5tZR0gibtKhv62FIb71ReVdiiIuTZAOlWONy
1z3PEoukV0keJ8VOzPVDWU6c6zjME4I5B3CvqGw2Bvrbr/DSkBxPFAG3I+Ov+/VoLrrT+liULFPq
JVjH+mbUKhupvhjhPtZsQYe085IrX/2llQNajzIRlSk0fWd7uZPrUvPNjeNV9cNu7Ea5p/Nf3avB
/vn2BC+PxCeInxieSeeOp1pWm34W61gEm6t9zGLM/tMZD/Gm1vr/4cujsXwrEnGzIvP1ermYYL5H
t6U3uYBFdtIgbHMi+tPdCtfyymvblvvrHXuTf9Opw60APcp5cnbIUH+Dtc92tPRW7+j3q++FupqN
+Hv989S4RG9CqP/UBK8nhCkTOf01rjaDy6jTp2HveIMPxF5/aZfUujKnvy/GJPBsWp0QepF2Od8u
e2PFRrzp251bJeWhXbF4b6R2soe8RdA7TsfNvCWQhYoPlpiXK1eFvz8EMLRbvUunOrM1l7+ea4K4
AD8I1WMTGNs43Y3LrUPV5ln4gwpi/CHCqva79/+6ONHU03DN092kieclBi/PXFF5fo/zDUyGPIdF
7cOJCHM1FMd/HooqMBchxqM7BrTOq71spsY2aj62etTGhxGaizTjQPaVXwdk2rMrGpS/IwoMR3z0
UjRW0nt5rjfjTSW5A4h7B/G7vcW+H0VrLOsQHakflV71hMzduknc+cosL43Lh4egFYtlvCXPZll1
pR0rsyx2Vla6D2ACshMIbSeSk/aclKY6VJnJhBeW8r8/Xtqpt54MLjGIN14/3lTv1pEHW+xk1003
xpivN6YLyhE7K0j2V9bqxVnS6kljkLO5f59da5U1t3BWZgz1VlSeWj4YfeD2mBLlw3LKcS/7UPmU
p/LR+demMTTmiHX/kxfhIEax+vU0xTyaZqeR+W1snXiwHK1DG6/zTdXp5ZUltD2x11scQ/EPlWH2
Lz6R10OpzGYXTTEmk51n3S7aUO1srZMn0TbVlc/w0vPE/ACBFj1QVGnPArUezhCsY8rouUdWEjh8
f2i0sd71sWl8wh3KPCymPURgIscr65Xb5t8bD2xinJS3Vh5iqXNrgn5D0OXxjB4FqdFoBdw94MaB
byOd1CdGqb4B34yBdljzwibEaoDVLttaoCfLzAiIEww6S62zE7SZ1j4bWuHGQeZYbR1M04SkTRuc
NsQOpAApgfvR707j/N1VlGhf0FFQO3D92S+R1PstZAy/R0rZCFfRRTBU8RQu6cLJYpZJyjhpMk+0
Ma/0JLa2sr6NRd6Cix5jb4pMNVgqHBr+SwbKtQq4dgYIeeqgUEE1AbtXNtL8krY4ukVKJcujk3Yy
Owxy0L7Zi+0f6UoHpGNAK/IOklnvzCEVHnZg82CGZKSSfie2vSWizUlFVGP7JeAHG8fB5hHe6H0t
y6D1QNwEk28D7QA8LB76NBG/szyVHcjV3PrlTkuW39CGr2Bvy0lEQizWB7fcsFsatJEy8EduenBV
SVse4sUrnhF7wuubXT29W73UEHthav2Ptuzob+9qVdwOoPfEXdN6aRJMpjNOYSy0EcCS1RqP3uLo
97mjT9ZdAmzqExcA8/24ptN30ErFV4jG3Xcxpc0YFGnRfXOglz4A6LPpJnFq82vda+W9zqN8V+ET
/9PQoIqEelpUd7CGODh0HPG+94a+nDhm6HcdhjZ5BzxWk4HVl/5LY0tbj4RKnSIcYVC10dhWmh3o
9UDMt5ad9qPVqmwI4BV1y52/dFiJa4NuvlPWZIrjusbFFKpisNzdDAhGi4Yp87QgE7MD8MguoOdM
haM+4QoZP8LVVik9hEJ9wRtmBqri5zAAvXksHlouJ7/MjNAv4NqMog4gZP6iDwCUQzhFlvVgDjLL
A/rIqiawvbwacO2sy89j58PAWXy6lbpeqiZqyrK+Ga3KEYGm00IbNOtQfSxGqbdB38azCmPV8i5k
0YIh1AlFAYFVBbBImNddAJJp/uzEbR7fApIsfky+a5XhUEpFNV33CAHcTlte6Fdd73Kstn96xsDR
lfvx2uzKMiOzkCPkyXeggup3PQYSbtDrfgeY0sGcuye/7QZZbA+/TdKdPxPdn24nO86Lg66t5gfl
ltIMtbpyep7Jf8gwT1R7Vm6seKzYP4VuU/gSTbOW9nuZjHMH1KI00v2ij6AloKQBzqxQdC7v1zRb
nV0xSaeMsgn5fUeHtReQfNK/y4mWlaAzDO9mskw6G8wmz3+MrZdTfilL7Q79m3yJfW15tpVJIkVk
80LXENZYD5mxdnUIeiYVP3Q39d13Sz6uu4bkO2wut1UTCt5mbsM1pnmuivByBlu/ZEBmeRvcs8NK
wsHaDwPu9Q8r/99X0WiGeB9D8ZmDrlcpO4Vyp6m4wb6nSZ4p27T4mNbuYH8vB+W6+wbyQP27AO0u
g85alb5rCOhPg5ENehWKAnRnyI+I61upGV0epK5KpkeZGyscDFlN926XawIqUd07x0nruuyLrYk5
P8xGheS5czWEv2XZjVRR9b5HrBbH/YeRBtUF7pYEHTZpq/0LZgRkX9ywEyuQ0ljewY1wvLCder4x
r5lmSYxalPl3bMnTLkDCOWQnZeoVvVg14HbjKfe4/4erk6Uf6a7VfOylU1jHfmKMQxB7tLHvUsQV
I49lVnWUyMKyAm9J8FXyrXH4bNsSRrCbS888IkQgbOOgdxOI8+ls7NeVvsb9YtS1eb9YaVb+GldD
xs9Wl1T9U4392zN6Q86KwBeqfrQz00wflJdPw88CB7TqDsMqP3l09bkwvyiZmd6DNza5EZFW056a
JmkAdQ1SOJiS9FYRWs6MO5BY8iw99LqT//ILd8AdO5/UsTXYY/ZuY4/u0Xfrllg+BdwXdlNbr2Hl
ZA4vMdWQhhjOpA5WEk/Z3s6btI/K2B1+4TWtWw+TU5a/57S2V/CxDq6LeVwN5kNWrsXHRptVfAu/
EFZH46TeE7guo9xRRCu7/SKG+rczuBWq5zVZPmpqABU4EAGm94lKZwfjnXSwonXw1+xGLEYjb3Un
Hr1gLlotPRaaWKe7wZNslqvs+ztL4E35faHHNos6cFd4xgA3hCAIHc986tu0St6xAAEkO8oqtDYs
dZbbo0v4VR+M1DW7z3Tqmf7BaXKnDbJOWLBcY+m6T8qA4NCGTj+U8b5GlTVH47TUKDT7vFv6fcFk
2oemh5wW6SntxSVqvH6ygrQbnDtypGN59MfV9fepXi5sm9oMDdKKEQyJnSfbVP1MrVV+Vagu+lBW
LZDxerCtj4WrT919Jk0vLQIs9+RzqnVOFlXCSfF8wB3H6hW2KcmwzmE2+D3028lDoiofRrcpNWvv
4zniY0NsJLP/27CKRD8VhaGPn40Yj8pdVqxxu5+pM9rW3qnK1dt3vYMH9ICIptsB0YYy2CtJp8Ue
WM/SftEl9EYtSKbEyvdar8EkfKxE2050qmR5swESi+wXkaIpAg7ndXppSzW1hyGvJ/UBG8nNJLZp
E3ZF0awGYpCq9iI9WXMOOmsZfD55o7b2mTe4bUDPW9cEdd5DKnZXt9E3anAGe5P2QyucwF5CRctc
swrZvaopkB46mXBGkrnhOGPXDZEsswMovbSdLW+ilnvVlVkJujBOTsOIg8YuGeIF5vbc1HedVhRZ
lHZtcW/4uVYeS3dI9dCYCvky0vqLdhWwLUBKrIJivDdbk9xIoeAId1psL1EylP58qwSbHL7gclrD
uZj7Lwti/9NIJ5GMaBqeY8Bt6aAHsS6nm1luoU2fp4rNbTTVZ0x/KYFTF5dWAFp3OVW0GGvcOHVT
wjw2sk/+1AErKpK8OBluwpZbomtOIoOtIA/sQZjpu1RX3GcMkZdlkEuV+hijGoPdsocpE/k4EN9y
r3q9ziOlTZW5X+KCG3SO8xMMCWtZTj3WMZCJyaGlQZ04s4BkqYoxJNEMEdR311E+ShwQkp99mamZ
bgmofVXYkIqrQnBSRMH4tJes0iH3sn1Rz/Zy33h2L25oNrLMY1HN6Xy0e0M1BwnFk98+gBFesnDu
St/50DaL0+bEPUMPQq2IW1fS9mdX/kMr6kI9NBneL/y2ZvLNwHTXRXjBQtNg+4UYtW0+u21Tx6e4
9CV7oE7wDj5Os/OhuRsnE/DkYM4KnnHslI8SdQkU9TZP1I2IvV52Ef/S0l9dIkubdHfVjxEMQ1nt
HC2HFZjhop0EbA6lCCSeUWU427jsQKUtcT6ex8Grj2RjGi3yl8KanryyFh8N/rb1sE7wsIJZM7tu
V/IdNHtTX7zvILabODCUU7vHtpcg87g/pj3GJoSOd5Pw+w/uSm5zJ3DBR4xeyVLfmIGqOzWqQDY6
Oy4Nt+mqHD1y2SASGo3tnp1IU4v/MKcJmsiEo2WMjC5Of9gzeDm+l8z+Zk6x3YaT68v3PTGJSaOB
I46ao2dLsBQ+1TbuNImK0FfHJkbDor9n/cUatklZYwU+VYlTb/n1fKh6/qzyYLpGuabM32sOZ5Jb
itCfUjHNX9VUZo9tYZEbTnNvKe7zphDEH20sbZKYE2qdRO/pq9XqnA5QgECYUBs5TmALdRbc4pvR
+GjniQv4XixtvevGojoVndlPoVaIzg8B+prv2tlMOnqBLV8duHe1P9dVlXf+4HnNcS6L6YtW+f5D
tvgZVCkM+1aiB4P/wxnx1Tymubvvc0s7VaIa2IITy7sZwOr9zJ0lrt5702CeWJhWx9VBas8IHdyE
EK/Ib1FyxB9FibQ+yLlPPMV5LAno0w73IZ1Ff+fC3GUYII+nWVt8I4QFqx58Z9ZNAl7s6e+cehaf
e50olqnEizpmC03hUW/ZE8BaGms+2wY87cDyh0UcuAZ08U3rAfcK5pL3E3n4bZ+ype3cADc9OZAO
gxER6Jx1d/pk6j/QptHZNECBfxk4GH+iMPbqw6L87AEuMSebN4xQS4uR7WfHpyC+ZEWr8DSS+oi7
grLtIkz9mj72Jc0wmxaeWgNDpsaN15lb6mjy5H6NrQIa76yPZmgJNbi73BqN+zpljQZkZeMyyHr8
mZFYu3F19JGqVREP2nF2tplpt9wnNLkHWOr8SAYtdkMAnWXKJXotck6YhjNktSq/fyQSG6pAVr1t
7HtOAC/iapf8UksNXrEcYa0ecjuPX9Q6ZNwVMOO3d7bElwAXgKV+b3G5RVEkErMDBK85y7PVewbx
Js7sd43Z83fn+aQXAUsBMnC+LsVhHeJpDipMerOnYTT0H7QhOkMoWzev9qX9n/M592ccua0Uk3Nu
8cYP/CgLGdW2QZCfx05lcIu3kVHUJCvnUDmFWUQZLMg8MOoknYIEELxAEqk5XNH7kcyqM03Op1Wr
xBr5GCN9xxu+m3cc27LnYMaFPMCWoxUHFJ0mrK65zcbdYLvVTZPWyg+1aowXXjC5FfSWTp0FRtcN
XugILO8e57hoHku9cFUgm8b3HmKuu0cE29Zn3TDjIagnuDbBKn3rOUuUjhOwlq5RUmxngzWY1hLq
ekdYb2Ykw8J5cIcnR8COD7ADFtlt1VLpC5xMiA9pHffLsW8y//NK/HifddL4hhFMVdyvqdNtZ+ra
NvTWFtZ7s7Ic7R243OZ7JrSi2q9Etb/mlcM4LPiJv2vwV+wky+o+TCVlpoAoUaVH2lkwb+6atVRh
02HCwFXNtgkgQCw/2NIFmWmmgrClWp1vTTWP8rboK/D1zuSJMcSMg76mWNilG/jN3LNWh4LdnrdZ
+I8Dvn8uiRwSLafVtXKouY7TvzdlGa/7SZ/rX2U+L2Po2bNPSDXTjxpWhkhetmsJJxzb9rTnzjv+
5DQw0kizqxQMdjHwVBzooXu7ndX3dV6mNQKIrfl3UKTMU4064rlq8OYP9XEZbqhlwiYuXTd7Xwl7
gTZkOtoYOKrZmrvtov9oxCJ9Ma1O/FKz8qlKx019mJXFWcW9jfu44AqMG0Xvt7e5t459oCova8O0
boqYTd1YfnEAeHj8d8P0zap1reAFDDAtTJV7pxJrBhchVVL+qPHSmLCi9PuWHuw1zsAiO+ZTvNam
EdBJQZuGVi+tfrAKAoKAZ9x9b/Sswq5hdIY5QJBRf3C9Wt3b2SShZLMcTl2dFZ/TZTF/pYlNe7zL
rSuY4zIjAOmdm3xa2y/TmI8cLy1UlIA2OVwmpBXH1GxdhUE/gmLjVqVFmh7wngBk7HYktwOtNGZE
4r5kr0NKOKWYKBRmE1IRQkVTK53rgF7W5qMq6QILFBCGjokL48jDqGTU04QEIIAv9NlJ4JIHWWm1
OYZJU83S95NuJhZQzQtZF1cnIJHzU0YEX+2TSdSspcnRf9oUtSWo+6zwIMAV/UvZitwJGkylrWDu
Zu+x67oaBmKZGc+Wphvf/CKZjHBWnflDFX79PmPVr6HdmuMtRhQNmG5FGHKDbWJnkpW069tuQXsR
apkS+2ThchvQjOROQY4u39m5TTxpRGlTubBDNekXLCaKz60PErfPdPIPvb5Ie6/iZnrpwR49+VlN
5rL3nd6M7MZ2voKcL3hoZJxWSsqW/pKK3LqfEMFNoQ4MoQlWrON+enC7Cc65QLEZ0HH+1bESnF9W
OeKQH09tf++kRq1xW8/Xe3NxYePSIYYqy/Rr5wMwYgFjesy/VHYn6x3uzM4vYi6aklOtdZ571wB8
n+hL/pnkbfZiFPYyRDXh9ndj5e5LbmElEHJajzGVPqDxciYg54vREjEp5c+fkG+yTViTD5Rbc7XS
3MmmNgih4pILXNPP46GMTSx+sVsXx9ZNoVAUeb2QGPGgVUZ53G3bdirtU1uQjiFhZns/4Kn3v8a6
RWhdwVsRoaVIk4euMOUTcim3CBfMZH/oPVsvRoGV/Wthb/4khrH+lNq9SQoitQkjYo12E/DpbdOF
bppr0261DMXadjN+dd71ukcmgjpdoJn+qEWz74DXkJXX3DS0S5HUHaz05GsyS0LHVVNED+MAz0Kk
nEQTt6JfuJkKCOZTZd+UAx4RAXcd8UllSHYebSTyLaYRDoz0tldlRztHUsxhyd7j3uhpOpvvKuGy
htYRQ5swmSb7RMHT0ZHlJql37MjzcsWrHZHcWmQai51KsuK2seZx3Je6pvzAKHV7DgdnbAx8W7SG
msUsnDEwcf/7juyiIxcyjxgvKH7TwTNILh/8zIAeLqloTFiuJPldYcWW9mBlXPWj0fJhhnjKInnj
S1ugc8gtg9B89Gqy4X3WPk+jnqfRUItZBar0h+RE1l5+U2ZiyqBoc/VOlbaBkG6tnFNZNYW8KTjq
n+o6GUXQJtwAIDAkNe5T1Tz3keTU96PKqEUXrt5iHFQ/ZMWuXcbyuVOAUYJhdonoY0IPmPM1aI7a
X6qKAqKaHtslI1nkV+WwBubgcLjZhe22RNDWmgdlPwFbM0g5PpvVpCVHv8+yrwRFXAa1uHGXO+WT
mQlcWfbPjhan4tgldv0pa7L6RlZW/TX1RPxxgKHtbJnkurlT1Ca8cMq44IRr39u3bpU3Y1jKlsKY
X/kcmDPxWnmYS9ubb2oSd18L8iHvpebmadhy+Pv0OzZ2EemTgesOvWrDg7Rmt7hbyMUYWDI2JNwq
z9a+0o8cn5LVVh/accnf1XlDrAW23PvAB8brarw4v6unmMs+J7VnPum+pqU3uSktdLqqqbZrhgNS
rNbGu15Sc8EhQ5DOVoIrouBOkY0EdQs09izCbQzVntDTJgupFdkHIUdzPhRVLmoOS6d+zz5Svavx
7c44H7QpibrYNuh2aSuLtNZoPBDNjXxUiZHZ3n3XkDK9h2Fv3SZuDY3OnubxvT0Zy7cB1nx666ue
DVEOvXnsSwev4IlCBn0Ose390lrbOEk2HT5mHG7zHX0K/semLQ3SsjQwf13iFqEh/SkeSy0e3Oe8
76osjHPHzoKq7Bo49HA9MBbPGzc5pJM5GHvdIz3AOddKd9dW+JCR3kPpFlidO4DUMRfvUNRk86I5
a40PgxDFR1sO4nFq9SXjv9JJBNdyXg5oEwS1KKvKmtAfsJQMlJ8kX7DHi/sjulj5PqVs+WNJ82YJ
2tXlfqRhNFvuvS4u9J1DB9ypUgOfSTJnFHIcKWbynISeejQ6SfPepTT2W5jtmAUkaghRpCTtGniy
RJxQrNJ+KYTKXnwXuWqwNtlwlOtc5fd1Nfw/zs5rR26ca9dXJEA5nKqk6mi7PQ4z9olgjz3KOevq
/4f9YW90sYUS2oMJBwaGRYpcXFzrDTw8dS4DXjK2s9xTiSstv4udPv1YGT3b06q6+ul6Z/g1iAJQ
sABR0FsE4/pKb01tcbhvbVrSo0kS5iXquVF7DSuVxPqcxf3y5fp4OzhJBjRhXrno8liaDMfsiwH5
el0tQiet1vdGhPNR3hNE4x5tu0jDhBksvnFXFv0cJMrknccyUw7a4a+0BYQYGVp2ILxxxwa4Kbqe
L6BTbPYh4cFUgvKOuoeNPfJp9Ib8V7o1zhBWXUZOmcQtnHdcrriJyKPbOLAwGbvHU4CC7fVFeY2X
ockKqEoIwvIdZGb1gHhXmbT4mepxVD3yoq8/t0aZHgBvd1rWuKzgqYhWIQplsupsv5qIInpbGapx
Wj/QuZwJALb1EFdbcoA1ej0h0D/4kOKcLKRN5F2V0CCFC+tVoVcgoTsmzfxA00M96MG/7k1jMY9s
kHBl4mPK5Pe6HDbDXUom1HfEgNIpftdb231GzwAVg21NT53SLp+uf6u9VaTfYcHlE9KBr5R2BOmc
RKMMt6SdT7W7GLemV0fnPqmP5Md2zwpUe3YrC8k2FYf3xTZVCtfeQNJXoZnEX5uxnm6MaepPNPaq
x0G3o1sdota5trX+a21s3akoYAW/eW+yKV/8BumoxHg6GfOAhvS2ZCo9+7GoHhOl0N8OcmCbgCpE
mxyRRFmRUXXQmV8pjYSMZeOhZoyxb0WUyIdtMn/SnCEzyPIp+Qawxj5Ab+7FQFYYYXS4i2D+JICF
440bASmrwqowx8fUwdusWZMOaEHTfB8UGsrXt9DueDCb4IOCFMc28PKzpo3m2QpG6mGnFmtI5X4+
YW9ko25Lc24shkNsusH/UAKrOCjbop9NlCH2SmAVVHRjdbWKKozKoknu8pWRTrVuRY/rbGfvu8UY
/up72nVVXJugx2e6yEaubLavm5OLbHtp3Zdjrv99fR32ogQnGKg6OuIatJvLdRgry0AyNcVar3fy
78qYbz+UaDnS/NhdbfzHgXCDnuF5fjlKMi4Dj0EdaNlGOSD1lPpDrs10qnnwvetIKw4OzE5UEs6M
XC6AvCgZSyCkxG5ba+J1gHGe5t3p4zicaXNaVNEAfqnRYH3cnK6eDkBXr2YJmg0eDFsYbjP0cwl0
tbWYGJC2VmFfNdFvx8ryr7Cj1veNtmx3q1k07cE0Xwen5xHxLhDez3hmiED5Ijgl5eIhz4MGuWMN
2R1tDvOzWXiU0tzNOaUAvU9VwfZe14EynuYAqSgBxVzfQa+gUeI3CG0gDXk1KEfSxh66ycyyVWFj
q47tJyseeLkpKG8T9feqiPWzqzYoELfFeCD3tLfe0DRYckSs+AHSrqKtZgxR1tdhVEGNH4c2DgGm
9H6zznOITEgZXp/p7ngwt1BbI069Spu4Qle0/so6RMAu++EmNp7nDi+qnxtqIu1J37rhICq+2sfP
+EgQfBwZQF0y2XcpPZqCQL3hskybHzl2/wGRvJkKhFk+AHVw3oOncA5CwqvbVQwKFh6JY6CKlEcv
N1U6TpXbjmYdjo1b+Z6HJFlNJxOwYHGUo+zNT9zfjCLwC7JUOj0M3aRrUoWpoxatbyllW94mMXR1
39jU4YaXQ/4dZdv25vqXfGXyiKUbErkqOHoOKkRgaevUE8AS4EFNqDiL/dfAi5byGPLKpyJDtQJ6
aN5/peyXhW0Tu38DSq6oAkxR/JiAzqJFEfMESsB3fEoSLXL9QqcB+gfRBL6USBJpS7xiAZN8GlNi
R3XoNnV1q1BXQ8yib25cjzJQsh2aseztbkqrz/Y7AiArffbYa4fS5MEfNnO7QtQvkjOui+aDWQi/
9zg7Isi+kg8R34DbULDeENLkP5f7rLFLOqPl0ITRbFKBRjfpieQiXh4iBDE+OKu9oSa2Jsa3QdGd
95lalU+2PnUYTeFB+7HpQb6/fck1VFHJBwRB85UNzzQ07dRXURPGBcml19fNLSWYJCwxoDg7oB8O
4vfOSdNQ/ALDapqC2iRyhhfhm3KFUcXqzJJnRno7dsNPa7XjEOOLt7p3sNaMhEg6HnCoa8ojbRhV
mLFO9yQjW+59W02N3x728QcL+PouEPsHo0Q+qSmeBdKEZlwopipvQ8RD1DOIn8p3DUO5d7di9g0L
vEYbOcYdT4Yj1+vXz0nBFQGhSySBI6bKCSQCPF7tzEYbGnQmeT/nYDQcJwkG1DqnsBlN+26o5zHU
E/Icc/CaD0k79v/wRJp/Xw8ur7+qJmTTyTqsZ2c/8ecvvmqOBiG+emkbbpob3SrLvPznQdt5mger
HQ8WfHcs8kpe8dT+0em8HIsepAsImrHcVsXdezHUc6tlm7+sax6+fVowK0kWMcgiYZaym2q0cP1y
rTZU194M2GLFnR6VX3KtzQ6i86uclE/JhBwEFVW80uRIRNfEAPnq8SmXfOt9CsRARJM+bo4EqcRP
vsjJnwdi6YSemrgPLlcPylg7m2PWhWO3fu0H+7MCBSLYpqwPLbtZgs2g/uQILEKrtPn5+nq+vvuQ
byNvIbI/y2tIeVNfAzlKNmZZqi3tjtWqH1IeOvSoavS/lA1ETLc1fzSocNUhEpBVSDOGhKBhY510
oZNZCO80qv20kkOFKhaXIG54LVn037zuoOyxezodmmn/b1wpIdftNlFzl3FruDr0jnH2KUtXO+tV
058rKwWWqjndXZl5HnfN0H3azM79UdnQIg9OzM7m4slHsYjskLqITKjZzLgrk7zCYaQd7RMAdfW+
zJoj6ZTdUcgRHWTybL6vtM5lbPUJr/QO5UGrCqg5DQ81Re43Sp092yegZMHZZyCqL5f716YhwyXZ
oknS99VNM61JWEH795dKWw6uqtfZATRjIdmEkivFJNkLqFY9LXZbnaPSFl3oFmkDNciofi+cLN9d
tvKt0pTPc0N5XmUOupCovJxbgj8EIBGno+uEtccMrzoocusXEAN4CFZeHByMnUAqIih6/ohwgnWW
ruIIO20NpFSPYkKMgk9lqZQ+CvW0sqgHh2Fvb1iYwJjPVwT2F5czA0Pt4OnU9WHHan9EwTmqAs/O
QOlfDzB745Ba83hAwwVdQfHnL+6hdcTnIs/jLkwG1w29aHgPJaQ7oKfsrRuyl7h4UNuAaigNgp8L
7ZYIWZw58coAdaDpHDvjJuT54zc/hkAYw+zFiEhYOMknt9esYeqWpg/RpOZ95yXxOUp7gC9Turwr
ECc5jenUHNxFO/NjUFFlFHVYR7YfqJU8aZD96UOtbNqT183drWBZNGuv/clIDlphyKuQRMnCARr8
wmr2qh7vWHW6n3OXkSAQn2aXJtybdwbLiE6QMI8XRpeXO6MX5G+SqD4s1rl9ohfl+OZgTQf7fCdk
cLdpZCfUToUR0eUodhXZ27KZ7PMCw6EsqZPbig5cENs0/ygo/0EuBDWUojCmbgRDWf9fj3pDK9Zx
COsE7veoLo7fVuSCWZksB5UH+WgJkXcM9wyE+VHPZi9eTs011rbQN80JgN6Mj+iU/jvHbXuw3+Wt
9zyI0Fd8lgSnlHU5iKm2Y+PMoxNEFAhp4CrZzUKz1G9S5zB73p3Qi7Gk5C5dh8UbgbkG9to5Nft8
c7RAsav1Xz3x+t8pwCDtA37NlNSwN86/2XNvxqeG9gxU1MRWXN/B68EJywVaydAA4H5jnGGZUQMS
abXwAKM4cbkYjqeoY0RkCJDxGO6haSwnONRaCHzcPeDYv14LBBlg2VkIQCN44Yrv8iJuKuOWqy4A
1mBSLP39nNnbXeORjl0/g/JTSQjMQs7GpgKJI973UkakwARINiVDNRgFzbMLAvwOqUwgeXmxrGG/
NtXnfp6NQMf+4UCN5fXGEkM7FOzwySEKSMe/G2xwp3hXBNGATF+v6U2ALfFyXociD67PcncoHg2c
SyR1UX69XMsIkI4BiNMKHK8q3uUJVYQtGssTRIavfzCSaWKkbXF7s1MuRxJ2uGCWa76ap9A+tMeI
SfVoji7aWyV7nj8dPHSeQSIhlj2c1bqGIFpEJkCdKruN+/QbT8Hh7CxZhhxrPgscx5FxtBxMpTHl
kN2uSuHlPWPOljIFKvzFE+7HQOYWCFUpb843Jg/yeNL23BZvmKneMF6r1OFGoxyKmeEdnOrdWYFS
FvUC+nnyo33rHLC0lHvgD8w5cASwIUUzgZDNtwUUuBsf3LG749FJ84RIJVOUogg0MnuCqmeC28qK
v7S1d8+uvlh+WwK7JGc/UjLbPeTkLEgBUedCF+hyU45DWaTTZLBTIHedVQuYfpSsy4eiWZKTroOC
VRS7uNE7Izu4PPZmyuNG3L8UOF6J5thdT9KSeTzUkbu7BTOPSLAyVLfdonZ32qp8u376XnUixH6h
Ei/kl4goFJkuZ9p2kw64HmFyPVEiKLJufR9ZwLOzbIbUYRVjGPUw4FBXVH66RvWPlqvmQazZmzKI
AuFXzmVBWffyJ3C7rZ3mLIgjN47QtskgbaSuYt31aIbdrUp+5Lm2F9zI1jT2LYozIMQvBwRFP081
3umBosftwzQ6/2gRMBmwE8PBadydGgtMJ58OLcY5lyO1RWqPbYPQdG5SL1WntPInZ3HAri3FQ63p
R6n2q/f68+dERBnRHpFSydKmht4tYEpNEbeFT148qeeypP5JbV73dUQ47goltk/aOpsfbC/rb0pQ
KyfDRsXh+sYSJ+Rlieb5h6BhxyMawRsSycuZ6wBhBqxfLOROnQh94Jh/DaoGPVm4rbVojt1inq4c
NbX297NQ2ncRqaBBIG2mIh+LPNZHK6Aq66Hq3/X6X7NFzWvQ0/JfY1SUX9a6KKfCSc0n3YnGm2VW
pqMC1e4Oe8bHoA+FzpAUhe20NyCDN4jCe/l4W9Z58g2u1Ke42LTz9XXeHUkgkKi5oUMl94G1dKIf
FJGOlINr/BVBhnscTaW/21CfPvike0PhMyVOKDqnNNMuP2mr2vGqqAylr9T908I1QIVn0DLTQ3G9
3aFE9MWxkwxS7jvHjWL2c0pUypDIPSVOo/+z5TlgPXtK/72+gGIjyhtVvE7JPWievXq+FcXgdhtN
wwCr+u4HogTcL2ZiH6zdTiBAiwnlUrw5hWGctHbdpg2URQid2UwxzR4755u7dNOjAuh9GOP1YFI7
62eyIeBvWDy6iayXn0ovwBxqimkGxdpoN1VuOwHH0P2h1ON8VPDZHQucC+xJhrTkk272/WyWVcq2
wJA71GrduR8s86fhbfmX659q51bmPub5JqQdsYmUoulQYebiOORSxdgY5hm2a/zR1kCB+8W4dQYs
ejfFQ9Kjb4G8+8EX3IssoC1QHsaEmH/kHITald70KznBrDrZec7MDvWJAa0OVxk+F3lR3gDb7TM/
Ji7dV9nUhDQ28r+vL8HeYotD8QzdEmY3lx92qZGs6Bay5UExB/UEl7S5z1wL3QdDpSJ7fbC9TYtu
GGqkoA4p50lZkOOgr6BGJU+d3CPNQrwADJM1g8kYpykPrK1VjrSaduf3YkixBV684ZYEyDXqwlbg
mdNw12vlEg5a4n6IYFufrs9udzfRLQTe4vA2lU0yjaVWk6LlubjUqNSeeG61NwuG8SGwYAd6zWDn
X6LF6b4q9qwdpF17Y1NVd7kgqXoglXs5Tewn5rolYAR1mWqPHvlIGOtaefJsYOIIz88hpJ8fady8
tVzKtWyyebiaELSlayy965YNSBji+WZQdY5646QgzKfCgAO2rFt4fX33PqWB9yjRh2c5RZHLOUIx
UvLNxivArodflZNbT6Vd9DeWW1h/sE8pyqr0otH6IXm+HEmBAl9rbm0HJcE1mPrJfEJUQwmUVUWL
eHF+Xp/YXpKFXRmuS5ro82Nbeznego8rJHicSlAeT34UhL27pM2shyXSq58eSvqfVyCeEFJTJUiV
2fpYrvES5HXaH5j87aihI0FJOBSgDzF5KRyk3gT6n3J04PJa8BV0TR6bGi/hrdO+Nc3WQJW304cW
Oeu7KsJh01NLlU1mNwjQ5/Bk4wK3GgvNvOsrtJP8ESJp1CAgSS1cxl5GtWXBeOT6zpVxPoOUcAJV
hZrew7VHRXaN771t6Q+qIzsX+cWgUrRqinrqI5Cgwjh9OtWO3t8AvLEOroG9mCgs1YDd8fWpaF1+
+xKl2nSeUztIG/3r6KTWzTZ4xclSs0f0ro/kq8RxlJITUWJCdpD4hJK/dIZWBWosJHw7UKNaQ0Y7
1v2utOf3qYY8RKw2Sxhns+obMA1OM/TGp+vfce8IW//rUNNCAvB9OVnLyyYHcREs8lDCCKI+FVL2
kEisNKlu/mQocGiiuQmgSFrXLaaHY1IyC5o6WW4TC+AuL/72Q6aZR8n57ifE4puKE9qtVAqlWUV5
Q78SZxaIfLhtVLH+oR1nLVCpowV2Ux+BKHdX8cV40sYUnP5+7nETQXETPiRAxBOVxS30FPfIU2N3
atgaGQLJy9UifsqL69N1kYzpKegFcT9HD9QpisXPWshIflG10zvLTI/6i3uTo5gmkCPUZtCNvBzR
LinYJQN+DCWE8lM5prrf0j/wUeZ8KxZG3F0vh5K+W9t76ciUsKHa4CWlyEwEfVtNB1XkvSNHgYnu
ClVkqiLSRuz7SesyDhSibag3GonnjvCvNe++0GP1xkpIAIvGix5q+A4/dG/pt4MC8+4PIKpzYwoo
ityC7qNo7ROwZUE+FO7sZzluWMY0eb/Rg1DCrOK828aknBEgLwLNTfOPbz+JdFPRE+MqhU8i3Sm1
OSYeCZ6IcGOFBlvTIKTiJq7xCQRddiQSvTtbYfvOaiMzLB/GLtOKyooYTe819MSiefywAeoPkmEe
b+00Lc86FYtHp9Hsd5u1HPVq9hIxOgX04dGopyAk7SkoABoAGcK55qFo56tz9W1UM+WThtjkWZ/5
uPnUDKcO/fODgLf7ngDESNri8HjCDPjy5CxOP6rdgo2bp43bvxPEwjOF+PrWrScPpaWFSSt154tS
x6m34GVSTWmOuhliN8sXjIBbi542HAm5TWoo8NMjgOwBNSzIqBEcaLrCa3uwp/fiEiYxqqB9wB6S
K+9FNta0EDAHttT+P7PotXPSNBmyTOYQUqk40rLcndXzRQJOh16NvIWrwk0jkDlBb3bZaVvoPNnb
elR62du6IgMQAtmifCrdjkrce/ky8vBt9XgxBJt6fUfLFPt3iPgdQk89DPKQg+5aPk9kLQ5Gp1j+
wFpSOLFQyaTIJspt0mRRlXHnVKPSFmlb/I/KTeNP81zdK7VTBND2kPmwx+asurXhm2WByEwzRgds
or3v+/I3yEFTzdo077HSBNSOk8mWdI9aX+q36Jfmvoo78e31GLX3gYlQML4QFmZLSUuPAoBpOzEl
Y7Ou59safbtbL13nT9dH2bvbKDUAxHA5ICCrL0/onFC1FICkAE5H+i8CDDimuGWBfoA3RdNbMZji
enNRsdbhmAlkvLSG2ugMa7WRvypG1iGyAKLnvknnIjm5idHb/oBaYuJX9pDF/gD6+6hiuztb8gYA
rQQDyGGXszW7eSqUvqO0YM3oM5dobmwYyt275TIfvFvEwslRh23JboU4SWYpLWw+r3a10bsJNkst
Y1/LkRtxlLUKBiRcw7QQ7vIrMlDXP+fuqM+dYdDSxCBp07QVjNpSdG5zhAfvajv/XEMLuFHntHxA
z6p8qGJO6vUx9xaVIhxgAC4XEf8uF7U2eYw+F8cSdE7fdbG6fdGmdEAcsz0MsnuHQiS0NIgNjTqc
/AF1Y5ljp8IDucvqcw2U9t2s1fHB0ROrJH878WLDqE7wLeUZTUVnjtpKhyGhhfKfVfXVHHQFYh5r
WpkBXKX0fhjaDS+3Yj5Ab+wupsdbV+AIOHjSZW2OsZ5YRYlN3phMd31SYATCatzHXTyf/uC7cStj
DgowhUhz+d08rcVUMaYM7LVNGa7O8APZhSmEcnXUItqZFO9JgOQGZTZK3tJI3bxoHrQbLBVhlZ6m
uYrupxk1Ft+0R+PmzbOy4FvT8YK0QYdICjFQ4afFqDM7GNY4DQZTU0IEZNZ3Sc7r8vpQOzcCQ2GL
wxahz2ZK38o2cac3MmokcT0qvzPdgW6u68n3sWsRhmjLI/fQncuYdpeInwLwRav48oM52pynqk1I
0Wq3Uj7MpaJ+biKvWP1i7pv5PksbVOcXtzM/jIj/oK29zOs/1+e8cwDZLBxB3g/cGHLZwy1ig2SZ
yg+g9ezLBDUyhOGv/74+yt6GobAPG4DCCi0F6b4HW1xmOhIEQa9F6UM1zOm/7ajUfkQacvAW2hvK
JC1EvogyxCujqKL2eiNLFzNw0ai5NdzWfkKMLIWGML1VZZ3bj0wKUxHwa3Sx5ErWqlJdBgVPx31q
tjD2IqiWY+eSMsXpQbKy85lEnwLWuDgIOFNdbhXb7lCqnEwD2Y90OSdp4dykDlWN659pZ0OSjBH6
6WBRmLOloqQ5ukBKxG3DE3kI56Z2MeJAAsZZ8sh3p7n811P6n2aUW3coXB/hmHe+nKACcw2oeH2T
TlzOsXNRu62ptAZF2TcfKn2ebypvnENdm4/ylr3l1IiTrKVDWVRGJXEXDZa20WtCRki7ddtpDFs0
dA+Wc38UQRSBxwcmQ1pO5JyRqSI9IDGAVUWGoj+i2/xWKwV2Ia9uGPEidHm8Ci+XLfcGG2E02itx
oQwAAqaNx/6kooya/bi+PfY+ECblxHxuawj40nwqVUiLl/Sy0D8036vVivbvmqSn3KbheX2ovZ2I
owikLbie5CDSUGVV0drpSSwrrdB8I26Q541QhVES5x9DKRITKfFNve3GJb2ZrJ709vr4e1P9nycl
oVl0qi8XlZTLcb2KZL0qbfXGW7ovNbLoup8Y2/r1+lB7u4QxTO5tDdMNuc2qRhXipS0R2Gy7/tRl
1Vr5ZuvpxcGU9pb05Tj65ZQQpJnbdONlYK/9+M1Btu9uW10k9p2sOLfONtxMZWOFiVJH/jJjfHJ9
mrsrKp4+uMkKmQJpRYesseeh5wrYEL171HMXSUl1W0G+a5/fPhJgYJFVwh/SZfrAsm00UVKdftyY
57dV3Xl/JT2Pdj1K7YM1FWdLSiyZj2gzAnGmGy++7Yva5eItbl30tP7ytSl+eaOp3luDmv+IwTfc
A1Uu31uLceTSsLeS9Cho53r0K+B9XQ7ag5ooMoO9iW2A4ScDPZKpioZbD+BBcH0pdxJncd2IQgsW
QmzRy6EWQ2u6zZhoGBdqBucrJ1CmdV2g0+5E526wmqdGL5X/sIk5qvLsJGM2lx19IjBWYMeloTtd
byYlSWh15rp+U9b0fyoHoSjuCCPs1ao7yDP3pkrWR2lDFewCuaqmoP612uTqGCzr1h3Wraj+LVEX
VEbci1aj7tcDHJs0GcaDk7EXAARxhy+KXwsUzctFnvCObjeOXsB4wP6XJSl9fJTag+i9NwyprSjd
UX+jhXw5TFua/7MLBKpamj/qztFumkJbDxKVvRNBBkEJFqEAIAdSlOkSTL9xDeCYm+1TXebWTdOX
yg38ZmTA6CqcMrTebq/v0t2ZcR2xT+HTQHC9nNnQGPBz0WYPaBJicap3Qzht3q/rg+xNjMsIojr+
rcJt8XKQqVYSxKAzJ0BHnw4MKt+IZSB6Sbre+2lRNv5Yp0c0g52ZictPgH/R13Fl9IiyamqtItiK
puo4Tr6Tqc1Dh5z029uQDCPQxbwAABhKc0uTWGk54TSHtV753SAd8kVrnKPm+u5kaCIDAyecAGG4
XMEEJVkjyQ1ejY2t3NqxglBXO47mwQ4UP1aKyZBGNVUXdVvQZdJkzHKqMSehK2c5mfkee+mfEXTo
d01kIH86px8QkfiuLl7xoE+onV7fJDuhGX4SrSU8nyhtyp0lrQEjUSKXHThD7D1UPYKMxBNcSTpt
MZ0/GUwHmYW0DHeQ3GhthQimmYquT7l6TyiNOKFulXSP1bGpl4MgtTszQXkR1py8FaW38dTH8Qrk
0gnqtkEu3Gk/baQtwbilR8+AvW2iwRWARu5ws8pyCWavoIfrRbQ3yrZDQlaZN3/dGvwErn+r54r6
q41CzYmsWejEyNyLYlYp5aEvF6jdjHPDqiePUwMnKl2d6baoYfEGqH4auDWnWnFCPld/mhy3OaeU
6uNTN6MX7ee2cWgtu7uBgRZTV1GB/MqGypret8o2QvjBBlj5nnfJeM+LuRn9dhmjM+vheu+ERJbm
twYCjyc7F3Sx64uzc/uCgeGueC7sIplxeVbrrG3nIu9AX/AQeFfiRgfEqEGJvbOXczfrhwn3TngV
VuniH0KEKSfcWmpFo0GRg0pu4t7VQ63crNbYnWz23d9zUi0nHfutP9jUvNsFMI10nl11OUs1s3uk
UAEa5r29ftXnBZlarRi/l7xqDnbb3vmhRk1VzkX0CvjU5VAdwOfCUioig+7SIYv0yPkv14uyuhnb
TjXP1z/f3hkyoLLyMIQ2BkDhcrTJjNcMYxiHgqem50+F2zTW2Wyd9Q+oG7w6UZkCVMQukcPC2E2b
Qk8W3tjWfHA6zf23NXrzv+uz2duMEMip70PRfd3wjAfb66KIQKdSH37A6UN7igrHPiWpjnL5vGAa
cn3AvY8l9MFEEYL6jax0EEV57AEktIPK6+yzUQKtw+BrPGNAlh8ctN2hKOuQXdMUpUhw+aVoV09a
SRAMIsWw7/rByG+7qZ3C2k2OEE57cYWm9f8fStrtSGQ7ddd6dkDynoeDTe/CXoZvA/IsQTovnj9v
2obSTDf4ZeY0B/2TvS0JgA+pRTCCRF3p/VfjoKdbtMACszetj0jLZmfCynCQCu4tJw8y8iXKmXxC
EWZePsgKHtJzBt4iX+Pudo1QKFeALT7OpjIfnLHd+8Oizk6z9vldK326LK7B0bcxSKNWi6y7ruAp
e9LVqfN8BbFq28czjSC9xJSU39tbnOIrsOBk7durrX0D5b/c6FU7/5rxUakPftzeaqPjA0AArhPP
KOlb9xCbCs0QvQCzbL6sNbgPgL9/AKSBpUwdDfiTeCRKT4o4abBAx8sD4oIWhY7Z/6jVVrmNNWSL
3n4iBU1S2PPCmpc7DqTlizXrwCXVDc2X0C67FPlDVasLrmDdO2AT7+4i6nUaEvjENDmNc50Yv4KS
1n+l5eU33La026xQ9c8lyvEH5eq9e49ZaZQPdBJjOdtR4VokQymQM7BLQ51nb1C5MzVrfcXjyJmX
e8VOlC/XV3MvoHIRwSbmSSHQa5enRFsrFHpG4htnPXlcLBR4Ca1N5bderwZNPx0h5XYHJCURMl8C
NiIW/MWxjMaVhjrK6oGixeopVTTvZ+tA9pl6I/k7qY2jptHuqvKWRgXOQT9Nrol2U6d4q0rXDX/e
4X1hDNYXTSnH87RhoB3aLV5HKJEYRynl7ql7MawUESzYrkPbcB6SWdVPXYpy/DTjcvYHX48Ej80i
Gh1yL6A0bEXHYYfdyWuDZ6elrZTREhAp0F3S6cQDERWL62PunQgbdJf2/HAjolx+wLzL+wnkD21M
lMje92tphPFsOu9y100PbsS9RQQfisgHiRL9WmkoPLiiaaElFVhjmuNlpYLt8scS+d6DddzbJBS3
UBEkiYUgJA200oGqtBLOe49UuePX9rCdI02oki16Rb+j8FCyGNvhn+tLuXcNO+BiHQALQtxEuqLw
2EhjoYgQJNBbkKcesMHoMvAZSWo8YPFun22wFCcdwg1cWNM7CDi71xbqGTQe4RBwU0pnMXYp1/M6
B+Ouz6PFu0arn6xkUzO/mQetC2xjtD+DH1I23xxnwJgzcPnZb0YsIU/2s2aphREc0G1VLw+u771P
AkadyCTyPdzCL7fZBp+gxaWCrV0XxiNw7/jMExp/1UGtMpwWWi0wUqU+WJLdUYF28BfBEAzq5aiQ
8Kd5HMgvM0MVFcba+J3lS/aAA+72vka8z2+8uTmY6h4in/CL9Ct7XfAepX1AZ0qxjDUlRwcQdjaw
yjj1VZc8GfbqnBKgxd88IHyPFfdeiAi1TdoQpX+7PY4O1zfk3oET7CQhqUJIkXMFbJ3sSR0oMlVT
Et3wbIiRMkVj8k9GgZmPpoowvpcXeSlA9o4863GmyO4MfS4ecTQ/ktoVEVZ+03ORAgElfUfeXFrU
JVMMoxNPBW8ueqowtn2TLflyM2NsdTeMTu3XUaGFdtaoN9fn90pikD6ceC0DOqSQS6VEulQdJOI3
s8HPyxny8Ul3FfUUFeX6NcYXcAwVyODjTZ4beuNPljs/Gin7elnEBy8X68l8llK7/pP29jWvJl7U
pDDU9cSt/OLWraMW1YfecQKQoetPY1ERSQXXNmq+3mxLdI8XmxMWmG/+wXniNUiVlII2XX/pFCtV
F+f4Q7kBmmdp+aH1qiEYFcf6QNZPVhNFyug8UZAZjrRm9iYsXhg68oMic5N6BuRZmIqgxBfMUeRZ
7/TBcT7qLfpKH/Wl1Z/ydejC3mqNg6fNTnYDAYCIBShXEHjFAXuxzmbToS0clW6AQ3n2odA5v9pW
lr/6Tvl7s6bqYLidC8QVEFH6MY4GGE2/HG7N67ylIsVGGw37qcAaLVggnuLTXOFQtU6e+dC7lfbZ
q9QC3LliHUSuvelSpnkmIrDPZRHeteiQUi1MV/Rmo8ZXJmQN/JyK6vetGz2RXrnbr+s7eQ94zEuc
RrfwEbBeHa6uxOXH6wYnWPom+dq3k37jzHn8BDvH/pXmI+7YNjanGFYqP43VGPC1yvSDOLkTW/gN
gHVQXQb9Lbe/eztb0UxZKYE61XbT2Q3aA/DVbqPNKX3bhpoHW90pzznGm8H1+e+kXzzlaPLDq+HB
JQu4jMgPA6Rm6LVM17/aoXG/wmx177TNc/+7PtQeP8tlHNHiEA0cVSzDi91cYi2VJ4ifBJPXZO9J
CbzfDsZAy8lL9HLyo0zTazKDvHuPUSsWNKtaqfoZYyD0CytVSCSnDTZep6IvE2Jdp2O2c/0n7lxY
/EJ2AmUEbk65lWwrY4I6eYpHfeSs+N91Q/lIOdk42Od7w1A6ExAR/jbk+nBr1aVap+w5LUqSOljx
dJvCttiKT9ens3eeWG0QYCbVuleNOXzhs8EzCqIWakfxCU/E9rPa6xEWlGxkJ4r/uj7e7ryEPqLA
EiEIK11UmpFXq+uSYKfuWv0D/ED95djjEfhld1YCGAUYmTk50iXQN5Wprg4qT+W2ze/NGifXLtna
oFWc4ePYeEdHZCf24+1hci4peYCjkGJ/7dIEzLLFCZp5VIoTOpdZdTasBAf1ZMNJ/abWALeHmOYk
f19fz92RqVnztkVnz5aFpe3GtVav5x3hKnn2eTWj+DN3BRtTb2wu/lKjelgr60FI2ItGNH6EtAyN
wVeFw3apCzMl/MH+stvlJnaXNT1TKugDLTOU9oywafI76VIP084IyYODM7gXkSh+UeECTC6cHC6j
hL3hKN8qlM7NXmtpPKlV/M3Dg3n1zaU9Itzs7SWqWcCBANFSPZByx96zRhI4UqsBM+CziVajH9lr
+1jF0c+Nd/3B0u4OJ3q9Im2iE6Vfzq2NJnMDfuZCxVDNu3nYPllr1d5gGJX4htodMT/29g/QPhTX
kbqlmyc9yMxubPNoat0gsdNt8nmBQpIf3DVYCO/f3cGrfsYxnYO371ohFgS0giXliF5OUi/cLF8T
lS6TQYWiVBIlVKx4uIu3zPtpN5Z9wursUOtlb2lfjConyba+pGic0ZhQ1l598hAGO2PJ4H53Z77+
iYxn1v1x1Cll2Kn9XtFH89xmNXt6mDcE0xvAj7gRGl9Yxv5TnNXr+6rYhqfrS7MXIJHcQgUGnBs9
B2lpDGWN+5o+RJAsGBnXXhW978flrWqPvBcgLzniDLvcMPKDCN9CNbdoAwVzvABsLivzpOaYGpO6
DefrE9o7rJA0KDLSYaM0Lr7KiysdeHGJNwQJar4NxU29xfkZs9XklLfD0QNsb+2AKgjEo0sNR/7A
pU1uVuUuSN+syM/tFCnnQnemt6Pqub7gO4rbGSSB+BUvJrRkOfYxhii0letvgHn4KHbbd8rBR9CS
vZXjGUkypZMJoQlwOVCjamNTtKDWlI7eWZQb88mskHnKY5L8N38kDwFLJIAoCDAt6SNVmEgXk4A8
1nBFH3oDUW0dOPoJBuMfBG9SO7IalpAHiyxzYOq5CbUdTP2WplFYNWN+rqmu/9wwlH/7PUFtDacx
gU+lUyB9qXhCTGCG30ty4+AnYLkJRmCIHfSZdlT03ats8ewT9ByBYUEf5/Jj/R9n59UkN5Jk678y
1u+YhRbXduYBSGRWliBZ1OQLjBJaa/z6+0V1zx0mCpa47N21mW3rbnpGIMLDxfFzSH8iJYVf+ZCh
XHRS1Fry4gyVrXkIe7egzOxNqVX7rT3MbjCHTNnlSn2KUGNzI7mfzy3SHjvImg1/R8/LpAUhgiCw
bJc/abYLVLsLli/3cX3oKJ8hE6kQFqtm7Bljr/rXD9GmPZA8tElNZqbXMSvPdbIoNTCNaJTg99YV
Y/Fn9H7ez0hH3gRRo+4ErxsXhKkaagyQ/zK8vRbw6FsNNsSB4Ecaq/FHkpTheSQK8MfcqXeAPU9N
nlVxh+KRLurCgvp/vZnpmAWA93iyJKVEPqPs2NoXktK0kHPRXn9MUsn8Gatt0x8k3GngLgTUkMBA
ZVUzRphMgzsjetAdcjVmInlsreo1IbCCvMbS5LLbGs7yqhpr+mTVog7vEoYjCjRcMwbfGeNBGTAj
hI+8XJeKF0kmiEhkue9UFP/ayPheKpNsuGEGvQUiuGkcModbD9Ty6rp5zJaq/6FOTYbUbmXCbjbP
hVx7ctOVs6dFdfqIYGtfnWDY02Q/QXFCOphN3rxJEtX4ttSl+TrKQ+d1EwXNcmhhIdtrK4jbcbm7
oo2HUpwFJIL/FGHKLz5V7+EkMZQBhIKtVh/beu78PDa6U20YxcmxoOusHILaLgkUnkP57e8eXGGd
14kQSPCvrLxfH4R9UKXi7rZB+DA5Vde6ZKHGg2kMre6NkWp//xsWQRihJCSDYFi/8inqPaViMcts
45BfmABBvNnUyleKFVV+W3X2jid8HuYJymodvBFT6gLRd7m/pWNE6jzQ6evQcoDaJOqOKB90Xomc
BImzAnkw41Q72/r8emKUJhG6fEz9gtS4NOqkSZijbADXbmtm77slVqlBDsaLAATxzpssPPn6/EBP
LAqOFJFBgF6aCpNeGueAtDLiMnp5LAUvEXIxdmqLzx0cC/rFivgVv5zSeNamuDCpmleLZN1mddHf
w+hEvtdmEBdr0CL9nc9GGwpYH0E6z+alwcBWMmnEw5O4dtA9q0vmATBHbDVpwH0y/HpOZpQHr5/N
zc8mwJgCBCfaRJdGGerUDCZ9aE11Ufva1NEd7YMhfzXWu0MqW6ZgCGPWAqZSihCrRK6s+66VDK59
rxeQmOhD7fVtYrqQxuyRHW/dAE20GTiOBKOO+Cm/fDsyC8GHAcYr7ND+LAbD8Ygdgne2HFYP5jIa
rmnnexPvWweGYhEtFmDPQhTi0mi81FqzqGwlSuLVeJqUuHkcMlv1oRCoOw9hWGgKrn+9zXUKchFe
RYi67JUnlWOFPbUBFtZ1rJ5tuRgOjDDW9/nM8I/mjOkJuoLy9HeMko6LuV1KpKvrp3d2DDUSyJc2
k0tm+rvPvUPcHUlS50lzOnppoewtdL23DEMz0ipCOwbAcdurswP3DIOLabr4FGCLQ5uG4UEPisir
cgRN1NxZdipy6yfqyR5BKyMB+E9i18tvGaStI89DvPhj2jWPotd0StKx/5wGc30LfNA+VUkoP/aF
pvPqdsHviu4J+/wfr6Mg4nnmTa2qjwrVnFivFX22kmZCO5i+pKmPZ7TC97R9tlZLbQfVXPw3oOLV
7lakpktEU8kPA1V3s7mObpOqkItj1c71GzTEO19R5uZT0E/ZfTfZ6ufrJ2rr6+L26FFSTRMR/OVu
5zZS1E07LH4GOzKMFEZ60KMuezB7RXGlud+b3HxW5H/aXsrcCiKDtCHXMcDoTJKQlWZ7u0K5WcbF
+i6SslPbd4pP/joepEpS0fCt5TtdSaM3EbC1nahg7Q75DdwdFE5IV2hUGqsHc6KZ0fKRFx9tw/kw
gqTwEiPJvIRZJf/6/m6a4iSRHwDSolx/ub/LGOZqSa/EhzKlf6FHmXzsCrl6N0zF3rzjhimuC5eU
/JJO8xrQuHSxYbdtufggG83XppaTGoxpcpen0s7+rX0f+0fFBKIq3hKgRc7q0A5hIoHgCGVfzczo
IMkLtIDTLH0NCetfJDBQam6h5+1OVLC1PpMkndCU/+HZvNxKrWJGqMjZSquVLS+AnIYuYx2d68Ru
dp7mrVMKqIh7AYCC2cT1ClFvSSRDkRZ/cMTUx2RNM4WBxLzJ6Xd8mrU0+7bYswVHr6EelaWyZThy
IGr8zUeGjRY0qWJaF5jMs5kNg0lSu+kk2e/S8b0U6tKtUegVXK3FfIyWgb4Mw6d7PE8b+0z8KopI
8CMylyL+/i8v+JIbGcq5oeKTnignJQylY2RM8euJzHfnPdvwfiRTtA+AClD3XY/W5QUFd8VMFT9Q
atu3+Y+TrcBFHefq7Nda1d87aDwdloiXp+yndCdxf75SwbchNLOYRebSrC6nJpWTjJyS4jcmNfYp
D6OPoZM1hzlclvN1P/Dcz4qpZ5IuITZB3WIdoeRN0szDoPg5iCTPyrP+tpfV5baqnMrVmrZ7d93e
851FM45GKgVODvIG4VrDVCH86f4Uc34beRxuWqv7pvVV+spQyupOah3lVuZLu0tVZIfr1jc2VrBe
Em0yok+5e+Ug1CALwlIfhKiOXtxJcfQzN+rwldWm8vG6pY11Ep2ANqTKoYj2weVhnc1+tmcbVzQ1
6uSXjpq+hpN/PodGQcF77tq7MrRiV1KT8qAno7NTrnia0/g1IaLvha+Fs4WTCmx1jUXpaxrybTHM
vpmqkXbSzCCVXTI+FS5zM4weWooRjhcygv7NrpR2PIpOYOLFcpc8ZqRO+ctmgRbFjdTQqbwO4bLp
aepkvuuI1au73sw7alhwWMXnrE2Cxq1rm0pXavXBKcvHotr5dM99O80JGsN0r1gb3YrLDaUpXith
V3L7A7s8IZo2+Uoli82jbpKFFTpdU1CaP65/xm2r3EBVsCwCVLq0mjcZVNcyVuO8V09M242nbkbd
0ZmL7mczkbYjAxl9uW5045QCN7YFFSgE2xQmLo2ao1Q4MyILvpEFnYvOhna2jGJCuRoB9r9hCmlS
iN+pmFO5vDQFxE9rzM6S/bit9FMFCNrDB0se9JL5zgdc9wzFiSR6JifBDsCclSn4l/OijFIZUWE7
9bQ4mU9mYMeuLNnmSydwJN+Mmzvq943/+2skngMhDr6OEHr1DZGViuYKvJ9fQHfqZUqQnZTIso68
MOHOtdt4n7ltQiWMJ4r+zVqaocKjg5lJiECYqzkDq/s0L05zBLsdH1J5qm+6pmtuJw1gvFs0Se0B
uex21rvh0rnxZO/A4smL1hjL2ApNxikbjo+cLV7S5/1tPCTRt1pV+httsNo9zqYNg4JcRfD7ggsC
J395iDQ7DFWtrme/R8H5bVgiIxnQNDzHmur4Einob0cfYsKRhhKRC33StQRHalKPo+Eu+7YZh3dS
YffA2LQAWobIbI9lNg1v59ZS314/Rs/PL8EOpSzmjUBAgey+XKXed5odlWxrD87IE4UtL2dc8H1U
NMUdcyVfUSS0D5Ih7TQEn3sDfAFdJjaXz0n6eWlXSwnq5oYXUzVa5zHtUhq0aZzdxmkW7VzR597u
0tTqioZTrydpiTdw7CQHxwZ5ZRYa9ku50cbjElSVp2jLnvT35vpAF8lMbQuesRUiRC5nrY4qvqZS
6slHwNf5d8vgPRmj3Nm5Gc9NkU/i5ARdHDPN6+h5rMzQ6NoZbUfiPm+mUPSwqNFrvbKk3/arFH04
LoC7uYYAli8/GkQasdk2C4i/oMm8HMLOY9naumvFkvT6+rl8HmkIBAa+hjsv6C1Wr0UVw5TI6Bqm
LLU/V+PQuZLV5EdlSiiGcB7duTA6ZgFyhuDRSjxdN/8MegoFkaxDZUvlB/QLA3mXSx37fClndDl9
eYnrc1dM5vtosDSXYpHyolS7wiNIam+KrOofeUSXY8cs5WFA5CzzwomOx4532PrIwNtRvKVXI4pu
l78HYWazCSBO9/NqGSFuyeV3NEfoeikIDV5f+/P7Yiu8m6S0OAW6bKujaw5mkGtLUPihoRUe/Jbf
R7NybpOha/1y0JbX0dztEa09d0PCJpGliF9FfHm5PDmzgjojuPNTKQgPmSOprikN88OcZv0h1iT7
UM+zenTayNq5Pc/dPHwYsO/ztZluo4F7aXkB2hjmhVr6ZRYZRK6Kcq4SezpJfaC4C4HS4+/vLukl
vp6QQcBbL+1lSRGUnaKXvpGPth/LVurBEBb79tLqN0mTfqCauddy31ojRUWGzAVTJt7w0mZK0E7I
J5d+UE6ql1h1BMYo4jLJU+KFpW2er69x47AS1v7X3spPjIbVOmWsoHivV7Gr1pX1UM5dcZLtytyJ
TTaXRgER6QYeTnKDy6Uh8NlWQTuWvl7rgwsXKEWEopLARYeCtNj5/QoeToH0B65eAhEmhi7tzWWb
ReQobOWUhjd2Wv4Y0rI4TQ2MlU1vODs7uXUvnlAFKEQQN689bquajZbafeHDf2a8D+n4e44Vx4cS
SbBDWyvWg9E2qZcmWr5zL8RCLlMtmnSwsbEYeN9oLVwuVGfUOcuY2vGjIGpfMp4+35v5kO5UmZ4B
DPCzv5gBEXJpJqwqbVZmo/Bp68eQPHfhQdOb9t4OwsfALvTbyMojPwIb7TUho1lRwm7rYz/eIy/X
EdZP+s6k4taJoj9E6EdXDMb91Rdu7Ipcu7Mgnl/m0a+TDiX4Ns+BPy7j0Y66vZrlpj2HEIHZaFEq
XZ3gtje1UWIYx29UO/2ey4P1sVLVUfaGuc1TN4rL4dv167ltkaSFF1wUFlcuyEzajjSdTzvVre42
1Pb8Pg7qo6LPIQh0e2+ifcsd0CkSZTXoQ0hzL79xN+vAfk29QITXVg+Rk9mevTjFuarqbuc8bb1d
okzKY0KzCCLkS1N2X04Qkth8PDtyHvRxHg91UVpvgjYf76EBw+fNPeC36xu6YRX+LdpSEK4KUqfV
hg4UI61p0Eof8tz2XE6DdJMPoGRLAn6vL03FS+hW7RjdcA2CzwL6wqcO1ZoAMgGUmyxOVvudYg1U
NPTgIS3078ag9QfUVcbbFD6+1+2oZDsXZGO1cDlRa+IhIZlf81u2EBItowabmTIGvVfUTAqMTghF
ujqkby2zUbxYV/ekH5/NdvFAQ0REtq0JVttne1wUFNVMrbIPQIMr06eJskAUXA/GV8Ji/Rx2WjD7
OWJyL/MJpPDdnHTBR6cM4+owmZK08+ys90D8GuEYYZgC/Ye02+U5m3U6nXmq2kJ1cj4nbd/7S1Mn
vtEhDD6m8JoGZf67QECMEnajkUrRBjTAmkEEfljJiNIsOFhRVLxnt4sPc7M7Fy4c+6+O/8kK2COA
ulRPn+HzlMCh/DXkARw4uXavde30GW5+7aBX4XIzNUN2bLXKcLs4Lu+Kwd7xTWtfIaxTzBTlYV2w
DoiN/6UcrvW9IUeT7hzCvlruo0K71UL0tKuROvX1S7tliWCIkg0YBDECc2lpakpthJLCPlQkPKNr
FFSjXNuu609ysRQ7SI5NY8BwxOj001jTyljtGOOyqADajSVtPT0wG2+kKZp4mrrMb6+vTLxQ6y8o
hm//Y2z1dOeaMxR6B5B8ClLrc9pG6k03z+bpb1gRiSB9ESKidTehMGdNCQYBtmWW5qjGrXET2Z31
+rqVzY0DC0JzmieC83+5cdZYobgKXP4A02H+GIzhO6Bw/XFGo3dnPc+qXOLoCX5MYD3kns+6UPBc
WGpSacysAlClFqpln2u9cDzej/6uaiLFqwN4tCGmbU9aM9iviJH2+Is3/AoKGALKAayJcukqGBir
Oo/tFlg+lJHx7aSmiisrtXmG6no+KKG03EqdPu48mut4gIUTeDHiAXZdwDpWd64zEz2S4wRnZlY9
wyWjXLrdlBfv8mGuX0pkszsfdcsg0bPoK1IzhaPh8qMyyBLEKcRPNJ8DJpxqpknZbvVgL6Z0qyS7
KqQbhwhrIKjgAiXKWpMzDGFWJb3uQCPcKeWNVeXDbaTP5tEiYN/Zy01TvFAUfnAtaHFeLq0Ihswp
Rts+BOpYHBStkt2aSvSx1pnr++2rQSlUUHiLyTJQmpem2skkAcgGVpXU4zmqwq8VcwCPSksOdN3S
xpMA1geeG7ikEEdZxzddIg0KajDwBzSZ+TgPavOBVnDM+JpRvCWDNe+KYAk9ORwDyt1juGN+a08R
feY9As0IkHvlA4JmrkFsA1LNKaodlbapT6Odtodmnr5eX+iG56SORvWVkhOs9mt8SIRakTVN+DQn
Z6S51iXnk5o61c5jsHX8QaFx5xjlFcCiyw9XmYVpNBCyHLpmzN90TR6d4zAZPL3t7RuFrp13fVVb
nw8AqGhQMEoNd8elvR7JUWsx6Llm7dCfctusvtdGpb6CA16NXDDP6dEc7OIhMPv6Q2G14d44zrMs
T3gYQZEpJly5gM+qzPHomNR4nQNT93J4HI0m8IK6z76CKpffNVFVHBMlHNtDV5n6hMRN2/nIHzpv
4rzJIct2Yut97ITD3zhYFlk1UgIiFXrGjRDQ2+uKxYH2ddGOjM7Mrq3BO1TTDNy5rFvfHEovZukE
E/gznJMeynYCJ4VzWGroBg6ptuiZ2wPOYzhHN+M3OK9gZ6h5c9dBOQFvFh1/gByX3x0fq9ktI9aH
rIzid0mtRjfQVVUv6yg0TyRE5ehqkyqU0ys5dEPZKN7FHdrtgP2Hhaqu3JdfZSMP9qAzG48cl4xa
JrAgXp51USML9azvg9o52I3CS8Oe3SwtBqOZ+maldGXsNmi8Hq/fgg0vgl9Gb0TUNUXx5nI3jKpO
Q1Ii+8AM5UKmoEHHbhgDssLTcrhuauPCUTMB1GGiGsPZFz/llyB2NACpKznv2xhLjY/oNnAHs60Y
pU47ryNFOJtZ8U6v88zPF6gsr1vfcGIcMYYm8WHko+vGVRm2XWI6kXMAp6jdNCi6kyKO0Y5T2dpO
JD3h9hC8MuQEl2vUB3PRgpQ3lUH5L4VRhO9CzuAdoqnxzm5uXB1wVgIdKChwCdIuLdVxHU5Fzh4O
ANa8soa7poRc1bOWVih718nN9f3bssdYPI83aSbDp6t3VY7rvJG11gGi0uVMpqdv2zasT1JdFl6V
ZXsd5KfG3ipcR/xVNP5g6afetFpfO4QpH6lxDn0RFcc4igcYma3Wq1W1up1babmJantwG8QlXSH6
68Zw5j5kGsfWGVvzpjfM71Drqd5kUjtHiW/c2ZCtT437sLg7fAHaMZcfQO2BpDpO5hyaPtY4zqH5
2OS4L/CKgX997/dMrfYi48Vs8wJTYybn50Sxcnp1WvzKgHhi51htXBPifMJdpgVp8669UBRGfTJC
9HGo9TQ8MZ5Kp3eRyp1rsnGYyI/gjIRsAJ6uNX9GCNK3q5ALheRV4rsWix26VtgqfqWPjCt1tvnz
+g6uy0LC3QB7eKqzySAgVskfDdclME3YqgJ0d98pNmUoK8gepCqeP85U/V5ArdC5xRJnOyvd+HRE
aFT3noA5TBOtTklp5qozGqxUCBjYMBu4Dj30F3pY5zsVqM01CqYlDAq5QLHpv/jXaJ6pmKphcBjg
2PnB3AU8a5EkFzUk0nXycTZC9YXVSMG5qbvmeH1/N5eJvLCYiANcsp5xEVI3mgUjCAF+or6vZ+BF
s20EmeuUw9780JYt/J7AXEB9DIT3cp1lYmmzOZl4BhEnoItq3yZpemsvTDX9/qoouogskFYyYdql
JXQZJvLMKoAALa4lXwt7EIn9kJe9F6VDPO88UVu5NlgHMNDgSxnjWwP0ZCNGltiOgsM4lGroOrnR
fTLVpEf/y5ZdaUmZ5AnM90tXZ0iz5LpXFG21c2A3HAC/QSAtmEoX9ffLNUdBqDP/VbBmFHQ+QPxc
v6vJLXaWuhHsUNSnK0zh7mmk79IKD6dUmqVF0W7I5cS386hkoM4QPN3KQYdLyDhKSqv8rkoqboCC
CWeUcgbR5ppvUVbLNI11OTgsSmN8MuTRfJuM4dvfPjUXRlb30EmiYqkUjExaGzBpwmVTyyg85vU4
7ri1Zw35PxckRmshbofycOVe0janmKX1wq+F+bfe6rJ3qpouXxTJjG9naUpP9agl70M1mTwwdVV0
29pNmbudDPp9GOZy7/iIxa2ebUIEaiaUfwGBr7sa0hhpvb4owaGPlORE4XY6IpYnBJiC2s3qPeqU
rXMkqMTITEVrfp2r2LMyGGgLYE4NoyB1G2aMepfi2DKcaZHZr6aBGtULMBPtXoSy4YZA7BGyc1Oo
1zxrHxf65DCaIR3sQAeJBOf9m7jOasSz0ln//VjjqTEOd7gAmqzrfZJkZeOoMUMvZUrptWktUwSO
a39U8vh8/fRufUDRg/+PqdX9V5imt8t2lA5RkWuHbHL6I5Skw9GR+s4relvZsbe1jaj/CWAJTBgA
Di89geLUwVgbswTtTU1rPFD072o8fciV3nx/fWVbmZ8odtEjEIJyz0DlgxWFnaLyxWannL8sGpyg
LjQbX/oaOuJJNdU3IlmHxzeLXDMPrTMEJ7pby8BhW+pHVB/1+nD9N23ttkC4UoHTmEtdi4hrsM5n
liRLh9ZymNli1HB4WUOj4BYQOpyZ0+1/V6NdeAxLgHjIM8ny18iOOatqSZ5L6dB0aUcMbaGz1Q+V
Dw/Ji8Ux8r/hDKlxwDZE6ZYa0urzxn1AG0FJ2HO7yG+SvEdIxmbgJRY62Nf3cuskWSY09ky4AAFd
dzkJxtN0TPCFTIkH77Kk/AhixTkqVvh3ziygS6Yh6L0Raa28ruIkSx6bk3RYJtX6OA/RY6M34yGO
1b1pZfEnrd0pcArQ88CAAJuKNf8S081WlFazw/lIJ7U9VKneuoE07e3c1imkAMwsEhtnP+OMJ7lc
qO1wB3Vzbk52O44fwAMGrpR16TFMmZC+/qU2V0UlmJkLUMLWOheXZKufR8HJ2KelfJispH7s5wQE
+nUzzw8EKQzwATBMTG89q6jIC7SEhZSEvhGZ5YesATHsVcVcPqbRUrU7cdOGMeIlJp94jPiv9ZmY
OnVCfrMM/UXJF0/rHOckI13nDZY6/hno/8+36f+EP8pXf37/9t//y19/K6u5icOoW/3lv19WPwqK
oD9+dA9fqv8V/+r/+0cv/8V/P8TfmrItf3brf+riX+LP/8v+4Uv35eIv/KKLu/mx/9HMr3+0fdY9
GeCXin/y//dv/uPH05/ydq5+/OuPb2VfdOJPC+Oy+OOvv3X+/q8/iDd/+cTiz//rb774kvPvnfq4
+PHl2b/w40vb/esPyfonRDd0SU3ySngwuKB//GP88fS3FOOfkIKIRpaodXFhyRnQ4+oiTKr/BB6K
8BpjeKJ9Lfo8bQkL67/+sP4JwEf0lUX8z6uB8/rP0i8+0n8/2j+KPn9VxkXXij/44i7TDBR/kpiz
hPqAYct18Jl0UFVqefQgNWPzZcqGAm2PrrYY6wxTdGJlAnrGYlq1PICFK3ofiqJ+OZvhlPww7D6f
z1xEuie/bOBfv/LXX3WZNP75o0gVobejiwGhqHANvziYPC9qWZ2yh2Weqzd5JhmfqnGm0mAivvjZ
ccLxHQSnzkfDYBZz58Zcep2/TOM92Qw8DO/ZpelsVKUA7cCHokqkY+gUxv2YB2JMJpZfdbMSfb2+
0i1zICkp3AsqPwbLLs1Bfgp+NEsebD1LLBeSjfwbwtzFZ0ZM6sNg5db36/YuHcKfy/vVnjgOv+ys
lkhm02NPUZfIt1O5Opt1K58oeEf+dUuX7vQvS7SgKNzAGElkc2kpipuqnJf0QcqK7iGRUkpE0Tzs
1M23Dgp1WzFeBB8iDadLI1KbOL3Zxg8laKLTPCTKz6aOm/s5abOzivz3V8aQhNixucc0I5Ls/z6B
f62OcXrSxafbu9rHNl3komCKibkDW8N/69pRS8fwtb0Y9uti6oe7KXMGL09N6XWQlPWe+tHm7oJE
44hSdACMdrlwx2rmFPTFQ8hb5VdNPJ7Csd4b9tw4nPCDCJgU/H5iDPvSSGrYXdKV0UNsx8a3HiWu
kyIvyeOUptGDWjV7xGMr3NDTpgoOFIGYYe6QCdNLe+pkQwnGSEwC4AOhr0r6WMZq/KqUteDRVqXp
kzPn7WlGdMiV+1Ruj4hgZJYni6HP64d345pwHcX/ci3B3q0+71AMuE2YWLo+U7yuyvRD0LeF21M4
2vE3G5YozJM+AaABwrMuxfWNlBZ5YN0Pahd+hN0jOTfOYh7HOtmrlW9tL/gZEeAIglNCq8vtJdPH
UKLdx1A0vO3Yys8WhM1fdWWWinOem9ndwv9fulYQJZUHy2j6xWAQlKnapF5eX9/gjYsLEQZrFvM6
lD1WGzxBVVxUpgKHYQQr9ZJV+udqSSs/l5flYVbC/P0yZ/k5z/T2tzq6T4eMYUgSZB4WWpzrhk++
RIk1aNp9Gab2jTo73ZExFoAkMOLAf1/scv4JF7TyFECQ0SABLEIksR7O7h094ulV72lf1DZsramR
e73llLqb1lb/cRy06b6J7P5DLNnKjQSN14cm6fak9Db81cWvEP7kF7+Ppw+svlLvjazibQ/mqP7Z
ktueeoNhLDm7JyTOTnPpVKdOc6Kb6x97w1mJ8iHlIA4d05MrL20WKVQFiwJLQ77cpp1q3CjIif2e
SMqfH5anDbg3Eo8kk6untBubQK4q5V4K5M4PDDiSuyiXSZKLPeTqU4Kz/qZwj1JOIkRDvUTs9i+7
aYXLAGmMcu8US2J6QzRbjQvQrzvqXaw5Lu9N+DDL7XiO1RlFE71N741EqmW3p+D0fo6a+cHQa+3F
lI0JtMkgDHartmK1658oOMmQK4a7AqTU5U+0izaSdGO6V6Dnvh+bVveVwsleQf1lnuYwml5HSe4c
23gJzlVPOaVspvoclFa1U0nZCDCBgejQLhLr8lY+1T9+2SsHhdYBqtS7LJbHe2Di8iGMdVDMTeU8
Rtasu7FZZodAmbJHO9Npe9ftfAKaigZFJdvjTsCwqmaLU6LIlBnQ92aShOhy5QS1qR9Lemd3Q1Nm
x2BO+wep16uv1sgwUFAMw6mxrP5GSfKG6d4x9+PeGN5fvw4bjphOv+ARILSFfGhdfkgQPHXKwrqT
tLh9KJXFuqdBErxgPIACiGEVr514im+K1HJuY7MIH+dWTQ8zpLo793LjHD/thCAMZhCeeuPlIUn6
SRuUXr8L8jb5HphGBb5gOitpgabRQFHGm/OpO4VdU99otRz/dJRm+GhXNWgppKDPEcgBtxj05oU9
zvoOOmtVGHv6UqgXP6VNYM/ImS9/nBKrORuIKIgag3JxesRp+3nWz2o/9Q91/iWQl4xRHKM46NMQ
+HkfgErT5P6ORAXGu1IbZrK2/1klT7+mJVtnmSI9NV3eT8BVa13uUO8m6qjyXQc7je1Ok569WmI6
21VHGMJ8RPYaKuTG6/v2S6ROJRDV0jkHQzk/IgwbaTtBytZZ5ucwiYXXAxKzrlhUY5sggKndhTNd
0cYKTIWmMzRH/YQG7FJ21Vtdn8vXYNwbIMGQBWq8Ote35Pk7Tp2Q1iXgNuEM1/XmvqM03I7qnTx0
FqTLWefCzCGnoL219FM/m815VNpPKQWXvbMrHNilg8MyNm3q+QCV1u9qXOg9o2jKXYLO6I0udSih
h6V1tIxMfswaR/msTHbzw8kjfHMqx8EZiv6zlTACCQ8hJIi50+34lud7YRBOMLbFPBUR7Nq1ZIWE
YvKS3CERvXyRG4Wjusxh6ZppqLcUX8wZBBfR3o0ZwNF4/Ts8f2JhAUAuFHg7YQaP4OVlkaJRTzUn
ubOVKnndjdF8KjI1/XrdyBPY83LPscIsCqONyIvT7ry0YsRdpdZLdLdYc/liNtvh3ORS6g3NELM+
Sz9mHIdTkgXxIUgn3c2NiilXK9KmQ9Zry6ey03XY/ux6D3a4sfW8MgKj50DHDSfu5Q9DiCEzG34Y
u6PeTKWSv8h1Jz4Gkxp6dmFN7lwGhUfdd8eVX3Z6hI+CqIkgVtCQg+JZK22lYiK7yKVb20zt7DCV
cNJ4DMAWjGL1ZRWjoErn0lXhON5LAJ8yvMtvQdorgh3Ced7W9ZI7gYhZpuiusYzyXqN87uZj3HlG
orxvy3TwOlOpgSxNj+FQm3fj2BhHA9rpo0Rm4VZSk75qADB7yPZ1byy9fukoxfK4KEbzkNfD4NVD
+K2R+7dQj2u3cxIkEOXWjtc0LTQJ/OVOmGA+u83QlQlCYxEoELut4lMLtbA+7q1b9Eq4H1nT2HDb
BNqpMWqn9AHeh4/Xz/LzCyMM2hwZshAxGrI6MbCLqotu3k6WE/qgvupjmtbFTnK3sSpuJcPRYqCK
NGdlBKA2PI2JcZtLSoB6rp4Hbl3AvDsrSjYjOBlJb66v6nk2yXA5cDY4lEF7wYlwuaoiHRuijua2
m+v44LTT4DMCaR6h8lF3lkaytPpkgiH+iX6f78YC1wRpdZH1U4KenLqkenesQ0OlCRjKxQeZeYPC
s+PBqFzmk5cPaoXngk1HalTfGrWhOJttYD6otGAi15Ba7UYe00W9aWe1iaBaqyPiQ3NOXipjG+eH
pLDNU2Y5U3AWXdvvfbnkP6RJbus3M2TOi6f3VVB5bZ1p78cmS+8HCt3fWuLI6GApUfVFmXSrc2Ge
6UZftyNj9MfAzr41VY90CUML/eiC60heVHyunsS3a52j2qt56jVTbviOvkgMiLVZ9q0L1eUe2mTg
r4UNs6Ibl60MO+UEkNYdqyx9ZcmLnbpmpfXfuPzNTxQzpjsoDYaBf3ZMG7fP+uxnWxVThxLpbP4o
rSR5Ta4q/2yLSX3U4jEL3ahqrNELmXD+WnRKFh4ACC2Va5FZfElKUx3cQZKDzwzez5NbFlmmHYJR
Tu6KVE8f+yxrbZeMTnpLPUCNTkGWVZWbQAYy3S2JXo5eA8dg7LbqlI9uGDi9O0lBwuaVWex2VV+e
k94pPDWppR8NedC7rtSjwI3At3CCK/rbvlVknXKiUZCYxyxqPqg9Wq4HR+nG+phEYV0DyQ6ixVW1
xIF4uEusGFG3JkbSrg+Mn1okN7fykJkfmyLtxgPKSPQXoYHnXynbxYENPp5nw1W6sGoQFNXGu1LS
l/iAJpvTep2cDYuXDUF9sCQmIcihimh0o2J2IrcteAoPrWaPN22ba+AK6iiSDqUW56Vn1IB382ag
ywpZC6zUqRSrr/QACYBTkwzjbZeg6usiKliHnqnGxHlp1fB7ajhWQz+AwKGEtzNWgrvBSbPS7yHM
O0VSan8zEjUW6JeOU9VqMXzLTlYM77kGUulCjozgu/N/2TuT7jiRdA3/lXvunjrMwzYgMzVYkjVY
lrTheASCORgC+PX3Qa7uLrmqy6d3d9GnV+W2jBLIiC/e0SPQ6uAodz2H6K2fGajsTrDypJ8nL98f
SZMhFaDmpjyf7EA9siguS5yti0P9ppU/5UO/qEM5LM5Xv2Gfpfmwd+9URWhIkqLG3T0h67JyD81t
B60ar+TtXL17bbrGc5g7XH4iEFrGnV/pyyrsK+80FxydUSnMfXmWUeBaXBQ5pnCRlxKwwBimjUC5
MTDoyQzK9UvnF0MvUMQ2trCy1joVuiTYuQu2OhPUIxU4wqhcNWPLyBtP4GB1p0tXFm1xymTAaB4R
/NecdIvRUqzK05y8VM2gVOtI1nGHDKmKq7qepoQY5rThAbRRJZqsnD/7cg5MQToKCZSb54w8KIfk
wEjN2TuXSvPTbFJQLgxXykde5MkXWZNVNx3DYB4XLUEVIgtz951TRbpPdONl/bmFTAK33OojCPHM
Ijxsq1HXwlwaddl25dbHLQ95PhShmX52/Ux2B6c0wzLJyFAm0byvjfHMbrvxOQ1DOd4EY6bvvMW2
K1xIBWkYDjcyOxpOmD42XVlo4lPa3hWjNvFI0mPCQpNqajAS1TuMTtUWUsVddKFZJyPp4iVTltk6
Yh78oD6wVUZfuhXF1qHa0jA4RF1Qh+/KtTMcsfatXoWsLIb9TbLmYGUJP2e9mzMCgY9/2YLSvqjN
PnxwpFtGggpYZQoESEZ9stLNVgfV+/MQl2Vm0+M1dcO9T96wSioFNiBGK5QOgFnDCl31iGBF0O0D
NiTz9KGYSq+MLd02EuBbMpFMVrNeb7WxfUDdzrKTzXQm0luxhZzntPE9KFxvjTWiekv43mLcypSS
d+GvjNixXFl4caoO89W0Gjb1rF3b3vrOoAoRLJH+aFqzfvZsZV9xpzxSKPJQfuABzHdZGpj3dlEZ
ThzWZJDFaMeIVGhrAl7I7JFRL1JnGSKxYCRojnSrB/cRp9lAbC2EQjw40n6HqXZ7jiZGLzFGVToJ
Z46sWuxWXVOECh1+0ha6p+h4Drc6ofkmrGKtU+crBXfFlSMb6cUrn7A784wtv6fRtPsI4GJ/ns12
+bIE9URbWG7UH0gsYwmSKno0CFO9zpw0dARJF4ZPYpTpT0K6Gd7RrVqIEzAtGqqOIxHut2budUSS
VxFPJgoWSktU50Y8DUSrm2AgN963oT2y9Y2VPisiR3603dn6Bh6bvq9g1Fbhm4t/16ZeKuN+2wIo
Nmbsd5XkySUuhtXgxFjfhWLWG7skifvIlvGF9N+1yXR4xqo7t0KT6yQPXVj5BICMQ1kLyrOCNukm
VbYXg+fpp1397B3mYg6qc7Mq5FMvo3JO+F5N4/nqWb66XMPceFgpyjsY/eTkp0rX2SiqLZKRsJum
+lBac9SKvE/9G9Poqyqe6i6rhVzM0Yp9NPxTXIe15KWfVusdQwvYvcQSh31zNVi1PS9XmGGNVJXC
XXT7bYG9aWKvZceN181VSBqVF83n3VI2F5tkkCCxrLwpNPzKN8+fwYXYayhTMM1mulhGxy5pYSfb
OHZRx9woty3IxHcylnSn7JwX16jLPmEY2ojop52uTAjKnJ9L5Rfn2iYcT/SO0zR7Calx11R1n4kV
odzXEMpsjZd8lzmBiQWhUK6FDadx6gmXuL3JhItXRowQp/4y+POij26g5uFKE6rnnGdV5J81fTVY
ApLVdVjQKu9LvqXZ9bj53RddqLIXNDKWty7t7p9p8savE25EkyaD0SklxikC/bHcyh1jsOKeBSeS
944/Ltc1qzzEFvM6m8I0qpxUgmwwxNZX5oXJaWS7SNNAGx/r1kPpZ6Z5NJ2numt60TQqHYT2UsO9
slh/mAlXDhTv8ZLOJkFkVVtmwozSXCcLb9QcD7KpnEPZjaYtqL+O+MKioLFEPoGgH/Jomx59zJe5
mPuiA0SDmTpUGLbI77dkmmRBkMmjCvz8Y2Eq/6ufYk2Om5mxB/CmsL+6U6BvPRjDEFN+ZWXC9ZR/
i1HWYgWss5J8yLU2Q+E03ME4DZmjhbdptvNwW7ELzqh4GIhCx3vKyXJ8R+15eL9t2Xq/Ar4+OFbu
eudGQ92X4NgVBdT5ph35MeMye3GWz93laEpVJIED6u+u5frNU3rsknF2vIdlyJcHZNkOsSx4oqli
oC5nxurTpTd4QC19jOppTO96T2WaZckb9wnLS/tYO9tQiGwIuzluAhlZx32wvsKR3nfxIpt972nV
fBvoNX+pjX5Mxmhzr/Bd756easxPzPKsKVoPoRQuaVbXRqRn+oH7CMdbyZ+82C2IMRVBJjGIhDV6
V940zw+bZ9b9uTTdoTvr9VrfVl4bnFhkiuYk125vkkh9IIDUzrFtua2bfktzs77rqiBHZk9AgRip
6EV3oDf2SQpiXR0PhVH7sSvXfhPSCLrouNWjkR/dSlvWwTaJ4GbEnaLv1tB3YbwQIFEmdTvz+Nao
Hq2rqCTk4NhFbubHTTi69KhPW1OKdUu9+6aaqw9dzk8dS7Z8N56NYXyec2ko4Q5BX1+Sb7JusRqL
1YqBRb2vcm3lp7FY6iLxA55JQnHj8JlBNzLjaNBZcxzXEchn7hyeSbWG7USHrxs8tUYBHGD4W/1g
9rXHmDYzqx+8GSD6YGIJ+dgV2rqCQ95elnApH90RVz3FsbmKO1uvd1FNX1TczsN08uk1IF2q23rG
n3UmyxDAND1z5uFhbmV0cgxVE+9QMmxhgbaNQ8Po5Vwt3JzbKZCFPOsKL3zHfuvmnE3MgOE6H8aJ
WUjO9ZILGI72rtvU/NBgifMFB+ltSELCxz/Xbjs/r1Wz3tW8VFXSRKNshLFMbZNEfTP6ZyyvKaPf
apllvMmqv4SLSQ3E4wPoQ7p2ymLddpevJLXzOuTusFxtGR/m0A3D/Oxkc0ZtnJXZX5c1K3mjF6c7
dj2lUXHkjOm9sXot4V3DWl5DS1ffg02aOomCzX1qbW/OD0ZhSTvOrLbxLgq5LHt49rroMxWUocXB
qh9y0fYqUjFwdjkjKlt6YMRooVXJ6YgIig28OjWKDHN9Rw/axBs1p155THf7LFtxWideL7NvgFnB
HLP3UqxSjcby5Cv8y6dAm+n3yprtc1qO94YL1qPnnY64JpVmLc55CvrA+t5kh9y2l0ccu7MYKI28
CbNqQoOzuTktuaFR3acZZ19okXDJE+IC/KutNCMSyVMkcfHcr4S9l1P2OVeDmcVu19IfHeWoOsTg
kngRR1Y1xaFu5CR8uzbeT7a7jaLPOM8kHG/0961UxnRUq0VvIKoQvYBRRMFzw59crbof7oa5st5X
KbdGNHZZIz710+hpmFgkjt0wBpaYl7auROfn9R7cORlPqJbWnq0a1vuoHbP+XgaN8UAeteTeTUFR
MS7RNiF6ryr2IdQikDPyMvTgjkPFZBxIZrVDrfU0H43aay48BUt7VN7ExFy3xTpwRgrUPvO5jNlD
k3vzleo8qQ9+u2xRPFKb/uLaqhkOoC5dybZitDeZyqI2Vn1YaCFN1V3TBdYZYpkKTpPtYqzPo3J6
yjvJk2+PupXhA3ItpY4WKbQfXqGa3/Vq739AdT8J5H76z3+vgnujnPtbVd3/R73cnnbyT17lT3q5
y2/NTrz8kN696uv2v/9DLudav+16XKLdkF3syV0gZj/Uco7D/wPKH4EP0qmJVOKfYjlkdGCwe9AM
Pwe1v4uofhfLGe5ve+HG/ucmGYRA1tF/pJbjIn8gHYId6ML4h7XO5pXEh/wToJeyy6+cwz97S5Na
9tNiycUvON+NIyPuUnXeXZSO2jg35kl+i9bVCUSDYcd4l7ZGqpPJDTcDCWbgTWsWl6k1rs9/uJW/
v1R/pKjegnI/fkFcsxGSEjQOfyLB7Sxou7Scvi65T/CZY6RuHXuc1OfYWqYuOP391d6CqNAAEJg2
tgrUg7tIPtxh+T9wu/O2KMXSKDlxWJRfDFv1yOzc/UdQ7Y+rIJQlNYFuc3zBP930PF9LJ7dpmsh2
TKas5XBeNcH8i8jztxTC71fZZTFEJ4CsBz8pUkKzjbDc9WDjVi2Pc6fN62jJpzMCALLLMjeig5l3
39whW3/x8d4+st8vjK9x9+eixfzZLdP30TxoGmLFqjM0GNaqzwHZyyPlFr9qoX+LR/9+KZRcqIER
jpHd+PZ5bc3SeT3WduFZsomnkY2AUtpP2ti+m05t/YIb/NMHQ7uNtGWH9al5QCz+9moRZwRLmlYu
yjX7OLo9cbnu8G31re1XWPSbbyUfC6kYl0CQjpSWfMj9F/nDayiZAHGE5YVILctIbFnUh8bV7qH3
Gx17yMMuI5Wuv2D7/vTuhxYasFfqcy+X+Jl/Sd2ZuaIqCgHmDiyz6W76zqEl/1WF4F9e54fOEM75
VYv8xw837xENvuQ6TATtk5eCmRGUJX9F7f3p1eDjgMK//m8XSPwkBfCkXO3RDnPh7uKjvLMrAXDr
noqsfOiUe1VlLVkD7mngHNr36ozX5az053OiKq/WiFwxS7XXjr+9/w9XmP3XIhxuLz1HR/2zFWVG
JtbmkZELCdF/bnkkO5dz+qsX6C/eVGg8mEPeJKS/P2tUEDXW4exyj2utdCho0oS89Iaha+OKY/uv
xFh/da+RNEB2EQFMiuC+y/zhfXWjtDRCmTJiSyoktBu+WHN4OYTeBeDyr9LY/vpiOzdKcjQurZ++
hZy/LOg9LqaJPz+rN3O8tYrW9UVpONRA2X3/q1dpX0X+xUzuX8edkkTzxka561x+umLqLVJpi6/j
DMZ6LfPwacANG7WaFibHF4C0xvhURKtYBjsh1HlLnHKNg7nvGbyMQbgZv+3ayMecaphfrEl//jbB
kCOZoK8J9hb/z9tbD+SPeCwE/J+yyRb8SmZsO6jY//6t/fP7xFWgUJD2sGsx5L69Ch7VnGyLIBdo
q/31cunybElmeHFkumkBnvX3l/tJUPR6xx1eJ4vHy2rAjX97PUenZg+UXaCYUkN9Mc8+CHq75eV3
V7UugWlOlj1J5msZG4rW7EPPyeKjmUs3TFSq218k7v3VTXbgphi4oAXxnrz9dUZONWGt+Ph1GU3D
GcjBtJwthPfav/jgv7rQT/tZKxEF6ZwLNb2szlrGhINlqV+tDj/pbH7cXnZnArd2xQnBW28/T7Xo
Hq86tzeDdLsbgb4GYQBTfVeNYxKBkzr+o17kVJyN6OvWcxcOaREREuXsFx/4r14s0FkyQ4itYp36
6UG3VhWsBdiHKANjS2jkjo5YAsck6six/PuXChSHj/Xme7xvCDw+7NBck/94+7HNwTEa6eQcXjON
xobTLCC4q0h9YJ1sMjOZijB6sN2lpi+vHTgG2wvSXTYqJJNfrdQKPxR12hjgZ7qZR2C7roWcIhFk
DtvPjPp980WRuBJcR1Cxr1wWShHB6JV1xORuffo8dutkXQR1Iy2xNAXN2MCfS3lrEJWJjFZVq3mX
LwV7UMNJVdUiG0nDPnG0Q58D06NLIyGydhtxr5jbdd4tmRtPkt8pNrZZjcfInvrxMC/+OCdaLQ6R
S5GxA6uy+JoZWTQmzWBk/qXTRltGV2Y95vwKY1mehgh0Z2csWx+Sc3VmGMs2VcloLmN9UlGo+gu+
8t4Ls5FTvysVVbin2g8KiASwn4CqeGemkQVIM8ix7hPjmBswv1lh6/RKDV2QVbc5wdoqujTbzFXy
mf4zKwsETtByjsSc13Pknq2RtRh5zCmVupckNDI1nQdtOn5CYDq+7+qquA3CLhhjuNB2TqTCVxT3
hdutSVlZ230ZlX12MmVHddTUNeXLPBKAr5TRzaDYpdUlwxpAy806jd6XW5A+F7W0GASmNs3ExBev
uLDzzg/PLcxs5SFcVOEnxeLkReLqaM4v/NQpnmfDN9Xl1iAly+N1XB0Vz4yE6snULliFzCrjeXCq
kH7EkNsG9DJH1LyKMXf7C7IEG4OUI4Dj91lUNMEFuS87OdAwcSVTt1DmLENqNYBpCR6WwOdA8JaT
fepLJAMihd+tYLkMKz9EWVV0l2Cv66Pr1eEEqOnWMBFL6p5lQMGpyJy2diphtbq3ElXWlik6BwZR
TKHftkLmE+pZ1RR1bFhreCPDPrqtd/7lCDJDHAI7bbYQeabtrkJNr6ltv5JBa3iRoDtT0bcsgXUH
LlwBb5/qQKuP2WRFddyMY3drtNVsxKvjq3fDgIopYTSygofG2RbzTtd78WbtAG+cOhySVSSiMZub
x2UZpqSjoMa8L8PFVwcQY0qqOJT6QXbhui0tFWSA+oNRnEt2reKcw01DbZeh6HfT+VTVp0WG5nuM
v/Izyowxv2qXIlI0VVbQGqVRgV1ZQ6X5RAYQWIaCVcbsAj34S7bRPOqtGogPbCb/5q0AZKLMhyU6
VA3HLfB2bzATaUurEkQwbAQDRbOTCtYHP03KuWsofrFHczqijg024TfNUmBCC/d/kn4tAJtWcuuw
RY8pXzjAwwR97lKekWVgu4k9hNs72J6hFT0miJwEIqhNelKj4YZjXRsduqAn+E62iqDGPrB4IQDM
KpKymy0VY5NRH4aMrCuToXH0wjmzsKg2Q1Jgx/5ShAaI00iGQbR5H6vVcoHv8rkiDQ7vb0KOuSwT
i1bC51xrHT3DGm/DRzeVVGSMdlp+6Sv6u57nTfn2yc/IqrxsFbzzRaiCLjhgSa3VUfkDZ2lV1c7L
nI6Vdey7jV3HiZbeSFLflF9wKVfzqV5z8wwmr2gOnVQZ+RTk+qGVcO0lEgOlLv2RgSDw4xyMxRcB
X2hY1m5CfxhKFBFw/0V/PVB38VRFk/zejvTgxBqef4pRblCdkNdW/VRG5kZecG13lD47DauEg34g
P0x6nqUoU2LVY2Ns6/FEq453l01N5ceV75Re7G+dJBxOS1rHZ+Tm1SVykX69R5RW2hak7Ni7J9vO
Gxo9DBA26ziUigaJaYbfgXdYihtjC6wszviebeWj9iNogTPmf+bZQ19MquMpqsCZxvFbIFNPPVM/
5429sGa1Z8N5q+IbNjHWT6QtZPa5MWzti84kzM6Seo1MAq8nnyVvPbdhxamW9dAUrVl0scKebtA1
5dTa9xLOJDpzT5G9mmX/Y0z8LwT4v7xqf5g2/gQBvis+f1PFWxBw/4l/emZJ6eBohImDzCC06Zwg
/uGZtX4DokG3xxVYW17zSH/3zIa/eWDGYHLmLtEmSIWf+h0GdH8DXwEO4/RMyBpj/3+EApLc/WYy
QvkN6c+/R2EdaZ7AlT/NnWRWuxPVpLEanKA9okBCklTSPmuQlFgsbFo2eXzIPps5oAolJTWnl3b5
ngo80phduln9I4omWpn8NK2P6bSZ874COSWawJRlstwgpJKA7eTVIIWejFzbO2KafEgrnB3ZMZqy
zYgxEKjTnLZFfhy6wk9FZZRtlMzhrBjJstD4tsDFRowzWX3Z5orj1FRt+sLU02IyhgQj6qDKMlCW
DTM8eW0b0SXFjc7HilyPj3xLc+uMMGn5wOZaf/OJ1z0PjSZAoUT1Yq07ebY4+1cnagj990catpO1
S+W9MrvmQRcdvDDYjX4ey8q+gJCjydnfI3tFC232shtBoCwWTtintMCeQCsxXUaiG9roezo484cl
MDzvsu21e5y0WtGGbX7hI+SxB0XK2srqOJpDeB8MLYXzebPgATBqR92tpel8apjRzgfQE/PCW9f2
E3EFxoY0pTLeNXpFNZaj7v24oDxtTsVQhS1yDTpahBNkbiAm6cyXWa/CPhkne3qWdqYvy141Pvt+
Hm6wtEH3HtynakRLEu9EGd0kT7ILdBh3g5U40tN36TaGl9kWjM+95XR9LGcqtcUQopgRaTiGCKmK
zW8EOd32lVdm1nVPgqYTU47HDOOulbrxnQ3vAzrc8dIprfKJOgBVJV41Bu3FzIe7H916WUU/4uMW
07prIqycACphu93AuVMPy03FP+GL0Bvcb/4SfWpWh4k6KyXlOCg/dcbMVPk3ugO0w4ujhocljLav
s7kut+kUukSRtl5UXxZZN3YnG2XGgU4HysOwnlrCBelz7lIPn3yzCzRzY9Tp+Yxk+tSljKkJ0nd5
Y/htNh3Uq8ZzYHewz6qycs7SpkIFGuyCUGfrpuYcIRM60anK0Iyu2ls/Rq9K0pBUNJp8rJok9TBD
a2r3hj0e7Z2ZoScckibD8vdQv1I3nbcotrmd0bG2dtrIu92JnnLnfBwb2Q5PrOV5m43V3hCbCUGU
NX0NFZtv4QvWLWZk3nM4Onh1f8aRODtV3LxSTlNpQT/N/dSHif9KSwWbbi6aV7IqfCWugj6CxGIo
htDamYQyLuyZLESyS1NXmK8EWF/SGC3MOkgflp0hs0xpYyJ+Jc7MnUMbxwg6Tb9Sa/0rzQY5C+W2
GjqC5dyJuHxtULiZlrZ4D2Hq2p2zUzt7l9rjvMA9RCnl8K8EX5p2y3f1SvvVdOWMwtvZwAFbD9FE
O0c4vtKFXdMwjrdGa/nJuFlMTNZoGJ8kowT9ATZtQuYP+tGr/KvwlZRMUxpfzjo0ZA1ikSrwRO9O
ZzCJqKKU67fd0dBb+xBh3PUOK9KA4cJRlvzugyUyPe8BGHWfpiuyyqUy7yJCkz6Fqc3qg9jCY6DL
Q5NjASGlASTjXBbD3TyWU3Ec27Cb3o/0KVz3zMvBLTL8QsWRokQnDlhXwsPsDulx3HZ4vQxUb4oh
p9Yn7sNBPdV1pi78Qa98d9pG36xTb14XqlEMzwZxyWKLwuJzOnXIAZZo4Ps6wTjy1FqdlP7i8WXz
tfklnBEtHfSyRv1dgXxHJTI3t8eqms2nWlYsrpybo/a+t8q+GPmilZ280Xp01huEg9V6rHRfFQl6
u3pK0Mla23GothohA8quG5UaAToyp8264QCu0hS3pJQhlozWociTbQgY3wkLluu7zUNGAKimuqtu
aCitzviSvQwt9yoxRianC2b77rFbc9L3st7r5qNjOAN3hh7mKY8dzugokDZl1bHtGXQi1ENA6Lc1
LIF5HmR6crEJVgOxQOtYnndR2T4rZHO3abUW5mVTLI2FhADjvwjT0H5Y5eyTrsO6dbWuHBHek6io
1QkPdXnKlqwJBQda9jyzpgHoqNpyufMXzjHoq5Do7Ms5Mu1LYCZ7QVM5pua5GXAimWOs2N2Nt21K
H/OqcQEiiJh+b/Agq9ifWdLWTiL/yQu6Hk6G1c4/oJH/zm3/uxsG/j1zi2q4KT79z6fm6/+cfVPb
t6zliPFmitt//scQZ0W/ERYI6QO8TPYM375/zHDEnhDWQBUKM5oLdeLxM7+PcK73mx14EFO7OfIt
k+vav+Ef3tOAiQMCWoVr/Mm594Nc/+vYE7KL34xwmGZ2eJp/EE0OUBAJXG/BrWVqOq+eXRm7tLyj
419cDpqgBOEVGQeVK6KmG57HZcpKsXkZa1qotonWRQJu98T9UcujJAhyg/Wc9Kds1NYHCs9mmaQr
IEfc1krJw7LpIDuMs2dlhwXVF+oxu+rD8117PSU2q8qSIMhBb04e7KCuPQRIKb6N1fxuWpWu+FE/
XfZT0R7+xRH80fAGjLHEFmRb3HgycME2Iuci4OTsHQpaKh4jwy0+4jYs36loiixhVSHqb537fDyv
RK7Xbkt9nlKGp3FJB5o/wGdwZhWzLSngicwLcCStrth9wu1UM2hdhrN2DDGj7zxkwaQuC7eK7s06
sq6KNa0SgGn+WacJ52s9pfK6QJLdg7LNXS02Z65r4U9bf6I30j7w25dPdHOqS2KJDAMpyTqwO5aI
AiEG1qJFlWOBJRiO7O+UocfvyOvr9LICUmmTvjQik8D3AlTE0cBNh34e9khqFxcGEFtZzPHqmenB
6s0qimnuyIlw7aLiRZMJMAs9BtENamwvj/uR/FPBCT67MuTgv6CWCrWYgmb+0pZm8MVwu22NKYNF
uuSxLyWpKoKzLJVhJBySIft4rtL8Q2A4Hk2RQbMEyQwPeY0Cdbwe7ME0hB3OC1KWPOUto25Dzyia
LHTFZZe+2GpiZS2ANB/JfjPPS9lxNLAY987ACD1GcZJDx3gr9w3eqt3iAyfjiuNtGHYfZFBnn5vc
18SSY9kORV/jsqmJ6M5EnXW1ccBX/XpplLqiKhsETvvR6P02F7WVtB3GnqTxq2A5giva6aXvT/B9
G5K+4BBiI72U67pmguGu8ARraW6Jws/He6LG+dWILbCFgyD0vFIo4c67tZ8+V7LW14G/lZ8L9LjX
i4+rW9RzZr3bdGWTnO756f0YqQy9dDOgTJ3dAEVxpSynvrCNSdsHf/QrkIZe1ldjY5hMdcHo8rp2
+mVAqevHG3sbbp+mRoi3hUN+b3BU3MRUrOGXQs7GxxB42xHOJJdbu02t95xyELC6kuEroaC30kef
Hz41eVB2SR3ImSE9Sn3nYKbS2S6WzLcePYCTEZJxGB9CG5YXr8y6Lolam8CK3ZqIHmGsQSsTz2w4
MmW9kbXvI70sOB3hm76aIBiImSJje1+WUfOxWCr7S5TW6lujnd46yK7mxq3l7cDE+FR7ln6qTLu8
cwipXE/zYDYE+y15p0/skyGV2VYa3qUztKXYdamusLyFCX+xVr8+ApiqKJaNORJYbKXNrfZXZLU6
28w4QK+lnKn7iJ5x+5IPQcmZxkT6y+9pdoFou4Yd3sPynmNRzjhIue7FOHQVNuqedipNsNvzGBHP
ebBXisd4n3Xgxa5D/PVS1alLp8S4flDSWvODDIkvS2CXV/cYruDICImt5nO11tbnrIRDFbm5mDMt
gxOTBqaOEKmp0mCSXhpZj2qisU00gw8Hy4E1f6wdMDfcY2VGwmHe+O8CWu75ojH093DBpf7CPmE0
idf23QrHb9PbHm0tcj5lvTqNAN4OBGosH4fWbjTGm4JIbpqz2010wEvtO9lSVhNHi7N4sbGgK40p
PBgxjgI5fQGVkDanDz3dLtFukyy3wcel1ZvfhqV0zNjdNksmxNaxG2zjZvdkw2yblxRDpMqLgLux
xAEnYQOBeJs7jDSbZYuwky1jbhd5rOmZb9A8vygdFx5vF8h/Zj8CXVTBKafszj1rnCy8N6pSRaL2
u4rwWSrCr3mx6ij21Si7257AQpCsgZkrtrLM+r4ibsZ1ktWevN+6raouODQbxgc/MvjrORtWRGxv
P1oHysr2gymiuy7RnUX59cSm/RLpwBmEpQvO+GUQYOo2JsO+pndiu2tbnmkCGT8FMYa15fOEKv+j
P7ntdNZyoL9MXcTDomHs+jKS+HEzG6PfX9LWlDWg+YiWsYgdlAFvIQrG6BJ/Up6//GEi+QsB1L5v
/4u02vd1EmUIMtvTdCi/+rl4y220x0pe4NEa5fC+NrL8nH07SAxcOQdbNl5SzVFD5RjQzOuV/zsV
guZB/f37sfDdN84QeftG0rf/xI9B0I5+QzXnE3yzJ+/uyYf/GATt4DeCC3DMO9hjKTDbYb7fB0HD
Bs0LIB6R2GByZoi0/gnmGY5JOF64dz955t4O4f0nkyB/fecx//XKgD8h5wPJQ4HlIMmwf0514DQT
9uYSQAIgYU96CX49NZiMMh1S/jGZ112t7ixXHdx1rt6xWI+HsZ0uTKd/6ev5PPXns57aAUEe13Ty
yvlI9TpTlZ1NbJVLHiNxTaYoui1w4pQRdTyfWuyqGSaEPpMXK2hYNfkf53FHvtzxGgfbwxoU440x
9MdgdCQ1ol/D3vky1zYuPU1sST2+xzB9Po/yJXOjLSlTexBgkstjMzYRxSjs0o6jHlPtJ9izclGk
EWjArG+cJr8EKHKT3G3fUeN58o3hvY+SPPZzC7dAv52jE0eXDqXSuWUOb2qhz56Gb56zvazzcigl
IqGh0EdC8r/3i6+PuEsxWG2fZVnd+CUfy6B64cLFVuAF8oX0tomNQR2DvPk/9s5kOW4ky6L/0nuU
AY55G4iZjOAkUqQ2MFFSYoZjdgBf3wfK7GoxkiVa7svKyqyslCkgIgD35+/de+4fmNJkIGX/3DTF
bY+UMvB14KG2/81Ori07OiTx06jVw5dUt2t2MNpjvT2jyVORQEjPbQ7dxIE3iirtU5liCqTLMXa1
WinDvfcyJ6HzRqh9xTwKq+f87OSYG/LR2uluuc5Ns1ibeOZNyLmUCe1Nmag7axA3sBmDWTAjNeQp
A6C8KmT5wkEYVHw1Hv0scrGclid7oQgYTZNsRk1W8POETm8jTHeA+u+AZm3oaO0Gj+F/NN9ZoPzN
psA6YR4JYuxXrlY9NH16H024nLVIk1unywJlaVSbY3iruYsb3WvXE/7nlZebNCLxce+0HFvOwICe
hgR571e8KxjrqAxmR+7bIj/ndJnoLfa3ZWM+aF6iPbBlRKsyjHRWcr/cQWx80qzoysroQjRzna0Q
/ST5qAf2aBp/aGFFfTY5aj8gyMX8NoVPiYegszTpNMskMQ9iUsc+TedNPsZhUOR1EkxNi0fPHnHQ
Mh9xnPa2acI/aHKeHGqOMiub9U/tyWjjoEpqgSEr3orBdXErtNNWQyYUpLV/SpppPyU+cvrOPcbF
4tCa+vPk6rTRq0HfysjQ7sp5uLcYv21rwMRMZrFTEi7ynNHQRn8UIQpLGDfRtLnO+ua5yf1HXctP
bh5PjBP1hldQjGcKxwMh0f166tMX1RvsP009bHSzesp6TGu1kGdVKTfQGBdvGBNj6ehPhnTpjrpO
uklMfe+np9wasA9iTDl0yLeCoq/RjVmK7d0a5ZWW1gWjdmfaIdcr1gljXdyKOamfOM6VkRTsj41c
IXSyafb0V0aTsDtHw7pTxb4A1N2oGNt6xADcTcdvfokLrUNvEmNNRW2vBaIpju5YrzRtrAMgOa9s
+TvRJllASFO5LhIMz7Fn72EINeusnzDU5ITy3iScPDcM/oK4uytDbev7X1KjRuxfp98idT30eKYZ
J9zGVtcHOSXzyrKa8hrDC43GPnWjB1MM1Z4OdH3taE4bMMwoNsSLtluhs8vScj404TB8yZ1KbSfk
H8/Kbx5QOmOLmkLa/H29ssrIPledjzFytMtvsqeB33PEWavCTA8WEOFgwpiDuxM/WuGX69KVNwy+
T9kcHWvDG/dWW2fHwSg3PAjVrfK1q6kartrc/z67w6c0VU95YQfkdMl1MWo/EmfwNwm2q40ehTeE
5lG5iaM1TFdMDJir2FMfOE4ayMkzuZCkJOOcuppspXatNIuTmEwqJqyFSZQEhVR71Cu34NrOVPms
BUyQ973CgRYxHOht79hmmlhXPpP1GSNlX2jPtdPhXqsH/UdKGAhMINavSnjpa1aK4qiXksPZOBKo
14zXel6Wu37xPbYu9NW0RVTAmGY7DeWD7eZYB+/lZO5LpaFuSZkx5dbSJMD/NWf59CnMD9TArN+9
MXRPkyPakxYJWtPzZu7LYzypVl/RlkG+ZMNrVraltj0JB+wPhRsoY66+6RnL55Q52Slz4hsNwQwH
XVjLOqXapsIYsdXd6EYVX0UGysuWfRrgCT/nk+V8HfrqexJ17Y4RrBlYnb2Hw7OPJRrHTl/LcKm9
W4WkwzlyQglcIzlrSfI024mzQf9yzLTskBC3UNhNtcaGxe+DEtCbuh+T643rOsqvGFSHB+FgJhyj
OcXLh1JoKDelzh5T96ek8x4bh92g51Cbqe+6UWNI8YPM7oIm9OJTFek/mjZ/NNxw3kgLKArD53Ij
oSRvnXjknBuXmFgHLLZYz7d0gfDktyaKgbHu93EMVMZseugqvbq3Bv1lTOatdMs48GXzNdM1aPQG
C4AyM2fbUrufqOe79TCrl8QNgTC4rWHs6jaha9/BiRi9sNkSDGtvU61nAt06DPZLbX4e5/mz5/T5
ylQdlUVVsF9pYgR8jJ14tMFQMuxKj6SFpa9JGg1bGBUl/6DLpMgdEebUYSaD2En6Vz02i8M8qWyv
xRaYQUtMT8s47GXyy+JOzwBcTIO7buwbO9pOtk3X3R8Dlt4HU7M+F2XWfkr1QTHd+kzPrDtIBDPb
uFsi3FVespuzyGqZ222YSDHZUuEXv6Un4VaVRVCZKtZIs7eEzB9HnbDKsv6BFdi8Rh2m1rNmQ7md
7K8phrWBVNdDYWj6Qx11n8XksJe592ALd7ROzM9WJAnhabQTMsJyhYOrPCqDXi9n6mFdteyWOUbR
A6NjJiTNaszigAjQm65Mj7GvH/oRuSeGOCmMbGWX9T4J7XXjtmu3moPMlddFisSEIaKV209uUl+H
4WJ3yulHcPBWEEE4A7fbfEjMAGPlfsqMT4VvyVVf0EJDWQJIZFQ3eIJ3Mf5/NudoXRUu2veaOHJn
ky4AjEle6722GaM4KCHNV35448X9A82NLxO2Vn8a2VtBZiX6NrGsxzbHDwUFHQedtvbBRzg4D1c+
JxfsuQvZ5WygTS5DRO65tk7JqS0s8UO0+U6K61L31ovIduqHFXPFvWXfRmXyLeekzFl2XTk9mq6R
einiRXCLtatFuyLs92FSHWUtdrnXgjKKtr3jEGTaeTsDyAJTMpwJCeFE69Ca7wHFnU2JAzwrVE1P
f35kbITKx1FMLDDp7utePXk08NdEeMLhmJybvuRz2/pr5DpXhs5+1k7zH8OgTgQtpFuSd1EEtWgN
o4OZiBseako+TnMIp1ZO7ePJcjZ5Ye2HNjyhAnlt2ntNVw8Vns6sDdeV+SBl/jJU0ecSMEXVedvB
bw6zll8XkXbg/H6u7WI9ammzlimdjlEhman0ZDu2tbkqmukPmXnPNp22ZW3InPpFus0PwlmubNUv
3bbrNsl3MLB3WmLt4kysiMfZZbb6PiywQEcdB2t4meu9r0c7WUdU883WLPxrMzv7s/oyTOK6ja51
6z5y5js5+ld9Tk+FrA4PoWUTN9cOLbs6HGiYGCxkcmyuGovaZor6U58lXx1q3WzMigCFITVTVb6K
WuyRdcHhP3VzFTLqrO2172V8rpK/ZtKdP8qMB5tq2rqeOAp3s3+qa3kjzeZu0Owt68fJcfgHMu/W
HrEyNPdmq43MZUYknflNnkwd/mVxAsmy7hphrpXGZlLrMsCxEB/86WWkUAud/DMEuJNFoWq3xhUd
hqfEih+BI2NeiJJoMxldQFTIKk/6W2noL0lk5+tBmph+MdpMvXnjTt8gs6w9TKI0+yYgOxpIO//Q
l/5TB4iCtm1/nBp9Owqz2fWmdjeYxmNdPbujcw2d5htPUrIuuuxeoE9bDQ7UGg4j0UbFio7p7G+8
KtuK3LJO5VSZu7Iq9sQlnNNUv1UOUYMwg1ZNi5Ii7FW2KtwfTmITcdhPT4nmLyeKOPDYxqLlsRz8
l5FaKWUr00vtGk8SHcpH02XqrWWAjfykDRxruC+TYc1I+aYeF+dpf5WxB8YaiA9rYAvoR/sQokAj
1OFlGG7w3Z+nqDmZmvfgExuRNeazFcI5Ydljz2igC4rqsZ9fM0hAtvZjNq8Szb7VQUnUTAVZ9u7g
5uzbuT9JMAp3jUy/jxJCtm4/FQZYDduaNgCbAsXdxaF2tlWyybzuiJ5sMyUVjEd5N4IDkNWzSN0f
KL72RVpeRYk+niPDXsUqvKkQnK3awTyyaXNag/LTMYvMUv47htvE6A9G4pJ953wva5qhcSsPmjRF
oHJXkGTSnvJK2yUCN3gd75um+ZIhR28qJ8imdNzaeoeMtBFJgM33a16og6ais91Qks4ai43JMZ0G
koLuEGce1E610fQGZ5gaPHg41R9a2q0qETb8TPo9Vgtv4xqs5ok7dGu3U+bBUKg8ElcG9E8/hVX8
UuEYT9uhv0ZDcK7q+mmY0RePZqmOFSKdIJzsJwuyTtBnA3YFM33tKutBAlTclV0G7JFa0gTZvqMy
fRyGyV2JsD5oBUKBXmue4RS9FBlcGgr4KMDXXwSuSr8VHFpx+o76MZSgC+fe61eJ57xGSt7rLa0q
o/duG+jL/G2LmV22N0LvMUo758zSkZGmqPtIVeSNamd7wxzeWaWt365Q9L5oDsuA1lrF3vVitUuJ
J1jLdpx3OvKlbTJISAxVgUnXH1WARqY85q2OP2BKws+GEX2Ka7fkrIIdmL+tv2G4r6BkUCCDEtjy
45ByqC1DGxEy7u2RMphQfnAJz1gMors87YJRifvSqxaVzSZM2mqVQ97yZf3DdPETN+AEcmmABwRP
tcrRZ2wbFZYnNxEcJurUXLsessdxmLotSRm0PCWUlmSwECAiomV9OEyCEJw0oloZ5XjbhRk9G2cI
r+H8oFE3K01cWfQot1VR0TT2FQRAtzIOAhrPyq7rHMo+ozBHS1qOaN8iVNSenm4ni2cjW8z63rXS
OCi14ujYxR8ee605FV/iUPf2cpIgNOpUuatRDF+KRD2FaXnQLGgtIBuOc8vWBsZqlevmtRh4zMdS
XFGa5iuHtWrdLD3lalhVmnUN+cY/uIb81BuV7m9gdfCMKy0+sLUU9KUxVyKbqiHceJP0tm5pJF+N
fDQ2YzbkO5+zNYhWejAIehU68ioOD0ma40nT5yEPGg+tB/igZfUIr9IoPE2taa6aenYCRNcNdZ14
6sP4tfdRsI7G1eCWZ4snkQHLV/Ijz6WrfSLo3F0bVbYJIYPnTbmNyyZCrGYgmOlWmOtCujBsyymE
HZShWRPYYY8Jj6FBH+0dQ10hS49WjT9tK0Mb172kYy3tkum+eU4p1QpRHhuV/LD8bJNYw9FPzP1Q
xFdW/Zo74ePYereDInZZ2NveE0e36VdDj/C4hx6QDO2X0E+CNi9em0yd6zy+yqcXRpWBLKc704pu
kJg9w+G4rrJ6b1O0OdIOCjhXhBfceTINzGRaQd+N16WmrhGL3Jowmaq2v42Gz/WY3qeVJ1f0/De2
Vz3TVbAOLiXxoklu2WI1ixaBY0bbPOqMbZ5OyTUzi6MK6zNknxVym+kUjsNNLvw7Xst17LSfMDkx
cdN+WNR9s9l/VjHsi7yVV8wE7xGq+ecBVftT3Tf6hqHFGvlqtEJmtYbr8EJMx0oPNdZdCe861d1V
yD61QiV7lbbp44DFJ5hrNR7bOLkLTSY4tl5Hq6ysz90AeNvo54cZqkCg+izIRu1zVxo3EWHagZCC
6nK2wKQ09XOULWNAYdxrYG2piPInIWsin2taEHlF+d7722wQK2RraLWi+I82a+Qh1JV/Kv1qopWT
miR1AVpvkuwWfCzbIjOZsd+20nsCavQofFbOISumq3B2DyaJCjSG0F4VscPGYEI0cI002QmdIkeg
se43dhQd4jnmgGi5D1E5PqRJ/jzUlNT/bed300+//ULp/U07P3m98Ocv//xfzXz7XwwDFoskZijf
5X/+XzPf/xf/J7JYQsMd/kgsgoq/mvlY9yleQG3i30aau2hE/tLlIhJBsksoDqrcP//0n7Ty3/bx
XSx3noFdCRoquhJGjRc2rXYyizZuZk7VA/ua37Vjv/FKLblFSN48uI0zfmBO5cZ/GRwwg9NBEC9e
ez6CaaNkeashQYphY4GNOeaCJVo3hkVimtBeBzBH219+gXemWpdDCoJhrCWKDtDrIpoBNHshOSZH
IU+9rqOSriZB4Gde0RvRHyofCRdRy2YNdJZ87EU0vWFH1Al0WXsF0j9sBEXjsBMk9Da6LDGC0Eij
/eR0psfLpdrvZmuNCFYwdexR+OruNRr+6uxqoQhCKq9k3Uo7e+g7z9a2uTea3Vrrndy89sckrw8x
JD20jkbV+xupFYb8NhpNSRUn0b7sHHdGE7ASOmmveyaDtBjwcrX5usiyEGKKxbA4aBFNWGdO+kV7
K6nyxaaD1pKd0ioav/VV0l41yVy5X4t0lGCK5si9jewkPFWMSb7lNFcTtDAGKEtbtFBe1kyQQbti
ISNe20bFB6bxJk/18IT0JWOOnrgZgMwYuTImKGDMNi1TRfKFd20XLrpRiKS5AnGuOTAl55HCGpOJ
7n+LosHIX0ot7sygUVqR1lfj1Of1etSZKzFyDBl3X3lxPVY4EKAB022zMmN2cvoVTmtPaz3l2AyP
y/BKa9zlEkweUL3EyxK0N30l1XMdp6o+2ZFWlp88JSdFF0LaNn6vtNYH/clVY9ZONBDh1yEuSUIQ
nxtPcXDGzKbbktaHM2pl062mUMOvwUpbKx+Ilo52wjqmcC4r96braqdo7wAr1W6+rhi0IcTWVVgw
Vigsa6q6QMa2O9+6HXKcDKpbarrFDeiWXr8PW6Syn6OUwLl2M1UIcLHZUNV/hYAt6Zb4nTdNd3wA
pK/rKm17u8RNY7XgDOwqlkhNa8h1wLyEYU/1PSaOtrgtEs26CTtosNsWLRJndGtuPtfRxEOEyGcq
tlUjCAjkd3RKGtW9b9OuaWLgS+yK2XrunLTYDxnaz2CkuxdtFZaab3NatfOmw8837Ga9MqOnvikk
Qwb+Np1jxERzPboBJpvQ5xRhAcWI71quwU0AN6xhymUUK75bY0hSHTWAFnn+LkROsDdVi8CVfXVg
1lLQPnYRjfBrmig8UdckvfldGbaqjqotbHk2nNwzr/NhrPOrhHQ+k+IPdhHxNdYcs4uZXdvuw7pe
/tF8JOJG8FaIs6NlOuXqGGNG2Vjw9wTa0yzT9+C0OAsl9FGqH7rMrWxPM3aKrlr8XjCzhNG8In+0
cW7ZyXiA3G3px0qjs7nU4XTs52PDwKDrN22TtY2BZBOc2gAyu9MQlkh7tJ2gy4Zi2EGucKN1F8aV
sWtbHalCh8BjBHsyVXsxtY61mpwqK9ZhgiIfklps0yqptFKumOK12bYYej1QTWqXe6axjr6NupIx
IawrX4dR0mUYCxFFtPuKZtqnDOxTdAp5kb2dXYveeIhGi8d3o+W5lT6hNBidvdmNFaNV0yqhML2M
paYtODyftvfJ8UqAS/o4a8l+ajkjg12BVrbSnUR3AjONteq65MAfH5hC5/WOU0f8vQRiMQfxbBcw
hXKEuoHw42g5iVNyjXhHHxIjH+Kt7VSagvhW1lfZDKKLGljZw2YoenvAg1bSXMoMmK0PPJXKXU+x
HVuPdOvpM8GyzSOqHRJaWaxfkDpy6tw1YMnSmV6ssIz7MDZmjxrUGyf5JQZcKcSLQV/X57lE/89Z
nND4KimRIVtgp+mFyW72evU9qgldrj0slSFO3NcByG1iRvDTBs1S30cRt0X9+N/66K/6yKey+M/1
0Z95f7gO2/Zr/0b0sPx7f1mYDJPcP/6DG4mXSQej+n+FkmY4/0ITS/FgYiPC2LfEf/xVKS2xf8Sk
o8Vb4nQNCpr/L5X0fy1oGoFCB/ErsXT/QP16aV8y2a0IgxSkXHsUZuKiUBrrcBqMML2JdM2ZAqft
UHc2otR3cEfFBtdE86gjzNP+FMjAqnpfdHvho0eOw3XR3PoCzIINGP2iXoLEKuuhSm7iaAMw8zTY
jDWLrmTkee0kxQ8rRx8a4jX1zez5l1/onfrpvUsLLGGOgMhAGONPmPkvyI0pdGtk9s0N7fvmCjFs
329G3vmtnyY0Ja2aFF5MHgqy0GhiAdYdR6HLgpsXfVDJGQv74f/VJj+/BAIdEbsI9CaoTS7YEMpo
I8ea4puE6CvmgjTH83WbWyhGFAS85dhNDPg6d6BMKdm07irFHMGk12e8EUTkDVyJlH78iok7XY1/
/jWhrSbzF7QAO7AJmOtXMkm8WJ4HoZ31qkbnOGTh9Eec9gZ89NxjoI9Wunicxm4xS06CRq3vdyMn
v7YP/0wT/Y/PynKhy28JbypFPQIf+kG8CL/eiD15SC0Z3+g8FK/S7uXrKH1nHYoxOeZGYXwesNDf
an4tn3Qnjf48+/3Hqy8P4t+u7sK04hug1LYvYDgF/ErHbv1zGjXxE5m63SuHj5htS3xEZ3lLsPjz
aSAJljANnk3k2RdlvePFBsgX7VwzgfwcxnF8J5T/j44pf17DRnpl41VFNmVfvO6DtCMZheY5CrE4
L0LqxzHS9U1Xd93j75+f9z4N1kwU/ETm6e5P0f0vb1nWx26qTdkNYtjmvm6d+sYrauuDR+O9HwfY
E8uX4YJVvDwJLZBpRlzJTWn4MAZrOy4OulVb96nspg+y4t77PL7NO8qXyJJ8+a5KaM6wXLIbSMj9
ZujiiAlb1PfjB4/bu5chTohlnXQG27l46zpfTTgxkxvXz+ZPKVBjhkxl+dG7zdH88qGGoyw4Hhsm
ngCPzerXV0pVWIhgLN/IRBfaunYpQrZl2Ppgft3mGbZw9wBa2NbXRBMIVuLUw4PUVMIA4Eo8l/nB
/bzzoTky83bBVCEi9PJDz7kjAdN557Yrm0OGYHk/aNm4+f0DuXymixeZpRYpsCeWTOfLTDjoF6zm
tXEWSFdWpHBTl8ryc5xnr6PffBBY9c4HcuDwMvKC1uVa+sWS5XZ2AXhgPCtEyweQ3pz2zMj+aPtY
/paLT4RijsfEosdBhPnFgsGphD5LLs7M7AG5tzhHi6aK4dDiZqwtvQU5L6yNkBPjRBGm9rPtzNqm
sch9nHsN7USSh5/quksfBLIBhl16w5BZI4PCJvJh9/uv/51CgyWcB9oD0IiXdnkkf1kPLEZVtRAc
YkSj3cxyqF6JT1igyhaS5inS97rS7fvfX/OdnePNNcXba3bozPu0s86p4J6CRCGOi8exuKo85lSx
SdtkBYsAWI1h59O10zra3e9v4L3nANSW7eoIV5eIwLc30Fetn7ConN2wGzdEb7WnMY6TDx6298qI
pZoyHAbqiK3/1uySBgfzTj9TZ5jmph+lwFAUG/S2xewPzzatsJcqy+0XtDzWhJLBKlvQBl65sVJd
4xhh5jiCelx+HwHrfnKBLh9RXjqPxRnZ79+IYwjd08qvrTPPsYfETsb3BsykV6QqYgNsNnmq4QGt
DWQ1csU2Pj6PdG82cTIk/C/fvx0srdw1MvJWJeLP67zAdPr7n+hnpfm3W/zZc+RNQjF+8ZAMs+0j
6dDPfZKCF4qlSIM8G4ZjO7TWnrNv8tCT7fDilCj6GuYSn8nNoMef1O1kYLRwMatEjTiM8HKO5D9V
n35/f+89QrQUgZ1SKgNov7g9p+pb2qz6WWvscteWIP3pofcfULreWRtpBxKVQUORX+tyH41ANSVZ
NJyLyhiydd0xqi/0lDHpHHYWXTpGY7//VMY7O5ALyI9PxEMLn2HZ2X9ZDqp5UBAj2/Oo992V0WUi
gHdifWEqJm4VPUPw7kacOUgWgGBbiYHaz9aHh3AG5bP6/b289+E5zPACeUTBmpeab1k70sEedrbH
WN/YmXp0BVmZosT6JPQPNqH33lXXo5QEEmmCvro8fHSlMENYOOeiEXagFv0fsOZmF9JRWefQbg4W
rjjUsl6+EnAJCEKJYDogyfU7hohTF2/wJOsf/BrvbCTcFGcymsoQ6i63xqZrSBLRmrOKOVcUwngh
++iH8vTXcJm1zvOudT8MLHznuQacAUGNZYHQtJ8PyC8PQFZ5dEElFnzF2I6gAXS0zKUDgB3dSloG
30OFBw+JzJjPn7VlDTX7O3tCb2/ILzDlvA/WgXfvZ1mkeAlsKpGLLXs2vXrwuxJlTtQceOChl0+2
+8GW/feLLNMS9qSf1YHF0f3NU0/7plGNrM8FbZhHspfbT0YsnX/8SRgOGIKHC/eLZy105F9fLYlz
sKhtdS56q/lmKic7zjYT9d+/NMudvl01uQg4Ft5h4NwsGW8vUmo+ECtHnTtdiYeqmzuEK3MJU2mw
MXn+/lo/C5nLi3mmuxhAoMBAZXx7sQnckbLi5uzmSQkrzbOiu5jY6CezHccZu70HWqFKzUc9LPrD
yKnm62SI+GjpGe/xNNeA23wN43sZS4TaHRIa1U3kQ7RmW6n1Bze7HAh/vVm+c9shUG5pqLBwXy4n
QCLCyQzFGURVaK46xOXzWveH5ApnDJETXmtDC6NTX5grR7UE9ThQ4PcRg5X8Hz4Iy51wkOA182ny
0PF/+7Vl5pgzgJjOeDqQJdkunXE90T/4cS4fhOXEahi6DYSHZY3P/fYik+dFWhf1Z1XiJmxUqk5E
PAArKdMPoMx/2zJ+Xmk5F1PiwAvxLq5El8rwB78+O0VDQLWHi/dI19jcJm1Cjxc1G+3b+K4ph/i2
tJX2o/Nr/yg6R3/54BdeXqCLXxjr+b9vxL9oCSQuUgghu3Nite2JbaW8rYXqb3VdnWpUHxsmFfFj
jkIt76f5WGGd307eaOxdJ0JEKgW5sR/80stH/90dXbwg4zQnaRM2Z/JIkAyy2H4P8za/U8rBUZPh
YenwXm2yjBmWgWDrg7XgclVbfhiBr59Rr4Cr4l+UKH2ZeH1it2e3MFTg1Z0IGO4VH1zkvY+4LDXE
hi9sJ915+5yFM9y6ea7P0QQkNnascsdujg0mNbZeIePneoyqHYOAYofQQf/g4n/btpePCNicldtd
eg3exU+eQ7+c/Q5QWuthRkHNJK7RB84PXuwWBy9x7Wut0TBtMeYau6D2ijJZTbTdf9hMgF0MVWrG
jGxI40Pe63sPo03kru1zeHYpX95+L0yYOtvIW844kX81DwXtQIRRmBswnD4PfgiSJ9anPYqXr6Pv
FAuoU996YXovM9FfS+RQXz94PS5Pest3RWmDJ4+Cimn+xbLTDYUnHbNDXjJpILhl3L4YCTLwYKYA
TfHT+Qo94tTWm5H+EaNoieRkzWC+RyNZxAqnQUI0w2x5g73SQrgdKRgBLD25bgxHq6izHx/c8WUx
utwxSzaLJcskVdDFysKmQgqXLM7InVBAm5nlLPKv2TPWicIGhZq8gxIKRQ6rv9/q3W0PBuKHOSsO
zfykhfPBHvLeC7Wc6DBCArpnCX/7mzakaSJeq86GVs+osntd7RywPMMHS/e7KyoJuZ7BhkVV4ly8
UwwhS3IKl89tMqDzAGm+ZrJCTRbVo3ZAr4mjfliADQH8YKMg+K2wz7ACpAh0k5H6B6vYO1uJb5HE
iteTivBvt+N1TSRmzz+13uRfR6WV3w0GpmDm/erh97/4O1+wb3HmB45B6Ctb49sveOEwZGGuneTk
jgerKBz0c7X2QXNy+fYuFmVakws1l2WRPtvy5v5S4bpU6yFG6lPV9NYeQmKPic4377KswoXpD2W+
//2H+vsKCfEOuD44YFpcOFnfXg905VA0aji1iWifoVt1VjCXCoCG8noSlhBQNdYVPUtU46ahpu8l
YMnkg5+QNefyU1OlMa1CCcNZ2mfC8vYuOGHFY99XJzNmlr3ocAl4NplSPI/N7D8T06gegekxy4gz
HETfLGuAu63RhWpvRxpdhN1FVmyf0iIkHwyUKvae+WduWOFHc7YThpzBVWutOx+nJWZM6xGoA1he
0sd6QmFmYuKWVDLhEFBmzFX2UKd2/Y3hAUJnG2YY6bCzR66Z+zPjzAKYO2zQemhY2AlBI/8SMScS
lvpb1+rRWQJz+mY7bWRtZL2kqKkkd/ekaE5kqxXZ2J66n5lrdU/82vQzia2jdZquMYz19621ZLX5
P3PbjF6E/eKY6if8pUS7uaVAiKeWwLd6HmSJ6KAlB06nnIEBItULRCRy4iAdkxlHLCPiEncwzS+L
/BuQlGYzHovm2cNSueTOcXEy6OSfeXSpTzYdQIN+30FDZqQfpzHhhRNSD9pCo8EqtmPMblQbhZBU
Jmj5Ey/5ht9tQU5E7CDruLHYSziETuXWRJQ9BdJvvGJXDBI/QToMsFNW/FsuGbUle7GGN87skfdZ
jrBPoecQ3zqhCxqBGmr+eOuXg7czQ5JTV77VdP2+NUPjjzJNSGvqTAXkaQBxMoPQjlS9wh8ETsGr
wMvBxmvmc2HWmOwo57CsdtIQ0MqdfMRRhKLHhlrGq/nYpSrv16llZZ/EYBOsTpwG9ircZiXQFsVR
FHeOY9cbs4uw0Awtv8569qPmDlAgWyZYEHGHLlcYZ1KoIM8OIdiqoMDCkG9mJBTN3uDHfcnSRVXZ
MUrn6BoXZRikomN4qZHOhX7YT4wfpHZEHIm08YuEpzIfyZyctF1khc036WTtfK5B2BWBAQ0wD7Ko
kw8oAiSGX8tLrUU4YpBjmBj27dQBBIlm5CfUuDk8tr6uvHKFiRvNpmx8Ga0ZpPJU+2HVkpzXohTC
zWcinpcTjGh6wiayTAB0AszyOKH96hE4+SjDAJFs4kKzUCXnfQoyGC/tV6uLO1QZZuk+SGcaP5mT
QANiJWk8bJmOjfFqTMfskz62HluiniUxsOt2uB1CNdxhkBXmqmfPxwBDEPJ3POCVsW0GX5A/ngxX
rm1WOzPHNpGrod3LCCHDATtrhp0D+spKwZF8dNzJKBbCWvwpqUvjmqgb7ap2orhc4ZmbYcnDenMO
YIy7T13vJzdjhw4JSVvC0lbTUHrqdK80QZDHeKP6WVmsIVGNYKKyhvGvBIf/sh7+h43klx3ob+TW
09dJgtR9I3tY/o0/ZQ8Lv4sZBxYX2Fp0PZaN4k9wK3+ikwth6sBcmZWyO/5b9KAtqgcKMP5NIVAw
0V74t+ph+TPElaA/obda/Cnn2X8gfHi7Ty0XduCOCZ1hKOQJ7vPtPqUtw20zw3lD4mW8SzneXPdO
nG3tzPwWdl7xweb8tuJYLofOAWIjM2xGUPpl388aE7BWffW/7J3HkuNIlkW/CG0ODWxJUDM0I0Ns
3EJkQAPu0MDXz2FV91hXmc20zX6WbV2ZGWQA7k/cey75sS1ayhyRFKgDhO//9gu4/7O4+PfIp79p
G/75z7hA9anqqGSdv9XeSWEs2ig6ctR06G18Lt9jLsW0Fphrj4TJjXvZthVUl9nGMThjVibexPpP
5etfC7k/f4prrJBnWpAYqen++t02Ey/hpEYWO6qpP7NCxA9c3Usm4UvXtfvd9gPRh3XRHksPA+di
crZkCBUbhpu5uq8GHK8ZV9VaLjl/sDLNnNQ4Sz1qdgSP3ZBn6wWU4TltDW5QURfmCa+o6a19fMJB
EspgCyHIOcTDAIqpMVD160TI/JpOWa3LrhDfQSNzB70gAFW08i1oAatHZlWN70sz3zuhkrdwdsBT
F0m9xV43Xnxyh4mxbjLS/4JyWZv+CLvhj9/f/58lnCW8gP+zkOrmo/gY078eJfyBP48S2/0HmyN6
FI9d6h8swH8dJTbHBcNUluXU8kgArplA/8LGoEJHz8TEILhGBv2pp/in1tww/X+QRnWVa/OHeC3p
jP4PRwlCnL8+8Wy3eNrZ81Lkczxdp25/feJLmUHEsBaSPqaAHldibVrOLWqwrcxl/SupBA4RPsO4
SQKn2TKYcw/A7Nr7lIxprI1WeWqtprh4CIC3U240EA7EElWxMs9taOLD9lByxks7kYkz6O6IzLw+
KNUhWg7xvo/6xOrkREwlpl9MmOUAm20hoGSpNvxwCmv2AKJ2BO0mJvXL6cTMTwI6wtLOseBfV725
7kagMM3kwm2ucKyFmNRiVKErIydndZyHkyABYeWZxo9hhS99nW9jtBCtkZiHGR03YxGqE+VgajY8
dVQjLtmEqPfNAuqNYiuI5ry5Lpw/CMNb5VPq7nuLMiV2PP59jbazzLehXd92juFsF1FeJq/YxfDD
kmnZK6n3zG6jEEYIzuJ83Ys83Axj2650ktxh1sF71DIaskj1SL0bx8ifpbFpcX85JfBUs0hfEhJI
tT3hPUw3Na9/7Kl36eFoLTuPWCnb+i1adqUiRlYsOhcYiUuIGEuxZd3rwgbwTxU2yXA9hfgIx7jc
z2Vug+5L8seqwaFUp1+NsMtTDpBsY/Qt3m7tsOTuxZfNUi3q3G8KsWMijAdVXlxMkszJhry/CTsY
FcU4fjR4i1HZOvFjYDa3gIGPqoOgcpQzlqwMUhadN1gEa6wPY2e+8kSBOA2GkxV2j5VVndUIS5CC
D9N2790v1fy78cMsstvqEA7TgDB4wlM47/OOOGpf5sexT4CXL+V3mvZfsePeLXC6GtI7CChG+pql
BpCXefxhel2uM6c6lK7ExTxikhKLva2dHvB3UQDVcrNNkwGfzgdBRrOqmuwuE+C++ngoMBQuZ6vy
nR2ku5QcUPlI+b5tK1aomc3uB2nNXqj2th1hEDuF/pK9+VXVTtTP88HO+yPYlWvVS/namGazkp0q
8atn932e/25T94Gsnx/SUkDrxOzaaxP/WGNvQwvv8jJj11X436s2fQ6c7pn6/TZW4skx+C+QVuOH
ns3IsnQR4WnY+DI51Is+Jl712fbpsvGxWX4MTvPpDAMzNaJQiE4271gGE3fbXMIaK1aAlcoo4DYm
1jqT3XfcdWsLQA1iiKeUoI97HTOmJuMb/LDozX0WW195YlvHxGjQ+U4hZKNakV1iFEedux/WaG+a
cuHZwRQ2H8KFlO70folPZDtxz7URU9fVbO4lzRhojW9vdo+WjHeqPyLdXogoGSY3jiC2Bbz8WA1T
3ABleaiane2DqllwveNNmaeGhpJnZgzgY5S8C2MxRFCoIUKx6X6qgVk2xAFmTrmyUn52Xvl1Tk4g
qS/ErvvqZQi87wTuUw4pyodRSMO1KGLQY2HTlte+eh+70Qx5PavaMHEELnSvXt5kMTxK5HwJvnTk
448BCvj5ODRLQV4Lac/ul5sNZJ5sHU6dLF/h3gmcQygnkbyLrPLGch3Mfl49CK91qjvfxMH6VquU
MLokdWR6DBttljX0lFL5ezlbM5bdju3rCQ8em+V2tGIrEpSaGPyHJOGH6mL7s1FlcCfCJG0i0zCG
B+zoDqQd11GHKashatlLSWJ3l03wRIMOAtYu0Q6U/LwAKzHOQjW7VtveVyxika4bBsc2AirM6CeX
HKOOfQ/kbWxtTcaqgNQXzdQztrMhapmXlpuuN4psu3DfuDiI+mmltIpluKo6W+C7o3e6XxCcbGTb
BLsECd9bScC3nAte+MAFig47cIXVvLqRDRJW3nKWpvkrsKPiAznpLaSsO3pMZl9km1xqiTRc1RLC
oePNT7YJqANhWvdWN0EVkRjwyw7LDOlM/x06jtp3DNjvzG7g1SEvoHHVOginfWU1R2x64VEv23ls
192UQ0od2dsPqxA3BcjCNWPEdU/LN2TZJs4Hvvj6frSBp4fhLsc93hjm2lDAljhpWYctR3OsujXe
DTyn5c0QTlkE0+OSpinW3kESEJRuaHn98wgFfAWUbHEK7M2loJxL9iQC70eMoRpzWjRladeAptmS
5LTStkOSHzTZDSko8mgQWS2bcYeR3H33seuurImU9cn1ui1cx+ngxf0vLyEpeCAX2EmP7QIkMdeY
XAdeSUsnjx72o0DFW3xVT1K4JAShBbqwAyrP00z9acF/9eLpocASdXCK4lQ2BAMBqZJrItqHFWlK
O36bu77u1UrN7W9M0DiMgfLbjZnuk2FWkYlxaW/HQK1b3980hQvqTM3os3n3gKpCak3K+7Gct+ZQ
/jS9cXbibie9FmaAuA2SN9uZ2y3UlFPZqvsOKLFtM5yDtjCn2Q7XC8R/nAtBSM7edFZqefSKGlyC
IgqraUouHQ/Ojcp3hVr2vmh+xNzd+3ZZ3FX8wxH+nB2zlGBD/NR5cPtbHyTlusnZoK96vNqX0Jk+
5Hgn2UCt3IzY27E0twl70HA5N9elRDVEA+USV2kwfNdu98vJMibfPod/hxBkY5Tw/ZPJvpLjSLqZ
9XPnT8clGZZbaZR7D8//2bPnrZta950bkwIXQpY0JsxEbp7vgDtfluSD5LFNmfZbGDwHX44mKAaA
90od5ZS9EYdI0hJhYHXF9aL78GB22SmoYSTA2OVnSR9bQPANces+5/Ikyn0b1PE6VVhtgTz8+DZM
NMf4LJp6H9Q8SMpkN42lCs4nu0gwHZoHoJ/7fJen8y9l6e3M9CYW5j72y7dYNjeqTvZa8oJg452N
6nc2xOuxLDeYfAvKGNjUdf5iu93eA/0DOfUuL+h4GhEH24Ac4oPtTjtb13hdpu2YhJ9d7kdOet/K
c5LybGlQYTPBItCNm/DSTuoMcID65hmvyEYS0dCNLxrIA8vU4levBLfgXbiIcFd29UFL/P4WCdnA
L3BXrtE+vgj9MZTGV5gnXP3nWgK2Ssv6ZCHnAbaP7w1bnwxxURjPpAjJTZz51q7Kg/IX3eGLOYri
iXcyWOHPNmFPDze1K3Zx4f14GSDejpJGhyOnL30qV+W0rpLmMU1aPUetm9SwkF4MHVwN5uYmmMdq
59aOpIauorjhKAzmFRWfXLXGbZlhcw/fPbif+alNH8rU3SBViKEXMqWu0yW+RxT74gbpbZ+JHACd
s+NR81cI81EOyv40gNBtRf0xOeqkuuA2zE3joFMFXihr9rkf4BmKWYcRV8kJtimadks68fI6pkPF
TfuuCqxksYb+fQWa9f4uZsy6HsSt05GVcBW/7wnglM/ZKOG17TFVvS6l91BA3I+M2nkL9efABLi3
kv1QI4PBxvDgY5tCWSo4GVoGxw6ELAD/7TbzpB8RPgVNdgZ5zPMzY2WqvVvmNLs4XNooxQROTVQ2
zzXgVn8lPGf5wtgOr4WXbjjbE/jyXk/LlkQt/I/srG+AFBeRVs6labhiTOXe1+U8vS1Wu/ykKX8n
DGdWA8lNxjO0afr7kFn/AsEQ3sLRX/ShcCXsBcaQjQl4WKdRNsdnu/BJWPa2DYwzl/w91yk6PN++
8bDgS12FZTL8KpLlUlpUWMZ8AtZN+IFsMPQnxVqm5oshvVPjy70NgBMpU1QEBrhpPzwHU3LOyJRP
wuyWyLOXvpy+QELeJtVD2LufMk2vl8srLJYoKYMNm0bYxVxPo2y8i2tWxp5hMcwvpzgQpbf3uvpk
ZssNYlkSCIeRz8EoJ+2rzeCKJ+TWd5CPtpOsouU6aZ5oXDG7ko+rAkA3Lf3dOr4mWmFWUIGxSxwH
iVH3NZS1t6d7IEywU2vGnPu2zdbKqcHKYL1Yta5HzO+Qz3uYd8+26GnmyoDokC6/hFyyydU5ZsmD
PfbPFILHnjiTrWxRVWk9o5Ag9MN8IdQhXOO0tO6q1gGwaRxHzi9ZlZ8hjE8SViR5eemmcx+4Vi4u
f6hxgMLntgXSoXGY1rgg0wmvOKqpf8ltg+F0f7soM4PDZf6MTfo7nsS2j7Nffdif+wQkCWyKV8bo
N6BSebfD/cyvxZN7Yi6oON6lv00begKH8rbOPO5XbAhM3teATPJNUVQvuu7DX9ncd+Aig71T+tNa
F/0Wt9vdknIjp76er0TyLort8cVT9ntVOCySw/QWpOIHq9NNU5XPiZ7mdQYn2UzN774LifHVPurO
O22R6eY3e00WCAMyDfvYuQ/8pHnSTrXNGuLtFovqVPnqAVL/dlx8vbLT8SdeGj6itGqOCAzNncW5
KkJOrLAfNnqyPhg1EYs0298y8ZpV7SZQCKdyj6a92jZuHtmygz4O7I8YdeAk/lCezKmlSnQ+HL/i
HAmB8MTu/BQs9mfc1Bfae9MhAcYfJmYL267vt4A3iafL/a1Tx49jr7bYQR/HLN4Mlr9xx2xTYzqt
2mYfjDgQpXpF0wdxCUx8S49UQYYOTiymtk1XPIOyqtryASGRJrrHh3k3sMZB54BMWkEDWYpdOr70
vfRvGlypUB+87D3PAzC4pmRNYyQahtXQ0ync9yC7v2IkGKzg0iL5Hdv9cpM5GRw6UVfmgSfKqDfg
LvkFU5Cs8BnZh2SQwE5SgkJa01L3wlzEOc959rA7OeuCXBrgc5iFXabCh8L3ZhjsNM9Izm50SYnr
KBLukBPWW+r5hI6aBzjFGo8Wfmx3y9K33BVii8f0UzoJXCchYvNAnCPxl66e9tqH5NUM8t0gh+6Z
IZ9BQxdbnxjK9UuLc2+XNOWwDWM/3VVSgWtygvbg5H19TwtrwtUwmKxKz8W1OyR896W2t0kS2M92
ghZpbSSCtZURz9aju6DEv663aHPwB7oXyVV2VBXbucWonHwVwrOL+mIgBFXm7syl4eX1masl1zs/
W4povI452rzrbxKVmHeVJ8djWQVpuRVjPn9fHQPrZtbTgROoPiBamA8w3Y3jwobKa9gK120TMzBI
re0swn4jEn96ycOlPOCmmV5b5bOLYyHJBcCP+UgOy/gjqadAyLn+rrIHuRewgO4mWc7fuRvS9Ipy
3sws2ditkksDVzyjC6r5ZPUZmQBJvLVadnhmAKE3cbAzeB4+kHt4u9Cdc9TgBYFgQNpZg4o9uohu
irippt+IAdVrNwxQQKzcsy8jUrk1cR3O2bYnoVjsOXI/BHW6F5opdkmr3mYkv7buYOcsvxX9ry4v
AfchINQ0k1syKdybsmpJj4oNte7NHsrO4A8Ada7zRcVR4tlPDGEkMJQFsYPV+Z+TVWYXUeZ8X3j7
s10olLFVlpCXYUzqU50p+1ymCKeJBz3lRsoCefFEhZ3Z4a8ZRd09+I4S77Gb9G9wGVAQNQAHHkAL
0pAEY1l8xph8wAe1uNotqtu9Ty5cvsrge2pnookt3dT9rkQxEBSBZB6eoSR2R7NBOGHZzo8uM+4z
hpDmtcvH+ZD1tnti5B+z5pYhq9nasuTR5l9dLQF5i9sC3zvleq3tF/qnGvYQl4wU/iElSLKTy8EN
vQfsaFlUNeHj1NcfMLR2upHHkYCeXWIC4PIC0wfMm7dBeUBT2ZVX8x8TgNqvWQ2CXp1PKs05RuTA
7b8iBTbDVl2FuyAdh4hGfrh4xmhFTWCLFOqSSKrI63yX3qMCt9kZoPVpp3coXH0bkKAvH+uxSnaC
b4X9O6RH3oEd6Ii4iPq8p9mJR0PuIB1k2yZQJpFFSdGuAn/8CLr6ZRhC894Qk0MdUJ0Ke7xRBlgr
CxlClIdh9mAui38Dv+exdsptGVQP89QOu85e2FXXWg8x+sLev5ngIBBmVbTAGiv1nlfYwqBCJt2h
TLPWWdvWTKICiub0pIXlwmTNOVJJs212anI+XdnNqPAYvt7EbgWKG7Wud6ZCNvFRGkxbS9sCe5sO
nT6y1AZ6XXdy5zUhCZu2qtR3YQGUWi2ICfmNTux2AJQ/jCQNM8Cil6IY6Ye3RJV48xcS/jj9SG1b
YTvXEgSxQBSiq+YZoDhgCp+/9yhj4mlSwy/Oi+8Me4Rkhw4RJkRyAGOjpYKNza7sYjvLtfRYguEw
Avdnpkgg1LFjUMH1miusLRJ0YY/Q8GwpaTUcIWa4xd5BVeqai8lQpesODGVg8NIGVr3YDHEvdo0/
9J+m7mGLjHTDmcdqrNP1JvSGrZHYu16PZ3bo46NFdqlY9baYvvyiFiu3oA6hYc5dImLjIFljZtEH
2iv9203bZEssCFTwZcCpV6RucjOVyXRaPBISVsSNDpDB+zo+enN97wauovgh7uGhCG3rPaYHC1e6
x0lPD+nwtmXxyTY5sbO8Ge4sP/7l9Po5r3HMuV38YA4YhyvD8iKNVMOuaegZdxBS7AESrcE6r3z7
qbN2CwHrb6E06nNhM2kr/OL4R7iVbaXvtmkke3Js3rwyu0dEeBlQR3CMrEe+SspS+nDjdmh8RWFR
M61xxkiL9pURGP/JLF87gts2cCXGtQULblPVQSSQlhsof1xKNreIwWlC9Thr/82qnScmSeYO6DXx
RoV9P07+vBJjvcNKixMDtBv7yl8t+KwoXpzugTnTfQrJJWW2momLvZj+GRLM58T5R9Yz817DdfS5
rwz9YMBK4Qg20g0KKIB0HcXJwJsUkPFj+szrYA9vE0ta75LU8hWXgbcel8F/ThtvE8BKy3txganm
rKYguJtaKgfyBr8Kh+wJp4ZtJsHy9njcHDeDIeaK+svlWVGcypHdF3cC9sYm0RJqNHhKf3wqPKeD
+FGpR+ATwcZyprPOrZdqsb/azvvosucW3JWQ9SZdBntX+C91wQaCGGhmTl0JYj4HDmO6H0sIqVWm
/vMowpt5gjJD/Bp3LXnfjrUgPTAZpmTtSnVjVDMbw2x7jxZzAwtkPym14aNuXU4EyfalRGVB3/xr
mn3u9ZJwGamzI2C6cpViP2Dg6jz6moAnQuguY9/fybAHLZ0x8FrsXSroF9ICf0o6F7+TdmiYRfqP
g9DZPqdOOzNv2NdBnN7kJkUe4lby3Sp5D1soW0Fv/U2mCrjLuq7uGRA/TldKjYfHm0fEffJclygC
hts69cNNJ8wr43/PTsd57euBrkD9Kjw4vozpIzblv8c0G3dForqImykTdymh6s8sxKvDiKaj3Nme
8cbk4NRXzKph/f4KrGtA5jTtxdA+aFIiVd+n60WOlGh1+dPGGeMt8UOG3EugSfWubSIVHCcD9Qjs
Z9cE7OmZqDyPKVNzGKcPsVD5kfHzcmOkUm/LkcBfp0AUg9O2j3Rrn+t5eveK4hDGSAq5VyAelvWF
abyxakugi17a7ZrJcWDQtiyPWGYcXFhKtdPqK8DRrW/q3rOjMPfI2Qt2wpYiEqbmm5NrEhKSFd+z
yyxnep0h7BKUHYKfX6wbA5AigdnB+DD1prFGmELJC/puXmoUZW4yr6a+y/mES8Cdu5yVLh6kSgPA
wNbFt3SwMrPMeu/dZLw6JGHsVjGg9BAE8J2XGYiYQEsAAwSzN3VstVsXwm3ePs3LkL9xkU8noMyf
iyHTN2eJg1vZyn3V87jEhkd7AvRdLAg5Y6WPdEVS53KTyiBdm4Rukvlu804ELd7IMDe2IAwip6jP
sgdMvqiNGYQfk2Zgx9jDYCTFYiy055vORSU3jb8tzmVd5K8Je5ia9RDqo3y/MMXhRJPrwqrFJkl6
9wZ9kR1dVaetk39bWbKtZj41Zd7KH+UWoM+zbjrvUJgA200G1WZub4Ax8kuyqKnp46T9nILAX/VJ
1zKP7n6yVr8ueZiciW+I5tg3r8ZYktoAK9igwndWaq46JztWWhxa02WqzRGd0OGm5jK8u9poNoOE
zEo00fMykrbhp8D8s6OZ+fusyHdhTl2Vt4xU2n0ylis3l/qcGrG+HYUp13lIDreyOKpDIZeIlcZM
gGFMxGgKBXLK+JDMrmp11v1yIKy8oGrt3b0ZnivHLfeOKnJUG4YBRxpHFDidyyzLF8Oefthi8XGX
O1QTNUf7tUJIXpGSRn1fTJENs/iAnPIpzdLnqTFIPa2Sg0OOxzzJk6zMG7fxoH/COmLrR3TbeORi
bJkBm5m47jW3HfIs9HO0IkAwuOzQ/6YiPBUmscX4wV/apePJGUfQ9ZNrHlmHXIwQdjRG17U29Jtk
ux0NvnRucj7JtoaQswaamq0Cl7rN/lVnb+34o1uWHQaPPoibjColdX93sffedNOq8fFclrbJAqti
4OvY4TPJ6OXRVbywVnxrD8ulTtOPWjRvYmKtQF7rpgeCBRVWDwW/Vu3Nq6VInG0WB0EU0mGG0Ess
uyfzjvKMsgFiWs0/i6jvYSBg7BrYcMwIMZEx1EVXrrUQpy4Glqo6ToclYNSQ14IGwnAILcAiaG5H
T6/bbNmHQLtWrarFGnlJF9H2Y+0iVq1wCebI0+k42TZo6NIJnv2c+TKUzCQCkN7e4cP86tl2DK2x
u644ByPJ154lk4icZRKz1PLuZvVDlp1HnPBlpkREFCENTFFfNN/CeclNDnDTu5jA3WHlcuUtgpQH
E9oXXzTPnTuIH098ZUMzfnbsD7dXB5CRwwc2/FVby/DW94OHxoWW69t3ZBUnrETKX7mFbemaJJN5
w5NBrbFfYLWHYf/R8HxlKxhvv2wGspkOGFJ33oOw4v3S+Sv+sx0zVZYaicOGnKsdpSATwUdoSyCU
eFmXJnsGjw6qarR/vGUL496SKwcucFQl8avVZNuxCNgsWgiGSpaN02Qedbw8SkoQsCjsnVmRxOVP
7OGbTOHxe2IZd25P2cpVc6c55H1V7ezABaEG5D0ksqDK5Ckey5OtIcSCoOsjPyeKtLIPIUAycoDb
4osLBeZX6KhtZbS7OmW63pKAF4WWZj7DGg9nWXXHq3UlgC2P9EIkRbCUI8bAQTrr1FFNxuvK8scL
E2DGXb3ay4RlsPlN4b8vE+OmUvT2mV98xy0WqaJ5cUIEzrMdrvErsRFaQ+PaEKgxkbxpR/GszxVF
YflCOuTBhDnMrIiZmtenoJuLrb3MMSQ2UxJ0o75Gu3hsR94y4YmD43UMH9NTqBAMmPFrDr1vrUz1
g0tmTYsR74gXJ8r3agUbvZmhv0toijWkN2Vifva5V99YPdwbs3VOhA/3UWGjZRgSgr3H+d0TZfOS
Lt2wGw2Gfz5DoYiacd/Nxhtork0Fu3TruGOEDmRcN9nC/jXHtPFdZPK2q4Z1OENWHaZL4sRRIMan
2qw3jdX9MOtknynA27RyfsYZm773Q3U/06yODQNqNWzywaAdCvQJ+OHJUoTcLG+xWNYKtZ5Q13hL
/4Gx3Q7p+a6X6eaqjLF4FqXd7CaT4V3tEz5Cv0pW3ngoOs4ke26Rc6V4VQISCgf+R0Bko+JqhhKG
XOGO9cBB4TGaavvL0Jz7cdPdVIM4N5zxocY23z6g26bORNJRxT2pSsQY2L9KELcwlZA6P5Fbcuxm
cUySayngjHLNnU0HKKKg4kYMjFdDl+yVTbJL/BH1z7wzbQzQZkswndxyy0bB0LcH0wKYPexFUFJE
8uylwa6bky8SdBBEK6ZrNcsWEgY444rYv7TM8vNaFrvecbeO4koPQaG3+iUhhqDL402SBavBTXTE
BZn82DGnbGzX68nLD/T4qwZXxLIgaYq7+NB48w0sPt4sC4ltHqPAH47EHgRZ+UC5OW4ztsQTCcer
MvtwMULFjnHpCNEWQ7xRktXuQt9g01s0JmsD69Qjz1Pe0gGOtZnilqSc8GOWVlNCphbJ2h3SfbWg
BJicKwZpZ0rEghnKqoU0+6L8cAvnZfDnO2ZuRTQx2/eq09DAlYQluLg6eTCIFzXY/8zTxhczc/pM
zb8tSeskZ+dnSqp1sfBFuepRhPnT4h7DqovmwnpKq+EWT3LJwd7QURG1PIVpt8nyHFlEvWPVSIYW
LLX1EvBkk3Ycbiqd39q4t59bylMOyISBK+MUJ3YIm682QQ/Vmvzsr5bCCX/BU1gsT0E77tM+YE9e
hjfZEuizFn12iyRpuauH6TRZC6WO/P43Vd1/Foj+IVSzADoxJ72KX8ku/KtQTYXDIvOKR4OwUPdu
zqWndw7Gh+/Kb4oXPY0MUvFD+edpUMAMEWZ01mYsWPVu/sNP8jfTFbAelHfh1dALhQsR7t+kqmlK
oV12ZrVCvtd+hODCybNkJggAnKCRR10axjdj++BS9HX7FGAR2LK4bCGOLt4/HWD/r7tEd4lN6H/R
XdZN/fX117y+65/4F7ruHwK1NfQvYpEtbDk2v8Q/Rdx/SCgFOK6rwxxMGCCH/5Ze/qHXZAJ+hQJj
57q63P8pvLTEP3xfoIGAUQv0wYT/+3/QXZIQzdP6pwr6Ci92fSv0UJa7KMaB57nu383HAd4No5rj
DxxWxnIq59wqb5WTzfm6rHqtD4xVMxInYnjkKgJPhuB8hWYibMlMWoLMJfSOOLCKKUtvx1U/Mwfp
GkV8ML4nNDqisa9BVVx5PyUe25wWg/F2d8lG2wgT9Fo2++YDKuhJ4bPAMtE7K0+3oX6JrbwuiNaT
ppuQvaWtdKLCyGrmj+ggLcJw++ACQLR2SAMLE9FVN2gkrG7Y9gh1+qcG1FpxT9BH777ajgsNT9Wc
PvcelFckmAG69o+0RJpzdNzEn9dF1U/eJiyn2qeai3Oo/mUsxDG2WuMqVekEbsvZaX5kYlylJo41
kMdFfKt6DPtRdHfKK4s3Q9OnHfzRYm0kykHUKFO9+IM4316vJaNA9qpelflo7IKJSnqR1C1ybGgL
O0O3ERRkvWX7SuaB2wfVsK0ggNR3/lDjSs4HlRH45sy5se8amDMPdWZXpLQOGgls0nSu2qWudvct
jJZw3REaSF5A3HvDKi9yeOxT4OavbZDPNxiHoIGPXTP9wPAhYtSJ+7y6JXVHoARP2/gCttejLA5s
+WUKcu139pSq8ZlhURqia4kzoqY3qQiW9KMkFMk50jsVwW9mokn2Gl55s3e+isP2xITC9ugw6rDe
JCwK7GNJSfIwjIUKtk7QTJ+lVZYEe4Pt6JCQOuLRqElCYTM2OEzFis6io14qH4Z8nExXzRTZUutU
Yz0C9h64726VVk+k+cV21BC2cel41eCkZkNAtdDE/r1v/XE0Ol7LkiXIJzvi/yrKVVzX1s9gUQyt
c/i1T7jAiMxd/MoV6zwRzV3jjwFhDGyoxy7b+GhFlGbvyKRmLXO7of8i+qXaVWQmbykHi/DYWXpu
KIlxEKKc1cVC+nJAN7zAkDRX82SYLnCeKsxvIQGSngIDeX7Gn6pu8EHL7Fi6iiwxFB1pfOfjQ0Td
EkB6XnXKM9+LoNdoA1nu/YhBBfZOtA4vjNCG7ZGkh1MkmjtRPJZqNIPDOBquuxsYcaE+ip053nlO
2mzTIs2I1gUd/Fj44x8WLZKfV3GKyn/roWJAmcOmAOtZh8OTtewkClq9rmEf5XLLQodWPi2XAvG8
76Uy39KG2pJfVE2COzo/qe1D2/ikILlWPvBrs9hUtDTYfUZw3AjECcVqkVB/TY5ODyMznAaJ4jI+
s4JKSnZbVv6QJDXDyGCZtGbBqCYC9HrmuqsEESu8JdKhKBPKgqAYC1EXOXB6aiirUqTjJixIQL3B
3AIvnhT1l65988JxGz9xUfsTdrgeqZUlMbRdML+JcZf2bOxvU4NgtiiWOTqhBSWstbZYSKEGIQsx
eR1Q/5p8AJWnPI9GHkQLneoH3/I43k+15zxkXQe5YRwtw3gKNStgPjhRwFUVfJijrtXBGUuHyG6J
AzvKAicnjqKpVLWJUzRz26Ei9ZXBQgXX9r/YO7PdupGsS79K47+nQQaDDBLo7oszS0eSJVu2lb4h
JA+ch+AQHJ6+PyprsJRZdvu+gEIVspwWdQ7JiB17r/WtrHHyBSlpN1XtKZ1q0x1S1XNuET2pjSnN
ESTCu6UMRPNZkK95Jm9aureiGbsa5vNcehs5rfGl+JDTx6X1vLvSKFZyMflIZ+qlGTmjoiD9rjop
ToZVvvlU4mtL9oGTcpBItfScq7yvqp78DDJMjsMgwocZJC5xCx3fVjYSaHclFVOfva+MUdvSVAGT
o8kbeeBL+Pbb1JDqSJnvD3NyM5pGimtKXDXTM8RO93FolHoMZJcPnzr6W/3B5atpdtGU5Pl7L5pC
NEeW7aancXXyXcjJn8zBi5nV3QCTst9z7MbP51WZTy4ZknySvgIlnuBBI0wK81HVe6fNc/etjSue
e2c1Xb1r3bxMdnLGjsKytCxIWAcAIluyECf5Tc+JZFyIvG7BAWCcPJ7Aj6MnoL9rJ7meb5MMxbba
RqhGCXzwF7RNvJ8LRmiBdjdi0kL01EB1HxQqRtKeL2m6hs8zmbvyQIa3T0EcR7GL37AFKM/4qh3B
pHuEzX8V/YRunHyjWn5haG1/6AI6BjURiiaLpm1olYTTMm4VWr1t8cHS6xkLRIsq14QCjnSmEljW
FUY9dj7cnpnJyuHWgISZjxSl7I872ZoBBjYdKXQ2VCaZmbf4uMS70g+GHhb6uOT7ib6Bs4utyVtu
si5BxSlhu5J/puRAFBdk6WGLVUvcSdANa6oN5tL4gonw4hw9BNz5pqCh4jFlDojxXeI4yMkXNYvI
NlmcpYb8WTTfAa7KIQk6rJdZmfTf0phuybnL4QyoPbG+U1EdIs8K+sdgKasJlRtvGLAzk0oMnIjY
RPUxI7CVrmq5YJeV6D3dvLkoMse1C05N8xhNe4ZmyXxdEcgR7b0kKc1ZdkMXXHYWPPijFGXKjVuS
1pbzVpXTMO0lu1wXbVkgArmnOyzoM9S204AvT0N7QElIxMAEl5sWq2OOs7AmUN35UNjLBY9uzNok
5lAl10XpWv5n3Xtzd23IiR/eAnmh9UX8YBq1n+DON95Vj9VPrB0Dyz8npC3lt0Gf19CT9KgUgp+2
Xsxt41fWfK+j1jZ/9HVuo5qxWr2gkE+nOSW8J9aKDS0t2/adFykOXRy+Y/d7DawwOhfdaMGq89oi
+gPceq33ZRKoewcE0jVfnFp2i5LVUwNoEbXIQkiL+Tx65IBuqiSK57UT4svLlGqATmrSJuYxN335
pKs+ak5FbQpDXhivMWklGQlYVejL8TYvG3pZSGKVz0SlJit5jl1ZXkb08qsTuvOlfyh50nkKAca3
n6Yy89635VD9AXfTER/80gHuVQVzK48NuPn0FKPmMNtxqgyJFKB+7Z0waJQvmIik1n1RFPX4bgwh
YVq8vzpFuSMTt9jAGnX4pQg2fkd7JBr/PIf99+jzP2I9Lvzno8/ntHx6fBq//Wg6e/4r/zCduW9g
DLlSwTAIn9NK/nn0EThbXQWoApDuCjlYT67/NJ053huOPMCCiSvHYPpsBPun6UyIN9hWHTvw4ICT
Zi7c3zn8QJJ6efjhAO2svCVoNCEvMfS6l0d5wPNwMsxIsHPte2Tm1UPUV+/xS62BiISGZmgMW6CG
11nU+QftuPUZo257P1V1uOmYNqI8850DIpSaNnqKo4hiqT2nzeDtKoT+5NzSvCVu9ROYkrPqxHTs
EJwedeBtQhUN5Vq3ZFu2hOVM+5YWbEMaHmEMX2RFR1Q13b2qR6yYZJHbNlnKbWQn1l2Q4XPfDEpT
FTVwor4gaSwuZokMuvVRGMhkqS4yfv1Tw7/yvqHwGfajWwdnMh/8o4hQDFYRCBLyg0lviu2RYC3a
6rVsHqTTPzEqO7t+eccZyd6YIaBeCxhs0pIteaMic+aitwMtvXCu7lQb3GiXvhId7eGsZuaru3km
HOm4MKFOvyOwQEdRxklMyF0dOUdZT8ii7aXrLzG/+1fpwFxYG5xv2cRIerLp92mUweOcj2tnVWzj
MaBDhHztkBT2iRIPb/vgDerQOpAV2pHc0dFlJGMJ9KjTYr7QghzvGlQk9LMZSdhlFt6wIvm7IMdu
h7OdYWMXfRgqxFB+02RMtmrPZxRNHHeRdLeAipqLnnHRhWMn3VtHU4CjZCGPGmLbdphyCOIAEC6A
cjAbrWLn3gQR/JfGVP2XdnSWA3mADupjI8+zn7ifiza0jiXCqlPC93cR9ISzbIa0t/fks7icg/uK
07XEvh9GyLBsaEhDP3J4oxKloCTWNnfw5qMvwHjWoJ5Cppw1smVQZsPkaJjpjCz9W1Q63eWcKYq9
ILFOiqkcLbfB2zdJk5+piG1Erx4K5mLgO/TFhAi9K9SXOpjqBzqR5YmyudwuzSQottzsPjNqOpQL
IprcN1iXyry+TGLRnhlLo0QMqZQ0n/omSIOAqTs5XJux6cNyPzmMOwcQqldjbVtnPwsdWsPUjT6V
gbfqJor6cR5Hdk/Pso/M8cjxFstIGIUOUD66GfMQIq/RLoYRGue2Z9CX6JHnOsjPdTfTv01StARU
POymxv2SGOsJKsNRVdSoJPeN1sewYBBU9+F0jIgdeayrTn+wZCLf8+AsPClMczovn+7g53tklqKI
SVTffUGvYV2SE2LetfliIc9NP1WlVEevYsuvbaJc7WQqIMyb5GrUDriPqHQPDbXPHgZ6S4Fq4+D0
agZJtt0l5SZ3E/Vdj1ofw7CSZ5XNd3GJAlxUVXpX4Tgwk/W2HZLwSJzKqaMUvJlaH99i2V7hDT/1
o67eK1xfRx6DG5jX77OweqxF26FlaymOe8QtFZqpMTSfZxFa1+SbvZNGPi0Uy+SNyxaL1VwQquPm
7x0rVGTipc5N0DpkfUr/I0yc7OCS+3wSrTwZVT7mkbAPzEidG6yJ7jazli9ua5mn0RRv8yi8p7t/
bIBM7AJf7oIofpssy4cy7PDh5HflMD8ya3yYkaREZbvrKqtEBl95G1W3+87vOC/YR89vv0vpxWfS
NB/IA/nCMR0Qih6j/VTET2j534KQgl6ET2JTk7CGmHhKvkU+HZdE3XRIRM8FcWt1yrATY8GWc/mu
83HoTOmFnzAUMKO6FdKa92mqPxmAI34qN42LqbRukttE6UuXo+yhqlYITtUcpHCuiJQ4orWhoneb
g5XG2V6vXltMQ1vNWOM9+ePdkVQ6lkZOPun9pD3veyN1cbDWVHdJ25qZ0Dng2H0g3RM3QBXexBhy
N3M1YVNYmOnPaiR+xplII3LDaU9UJUqbr5LS9eBStmxZM66JcqIBboXF5ezXwKnR7oRxotAZBtHG
NOFywsN0pQh55+xRfMnC6RuH0qNnCXQoMrkOM32ZZkxpJ2mRlO0hKe6zy0XH94GpVruPu0nkhDYh
uoZ902J2YE8BY/oNES7Cqsq/w/5wj+/3PPFmbJQR4mGweJ+g/L7lKNmdJjSMW5WIu1FgNQnH24IM
gO95nDiM83ufVOsQRyOaqyxl98x82neKH3Ag8G7a+gwCFMU0bsje2feSQYX0MLvBUaeqW9Q5m4zZ
tsnywS6RAbQZoUMbtyrZtPrufaJxL8zu8nnoHEOMYlB8C8D1vQstbpqLhxbpdE2oTsd54eiIUn8J
kP9tcJFKZh95+3XpSB6t+aTHUFj6WBNKr3YxYtTsPKIcDe8G5fOAL0vPYFrClD8IFUY39byAb4lM
6jko6cfiaehN+r7R/PeutVd9NccdM56Gmfhlrfy7IUETRbAfM9ceDfsQov1mylxdioIDRthpsy8N
7kAp8quyJ+ZVLpGFmFKmDIF1deBmezdZoI/C4oWzKg01Qej84M+t2jv9ND1qu/TxgeBt3NvtOl2O
0SUy5pwbMV12yBCtnYEuM92XtE/Cy7SOc70Xpd8T6+NPg9XcYu4TpFOQ14tRcjuOTnlgtjugYqHi
JpAxRbvqDWiL23gnsOCws+Bazf+wNTrAxNBdmnP5acqG/oIv5tbuvK3SkINqe9gmoILGlKTLIb6B
GLYLi6xl3WYH2NLTQZ6aOme7mJ8ag0LGCxEATPZdQzD3Fpf3reOkIzwmdtYVabRdjOYz6hTVck6C
qD07W1XTK/GdatpxC22MWUtIHuY8km9fFI+ZP0tipv1gK/HvUgztswmdylCJe8wyvJu+yyB/qYsD
tMunuZ5QBCHtPpah+1DXtFCGLozpaEFltVxUKnPtf0j1fJ0UUX8KNcTtGpIlXsiWZpZdNvsIChAh
ZXG4QUe+7CKOKxd5QPpmiZofgRxg010u4/E6t+gMcGzJT0XY4q6bZ/60q/5wgzBatmr0LZv5Upru
m7GPrmoZRDcERmKu9qzs46jL5YwYt39vFJZLepAHTZPxivit74j5D1rzq9g8klY5mgvKMP9z1jlq
H2ayR/faIuivk/DgtPURCBiPUbCTPgL2GeFXMTLXxF6LNm7uz6HlP3hyHUJCe7ovS174trYjHoGa
cGBfsgl6On0aNGbhudRMDXzFaZ4pr3nUpIL3q4On6UkgZmNrqnnvJ6IqGJqmApCLt2ZrWf2C/cbU
iMNOecz92GeWhYtXEM1G67WKZwSRDp1sFH0uQl+5w0W7tOe6n1x/587O1KI6mrG8bvN+TvWycfN6
wmsyJfRFRDw8xHM6D3srsdx2x7EXL2xgVTmuUdslGF2ls31nZ9BPyHv3u/ZQ2kta3OI0cJ3PHVJZ
NOKhS8Zem84lHAoiQWFE9Qhwb5zGtvFqT7SSvjG5HkmkBsYUNZchjdX+CHpg/Fr3sTLWjsNqhnLJ
Dqvpk9368ffJiV1i7ie6rmXBW5Rh5YZtml66Q9SFO5dvpb+3lO2fK9tO9BOGuWHcTRYDptPCSB0e
S20t6YeGsvay8UnRyC1WMjTiOklPUeZ2wCI7yBQ9p5SOw4Zz7rBneEikEQl/9jssX3Tvp4BO0GhM
y8C2zIkGzJPkvkubbierPkVPNlbDeZ4NQpwhXXtVrRu0J5FYHr4Ipid81kFiBuR4byWbhUs80mrK
tcEIP0CW8bWfj1dA5FZNp6F5deP5M532RlituXARhdyHuec90f+JMY/6TtAQf+dnw96dNRrnYpm7
atgMculXTzbNultaWnFyYXBBt7txagJ2raTqPqPL8L1d7Qeptc1AZsnTPKSNeEDIaKnLqvV9VqJK
pMPOhbeD9GzE6NCc4qmdrHc5SZfjtkSK1xEwzuDqk6M6lmpXMZ0+2EVo9UfeLpvESH8YicrVIDcL
IqN9RhaNiFMLRQbm1GOFHrRi80eNda2cMnUvJzjKxT520r7Y4QH0qX9ZM9qvrulH9p3EIvQ4Kibv
KnejhR0vCpFGg/N87AMW3k2NUe9DkBZzuWNTKPHItNE7u3dsVJQENk7Xo7d0a4N4cb4Grgm6oz3N
NqbX3nE4rGz0PMxATbP6xurZ/o68XP54iSAeQcgUWNkRKnRgPlpdb6NbyyYwC7YeG7ZZkBX2xsX4
vSn6plNbaaHnmxH77QcTPWCg89+ldl5epPgUcDaz27RdWnKOJUCyNVO+Y84V7rNsnuDUrQc7IYaL
YHHtW6Xt/FbYrdkWY8h9ZV5Yqk1vC/1HSEbMLdMjiRAOgn7W8nziMMF1m6CCpx1PuvEAL/RhNH72
lmjDAXhajy1uJqTR7ALHB02dzJPNOJykhp3NFJ9Ws+rDk6YK/8RZr7d2rZ5Ud9kUgbJ3yTIPZz1V
/oZJnz7QsYe+62snYvgVtX14acIA9l2Dtvfen+JHQPv+dQrI76AjzE9DIG8WYYZ9wQ1AvYK3UZFk
nGR3AA+3SZA1zHTUMCGBHp2Cnm32fdZZt1MxDMADeY9M4Vzf2WtcKhtjVl1j4AbDoyXl8F80UvqP
jDkfPtZ/7lNdPw5t2qdD92Ojyln/zp+NKt99wzwdzDcCMEhGdkjX688Zvee/wbkgCNp1aexI2/8R
tGa/WQN3COkNV0L4c9rUvxpV9htPENy04pFIVVgD635jSv+KMkv3F4gtjTCorlSZ4lmQ8CMHdcl0
UeU57s0qV86lpdX0wWd7RQY2TJzW+5EI6E5DPtGrh6ivl+xxpF30XWucaz98c38jf1lbYv/WCzz/
KuTkrJ/KcX2JsORly6wK545SOWVkUMfdyRP+slNWOtBqYFljB036uzyIoy+aCfAvYLuveXMS4xgk
X7HeCOLEpPvy0gTHEovqLvUutJKPQe9w+K+mbzSNDtQrv4q0eKmLCAQXoyfHjaMLKdeEp5cXa+bW
9xjxESlhsYzMyfDoNlZ+/PmX+fcXQccBf4tnLHh1kQSydVx4VoOcIXUuMKAZ+vCu+/7nV0F88uKW
oeImx0B4K/lbEt60/vkPFN2mMz220QGPlqnvPIqGzRTr+1At32IHEufSXASmvKVF9Wdf/D/mvkle
jtcXDlCvCPLFQMfBI3x54doPWyvukYsWJOmG2wa0w5VnmFPs6NfHH6IAa9shgvkFH6C2H9n/luvJ
qkOUjUzXOQrWEWALdGRwZNploq1ohSiyy3D6lLqGVqkUFoJ0q3SsZVNqAXIVe0lPQMDk3vddwA9q
k5SBqsFT1BL0Gl3oal5u5gldzIXAlMvATnSCXba1hKLVGQfhRcjsmiKylYO3DQnS/Vhl7kd0BeQW
u+2Ap9DpB+XsvcyjfnMbAmUIbPVQXv/8rv3l2eBGA/+j82Irgdh5FX/9cNcwv9RWjshlh9cyv7bs
aNi3KSTtn1/lL+8UaWxE2Yk1SoXEhNfvVJ9OXen0Tr9DwaJ3YU8W6mIzaJQczoB8wOv7+fVedtx5
rRSb2aqC8hQLLmO8l5/Kt8qGo2Tb7+jJc+eGyqVbouGINejndV57O2fGsfHzi/7Nh/RdCSZKeAGa
vdcBhCHdIqkoDJAtD7dd2+SnPumYrbvhbTWnv5cZ8fwRGWiQ1+d4rNjInF5+RLvBmBLXwbCL+JW2
nGfNPpbTL6PL1pfnx4VYMrJgfuKxBks2Lf/V2tE7jUADLsMd/fD5o58tJSOuoMEfpOs0oMnTXBHk
gCcauU7o7NBNIR2Gza/uKcC9tyk12T8CYP47CPsftrsfHrm/cFyv0m9fGE9XHSPq6kWRsf69P4uM
ECyrQGkM4ddXjstQ9Z9FRvhGYhPg0MHu/jzUYin4xzRMqjeCN1SSVo8iDdQiT8E/agz+yPYoTqgw
eMZskFK/U2I8Rwr8+3FSrM8URHaw7g+M8KT36nEa7JHnrUVd1AgatoM/d+ell2/rPMt3Y9QPh9gr
3JvEgwiFrmzau3TPd24FXdu2B/9e5QTZ60oOdJ47ecw5yYg+frJk+hBgCqWHUkogVt7bkPPgLo/w
gUIfNZCIMXu3n3If1CnyMXGRN3T7qJpXc2ebjfuG9UtsNJ60julD/T3ximYnkcPsprKItqk1LB8s
9C/pJhcKnTmqLoaKNFaRTR2CoJBvZw1jmh2u25FSfWtZQCNQzaMMc0bwERxwUPNXySF0MEYz0lPv
pB7k7vlx+K03474u+c//Xv/Ol5r6IY2T/rko/Pc/XQM3rLv6e//Tf+v4rb55LL91r/+lFz+5+7/P
f0yW8Pq0vvgHJt3UzXfDt3Z+960jlfyfpen6b/7//uH/+vb8U+7n5tv/+Z8vNaOy9afFaf3y+fep
H39SmNfLY/mU6uHbi5dm/Ut/vjTSfsPUVrB0s0Up1+Yh/0dl7tpvBPIEHyWB4n/IkPjXS2M5Nm8U
JzuGLYCQWfn5ef+qzP03AbZ6QU3uysDhSf+t1+blIuzwS6n1LXRJQFiTnF69NbbKPCsm8AyvJRap
GN3iVTkE2Z32OwQqP3w1t3++iz+SiV/tYs/XYgGgLGU5CIhDfLmvoKSDxV4Q6RWEQNW3Ecd2ZxPD
BPjCWNWcXYSKzS8u+aoGWS8ZUBiAW2ar4g6sh4EfahAvDzAMCJDg9Ax6PBmzBV44SX9xpPibD8ZA
n33ZJZKbNfIV67hQrtR0SkekqiFuO8XxY0vKmDdgca6YlI9eVf2qDmEZ/nH3fP5kxCywfQqJQk28
uuZKW0Ruxkk9IhcOq8VcrpPfBX9srxA4/fadI6FNrQt4yJe4PsQ/fo1Z5GpH5CDDTFcR11aF3ldZ
j/qkLdPQVmsxXPz8gut9+fdiHuBOUKRyc1Li6Kl4f15V/DyQNhEDNQ2FMTnb3YzJPGrOKKE/dpkX
XpUVQiPd7X9+0dcPy3pRGiZckSKPXe7Vu5D0cGz81a8G2BOpXOkzFy3q4hcPy1+vgtmB4ormMsUK
++nL79LoprQWu0DT6TTmJoXfda079fTzj/L66XDZVcGNsWEHFN9Cvnrup7kKlqZF8Nd4TvshpJd/
S9enxuk6/Ipq/jeXorznhQ4FaY5/+TydjOkVjd6MLA5RF8yPevQ2qTuPDzjBh+UX92h90l4+GMT0
sF5BzVCSReTVtzemtS6hVpIdkKfyWAAXgHNhhk8yt/y3y4AhcuNnHMd+/nW+fsH5OgM/ZKPGsICA
WL6qiDkCat0EhFkwIOzv0tVSnQVhdeU2DbPOubK9Xzz/f/OQkOMCs5plEt3r64zuiYFZYJdEJFA2
BPswdaMTXenpF6/1318FjMvqwSGH89VrXbgO0IOcYyhTPQs9hhPvxk44v//lgdeHKoCSHS3V60N0
VGAkppO/bMZWMKjMPesmgipwKVKlvydDpW9/frP+unYQMivI9GFrdYGGr5/6hzV/bvEU1Q1jFM9d
TnzLVEtLqDd1Pzw0pfM2Czi89a3ziwTev3kN1j4Lpa6DuYX37uVVfWlTdlbMsoN+hs45ePWhVn54
iqxl+PDzD/iX27auUWL1ceG8IVd9/VV++IDab6wBeAhskcDtrsclzo5VxZDkN69CKW2ThUprkKOs
u7YUf7zKYmk7k06JcoDpU0mPwpp2DMKc9797GVYp5lQ85ezQpEW8vAwO4hTSGc2S2SfplCo6YIcW
3e9+GCRyz53HdYNGmvHqBSZQrle5bAR2zQy8kqETj2xT7X7+Wf7yDKxHc04Z3roSunx7Lz8LM2Fh
oLlxY2RgXSK9WW4DJadt5nfZ4eeX+ssz8HwpwPb03fw1W+rlpewpTucxqyRekgSH/lwOtryYG7IM
9j+/0LqgvlhwQ3ochMutay0Nndf9ldYEwIeQM0B1J/adNX3u1SllogqSU83jsu3FTJahr1XRbyw5
Qb0LxiyYfvvzYj7jzaJ1a3ML1auvlvfVzeIUIhHKiCm+nCM0ZEfhlk39i8/713voC0SVrB4Uqlzn
1XtsRczxWo82VTHV1SEJQX8swzKcYrcR9z//av96D2kH+3TXEQNT5YhXy6+/OJ5uS0ThSDmatwpM
z6nOYRj99lVkiG2O4YBD4/05tuCH1WKuYh9vODiNLKhikPfwlqthTH7xtYWvMrSRnnKGYfDAJ+IQ
LmgHvHwiPaQ6iwGIv2W4CSGoYP9i6j4m+qsK+qj9wyLTCvs72hRwLH3aRDhFgInJGApqnlTv/bZT
5QFElWb5ZIBeb1qB2WgnojK3r1J0hF8VTDeUIXj7WkQ+BZEeEt4Uqoa0s9v3sdsZdYjYjfFuZAzE
yo0TO3l7aU/REslNl7ia8XQXGtVHYNPN7KE3q5Nchjcs0vEcXGiRheldlkzSHMYuiKG9sJ9pc+dN
EQTLjD+W+6WqBudOqRT6tdNkg9mgJQmhCGberI6zy1jjDAGo+Qie1j66tclLkJ5t17yNZGipP5J2
nItruytp0gK3WKEoxo/ATxK1E57ylHM8+k2vni8m4iXzOyuSqT44nTVNV9Tbc1kijB8mb1ONWRMe
TTWWEw5a3BDsqblXq30/idR7V3dTlBzoEwZy6y6eJe/yEiXgDriDvsugcYUbSa4e1LumGxcEYhRX
m4GJgXcYvE5UDwKPh82klTicD8SPJwsEZNQnxSNoDT/ZE0HluoQquUmyIRx2KHcYxXQPNRL5HdVt
XasNgRTx5zwbAxjJ7STA401O+sFOUmu5CMLGwjU4Z8C1WtHW6a2aE/9DkAjg3zDG8OebVrnfUTpB
KC7cBqcno+caEsBo5hZRXlpiY5uiIbnDKqJQMKsE8IZf5wXO7pKffpdYBj+cVfq0S9zSK4DPFf40
MgMvi/4Gh5wfXlaNKG4HPbj+Pclb3XzRwZL3IhazckQH2poYVSiY6CJGKztOXWI9BRluU3fLKHjq
boC4l+0Z/b7n7hsrM+3XtJyXi9adg2jrNqi6NhXKJfxfrNU1EsAUd8BhQuLbvm96oGdPc+s1rrtF
xYfIa++5TQ+AOfdDC/NcF9U2+TRVqZFhEMoIekPtCI2zzVdyMuz+SgZk0n0bmKY11TbMoXzEB4n0
48aGX5dcdqvlcG9a39EnfonuS4562DtGoUpvIaXr7xZqRmcDJKW3YGSEinAsCuyyvkXC7PSSI5/r
mi9rcA93FYtHaKERX3zzZI+lqI6IvYHniRCaFiEhXknjqs5gX4VZC+OytQEOAcD3remiNWmhSJFM
dXw3FS4WMKcPTXg99UnTHRN6Y1+Zy0GVSHre4S9l58JtCCxdnfsltuerYoqsAv93Y4ILlyxKe49D
BcpEkXjmph/dOD5PQ9AX74ICK9uhLTMh9gmxgmIPkTiedjhkGE5HRAPNuOpzA2sj82W419ip4E5k
EbAoVlJ2sGlA+g5pOFwoSRDZvZ3y0fmI/NQ28F4tLfcSeA2EM5Uk+T5g1lCfekHW67ZHyQ6VrGt0
tA0yg2Q8An7xDTYKUt8xKaBENWUtnZM3jNX4h5dL3V0knHjCE+nrpXtuujKWt0MYj/4nJEVD+m5E
c9Nc+AEUkaOoR6ASi2DodgBWEH7SXp9e201oQbUusvqb7QxdDBR0lXzS/qzSPa3Kmoi/WAbFe90G
xbKx7NpZb9AwPko0WGqDJjq5r8esCLck1ULMyHn9byDVwjcenCCdTwz7XXyJGO28TeZz4D+NeUI6
QdUlptyEvI0PyNegylqgDO+6oa3wn06FdZMjpYFFxLEA5m4AeMQVhlWjohONjK6Ea9TkunG2Ajdx
e4ynyOuA9tE+fTuj3024fz3JTF3aeuU2da0g2DdeBsiir6YW863T6HaL6q2NHmKqGo7uNeycKxdy
ZHvjjGF6AcJl5Qk5HgL/WYm0+oOkavCs1bCEf/gFG+dWBMHoM2qeEyhaDtAhjA4JmqxoTkBT6iEo
rStf26RBoKMo/MtldDoPBJINT5lNfF4l6ZUe9lLgwjtgwyXtO4l6ZbZN5xJ34YTEK0ICqfvlkjS6
njA8K7PBVA3V1F8ClUTRB8fIKwGYd252AXwIg3dcFJn40PctU/JJyTi8tNnKYYWNJcdfBCYUQ4U/
hxrZM42bfS4a9cSypu1rH1HfYYih8W15WYDeNmnk5dtE1VJ9NllhSK+xShtyxRDDyedO1qs1EH4U
KMWFTzLGAyQRTBIpbGeDaXaPjh01dOTQSpunMWcs5BhMYkuj3GJrjWMNFWUSPrGWTkNR2IR++622
yKPeS+h045YHyqfGD93xNJkOPquZE0I36jH34kPPHvA5ndvxfeakRHSWls+rWBSt9baxItBdJLub
cVMwoGfSnJkwuyxy9Fe7ObRS8pZqCTVIJUaLndEToT60GrPvYiWJQN13sJ10Qzk/BQ3UKfJr3DHY
560eWNthRuK0sh0M+WHjdMNe2IUoML43uJJTYTivGgakW9iTBTYOmzBlVmTjf0ILnlQXaVlZpB8l
TgniGT0m6WN1Ot/R9Zurrd81+I5bYeESr/2sOPdMylFw+538qBZTiU3ZORxMu7iwIWmaYUbAl0cj
eoQGXCxy9Fzx+ySg1Lw8AyqCHLfEVwtBD5tfwbhs0wGGWjY2dPAHfMcOrzxAw2pjdKvIIfG0+zVR
LZMFa3Rpa3WGQeyGcYwW2B2Ntsj8YTPYtUEGCzolefMRp1oNcsytV0NIiPOkLoTG5dJmCblnRGvu
V+//XsWmUzcuQYxwdEI0eBRIBTbnP2NKBk/YwAq0yrMDFpZI38aRreO3c1I0mPrjoCQBpX2OQ9HP
0SgW63u6Vchkk2syTjEzFnrMpvfiOWalhj6R3chMLubIvD2bgFFJnp0yQW13hoEb5ueGWqK/R66F
kxgP4Rr94rtDvEJYk06S2FTjxbWXQ/kcIEMwF6rGK/GcMNNiP23YX4VWMclSbKT4mxVdINz6liub
z5QtAs8txFXI9Wj7o520yuGUsiF2R+PHEJ9X2ye4t6KM+m3M4bBBoTugLfZrMEdbwmuWB21h5Llk
QpT0XKx16AqDIrojNV0zAR1CqNyoQtL80Eb+MO8WuI3oRFK3RU44tS6ICJ0Jvn7NV7DnzniXfed2
HRiHvrizmQkBQG295VOdQJykBodcSgJCK9+1SGgvvS53AXCxQl3FkSuzbYw8pN+6sW+xQ6EYbvfI
dEPzMMTCfYBIBY1Xi3BwDjDNoBKHoI/7g0FRC+YgChdk80B9ccz6X+n1Iwmsp5no7tl29W2C+IXc
B37zhgWQrXGdkls3dmvjgihB8vDr1TMtckNPId6DFMoecIWxglgWOOnN4FIkbtwuNXBOnQzmGJv6
uB20hffWiLLPt7hAx08a/zlms1GMWBScxr+HxlYUe1jcA+5V8roRKtbIlrcUrq3ZzyJoDWFdYGsR
ZerqHqOBi6eBEN3+QNmnbn1CvxAMFgXEMLxg2YMQaZttA89MLj63AtNBhSOXqzOc2ehhCt45Y2aR
P1tmYDAXO17t/Yk23yA++LCfgAALHpmsYx6ZDYr/x1X9xw4n+Zc6b2mZEi8e2kg+vPE7Rr7mk59m
/klGEbWUnTsrCNyp6m4bQ3O8mvGpVTuvtaZ1v+mBBZSZteKbBtXQ9OQ4hJG/V2cijSfEx3FWkGhd
eMntxErXfAhTZqPbKVEdj9IwEwqiQ+kc4HbZ1qFN/Nw/2Dke5S3sCELbiDkS/dYIzBw7yHLL3VBl
MVEMbKZYNkz8/9g7k97MjfUK/5Ug69AozuSW36x5bkkbojVxZnEqsshfn4dqX1zbwU3iZYBsDAPt
tqRPHN467znPSc7SHMInVQW+eGwCK6ZOpCvG66Ulw697JWyCBI5xl+Vhauw8MXr7MFUKwNHosIB1
V4+EWzTyzQGKeIMJEt73LAqc1b3lkRFwyB3M/Pproju8DuL4YJFZ16ecmGN1i+YxfSageb/KZnTd
bWX0vD0zt7DgtZm6/qkdUj28cp2OgFgdj/OKZEzcgWOwP9dkiqKmq3lMc/nIvD/3edqEL8a8VN1t
IYxk4VtMC0UqPQtE8Uhqo8aWRh4vwU9CQMoartPaKLkrjUb0AB4YgPgTX8T+U9Xp5XHyub3WBgMX
mktjl+T7Btd9Tvp8fHA4Cq7IE3+wt+YCpJdLKZ+HDX7wINjPBgwwvTC0k7RZOIZwt2ZcdOyocYUC
rh3ST3y6PTEgGSywN3v1gWsuHTcUd5BTDALg11FjtET67SrBJswjo6YVEDvqHpRSQKFSXXnx2k7C
BLxUFqTAzBZPGLibZCODUlSH0C8VeLzaLnZtqcVVDSmYDmSjgeoLFbL6SFQsCaoFafHcsFan1W4g
3Fg0TmZvPGst+dZrMMNiLU5KA1uc27yp7xBHWbEke+Wznc1dYUwtHYSa0ZsuQOU9pk1HxZ0cwShH
mASHbBvT6DFSD7gszjkuVPfB8SylD5pRkBD7iJoQ3hrIGfk5NR4kYDy/MJydNdJtjSDbvpuz6/Bs
A8IMgHlQMVAJs9DjDrGJgVwOTtLQydNwUhh77R7daSmxHDNv9pD59fKwLIZ6TaAF2RGZdRPWsutd
1jP/ExzUA6+KbPLGpwmASM/NIVp3xxXH7IB86vKuVQ3erNBHQ4uQh6Hjtl2elIcWQy+pDyp93ito
XDz52NLqyHPzydyoAWsvVFpi/HMa+hDqA3ILmMAkptop7bKL6TuZl8+B3x1YfxIWZNRQd11fZZLX
dKCvarOvwp0lW1xrHWn4u2XITOpX6xEw/TQaRnZA9gNBx3TrUy21xhZ9Ml0jWgTCc0Si0WyviG9A
9syC0vMvxgqOYN0FEoI4idOBQFZlPRjSq2qeoQy7Ua+9dXYjH3OeVUrrrb8Q9WDkmxlAU96hWMNd
bv528glSdU5NbMAdTHjeRRAqfzMqp3v3ZUKOFqfXiM7jm0V50Lyrmy3XJY9DqWH37gx8+8m2THKq
HAtM/a8t9GHizLPDmL2IpXykEWi5BtitP7uqXbjLSSkMZ1Mzjh9cl4kNEoGj5tfynfIVzMbGWYy/
3YzUsKTsp8fOLI9Bp4b6EBAOp5jaDJS959QrxGtVObALajsnhtSJYXnTbcZzR4FOvCm/M9SFsXQv
tuPRDQvpoSN+bC/FbMSXxhxQJHCfzsrh/mrVnB+mhpFEXYkmmK1t0S4WTqeFk+o7wkFe0XLnjeYm
6cx+OPQJ/R1JRFY7Gx4KxriWF99kecZzCX8gvWep6IN2jhtIHZQluaLs70q7pDnB9TQLl7aYsuYy
iL3pi2gKZe7k+Qqe08Sp951fcF7JfC+7KJYg/nRbSsQYbtVLM4ap9QMypSq/cs30vScQb4OvJ9Rn
nua+yeV9miYNCa8yGNIHb2BZjQrQ5j+GZLiri3ltZxoHc6396s7tumHYpemXY5FLfUfjWkc+51dc
fBdA6a/pe/zivFts08b/qEtLv+Rh0O+qIAkPnj/RvcbIaTTmIag00CNzspz3JHDm9Pw//gm2S7s1
50fxu3FjeDVNREBCyKp7jYNmmBMVeEGWcDnK+EiwB6uf3Ov/CKSGZsLxjwN6nYA8lLkYWRTl6jpU
tnnPycykqUGljKfzFPQ3TSgJ4zFoFY//vWL7Vwk6wEzFRgSTsAmYCiPen5XUOhxdrkzP4ACSY5NA
otzoJg63vTD03xSHv61SNjsk1vseddF/FW21rQdAOpA+cTFdJrwGwXjN+m+uvPkqrEQEK2/WIqYX
/EW87z3XGWSaA8p0/O6MQ1B9gbHF/h++yrfN4o+rCr4MTnakdDZjNknXv+yG+wQKqzX0ADcno4z3
XcFbh6ijU7c7SqHnq2xwgqvJFzA9iqQ1HgNeeF/Csxl9/v4vkPwKgvu68HT8v3wjowufgJQK38gC
5XwawAgZguR63VJ78/2l/pYv639nurpuPuv7ofv8HC5/Nv8XnFe+/YdP/b84Fq+y5LP7k+lq/e9/
ma4gcKwLHA8uC5u9NQ/xD9OV+I3Lb2VzBGxOLbiEgiv+d6uiRYjCZNfJUi1cDSirG/x305Vp/sb6
H7sqfiK2HCsy8x+Ws5tfVyButX9pK/f/6lUknxWwJfFYFnJTcIevT4A/7GQYxecsod8iTkprPK/y
RVJRDhGn3Ext535gwUGt6hVlLEejmampkD10pDO7krFxsNm1o2MX41zcEK8eS8j1rKU/0oDw4M0U
2Jy1ckqpDnQ+18vWmdr4B6Q63DvAp+p3F731rcdhQOFwbQaRwo+YIla09pkSnUzeJstskgvDMpez
wBrkgac5CHaGaP98FvTP7GPe2RoBscJm7u5CUeThCeGg6S7noRv7I80bwyOVBd6IAzJG67FyYr+7
pU/ZhLhJnS5f89LAF/WYyylfKfLmSD+Pn7NSCP1kp4Hao4JAWHPEAfYI/VlE1OkVrFG/iRSjOI9O
wBZLBmAAlqkOnWM1M05TKRXr+DVgJSnBus62feVRgWVuYoBRXhZVXlpAnxs7FEjfcOMPxUz1oy3m
aSZmFtdtNAc1DWbjOPabyQtGyCfJVGxEO7MBEIyZN4WiAJKKCaO5kBIY3VZbbdtFjcrQBcB3AS/h
OG1uiXtbd003V/shSZzz2BMxouVcPs+mYfsRaYL8Cl5yQBJz9qp3OTrFtBl0nd6HfWNHlYaLsRom
xm2F+vFa2fjLqeUNqUgxZVbFkWi67hQDXK9AaFicFtJZ0I5s0od0RY9S3wB6wp+/dXL1Yk4TVPyR
mai3Urob5kEfMskSokstMnCN07w7Vri2SDJJAS036+eZ9/Vx4f6qWdn4y9NCRu6jdovQpIBx8tZK
AIEaT0m1qTZmHqOCm6l1X9lqBMZC1HuJjwAU+Kw4AVBugHEikQ/lOACXJ7vgM1S3nSYynoCHgXk/
BBrRxPVmmxa6xOvtn2y3q9CMsEH2y1WzpMW8p7uII0qXefxiDWsxy/W+KCj86h35sMxufu60Xbh1
YbKMUl8CQflShHajkJaXiGwwMdUyOyUjSduaNoSoy1y1FW047HSgLkBMCbhnZf2Wu90DJ7puB+ZM
bFUjWDxpP3ifuqbd2hoQPjYCGZnMysdiYiDpIGAkFj2QaVqO1DprFNDUeBpK8VQ4sX2QzoCsPRUr
VKwpD6JVF7oJtybB8v3Az3ycy4YxxH+Khb3DCnzsA2qjLQtESDGbOYp9p3fA4z+A6T3TifjWeuV5
JoEza49tz+QEn5DhPwzE/TyIbzjIWvc1esvGmRYIG3L1dwKajznnEDhG4Kc5rdyWk/+B8MYJEWE3
Sq0p2Xps2gqXWS5QJmd5nW/S2OhR2CnfWIYpexv5fZ9TE3DwquSC9D8XzeTSoyKTHwNNOmGYvDqt
fz+tS72J0Tx0h3jbOlWwHQ111fh58tKk1S1M0BNeRfuYmznVPKo7W3yaw4bGuE7S+JjH5Y90xe5V
yQItLRSrgCziR+xd3l3fNI9uM70Y1XAN6Y1lxXAO66Sk11xRQCSrR57qLer6IL+83DT2cqKhhY0o
Dwvt65lzgHeXT5zxy3GE6JlAsSB/terLivgqHTM7hEedU0Tr0k1MmDoiO7kQhAD61jVltg88QCu1
pRqaIIZXO+vGfe56H2wFi8sWb98VjeA3ST1SmjkiMZmxF1703cgn4lsEPd0+uBK1122gLHFoM+G7
i30ubRGFqVPcDuFwxLSKvCbdUw9aOtfxS+o5b3XYlpsmRzEqHf1j0ARFK01/d7IId+cBBbmEu0h0
fYAS54kc9AEKGlvJrepaxq6GYip2VJd2FnbnCavuM+Wj/sG/aHZeMZ4HVIb4irmWipqrosnSrfKX
d9cO7iqm5DNvLLvD5E/PZZlU9520NeFXTWOiQPvKBss6mjAFLHPUUFlK8PV+hsoixDaz24tBO7sB
bXbXF0b+QuzjwD7hDQafQ3+ac13ibcefxfGNbf8ub80QXn4WbNNhbDiTd4+9Vh8VVPqiyM7rBq2V
VPBTJe2XPkBS52FjXGl8VxGXXLkZDMoaM+qRM0s/wrPUe+GYZ2JaLuX6oJ/KA5Q4i20W24oCFwIB
2jXTHB8yB+O/MuXRS/v9IMF3OEA+pBtuy9ng6mwNlCq6iUV1NlP0YZvtqV+EcRpr55bnW3XlL/zM
Q0DIGiIFp2i3+eCM9eiK+svq5zPPSXczQ+dWS3mBmAotx5zL/VIbtyWJ58gPO+51bZyq1jlrxn54
S6naIVusN7gq4fVbLpYH1iBImu27lPNNVZJLTprh3U8I+QVwWc+dLjOw4KylS721L0Ryt6gQH0Pv
QbkPP8CtXA9D6UDedc+8yb9czCBHgQjioKqPvNoLKE2xVfK4w9Y4tF9iEMXDAObYpQ2MDagT5aPg
NxCS3dnbJDVLGBII0O+axioOkqlPcj9Mh8V8claAQZz4xLOiFANxk+17ObR0d9nI6eBPB8vs6t1i
VngQ7cS3VbMNlyBb32MT+07/IVAF6fuhavMTqcrKcIGnKDfzbq2gkqy+hMEbR35ZpvJldSJfmVvL
TkFfB+ccI7aZmyzlVLOF1uz0TE4c9azzzJyS5dUR7aDpUMe0F5gHLYqwtA52bUxufohtaen60COz
AlBL+vrI/mu0HvnlWXK8mhNDnAnEmRtNx+ItbWLirRXcR9uGd4WFhgJTX993vkse7Ogbqceupxrt
PTWjS+L+KCa6thHfC2qto9rhGrotLe5DYyehdIgBVCXZVDYc2ncRTxcChM3WEE6TVM+U2Nu0Bkj5
KMxqKo3rTHSguk4qKMSLrkEhDNs0HwIQWPSbWCAK5Ra5gcTLRY4Po9rYcdamzh2RBJSczK1AX8Ly
aPMDlTNra7aNAHOwwnwhqI69siT8SHnCfFlZQrUY8+g4qtotOxMf+z7Gktq1o5jDOvXLEqEUVbey
3Q2NNj7PhWLhRXOVcrDuaaAWHQ/Zjun6dq5WXojdt9VBD0jVa91pn73UZvc68CLIHs2kl/69NnMg
ZSTWEIozhwt1xwh10xkq532yYHjp9iTc2Xf3hi23VdiN7PqmbJkoxCXC3qT1eCA8ihc0s7BvoEp0
bqw+AebN2c1UBHp4HiRtLSdaq3W8TZHLqDDQfOiOQ8n81pAlGmDAJtXb09Iy5ddLsHqpdlnXBf5+
gFYV1RluwkMxVZCKcn/MNagtq7+LKzehOrr3zI6lTUNQMxvD1rlKR40JBBwCFL1alzRYDmE+IPiV
hneMw7KlZxQGpeD2psgWewHV3wacCli9UAPY7cUhfZIpE82WO72qto0N2wGWJgGPpI9aFustawgU
wnS+7uakxhLF8qY8mU1tOU/phAiKc6ijb6Wplj7caT+Vkg9tBNsK0QN5UGYlz9cFpnRneN2zGdgr
dDeFwhEU5VkFPgqD0Lx2ZTXLD5pimhdV5myweGGRwc12unetw1Tk4GliI+nZX1UwK1JN818OWofT
gXGhIXidPK9wLopRTcfF0dPJ6P32TpY87dzZUC51ydN24OM+82hlpKY8sI4+C40zEfDY4qc0dmHK
4hapnSoamkaLo9eSIwmWBFJcqaqNH5f93s48+dCXxrDpRVBuAtk4l9ioSjrffHWWwyt9yrUvLgyV
dF/13DIl+sz4nyVl6F9ds8DrxmKP50exXI8s7vIr7ZX5zqxWL0RQqK1MgtbcmyQmmXtoVIWDDTuJ
0Op7kBVQYjwNFSyPu1sPaDkW8uqN18pbQ8onItwU0zbfBrhtvOKNIyu+qs6g9Jbc2lFriQWm51V5
6jKh91SFvZHQmU5dUc1HtwvzjPwYtixDaeobE56LRlJ4J/QwsZ/bMWBvXT/z1ilpO9OgEWeaOGjx
AhTSxOlTIyq9hfRxHioqFWy20DR5NpxOfAUTMlQ8bqJ6tMcfYR93227OKBTnBLUJZs856nb47IM2
2a8t7LfT1N5U9VhdJBlX/TLR8lEEvMqLpcQ2UvnUi5ZVaG2tqXUedaYeAVenp1w4Btwwb+8kPpi7
ZPR2SSPMMzMJiRO0WfZedes51q8kha0mdjtlUseX9zhZkEQjawI5MTlj84OfhAl1pnz5IKtx5iCZ
eyeQMcvVVPXNScXApsJi1NhPZhZNmT8UvzSf/xdi/t1cDeb/OgL3LcRkP/8sxfA3fpdinN9WSCmA
IXL0eJVXMfMXmcLiD2h1JR5OkAPft4nc8rsSY9q/BYG7mvdRJWFarGb635UYhzgpoFOkSh9rP/KN
9XeUGM9aBc5/aoYE8ohsEa/w+HrE1IEz/FmJ8cve4oQccxTIs0YfZkGBTWRbUoSnpRRzwJElwUCh
x6xIL9nMDNwoA6uzE4e8gEU0VGO2qpbXPfhQz3nWFVMyXUPwpTvNcDNKH8ChtiI4a6g5YUnhWJYF
xRBPgWD7R8VXGrWVMLI94c8uP/qzk7ubRuSSAsKaA+lmTiRW2CSLJw/rRs8KMKQ4lqY/w5Qr/svk
FiClBMVHseO/pArCeF2MzGNaU4zmzKD+fOlAAcOGmeHhsisLAjGGRMqSZOWwt3Wmggc+zAu/OTrG
AO0RLaJaNnls8XyxpzzEaOPpoY1SyDC0/WYpzdb26HH+9ETW0ELXFt58hPhaPod+YV0BqJQg8ZIy
ue6WIfyZmoH7LJMh+KAUNuzoV3RZ0acsICGFK2V6z7HFl/yRQMnimepMurqcrTKszigmplOrlrzq
t2oNIZ2csp7lvb3kHr1BzTJZu8Jfwn7jM48sOzGmVM3mNE88STq0zHtXkkG6ZPGgLkIvDijIg7XD
ZJT1ajkrqRbvr3sGk/LEgiCAhORZxbnloYpHsp/0c51A2udZHqRspUZdx0/o2CN1VHg1qmMfp0AI
E0gm9g7CavvWzfAmo4VWtPfUW3E/wpqdp6lyhxeBv9LdmdgSDtRXNS14uDp4x91JxRjLSWYuHnXu
tGGqk05EapC9WBAk3XlOseK6bVGzu+9QyaCEORmeUjF7o48IVvGs1Sbf1sHtgcuj4aj+OEiac+CJ
Zhz8pyw7pzopvYOf1H8RKH0csqQporTHar8ph6BpqDMIsns1IT3wARVA1EpTQ3Rfus6IvMWyf1hS
FyhD9KDQGDy77p1yxhzoXq6g52VpCf1wLHGscnQgQhQNutLPIIngB2A/qN+twYAKGdis++jFdpfb
tsT0EGn4eHi+bUnWtKxHDvM4T7rP1Kri9xif2zXJSvMto56y3PeJxLgLM7getx4cMPBMYza9BqQj
2kgoYXWHGMZEA0oNY2ykdL38dAy3uR5td92aITdhch5lMGwFi8gwCtKWgFVqZbk8s4YOX3wmLJlt
ErdnvSXiCWOfldHZ9FwW8GCqyYSginnTYpse4C3i0q2a/r5OLCfdUrGN0XgcrOLGzF3rLp6b4gKq
B+pH2hXio21Ha9nzhgYC14958Jy7iXc7eEOIcdIvmesa08etWNqDPKVYkq5bzlpFVJVs57jl/Bxv
6hAkn5wjBWW4Hfkw/nDCidO3EG/x26wnxFjr8nFKE7opbCsleZTLMnlR+fr7gVyYOXRimIHYevPE
Q0/THstA4mnYgqkdtDyezKS9DOHoPgqLr7aLVzTDMk92ek3+vKOyzPNUcddpp4u3tjC8Yhszbx2d
lWx7WCMVwy7pPF1CF5m6GdOORDm1jbLihsIEj2ySOSV9jDEkXXjzwIIig/UaifjaXIfZMU+pQKD/
QrGAK9afLswMuTUIzHMeKmmoo7fHdiJJsJp5YAkaWH6dHXt72hDGF0P48qVyWktFlIc0+DNaK2GK
1BkhmVIFnFtLlYA6gfLnXZd9Pb31+LDPG50sZZSELl0RxdzoBgyrY99xwdJJSvMmHPnEcdBO4fR5
5TYj0i+2DTdcHdk2wtgmdpRdg38LSPz7ftOk13EqUgY1VdDEYfnJXdZW44AMt6h9bYFgdFqHX0Ew
lwb1k0nbV5f0mtXynLJhCinbOQd57fD2UVGxuDn02bgawh0t9vVrFrRcFCpLwLEObejf9bFB3YmL
PcPb0mlnggG2dPaSZSJTm67HV44txsweHMdb+Ykcb8/iyjL7XcEaFDOY06Al8TQFCcs7Q3XR3EIi
iQYkNpRPszQ48CUSpVDmVvVEsTbFC/4gcCa2/ANzihbNkwVTDEuhKrj4xkzUKY1ElfuS4qSBMClj
AKNAPqBwmrCcI8qcnA9a1UQb8ZbPXwIXjbw+OVPvTtMTlcHc0JGXdubHNFT1lVoWOJnsJPwTXrZq
PMSZVaz76PLK1Z77aBnZ8lIqq3tPgWAjcErpfWDopPlolkI8aZkzU9p9J7+chNI/4A+STtNlec1M
S12GOFtlBOrUDqFs5p3ccg5ATMtaad7NaBk/8GZwOK58oGc02y7+MyUxk4wgFi13BUP4V2EM4xnb
pQx4HCbWw1TmC/hQQu/XDnQkBlpBuikaO6tNI9GmUBxw7ZgnV/lcM2oqPB6N3DQZie5pxCKdjd5D
gdKAwtnF+CvK2BnaPY0njdo6uoPmObqFAOXZEqDXoJ4i3Ta2s3FLTqi3HOXQx/tvrRwdA93cSAKI
5ISbv3V1pxgz++dK3075iyBs1Tl6faVvlqVy0eItb1LBRRKaY3HhJcZIfoEHaFw/eCXBly3ljA7X
AEiv+KgKo0P0D5NKYAgw3FLcdvi7YJtC/Kxgga9bhMKz8R5w0inP6yFlpeMvufnuBzTJfpgzctqF
LOOSbN73dkN/bzrmqYjt9W/O5Irn1H5LSjyoG1vMVc/K2nMg4pCfYPOy6EHEp17NKv0BQAkLUG/0
df4wzGO9ViLmyKFYMxKWQB5PeXNTfW+Hwu9NUUrCJH5FI+mhAH9vk+Sv1dL4a9Ekf62duu8dVFvw
GIuMgKX6Yf61qBpD9ttT5JL8Cy7oCYznL4jdorjqeUB0+8Gugu4yKxLZXcbfy7I0LEw2ZxWzBXs0
YLos1dKpUf55UuSECGhplthTRweINGAnVhrY4wS/ptytBlC7Md+olaoYL3VMDkUjFCW286H0oMqz
5Hsx6LshYexVawHp+L08jL8XiXQhLv6xZG9EHcD3xpHLlO2jvdBP89QL0imHpPUZgrmQXf0YjHnN
qs11J2RBSAo0x4d06TyTxdDWoQpU/CUUdIlDTZZi5ilRzGhdseAsaS1czNthrBT+yha727Euu2I+
rYFB2MfgXfuN1+Fdu8558JTnaW6pT4MB+jKg6eQVCrrw9ya11tne7PoecS4YwxkEZlZbm8U3wczC
vE/cLepABiB3GeUVME3D3s3KFM2GRoSEPSY/WLnxDZtIf8CQTb9w47dvPBMytXfHPuBSp/jK2ST2
NAbXA/AE4kxBSeu1w9jRMq0parl8YN5q53mB+GptUTC7h1nN/F0srb3zlIWlmn6QIt6CwIGsnmGJ
Kg8MCM66u9RoI5SW8NRreG8+OmEGTplbtX1gMZSle8Xy0t100+T0tDBA1d41fpav68P0q7a8vNiU
I4mlCKzkfD6gB2MaZ6QetkRYnSSSXc9+q2+9FUETUoJzZtJVwIPfF+kPw4RHs1Ee4XzCKV1e0X6l
CkaVtgAmY6suUafaldjoRyy88tyZSqLEM+5LuVkmI0f6nGTDcR6nNmEgRSfPZas7DEayDFrrvAjl
jHwHWj3dYUUFnZmTLjGQK/ktsFzwCkDhkgblDco/GEpERDoKBjzR1CU0c63ASmK+pfknRZwXfTi9
j8YCqJV1sfxMGirJdi2r2fytKQkk0KMHpIR3MohXOl88s5cLIFmfmCqC6uB1mMTGQemWBlC/Mcc9
x46QelCfGgYX4QvjYLybZxtEZkUaIHz0eInGexqWMnGXdnPs3rodbkdqhDD+45h1gKf1j4yeOT0s
SUdL6fLLg/P/ysG/r9iCfy0csJwdfv7bXfb+J+1g/Tu/pAMjsH5zgWQwUprYLv7UPBnAjgqZJkE4
+sgAyA3/kA5MqDpoBlinQFr6gftPE4f7G2wo8NOIEL9KW/6OcrCqE38QDlwXOAnODZe9tQCgAw3u
z8KBUS0K7HdY7CcJ3wog0zjsJvTPM2OggRHu3swMQd7rqmPXucMNlG5LCUPfrnL5VnR98/KHz+53
k8kf4Trfie9/Khkc44lGQxUBwoWkwUn4L56SJQmJLIyBv5vZZzwgjNqnzgPEnBLIuanVmB1GLwsv
pOUC/51F/KNGabmts275H2LNoDT/+tngr0G+gZrhAxBF4/nzZ+PxwuzTltJYbj2FyZ02I5ccwIma
TvMc39ZH2pV6ozuYhJvAm9m+aNmfB8xKK5lXXCxubd7QwsdAvdj2sxUb7oHjW7VfMgDOtFfRy8EO
a4v8HV4OfqL3vcdhjTTLXesO7xSMEXQuR3XhFNhccKCkV/RtiDOi7qjANu9jnplZd9MryMnI3/WV
VfkuMii21thc14sl5UxfNsUSh6pQtE+5PPWwt/kbqcpzOQ39YRIgGTOCIAdWS+/VEJcbiDWvfCP2
0UCo/RiHpd7o3sAK0JMVTTgCsLo7x8HqPJUARfYZOYefuPzTvU6vSryTtM7b76xkX7xcXCHxP7LL
8fcMUvbGqrNLQnolFSd4x8vGJPIaD5ixNR9w2JvuRScSG7MEfuqp7/rLpXWXrU152L5I3f6xnmp0
27DuTz0rKQQj0z6FVAFEGa8UZk0LPcCkZY5nvfMeUAawc+lIVdGcv1ftas2YA0Ncx8qYbiczN/j8
7BgciiXmz5puNMqqBI2FRJ2tzZC5PdVqjHjOz3Jqs/KMS/fCoP0lPnbYRzBMXHgeJSEjwHJjfGpc
8YyqIWjk5ABapT3Wb696M+bujJX2F2fKVzJ9w67AZh6xKhHHBF8F52WJNiJ6D0o2uQgk+fcwiHPO
OS7VWnI6NTO1d8HoUtXt2IguboZEgbyGIjbhFwjTRytDwSNOY2wJjkCHWsxNKu23PIz3vTbFKYX5
xmbbYCViW+UDo71HVq69SGnPXH1ZVBMnvKqn0UFkMbqDZaDX8Wb8NDE0ybl+LvoFkTpnLd4w1kR9
kQ/HuHDvEy1V5JQtq0HIMYvPVg4vxjVkWOwBZBzbE0tXsSt0cxerjrZtgY5iy07cNOU8670K4nCf
QLclWJXMx5kF76OJ9fIExiW4WBr0RDzscXYW0950Lb1C32T2UFco935zzjDl3dTILRf1MHXrldxN
DhMHFHP2BY1RbpXhIcWEPewlydNkm1nBtK3rJmH/QTFKJgSp9NY7YKHiGlwKx/AvkWdsc4e124vP
vXDkACxHUtebrPIMpu6e7RO422kOyWg6kGQjMqravBXS1RSByG6We9/VfDvO1JDQYZ15PcV77SbF
c73IEyfgB7RGl3kywUgVq3gzDyWxgWWCE+8ugv80bc5sZ3LviKsQw1rANzCWcbo22o5KKWn9LNGU
f/LAK25IYpdEgStfnEbh41VhbnVfkUONT5H66jYMlHgg5lLTM1sNKopjv/0w5DpyWshjBrF9Npkg
ATrRpJeDOTHmac1+aurjXR4IeYpjDBQwMZaDjZqjNq6Gah+wVv0xV9xYkxb945x54QEYGq4JmsCt
KfO/CvjHeivMqX8hO9beA4YfVhp55Z3jPspyTunmdBXmY3oYkcjZcjrNiB5Rz1EtKHLVrT2yPuNC
I1KPnynwdHFXc4XxTONyvam0OzylRQ9wnPKfDDMdfQwn2M1x8bSEeN4ectskDa3NgMIiNDK3az7p
TNXMTnNuxld4JPJ9GPacJHPyDzsUdlHyfGrcy6YW4aYiKuM9+VKYD7FfX1hz7FwXWVzf4LfuOow2
RJacwjGfZzb1HK+diXh4p96nEiOZAybjRCPwxDiIdu2YpMEl2T6bN1Y+bXPtTrtc9eYmYGI/2UzJ
h6JWq1zSa4lMGwP5j1lJs8NU5kOJFyiO2rGfCXP4CXkrbFT6JnGTVxsLU73p5mDhOVHHF23hl49B
MGLSU5myyOLLPH+fffeerDMWkWUK9E3tdvqGS0bf+EMaXtRU8DQsXFPKcfu+MR8wnZoP6Jz6JgxK
9zTFfbdpRx4YgtbHyGEkv0e5n47YQqv7ZK7Ke7z7N9zv0ynl878kFECAZ2FNfpnQLLHLesPcJTxz
N0SzyyOhiopfYp38xOiUHXQ3coGPS3XneeO4tVvbYQGNb+MizO1TM9lE+GxC7g/kP+yX2TJttak4
iQz3GQF26Ppzsk/kmBeRagePdLAMkOdsfJyXPnyHHzhGW3QyJfNL3JMV8gGJC8gTbv/QDlUyfp+8
7/i39jB1KTERcqlUZTXFrV0PRuTXAu9zOHXebe2lJmYrItkmEkUdQDGg4L72Wqw3o2MfTM+wSTYW
dnlngCixYMA+upL9+dGdJY+BUQ8P+DsvoHLYey5CcZqzQHLrj9WOgqyY+2Wc5EgMWSl8e3lxk+Td
cluP0saBbYtD5ZXLRWU2xlPfVMSV/5O7M81x3Gqz9FZqAU2D8/CngeKkWSEpRsUfIoYMzvPMHdU6
emP9KNPf57TLroILaKCqAcOwnY5QhERe3nvec57D0R2oxo3PGWhbaVxG+LZpfSUVaLozGtAV2ytK
fJ9Yawy3NYtDVDy0HFWvYS3qhygXq9NsZsMx4Wzu66Har1iWibZiV1iHoMT8mccGQ3NDwTKm8rOD
G+kPBaUWrFrEHRvEy0vPMNWlurfxwqUJdktqdveinDIw1XsaM4iTCsomwr86e6QHRzw1NDpwNFWr
q9VO5j4Y6wexSKq3WEX1ricDs2DRm2+cwHnUCUkZnYaUTSoYX2oBJsqd1zPS8CNlM4RFUw6WZ4Vh
wWgvdDM8JwtmFEfH5rnVIoHKnUAJ6KsxSp79emc2rt4u3E3mEGEla+OCORj5089uCkOXqKVXG03q
q0ISnJpFNf0RcdSRJKU4W2JWHWD6yJ9Ragki4jv3oLxkXCxRAYy6VTUSRF204PqLxV0S9IlrhrO4
ljPsbkotMa+NMDlPHJqv3xeIMI77fWJZwXXJRhPBk16jSqqBJ1i9yJ0WpEW8wWfL7JwrC5c18qSO
a0kVQ7L7Sq8eRGLND02HqaKlyOUh61vsHjbv7GTBRUD1vccs2n3Gw8BSoOsjy4zZIY1NhHoJqc06
Ya8kgiswCDr3mhJSx4vIwwU/ARFctXnArk4v5On0/bGMbQaq69DW1hclidbeKs32s2hFi2O7EqrS
Q5qIvLfSCF+CFFkjlS7A5CHAZtoFhbO0NMT61K3Npwaai1uZ0vgCH8p0MI0FpyjXc8vub5t7Temq
K56s9gAxeegcNObp9P0/stPggkw0alvJilbQRgjtV9fI0prBLXvNjB2BuUXvlDgFTgY269yJpkr/
iLQ8/SIjoW7osuXLVD1XNxBxp9CjLmY6MQOoriaa+Qt9dVyflpEskit1On+kD9V1XgbxNLDzX1VT
zYvHqAZO19dIIm3Cc+g+H/Jx15Bfbj0sWegwc89/NdU+PFlJg0R0e/tDQCF3qlb/OKr8raM3SFv+
+mMg4neM278MWNxe6J/w2/8ewFr5hsb660P3fdl30b/c959vv8Pcfv+qH8duhfAECQgLkjPBBZMD
5T8n9sovKsAxkGN47kkvyAQu/nHslulDZWDPsZsSAIAD/BC/Tuz5IsiJUAAkkckSuXnp75y7b8fq
3065AMg49d8MAwhtjHnQBX5/tAwjM5qMJrtqPAYeNOqWPExU2bYs5s6VqZ+k6n7gIvrpLfqTs7Xx
Hf35+5dVb3kRMImi+T1f9PuX1axcVeZseCqbskg8IEnhtCpnLXhRqxgjN0mxkTRZm2dn6FIjKcio
Nx7kKuneFX2ZV01aKtqGuQxrMLvhRFpVfafJTyQdSIXLejt9YgeNtzDeW9FXmIB3TiIBlPLanhXW
r3o25iuO9PohLPvhJegslcPTDDjokCqLontYs+a7MORtcGQy0u1KMPrx1suT4uPk004P31NghDmn
FFBSw8/CvS5UlcaAd9CE7KuLaYy+4oxVUpTeWBZpiSTgO+EOrtNlakqPrkdGlAsfcZttwLVQrYWS
zSQfvw6AB+YDUaMlLE9yb31YpRCMRBnlqjgzGRLfRw6O1zKKKzap5Hy1ixmX+BVGcwyf+KOJQ8Jk
Wgth9DrGWzz29GKxA6RRuZT66UmgjxAD9dwut9E1HDAfszQCBzaHAfspaO0Q7G0eNdOl4rkOckNs
IWeicbS46HpxXXNR0VpjLZixwnHS4hWnf3KEcZkLhziZ0sbu5UlhFl6gFbpiW+p35ciYxZeWppLW
UyhEFvYxoVdsaaBTxcuNAsoLJkuesk5L6nc8V/EtAokB7J3dd8VMZNQ4OsUW7gEsFfprlZYolAmV
8oMdan3JCZ42gc6JrB6PnLR0lEGlwpSllLMvhFhSPMYK+JM8fWFPRnG20eXgOmdpNl3R4kHnFp2k
0pUm9E1kYw0l1NxNCRP9PF4KcSdyVPb1eqweManrVBKZFNcPOu/bqixKMBxC32F4K4MswgRvtXm9
nvgeG0SKcLfcpAE5MpJv/Tjm33JGmZAgMvq0nQjX17dWnCmsCDG+OphkCuQu7kVnKSt5XZVKCHwm
x82HI0ANOf803ynqQT7uyX10FLFjVSEPwQEF4yBNfZ94uCbZqZWgeemXSFOY1o3VZ9iGoL5uPpMt
hU71IxBH2uKGxZBV3C8a8oeYj6OxgaZUrMjKWJ0z3UIkRlBzvSxmEuBbmSsx9LI0yOleg4tzsZKq
/cwtK76MIWoRRVJ5c4xNrXxSIRXU3kJT1F5obql8M02bS6lxIHOydOy2BviqfDV0Veozqm5p96sm
YyXhQuWF82nZW3m6BBRAFhhXmCKMk2MaLXAya+H1GHwrI35ZmixgYcgxBph0xosJgmmk0CEfASwz
ioei6GPqp56jKvvmwWzi6pwwQKInjh4R9Pd8uE5aq72WobU8K1ZQMRzCwXLSoDXdJ2lfHBcow1DL
mtH6ojzEKpkRTYaCtS5jEo49vH5RAzC7ZIp04yhl0/zAFpabWB86C6FKn59S6kVugCgIV0HQAVDI
StpE2QFm+BLAoc2nUsVMhKxEoNarBCLFgDUkMvHm1EJPaWV6hV12svTxshuJZGouGVj6Kf6XMnZ1
RDXTyQINF6BXi+xZv1RulntMyEbzDYAwVtTQWLqDhULYORRwyew5tbwoyUAUjPbp+ZNlu8H6WDny
cju8mHJL5SH7viL2l3mOJaYsWgOGOy34VQ9hU2naZ07CT9u2YU3K3yVHojRutizBNFMRCNmIIXNj
VQD/QWyqceibC/lYGCAMsCZ/YGvyxIfMLGyBjKk6zCYjJCAaiBmSwckcOLhqUmqsDfSftvMF2lmn
1Kf2x9Tf9V5YopWu57GR+kEVpyOJKyh6LEUkpQQGWRFqRnIomyUu3LYZGTXI5SC166iQIzVzeoWK
XVud6rmQ+dYKU4xjqpppzCU/gILCnZITw+LdwJhRuThAAl/HyyY6I76sGRZtN5UNB4lSV7e3R5Tk
4BkjRrmuk/6WJjJzizUuqpNEbPbgF5bxMLcWRBRbTNpWfwhzSTUZFsaNRO8Y7F4MMZh4DYTaTM6H
h2BII/mKJpJPXtMkSspGEMbjMy2Y7des1cETcXVcA71Amg+LfSVvCjEcsQBkYp+SShqprg0ilWed
FokvrHYB+L8x2ndskL+SNDA3SdfVnRsK0DK9FkwyZ95SM0SbhHRP5WyqJhhuyGh54ViUFx2v+3MV
ht2Wnp3urc9x3KAFpPW7OlPy7CT5xC881OGM1wVpBbdeAlURhiDPcVsYNObaqEfiI4sHaf5ZZsbI
ikVshouXM9oMXmjTGNLN9SEKGJGGgVI1jFuKsiukCHt/NuFvtGOjMN4QURJYTkalcu9PhDgp7SwX
PGA8+zkG9T23d5qLn4oZNQ99Ieq49XjQpRzQUuOCaJgxgZzlDrlFqfjhFysTPxqF6RoJtyy8t5pY
fp8WrmmObCO/aI+ThXbtWhgaHro6OEC/yiJaXHVS+aw2UTKdtdE0n5aU3i1PrDn9uVVcoMNj5Jyb
1VQqOZEobPpMLxIGdV5WtMMVey9LVpnMWAeyVpVY6Ooa/jyZQYMuCy0dfCtv9cqzhJRmHkbiGKqG
0sgyPzTL5AocHK1RsUL5k8L0m4166aO3UOf+sXO1IEExhWk12VhROAxaVlLKdhUD9/HJ7xtHILMF
rR0yLTWObKaE8CcBpcNmCabrj1JTcWdFkxU4fYNtkpwqFnO3sOJKP+RDk9HlUd0sn7LA8sUWZwGE
lAu31250sdI3HBSF53RUCsMhhy/H7tJgMsPFrUq1B1unrNdmGJWWLVspK7rezEwLl1RGDFLwUhHD
Ged6Xi0xC5M/kz88T/NiNK7attjwW5QKFWSgaiAaLFoPQFcJY9/IC0Pf4tep15qqCYM7yIElgv/u
ddYlkxW3ATQSO1ESBHtwNLfDfidIzJXnYOCMKkRcqQMynrYONeQ5p12m5JkjXsziK8f5YE+51H72
nWBI/iSBH0OzjubZoZS+owI9n9RTIg3meaDJey0tosQRd9JYP0KGRY6oC9oRIGPxauXReFARjEwn
ydLlyKU5vTIfi2QfDOI42fCohK05DMadOOliZ2tzGH+rumU6jYsmdP5UpcIzvzmqmklD+YOAw6UH
3kGbAZGsCMiQPpvqW2mUBY8oS/nG2Kvi7lQDCXbD1OWsdlEe3k1FIrya0Lw/kHxCgoplb6HCUkj2
gtZRnYJgjA6MltNnPq1+Uw23cmYDp37P2EKqvop4WRIX3xBKQL0wY1HBZ9TulGGtWZXUytKl0vYa
tlPBmpjtmMmV3kwwQCQLJArPYZriLRIEkoEhLk7RJsJFvrmsC6YGIiSme3iMXUhRrc4Zni1+yBWa
TtmzyVZFg1/PEkNhBAWc9m2rzwoWg/7Bg6gkzNblKQk4Cg+9DF1WCSny1G5Ambic9D0IyOWiZRFM
tkBS4S8qi0UmA4RneooxQHxpcihsl4ENoz22kvHCeCc5ISKoZ6vrzA14VoKNZoIK60Du0LPb+KJt
NzjJRmwIQYg6PzcLESqVKc+RKmzrW5GHCilkbHgOAFRd8MVCZVHQ2IITIRRmtfCtNK+lDWe2dE8L
5+3RY3aktfOyR2O04sUkTgeBNrU7GrJjSnIlckR8KbvQuiuD+pYEaC4SbZy0qQVhYYEk027/e90D
fKQAtmaKI/X9CYwCVVHsZLgGY6ts7lqdTIBT6bHiJwCV+IEKDe/oKFkvedUNqkPfLJHvcC7qTdmR
TfUTgjkIxvSufSuMIGQyEod9vifH3NLAzushkJkZkjP3X6Tfm2KgFJ7JNnHCBJ0vd7qo59RoxzGb
vKWBxoqYMbTaPtabqHCCpDY3I3rhKaP8l3kdzgQYPfS36U6K0xnT4KJZn1KQxS85N8HjpNQ4Qjjc
TNjPjBmzBNzD/D00jekaDy1vtykxmTIXeV7s4Qa5cLm/xdcisti3VjK8NVYA9bGRpSBwMAOWp4F4
beukZcnPg/M7ece7yw8B+ty6SGUaCPzElfmQ1czR3bHJjJXaDhptgZg+uCwqcWALIvV17bby0kAH
0oqGzFpiFRbzR5FzD3HIZR+yR0aFVfqRmBLLKqRaobV0J5Z7ZS0LShexttYDHXZKRDaeO9F4pDlE
b516ui1TMbwXnR53AW2OxZ7317JmOXd5GMPeFfNQeOlzcz5TQQLbjTsqHbyOYAdv8lgZEfq0gI+Y
LWIy+wmo3dgpcqUibjNC4ORwJZcrRRp4Ik6GNBn4VMDx2IuI2sRVG00vLUeRX3tu/paq9JeS0c+K
0f/+H8fk0MhP/LW4dHj7eCv/5f5fL78Lg9y+5tcwCMEOXVQwBJBLgIxyU4l+hEGQjX7BS8HW28AF
+cPq8au0JCMtgcK5EWpu3Az5JywHfySJNEPSLqHccB/W3wqDSMhXP2lLAC1urBYRjef34g4xTLOq
rXrYGTyZA+uIWMMdeRhDdhPjicZpeQyee4jgu67Yp5bynzg3lN9bSX573dvP8xMFRIzUlixdOeyG
2V/6bSbdi2N5LMJHAh5rsZadO61r3gLqwoBMuq0xcapgH+v16gXMdsb/IGbwRJdvN7ddnxWeNd9c
b3djxlqimmvDKldmemVjnRbhjgZq0K3vP32+f6KMyeatZ+g3Zey3H/72S/30wxtErXIcscMujTeT
+C3R3rP4VVI8FTdYUly1ya+rj0L6Mqbj8CHp6yh0l/EkJjPbiqM1n0ZyIEZ2FK7xO/+WcxOWy3qR
95K8P3TCts7vjfQx5RHZ3AICW8Rw7O0Fxo5pW77WXylx54QMyQYjwbo4wI8i9mGrvujWfrPiqOOx
k3Vbr/fgPrv4T/ZkQO3QCz3G2Q4F227qFXeC/Q792G69AE1pnzCtxJnmlcEzqqhjyD5Tf3k8ThGs
rk0gXfUKn8ZjMW1z0TOUR2hd2KW9MXu2JtrboB/fmHSz5ma90w53YuWboT8o7pxt8YXY5RZhTYvv
KiI/F0FxjHYNzpfNV1f6GrJfEEAEsdwUJx7/h3JG0KsztwwcQ19n5IuURzZtFCEQG9KdKvCTZqvW
+zE/qt1TXWw53ynaWqrWerSmO3waTnV/Z4ZbqV6JFJUPn3o5s92x+2Gdlz7UDDR7NmeXCPoTqdeb
BrHmJF69k/t/bJWVll4ikjMHSNMqu3IvA6xxQe8IS7vyJtLwT4J60KFJdjNJ1DvqpPlL2paRK9XY
D3DgxdcRlBz2heFN/RA/0M26xCkMXJMmmSVwUJLu8t24YKQLazMiA95rR/8ogzvzndDilQQ2b2yr
b4RpPd7HL5PcMeSVnkdkXjE8tsFqbh/QrIAOF3Y61ky6sBnysSPooaaVO3C6zhy/sXuX4IasMoDV
2zQi8uoKHDp0WyHRmK0VY4d6pTyBmlCA5iV+7s7aJp6f+vk2Qj3q+razntrBr33ZH7x2o3jZNnu0
1vIWCrev+aJnuXrgiNAD3ov4+B/fYhKL4p/eYbfo2k932KRLedRBxtsJ99kp2NZbaR3dKUftoGyL
I4i/bXGQTvnuP3m137fn/HY//6FPLJk4SJKB73fFvn+qj81pui9fo/twpXnJsTnm1/m+8JqDeSz/
i6/4R0qWPMMwHiOz30l34jbY6k/Lpl5Fd+lB35t32jY7int9LT+bR+XH1Ocv+UsSwKY/f0+NP7R7
DNlNVpa0fqfc1Yyh+Hi5vsi0P1vHeDtt9G32MJED4Bj6NG+lTb1GFPHTNbfAtvH7Lf/Nb1xl026L
vfWh+MO+OXV3lQ+U4oTvX8v8DLEmOHQWqQmKIUmo2aFbS2TsfDkFDeyFqSMUTgzzEIYzR/Pci2Rg
4ZhpbfnAHrB/Z2sznuPJJTFuAUuc3Z5jjyd5gItgJIrO/lj6Z6NdISv184ZDk/ZS7eUVW1Ai/t1w
FpGuar/qVpq+ltpteLTGXdDuCd0YCud0e/6aC5dBXPuUIsJ+3eq3ezQUW//SS44Ddr7Kz+KBAydj
WfOtvtRHa/cAOyG3I4ACkNqplT9067Yk8GX3Lw2x2xOicgBb2Y5xEPGSG17gDnQ+tQLAPBwmltoK
XYZ9pcpSghm3W/coa/Kqzrd9/Q0d2y6rLwu/1EdWXTvlSS6+QhFdBSzUevqQD+NOuKaCw3BBUt2E
ef62Ctc9jr9v4ntyUDbxF0B2NXObj/B9uTL3GBJ3Euz8nSHk+Slmgl/upvR1wGycuw2zT33NP/TQ
uQNGJGumw/xD1XlcEO2XgWXxIz7OXrwO1/WTUp8p/eA5ojh8SNa63c27FIfJs34RL4AbNtGD8tJ7
nM38iFsyO5RrrNfcRJ37idTg6n7qhnfWiXdfGlkefRRqtPGBa0V2K9be2O42igs9dVWstQPdJTYH
Fl8+Y4dGePQ4HXnpsawd0an2gz/51p34FZ12oZvYjUOdhw1KmpdPHGOTvdSeddc/caTjE5bcRLFV
bzzw0NtAuvAZcW/5FauNZaNlwYeNXZ7cOA2e5zvpGL626Qqcakh6bn7CUGOHD4yruTRLW9SBRb6L
36xdfamuzZWLoOav1FMTcotu02JtclSPyxMAKmE0B7CeXxRe/JjtdIHjy7Axi1X3oDXMDu5wKdrl
I+0rfCnfQIevTsLxIs73Jkips3iCVWYWFw3S40XcCOfmLTlq5/pFOs935l7wWKE9ZS97tYNm6HZ2
4i72g+6E6/IivBi+tr+9mYLD8Xj7CnSA/5s8vsOsxI/89GA4lX2VHN3vH3S/W4FkWdf+dXI+Jg/8
7j79TEgCXru3+JQdg/v+ZSBsy68U2vop3dahfftuqi1tly3PLJeZVGurb6myglabFIinrkxv4OhJ
71BPChcbn26r+m7Aq1XNqseDX6wJK7C9QOi4cN1NPINpPlbZzdmWbfmFTxcmIdzPBKj8i2hxmt2Z
OgQkzt5SgZ00s3W/va8OADyGeZVyy7rCqtxzJy6rfJ9DEIiAeuw1TziGZ+q/y1dQFfBmqLXAnuVC
/2Q0A7KNC18+CBAyFF+caFfwJ8vHq4xxI31VPUJ9W87T7Jb0jfQsPStrED4bVbPNVdZuJL8/Lpv+
WB/1bf4k7JbTeB4+kPKmZt3S58KxEZvpDFsHEx42Tzv5QFYF/KTb2EVJNNNVi9smzDYAupueqS1T
sr2Z7nrclr3bIkwq66bdLd1JBmsvOngowEYjFDNaOQXzEb1+waWGCWFbPRf36S7cdfs23ZYE0aRr
Zbxb6asuPBsv4ZJeWxGJG2NILBLJJSrxEM5f0KUY5SaP2TnDX9QW2btRlISWQSAjEN1WynGdHG4Y
qHcrAp1nEhsgJs7AxI4+hZfhYThZz0NW3SSf+rWU272BF6iSXSHl/BpbfPCpXX/Lv5lX4yKfxNN8
l2O4xfLRZXbw0b2F1+4ynMOXejxlY7fCLeHJUw3qE8s2e0LZ4/C9RloM4tcwW2GJtimxwenDkbqM
H9VmE6WbrHBjtlDNpRDoHrk3v3WfHKfZNZO2TYd9f+zu1Kt+zyann19UASYChs12kjcSObOZNWLC
mvQWx3fDsAqHjSWvM3hil/IzCXYDvHOg9vfmkzi8p+3nLG2El/ype1HPIlfcQMK8bNm9bXXTsd5l
EB9w7Xh/uMXLHP4ZCYonwo5B4WNHkgi9Tew+iWsaw7Sn9IPcdHiw2k8FPG3qqrBzRi9HFsDz9Fhl
g1fW5F6fVdc40PGyzDZkaWR3njB1vNItmFR+EeyUDnCGXyl3vbDiZNTs2D2DJNP36jq9q+8DnzR4
9KRFSMEuBQX4MIvZqWYX0ayr2Op5lLZWIF/YiIaeOuzE1C9yDzvsNDwuOVdY7IhXnm78asFeda1z
8BF+Ri35W75tVZzm/Ao13o56H6acMG+IhmvA5QyXXeYYrqCgq0w3WSBA+n2DSRO1K026LNZZu5WM
OKxzfKbJ1zDb6Uned2f45HK1jpo35gdZsM/Vd0sF6OvqkMDMLWc7qWGSWzBZhcU+rtPOobMjr3BG
gh10NWmnJLspe5eAteh4iXsdgocOK5KhFZi36TMOHnhsGmxgmE3dzU+sjWejs5mUa8JO6Y9af0zP
qhdf0jftrnpRytfsBYhY+Rzfl3fKY8BEUuqeMFyWG/qrL9LriTXJIyzzGLtl7VXUSOKsxTnEbbYu
Uo/hhRYybsAb4arW2sTXgCkvwOA5S899UuxCJGwR0BaePp56q8XDm9tCyVvP72F5lu81xuzDzZwI
Z654wEDJd+ts81k6iA/1CbpCtTjL7HHqmCKHw+V0Hj8UIupEsPDExd6QbRb8s04PgtpJP0pP2yf4
TJ+NB9NvT5nmJCuI1ohmzEPS++7VDFBgfUFeWdXOUB+aakc0DF3ZyL3eTdt1ss5dhkeowI8GT+dd
f1+cs28CRIcDV3iIMZ59GPrte/yV7KcrE246+gCb79Pn4AiwQVDsSXOkcG1h5f2sny32ZKEzg+BW
XRBqWCIB3jORFyK78cULHzOISFl0/lc8mzAHaS3aUTwBYZHFSERiI3B8Fl6IKT0yi+EJkH7TmZiA
ZBSPSXsgdWIHW1pO2OQ+yZNLAqryR2Egllp4hHpFcVxVRPxV4SrVbz0K29jnh0yd6TShe+AFx643
lV/fjxj/D+Sx49sQF1/lH71Z/w1dVwhTP52z/h2s9vJ//g36xx+axW9f8kMX07RfTBniOKFMBv+q
hEXqV12MP5Fh0qJtiYCIfyhmv+piuFR/McHVYt4h8INn2MAL9avnimPcLySddE1UcGzRdaAof8d0
9d1V9ZvIg+Ymqbqo6rfGcZyaivwHhUw2l05PbhCgwkgj4WiM6Vg65lS0+ETxVho+xdpSaKt5ztQC
y8DAs1aehZGsgUpAERDEUntKgPt9JUDmhMq8FBabCJ4II9PXLsm2hiSg0spdFxB1sMblghkrM9yW
ZnVkiiaST1RTCYXbRxYiiyrNrMKAhZrPUE0sOiLqXrkE7ZKAGlUnDcZIZkG8i0dgGGqI6dNhkvrS
9nr5EQqxQe1EU37+/ev6f5qgaxA+k9BjVTD2xNR+nJT/WuD91/f5W/yzuPunX//jor51dv9K+jF+
IQ5NGkEWZfxWmsiF/w/foAiQ+Sbd0uGj4RC8kZJ/vYatXxQVYpAoAS7TFZO83d+5hP+gomAcVFVo
6hBTDaqxLXTeP6gpoRYAhOhe4TFWOo/6TKc5rG1CETvMlIIwctSSepdN1FKn0Ci39FEtgapw0rxq
zEuLLYW4idKw42teyxYjIIpknDaGy+xEnDnlo+caH///X1JkD//DpXB8Kz7ffr6Gvn/Bj2tGYUmz
YGLfPiSAFMj6/7yGzF8Ysit457lGMZOqvMg/FkLpF+KOKgwpi6kCpGuVK++fCyGXHt+NuQFXmShp
+t+6itTvotRvK6HGIk1hq0m4GvIUg4o/roQlfCGMI8Z9d4vV2bFFYY0YBtamrsbmSZZRj5l+QTzU
zfJcLLN5GCVtehcL8t0DMyyXhkrkgF5pj003TFd5Csb7mfvmQSuxNPbMqzfwG5KnZSZKIoXLI6xK
8P9RG56DrF92KtQNL5oFQD/KEM54+/j3IkmREIDrOwax8z3dRSaYPpiGHDUoJfSJKfTgSghAeyTp
hpfUBGgNHzGqDDcm0fGqMdHuXVpWZN3JIMneyU1p7pJaa3SiT22+1fvRQi2pdeZ+U1WBPM7pts04
slr4JoF2CC5QzBgBWWTLx3yHQjmtU6tzrpD+2HRi3z+1VK6Q1FFn9ZyPqbHiR2kPOOXZ0ZeBdFIh
gqO+00yIsZa+Q8bhGimFTmKoLyID0z/kdpW0JeteAOiMj3SQEhcAkkgcA3OB8cIU8kS6gtCiQHCl
rknqv5JlGM/hOG5J+r836bxXCtT+fLeUMXCp7tFg2KylPRUxnIREsbkXo+BToAlrWzfjS1UG+aav
BvmuUSEM8PBjaWjp30z0d1kkgwFscctbdWdG6v1k1RULS++DwpmBxkThe5IQPY8q80OTwRxHmjG9
iXn3qest5WLQrW8mvisFYJtRFrZ5Q1tkFAbZZZQoBtHqqfzEBHSvF82XukiPpqTeB5q4ngeac5rG
bwPii4XAP3E2Vt0+VlQ6RmO+9RKUjc90t1rPeSB7jaBe9Cp/aHKp3ify+KYpADfwlqzrAfmk6qk1
bdJlNWByljkFMK6fypg6rZHTkSIDKkK5otEtGBvxq8QiUHOQU3UDLgEj1AgdI6N0DhD3SqMMKx76
Ta10ydOoBvN2Mhh5Rw0H55eB7sT+U4j7+yY03LC4ktXtNacbWrp585lN82y2iDpVZEI3U6k9BK9F
R66mYeelkUZB5KcJqd8WFKPS0akA1NnjnGjfoP4Up3YgjGlS+rbBiwIrEM8uGTWQ6mQOEo7JUYtO
geuPETgbioiddR32xznW+DcDeS4hfcoEfg2E4RlmnNco+UUZZzcP5ftkwQaWzarbydW5D0FAa1Mr
2pqVtrteQRnM1PgqzgluOwypZhnlKGbWtoUu5/VVv6cmM1rDiN8rfZrTEL/gu4EVkuqyCQ1qhOoC
dh5PbXvM00bcLgrOhlQOiYHw9nOoFnCHGAt/U3HgqmllrECM3tUSPZ0kqjAEiROcyDzbC92Cr6ug
97AV8sFjw0QAPO+Bz5Th/Q2pTAZ7kh/waIVnUcMiVaW8lYpuzj7mj4xNf9d/ZnH4nMfN5mYKn1Pp
geLR2strXXgqsH5vpNpaE958rgpV9rNcZ3lSpHWaQ2jTTeLQE++HiJMPe16FcUZvcFG05mK3INOc
pRMJibRmr9Oeq67VCae2VIzSSmlV410CFky2e8RzVi3ylUzVJUyhEgsi0nOV4IOc3sM8PZfRyKlK
1CHduklUdvftMFvOjNELY6oJHisPklWvki5vk4+At86lbRk4X6B9REO6meuU1tjoKazaD3Xu0/e0
4GTXqFjYR7xndY/7Wo2B7MAjk7U78lUUKmkXQWgrRxSwW8lqv55M8UVsuB1Fq1zHWJhKmc8gHic3
HQL0rSZbF0WgHRN4tid+HVTEcomPuab0XgIxfy2o/eiVprINO9yHejDSsioZazWKn0R9gYcty1cr
llGzVSMKHjqC1ts2l2jximXmC3qMAt8F4SPYnOekVledGCmuol8NKujtkZxYsa7kWAk8Flv1OeL5
eVKUSnmsxp5V3QzfpRj/LHRQ3rgZAHad1MxgjWGF7VWjx2lQP8ahdll6zMiWO03YVFYW2soUIRWI
g9i/AbPLd6rUd+/YkrB+TbKmfRSyUKDaBOoIJCWGoQB2RazdfIFsG0vxQKtUk5oHuSylxz41ELzU
RBBWuagdMzppj/lQYGXXm0A5TQ3G3448lMvKTeKZTDi2GjD/wF96atMUUC2l1WbHphgjfwRqiEQ0
Eg5nnOomQoi8BZvHlrQ4XgPXm1eTqRo3O6jHSeUIPWjdkBmo8nU5DdlaoqZirSxwAxgfoCG1CGJD
Oa4x9X0JVlnvlAmaeThl2KrI3/V+XKvC2sRPRNYgDXyD34Vy8WVH55R0oq7bCXUI8DG/wzDpT900
0kE2xdVlaTWRWuA3LDqxHwyV8Sj0M1lnAwp6J0KYBP6M9qgSJQ7MWn8KxbR8IyK5PGAIAq8bDPlB
qdPkCbxftKHDSlipShxuRyJ//5e9M9mtW0mz9asUak6DDDYRBC5qsFtt9Y1tyZoQbtk3wZ58+vtR
cubRln0snALuoC4KyEEm0jY3yWA0/7/Wt05T4RuXBt7kG3Klqk/xBLyJzs3MDpX0u+CQInpkwW69
27Y2inPyEYuPLSjJL5HlzXfxaAcb0xubTeEE5k7lpAn4Cg+hVyx8JWua/xs73P8/tTJiyR/6+6PU
rxas5c//3Aard+wxPSJoUMp4nMz+OkpZ7xQwVc71xNEsQvW/jlKLTkaAG1uslEpIhNj/3gX7755s
W/w70FT+8VHKNY8FK5z/OZlJDw2ExQUX19fxWcpRZAxQEXho6rnz3ke611LR03pSjSuUgvJ7iK01
IRWwmMk6fISOZYhpGxI8SGHPji1K/nOJQNAcfdr1+lm1njl+NPv7xpk5dS0WRdTt9rPWPSAiDX1H
5Cao4HM2+cSjc+LHjR8TE7IxgtZDN9/BGkQnE4y2uEzGeJHAd0ZcoLIHAVeiudce0ych04sYPwyi
ZEp36lmnPyjbXVT7aW1jbH6S87MPRtrPjgEpSPEk+ceA6ptIakpvcQcnEPZIWXanDLPA/GwdMNJE
nqaeEXYZMakTqXAESyw+g+zJdGDoxYCQPJkRyidjwvTsUkDyjmVBPtkXYBpiZdBPtoayqGHLlE92
h9np8nItS+bETcUIoYuoqvZClyFGCeWiOS5IV03S6oddljlbh9nNIY2bcPX1lwRHDa2aEAYZK6nr
FrhKpzqlhD8y39UrljcbAYhWgPilMyp1aBHXpz+m0ilIyYxFiDLAbLAAbYkgJCIYPCuLrbKt8j6w
2jFaqdroD3AB2X+MoUmJp84yfd3pXnmr0Xe6O16Xi7CEhHf7TBtOSvc5KTr7YgQiFm+wmBG/I5DI
nyUd4sw11FDEwmk4D/w8keFEhshqzog4ikJ8c1vpk4Wh6jrbpgxgdItdxO687ae2QJ4DjWIbWfxB
0m7RcWtM3Wotp4Q1s0htgnhdbzDvFasYNIJE8Ddj16paexfPuWR7EUQtewEf4HdRgs+gPt0qHmYx
jAiVfMTMMMI0SO2V7IvZv7ey3EFT0rSy2qrUpjWSzYZwxw0OmIg8+GDUlGfzLAg1TRMng2UZVaJT
V16VxgAYhTJs9g15GX8bAjsa9pLUOhs2BYdH+zMRRNp+MKsyLOlsa6NC7ezPTo95omxmO9n36YDO
fWxrdPIdogqq0WFli00XxvZV4bND3NazQi1vJSE/ao7LiugcfNdo2OMAQfyU+xWdRGW47CfRFV93
ltt8c7qa9X5OFLVx+PwQbia7MmFXTB7KOCvscehG8/ixySn5oIRqCg4VE7zatUGh/6qO0kVrH+Ek
xHwd1P627HGTABa3cbDbg262ZSeCPfVofFlY9ttHgknNOxnMzuNsDvJjpeu8XvWjXZxndVhaJ0pm
4XDe4TyREEXgt6xYSv1hE3Wo81ezkzDYsipzgPHVWF5XPknTM5UZ5eOtbE1FA5zsIpqYWTmuSAbp
b3G81A+ZW1FNrIh7t9bIb/nVRZAyVIDY9J+0wxSzosSTDSeV6Uw0Wmdj3iGVztTjGJktqoAGofR4
1QKuxn5ZhRHnJjHk9AGyUTXFaevFHtuFIZnsDV4Gt8XSqER2UYQt52SAOGXuk+JRoPvHDJoApF6l
ZZ5gOXNtS873RFwbC77Xh2MKbBmqD4dcpMBjh+cSj/cF9L9CYKgWdUBAEai6eN3PlRvuSXWKpMUo
TU3CDJ3BtGrUesqnCwwdId7GHAm9MyM0nPYAGEg3FxAUlUEXto/k6eCUhSLhxQf4tjZgengLO6FW
eBZUX4DjYStUhl8JpIj6RwwXdblyBxC8bINKy7gvgAeKCedIVcOyxG8xTvTKqZJV1hdsvmpOD2j4
Q5HTE7ZrCI3+kHjhh9ls2HOHOX2gNpTOh8HsZXaODxBUhPD6ut5XWUfVOX8Qumci83ujsCfs6tY8
ReadF7JOKOdMAIacyQdN2/ukIeLiHC191d0WsWdR5aPMN7HJLEXEsai3axYkaKUbzI8I1+ySnC3e
ftv5uyzERrUVLerU2zCnkYzfLWhvlNW49JW6ABGJyI1k3CO+BESpEwR5Qa+FYgdlis/snaJ6lwfg
iOkqRzlMSMcDhg9gJ+GjWoakGbulQN++5Ag3g1dkFy7p5wZkF49Wl6FtXAVplKWXPZYhFtPGbeNu
BS9NXLVNFkx7DV532Dcw+66DMkZMlMA/mg6lU5slzo1Wf288r3rwinnmmOcn8qLXU4UdLkSZJIk0
Pc3D3M0oZ5p+wkY5mOluDqSSHGKPhPkVkeKJ2MAlDKudJPE13EVd5tG2Sqp+inbz1PafjTLHq+nD
RL8wagFcEil4RZBM4iP1pgJImw8c0MCQCZsAV2ngmKfDVCb1Bv/tEo+bgvTkYGgbBV1zXfrQZ0EZ
ItkclBtvFEejM4KEEORR7YP67Foe543aj4ijK6rax48lF0J5n4UEfivMdZi1gvTUIRhnXE3zrJFw
MFxpmcI12oVJ5T6O1VPGFA6WCvOBtNqKIxr+yhOzgdtz6+km8kh7tu193xEiccqAokqm/dGDrIkd
B1uArjAyjGb0jfxtrchhaKdTkQUFkqdaqHJnV1VfX3ZFUJ+GdnCbETzPP0luy6Xv9wo+lTEVn/Ou
qd7jwEBiMPZeoDl7iLiwL7QbMsbisLCmD5MXGdGmauLAOAkaIa4cz6Gl22iOkldZlIJIStqJmZ/N
R3TDTGLDgYDzeOI4bvzd5S3zQPPEFg99y+n1w+IJ7/aGR873ujZIeMWy4/TmvpC91idFKxGFpXh9
kMk72qXF6+W6Mm5Gt7LhYhQU7QcasVIk68H0ZxhrWM8iPYZ32l78aEZkmRy8owAuDCYuVptS5912
Woxsol88bRST5LLwYXXzBsv8Vj/53+oohNA5UpT/inEOhxwpwzkR7E1GHla0mOjSJz8d+ziLYsVi
szNbl6b/1EwFtGd2McOWHoQ4uGTLc4wsHGqOcK/7iyjEXcR7w8xXU1UcVvLJ4weah32i8eT9G558
gAW5sUzH0KXwB1qz/kJhjh45EfXtZ98q21OvtuFqApa9tSL8eFs5La7DrCr7i/jJixj3kjAVMOd9
s42f/IoFK+yhWUyMvetG581ibGzG3nzontyOU2+7e+/JA1ljuuQcDvldHNrFJjl0vQc3ZzFPmouN
MnJ9BMrkSOOu1ObitPSfXJfjkwOzfLZj4rPAmymefJpGxlnBXr84rPxG+H0sSl2OANLmiOKjvhc0
aMQr+bffazc2uKlVpEUJmVRVNI9Ly2xuMLdikmp0X1v/9JqOJEHWF/SSHJoEDs2Bl4JYwYmpJyWI
fBIrpe5gV2o/Y5an1DqiG8h42H++R05ZL4S3S5tTcgSDMSmWC3qvr+caI1w4hjqFyfDGY71d84y7
rZXM/jY02gUrbvUb0eFUstkjXv356ktP9a9Ow9PVJfEXNr0LkBr0ro7vFksmUBwL8dhYegiMPeJ4
RlE89yz/Vgq7QCGPL+JLUq84aOKjWDpwxxdJ2qqIRiZzrK4OovLJQ3RDy3XRqfYlXZx/n29/M2R+
fy3oHbSSBU2ZZUi90DNj38PKT2ghbLfc37Shkd/rwTfPuzrpmtWfr/VLu4+DqVx61kuvj5aQufyY
FxczLE2SO50+zjTMPt4kC/atuQlqTmvsnm1Grhq77g0Rh/pU5rb6Qnq8t41swjz7KiS5aVDO/Tjq
9nNF4sTpbEDjfeNH/vqG+Y0SF4yneAV8Uce/sQ9RWlKuAk1UqnILoTM7WQBKu6dH8f9AbvE/rXnN
weHFqPhFdHH3ffoafc+y781xt5G/9FN24b0jAlgplA3CY71UvKDnjrXD/2PaxMyYPy1HTG//6jba
7ySmI/QYAuCqo9io/rvOYlgmf8+RGJgc28F1bv8j1s3xB6PEU5fRYpaVwCxMVCDH46OYuhoTsAg4
0zkGTmJy5MOAqioB3f4bU+vxUPx5KUo69Oj5zzPR9cXnUjgDqfYC8ZMK2LBLAyV6JTP5jwb8chVp
m5J6EU8NhtDrKU2XeupjnbG1VXa+8erG2aJbVPsXb/k388yv90JZjH+cTCFX8BaWaf3FvXQm98Ch
Fj0krPOTPLChHLRN/PxZ/e3MaTFsXkydTzfDp0tSO3UwySLxan5mc+8yxZByoOT0jUBXnMcIXYhl
QF+WACcJZ3la5cinp+zc7YJNl5sbMnAhvtXg/7GNlteiMi/kHN39+f6XaeOvOX35YRTmfCxzlOeQ
TdDxPrr/lj5SDj2J7XkOtEO3+V0ZusgFybBB8o5vKmji+I03+wr5+3zRReKBRIgJXiwU55cPvY+K
oQ0SyDB+kagD2+iSpq9o1tOIVQEyfrUZPD1QHEmGA/ogCoCWd1lE3rj37CI6RB7NB8CMavvnZ7F8
jK8fhittBAACFgzf66u3RD9n8tumiMmiQDK3Kf1p51BTMzYOfJ2MJls+beyxsa/8qoqvG8iJ3igI
lcZXfK8Sg2gLxx7OocjU+1kihg84iXwvZROqpaxQx2stA+8TpS3jjJ3SfNsLUoIoSNJjTIwYOyFx
Jfm6tmORv/HIfx3m4Irp5TA1sJxa5qs7GzzZDg1Hj/Uk53Ft23G216EzbP78AH/7/EBfedgy2Yss
NeqX73VOiad2YztaG645b7PSo3wU5t4GwI9eC8qdb0xEv8555OJRJ+ETXthjr/eVxC7qSoJyXauI
mNNB98aKyCFvM01D9d94gLDKwJYx9TNh2Me3VmdTalYaXIr0IIZiMu35dkXx1gg83kU+fRkeOhI+
Con64Umc8vIJWl3VRonJE5wdv7iMB3O8kkTObNNY0bOrpLkzLbT3XSfB/JN5egUkROxmj7PycNEH
W6jYw6FCmxrVFSSjNgf4B5AAOKh7QojvI/oXtLeh0e0cIhGgZ4rmzC1GE7O03a96WJtrAWXpQNki
e2MO/HUKpD2xLE02vVaTezt+gvAOyrFDAbBuM5usFAkxTBBiv6E2K9YdjYgNPU4ye5v4jVHym7GP
ZoyL0whhm24vo/bFFC9qm+6clhGh53Z04rPXA2SVlG+M/d9MpCy9rgBC74Kgf70/QxGS1YUgxatX
eBAog477eemPFT0GdyAf0Y5QNv3GRX/3TBevs2nytYHMe7UprNzW7Fkisc1HDu3yMUnPDV+ld1kv
9ElNA/W+g0S3UxLG5Z8/9d88VNZmthmI3fgcltbSy4ea8o3Mw4SNbeqmDpcaIhoCObs3vofffOA+
S6N6WijYSL1anVTrZL4tTSZkwPrMvwJXszanTUUl8I3h+eoQwKzFBowhwhGHw+Ii3Tq+I2qPbELa
ylmltfVIkgR14nGDHSmBWEtXwyubO072zc6gXnQ91cX7iEStlfRwphWxyvaVtrsDEUM+npAi+YeP
+/nHSYSP5BzazA7HP84PHM2xjx83d250MxC7cxEAqX/jS3kSpL3cDby+zKu3Sj1AeYguiJSLCE+x
COVA/F1Rop+n+UtqBtGhcbEHmtTm3+tsaah3C/W8izpMiHiZ2zr4CqnBXsWxYx8AuHc7zv2fePhq
K2H33fR+QrVbJliyCBLc5QmBtVbnf//z4PxlIX+qEfKdMVfz6cOkOn5cTMzU5TURJK1SW+r5+hvI
d/8jH25MxLjsvkBKjdnziBSDTylJUQR9AlW+m9hrVQ1u4qo1QlSefLzWCqFFiD8nl+SBwy2/A2uE
xmaC86bXnd864zqNhwEZvdODPAs5miHPpyG/IkquD9d6qd7++QZf0QeWwepQR6Hhy0rxpFk8vkE9
g8aTJCPS+lt6fnE5fOK2su0YR/4pu45yw1mmXyOfrKEzqeE2dlE2+YWHnM1Y59SV35iJlq/jeOQ4
ZFyY1D6Y5Bdp+vEPaoQOfWz2OF9UOX7MXPuHoaFFTkRYbz0nm9643KsAi6cHIClEQa4Ej+WxKh9f
L29Tp4EgTog7zLyxt5BHed26Ayu3Jnq33qdLEObcBN66pgG9LdPcWdn++MZnKZZ90/Ft80kw6bOH
Zfalm378MyaV1supQqF8y6vtYKbh+7YDEcWWu6P1VMwb8Enuhcia8ox8vwy2GkriNi/VthqbfBVW
ifW5EjnTB9jG07jWgKYNx3/fp6hpWtf5Tn3r/M+D5/WkylGUeFVHUEb3+OAXZ8HLqdtaxKNz0ILy
rCdv5xfG1yykwpnCwnnjLf32Sq6jONwi5IYkdXylVuuq7vVgrAyj+JHnud5XbrGwqU3jjSstz/no
PSDWXY6LguUCMIdYfsmLNX6qnMlya590SW25J4+HEbvDrswHGp0xSsA/P8BfxjqUm6WWScGYnbTp
v7qYNUcQiYeSnUwzi70T9dHaz5x9STs3wzH754v9emfImKXlOpztLVT3rz4sn+ADlQ5MVoFHFB9A
xbLeWgCQ4J259Q3cofnMitLkjZXg6XR99ECZYShOcCam5Me+99UgQTuItoj2yhrfxkaZ3fs+Hy+A
ka2S2j9L4uEUmdieFKZz9nVvfFS/jBo+JwGjhbMpRQ0KgMfvMpvcbsLTQaA8vTaMIFWwTiDWsvOG
hfQPHy6XoqLmQkljSkVDfnypJKhaLQW7mCwsxKavsd3CsZbbokKjnCYugdGVbnd/vqgl+FePny2F
YpOitIn+xqVYfHzVXtQ5wfItm2AOZXtKjugSrSI81QMuwJJUFPwua5nY1VUVts45TMT2ygo7/4Dm
98Mbv2W5w19+C0V5YVIzoo78aiwrAMiwoTDNje1Inp5s6BP5GtsfIu4K4Kas9hXa8KvK2+UFG02z
WHrh3cUbP2MZxUc/A8kMOUvMSbDKMXm8+hnm4Dj00fJqbbC7vmYqwbAsqnJXc9yCsxF+S9H17qN6
iJFTj9YVVPJm3yJ93lA9cL+Oub1/+kX/Wwj9T3dZK/9div+lEIrZ9z/efx7i7GUd9Onv/JSbOe9M
6SvOcOQ10QRwmdSf66C2/WzPkWwtaLs4y3H8Zx0UuRkTJRYITn+LwexFRjfms2XjwAkGSTo7NZbQ
//o/R4U1UOlH//sPwVbUxd1lzqKOx4mIf3Gxub1cCFiLUgxoE0ZJv2+sLwF/BhnBnPr1D1RikSZH
DgyaXNQtaWtVa5eOLx7zuU/YSKKD7lMcEBCv3dt/Pp7+x5XMl1Xh70fK3ffie/j5aJzgCftXvRyc
JJ4sDvpkC9A2JgONYfc8UAxLvnMFthxq6SgTeVN/jRTLe0e5HB8i8z6j7OVIscQ7Asp9wOosDa5i
6/JPRsrxukqZjyI+h0amnAXjRfXzeKCUHABGDA83HiDFB5q02QdK0TiOrRFvxNpp1YhOWQbP08rf
jk/naJ57vqrHgkrRn60Krpfjq5JgOsW68G/iwNIIVlx9O9Ranr54DdfP0+bLj+C3F6G06mGfo1Kl
Xt2aFoFWYatu0tBxHiZZNyTDavKt/nyVZZX6a8p+vhX2dWwg2dwp8/WXRqyUrjtH3eRdBH1GidC5
cVhOtqE/mCdmIR//fLnjXcHPy1kmQ4p2wNJkPX5yaWINcu7kjZVa+swc7bsQs9R50+GK//OFfvf0
aNr860KvS/UeRNkOPdnNkCElpybgEQRkpG/sr343+pgK2XxLrIZsWI/vxgubPo8i74ZUV/+WP9Tj
e+VUf0r0Ns0bnwSfteOF0Ru75Fc1jp8PUSI25ovEJvmk1X2xTSa9NZ6iTN00OSDrAdcMB8jWcfDO
uPYO8Hd619V+sC3o5ty7qvF2rp2HX+LQgxlpI0tCFTM7Z0SvqtMhIkxngwwKy8yfX8Bvnw3rCo1s
ly2J+eob6eqa7XWCsLLTzc5O09lZkx8s1zn6px8CfOl1hfP45M8X/c1bV3TpGFr0mxDEvnoh0xw1
UTkKQm6G6qwS+IliZQ5vnLx+exEODRwemBPpfxy/dcJ5+2jqzBt/oRS0LsrduVfD/s934r5qNi1v
mU4xl2DqlTTRXk9tCJWSmviv8xEdLIQdIuweyKnJytMaiX7JjQFfXWVWIrtNL6wOXlRBHO7K0bbV
4VAx9Q+W/QAEX170BNFJp0KwWfBKoPc0Mt8kdRSce3pW/mYoR4PYttn3btNhyqYVPdTgek6WUCcs
eyOdJFDKH6SXVx9qJ/fAu426/hH1TdsBe0BTu3i1Gmos85gSfwen/H7sCavCHtKSyIyGck1SsnVY
KJGkxZudla7NOG5AJQlv3mKpA3XCFzueh8Zg31SjCsSmAG772bWSeMSGR3L0upSetVfaBkoxOEQU
T4Zv39a2tgmDLCrEzLVV5zeJwSdIRhhq2NU01BhLmgH5GBLAiUA0XZh4RXSVk9PVVKTwlVPMHyF0
p/3uRGBm1+Crja9hJ8YfdZKQe4MwKtm40Kv7NYLn6I7n6B/ESKL2wZpzlOJ8YuGZp1FgH8opat+b
dgpQLizaANK5HIx1BRYfAo0baZjGaTlE+6K0+nIT4gn8oUI7n1ahYQnSv3Q7l+diiG18pkxhoAIj
F0tL2NTG93rsp3SDud498YHfylNyoAe1GylsPBaBR5ovPYK53DjasIFbqWhBD7aFf2fHrr4mK0Nf
ljlXWCcEn70vEs8n210Z6gOLSrjnX4dtripv+KQI1TpXKlP2BiFifY2kyT3Tph9+jnxJqFySRIW1
94h0eChiErd3cer23rpxxu4cFnGfbkVf1RBBoOgHe9OE673JpT+km8gf4JZEJqbFylsYUVLV2tq4
Xlh8jq0F2UpWUQMkcB6qL4gDJa6byS0vif0GI4jgZsxXnR9BFp8TWfB65zT86vYjvU2nIM1wHRb1
9NUcdEeqJLLzLakK4l5WMFEA7SdIaKlGLYF+erD1pi7JtivTDlUuZzYYhTls9mGjUjXctXHanoMV
t39Qzvam65Q0iDMRpsNlmWASXxWdwBqYFlicIJfA8F/lHYrwFcrwtN0XmQuExh8Cy9glLij3le8M
pLcMGJuIYSYndsQV1xFdanEcw+taL3XHfhDQnfwSM9IUjrjniNmQPwZVoL9eNPU7ozH5bhrtUkp3
vFiRg6XNJNkGdjd+jUfL+UCUWPM4tDq+k4PMU/zH3uSthdHZnwc9ZR8cMNA3pMfEX3w0+PCXHL+p
N2hH00NJiSs/IP8bL/XIp7ePC6c84D/A1MS9Vl+wpfGCZuXmX0wzCD/xC5p7uPGtB+yFxncvcjx2
QIv9Rz+zA3c19bVXQZ1qc0Doczd9Cop2XnS15KKza/LTFNWBaV5kqVk/xs6MErsY8+T7xGtICGUt
+vf4s8qvXmoEnxSqZKA0gwgfq8ZyPo42MTzIFZPiing8bM+mnwKWcMuSaAThsBICrU7G60XfTuWq
kPGnwIiiC9EI6MgkQrveSlKe8HZBOdfDDum2HRKubVe0ckPpfiidvn9vcnQGo252H0fglUBbCPAy
VxY51NwBPhWTzEln+GiNXnCDvjZL9zomvHE1W+gw96SN2M26GProwrTR1YIfVi4N6abH0pIGRagA
YYRWskvd2Pox1DQFQE3XEelndRP6G8FBGQmkEMN1SxDnzVBOU7SOXcM6pxiymFj71oYN6wrgaqPh
hz4pr0U68Jj67AaJK4Y5OLdQYuvWca+bIYdEFraLwzx0Cue0T4b00M8UPi9GZvLqMe/qkoqNg0PA
WEqKFjOQLguCo9Ze6ebxOeaLsFlRbZoLwJ2Dm3ck08h6sO/cvFb1mgAecdnWTotbxLCjBRmFLuTU
IAi9uWiyNDEIr8HMgbNTVFRH+O94FfkqxhWn1YoB4c96WezCmmlTYMVVwxxn296Q4syyCcssQL4D
JkWmt5/toQrXdI9BUmUOPc+hD/D0wXw3z4wCr87KtEPvU+1m07lTmapfmbPXA56zPeNbnxrNxwwy
trtrYPW32zIx48cuz9NrkxiX70bkWt/Zf0PQxU7Mq6/qKBoOXRDiPzXKJhu3hlbOTSWiqNjaGEFN
66OKGxBFk06yTTU1YXxCjm7Ybmc3Jom9QvkVoZKtJ4DiVT5laAkzN9xJmrbf3DGhCmLIOh1PPOpc
8KnwWlNDGkiyw44IQH/rqVpeZkDl5UkLqJxAdFvDhzN9Mta2fUVY7hpXhb5PklaOG+Tr+X1gLkaO
XiZdexb4DJ8NjUUWSsQ/jCzH066/1nkFl9+xo8DbYIoUK7sovM9jPaTFNsCKSo5q2vR67YcDCvna
W2KP3Qkj9m4k5pAlvm3gwNhYr4ytmTgRTsuu8xiKZAGMpIlmwVd7BALZ4tIk6CaoF6BUzUK0Y+uR
kcxOuzVZsZsB0kjebkGEXeKiaEehh6fCjQcIYWk/Y/QkO6+3gIIJAaQ5DkHaDTGjfivToCO9CTuX
s6KdF+p1QjYCxa86aDQ5hOPQ7hprUP0+AKjHdJWpKTkhoNQzzs0MvsPpyFKAV8VNk/GQN6V9j4RP
HTz84/2mNbwaJ47KB0pmUxjADiAja0MmbRPgxcfk8h5IPuvP1WxpkJs5dYebObfko9ADmpDA1xP7
k7k11spKA7pI0sZpi20iRaCOVYw7m3F6ViuaV8aV8DKLgJ3GRh1Dh5ONgz30iG6JDHHMXdi1FtYA
l/3eYpcilKaWToHR2h7GcCUTWgCb2g6sH2Nnd92JCBrsPCOioT2prAaZwJNNriBHdpKcDag8xgk5
XPkdmYmdOqmnQRqw1hbLzQo/h+hPa2o+0QfEVam/ctzZz/e0A8N53bGIFLusrTtoVXwYzgY+PKta
U8cq/orMvSTuB8wwSWIg+Rtzr1ElOCVFSZsYCzG31cIytUyZXk20u0viPU77sMRPNs5OTYion+fh
egiFXTAcwup7w4NO+QnEjdGuLNwliHskF5sqUmatbeKxzrvKS/oVdAxYWOyB6Xq2eRXmq9nQHMTa
dvauiLvwiUUK5uxDOvsJUuaR3KcVZy0n2o8G++xRRcb7EatBfZZ7fd8eqsRP+w3+xOShQ+SdPZfJ
/7dC+Z88+RdHnl8rlF2dxsXn/9h9bsqXRcqnv/ZcpBTv6AvS9wVURLOLCsVftSf33aLRprZkIUBD
O7Ccjv7FF3LfmbQUqS8h30BV4fF//UTDYIq1aIdQ7lCcq57wWa+qkn+sUsoF0vWiesIpkxMate6F
ksU5HNHx8VEwS6OcvAQSZYYSonVLFf7SzskvaQ0ZwcqFlO3MxWJJ8EmVJyn9UxGCJe2jE8P3YLzl
oy9WerK2BBdsSdEMNoMREe6ujG5lVb48m4OIs0GWbmu2YDtv8uOTKptB8U0hE2pQmxs8m+W6IAai
bk+ngUWQyLx4i6ZIn3Rgac7KJrmLjBlEQ9NXmyAMrsgToXfpezsTt1U9BeFFRYrRVlnVcIUhhIhA
32ALbsRZserq9rYuZchyFtxgXL0Pih6XPdAWLXd5FAw7D37Dvc9curaIfp5wR2wIQzM3w+yJBwiE
0b6aaQgIDVxhbgj5Czya8wFJ2HmfuFdDS4R5Zps5Eoz8R05a9zbQQ3NNENL8wzXiR6FYKMVsZZum
TJMDcINmm3PRq8TvnLNCDekNJUjrkEcYugCM9R9imZfDqgtG65TjLwo2i73SrRPSMdehS1wfIMLK
e/T7zPo2Ep4MCjEZc8LOrcq8mcaih+vUOMG5EmNlcVWH8LV2ti98aQILHUhv2YUUfH7oyALLE4H3
2GJNRajrI/38RMyrWIAJorkOUyHvM03xetXFM9FpZC1d2nwVEGXyClhOKMFKuwSzXZPsUVzEtfzh
Q++B/sgjhAza4uiaoFvtcaB62KCa1o8AYYYyHGyA+8pbd2TZcjAqBmI6Oia3zRDm/oNIHOqeTRMG
+FM1XZ/cbkh/7jNhvddmaF72tSSh2XC2+WxBSvYyqA6kB2NSa0MYyh1+pPMynms2RQQ7Y+sd81M0
Md5V7/M2ojSutuQuzVdBXV06wiQWRdvFeMmJkXRBnSOdD+VHORSCXrhwin0JnL4v2a+rOZg4GYvH
PCMHmbLzusVmfR8HgjoFG81VYpN/Z7p7Pbv2JhBykbDNV1PtRafTjEWBP2KHN9QTJg5cxSV1gHMn
Nc850q76GOJsOz1InVyEgDxDBaK7w5RH8W8bsi3pYIVgrRrZ4Bgn0URZMEHyrOR6ZlHBAuDqC8l6
ZPdynxGBpdJgM+bNexbVNZWmbD+aol6l/Xg5LnH03qG1b/vyDmDSHk8coO+vrInbkXwlXD0Ppps0
t13aXQXEGGDY5BzsdztcRCszEGdZ7azMKcDEWdD6gudZTTVQUrFtCxAu/qxO4hhcSMZBj6gZ3qrh
nyliNA+8ql2fjWcZmBUazgIfsGshmJis9UAscQLy5rRnob52I64bJdikDMz5Ww2R5I7P5txKrqeQ
Qq/5GKfqQ2RyFprd/UQWMIfmg03SpD8Xh6lNrvCygYqRa2KBzhyqi1H8w2FWkWRGHxo8kx8GJHnw
+IDPJHrvlJL4hKDeBuSByYxQ9RSPMPNc8xggqz/Hed+vxzT+UWbZdZZUdHMSCAKdqR8qPSz4JUBV
fI0HnGpnnPM33ZhdFrr5nMXx3jJQdbe29WUq0jG8yGihb4a4IU0rKYLspkTTtEmN0sFYOZeLOGMv
zSmmzS6qS6pX6zIp4/DAHqyGblwFxibBPnXW5EC1cGgndfiBsGGb4xnAEU1NL0o3hgnPqcnuyAH/
Hhvml2LiURHSkd7k80BINpzToJ+30HGQtsvOuHWmALDtXN+ahhnc1nkQi1UojMskwnW7DWhkkRRn
+v2FG1DGEZVRnwwVFa0Vgp9DGFbWR98SVGTYfj4YZdGzs6mDrUFB4bZIkoazrjV/TuvGvwD8sSPC
suX4JOZtzXEY/BDYXtQHtFvNO7bYxdqN1UNmKJhJBEkfBp+iQtab53WcxKeRXSEvClXHSS+pzsE2
qlWUwW2v1LoBGmVl4Il1v4lIvMQkC15MB0VyxfGduT/6gPctQNLe3mtCJZz0c1zaazcK72Q8kVxV
mt9VDGvdC06Lpjzp43RvYV5dl7Y3noU9vCwj1V8tS1yotPuaj3GzDhoHwHyZ3tSW9VUblI6mkFSh
zopP8tEy1oMU28pLt349ES26VBjn2VkiagEu51mMUDlChO9PlAQzm9203eFUhEsAgHeuvgYWhN8M
RMCI1fVbP2Rq75bFN78uTwfISzsJnz93nXWVw4ovzGibBPnllMdXGrwfQgkQZX0RbVM5rQMNshgG
QuFw5P84z58aygw6jVdQlh4A0qyWQUfw573fD9jXWdVaJ9m23XjiEnpiFHs7JfvXE/M9ZsF9YnzC
D3HS6eFCOuN7Kp9AGWoNPxyY80yZHmPhvjOLmzrrScEbD3Po8TnAa3Nkfx221RVUg7O4Itkd2tUX
KSMIuKq5ELh4uwZsDkyeCWuxr50PgY4eAsc47f8ve2eyHbmRZdtfeSvn0AJgMDSDN/He6ezJYDfB
IoMMAIbO0DdfXxsRWVkhSqko1Tg10ECMkBNwwOzavefs03dnKQ9xCdkgatWpYFzaFVa/FpH5Qtzh
JS3eo4PtLfcuZq97TCbjjEine4PZ28qr4YAGxcfc31WNF++IKwfRq1HL9ZPzzSU1Ryi5D+1Xp6MR
RNgXnDwUL6O8w6/1NDXfci879Hl04bYsMzUaBGGqyzKzDjqEOmf7ybXqnJXdxddQ+GgZM+RYycnk
Nbc5xJKt6fvxRSxOgwgV3/zXykyOkSasp6GtqPWaUwBZuAQvBOML7bG14GunxJeCQ6Z1EYQ96QOG
cfTN5pjh1jRCmpkWUF0F37t5jMfoJKbHif6sn0e7cQTvbFvZSpmDPuMUWa6SqL/tQWH183jTw9Ml
jrHYdmHwzku7iQlQCbOGmBIvhOhXCSLNBuPd1VjPg2DHDVvzaJCaSYANHV9/9vd0K7eqN6Dv3Euj
fq1jcy9okcwsGxGxgLyA9WVI9w+W4C1yk7UnMk6c1XHqIf/DD0BPurEqkdB3IaRBpRd+QxtzzvLn
tPnwM/cS2c+TbU27rpoOTip3Us80QocMa0S5MbP90Kpj5PU0EmczXztxHezrTPD1wtki5nmDcZWl
yjln9HUO9KpYmVZ003kdeV7C2OTD80yEce5m5UH0uXcaG0NxocF01ubvfJXH1OaelHjsQQzzaq3o
om361DlzG/qDeFgv6wrpZsGczu3pyHvdoLaikxfawxE9Jx5MYvs20uHIN9HcVhQafdtfGzHb4kjf
mIZMPcfmKiDw2UaEY41y4w64/kRzBxFGAtRCbJQsVpSmqLqNQ1zhYW6cJ5zYxX1fkCcqZBOcAoPH
z+1pGTAIkffgap6s8j6Yx8tWi7uyhKLc27vOaG9ivzohwyEoFYx3Y1NxOgFROLC1J2vlRtWNU9uk
XPeH0U5eBtO/brt8ZwT09I1NPJvYc7F2ce8zpznPB/8eT1lP7G8LtISgm5zZCitoT2pNgIOk/VIV
9tGc6ddQm+5gwAUrk107iIF7+M5qoK3t9e3Omx4dIh3wImS7IpHdHm54Bnjar5JDDzlja3oJ3SIp
edS1v5Hodo3A/hrVb0U8JXtKdWITkFNvc7t7KET+bE3+i52N4Zn0MoS3NkuAxXphq0d6Q9skcI8Y
ghasCnsG60K/KJ0sabNzMApYCS98bZmWdH12KTAKU52ska6vRQ6GUQw7QvFWY36Ri/DSiS5B3Rcw
THznKkubfV8YR9lUzw19qDxzwA4iJtLmi4jIdyDyqqWvPkRYf02w3lD79fyjf45K0N+0oQ3Qxste
K1fsFWkBfsIXIo17Gr3HIqEX7RK7y/xkFJAvbZRYzBnWuUb6TR+HVHB2DUUwcSbdbVqiGmgdgOJO
eOtVL4pEunXhF95udm6Fn4utrAwGaqm/C4n5wEW+7uHJHBV9xrXnIeCns0yABJS4dO1n6UPVt5tk
8g7JGFzSPgMckL0FVgMs/pXZ3PW0oPCir5m52KNiJgyVOuusRxqLrzKlyVqIexhqgOBIhHGW8D+M
SvTenKZalUUlXuLQokkekdCRFr6CyY4Laj/XHCQTsGurqq7vaoQQD3EZghoB7jNdNKOWu5Ze9pam
Ht6tLmLDbGAx2A71FQGUM8uEexJO+obJ/mlgfSbIgajbyFgeSbILaHFe25N4y0cvQaJZ3ZG3tyvL
YT4LhubRruLbQTr1ozIJ2Fj20hBjg5GvbGtgBpncyKk1t7ZOLsPOfG8q46xOcnJNC3chO2zwX71X
zrCeFq/5CD3OtS8zB9hqhjo4aODimJCZ2Pm3fWScR2yl1yrguGdbRnpR9JW61EEdHKZGou4sszpY
yPCqCywGWER/c9I1dn0RiGM3pPIua5c4TeJyn1rXS19CYptJhZ+zdeLYzbmbUda32phfjKil7dj3
SzvW8i/62QgOASni5dqydQ+dAX/IrgUFdI4oJhs2wuhMYoG8BDyTlc/Ot17HmlBSVQyXqRLdVSQX
XYKcfZ8Xqqxcxj5NBzMosuo42VhdOJTbJrG1dc5og9HWvkiNrgwOCh+OvwnbNJIPuUmMJoHVfVTv
DT0ZF6EbMcAZA6TJDIVXY6KoO2ZK8Gs9kFi6mlhy13EXJpdBIgYO30Z7pJfHbKoBr7JKs9g68206
tdh8opgm45zSL9Yl5FVulgV1oUedvu1pf9DioLB47FhHE743m6OokxG2M6NcxwuIe3VcZzOQKhqh
xcJQihza0HHmuLsBzvIREASxAplqD65KtHPpVRohyqjc5DiDjwT3Q1DzYaq9+hR0WXBf5uwEDS38
gpKsnHOiVaIFnpM7IHuKsfQuw7Yx1okLP4d81orQIKrfVV/HxQUhqlx856f6hhZSNvlbKLaDuvIt
Q7q7Om3m+V46SZJuplEanCADYkCmwEqOOX6VcOMY4UTuWhmLnevwLoEoXMrOCKyMMnVzikAYqa3n
hV6FKzLwDOurz7ZsHluvVGC2Sk/WqTioGTqiWGE8sDRhLGLJTE98btQxLCCdn6thNEE81NZMd1/N
5KivKm/06stsaqvhmM2eO96pjsbnBwe42PtIGBWv+6FhphPL0B2fcogS5y3DiwMWPxIwwnEc1mPt
JwcSlF3rtoLzRGio6qxTaImAlQkGzrQvoLKHe9liciRNkMoawitEn7WnC/9Cub6vVwQ2E5DbjyMO
kJL/REkQMFteyDV8F+5MAoHbQGRZMY6Df9mnqXwrpYDLWcAy6s7CkZzWnTlP4bGWzBzWohp7uc9h
4DLQbyVp2WVneldIAEgmdQPLuHWbTHwUOujeEBzbN5M1Nh9lS4UCiHgxq2hat8XUnGmzL5+1ZSFl
GVNpz8fBnExMaUHo0ZXPoHYUUhdMZ+25In5HaQZgYUTMaBjGG7+aIc+4Y1TvGKWD2ZoyUExVnDwl
mWpO/ZhNN12DD8NBVUTGDcsAveYZYKKXRtZH6wKEln0a3OlW+rf00MsLG9TtDY5dPBspuNOzutFA
h91cBo8AJOVNVQz2cuxW6YAzqqlJQa4aMh7ySU1nbp7r5dsfFA2RRAbXnJ8kjFylQDLS1K5ir3RW
MkTADUXS9B8xULbfzNrnWWdmNJHtExd3BZD0qyKpjV2VTvYpdyLOC9Y5mTh0vbyUGiK3dH50MQZl
PB+mUGiDIvsOilfwBGBbnykLimzY1tQjztCA6Ol6um2SYvxyYZKC15/YvXMCKoINUI7otSiyGKww
Z2Pi462vaA2cbNX2Vv6g0knSZozIw1A6Li9nYdUfVlRc8RxlK9FqRUAPQs81Gqq+3NttwxbDfXZ3
rp9cmplJk7RgfaFoj3R3q4jyRTDQRA7YG4IKACz5rn/eat99tEZNNRN5ZNVoATu5Yxwz4ca0W2bI
HdKbVSXHmZ5fGw9f6LkOSF5gTh2sYMnTKB2KZOeKkRbLVSacvTZF6K0YqGS7bmyaA204cZRjJK9r
yw85rInyKOaXuEYHCKgtxIJ6Tudz8rzxzutFclbxFp4JdwY257WlXHWMOja5YSUfVjpT4owW3GQb
A/t1FPnOHUHkHBAcAmttFBb3OH45+NKCbpj/yPEi6yKHYytUUbw6lxaYGF4u4Z8k44kD97u9Eaww
lB11sR3Ge5HSIbBpMRyyoAIE2pYGobygzGFhETuitDmeUmHRf/HrfpcJ8hwqMuBXCPXNdS9DOqrt
ZUeyNuTvwyTVntcq25h1+lRN8q42qYTLvTEGpzGP3gsn2zeZszIobbwmO+bBdGBiS1ERUnbM4dYM
5+588PFVlQmaHu2UNg9noVdMnYqVVdb9hVMO4ZlTT5LDTyre3bw1HlXEOHlnloP7kDJkG4S17e1r
8qGTJziQJ5JS6rdxzuOLfBrFt4HCAV6aY/anStvpU8bo8yNzRPZsOa1zFk7Gxh/jelsDfWPGGCKv
PPSxr4MjSeaNoiZMi3HP85nHxx4p41PmFepdtJKswnQWX53ZrRSLMoNXL3WyL2hEiQotA30pGobO
60E1xmuEJrRD4jCCHku7e4vESuacRtBfTXY03wwAgWi7m637Boc4PbMTkzDN2dp3cpFejo77rq3M
O4+pkMi8stP+lTE+7Ymhra5EkeUHHyXIPpkNjzMX2eUFdjZDFDfjSH+oC0/TxPA6a2N73WPYfZpg
ge+HOIc7ZnbFOi+vIrbATagTJqIB6ukwSoIjqde7hsW0MhnTspFDUgqWV3JM2l08Vxf9Mo5VReXj
kItOtLUgNTFl3zqZZa37iB7v3AXuwzCP27EQB20b8XvrSXJay+bUjkm6DbuuPZShi3xmxsDG1I0U
LTr2kQzucgPfcNk2/aGZ2IMsvInpwrSWjr3KyvALOmCy4xxXnZdWDhtbt+7WLaf52mvK5zGpP1Q/
blTecFapwDM5RXHW0Ypf49AvN6kVnfUtRPDMwI9SiVdv6mgsxcrYuR1lQdXtI78Ij9onhY2W+hek
ue1l3YfeVVcoOi1GXu/oaW0nhrArwzfwDYKRB+go7/ohAnBlzhqdlxe+2X5xYhixGWQ7783SeK40
HcxyHMlL4TEONAFzxpKj2glv6/fvSg4cLgL7oIsmJ5eovwkjl/lvwX3ps9zbdn7/OEZpzXssL2na
qAfKz3Rfyr7fsrzvQxjwQDgBwRf+dOsLtWEutIuyuNz1jDy3jlVOh1L08mgSt3AMaPYepqLun4F6
5pTWNc0KERmkIz1Jv9w3HfAyWrtwljjcCHdCsBu0uz5Sp24S0QEaJhkafjrPyGpbj7C8NNqkmU/9
69hXYskOx7G1AlZOyiy6kEwWG9dLcFB/9edB0vAwdxyv9RHaLPxu+oaDl1q3WUweo0nukh316Cus
ass05mXyy4kum6Zi6tpHhyG/SXQzRmxUdpUjh2vDr3k8qMPWzOoRFoYYAwZrPDYjkckOvUcVJ/XN
AAuIyna8XGB+rHWugmTeZed5neq7IDQvyCa3jp2R3zOHP7ej8X0cvbNKVyd/9s6VVg/B91bf0N5R
wZurvMyzG21543tE485WcX3Z9L7xopLUIyw+zehR1N2Bdbfbku+Qnfy8UBQfXMzQlfONa6dvbecB
zONNi5kubsgJMld+k0bMdaLLvI6/ODTxTVXm9O9tKvvuCH9mPTfpDSPCQ+57hzhWGV71kd1poPwS
+SFt6m1jdFeFbDEnqqe2n72bCb65qKfiRqEee0Xl4d8CYshmJk08tmNqZqegjSgrRtu5HzkJgCWA
rTXgva3dstgJQR8zZ8qyJ2yiPR88cWbTxFv35kAkb9M9BEEaX4VGs5PIu25RotJya/1x3WkgnVZP
hH0ckCxaMVYk+mEi3nOw6Oo0fXg0S4eGmLVpM/NlmivrUCAn8ZPAphE47AcRWbuyE/cdS8lmjMb6
rCvy9m1UuFRdOG48FMWtwFlnFvM5YJ1bA8OILaJ9xpKIv33NN3omWiibwV1aMLWJEoQcg31ED3GK
UudoF9TnQfmip4Fo+v40GHlLIV63G0eX6baZaSdqndFaZ2EPMgDxjTa/ir7Y6IyrUap6ByRwq+v0
BF4TMF+9ATo7rmjxu3tOSxPpzGa86+3sYaL52Me2+NLlwVlHIw+xFolt+fe2IC/CGNvNwzip5nHM
jW1aMXXxYwD09TDZOyue5cmrq2ciuE9OqRgWMOGeob2M3c4b0ZayL5NdZw5PXuM9Nnl5x3E2+8Ll
wGaTqGW0fxxIkkwdOsaAHUmZjc6FRAOuydRQ8fXQmcmum+SVSt7tbCBrG8eecwXBZ+cB3Rw5ED4n
vT2+1fUor/pkAAsYQZaH+g/Kdhy7pZOeVEQMGLyCzgo5B7G68NaCm7wIkcWl/hg8RBxBjBMTcuNK
TH7xDKlGvppLzy3jt3T5Q8v75GsTCRh1W91s8VBXG50bWb7BEt5SwhRZA7HdtPbSJnRAhERvAxf1
N76OzQuMaSn5pB4DKScz569eTIlBPyb/oBiNmCOqft16JKus/MyKolMkGF7SDP5A3YMGJ4TfVw57
m8JsHZOB9Sw6QjEuQkcQ9tA0qiYasBitdVa20w8/wX/EIP+AQf5XYpC75KOuX//f+UdZfPxODLL8
tR9ikO+gLXxlLIIBrApOeogt/tuJJH4TiwsT0QSifJPm47/UIMFvKEHQkDhAc7CiemhS/ikGcX8L
FgMSzRkUHISwIVf5G2KQz8YWByQ+DhoC2yQWSMy+v1eC1DCokRX5R1oU1uuUOwvktyUlAWFR+Qtn
7Wf/AR+F8WgBBMIIc6VYfpWf7B+NZamqqkbOz06zHnw4DSZH9l/YN/78QzwbNAF3yFykNz9/iK1t
RA/JeNREBGyknQxbQ6Ey/elL/hOL05/cNGuxaXDXkHpRt/3+Q9CoETOSD0eumIQcmZmH0hbDDePy
8BeJ6p8vB986RaKF3cyCEPg9uu/nyyHKYECtAjAVT0S5MpDUoOhMy2bz1xf05x8DgHCJVaOF9OmC
WncINAezYxK27FgxPRaT2c0vTC7L/6TMpqgsju///x9chwmXEu0T5ne8d38wR6qA2eA0OAeZD9O+
G1qQP6Jx22yT8lsd4XVXf9OJtnwgWCYb0pdrEcn1ybRlNwFmHo/gSRc8assknJZ8/Sts159dFa82
nnysn1LKT35xjsUDckvBwNhJ1zZn2pU5APV2DBMUMK25X3xTf/1xEEZ+/+hleT3Tu7UORo4CGLA/
oUQ6b6/iuXN2rCPVzV8/GMvi9PlLwyOOTV1wC4HIfTINzW7jduVYHLJpKF5KBpdvupvpFTippVro
FinDlqk0IOm7vRttbGSlEDrHrv5iRn40byZH9rAAi8x71rkFHUtEHKbW40KAJpSEIgECOQPpvOL0
A/uEuTLt4v6Vw7IkTXu0bT67aSpr+9cX9vkVliYueAmRCWCIy1vMev3zi4XIOESB3aGnaeQek0d9
kdu+Q+JDmPzCdvXHbwy6p2SNR53qASxafv7TshcifzYzwpogqJtbg4iDdVdP/QdKU3LW2lmPf3Nx
Wq6Mj0GcAiRCAuj4/edl6PIaHdWHIiFGaB6I3fb9cUCTM6b3f30P//hs8EnQwmDWAV2R7qdncVQN
DPSuOrjzPK+bgtZQViT9j9rif+1Z5XKWZZwdkG2DTeHTF9VR+04qZFA7emTHwPReoay2dn99JX/y
NECwApaE9hKE1mc3qS2w4XZefujbUq/TEceZiqJhpSpZnf4Pn8QHSBN4B4vSck9/ehok4QTCGMuD
old9rrBsMXcq9DYbYvG3oLzLcsvXYrpQOzBVoCv99Nxh8rARoeSHyTYgPH7XkHlx94s9/c9uHLGc
nsQoyfb+WUiayLQyacgeBkaMq0G6zT7G135Mis65/usb9ycPm7SpTxbMjwfL9NPlDHk0VeGUocxK
pj1j/ARLWf4rpN9n8+dyz6jIhEvPgtf9s/nTRYblkAd3KL3gVepsYqDf6Ysht93bwu6nd0uP+hfO
4j/9SEwWVBECsfBnu3RsRhK/iDqkc0UqdBQzZBis/AAdpzhMU6s1+BrCVP76ZlJv8Zz9fjOmIAVd
RFHKtvUHsIvndW3k1PQ8XQuSZU/EyNemTMhgbnjZSEFLGWSjSuTQEkAFfBZmrd6YTEniselaMw6g
rLzUZTFcTUNK5HnolvWZOy6WA99XxdpnCTJXKLG0YiTThKj/SIvZxmnDyCdlqImPUUvfu0Ep4Vwy
N627a9WXfbKzsAI1t25S+PTfK8AhiDzqFgl+aOct1sC0j18ZtxTmrZ04UC8RzLjO2sV3ThSkpb4x
dKgaWqXc7m0dGuW9MRpac45tiIJP0uFgzsyCkLpy5DIxWyPWqLgZa8/KhzNhz3Q2LL/Lo22Th/3W
CtIxOSKJ9i9LktCeXTGhvmF8yKhlTMNvNHIaZz+mCDgzUi1RmmUpkyfarNEHZp4CgmlH6nouYY3v
osjqU+L9zOncL9uS7raH82ddFmNHqns+grMPdIVQS1d1UNPs9si2XuYdFpFFE4t4pfppoP8IH3ud
Od6k1spzE5telRzibejNzhN2SLwUOF/yb3EzoVRhOcvWoWjDu6qaSCyOklDvCFVMK8B5o/Xu0BA1
VhlDi2czspiqW449YnpCArZirDe9G5OuLToujVKrLs5DMJcqq04oR+jVw/FHEhNWRYt2biLvEm5p
u0w0DcLVsR8U023nuN0zNsr2LeQFazZEH5kMMua6v6cZUt7GOgQg2Q4jeXOHajSmhOzCweIIXiXS
P8cFlCjG4Xl6MztlKS4QAjHFji2r3Nf+iItidj1/X+vq3jXKLDz4E3se4BykJxUH82HFfLvbx2Tr
9egyBtqMlkUOkmgLcdb6afowSX9+yaLcuvDHMXqk9B/TLXjrtNlS5qM+qWnd3EduywRIkg33lNPa
o0POjp6g3Wo5zmg0ZvnOViDPeCDb5g19utcT9G5lyUYwFH7tYiXf8diheA3CCKUaXRqdn1Se8orn
smawYA1j9o2gP5a1JstspARtHr/OY1RaRzh4YfJFG4sAaZYuysehbVOC/7Ja3ckhF+3a4EBJMnwr
aMtw9Fd0k81lFOITHYEfDijqReTZjDhROnNAiopq3HREZYybwFlasWTpGZuuj40H4eWMdsPOoytZ
jhVz7ahup3nnG6F+ifsg4UUyu2kfs6Y12xieQUZPIjGtmxnrqLmJfbd+dC2sxQd3LOsQJGrmP2RV
TgoR0p3Z2QUYK+Oty+DxYerMUW9ElSCCKSPTgYqC9bbdxCLLv0B2xmzUBlbD9MzrnHFbxXH+NR2n
5C5LZtlsJ/TD8lJ7Xg7M082db9lUogWZcVbz71yDQsfUWYGk47tAxEhMHJRMkbKUJLIIv7oNgIH1
FKsEnx0BOdlOuw0MzczO1KLuj9G/MOsZvwKCbsedTryeSA0ibYhUCaMaoU0ss+Fh7LUjA7o9PVPj
dda3KjwPJ+EtntjYxtdsWVZML65pf+zA/+m9/INWyU+72h+MOPdkSP2u57L88R89F6A+AFepeUg9
hq5t/g8lyDB/s6j2eYX5xwdR4EpONP/twLF+QzQg+bEEJwiUhR/9q+mCslcg7KcU5bCAj+rvNF0o
K3+3/XrgpwlrsEFvgDJaYEGfinSNkEB66puXpI67L4bMOEdZ40wXXVcSQlN7QT2/aq+cLgV+fVTo
DY4PXINBfIm0M//mxfaYrkh7DDHIj+GDItfoJR5S/aVMihhxkt1hSDARc6IjjUxIwW7Qt68lhhmc
DoPhoqizY9Q6gbWIhfHBd1cwJ7GYN0HMXCSG2Vqv0NaV1yLD13awq9rU24mEn2eIRs70tQin2nrE
zhfG+7rpA7LqEPGPF66fJkfMsBDEB2W51RckgCVkPHiW7hdh2CkCdMvwd86UDtWmz8p03C5e7Eqt
i1JbYusNegoQE8ZGd3QnzPV7VRHRtBvdwlK3jaNrLCERgpywMxz3HKVufgHHMCVF2CtbhnP9BDSF
FOr6jaijudr5bovOJkKnfVXCwt8PGOyT696ic4wxOrSIZSOsCgfBbkjqfrqqO+KJVhL3FHajau6D
DUtVgsijSmV4PuFmCNcOE9L7zJJ4tgObAdhuptxuiE0q8755J4kZ461luPqLbEZ5mRRj0uHXjRNm
Y7Owo+4GfYP1HrAVo5VwhuKb0xbRCSkq/DOGqsOW3cvP1pWTDuVOE61GEi9DaicMcTa7nmwQlWOr
TFZmnlk+vP0SP+NQqPrOJ1RT7jlmEJdcE1Yt8Jdg3kSHGszxMQglYs6J3v95y9C5ZxiqsdBUZmos
5tgw+taFTaRXJFHxFNRTFtZrl6gvMqpVwIZSVnP13pBsEu+HgKBorD0E1qDgjFnoCMNi42+qJvii
sjpf9SAqjJWvcqYos4oGShxdhU9Npnus7plyXj3pn5JgLPSeN5I5QhF26V3Vl1xYkzoUKAP+UvKW
kHNeBtIwH/F2gLJc8lNYwyVm5hV9N++LK9DCrYfJY7YQtl48MTSK8ne3QtKDCYs4lE0ThCN2Lr+O
iDt0tXs5J1XyMSc+WHCY6+WNneSJ2BJSV75ldPJPURwHDH2pefONyGXLTlNlxdPIoOhNMX+BxhDn
3ofdgwM5Tpgy36KAWQQRpzlBSB6pWMz+xBK5FRsGMnDtYpXx+g67q9IOevs0dqMjwK/EzhBKK3Ua
EipD3BD1bKxjklKv7EI63SZAsjRtlGiHo5pthA5RjQg+N2O0MJ2BQAqdzSTWWrSmwWC2Weqm1s1e
RGCkz0bbloSxJCnWY0HB/5ZNAhapk/tUqgRNwqLwco+aCdNsvg2isQAXjT4GMbel+FVbw3bvhCJg
FY2Ubt/I5guqref0ytrNpKjtg7GP5Zpr8OTeH8zaXk+BiYYiDNsYB2/bGl/aKgRPMvRJ+JFxiqx2
eHmj+nye0f2iEEZAs0Jhl9/MnRFfOJk2ig1hNupjjJ30C/6O2Fhpnvt6Racrv43I5etWjZ7c/axs
quee9spr18XVC08MLHEzTf3yULCiLJ6rUJ95DXkR1PuR+8UOVAULovRH1H6ycFEAWYVxYlwpP4YE
+TWj+95lSN/hUHayTNurpImLaAuMAMuDN9PuQw2HG4EFtXb2BaFe/QY1k9zHSR4YB7dcfMLft7X/
7PD/sBZk+L9HvB2b+vXjd4S373/hnyRA+dsS6MQplsM6Lg6HzfrHWEU4v9H+p/fOoVowpfuJBAgk
0IbvZpv0xQgKkD95bG1MtnBp4fnyISyhnv93dngGG592eCR+gVwIyfTvmUR85og6cU78k9fClkBz
qDYz7KqnOszrG3+056ew7BCsiLBvPiZP6AeSqCGlR4ONpcCL47paC/SO8XZK81FsZtLldlVsIJOg
lS0vrRaOvknm2X2vElOjvJWz3iJGLR7MtN57A2CaTdsLiWieVzdb9aIl3j0sjarc5YZfuSsOjx2p
UKIczfNIiWHeRFVHNBhWN8PacabOTmgv8Jt4yr6YC05A9O1NTB6DkysW35BuzLY2yurDaUTTriS1
fXGC5oV6NbdrJ9gvS4+9gRTjlHc2QY/REWitznCnBe2F2cVheQyboLAOlt12NaN6Auk4nAbMN4mR
I52yLTyDgj0yDTRXqQsdShjkxB3HTjEyzQdVvY1uxx6QoM1kx8aQM641Uhhz05OfR7ht31KLTA0b
SeKYIRoFnTQknOYc77dWLlMkIjrrb6q64kxAX3rYo+grp81chHjxx65D1UNSMLIwDlLWRRU2xUOj
Cy/fU6NML2ZReMMac3CHhn4255Xt5/KcU8JQ7KD5ifICws2rijFdHMxQwYbgiFv7KwP+YLxBNhwQ
P2mCtlqrWsBXQJ6QJTdtYWfvgeHNtzm7n1olGkdlFFW2xGWa+CxOOlNbTsLUDt3YotyhJeGf+rpF
gN7muB1YLpOg3lSxaqAlJOS+rWg2o2Mb0z6fcZzw3K1tr+a6LLNGIa5qLnWliw6F3VwnwQcrJI3Q
qWbmvc5VVL73HGv8bTulxotnfdcoUZzuvZq8iFWGKewC9zggYlFYxteAWJd6G9P3qA/wEBxn38zS
f9K9o8n97mEd0PKPEFNS8hbXHcXbJXFzFDp5l7QIaw1kWrhNLeMbSrDyvGtHa9o7VQx/hMlkjYRl
EkFfH8hLzPpDVaAtKYGdWO1XC4jccMpx/HDqJ8hwKp5Ss0Ju7veiCs+qIEWa6JIla+LuJgwFTfoA
Zl+5cYTQz5p1t85BgZ31MjHVLeKAslOLUNrgpWnj6QxTWxYfbLv0Jg7X2inUAdG+UAgd/AglQeoF
cq1kEtxC5SlyuqKUHhzGkUoW5wKBQPNOLnCCfDORh6Syi1fkDWW0MdvJBymmK4sUUGVV9yUPwSWI
yOQcoWALXccbgIp3eik0BUK4Psh/0S3+43IFKBMeAOsmUALzc/hMXkJ0RNI94qJvmu04xJRgAYUb
L5/1owX+n/2MEytd63+/n90DNmmS198fWvkb/zy0Wr/BKGegL+iaWOL7EOLHhrbwShdeBJNZSJfC
4zD5zxOr4EfLORXpgMMWw7H1XydWQb4Xex1yKCAPLkdM++/sZ8t59H/axXBE4ESAjaDbulAK6WLx
85/GFgoi92hOeYH5sikfUfgYZ7OTBJs47Pq7wcgy0E/zeO0xrz5ZRt3sf7pP1z8+6Gem6Oenk9AJ
jsnsyUtwIjPxT5OmztUTS7yjUWPG5nVZzN0bFJvxLqiF3vzNj3Lo0xCWJb/jYYVJWfHzleZGSFjp
QlUThcrQlCl3XWZkYlVWFvziqv5wU5fShVLEslDJEc61XPVPN1XgJEWRFFD+S3zSLRozAzJYn8sV
kqmSV93K7t3eZ9pFDyn4aIZmEj+6R/92uvYpDGsBxAC85ZmzHM/nwVu6IT//Dk3SRVTtuEvmsFfl
YQiYZq9lkWGW8OfECVZWpetdPen5rCFu+hlisW1ST6T6gc5Aq3ZG5c3vLgnZ2BSGWv+96Kjl9wMj
SyIW65KkljI/NUqSCa3TTPT4qvDmBuKH6s8MZsW/UArYf3jAgM3zQRYLn00c8ecHDDODDshXSlep
UWB1dH3yRFain0tuRm2bzx7shKu8Wyowp8iHed8uR4a6b91vQ47/+KYiMfmaEAwqhooTrIECde7o
SP4Xe2eyHDeyZulXSau9l2FwAA6z7jbrQEwMMjiKg7SBURIFx+yYh6fvLzKzbqXy3srsWvSuc6eU
yCAjAIf7f875zmqHZPGDYoqSWDEVGKlYOuRhUd2WYdC7mzZxg/HQh6O37BftjrizOR5+++tr+mex
JwCv7kMz9XykHlYX6VymUX+40LAYlQSJXRJsQ57v/dxS+4a7bTMt5QTEUk9/o9X9ifT66wvi9Am8
EG8TGvuf1XVOwsOkCDltbKLBkI54urr+dowHDAL5FxW3TygWDHagvdfy82T5J5rwtpUi5OJX5wQ+
aQMM+2+uddbCn9Yw3oWQ98DHT8WCqdjg//QuBAwQGGWQSACbkT4Z2yp3Zbx8YEtV17McnahouiL6
63f+Z9WSN4IDAJB/7glucG72P91eK2VzcyJDdhEcSq+0Q6QfD+D4NwD7f/UqZGV4IU5CjqTK8aff
bEAm6TIHXaopDGAMrDXgajr/b96/f/UqPATwFASYuLA//fwqC87+eKwur0JO6sr2erhrIZOZ//Y7
xiNOXUxPhOV53P38Kk1YlWJua+7EtHkvpTt9sZtWfv+bF/mTr4UPJsC9RaUS09yLv+DXdfEPt8Rs
+x0sU+9bGw6s9ZaevPzoQ5I1H75dYMwwVvLaJTPWLjDWwtkW+QplC/0OjaTBjTrdDhyenFuPriFk
MYtMHwglxkTHzs+WJJrXvm6ueoiCKsrmFqHImTumiGkXFN5DOaKqXINMU+5N4iR8rSTqbk46JunF
ft5iIzh25NyO8NSqfFu1KKm0vFfybm3Q68jKG9TMGFHpiLs+DA9NldJMPvKBNJulJNG1JdEzf+09
O8+2LXFy8vVlCxKm6cyU3JkxcY/z0s7FKxlZUBF9HYjuptCQER8Ht1mt57jWCZwWUErrbgrt9ls4
C3qv2rZcVWRhMC2PQUqZ2jYHRDtusVdNctME0DS3HPyM2LZjt5T7i8qbHIh0tK+WESOAFCCcRMZj
491VTZtbu6VVioDdChACMqlXXyzVVN6fpekavZ0AGCxbL5W4WWRs6090RFEQQaQltPdiwVe5sWGY
TFGTOaohfTVUwTauWwl+wG0ET2+7oxR8skkf4du2XaKFHYmVZC1q94pWAN6fnPPzlcoDwdd0ACXq
pcRBbVI5xBuTe6LZ23PPHDAxl3fQK8qChIHvJQ/9PPPES3lk3y40WM+bhLf0MuDriRQw/xRIUNk6
fp4Xk3+0k4s3PUgy4uc1P/1zO7ZcBGSDH23EVHHHN2s1gE1CV7uWo9p8cPAbLDsGuOtr7qSLdZ7r
jKyBPVM+tA+BPu0XiUX5yulYhE8wp4j3K86Sxb0Yu4ZYTu6gEXrZhanb24N4s1toijthmrLZGIa0
n5U7ll/jVI8k2SSD8fNCM3oNXqJHYmblhkY5Bu3CdHe2qg9h8HDuiMMU12nS1mPUMkB1tijrzXdH
JEw7pzaTx9TOSegkhIKh2nRFdwWdsyJRYVP2F3FxQQ4je0ud4aiYPkaUyBVAZtwS7/pCutKNOPq4
XwknK7HTfQ+6FF+5HvYaiE9xbex8pPqMiOFpEkP+tVl4jEX1mthEfX3JGH4OGvpNyKpBeImrjod2
CgzsfQmaUB79BkVjVy7C+armfO44gkNK2LTlLOQ2sUoCgoBkgyvjQuU9ZTE28nuvCD1uHaYADk2S
Tuygx6M9k3MsbBeWQRhgcFi0n0J6Av8ZeQSKUQPAqfe3OGLlfKAhdw3uh7FzPvuiMeaeArUkfrb7
ziNmN9TpabWakYQdw/EmKokzg93IZ6Ap6aT9y4hHzJ8zYr8XqOQMhBk52x73XdhVX8CrTQ+uLjQE
LyemsXEHm8sjKZnHXraXXe/7OzMa279EGPL1oHMj2yjNIeQcHJ17QLkTm0B+a424JVU1rNj5wkI/
CQwDJgoCsJsRuNWZjRFLaRiBM+mwyRO8R2lZw2DYuVWriKxd8AcEc0III8NYAf0kyINPp4bwMk+l
XO8dRYoZvlEjv1sZvMeDRMnV5Gqd5HVWzQhKdyGYkLp9cHaIJdQ711g8noc5vIDCQxLSlLaaa8Rl
/xM/UnyO8fpfEui0H25aMMIuoWx8FGnRgg6ysrZi+sWk9yl1W3lF4iactj4TnTNUCsA3TRzAx/TR
ipMtgVmkXSsFMuToom7PPvuJgMYOt3WvHMvET/Bj+Y3H0k3Qbgb7VkjcIldQzYlgSFV01pau7wGI
dxGuSNqeAZE2xgAcrzzfXKLE3kQdo++jq2xKv2veW08t11ZpIxnIOg9Ioo26gNFTEn0yLGKHNa1s
SaBfu80+DVU3RFAwyihxY2Y9bC7vViDSjKeF1wGBWHncESGjFE8PkiR8ijH1hkC5uK6ayVl5I0Lz
UJSNk+9N1SJGJXRUkffBFUAvXmYn6TZTWY9aPTviB3dE97ZI23+vTS3azcTswQNvqsFujEz20Sq0
qaF30sVAeHdOlhzdQnBINH6CD8IKS6ZKFBp5XwhS2qQSNMrRnvF5T1y3032FKliK+2UUNemnSQgr
WnnNb7KaMAyB3SSKBc8A3lOXlq21mzIzgRpz3eQt45lVnWTiaDvymEJ6m7b2xV0Swy7elmR7nyCL
O6Ab7FRz4RRD+invZxAks4l/lANaViQa9uw3nLFm+tPyJa0OqzbJj06NWl4xGyxfFjZ2QD+Zrg5b
TVQ72/hp7AabhiJotYnjtkWvpZBQcGvjJsgDc4+yNLGRjEfnuYh1ryIWFPV57Rvz4Imieq7zTtpU
SWqMuwQDTAP5ubIuEoK/LDts0656CExWzEd7mGV+WKYFa8blDUEJDurppLsmhHClWvAcntdM38pR
VnwSvtXkPFSFKfkMSMlBZfNWuBgV0EK/96tNXNtrHy05JNJNG1dWdcxkIqoLVqBe3E0sgnyIeudy
W4Xp5VMdq6a8lYQ/062PCQr48ZC2ct4U7cKEeDZWkNwjKVXzk0BLLdroEjsMTjX/DyDDYid4VLIq
ANmAAWdBrdraVcUStccrH7PKLp37Y9DShrLTMLQtd12e+pBhft3p/f9h0785l0PsXwyb2rRKv79/
/+W9+v7Lp/rr+5/cEpev/j2h4ltIH1zKWCUgluJ+4Pz4e0LFt/89vNBCA0xfrkthCIeC/3RLcJa0
KbgkmBRexkz/mD3RLW/RMYar0cUu4V3GYv+NiMrP5w5iKQ6+c7braMCELpBvfj4RWEGQcIVAfNbT
NBzGsXNJh8/9bxfKfzkJUZeDxX+OuJieIbmDVKQTzaVxzvpzBwfMchR7LH2EwLL4U+rSFrzjqAZh
UU2t/pxrCV4URbvxt9ZCC9huRVnnzmMPeLd4Vbrs15i58cY3Fts8tj5+t1/SAcCR67P97zR+3Bvj
yuGuHGHa7yCnzF9lGffsYlyRH5K57F+APOlg71SuBayicRYEgsLuPq+eae/bRZL66oA30HPpLe5D
kQ5OsxkKtuhAFS8KqYfht2RDk2TeVVz0arjKgma8z1z8ZJt2NPPtqJrQ35EIDcVh9hfqIJtYVjdl
hR+Q27ViC1dDb/Uh//PrsSqH648pmOCCOOgAdzkMq5eU41QWOZ0/vDRsX6eolbAaiDxUy82AYORe
LR0PWwgiK2zXNFhxXTmAFczKgrUpm2JkC5Byno0gi48zYOp6kUgoAzK5LatPHDBWscWs4d+CKY27
TTNRO2ukmDgVrkW8h+bUkPueZazoSiqoHEgb8taRFLlzS4mW8zVPwIVHpT+r73+4if7FJPJPFyMh
HFzV2H+IFzEm/6cQE3Jc7wSsyeAnu/DYzSsGWZet6V+/in05S/90MV5ehuSfh3WR+e4/NXtWserD
gd3O0lXTVZ4GjxxdHLhgsrtWrumiFPrHtZ3V5GNdN7uZ4yz9m5/h56ER9wM/gkt9Fg0vzAd/63n5
wwk5ATgJiMeIKLhA8Iu5dY9Mt53NKrXZDanv/M0N+PMI7rfXY5HhVbkVL4Gdn2/zXlJ6IVEYARri
1JCr12+Lnq07Ipv9N4PXP53+f32tQFq8Dm5y3uM/ZyQaowmeK4ARxN9ScWictHsTy4gfYNHolhuS
ld4KLj/zcvSi7h5fovUxUUOS712w93Tb5FpRTlmPdw2iSX6I17CHNO7ibOmn3usx3CZNujXcPipa
/Ewhqaz1tXHIQOsqDKDS1O1vk5P/F4+68aNFU/345fxuul/2Q/X9vU/r6n9cXupbDbM1TXT/v37+
I4Tp33+SixPvpz/s0Kt6MDIf7fL40Q0FX/rbsnv5l/+3f/nLx6/f5dNiPv7nv30Dhd5fvlvCj/VH
vYRI1x/upMv3//3rbt9Lvu5/V/17+61Pv73/0xf9LrIo7rTfn21M3f/xMBM8A2ksuij1XHqhzcXx
j6cZ5Rb/zmiYSL9HjpN7gr/7j9/w9xXjL/HbzEB/HkXyJAsowULSoGYUDYC54M/Xulms3DGZAkyo
B4A9rVOe8twOU2WXp8RtY8eeFScsM1FbO/Y/TNClvXUf4ykUDxwfCbQ3EFfbsp1ge4KQcqgYTtxO
nF2dGLB1hQqHrDlhEF9lfGuls6QLyUtizdOsW+reBZc4rnJ+6qQnM7EDNT/M46mC21/qW4qRFtIv
Esyj2jBIIZjQTqKXdzVS7Hw2ccaZZA0xmh+hByztd6vrcQ+RHg2Xb70cLxUwSb+UMCLXlrWiTFrn
YGYA4PWJfDorS9THgPFBaxkUL9gssrRnsCdxSJUsNPwJHvisMTRtGdfaAPdDb70pkrHJbw0Op/TU
pYUhcCJ8SjS+dZj3+te1nuPHSw5mW0/FgL5OZZuj6SlHEn5lwEOhuEqSrdQTgsuYLNiYdEAw4IHR
u3nmFar3MGzM7Qy7ix1yBrYl8h1iDUcvDpZTZ684KuGhO/oQt/34nWr4pr9eOA1BwY49YG9LB6Pu
Rq4iPeQkTMa3PiyaK9gIbBU6X77nfQvfIV18zTJDr0okSqsOD3PCuQe8m/0yjiNgzZSVi4Fcm0/J
cuTN6qN87l0D4pWQEId/ctzxNErQjbqtXydgwNt+YNK0jdcLyjIc5ktjOmrJfiLBAPcVDkIMaMja
2QnEmGPmdcA9ZoHk4jzRpdXkL926iuxHN6hEQ6wUwuW4nqTBnShgi24bSwRN1LoMVa/8NKOxa+EE
HF63HOPzr9Ygy4PqeThZaUnaiGqQ69GRDX4KP3waB+A7HKExzG80ibRtQyvO3TB56bbDLRF1sIY2
ikIsOAtTfr8uUzvBitTlF4YBej/XTiYjcCp0lck6MZElPPyqc+4wDXTnFk5MLOI9jFv3amYf9Op0
9L4QCFigUsVYW59L1U33IPeBAgARTT+tFEYNlxxoP//Ammr6nedSO/NQedQwrU49dXADXD7OnXAW
/JNMNqZY7yqyFEcmNmC5e3cuI8Y+vX0DZ4cBFXPV9DyWBQRfnx5P67rK+RbXKeg3KC9aJGLexLoL
AYVhs1S92ZXMaitmZ2P94tcc0d5LcE17S1vrMZ4WT8NY0EyAgUbFzgd3MFDwCqplyUcnbjDOyO4I
63aUXBNdTFeOk7UvZVD6+n7W+bylstfddQHYJVIcGIMaI8ePieLt13BNy6Pj9eJtHAa2uk681vEG
c0dxhslcPIUGXyPepAr3fzjofY2nk4tzcNrkUnHT3eWaCcc1TDp2fc7AznGTEA+CQtDAytlOE9rq
LhymodkG9AStEVHRGl9nyp59GMCDr9NkdhRf+dz7A44Ihrx2Yj1Y1jChgHpFkHwjote+QnMqzLWq
KaI5Jswy8/0CeCHf4cR1NURSvR4nysnsaI6FE9/MMi3Oo1IgPKa5fqW0o37uF2d6XfIl3LI19CxM
nIR83NbJ/ahKam1nEBqlKndV7dFpDYr7tI6zPKx+ntyPBcrkIRk6P4kyldTFRhgK0YZM4L+BTnJ2
MHb31FSF7Rnz8/iqppr/gAr3JBcCzfidshR35YJYgttAJsC2WgB3EEHG4EzKVTVbPJhVfRgdtxk2
wxLE0TisbbNRQ6si6ODJrbJyMg1QvZw9CEfg863EjbwDwikMJdysHWgEwtyN49pLTKzBuhPlvEKi
SAjbbNDRgeGmYxacJyaLLzGRI/yycBW7bQa6xt7MjdOdL21JEDxmcMefnbbO7leThAMBMJ86F492
LXTQArXzRsRz+VT7S3eTtUjvROTAUzOVdAHyevajbkCPVSKJX6q4bMSPtSRbs2WL5PdYp8vEr1hv
l3WnHaZfF8skQ9QSF3zPgaNMYXBsq5GTxwsjKwagEhdpc9+Q2GwQRNuu3k+T008PpEQz/+jQTXXo
0tT7staBNhGvMTFvIuQY7n2o7sdKEymh1JqPD0sSlDxvFLKKcincEIjo2M7Lhjs+ffT7WVyvlGfl
n2PWp5PAoVcT0KkDrGRWXD/4nllo8HFlvx3hlDzUpM1UhDwuH+AkspIrsySfA6+anmlMcCD2VU2x
foCQ894061Kz6ZzZ4mMuioN1uZmSPFQlPI7AzXeZ0g6k6P7ChMloxLgzHrrOLp4zfU4GOcCr9Mcp
hBgW9GY7eStkqrApausIRvQy6kd5yS9f2ddfG3CDvERf8vR18iw5Onlr7GM3WnO6qV3a4jYhf2cY
qWGlUJvGsTMe7x0whgK0KO63MvwEXwlPmL4oTG0byKLeOD02+KpTThXxo2FgPEyuVa8nEq7UbqS1
IuFWiMrgz2cEydXLGs84tacOZKksZquxdrXe2rrH7mhZ637oWSIQMu19QOkTjMcAUJANj90eT6rr
ZiQnR+CMTgYLm3Pv9KX1daqJmjVbohBsDOJCU8bAM96+n0tLFDx3k2C6Y8+0sPxlwKHXnncrKVL2
PBknuPexNFIddD0shoYzbLoXu1hmHxlap1U0hjnvTc6DsIKjM4viOWSCTdBIWEPHbj4m7J45WK88
PrJbMZXgoiKzMAawdQX8uY3TvLqydZZYG7aP3XTgkTtdEZWoS0IAF/JrU/MxhQUQWuzpcKouA8Cu
PTXAFynq8VabNhVvlt8qe22TY0L6w9RRBk6LJoZyKs50MOT3eI1hu7pOZeZjheWNPiFVOA+ONsaL
PFh1a2RXMrt45Hs76iRP2uc4X6xPFq1v1mbIZPhstStXb1AU1aMm0/CFvjXxGVdhaM7xyKjjTrNU
kSzsJ4Z2ZZapTb+CUN1hph3vm2kteRjnkxtEKsiD9DWnnuIrDEXpRzG6W8t4MU7kzSCcoYI+JRBk
xhbcR1QB5qYfBoTid75TSIJtTqtHVXvNfJiDhF0JaVz5Vk+tZY2b3OqhoBnUlmLnOdY6b1XvLlc9
+j0U5269zJkZ4vibNJwMDsdwzXBy8pT7YgbsqlGLcCv2kyXm8hHna1JcUl/z9LQ67fR9TdPlbbEr
VsiKKfawz+0GkFVA9Yy1aU3oP4yCecOh04R9n5esj80OeTDk8jVrFu452PnFPpva8IaPmB7RSeT+
seWmeliFcd5n3xhQPFSbWlE+1IxmpMpJ3QDUzYutR1BakCeUTcqFH7CEpwQf/J3SkGPY52aBObX+
XAKJLVVYX7dW44rm4JKw99vNQDVjfcCVPnXbIPOnT8sg8+9d0DEoCOZCbLuuGwX0Y63WCPO0YQs+
9eppdHphnyoGyuk2h+wBXK3K6EiwcY64t8t6YZgWnW7STdip9lwXZBfZ645xd+5tWb8PbY4kmfDr
62ih8PPrmLdJf+9VWsen3jNESoqe8giuHg+2WxmY96aH5ZowilfVTmBBah7x6q7NQ7H6K4skfasC
tQPFFlxEnLvec7NOHUMmr6XggoYZFY3Ai8uDG86ztYlb+Ey4INX0NSZZap9mLENVZJqKehna1cLn
XochXGS7cm48tlzuJXGC5u2vHOJ3NlWG3RYQjE+kpJ8StWHyVV7yuJ7Md8tspcdlLML5xERtOsQI
NwGhFtpsqgjK6/rYz+SviLTCyaHw1ZoZjlnAHJkzpGRMJSs+H8fo3cS023lcFs6U75sxNT9SmM8X
m43vfaovT9RNGJrkNhsGN0UGXG1348jKmXcwY7Vzn2NKlfsE8U6fgspRX8u+qJvN7MXxKSjKDHm9
pVARgPjsIxiJTH9hEjah7vALGx77bdDdM1hzP1qOiNWGzfNwblCu2ysE0WC4tlaRvM+10dcrHZcP
ZSZEuq9qSWREqSk9c+yEtsV37zEMdw63xVJzEIDcm4YSFryq7OslK427HbpafDeOHtyTGhIr/0oO
tRq/WwgwA/J367bkJAhUvIbA3r8uJFgOGtsILmWoon6hNRu1JPka5F6DMt2V3qs7q17uMkvoF7zP
Pp04pi7B66fBC7+z1TJXZT3ADU0tHWtTNxLQKJHMkPDq/nm0eic+F14fBjtWJdh5iWhL92yHAmNV
kKIJvkwuWc9P+YBRmfpeMISPF0tjeyotP623KFmc+aJqVXlxNWOKs87EcdNhZ+YuGeheI8268XmY
vblZ3SUH6cvlExV2lnUJtE1AcFuVjbcOlZpfKOGt2eaCTEPpwlFBT+2aOt7MRCnI5o/J6o33PPu5
0x3KSyFABnb+kC5N8jisgfVywUhRM+UPV6WVruaFZly4YL5DDJ/nk3pA1FzBiJH55pomiA8QLYds
HoN/gWrZ12kLIIFYPxUJOCA2lTKSmJos72Y/yY9BW6kDcJURDV5Tqtzn8dmeKb6x4tx+EVZZclUS
M8ZvQo8Niw6i9SYb2cJtvaAke+NzfLv3V9+mnzNdXYr0iNWtNIiiKO9yfyZv0OTMoHd+FoRn9rqk
v9ORNNBwKVywkOtBPLML2lQVTGH8FINzoa+j9kWQXP0giode09vIYiz2VYiv/xWdsazOxrtU+M2X
/ptjWK5sLpTvZZ9KounLvjDS4SA8+XSCSGib6P50IgqVf6vZ82/jOCmfsDDE1m02+9gw0tC/mye7
OUu7rzhAzBgRBNZxd4MWUcbvyqZhke1y0t3VPhWvelBpdfJqOd9ONgzzz7W7JCcvUw0A3CXQ10p1
4/VQdOt3WhGDALO8Xd4WiRwPc4jHPUJdRnVUFXOf7RrkK0SJUI2Y4VOICH4490/5jAsRHZZCpc1Y
rbVDo4/uvq9Ids/ojqN/6tpa0/iCqZ2hexqEzz65iqdBu5THYAtgKrNKaAOxaIfkMMhqeffEYj+J
SdovVKIkUUK4bN0Vte4PtSK7hiyvJ7a2jcOmzMnW226u+ERXRRajc3JC6cjBkv0a8Xg+EX8aNk4z
Z+NBVBr0Ayj5A1Z8jMBBCsqEF+zUVa9nly4oZgc3A9DtOEI2rAauEienr2Eu7SjN2tGN6MkpIst0
nbXpdCzyNy8TfHCWAtKEqYi9/4ONVN3ec6hW8Uc1ZslbMnmcOWeu0hOKVv2I6+3XGEtD/S37wB4o
M8IjDpy5CJ2d01vWaS1dq4XzW5pveANl8NaL0fe32QA24gailrkcVZ1zzql1fuSJ5n1p3My6giLg
Us/cp+VbFdZqObWUf0YOdIkH/JQ0FQ15mz+pFcV0ly9z7R2xaECnX9NpuCZKSbg0mWpfXsVBVb+t
jL1x3LQpgV0wWMEmpXFlS0Mt5MxY88Q/ruGonueQm2vXTXIprnNyIyM870AAAnDE+O7NnnsGIB8f
7Lpxb2U6jd9WKU1xqJkpQZwOk0OQjskrxSMWuq4zLU7k2gnl5KPtHfu2rmlGwNj6VE5Ou02R1fBf
DqnpbtkSB3ue96F9qP1k3bCwJuU+jcsYWoAn5/bBon+uIQnbCoL3WcWVA7uGfnLOdnri2dz43nCl
uwoU1cA0YfBzVz+lNgkXm0vMfWfg3F6nY6ro0M28IDjZ1aKeXIu9D3dLdnC8JL+SSRCjkyt1b7mU
xVExNpT+UZDo22JkC0+hlwFcpjS13s9LnT9jDiiPZTkYvVnh9TAoJEJDQZ1P8QVVd4X9QinC5Fwb
4ETIeFwwNEG4U381sFSVUVpcxhERTZmKl2rD+MCzMnzS2YrbAWsPENt8KNYHoozZF5qXWW8v44Zz
Gxcc/kPKGfq96MOMf+yL8SjyIuPtmpT4zJaqAk/uh9V3w8MMLtJgaBtyWk7rQrQnDWIDJsPCFJKd
Q1iTTaFynexkqe2zzuLR2zVebYBsSnAo7XPQF2a4y1f6xH7QUzHfK55Ky222LkzD/IrxHASI6nal
KnqkR9cyS2Q05aZLYImGWuIixeVGimwil9OyRt0i0gFea5ijngG/l9Wzq1PZbHyyTGDoWaRIiAdF
t6jIpKiiZwNq98NUJSnzsFV6byiJmvdadjY04CIndPywgqDMwFGGMrivjez7bbnE/T7JOeRSJ6m9
lyX1g1sXuCG2Z28kt+bTLQUqBo3rhv4mpSN7GggAMaX8njFloYwp4Py7n4aVCpUauMYNm3xz9J2k
WsioWcsdt/LyXMbx9NjTcAxxFLeU5EwOewNYPJE60ufysFRKS0ZxeUoPlxiTXVa58m0Gb3GTp8Nl
FfS7YY5s4kYpXkedq6Mx00B+lTnUfOWk3GpgW6birUmcMt+MQvX3rrP0xFMnICiIPDK/Uu5CNzS9
K+knotUt1pdlID3ervYyb7FN+uNNqqklBMJrfSlwO0hq8wA0wzZZxul5sdXwZTSqfJsoKYsohqST
CRAom9XWXU7Cmik28ZtpeNZLz5o5WA1db26jKN3zZQ54hTjdcmA5reqHOKfBDjeiDvIHWYSM30QS
snjPYaNIpDFugbXRp5iegsLcObmZDqVvqi9rUyU3wi8JHBPAJxhv3Cj3dch8CUYQYXJrIbmk7Zno
PLPwnBNTkH8fmtLZM0zThyJrxAFQhripyG0dx2rwrvzWhrpah9aXvJ3GG34vc6ddRxxHYg7XGc6t
4FBpWwwHfxHeR6VqgOoQNACwL745gGRLPlDr5HPeUEp6pitjHjfdtMSvWVlUD0klsmPc9xWH65BG
I7tzybsnjpjqjRWuktZR8hyQsUXKQMEtnJ760Fmrb6Tr5NcmF92Vy3j2qvEDNtvpkmZ77EDZC3S6
FbtfOGFX2kOTrL84DOO5jYLafmhjT6cnRpq1PKWughOeV0NA+UWV2mQT+6w79mq0m22olpzGVB3C
0O+hUxaHQo71JaaOZ3NbCC15+Nfo35sG5GZ4DTPEf638WMiIzM3E6M/JxM2QuU3wwaARiHk8qzAl
z2/F477MB0bPLavZRtdTeIChwyOCguHbhDYgct7sr6Z9s/g98wThrkgHlGcjtYiGW27wk4eRim1s
g341Trt1NXRJ5ElPwmNVTnFfL8PwFkN9/5Q2mBtZtjRChEfazd969uIM91IPGek6Nn1ztBpJ33Na
6F/xCgRZPaiE7a0ktY09C6iC9YN1L35bvcGvT36QUUOTNc49E3Y+ArcUxzapaQYjqQCHqo6lc/II
P5rPFMSp9wEIwDku6mDn5XnzBto47+gxU+xQVzGqI/GGCaczG89yP06XsaXVTROp1dESN0veYUuz
i7hfNuQd8jt/VcVDMeulOlGHTiI+9Y16d7m97V3huTFPGeoFtqmJ8z0Qd7VFaFp5gHdC4lfFlEcP
ZN/QE55f0uZcXLJWETZAaOaQxNX81FPPdwAp6J3ABnTvK00VEXepC4nC8YXakmp3j14IVX+rfJFe
01p16Rsrhu4LtrFt3Uy7EUjTHsNoa29zkjZUiq4kOVnDl71RrvgY3IVxylixkK5py1CGY/bQbKBM
l9CyHLl8VWxyKM3oaLSDgTXf2WMhvyXOUB/XRgyPrCszed6ijPfxKOIbzxFZsYOM0uhDlzWk89eK
QcHOM7R24+g12eMKZCLYje7U0X7QWowJVjrto1lZxXOLVWNbdm74w8p66zGpvfq1SFa9z7IxNK9p
b+NvrUtR5juLIOxDp4RTs4DY1o9W+suZ0blbn9zRYd/tw0ueWQ0LWR+bMMnLiIPOaqJwYfL2wGhk
xuwCwOM+MCDFrosl7OZr3Y0axoWo+zvgB476VOFpau492/Qxz/1Q+Pfkv0Pa7pSrDksaNBzta28i
tuw5sDAU9OeDSujHy2TKFmAevMrbtsguA8cqaD+HXnGzsAjHyF1+7kHgHAflftbh3AS7wilt0NMw
Gsy2toUrobbbmb1l4gkvH2Nr6l+3qVWuERM+nLEbBpnApeViKMCc2CN/i1fVpLc4VyG+SkMeD0aD
UDWkKS5Elrxcv4YSvsZ1K8bhyTXZaG8qSou2HCg5daVSgO/lYQIObcyzJ53ryd42IrfZ82Zq3Ppu
O+44E/Y083jM5NatKmuPmbRwM8/ZIO0DgdpiCwKd4IlwAua4FEx3I5q9QJpz9z+t8GP7jeb14d+P
VUv5XS8SrmRMN6Gb2tmm1RCy+NrhUeeuuZoVs1e0peF9dXrn1Qq75ZPCkD7j5m+gUuRu0g+RY9xV
skOa5+qU+c1avBRE0cQNHBrdPHgyQfV0MAj5CHU+SLfc+A/UgIzVKf8/HJ3Hkty2FoafiFXMILfd
7Dg5STPasOSRRDCAAQDj09+v78ZVdtnWTDcJnPPHCgV8tm1G3K/TQA00M2TXv7QkzQv6GX1DshWV
NPluLgnz+8pN7ne/wsJsCufPstFYIwTrf+jRRUmhR183L0E6JwiekeiX3Pq1nf/oNqXVZsvHkOol
/OfxfoHBg82MoDoIkUlz3BELcBkDy/y7t0Eqzh0fJ9YEQQR3VFv5uM4xKRhcNaBSoxy54QPTehTL
rFHzhRg4/u3bleUsXbz63FEb/x82BPKRw2rsTb+zXb1VFw1MXlzYw4PrWPljuUfcAsnR+vpm3Uc0
3cSUVe3VOkaGbXqiLIO2Ue8UIHCW71w0QoPyxKLZ80OWjCigGuMHyoN8u1JDpE7ROi3xY2H7FJqS
eFlP7QJa76cH3y/j9OKBMJpjUpsbtg7u8UGyCE/pVkzjv6UnauWKcr2TV77U8A6ywSOMRNHmlpna
bmGWNpHy3pd46pbr3A3D7VZeu68cZh6c9P+A++0n3RAB+KM9Lgj+5reW6qwDmo31s1c1i9FKl7a8
Uv0cTJdlKGdqIdAiXOLBWWPYOnAKeu7m+j/Adecwpr1PwFnX++GJJNv6YYsCQu5HvyckbyTkhm+B
XV4D2t45ZGC/rnHj0KEseavJJJ3OfjOEh9F1l0vJ1ElNxsKKkPeDMO/Iz6niGgk9dR60483NxYsd
5GwLzT1z47l3MLL9z9UiDMb6PxEZkHn14D14s/ZeCX6i97pjfWAOXtcozhy5GOppQqJs3KVtPuxC
JS/ROQTs3ZRQNJFRSlV8Ll093DGKQ5wtoa5Wotf6uPnA/LH9JlZh4/1BsfCDe4/OQdxUQKf3Sxe6
m3dmuHFnFIohWPRn0ShZHlUTDPHTxnbFZk8byXqsOgrV3thUCYfpBaPfOS/AdNQuTmlH+mXMFkRr
Bl3Ul/fFuKjxwBxRISo0Oarm4l6NfkKbWKj7iV4F9MM6Tk9VF6f5lxDT3GaRUxsb/ofJywkwdgRg
MNjdk+nFJVqOos9iNKq4LHVXSgFaabGehtoLiQpOizAa7/Cq2KQ7dAWa1ZaO0n6aP+uoLPznrpsE
vTolOaGIAAwrqNrzZsQt7hDfdR59n806M/Ew2dPaRfSfqbKq3dPm4b3YtfA06ZdvxpTIHIQOrLz7
Fd0/EeJjalCw4N1KoXEBpo9zOPZIcHB2mbcBAobMRl5NWb17QV3kqPtrA2Z/JfDCqfHUR1Fo12zq
Z4Rk+2lrSod+Us28N5xSQGkJzhp58zlaMUiZx7Yiwu+/lqeGKX9dtu5QMiJYhmLhgyXxuIQRPb05
0wIEE2QZKwIY9vCslkguz3REV2rAhtrkRUZFlApFtiAtxw+BDrQgxRGfUSzODrtrt/MoRRpRn5aN
x5C8AM57+0StlmhkIGuaMMKpLu9qvxvkEyeHZZ6G2oUOVJaoAtJy6ZCdST2oXRPRsEjoHxYQXAWm
P6atnbv6mjcL/oF9WdpJ/O1CocWHl9Dacs8iO6jD3BK/kNXVrfcAU5HY7oZ8bLge3TzxLO8f+PKP
zqlodUlM0LQHyH4OtzZCOnLph8KrHwHSguWYWj3PF/wCNj+RA5mmf2mio7wzQ8GEl4gsCtJ5snCN
VlIa5BLd5EAdhVLRfIC8msU1XmoVkXQ5O2CC0MRFyiAhl4RNfVmbqgrOUpTSYD5JLZXqMUsxozP6
kfKPruDGbsM6bqOO4TlXfnRqKMCK5ldT94W3vaWuDqITUhq4eCYlG7onCRoTMI0jMSEjO8Ve0e7E
htpl39HbRNtDElpaxR2SPA4yR74lLrAXtjsLkprWk407N8Aphp52P+iiBo7qLO2AJ1eXsc5PnA2z
a87a5SXKDK4j79zUqzP/hYKhs+sYJCOGPn6/SF/khpaErplycf9VSe6AbfNW9P8NVLinzr+oHLBr
3IqJQkgshuUtxYTil90tIxGvJDeRG3GDOlS9Odr5q5eBauGEQrD61KAv0UdHYhAEEgYKhpQD19v1
xdqMj0ET8RNLX0tyN5I1pnncrHWHgZLqnmfiEm6SZNnXToQWup+r7m0QVZf+c0xcrmepe7e7b0rF
hBrhtCEixC+l/7uKlQvZFYNmebSlGMeHSo20+Ee45loj43YxHPiAywb/4ub7I9bZpR4fpg79sYuV
Ld3rzkub/6rFtd1xJaAjqs0O3L0BSyJejvK87rItKBHex8Ci4j7U0omqxxqw3j9OA0TBgUTp0j05
XdenB7RhY/HZNQxBl1A6i/PrxhHEF8OFLb44Hns03HPT1z9wYqxU8gy9oMRKUZo30cPaF9tdijdm
xlVGFU9/HEvOOm6LsVqm2zKR+MdkK8q+O+R+Irdjio8xzBrdUISNd1Uuv5PYFP6XBQyN7gGiGJ53
qcsV8EalpdMQZeWSJnbyvN5sEWFfhgwuTiwBkQwrmKawqC56n4bKytHtY8B8pRqNmMBNbHsUm1c0
w2Fk7E2vYDmdvWzMx9tnH7LXXgeHtD735hIbyMic1n65oNPxqeUawyj5x19XFi2S8Dr7mAhYKHUB
GmE5Wwjdnen3pfSG4Ls5T6rLXCkCWagPW/Ij4sS6eXU7t9irsWVL4Ex0aPhlpVomtoqgmROWmJyP
5rGFvkp/xnSVrnSHxxNlYbMoAnU1SBfyk4+ZyXleYv7mLFyX4qBd5Zpbimo4dAkzVipREDzbgQtz
v4W60IA6q6/zSzwXnTo2OEzVW9/2bfDK+YGo4gTPvqnXqlYk4a4T2TYA3Y1S633hJJPL7D2Vat17
SrTjj7CxTvd3UuRB/yUIZqxfOZE7mKie8ORMc9b499qxQ3gEqKztD1awpDhvBQjTb6FzRpVj7YNN
PfGQz8MHHVUpeVLULejllSplG943HomxB0ZM+LM13vBo7mJPrOpzLQnq4wbCtrxdt5HWxmNo/dr7
F4qlnzBH2+QlggmIeziWJ1FMPrFCfhXxQz5VKzn6Zs/MimfyogT5dscYaxgNfsCBw/Qb26FFYsYM
M+Y8T6PXUzsfreSt3gGDyGlAwRVH6dOK5h8EZ0NpUsrvOim3aXqaxm5pvrE0shQCQ5WdjYlWZe4P
7r2kjhamF1CrfTkMo8aXSevkjhj3mAqiqRjhonyv9pwDOa6hfQ1ls/X+ab7R829+3SX9WY7cpGhx
FsJ25a6l2b36iqct7/tDQkmQplLRl9O2HGsXnmfZ8/EOwUMReWP4yBalMK16EuHGc4euz0P2gXSL
KHTG5WanuMOLz9z3icc+9FatBZT+ZG4dZtMkkuVowpE/NEVQ91JNI4YLUfp0mcNq0Fo3DOoDh/zq
0WBrgj9ylvprKk34gg2WaKNAOvZ+HDC7ku8Vm3bfardKH51ABgh2Mc0nI6oIEh5PeUK28UEnKmDV
ViCA9hC72u1uFXCTfM39QHtHesVq9ddOwH5PaLn8+csfZz/l/hkKQpZ2lLNrvUu3PFYnJJMjD+1W
e17JSuuG67236PBxUV151PmwzjBGDqJOkradvevhhNsZgk1Ahr1QP7cmT895MsChazvI89Zu+nFB
F6ZIArR2D3zYZXauqfVrqnl7DasifJIG2goqZqi+dF3Fp3IK4msUxGUInqkDoggc5yuOQ/7z3AHh
wSFT/OjHVGQlFVa/GTeJoKL+987j29i7RCmv+4Wb6Dh2kH4xKYtX7UZN5uDVhtcxZfDc0gT6JP+f
3NhgN093Tp3HEIt0O1Ll1WZ+sAUP6Vq4EMdg0JcumdSbuyz+PsY7/OoT+ki9eNo1e6Ban8REMrr2
EyfEj5bN+CCqbfwUyIj3XYnxUKi+yPohKfdzPpurQ2a7Rc6m+zeWphbwDK80pGza5vfKG5x03/u9
2AM4Np9V1UIri3b5hx8vXp+gdqhD28j2Oss6l3+MmRu7J4YU2wwDp//d4MRf93jBitMQr1Yf+fcR
d5I1zlsRlY/JGFS/VDGibKHDKvpAMIsuI1xjpoNpDC46bpO9ymV+T+otEKNTIEzx51LxDWu8jZyv
PWLLbkRCk1tytkfke5nsKW+n+dc/V//X5gKrYyNeF6KluRTcx2Bh7aSVPBfPktIegTNo1u8uvboA
JJuWD0G9zFhtSh7EQlP9V9fgMheiYRC6BHlL/mUttp4AVgf7daL1lqXOuj7GFkcG3Js6+YUrcRBb
pDhcKj6PxrAEO5njS0fok4Tndh7iU70mBWybuHV3G/BEWGGg7orSLUJxg7pkU1+Qw0dyCtHdApqc
dCzDL6AsnCGmonsz2ZIjLBlgIRZccALqyC4LmownDKvtdU0l03o1xRv4JCpWe+9vvKYsd+qtcSDt
QQySLcrEEDUkrOOzX4c22UnJyrin1s4FqJQKjVdcjyNbTQ05K0leQkiQOO12zH1wo31U+OYAUxi1
jyCSwd3sh7AUNe3tmeP3iZOxzBPO3gbBpaRl9TyRGihhLvz8knP2XEhZ6wm7rO1FDqCSTavGu5J/
+Il4tn0rR5bTZAuDbLKgwuwMiTzTgD4/DXNd3ueJTB/cLZ+RfVGv9+hNMxi0G8fiVaoUSVkQOeG5
IyPnmosl/I8m6KHmeIlFH15Wv6vcI8lI20eXO827W9vug/I0LNmL9vHj4f+vvXUrzkytsBr5JCN5
b8fkBxE7DJnk5YWF9bb7HujkfqTPtIO+8bz7uZT9Q4mc5TMZCKk4aFUHh1bRRrm/GRySc2hTXe9k
E9VX7AO8hd6o1JOmX/0+SrhkZMjjvlOLJ+81cpaSsnSPAvApGcdriOJlz+BXtqQvLPaxhtH7bAPE
/IuIujOLcUuE0tZBoKb+QK+pbb94nuu7MqclfF8xbRy0k9YPfZMLZwd9ED9aLie0nfCc3BJwUudb
20sIMGrzd6Do7X5kQ/+0ZKheYbX1oUNMWuyCDnSwoFZgL/Nmek77ZMswLEXYCJfqGAWVeKSIcrhP
m41Y8418wX3pMTg/m9kOGgvBUL11IpmfKf5mC8kj/LoeZ87fFS1rf/A3dqsBqdxv5i8acltKCLOu
KpzXFmPHOUkIR+fuo9l2vw1L+bPinv0qGyz+3DdOz9zkwrYRdTazVDfxUmbTbCeo/Dj67nWe01Cp
Q7ASBheQFqzO/jmA9Wj2a29o1gQKCdtMwG09szgRvdhH6sOgFb4L+iB9HxPfRhcDlnUaxTZ3Txsy
F283p+HyUWB5fiywuUBQ9OmLB4Z0cRc9XzqIhH4Hcp8Qs5W74akAb/6LADOKnpfF2DcQSOMcC8qC
0ox0BqILCYkFvtxWDNTUOxAAqwfV/o2oPb9I0pKv3P+VfteVCtJsKt2B+i6DUPfQiz55F+gwyWNs
Fo81opSSP3WKfMzV7hA/Nn5oAnRbnvlvornj46aISDDGEN3c5VIdyoJ44ZM7pHI9FX7ubp/K9qK6
+WH578988E2QgZ+F4x8isn1otaaEB4TZR+3jLpjOnUq45cWuaKUPTpg2Zobv6EKGQZkS3/xk84pw
jRglYv2Su3APtw3fy2NBX+XKGpm7RRrccd0R9pKWQiE0yEkSZThy0KsYxN0UHrhh7yNDVltZjJRT
pMjfmRgXC2YWrFF5T1iiRIoATzhDGPNv/0RIrphW6nEY75jAUnJXxjh4jpZ87F6ctAndoyMSnVw6
IK6QBZKz8MotuOyXaEQBkgtsBBk+8pTpyZkX9MtjAbLtFJFufkjHyyXCOuTzR8uhs9067jCpE9dI
8NqWpuYrLAWLYtIF0dGpyt7+mVgK903aDvbK2eX8dhk1hmyNRn57p2P4MQg/ebkGDpFdPUz1iIiz
WMUxrEIhzzl+vytgf/lSqJthZKtcG371dhiGn4ksUTRss0M5udSEC5naSSBkuacYgQUgbXlHIBmJ
oHkV3pSHi58PA4krsxHvMuRjOFETnw7/1DTVDtIBPn9m1YFj/5xaM4hfYLXzETAD0asSIpVcJX1T
/zBrg+A2nWFpM1u00bFA4zt846npLbf1GnuvvQYkvId8IfBVpIsRXqaWTnSX1UpMTQd3JHH0lhWu
o+gCCqnfWUp9iemjbq9eSvU42nTXM88EJlDbQBTp3CGpGrj/f9hKiSAjyk9s35FHwj2pSYovZINB
X0HQipCQI+2X6ZkZxOmZoAwnVEY0aAlSLPycAEBHgEe2+Cty/G79oV6COX+CHXWOkdX1tw6KBrm6
66rfxTaxs5LwHcJXEN2u8VG1r8QaLLg+qybez3WLhVd6ZXccCXBa7h3AV0JEJN1jB8xmZv4mKW6h
PKXK1V2/hJV4yZHf/EWAPFeX2JITA2PHBX2zx2G+6IriW5nQ8MttNTDe4sZnYhurv5Vj5ivkWhyf
CbNZ71H//nUNuRnbqRJl0H5ti8ZDB/xFN94xRqfa7wuyRfiZBawXB9/gSPcRiVUn95IPsPgeNopn
TqMjTDCStA8zi4pwVeYc0KwWEx3fEYtBJXOBT+9MsK9rbtHB2j0qFeYOMhh/WtiDsVAhzaqTtCmf
2xm++aTSzapPx/YrLBw1NFt9nBZRrr9KF8fwrmZs7/cKPzduLX/Ahk3ylf27ketN67tqaejgAEGQ
A3a+IdiRq8PxE4xgMUtkDNue1u1373pyuUMXLfB3pIWNnA+8HqmvGGbmKf3TQz5uD0TTI/fBmI+G
ZUUCVj/IVpZt5k5FXQFZbmRRntwQFOZAAB6JKE5hmhQeGuX9ci41WSAkXpio/W/YLGDedV7QZObZ
HPvKXCMq9G6FBxUx6C7CAErpVfTWUGKzrnexcDQoCmMX4a3ZkIN8I06Zm3Z5lAa3VreHIAwHgYTH
hiEGHnDwlnAWDzUwSCc984SJrT9jY3rzFowFib1xlJBktmN6iUtqUBzCny51bcPvjU+q4Y9y3WI5
REPi6K+WmBoaaDcoeo3kP0DUpAXpTpdRkhatj2buW3uQk6NmXgkVru2T14Uzf+zo0430YMd+cV7c
TlZx+AFYVcUHN9EyPRFpZRQbUmg16ug16kiaTiSGsvsClbLNswYHqfpna+n5314q4TEP7YDg150i
eBX07C9Do4rgyuLrEWEiAHZefNOjRyXWg/DPpeTjedOA4cshRPk6kpNS3/JUkEDtXIJkDvkwL+7R
0wCkqOMXOn7Xpu8uDp6rO86kYp9McFNXdPqoCPti+q5hFYnoWpMg8xmY8DSR/CSoxXSPOm3DYzAI
775D1k7RfG85gw6EpuX6GMlx9tLjEoaGSxRXGk0+a7zK+dL3MnL2Pj9fjS/Cif9sVYcdZ4t09Uvg
/z5N87aWJz9QIgIqAsjgIV3h1hst45tT1aE0nnyTaVdW83jsG6sX0B6+gEMUjvZBN9geORQ6iqtF
ml/9PureVqSx+Y4uq+Uxxjv6aQ3UQNb5XbibxgInL0RtPz8FjkYlu+rYQ/6EAna8oLfY7uogwFSC
FrchfGfkmgQiBiGYSCNKu+o0uJryayhCe9GNrJ7qlDCiwC5++Qy6H3cUL+cTT747ly8kbkjqp4W7
PvgDmhSWaGjTAEp02gP+GfepHSFSb9QnivWaLfi196YEs2ujafFGk0cfUEPJFy+2qd1LIDs/OSiM
McOxJal12Itc9lkv/PJn4N16S9Ix8dhhiI09NIjNncd4a8ypGVGxHcIy71xKDlDAI4FJmz2JYsmy
Mwk9FMc29OT4QCgGWxxWN7MhV6ihojASEboNsNqnX4t0+nchVUL9OO4czkFyureLCqLJO3GZzL/X
Dq8BHhxUOsR9S1oAVrcjwo5+Li5d+Mm7CQUXRtAtzWjfKqesb5bwAtgbyCM5XUQqOhK6jZzo4Uc8
k1yBuXhc/8oIx+7dINLpVck5MhcRbdO7N8cCkMUZq1PU5xTZ00IjCLcWNjybsvIX1mdC0Z8MSMpz
S8rhdQiJ63ochCVujOigXSSZqq3Sy8XdmvQyW6Ico7iJvukgncEnJPB4GNb9M9sxXxdZEKOikQ1n
x7cYi+qscGOeeVXkgW2FOKLOALpdy5Xd7uJhC8GoWestfeg1IsHz4KCIObrByvympANP6qBsRS6T
zxDrKpX0Yw5SH9ySOZVLcxr+0r/CassOH4P8bWTHe0NJFze4PG9zb52vVELbvHkKrVOWTwbAg7aV
B/wbEtqYe5oki6q1p96Kcs7myUD12qJnaiK7ozr4ERIC0IJ0vHQjJStZyjjwptMKVIccb/AvJUiJ
V70amNx9N33qCIxivMZouZvKIH5ZvQob37Ks7aFpC3clq8wZn3Onqo5bTa/6OuX6MIcTuqORZAOF
+XHv6AKVYTtpookaak0tr93AxtmIOfOmSmd0u7YTfLEYjmvkq6eBZ24fAHBm1PeW9VU3fp556Hod
dP4O2s0Y0Jz+tsUGHyMHE73nVoQnmTjIm8pyim/0ezGCAAd0uZErG3XuRSeWkP3YGVJkBWPenzbo
r6uDNIfZe8QAfEQNg8B5ExWvb1l33V5hScS6RLE6hXuuhU/2xzhazyUCcfzW85gwZfhhmnkwCGdL
veCxpv9q3Ukvd/5gFJentInlr0ijySUH2A0u/mgQxLRGdGLngyaCsQT5rxBf0Y+wVqOz16imrjjM
uqOMxuHghqTYf1nygN4iPyppCqthKX4MjrdczBB6wbGFLWIzpFrE7ng6iAWIStn8ccYxfh7yzWnO
Cguwu2+Jfz/5fU2wFU1fWYjp8aUlPZG8/xXSURoC+4beUf1+gKG9DJC5z1W96mdrgyZ/LWFFn/oR
/gU5Q8wuVSM4AshvA7nzJ1NEh5b1jw5RD/kswX8sgHOrgu94btf8d9t2+T1sAm9Z25KCyhJSxJix
gbjOlAjh1d5ZZKdPo+pshekdKYSzLlCGnAbVuxyocTmPuRsfPDghhp/RzyCTF+AyxNGVK0iQizwW
YIs1CyGYWsp/szYEqTnkzTW7Jig4VDGvOBkxeWYvB5JAjz66gbc1v9UOAqi5tC3ppODY7BRLDkaL
78ShVE+4U7IfvME8uZVXxoei49ggE9NpQUEYOR5wGPc6A8HMHxdmlx/zQPbqLraR5APKZ4tcGoTL
p/Yp0JYE1Dmup1eWXpk8CGuLi+p0cJ/4eqmu9Nep9Dh0cPe7eOpxJ7mh8oef0CQVAyosnb4sgSad
EuOQQsYLvZpUGbJVxAo4AtyHnOdjOKM8GH+jI2juiJaObn6QiaC1jdC9zM/pgjzGQynACarwEa0H
5W0yHEDTiqUz55mSwd9doGqC61y10tBYBI9B16KZ5Vt0/CvVWrP30GNXeyS9VF6dwKizY0X/ye7a
2vt1SJf1MvdTBMLdc4viJhHhjFtLDAUoOfkOV3tbVlU34PXqjDtVF7PMFuTZrf+VpmW76JdI/9tQ
qIY7lDIDpteURFy1c5rJv+YeY8X7LKzLoBCmRRcfFM0M+AJqmC1CoNBCIJ2szg090c9OSC/iSamb
23L2ZmxUHs664cPQl0eq1GpVjLpMrV7U/8E0NdyR8GGo0hTotjNj3JgsBCSrzQENN9OI6092OOFg
68WOyIGaYZA0vjP8XYqnhrCQjFt7fmJ41foTzwjOcwRqQXdJmJ2S8xZOxXVbneVXbICL195VqITS
/LNZcfy83EDk+XMQ8YobDZaXjoPcr7+qFfyCfpxy+/BQ1PBEw/GiXszZxx59qTw3I2QV+18VB+VZ
K+FTBNbZ6Y5fkfQFNgT9L0mS/MPfPAr/nAHFX9WUfgjR45FJgAizpjiRMiNxEnAiOf1BZV/g00A6
U2BDRF805Te5mqRTmsOxhMNhKw+Irc1xz0K4w3ieiwXH9CmNqJ3MgnZCfJdsLmkTpgkDE2bDiBHi
tPml/s+Px/7FoknYdmsTAjryKMD8N4hMX2jljF8Jc84pFKnHzLakmjr91B84X6ps9RO0uhYl2fIe
Tcgxoq2yJ7R06fCatG4h7yQ9L/0p4AKoQF3rdbvMEREeB2IU1UwfovLvjYKlcvDGXLpAuhjeRLcC
+s6wNynwb2D4xUiXGJ9ypHbXAmD82yFC5lNLggi4tKYco3KCykbhNTq6k3s7NiVZDiwcYQfjUzrH
2EQmPi9VOB1wS3HqzI6vFY2NG3YSImDwxxi3HNH9jnx2tIKwGKKmi6eIX7qDXsjGYkxUs8uTRSig
CjJ2yHDCx2dP6DXW3yI381kPE6ECjLPk21AeZfYdooe/vIjEnMLR20fWSkoXxyRsXkkezf/M3hLx
PAG07ojwnE5bN9kHFC2Qu2bOtwOOgP5pA4O5RKs/nYZlaxDmjh0AX+FDXh74XJw3ayM803JDrVol
MP5AO7Y7TDbmc23YBA4u7oRPOuS6+N/q9sb95axIJn27IfT21pKpHF+yyiYxDU+YjpKL8VxApHqy
tyK24haiXhYpmazNtoDZtPPeouV+0+w0Z9KLJ7YZkm9PJYgwYn5C2wj10dpxzo3wmCtIaVXJ0cEG
Z7NtABPHXh3zzUYmiRif6o2njH+Mu8XMfHxNqh711JqHnC/8Ht0QBrMm9yKeO42hWK4Kc9pQYDUh
BFZdb8HZBywhyR8zRjhStQmDPSocnR9m48KSEriR4gI0MwJOnAbvkYroIqp6GUIpJWLe1SArzTkS
PUbcWpqGcyHBKA9Z3Ma62omgLI69FxIgwFpDOpuAAGjePW2jBEKVbw8qHpbhPAXCJAdPtF6zH20g
07MCSu4ODfEsSF8ErDpe2Ckmgx859yzxB1Hc7kI2R01x6p3B9Z7xmY7Tw4if5EnJmr03mQH5n11B
Ju4FkWSIqgFe7eQ5BYmyYAqo3RPsqwP5H3ahx6fanoplNvwvYow8GKp/LpBl78yZiBnDUMbqDllz
Od+741oj0JtHvzqp3ibJkbR60rFLr6eLUW9uHMJW+ojuc0K+zxHgzU/EqtWvJa0nyvMIuZ1A4tv+
QzvsUS53d3mrwCMh4TS3jiT5wItOeGQBHyMYUryv/YIw0a/u6jGvv8q5EX+CJIxfmoKWvYfNU3N5
xz6AkJHbfSHeFSwB4BXs+bEla+Y7oTjoyfB1viBht5i8RUNdKTThstJFPIZeTidj6QcvAi1ycAh8
q2/FpHlrSZnBxLAntZSupURT5LG5bGTEMTN6+2IH3UA0NBEo7mWhTZlhPV2OOf/Dv40ivwbW3EkL
Qq3LkV1Ae1gZCahOE5IPmfhwvSAx+SEW5OqnJEfwcqDhIb2sY5WcAnLknrpxKMmWrggXyfhpLJYi
xHkX05J7up/XbfxJu3T/L06GpcuaNcbK3MZMaDvSStenghatZr+4G3EJHQqoexokoulxKbaZTyfo
UJyKjpKqLKGjluSIHAn7w5YUzYsj+kY8OFuAkiXioRUnh+KLq78566FbvfjaBEn+7S6IHTiFYyPu
og7J2gOZVzQora47iAz5btNdZWPdp6ZsdQZlmb8QJW3eayTFZhflSL7uOuaLhMSkLYSiq5H6xZvG
L7VPlTOSyV4rcLMCTHv+NY58QM3NyJkjcY8GlwIhP52fiiqnuwmZfndYi7o/R2NbPXSL755JXVr9
T8j6BF11zeQgK3TJDHV2sK8OG324Z+tPkstKGOwZVouISHKVwreVZPP0CXEEGx0l3oN5SPFfUD6k
nCBTE34Es6Rw4b6Hso58Sjc8Vo6PqGrv5Ikff9G0FVTvujXtAi/aEkCEHSv1mY87fl/Yci8MMHIN
0nvHzcPBgMTB9++8MU0e63xaMlOaUYHRx7Ag2PJiOjKwFr+gzhcs6Z7kGEhA8WAqyD8bXtIw2oY7
/KL1FLLjYA7gW9H1P5fRLvwIVO+k6PHiaE53diIvep4L8n062aGowJJvDSdtkrMilgQw/PHCyRxF
0rjRgzPYW3hxV5gIj8CoaDrDyY1VJYl2JEndQrzTgDpK+j7XB16U4RBFhoyiZkmzxk+Rv5fuOJ42
B0SRZEtaxq5tkNakgZcmulYr87hPCe29wtiBqWINihd8uz36Ao8hIWbvfGhyP/49J9XQUmya4lN5
9h1MJWcCo3AMEH2AEbjbjcj6G8yUqmumh1qkrX8Q+KB0NoGzE/ngrXNJ+GZQyJMKLJB3NQF/0ZsW
lNMp6Bz8wJUdxH2tO3f+hU0mCj4G/Fe/h4gfVGrVVsd+5BDEBG1IWBtm73bhiPiA2n0UR3Bcd7uE
4EVE+9rGXkkcxu04k0l3PwYF8kqCdkJ4jnZZo1/jMsfeubCChRutEwyHNDH3hlu14/pnTer+TUNw
rcRHzQYx4b5taoD7ta1r8a+xbVf9hIBwizPKhkr9n/hGKzLES4hQP6r0MekDtt066sMwM82oEuh1
orhDJgoYaZ8O7e2oEXTx6oc4WxJ3VukdS/A28bsm2++YVfa+I9D4J32hpnwWcyQeAYc2ehMmnWjy
eGC/+j1+DOd/JJ3ZcqQ6FkW/iAgxw2vOmU4P6dl+IeyqW4AYxSABX9+L6NeO6ut0GqQz7L32f5Xp
Oht9TthdWGJykrEbtK5luACIRRmNYTRE4WzL4dT1RbADJtTA/kDALlGRNp7zZo0V2i/tVeEPgIK1
cTNSpvKrj+2JpeSMtm0kyPNTBbwaadKwx4EvwxHiOPiY39HUovwC08XRfID7hEpUMb4N97Ewy3ia
fAeOVMlg+cMtasYqDBaJqUEjnCBxqpZrweQHrJdCRbXjl2/w4SYxc5lRsvzuOl4+LBfPRSzzY6/T
qgXAZhhLtLaxmrPu+T03PqkTMRwcLKmPYz07w82ywwSRZBDkqEZ7/kmQ26vwZehvvMrTDRaTfZG6
Kp98Y0DANiLx/zDhj+7RioP2nKJljdmlsgTdhrx7RXn1waejxnUikq970GzBsnZhLpx/uW0c+hss
9e5D67MvZ3QyVYX/y4IfkVTCbm0jG694dCvw4qi2vekbCkl8nxboJ/cLdhOBS1PMx8mjajhOa8wT
kJZW+ftyluK9R0/PQNHzIPal6ICHEy9aCByuzfIKbRKiieqy+Ka/KlnqV9j/9KuGjVx5hIFjCjIW
qorE5EnWzwv98tY3WfnQsfieyFiGdJsgDAEXgTYtRDR4HBDr7GHpjv/x+uOKsnqH6svGDQqwaoyS
cwvyPjqNhWLLjvFreWsXbaYjAeeW91x0kt1dini13AYxDJcNaq6AcXwERuELe/nCC9unQXzrJVOs
LY15+xHxwSdgF4ITrqKkuARBluCNzSwGoN7U23qro375QlQ//NAkFBuhhhk6XDJBkArJOr6kyNUO
Cw3gC1FJC/MCFgviMGAwk/uKNepKNkJODqCXRHhwwgD7BYuVDM04F6d/GDig2lubhjnKMxHIQx3V
6n6yuf5uWJi0cx/bpXfxKq8irDFkV3ZG6t65d5YdwFuK3cj5llAqIhu/dt1iSbD8qiUWQkXZQ4lO
Wn7GbhOclY/wE4LV2IcQGHLbPOvBrt5IJAo+yjgd9+x1ivauqJtFEhoPx2YGLuWJD5M1029SNdZp
6hsn2y5mnp9Lyw8Hls19889fZbdbU3ad84SxwC0PFKUWmsAyhPDkZXk271Mg7NeSWuYecgI7g9j1
euI8NRLJc1SNyT5MGFiVB3pQSq4hMlV77AaaSQT5i8e01orFjdCr1Z07u2WLjspM3snG6nmpUNnv
4Je1Oc3HtJx1EgTuIUGRiEyq4llHoxuPzTmtp/jkNnH+5IOkdsFy2fVrgyT7T+zCTHbQPl3ztu/+
mwDd22htNYyNVIh7LlLN+lLFHwKr5bTJFHIkni7P3GuE65eGieUW5EiPgbNh4vzErgaHoG3YyV3i
jPnk6wwMGnWTA/ek+p4XSxySCUckJXoi+NGws9lcOS3rDfohBJ0U7U17nVIBtzQ3+HsUMw5nHwXx
8lEWY/W3mI11EbVgwaGU56Mw6yhJYysFW4+aPX7JWU5c26Yt3nI9IiDmy4dy5vNC6CAR3a6CxRS+
yt5iCdqagLzGyUfKuPovEA4MQ3iu2Uarm0Itj0427Mq/sBGwS2TexDDUFeF6UM5sx6DVtb9L3DW3
JZ+X30yH3ptFvkJ4hdVYW/eMTQhtXLeBLmOP2jV7X6CxeTO5F3E5MVtZsWh6umNxHxJqVnApnqs8
1OeUCWBwmKWCfF3iyDhysWYpJ7wcH7mKFZvsNK4OUVnZ86YghuUYjuUoD1JJcSXuh/vBog4C6cgT
ZYFYjOtfRsQQR2OMFwgh+nUGlpFPtJDbLDdCQ4/Ab1meeTEHdGOuOneoPQmbiOeErNgaQRLoqo6r
EL4ZVpm0HJpg10PayNjLuPKPECbbI7kP78i67KijvRhtb+ek6OG6NRyqUpjjeBjItUgTIs82EaDU
Swv+GJwNsKMawy2mGgo3dmmsiWycUgfcItO29iKml2bK9QthoBkuthZ3zq3MBkrzZJ7lQYy43INR
jM4jGIbFOdpd1WfnhQQMdJ1xkL22TKNB49idyu6pNdJ7nWFqAUdKEcFxv4iN18Zx/cTKeOke4Sui
vIKI10fXqQvZ79VzpdxLw1adZxf0IhIuK1WENAy6UXcLoTM5ehyrxtvmxhjmE3ZdBNgGLk5qcuM7
xvA0HdMO7TB5XCAzUEjGInXqf2qJ6oeA6+vblX30TO6MPgE351wqMoTMtnCmmuVvw5reQ9j/IJtS
tQfEMtHj4Nv1++LLwuxbrcwL88Qwe47xsoT5tqpzob/SxY4b4GJRzO4hsBWTjWHEsq495g7/ojyt
vG+PVuOfKWdsqZ2cwq+wcXIibfw0wpLehayXytG9ubXf+fzWZlpeqZPd9cZiYlPu0qBfwlNJg9W+
BZqckr+ljtL8lw4jx97QL2lxiZYO0zmLIW7ekH3fglC2jLxDGaXEu6qwiv61xo/f/TQDoMGmm2sf
tQXPBVvWXr8yDOTN3A+4IB58S9vJI5JDhIgkn88sjec88j+CqPRuk2UXzYkMofnsejUCCIf0Dy/X
CKuEF2Nf7A30KBUn7bAReTdfJIlU360CQPWnxonxW3ccoywzg7r7Y/wqbh8SdBZkQ5GrVqMsg9IO
oIabCbMtGvP2m7ZOzX+xUDXFDluy85+yHb96ClfKB4EAo4sesk6G+tihFsIiHtFQbtwwiS6Sk/fe
N3MfwAEJnR/t6ODkxi4ik7Ctoz2xLjzl/UiKmwhDY6PccLs9gAEasGaKMc0AwVjOElXU9KlGL1Bf
8DYcSZ0zp/q7d5QhBgZ2zgdaA9M/86TY3TsQQQU7YooHAkkmpoAYuJviiTMCAExH1CuybEb2KujS
fU/4552iDh8AoNkAsbC7jd6pKqYqO2fSSf8haQ/rHSe180ThOl7iZgnXuXc8/Baqaj9bOWG6kCQW
n3B4DM89oIBjG3Xtjwb69KDQTfQvkUhz1CuWE98HgzOpDZ9CsGxGDwmsiqpH/jKLN3ZyGCVCFYy0
blTzn8lnf8921E/AtiL546/mVr75myy5C7S4QSY47mIJXvuLk5sfuVAwJcx+Eu9BEdV+P1M5OZfO
Y6mC+GkRbF2MsHOx8+FNvxcwPohV6SXoCswmYbjla7S/KPZCSCxZqSQsMSzFPNGTNWa7EKSwOcgU
nconJgaJCNDSnr6JquPpJwnJC9rriAmw3dX9DJPGJxr5GMtQMzBr0AztsB/mObSuHiOWF+nafvJz
XVKQD0wEm86nbVjyMrLw2PadD7i1b53mLNyl9tG+ttPfoaYcv8osYgCsO5leJ3wQP3nMrj3dp6zu
0KgJhx2qC850Aj6RAE7ryyW70aejhOq7gm1YP023xAWeTUylDV6UASoblBorwE8TdenyktdeBfcV
XcfRVaye2OFx8EByS8TOOGpWp4xLF+EyT3Q1fNdFHdxLrCg1S8Mm9//TSlaCCzUpaNsQlfLMrFBI
ldwwYTXlW5VDcdx3VGnyMDtFui8d+MSHNGlnua87GdcgKIqk+iMw79kfbrDYSBg8CIVvI76F4iNC
g8BaFM1skl1gVjovLP3I3sAMikpMhHG7aTi69p6XsJew26w51i6HbUtPX11DM2GxzlG63iq7D/tt
aCz/iel3ku8LG4btn8HJRh4QSKLBcKS0wW8CcZGmVzvnhMLG2bF2QrEXTV1m7dx4xKaA2gjjpZ+H
G4HL81iXdXumqrSW0+JElvVaD2C8j9GYpfm6s7fT6+JaIPbcavLUXW+Y798PPD3qWPR9TB3oMZ7d
pWk+XHl+l3dAW33JHdQiRlYDipMmEDYrETtXv9nUjcVGubUssHFkktci8lx9FD7wqv082gYGmpwx
V7h06pCL6vlMFryc4JQ55T5G+M3wDFPH2XZ9iOlhNLJLqRwslJvSTpp95zbplaWIfKn8FkWIdL3q
PS6BmNDhNNkP26z0F6qngEJiNNJsNJz8bWGRbFFFukCmLD+tKjRsi1/230U7B/okJ7r9ImD2uQ/B
7RxSdhZ4YMsQukHsg/d7XzFnktqZt3nfUevEZDWwC+WZapxujyxU7/B8QSHDZwF3iQHTuoyHGAnk
i9zgja2DqH5kEI/BPy9rxtERyi90Qb7ImaI4uLNqZgU+xk/YmgRDLQqPQ6+ZqBDRJPr94jC35Lnq
ZjvZRXIx0VfLgQS2tWWW8QJR0Mqfg5zhxQuLRCqC2AbPfqLqmLO3hXMw3TtphjGKpulcsU+EPpPo
o5817NILb74gxQf8BmX0NOP5bTfKkyw1SluHGGfWN1kIaPVHLsPcF5sU/YFi8N7BZEE4MpnfiO9w
vjKEXUC22TaONtT2dc+WdeBpeFl4bIvzgB4BF9yAWxa9bBC9RWVufuCjuO2HhaECMwNZTVg8a7ih
QRheJROaf3SWCSrFri/Zxw+1+y4TJ3FPTLflNaNVpj8t3C59QpzioJSYDcvp1KT3zIvYl8mUxa6P
D2zD+NpjwKc97zbUFqhI355wG3nMxfecWP4nihnruSkclKFe70HaBTtyP42QTzJwruzITdv8NCC6
7vq66w+0XbiVPFE5J42+4TXLQOPfR/ibd6AjLAGdzMu9LRqX8jFTHaH2mgOU5altWP2z+3L3bHnn
Zs8vqF9mmttXhPCBOAZYHvmaTNEyFp8K0P9+WFx6X4XWoWmT8DHQQ8hSc07RICIvcIb3LK6aP8Zm
Ao3HuGuQ54kgucvDGZwK6wfnzWWRXp+najHdSvHp8xPEg+Q+Ja2PPnFa52ebIcZFtL5tvf3ZhJAN
f6hCvfhxQDLavUzpWIR3EbzK5TWKu7z/6kCGHuo2Bkob203h7ZyFuupxYeK7i+xu/nQcvJ3r8usf
jEOESUIBpq0DJFbJ2LXfXjVTZ7T12PvbvJXFFUpyMN7cyWVi0lDcgLzyBZpK4XcnjLWpc+46So0x
8tmbq4Z/uCmtufturWX6tCyM5yCtFG6kQR+BivgBT4Oqz9pyasZ5Ph+RLdwcqYcw0uhtFlXKezuC
QvMMCYMkP2UHzok7Y6lSBK9oWPYMHIIvAdLihl+zAHbSxIySlt6hX0RivauoF+DmWPl4BFdAXw/u
ufgvi62JlbIu0gcz1NX0o0gPNIAwgzmEdDP2R88eS33QJUjg7Ygo391S71ZfKnBgrLYNjnFT+pG7
YVbnPXJDhC8l3SvCEzfD81FHxS+AWnUP0HsieRI57hMUY7mrcs7pPZXE8uKFcUGuZWjVRxc3/772
EkyliT0XeEwgsXAwiaOg2H7LDHb1TRpo72uY8X/TCPNnmujrd7ZFv0fvaOXvgmSCF5wN7RNumB80
qeYXmn12mqDNMLwvykuJVObkAhNkBO+1xNP2xj+HYQjoJ18tzJtIDKLbwls3d3afx+5+sIqQUU+V
ipvnRcFPrzisUf5k3ams6hD4xeh8OAwTGBKNyuF4GJLgFDg+i21vxfggU+BTMirO/hEbXrziUp1/
wUxa0C38xGXHh3nFEcip0Uzm8eNkRP3S87G/YNd2T1SolGIeuCBcaSK/ldr4P1I6LQaBUMf3sdDB
fJe6WRAeMdpiW5msKTianN4PhRKcrBBXzoNn1zRfVAp7L0NLvxUK/C7MVZSjel7uHST3VJoQn1ml
IzHTcVaxthLpsvOEq4MdmqL8o8lU9l7S9XPI9/FD1pb9S9vmYLOoZ4qPMRw+8670+boKBA1979b3
dpJ4Xw0gl7fMnXBAhoPMT8HETn/x5r9tFpmjTBf/VradLEjYDNK9y603bDrfCR9V3SG7CTDdXUdB
I743QzDi3ArUeVYu32rYDp/UH/OecNn54DRpPP36XSWCgwVz5dDADJAb8oZYjyL7RiVrIZLr+WsR
ZBLr5GRNdezsrEG8RLFnHsTaZKEb4fnNDBhKBMbxnVPJ5FkwSdhwSZU7j60Xuw0STC596+ZnpvT7
2SvMocpC6iws5p1k1ddGF63VCNLEu+kpAwDnzc3FGvP0fdbBC1Yr6+DA57sXqJ5PdW1HTyFm8iPh
u7M+2w2QAM6iln4BqXS9s13XueT8fSAYsT2wN+Q/e2xiRpsywyvr95lj+ALujr8tm6aMHQ8JtB8N
e8zlRDrncvO4rE4yS8QH8geiKxA9s1QNwX4E3TIWO+N6kUf3OPwgzexfY9kgBSoD+YEQ0znXPgzi
cnS0iwofNCQS7+wPm6Jsn5NXtMnBZG6Cns9VT7Cs5Gijm6ap2jWuCwWrCE0AgNcwDiZ3qnjE2DDu
dBbFzxnLJlp6nafIwqyAjb30yoycHuhdCCoqcUKTZf7qqZ1+XGlXlLPDN3rDaU8y54RWtUridytK
UKul1m1Zf1NEkM1MFAbvyEqAwXZRhQGLBRDcgHrpYEf0AEOnTwURO1twdc4dcgoa0SicxnXnKcWm
nMidDTHa8FEXaLlVjoxDOJQ6YE+3vWai7QGm3tgkaDyxoAIWzdxHkn7FmKdwOQ7TjkSEvj2DPujJ
eRmH/ilOlxPfdbxv1YIcMFxT27DU/pBEXO46W1uXKTcXLNVMK9tgkP8iO+s31uBw+fV8qwt05eJl
meMo2o2BIfcE4kGPlUltaT/JFY4Acn2m9LtrwTZ23boSojxEJfVEjkb0ZfX+feYrfQcuIHUucWpz
qNogrB/EiIx/gPq0xR0PwRRVzT3FUnnvT6v5PEBq8Zu0Nt+3T0JrS2Z7cCAppLOhb/BEW7b1n1Tg
wZx8BrSIz+DA3EWzckQKVio3rLcARLmIo7B6KZqwgHNZlM45Ytr8FYWquZvCEQs65fAvlXv9p6qa
x3J1WPLqJiH/Z8KONsK27G/Tlo9Nr9LPCI75ZmAj+phEQXWAjG5nG5OCdd1KP9YCg03DpZ57v7Vl
lzcurOniU2m1GwOWZzN2ZPuclEv9THELSc4NwYUQu7NeoSU31rubCrNjskdAwRIPJ6YUggEkH3NR
zC7UnM8XlD2orTOJewFRiNplZcj0gNp2Q0kffxAYjZVgbMITMiAAHLLEYitL9UryM80mgUA94iN/
RaYuJt83gZ9zyPz/jah0+ZflVFzvvTm1H5ReUgdDAzOjIR2gzSsigHcmr38hrgzuhsdvFbyqIXsr
ksR5IMdFPnuszXdlP0WQx6n/p61CHRLu3X7J5K6sxoyWNW1Zz8JsIJPZ6tbKIvszJc7wQq//1SZu
cuwl2GMc9VQIrEiJIKjUN4t4k1P4tepO9zLythlbbNgADOi+Zyg72Tbw21rfiZ6WX43dX6bDya6P
XAPMahrb5zwQEdSpOF+F59UaqipXtOgI8h13uPPqu4aQHb9ry28l7ey4oL7fys5jsA3brDnOkMye
UnIbn+lSOEsC3eq/JHroTTsuSAl0XTFqaX0/23IuhMTtAPjZ90uQDYdVrrClqzRbbQELamaV7KzK
Qt8xpVgRnYLeBy1rzTYjIDo8YbbbYdbaISbu943OFYaGCquqkLrbBtNIIoRsIjXs86WllG1QV5HI
1e5GgJUcJ/M7sDn0j66xhm1vYqyt5qPNUp89/grqQO0E+yb91AZfKRS9GJMvSuVsmjQ8c/bsAccZ
ngrbenVm1jauq4urCF3nkxlN9qVD0Z6J2Av00S6LI4TIVX5U8PfBHu5kT0nNMOwQEq+HJhbnzpa0
MaQxSUcOj8GALXN1ButmnXMWj83RGhgPejoMXkpc2S+h62e7GP8buVwxDLSwdz5K1YtPC1ybdSxz
IX9H7SG54daq/hR+b+5z1FgxcHdiurYO8/7VL06xTwJHxckx5g/1EJR3nolI2NRkXhdwHzB0AN9J
BnIGwZ6OCPd17606dkil+diechlhFMhZdVVh6qH0m/5LJ4RRuCUvUmAsJ1OUhKBafjJ44YeN8a0a
2JzGRXXBJEDob2T6DwmNHo/KNDNaX4q0f9PF/Joma40gedOOBi03QmDP380whfbBEJVnjGfpk2Ll
8CUTd03dqELG2uuuwZkyjk88TpRcQNePLBmYakSiIl9HtA9dBPlTzoV6NfAptkWh3W6LMMFedYrZ
66r1e8fyMFeXhKEH1VSaNQQCgXi9LmDU9wSh9L8YsGPNMiutOeDiHCWYH7ozvZtjufuWgNU/jZLs
Lkd+iz++yXmy8oqg1tYG9G/j1fludWHuKqYz7pESKALPzSYcLxoPOILbvLKY6KIrgcv9B/rE9MH8
RBwjUt0VQVe9exujpsvOhc06+9AvnoeRByOc3tjYtP45tsdVNCEm3Y2ZGP7y+Nr1sWJj/+bI3NTf
Quv6cemW9imE+fBkkJ3Q26nYxtkfmWLF9IOwOaNm80iVigWwXgmL0+x6aOxYeQKnC6pnGkevY9rR
coMjcpXOKXTrlaKXVOZOT2aKv0f6vBChVI97A9WS9bIgu53/qpxXYAlDSLNMm5CJjEsG2HDRsr7L
54iblz+glNUtNKMGwrG0xSV3wgxmXpP/zoRoc6uirfYPAGn88gkPgGP2BpzYB2l01FoaA9whC+r6
RHeIRlqOdfhoG9B70UD2M7uhJXrJ0sIHKKcR+70IRr85xwY8G6qJ0dXjHtlDvU8G24qvKGAIth/K
yt/n0ifYW9F3oxeEX1jkRP4daFxZLQ1u8ezw8iEyW8qz6Cu1ojNtesc58ohMCvFs67tWTH12sxuI
uieL2IEDnJL+T45A85G5Dek9Vex5KIQTFzUmDAdWjhFWIr3TnWbmI6ATMMjB2L8dPcboBz8Kly9U
Nr7ehN4SvOm+nOtdKupAPZoBuyixdB3622FTDj6AQL/L5cqCc+jtsh3mVkU+IR9wuHdB4dWvrK6s
GT3O6vf9FrStzWfmoSdAVNCyPsFJQafPP28djKb+ZFUUWWQ29VunZw6l0O6m/XymO+BjYoeSL/BL
mEBt2W7YfDo2oPi6Mq8IIEcBV93i8KmTm5sWWSp3yKmySVHMMnLOTxwGVmozE3VT9zlGRYFJGEVk
9gY5USbvSTXq+Mtgix8u2iDgx7HSWGsMsIY/1xjuH5IJnSN6gMGcMt5OWbHVybQFjqNJRH7vJIkr
wFFDcoLfFpH6UJyLNA8nMqyWRQykKqluqgjJGvKSoo3/SaIzD2wM7BQYaYLxi8ZD5//YP4rgP1NC
PjGgFXLptSg4ysCo56xMVIKigo648AHgQXvpDgyTAX9z1SzPCEHi1bFC9uVzLIXVn1QCLIjYlDWj
lbbLxmTXCnLiA0UOUoqyYYM1lklYNqWMjJFF919FOq2bqNLR9/S0CRB1WBfUXHhKvM3Q+ao4jZVZ
hoOOveqL+AxRna2CbAIbB9C4c6Qo5In+mbTEYDaLfIBsJ8PjrEI3Ok+Q1RJEnDVVJggZ56Ldka4E
Lg+rJp9+9QUYD6zHjeW1w3BXDQkzG9T4TQ1VK8qnZ5xMaIVrHdA0O9zl4wPp9qF/qro6NofIyheF
pa7RX44zQuTdUCJN3pV+xRBZvL4NsuzC7qVb+RyNvYYzonK1aZVX7S9Ri0mOLR4dQ7/F2ZEOBxt6
13eTj8hBPIDW3C6V7zyFmT+vlKwBQVMfkJVyRg4WzeeudYPsYDumrK78yEARIqqQ4HIABISYWsN7
Z83hDcmTNq+kEvWPQag9fimCZ0CTuK461n3lgrGLmcHYjqLF9xGUUcKWwnCaZ80b5UE9/hmh/Pwh
kg7/k8M6PMJAhmX/HlFC99GWWQvMlvH6rbbG4V/s4Qg54XJFxFoiIn1gcujKR085lDpuNO157LIf
/BRhf7aYp26CNpWPkuOgPGpTZsWhJuzuNwhIxtnluA4JtmBYmZ4KSG4Zxs+czwlxuLoDERYQTmU5
ubdbitaZ/zGBH5+7VDXjkZju6BdGnMBFTWYig0V3oGoOwGmIXZYGzbnxZPO3ByfCJElYpNH1ixF3
gr3aNw7S6XmeWuud15a8J/RBZJpFoxzDc+8n9oOhT/EOta2Lu2yA9ks91nK485eX3sEj9TujskTL
vGkw+rOyUDK+L2GvWbsUIwbNISeQfWfKpXnHkxMw5qc1QkdtOzkelim06dScwKUtIpOteyD7QIaE
NrVIRcrAUT8JsRtX3w+Sy+hjHueKNgWkG7vBQBj0bCp3YW0Fr0uKkYP/Br4PwkHTBqDSaIdXEhRw
RwUWrMDVk5NphnZlUO3Qs/nFewUJ3Zyqcax+rXJCjjYyjeWZzScbwxBIol9P4krFOW8n4SvU8uKF
v2jNFqAr+wtBH+Gn7dO1nRj7OaiOeo3cOK+j8dDVrW8dIrre5ri4jNV3eFHoN13hedOhQ/SmcbYK
LH09Lu+vfDFJe1f68IAvyF6z9G/XZZXcW0Q/p3vLKFWeE3CMOWxYYtcwV0z2C2hzaNsB2701wZPS
bMT2dwu7UTECsRO72JYlReDG8GUCB20Bi18KOombRLF1J2Bs5kfbpz8hNJEumY1t8EwdAsJUl+sn
HkbBhKK2agJwfFnigzdjzL4iEtQKbikn1MSVzbmtl9YJjzhbYDVzUuIn7jl5b3gHqk+78Um55enF
QpBqqEg7ssFgr3ElEgihOIjOOs3z9LWbGTbvR4BZ45aBgfuUgwprdorf4TXV8Lh2k+ulW2Cx9r01
5AI3SroU12aoKbZ6xqzVV+dbXffGALW+WsNiUhxbps0vNHreXuHNGI7M0nj2WIDVE9BPyJAeAvwr
MzhxsVNODTtL9I9dRSXWmXJh2mnjmmP/M0O8XJ+5tD4rNoToZQg0sxFN4ueVu9o43RuIsGD+6yQV
ESCbymZo9yNdjTCBYtMNTpSAOtj0nbBRSUNfzp6HoubbKGbbkHfkBVMMfydmdjRNTdzvZ4OHf2PD
OTXb0qr0fBTGSuRR51HkHgeLAZijeHY2rVHDb2Sz0T4EZWuuNjKc9qdlglwgYUi74cw83EqvLRGi
wdHVMgiomUqwMYZxwnM5uRF6po4iGzOphMMX4BMiyoQ9G3QTprA2X3WgUyNOLAKG/Jud7qjuvQCH
+clxvMZ/loyXxUZ0Y7ucyqYnVcxtTO2fZtHJ6MxtYRiB5yvGdEjpgKHPOGxIXQFEfSvaNnytMUKS
MAUGKv0Z9Fi3l5Tb/x/RLGxm+GN3L1aHXnPXwwVZHry0Fv/QIk+PY2rASLc5LBesDrZ4mhX8gt1k
4MRcusYJ/6FcYC8XeCIPtyFCx+hCvsgSfit4obsxQvQ0wC2keqjK/CHsPC32mpvYohPC/mYj5N3O
ZRZeligm/ZjSipmb7DIwflDedxWBkhwGhCLbBynYcL64INbOJRAcygdT/5lCZNAb3Q2oRrQPwXlv
pzXDgMEbQSLWpRoeO0ghVJSVpgjOVe6/8jslL5MvAMFxZ8cCsFxCfJOMoma85YgDz3Jhr79i08QD
hvfs2ij7UyiWu7sBYuPjYiZIK6TfqY0PtmWvGrFgwLfcSwRWMOWgDtC211Fif+BAHeRtHoUPkorJ
99bh3GXxYTmPITwhgde5Chh9NdaTjer8KpmgFtuK0d6htSQRhGvSQ1cj09qXDMbPCCQy2CJTFR8R
irHJd2NZfS6VxtFauYREHY2erOLazS7SJG3DCBtUzHehk2Sx9/DRVMtmK1nKAi3sggGpkc5/hcIF
lVUTN1LT1Gs1FX2tdJgHPoN6AMrG9tRlt9oibioLZ5ObBnpZXc3fgVt1oHYXvCkCO8rFc9zXlOH2
PqmilVOl7QtaKTgNTRV/Qoz5C93IA7yqzRMKQ95/OS68BExq/ceJtukZUPDEgccM9YDMMX0frME7
FhGPYWHmjGSLKreh5me0AX7rlvdwC1A3zfHwX+sPxaVuRcCitUCcuY/zorrGTlKc+lIG701Ucgey
usZp1MEG3hiFRxx9YJTJDXdCuM99hMighpJ4o4bYAZOGZeiYjWRQo/3GKTcsHcHfhWnC+9zG1QxE
A7maxh7D7gQuiestez/xuEnBFzzkRRY8ZkjdrpFNuBDzaHhFIUNS1JWt+h2pNsYdddv8qhcX8BGV
eOz9NAxUXUpefrHt5DoMoxouC0Zj7bHkERAHtOpJw7enuDvmXsHcqdti6vaDM+bTmQWuSHa6rAZQ
s1QWOF94N154rQlYZJhctAcdZqPYhZ5qi59i1mwOfGviyJWgtkAIVIQSvuZooVDYtBoaGWroIAPX
QcQb0AH0YmewvD5j6UmAYjjYNq/fjuajmj970Wb11l76qHucrHQwV6YrWDkCPHoez36MlmGTJphQ
j6m1ki05CeBUtYxO3G3pGDQAjHlihJPCi49eq8uVWkuuD9dL6j/Ao1gXZ0P2X5ziIYMW0M5r5A8n
CLmHyOQBfTgJ+SMHFuZE26KQqECTxSSf0WWPHMluLTT5eIzJyK/rK1Qxeg5Cfnmb7nOdHCNQ2uZZ
pWZuo8oeGVjBOENTjkR6Vztp+AI/i90ZP15+qLrhOJujuP12ExZ7W0hHMTcIrt32ucdZy593Ioxz
P6HWxeGFARkjKg5ZYCFR2I8HBJbeC/yxmGUcWo0UZZ9s82NWUPLsObNZSsohiyMYuQla+pD7iNec
BGY4npk20BczYEE7r3a8+YQbyOhtV0+De8SV6sRHF6jRuYlBuiDlyLRmWKKUvOKHUOo4FGxV9nbf
kj8RB30LGCWy+kdvXBMxIvLm3yurRbs3YBR5Vl4BTRaIIEJgqaN85iRphTgSHMPskCeJlNmcDGL3
riNN0cG8VXfZH+AcgJfraE6+BeAyBCaDytVOxmXJvslNuldBDOGf5X8cndlyq1oSRL+ICDbDBl4l
gSbLluXZL4TtYzPPsBm+/i7uU3d0RHf72hJUZWWunDuQ2TQ58b7Holux4DuWWH825TqvS9ST9mHq
zMnQtXBvT83cJfQGUrlnBtW80BDEKmKxMRlMbnxdaaALQEv2yw4PLCsihmTGQPp81bKD1G1A5DPT
cTrUoCz+DP6wnyVCr3sp51Sbzjw0CUTTA2cRsWPBeuTrTYLVmVqXK5VHwQsTgZdoVNPIlQiAV+HR
w90Mby7kksPnSc+OYwMAa6u62fvQQkMztk66poTwrpY2NNO5NTgudPUHhlLQbEwIejCwUlB9Y+A/
oMy69frAwtWExdN05wrPxdC5KEzsM35fWRCajBw41GZwc6gZqjHi7NwhjthI3ZWdHLixafrRNiSe
PRXWBRhDpVzXn+qejxAEEjlsOWpVJpeaorvZKab4NS866uDxePjxTDGxEZdpyXormPHdHQcsnji5
ENTmRCQbJcRpGnB9fg9VBosmrK0jdhUzerJczHQPHNc7KjXsyp4+bGFWTQDe0xj2We4a3ha7iLS5
xGLAom7L7b5iXiR00WSjs4qsVOttY5zGT1OSUwVJaq+395HURttnCG/NlwQgv/4sWLk0mNBO4hFX
4PO5w3qSZ3cDxj8ASAzCp0xq7c9k9iu8vJjKPYNg9DQ4RET8uhIkyWHRTO6dLkXiFlCoVQ6ZwVbl
7MupgjDr4ADkHN+vvlQmUvkHZZjzHZOD7Z7mwgj/JntIaaHKzeRnjkV9V1BXjZQC14W/+2LlIY2h
GCgxAXm4f1ruqJxVIIt9YLyrOoRbA8oR4VYManGkabAxnOQLzUAptNkaZ1LYyFMRYcYiQlHPT/xn
zqOH1bb2FxPvXBAjPRtbYvTdN6fXSdsxqjT2btDibnhAqM1ibud9CXZVjDbbZIcP6WJEbmG/ayGx
neOcpQg8VquodIf/OGTbKUyHOzWS6d/NGE1KH4mpbrYR2b4bLgi237SFyafFtvWaz/Z8bnHld4Bj
a+cKm5kyGto2mv44M5vyoG05rwDPwkgIZ3KID/QTdH/6UKXfWpcwC48dxsmjQaRYHGze1s8zsMo/
wERhcy0NorGb2iiW+4Eh5qHtUvu+jGoOECEPU/A1Y6U9RnNdaXdF1+RfMV3wv1YfUfnV1NhhEQZq
ihho/LR2EPslJjzVUSHptRocNaWb36tdkK+rlqT3khPiP0hG4gdXenl1oxk7Wkq8b4+/CU6tHpl0
hnGigv3W0i5C2i9ZUVqeIwcOZ2bGvGYJwTBL7tN8o6qlT7eMztZj3oA097NS4lGrNYtjZlsD9XqC
lmnUuxZ74Xets5dTPaHXr4KaMWdLHUbSBa3bcb5JW1Sg1WXm3Uhe089lizQiHE5CFe5IgpuOeLDS
nZ0zxzGHVPIHfV14X2GTtGgokJQWc2aka/gJG44zQVJLeS+1znqBinnLqvkZ9OI1T9Lpqk0zdQ3t
JO5wk0H3aePogYTsfN/ykUqAWU/ZMcd6e5SGwmSBPzk+dqqTAW+Z7ID9unmi02e+cb9ffDY8iikn
R/vEsqifqeXl+Qzvxq87WrpSUFOBcLv5LZL981haI06FNN2asemcJ8JCF1l2OJ0zVzuV7qTv9M7+
WPig+KHdPzUganYlqD3cCHTZ4d0pOceiPHKBbYjNeE6s3okmvHGid39ywk2PWg+bgPk+OcR4J2l6
zr3PWgJHioTiVFYj3m7CKs95qg5dMHuW/LTBKL1pcbnyqgajuJbC0S/mGIdbDFyfoUsdDYBIp8ak
WsN8QApp7gg4PS+88Tc9eQB4Wlq7I56R0mM4JT+VDk9ungftlHkRiPAUJoOet/MVuyB9GK1Gh5Dr
tmec18U5y4b0u64jcB9pkR5aWgAfNDUsb5Iv5Y411iETZC+frOzzkfcnYYYY0OjblJBVRMm3f51a
789QlFa8ZRv+pEzyu8hd2rPXuM2dQf6IiHxXHrBtDa8DpjBOuV3z4DUO23ULH1LTnf65pRwOcAYZ
E2A6M/9c5XcaO962bwvjRccmuXVtaRyhbpsHS/Xma5hG8ncg1bZvDfqAMB2IqyG67MW20+bdtF32
e6Mib2xwtq5bLX+iGazZL41OhIFctK8BQZF1k+5FUf9St1L6gCMQ8XIkibNSkMDDCi+0rUwLtRfT
1j6ElEDgxeoo5KHQaD/n2GEZVXCDmRjPdirLxCVvVPIKBSjHHs3giItkCAYh+4Mty/ECxBWK7yAR
AGgfQkj0UBfJ8+FXQzY5wjuYsbqko8tRZ3I3jMvelTeLLCBZz879aLlPA1mSSxaTfuWp3I1HQ9fy
Lxy4NxIj9Yc5kLzx4gFjbDUdaWQKX6vMCzREtA+bdeg8d4Wxr7BAEClFrSUx1x34AF3JB78nHS9n
kWvDH8E/UqrsjLk1dVeecR9OuSRvmW2NO3C0SFEG1KeSUkW4zB3qOhrX65TAqo9L8j5M//besBqe
CzAFyaeanWNuQ/qSbjngKAU6o/BF5eUHYMHNlbYxsp/F6BwX0kBBLvoj8Todn0jtpTt6vlna+s5+
mXGBfPCnGOlY0J5qwngfWsbKgF2ivKMKjl4aCxcN2L6B+FBJufOhNmLrYANfo9AbNiFn5RLZJhqX
n0LEM2b/XgWLaAhOjcOb0HR84vTHSu6vESyEcBzQKVkEeL2NyfwkKQOn9FaL3mTbhNuZkr7nTMVU
gC5243zDPRkfMpO746ZsF0IJpOBQ5HGGGt9R19k7CcFJbOy6T+H7R2b9udTFY1zbgAQ6edeAF8Vc
U9CJwf9GRkqs0bdUsvZvaVyqJ/4mcsP72tkLcu4IzLb6p1u69+6MWB/jCb5909iF5S8R9v0Ibhik
X2wyu3KJxLM5N8Q2bINYp1FSdEr19U2kFb7rFGrcgnXTSV/YQeq9axTTLl9yaHhYy+ujjECU5zX+
BKtCgZX4FhpwmA+5rXMA7arlQ59o/phCLPicB40zB9net0Z6CIWBxcKBr35sQu99tMH492xPtyRy
kz9ETxwTdcL+r2dVGjiJdHZkCkh3MBOGaK51/204iNZMvDTaoMzT2dM4wP0qE3NRx6BKHEAQDaVR
CNtDvUDsbZqTG+O0yaTH7ofyvW1DrzlEY/H/QkoKg53oLRl09U6wj9mdg1V14mkcf+aRNM5tq351
hR8BItpnYgnz3BiUYY9UAQQhmLmt6A0F06OM7jlhEf40uZLv8GeR5M/1OdD7vrwnnQJwIms5pHQx
CdEqlWVDOJrTHEC95qtPU+uSuip8EPaUYgrU4q0+2K/AX6NXBBiOznjcHjQtTz5GpIXHSbRkBwuo
8A30yQtFAw/0FJjXXDli385TcjU1od6MHPttn4l+BZGucFetds+Nm7Z7zwPTyyBokvACInFPlISs
rxzUFo2neq4sHf9rNjZ+5YXGFpKTCtDb5DXhO8G0HFN8iEmbvNzidH9ZCPYLY89o3rjOhETHlTg0
CIM7I+/D25K7wBki+vBwJoYX5VAozDpNHxLWLvOL1BdBmmnqGBOtgacVecwzXBU4N/gyplfgaVW0
kx4b58bWObX1kWndzXNSX8grcr0XkbFbEN3vtagWd3Alu/M0uc2J9ETz5rQskFI4jY8SPH+2UfwI
FhLvbOReAeJ+6pZd4zxFrNsUBqEcGZfGLQR0EfT23J1No+btw2swkHIwj2LOb2sc2Ke6CiZ9Zmjc
TvpxP3v8QkYnH5ptPUZsZq7deRuF5+shIUB5Ujganhy7Fy9930o48TpQQz8k39lvSskCfJapLQ9u
V+pHRndxmOa2oRmD9f7IzqQzdlTGh1zM8JiR7T81C6uPx5lh14ZS+QMWDoExuW0f56roD2UyTW9k
9MuD25dg3PjFOjAFOYg+TU29XLyWI7o+afG59SrzOTVcflq3Sz1kJf7AK0JjeNDaTNtmWvw8JdAN
KQoABSohJFnbUacSQimoshMRLYyubsQZ30KKBMZqxV9NF1Y7MYbhu9L7e4Bh9qORrOSywgnDs9nJ
+CGvhuKFnBrG1xx8qTfQOMvJdqg+yxSRhmuj/pMZ1KmUfTXsWqfJYUBXNFtoQ3ijxIOLIpzjb4q2
rS8YLvuRxZXcDoSNOyGKeV9CJmFRxBRdoj0O5q6bKW47pR13qhWyv0vCxIx33I8oa8SciWVRq2aM
16FhJVyhi8XX8z7ahxNCKJ+cdFumwpxxWvJWCRvmAnOR1U8cq35vT73z2k8q+cEQjKMCiNfOJjr+
N5cCGwDPjHbTUxC8TxzzrR+Js2682R7HHfny/IZMkkEIt3XtySB78jGUSuGJsLUwkJUd3iejjHF2
syb41Bm/xn3TU5IhrSuOJlhjPMEzJr6ppBfAIn2RUqpBEIcLzXtIdcIzKynuN7OPdvgR3aAtbG0f
FUL8eekI2GNFrMP+j5nNQ/vZotCd2I/RPGFYbuEJhjMICzq4k2Lq6f+llYezYT4wuY7tjXjM8gg+
TWO7nx2UvTxXxwTWEBPd7NDeULs7ugRDPJvR8GWbhR5UZl3eqkR6CW8QPd5FQnD4jVwKDqqwYjxo
kxgOsyePFFt7903at189r6K7MXecF0JXw26Oeo4CLN42nU4mH4SmXTJvg5hcbUPU66+spi+eU9R0
JxCTDwmJklsa04q4M029/Eg5q/6Qo4wDKi85s2V6f+1qwAtGFic/tWHie9KGtS4rtM4Y9NL7xZuo
qZw167XE7bqr+mIIIk84q+Gvdt8wdLQvnCbDo2kW4evcDPdVtfSnPgXbX1Jz8x2xOPtkO3hszJ2x
icFkrGgUAVzHpfdZZFp/wgzZ/TqdGgL+e+Gz5uqsw41N0dwATf8EVdkODHZ98lzOfCdDMR3LiPf2
WHC2QYI0+vuEuaimLnblb6ni3ziXw30Js+9i2+TFsHfCUdcnQoV5kf5w8efpnsTaSs5VzdcwURuL
oHeawGNtgDxHvyhZ2QNrQP0xT4oumkaJ8mVRxivxOdSLjrbBbd0zbHu1Mzx48I2zNQteIg5Z9pvS
cNYRw3dGyhVseWoXtE0V8p4thyK6GbVq7tOmVyDpp6bY0Lg2PgJNVAFfUZ2qBc09oax7/d5BacLM
8H+CrTGW7ja5kTr1QEa6E72Iw4FGmeLSQv7cyJE1awMKt4c7lpcaz90k+sjsgQpkomdyk0dTHiRj
xIaJJPxqd21JZDblTguX9ZYB69xTMubCgtJpHCUGMmE3hXSkCFiQEtkYwOb+b5sgu2Eqmm8xs5Ig
Y3JgKcc/VMRheMBX6E03Gk4GeYeFKNvRIxE+wdUQTPowkirA+2sTWbvNwUgHrTRbiiDctYLFTWmA
Fkb3D+xm8kAzlp18qtnl4zaxJ/D9f+mMhB+pNft3ziHZLueXlW+txZV+avNajJCZ31xQplSCTlG1
GTXJqNtj5EZWGq0aTUGYh0mW9X7yRPcd81L//3bifuIKtKhMBxfJI2TwF2ItxXHRmjZBrfU4WnGf
ofCR+abO/JZ742NItugnbKGfZk0ooeAV1l9kDy2CDJL4HU8dT9vYfHPIqHTN0SFVL4N2cj4BlcKW
r2aTeiEgMgeTQj0+UTFjG7cG4nD1rGsLMFXYkhL88S+4lFpc0pq4xBbkT3teaMd5GntAECTM4rOX
TM1v3LbdLfTKjBBu034kPJVO5GfVLqKa9YnCj/ToEeO944Ta7zXJPJQUNtbL2dJK3zX65JDrbVv4
nlW3N6HJ5VUrInmeM812seLhFcTcUODHQ0qR/Ek6PYAMH+/6yU5OplGYvjZN/Q0fqH70UKLfsyY1
fOJzGcp22dn3ear1WDmZzOS1NrXmPeFQyUMLCaUOrZkAyVInhwmz5UcXRfO3NPLl2rh99jDXi80z
gSYLt9HFg+gkzdCqKN8sClR3fWj9g2jV0UQBxLQrOu1LG6m7mUyVHBzoYatNv/zoJgP9fm2lCItY
Il3Z8XeG8YNLQGmcJRWOm1GZCel7MmYQOiIHiBnAimsY45jaAIqUx0hJE4BPmT6uyK2NiimSkiOf
7FTUADUIVnXMmkbuXklM988ElNtLyY5Hg2cW1CPG3cE8AIIx9wteB0Qja77QOam+li7VoEUsqP2p
pwhZ4DAty45RCpExIlo+ueVR52VGwt8LY/My1FiidMR/jJu5fFVsTd4GgNobMQjy0xr5ko8wrNU9
CeXxcYmj/ljyaivJv1ITYkly5Cb0DDy9gBw4uoyuTyPDEgyFzPeJF44vYFP6MzXXxU2sjSPANyxM
rhx3uSSCjkJT64R302zcHZCa4XWl5AJudkE+mVIZNm8C1irtA0pO7U8GqXEKyqGnHRAHsjhLHN4i
MDTO7RANGKVbDnn7oYaLzDvbekeqTYk8J2oEAurO1ExYhns3j5MDOmNKbNT3Lhl+QGYIA2uYjPm9
48Xz2yrBxeNNksqLNTUSWLik3sqVb/+I4CykDxDOOOE34waEDF3YFP3Ztu75CSPSM7dGlKe+cLj+
JSn1bN/EFMdHFPBIBHE1NvV2xH0ync24w8VLSV2UXnHeGHQmsd/8mFLo5rbIOaRccPl3FajhOP1A
icTzRP1ovGwI+GBhFtlkF9ui5peB4Cbzq0paQhZzWpjE1LIRAiLCOKZ7vsc4kSkVwpnssRz2y6Rd
VL4CZfDFYjBrebPRvORkT5lnrY3YIim4zWQqjWnhifExFF4bPY64kW5QkzBIxJlG+Bkiiw8rkKHf
Mc3yUGPtYELJS7fDnydaznseYKRjoYmVmOl4yy9RBZJC7tKPp1YtYjlBr6yfQS+DgGs5VoNLqNZJ
LHVE6F7BunL5JTfF29KKoQuBJcs0/tr2SGLSY7tC+ypJL54Noq18GZK+oLTIjfr8oMCAAbyfwICR
+awBvcFk1/ej7IikpGX2PmJSZSwkJic3uJBpgVNV7Z2XpOWvkujGApYP0u8W9p6BdMb1Hs8sK7BT
eNw8lRXD9mg0aBb+NLv6b9ZplJ+QjtLPCRAAds2qBkfJPyTZmi6ZBUS8wrZP4zg4zj3ZnJrvfS2o
TtY1RzvPQhWhb0hRFrsWGEp9LoTnHChh05vjmOVw75wpEV8rz5TpV7XVn2mPTlBIyi82KfeFZ06v
3UL5DJyEoKE0bTwnQrf+dDWwuuSxW1/APlgPtLI4bxEPc1ZYdNDnLmRJ8gVmY4p8wZPt7aICX+Px
doXVqX2AN9WPEGkVQqtRVG6A6VK4vlNwUN0he+HIoNloPzb5+GSgt/5offZCMTDAlshDSyW9TobB
gpWi5i9gwidMt7iww8yYsdU20xNsFffMSsPgEbGav2GXp7KBQlRUNcDyYaZ8D/zmJjfMNzZHBAZV
aHsmbe81aae/2UyTgLYUlj05oK1bhXdoMNYzShBsQP3u40d8F5St4kCIf80BXwdfBlDV8nvmcf0G
xulkExzdTJRrV+Z4pcNhW9pkwsHBXYlF3tw1oOgxRJK0fZOdjXdxGltazCHh+gU+q50YJEE9KIcU
LEZGgIOKWKus04PRdTmWEHfYG9QgAqKUzT0pFuda90jw25AeLmAF8xiQLHnH4Dhe0K31cxrVzlG3
XfFu9X14goxHp5WredXHUjfeJVOrVyq0nvMBK/uge8m/mcV+r5OqJkkLXKTCYJN7HKQttTEy986d
jOkiYAxu80qXsELJrOFpiJ8bDmb2xurxh0I9vCEvi1cEQfeCXlf9RKFQV7dah5TwAmgIZCUODvfs
5KJ+YAJw23WUWg796s3PmEonQ7iPMbxXwFCQEgrhYF1p64Ig/WLBp8jBW4GFfivc9s/jrh6Asgk/
Z8BJvyHt22zGyrraYAyDLKynjelqB65hyN6FywtbJ45zN0hByEx2vHiSsnqJNPtxYMQ8CmgqQUsz
5D0Yh4xzKo8o7lyHKCNH0nmhFpRGXG9SBOt2N4GRv5TKLs4ss2hw7o0bYYK3opFnuMAh8ddYj5kL
xyex5LO1cVuIxflIdWnJE8dHUebmgFNvj8GEdZHbFXrHgCNxtj9achCbfjBfXW5LPmedYkNg/cGp
vfBem4xLSkxuM5CyDkAj8avq8n43L44K5smrdyjBpb9okEMHu6u/gfb1AXbWPugs6y2eCUBSw75l
jgclCbCYCZbDgqc77h3eUnmyFfbjVlCa1Yb47VRLztlQ3nMeQYmjOBgGjPxeCDyCcVSleXYwUh/L
OJZvnMTP9oJRXLRJQieyjaY6iI95Vv+MJrt0UA+6RhkmEqrenM2wSPemI4+4Va2ddO0KTSeMD1iT
cz9qY1TEyp6Dqm+NK5K/e7aT+QxGD605HJ9B6FjMQouvYms+47P8jMXgELRpwWHjVg7wPH2BfeTA
FtEgiY0TQAS1Xqu9MCIKuhjReB10tJSckneeEvqJ/g1cPVPt7NrJEqTqzNlqNk5cNh8Cz3EwNhU8
4GbENXymmNORW+XwbuCbAYZViM3kYuHlwGPvoSAZj83qbWB8ZZydc8vvFKiJcSXj8XjCRd1W8r7B
+4kfXcQ7nQZcZDWayZlWd4LcM254oz8QD8OaNgq1iVX+W5h8fHp30W4tU+DJ1dvuAL5l3LZuUt2F
Zv/icXt8iloTqSnF4qhoGu1Cc1875vQtdJt1wnLvHBQwdjAgQUAt2gDKGhgt4nkHOEfZfQcnZl/3
2rcCV7yhSKvHJEzWwpWyoxuDR9HBSVrnm0JBXCJZPlaUzxN01RX3p9wT6h4D2YWIMs3its4Vx53L
yjetOTzmjsa2y+ScnOJyQN4ACbAfHV1wwiDEUID9hxWZNjTW0k1gkaylLDsVFBxq8oMcd99jTMtt
CBqOGFjGsWNuoHn1REZFct/AGApASTW7xquTl1ho3+DZh/HkJhqwTPLQf9iNdQAykKr3eP4rfNMJ
td5aOdnB0lJXi3A6Tkfmat6DlTmc4ddoh9QZ6ivtK+kHCz3+KCD+/C7R25J6rq6UPzh3hqkCb/6x
qsRCI2pJxK5IMdATC2nDimCilIY8Kg/dItWH7Ormpr3xXEO78brBuDJ+NRhv0v2EQPhhmb38pwYX
74yI5nmr0qgzjpx/WeuTj6GzwgfJW+mMrhhgJnAvpBzubNOhXTUtrWjYcTN4KxVGfN6wAKl61oSE
lp9iyrFhVwOhUT77HMn+JZ2Do9xrsh3/xjvp8VLPZ7GU0Vui0VTthoazRaBzaQKSX7M5/zajUo9N
THG5BX4EySD/1t0Q30e83Ll0Fjw0NV4vPSrumqJpuYoaGeblTPcLCnq2C86PfGPbbh3M4+C+cBYm
zZEPrJQDnSX71Gh5KzWOd+euR/YhQX2kTwkMRxTp4lxPLS/A2i6eua/QMsvXerL0ClJHnL2wXvFA
4uJGeI3Hv1UhB6Q2NyZAo7JwHrjhP0Tr2AgQLr9ky9CczLI3Akz51RNl3CHV1hQx7QydunYZEaks
GNc+8VPRTz70L62GKa4oXUmbXwUhqXaYpXSuzI238kW4Pt8moU76ML25TRR4PRarknDNMpkTpPWy
5gptFP8ic65r2jw0GCsOIyEq9qVPUuc1W6hqmeb0Qbclr6ymtU/lGAZ5m313Wg7UBq6/BzxQzvwx
yZURbIr+ddoynEn0QFoaeV5DclH3lueZyPRJu5/jfv0ZuuhBGvH68pOmfae5UbePRNI98yqdfX2s
QH9YRZ+/O1LKH30S6Q/+MhgqcVL5tNJVf6ETXpOEMIw/DP17Zy4PSqaICxNXrG1PFUC8yO4mjXo/
9JBKnPY7wou85VSVEpia9MNol+qO49haGb0iXDLONWOsfBsr45ZXyDcT3AkI6XSsFh40FkHso9HO
ZEamPko2XUvt2qDqwkeCLff2oLu+1g3rvaN+4Qr0JNssJBESdedML7OXbuEOMziKyk5UUsXlsMpe
KpPnqqNFhFth/R4G19sDYP9F616AV3d+DmXsnGT4KxNw3ke+Jtal0uL9NJP+Gs0yTHcdIviuLQ0Y
1skwapyBuWvY9UuLF2fD3RyQimDonfQCLKdNU09mre3p+WLfk6kbddZmONBh9+HV6gB4o+C6UlTA
ZbxrlhLHckIcGIR5aOJy5uRIV156ZvyK9hOmiTtVvmPlwYY9PGuUk0l4IjWpIywKqOgLNJN95FQu
g3fZKbrZYIpqMPb2w4jdsByzg941Imgcq3hUJAT9Klm1wrSg86nLGYYL+RBZ6UEo0j7kSLov/PvN
3rS0OaDfj+HbcKDzDUN9UUt8c+HRMJLAcC4gONerDG4Iu/omlZz8dFn3xBdI0NOZT8+lheGdK6v9
w5pOJ4NJkPqW1Xl7MUgf0iuKdGy4w2dr24RdNkokt3g0cFFLL1rVTYaoDMQmPG2EGpnUd16vHvAQ
PtYC0/NMT+EGSsm3p8rqDHim8vs5ZlpUa894xuH43Gp1c+xl4u2miEJip2RuS6LvuWh5OVqTFWDU
eI5F+VDXLa9SpNEJ7EbkHEbGodvANZOc0IQLmTtUPibuvlOO9hQTzUG85U5tYNBdv/vi1VyBdKnH
mINFMz9odvy4cN7BiZNVuwjv9KMW9tc8g6vLUKH7aDW6X7tN+k/HR8Bjhi9ub3vZfkLA8nmCtDCa
sCj5FFvadM5rw2MyDIpiH1IbG0y/aYSTaK3pS2TyXttkVijtWmu8m3M0c8ok+B8ofs66tpyAQAmb
XgR4lwUY3PauTazy0KYxzKYQqox0/8IuvrPwUsM65T6TuV+sA/K4wBvZG6NpXxwe7XstJfM78bko
Q16OMEuEj2eXlRaxtB+DOnTHZ9eOql1iu+kzbQenhmvOxXQa85dcDae6IQ3fTcK5K1wP6ls9uD43
tdfI1QdytSxFLtmbecKtUy0o6t44j5y/cAPv9HXo2GkhUytRfMqzIy86AR2+9zRrRGWH/pKZlCOc
FpLQlxxi/slZgCXyya2dT69wulurmfc1/AJOXEjzRxz/+BNjr0/OsQuD32Dg2OBpTx+WjLvJMNAj
kPLteAnbItlOtejeF050yB9UbsOhSU7JEEXyWNi4VCv0EGZ5NDGA0aD5oPWwbhp5bO5JVuU7vmvV
HrRBS6IFkp9FuRxAZgezMnMnHUlgR/mlTJP2ALWO34yda+9MoeDviY5tsUner5xILrFGcarxRJIu
mXk1ng1nKp6sKepfVGM391UW6UEXL+OzgP+PfodcdOokOoVdzOdcUaFTGQWzIY3Af2CrPcbJcc1U
OVQ57bAFgrwqomTIA5qV6vum7sxg6MRX5pUn2+3HH8UOdyYAKHj2En6ZuHaZ3V/MLzrfZ4Ul8RU2
DSSAJF3Cfk+fw8h1NQyv2LeHc6Qimd5yxBorGG3UoKMUHY/9mpWZgCcqxCauu05wmqmc14b0hG9R
EH11EgRpbelxemN4LC3eAVn36DjujxiSGK2qNfc5BC1/kjOe5MzwbEjMcvItVq9gYZDYVy7fm2Jw
YCZNhIgi2n7wrzfrvU6fwN+QusWwbmXLP9UnzddcOP/mspP7XLWZz/07zvARFnyXUdsOC7CYx9Qu
tE+3rkJKo9bEOvZhIqauQQMvfOOGxTQfNuBk/0HrJV9p8LZZeWrbjM7NPYtTv2166mP44eFfxOte
zy5fnboqqknTEyW3IlrZsFD3xnbx0qNdJpjlmlZhiZ2bOx6Z0Adwi2PF1of5rRuMCqQQKSoelhRb
5s+Dyany5Ixjim2jLfmYwrPCrNjH3AQRGGiESfiNBBh2pLOHFdAd8xKL0FZiINvjXGs5ayZF+0oP
DNFeKDKWfSpgHVTjvYM9i5uvNqh4nccwTigir1WCEU8f7hbsy6BWpGP7SxF+MG0vN4sctb4hlm4c
kKjUcQCo8Exo2QEnginwtXEUZH6siMVNV+O4z2IPy2XPf13Xu+gP4uTge5RfngjBf5LcKA8LBvbV
TEcHbLE2sWsz/NAAZkpT+qZTWTem9/6cTbDGMF8h4HlKRA+hbKWfeHwusbpj0KhHtFojfacZpjvF
igM+C24LqNThHEasfjjpEEY5pqNDcvjnvMClPMaGSAEf/RicsL/JkJGVNWPX2ACXoiCLtkaXFAvi
GorJBs0h23N4MFM/Fxg3MPPH4sXI1Gs6l8iQ8wzVhqC/iWnPbv66uADsCZYU1d3wR2d+yGjW3Qwx
NiO+P7upHNx7vDby0uLUBVsMlrGxOPzONi1KvA/+JeYggrCYYy5g42tkmMBbIcvBjmGHOzbLMmAB
qbMQVU4544k2+mWTLCpf+T5CnAc9di4dg/CBaIhJGw8sUgD1lOc0IL8wr42nSSTktDgG+TlV7ItZ
LagIB73hClB6cXzo3Ya0dQLT28o7b9eiw2Az5cn7yXSFmT3srZcwNt74ra4KON7cTaSld0voLG+l
BbGw6kYsba1BgeaSlFeR6cp31YyfOm1uNI9ytA8BOa8dF+IvQv+A/reec9D3BMF42BP8n6wHBkRz
3lRgPKGwODx9+fTM7c5tsfDUesWklNJQRsebRx9fU57pHRmooQxdDktd5qfrJBrCJ6QMY3JRWrDZ
70jGbiozZYr0RnqiYIM/1KnzNy/ub0+Qn0ANLJJeo+UKh1KO27K3MIEuFLL7ve0Y7E423k+IhNA3
k7QKDLdcnTNLyf/gYr+QQaO4XToy+eBF8kjIk0YFQYgdPDkDPzVeC3cM+qbD2wwFhMTC3E/3vH+b
x4lk5nwkcm4SpeJfZjwGM08NNMCekhjrmhri1ON8PSCqFoc07SkFMajl44Ln7bgPVJw5BVZdI0rP
E/aMm+tNuxiS8N7RTc7fuf69RNpeNS29lTlcxWbM0bdiw3ucR5oUnImakXyu/6PsTJbsxtEl/Spl
tW5aEyBBkG19e3HmIcYTo2JDk0IhziQ4D0/f39mVdMtUdjeZZZWZOhMJAv67f370De1TmMCs9yit
HCCPjR1yN3kLrMBafJRtH5sdfaKAQkbYoKWnuj2b0OZULFi9KMM0934zy0OTjFeKA/VwgRyIETgB
M540PTOdCh7SwLqMjqw2Ltxb/LEWGm4+yonKnxqbezO2AGM6OjT9K2B1/jA0rQHZp7L+3BXwVa6R
CP+jcgY1b6d0XoqzDeX8SSPVVifMAugVQ9Meh6IawZc2fng3dNy29wx0q3w7VRmkh3gu+nGnvIVY
7Ia5X9kSuynkeWqui3c91E9TNl1SaauNrIcfhIoms54H3JboQ+z8zELzI5hzQrFNBGUHj1SEkU2B
HthMnAwPRRLwA062+jl1gTmF6HTYGpH+Gj9/sSySh9GMjm5jB4uBpa8aAu8RkdyJifY0RWiTOeae
zM6wW9g5NKKQODBqTSPys7/Q6KrmfLzJ3BzOm9BRvc6NX/C0TUdbrjErUL89j/KVZb36YhewvBkO
l9O2WfT0hNY6PLkLvPGUGPZBoEiecst+vTKxtxRKtNvIlsEz9ueOqE88Yg53upYRpW1Onl37RzYT
IC+ySW+xmyPYSWpZHiAqzDmZ5DolDx2FN4qnUnZvOYMYz8yA5xMsFQ/rlm+6AzaLMWDUgYEp5Zx6
0MMY3gqxwJHudPY+F7n33VAfdHGX3Hmly5WpQF0M/koCg+YuGigLWjOsisiIhDRfF0gCAYAD8JLG
bV5S/uC3Oq/Mrh/cLWoF/YgLQd0db1GyLRsUIWhW8XA5eTpMLgn4tdvRB1uGJgY7CyhkOu2SeSKw
UowqW896aH/6FVP5VtfIT6xUO9/jkF1x7VpFMsdbcBOg3mvyaAegdTXXIEc8mmpxNFMkmyYbcFFY
oRN/3tjERA5JEei7asm+wROPtgtxYqJxuj7FXnNXtMtzBZxKDoyMwDBRSGMtzVcXoR4GusKL7Y3w
vT1XM18scmvleUUNEiJW/fW1nsMyyT8LrCDboO5rfFhJsBBitbJd34TuwYbojGczr94WL927SfHg
xcmvzGMRIIBPGrtLCScwhuD5Zcb6WoShNKXgiZWuoxhKUtoD2o0ggG7LFgGNgF9bvA6dlzErA7iN
DssC2+Bl2lkc+4/24GS3y0DavkV9RrlhUGTC4NBiITtknBI0Cbf5qaff/YGi5IqLZkYF7uthlwSd
OiPfcHTWRb+vSDPfRCCFvhKYAuCDwTwhJwccP3JZ3et5Dg5MpSUOLELoy1TrXav9L03F95naH7Yc
MNX3LDkwWVXKl8BtvNMTewQcrQspMK96N0wSfIpHFwpnukGtVdOLQ+XLFxFMeUWmJa+/TdhzyO/C
jop3eaLlI87yR2obnFN7xSWE0r/zjaXu8AgyzWSwTDOtyMDUx+FjzJRyQ5Wl1Buc9B3dH70TbKE/
zi9134kfkYcJWPrko/q0EvemF+xvajjO9qEMGm+jmqq4L4J02jgkmy4gDFWwm/nH5ap1nAEyNian
M0NO8+ooXTe7YYjHp2zI5d2ShlyuTpIeSEbmJ/aCTEg8SUAcXOV1rs7mltERjc6jhSfBq/NuuIxa
me9dE7nf2Md0pyyarb0ZRHoO4q7z0Dssdw9WS3wi4sdf9iwwvCOS53Nb3uopvx3d4b5ikESUPiAy
PuZJflnKPtvR4HFtVyH0tA5Gz4G+a1FXTT3VseDEy1/cEtA03dFMFajiqOqvJAEHJBuWdYRYHnjE
5ZkSlsg5q6UswcKO4tLUE38I9yx97fm7SNt6N3JaSde2Tbu9cnW4G6eS4jA6O2BzBHQZMvk8xjX0
T9SraplhGTGQPpSTiEIiHZ1jHS1WczJgVT1eWllbExqMCG/qupT9Ie34LZ4WwEWAODOPk7ELYpqK
HmoyB1gbG9pGcaiEmom7C01mr8BF7kUbYttdFOtCPUIsU9SQoYoPJEPpCfbEZ8zU8h5AAvXehq/i
V6yX/Njno7aY7bDclTaNINuRJNy9j4vsDJ8q2HEF5g9zoX4OpP62oYB+HCvAhaQKmtXI3ZaOhKdn
b6BDHfxE/hUowmRkRhjDd2hIv1ITIYh3Ih/3rbIOUhU58b3y0eFsgROeSAOCDhUNkYnxvAAHYyQg
GIIIz5J7x9R8KSSnnoCrk9mlJQh11EzApxhs7rDsAdKYShze3uBNtwt5XbSgWoUIuEh+mBJRTB0/
gI1VetUhqhgf4Jt2guVZdW3sbZtGtx+DsYucdoZiTjbhhAl2TSKOmw5zRD+8AlPCbONWvX2j6c0+
BWlmBU/0r3lbLWoArCX4lC0N0fKXIAz86LlROKwmrEubAWPBe9xC2Vtlsevc1uHc0bWG6XuXBskS
7nG4lw0aUDFcWwaZ0mdTh34yybZLnjgATs4WECZydln7xaa1pvRdxTLbOZwivA/O42N/tAYzpjvX
bikfhaeFQ81j1T7LOakfqwY8FQiuUH9AvNfFQ4yA6T61ymWuBOShih8HHgbVNggDU96D11Yc+2iO
7s1pIPw57QaVWuoqosU3bUJ5oxmT1Hlirkm0xbEjv11BQqF1cM05JNolIYFlZBqqoxHGJJXQZslv
yIk61FeXls8ef1LzMCJmUOnLpAoB41i4OkPxwBWJvbcaoGgltDD7xh2IZOecwVbaLFNznj0p8qcJ
dIu17xI92uFKDHWFHoJLi2as5XtT0Ed3doEXfSeiKnd5qaLlHt9l2mybsI3mF7ZqBPjR2ZPy03db
9cimr9D73PVDoo09AlJbqPbOyu1M0O2ejd47uebK3DtGqGXPOAB3y2oRaIPrOYa1YlaITT2swwzY
Z2iFhMES6fLEq+j9MmtrcvOJ269Dqua4ZbP3wrAb0GdeOUeiiuq766YUmWNjUxseETS9hqno7xIG
iflNBKAWJw3GsOOSNoV7JyoAvLe0I5QXDn+ZOnAAGll2s4nccCgAi67imPe+yny4VZBjemiPI4+L
GTmBp2UQFDl3qyspFuh1ZcSGVSd5Z3voUKJom+JlbrK+fgNpp1N+QezxYAmGfROmDN5r6mbDE61h
tjgWcRdNNwzaZ0XDL8etNTj9+K0qmkpvxrAnwjLwxd8UiXLHE56zsoUd5/gHLGCtfCXeS4upS1no
3mNv/JnSyfHKMKRWn8nkJjej6tihKmaoW+At2QmGTXefj6I82NcwSWXTP7WyDBI7goZ3tfYDyXlF
Ucuonix1FH5U7FjHRw/3MWsYfdJOYbmUt1RteT3uFj0ZJq8Nk/HXROC52pQq1vUOA87U/citIYh+
pPSajydbjjK7yTvdHwcPxZTuoCa/ZtHHBk+yFYUng+PIvmDNni4EEsH/Ne1AI7ZXLGDsqb6JOf3c
YV6S2N8SlovJSbB/Lcrtk5uSDFx6ZxeSxsZolunJwTJuoNPELlMyzspDjoBIa8OhtFOMvqKOMlwy
TnSJhoAuApU35O37IqcXskvnGwsTd8fAWSVv1lKitLslfcj3tRNaGGAdIFoe/d76Np0W/63v8Q6v
rIma+BAJ/rU2Rm3KKbQvfmXKo0q87nskA0/DN5FKYK4kF3YOFriySQLRFurdPJQ9Ha4oHujFaZXs
EcUo5BuHyI730iHgwMJO3IAVhy6XrgnxbONnrj4cL+oddgrpQOhvYlZ/NJE9flIJ1b8vGYpmTOQt
76ctrHD00CaCe3O1XYjQHMO2lli68nbBEW7XdnVKwXKAVM2iHrGNapdiYuwCRRpkEFF5Z5HLD9Gr
bnylbyJqd+lUpVebR5zQ2lFPiZ/um9F2bxuO4svFEdjgMghHulyRu1Hk/mniocxoMPVDPNO+gI+M
mr6V6C26fsoSEWg7MKtFg0Xb786t1fUugmak/TsbDn8IWCKR3yoOM7AV4dmJfUyX1qlG057wmErr
BagaLALqOXofwuuVoByvG8G4mmNcK8HGnvwMk36NhJRSoZ2nEbYCO6yuddaihIPnQAnGpsCje+qa
+jmr4Suoq8H31fSNE/waCAf39+RNKwjyaiDsYjHcxApzJ+bWRs6sbJ2rk097664KcU2umx561U0y
9nKgRcEp46Px2SEceub8WxyL3YvTJIDRTFRxeL0abY7ahdiAYxfAD9VV+pPtf7ul7Q1TUQRO8yGQ
jC7PRmDdu3Te1WHYzZWERNow2sTbR/fPXS9yn8x1QgKcfizKpWgNmArpVKTvhgD3cl7Wx0FcjYH2
1UmzS00Q/6ITQ/h3yJVecYfd0sUFGgi/JgwsUN6RIlOlCXOlI48eHdud2DnMPPW9E0QxkxXGFRtn
ga66YZOazTdTxwP2wa4aVC+MRvVZF2P1Sr5jYqtUWu1bbst6myWFEe/s24pjwu6EybOKPKAvmLXb
F0O0PGbw4ngbu2EiuZdRCIXLi/1jWjThTw2cHw29N2fA2OGJmubxRieigJTDO3DpMG6dBntnR+wj
Zb4HG1RhJ2g5iDHs4m9A8Zw4hxegB+zxHB3jHWb6dtq4sQIMiIfKxT7muAxgSSvG20gQFD6XRRBf
Oy66fvHPnithcI092ZWOa4HwW6X6fN9CH2BIVGr7xS+vqGYgWEiLckmKbcaUslgH9Qwgn8Ql57ic
VWWdDrXO6adrnHXM3vk16XVwz8dkrodzt7/aTOf4XjPckivZO128Z+PdYiKmZkPdN/h0j5bPYJag
+YTnEMgpXreoVjYjC2d+dYTrvcp4EI9ZnzE2H68dBLd+4zTdrU27SXnbIcGEnwUTPlYOqVlP4dFR
ZXXgiIniiNZEL1Okk9xKNgExyijnMcH1e7DGxOGRgynlOZoKfaN1N1rpiroaK7+dbc480KliUPAT
675ZtYWl39mZCuvRthmTvtsQRfdYnfLXnkDd+IkpF/IZz3Mnftcd25M9PnYzXsp0jil8mTReHm82
86Yx1H/Qc6tdMjq6enRA084kqzm7bjw6c/jZKuIV56VIB/xfV0rrW2816ZZDsblwTYTDDUk9+Uzb
CJ3jNoeGY8J0VTPTVtE7salu3uCQC7i1+MnDcwhHkiSnqbdgQHqqkEZLr512Kl2mTFLF3p0aOCCd
wDAWalmBU5nxQ9VRcgVIOGT/XxA2IuzaDnr8HAYEYO24+OkJnz9WYoLcMs8aHTxfbKEP4SyDI7D7
jhE/t8nWnvs6OjsT5+l1hs++uE9rD/YDUhZ733ysPXCHnWSMJ+0MzkelvdbC4aWUJlPnSzK4usWT
C/0y8LY0N3jTRwCe9M4S/Hpyg3I8vvZlZznlhq6r9h06Ni3htWEj4pCpaM9RV+sTAkGcrnFCXMUC
z+WCc1O3IZEoYE76K+G7Mjkq1xPBsUwTna2lxRNjhQaLHTHW3rgl3rXcIAEv71Er7Gbfz7WH9NLM
1P/0C+VVZNPGNeY996YEmAfnT8VlusloCl0I8Iat9YrbMzz6utEshmCrnEsly3p6TMh7Vuk6h05E
TiyrI1/tRCdM81jE88joAhIqIQKFBZWLoB7AkDjDET12uMGQJSlJnmGLWErdaPgvwQarsoJQkVat
+KiByXubvmHXvE5hk8zYVUQS5CCodDmeRHCdUVWxVKbeVNBFAo7RelRzv0lHrkmmXzRN5/Rucztw
/toRCow20dSrHymp+1ufq/RAFbfuqPJbquniWjZ6cD2GoM87EigghPPUJV7fIMh7TjA1GzXDlcub
Gk8trurxB0OiOP70DQ3Dt6Skc4Knkj7AnUTIDHFhpm3WPcZuzzDd6fwy38P+EeqCRg6vftROuY/r
0EITqMOCaByldWYgLH/wbNKl27RKqzMGgnw71LY+RBO2001RoT/1k4I5pctYX5mTEV/z0txSPcxe
OlJj224x1jk7pPQRzxWTwBouTtoXz93kZ9lNZvtjhcF9sX8GcS1+ItRA9K0sJxD858AHP2puGLVZ
GkA20dQBCF8lXsFoucvdF5Kc7obIRA9OrLTONoFnNnVog5W1MbkvSphweQ4JJAS5gI9HluH3ZWrH
7QClo3fBkUUL5M6utOSpjlz7mlNkvt0TR3vxcst43+02bm4xhC9Al0y1x55A3wljpNTB9zP3Oyhj
E8P+qke3gRboxnwfqey3IAYbTjWm7XaqxqKOaumPF3ZwafUCuw3XAU/ZQZMd7NjVGDXzFKgH3/PX
pYt3c64mfOUw/qN1RV8mHmZjzdkjVdGLvx96tmrHtnNDdfCrSJjn/JosQnoHIfN9GuYJJmAJaSq9
OqeNOS0gyoiDa1v2nAmWKHnEFd64jwC0RvJg7uBzGA9iC1YNFdZmHE9wFeOGPr6Sbc8z7DjOURvp
XUGYVWCprfKSnlnrwtOx5Vhj0vjB76gdXPUDXsIMi3VWkZuzGUFRDkIJZbs1euy+3Pw6B0+RZ06N
9uHccCSl6Ep29UuVRME+UcKpd5EUsY+RS7nPxdQGT12fdc+iCeKvCaiC/aGAM1zh7r74ie1wxGWe
qeGBTXsMkiSeMCRkqh55kMfgfRr+lDaoEE6tLoqfrX62viESzZcgSt2Qagkfvi3YPshfNyE8uceQ
w/pXbQeIRawF3jM4bPqP8mzs5/scFPqtCTo+PNAEh45VdyiirWtqV9J+WkPt7r24araFIBi6dkU+
n62U8SK9o2J4nuIm/h7gwBI7PO5x8eAbm0BJGJDK2qIds6rZE/uICPfxM3hKS51m1+8n9j05YG64
VqoqQX1nVKIw+WBWZ/dBcEvWxRiqXGtqggoPqexcYMHNKVOlWJPUSeyKbU9Tx1kaBtAA3GjVZpbH
c2+LHTCcHggFBe8kQfIXRtLjsG2YXh914UH1Bwh0WSSjlxNHUq84RUw+f8R2M7z69uDfkmiwZiQM
f6b9WgIJDSIxdh/0WNajOS81mlCFiYpn1V0yMPmjH9gywzdqbTCoYOJZGJmBGQyJXAY25jEwtwsC
Gcs6hHMfQ4xbWfV5oi+3WjOYZxQU9+3IXJBqKgp8le810Ibx5013gwiG+6Hu9J1MquLJg2UY3ltT
RiOtDIeJnmSju0BsSmFa9n2hCaqthHoZA9evk0PSG/Uau7TTHRnS6/a5ZfdC6DyXsdgEtMZojtIG
eu6KHOQIYsYCzi8oEzyEjZv8ULGoX5TbALhJB/szT/PghA2m/tUldneTJr57NnkU5XsZDFQiBYQj
kOvGIvlZzO0V2+os0UDFjuXd6ZDh1l0bh3HA2ZAt8XlWdiNv8Dy39cEZ+MQ4tiAbBXFJSKua/KSG
hiw958MdOutIyL4dX8mkBTayOwdSIO4NqeOvyufhf1+4BVovU4mlCn4qt3XT23zsUxQmCd6L6gAe
KRjtQmfi+SJ49m9KCoPFKgA8dhiGJRluOXbgpiYfzxFhSlMQhlSXmoWq4IWd5tHzUjyx42wCms3n
Ibo0BM36bT+LDJT4EjvOPWYXq8eSypb/NFGSwWvMKWGZ0PHHu4HHw6PUy3xPYbBnHmgYyr+VZYSk
OgaRB/EhMQkBtOtvB6AWp1JJknnTEn+xLq4EeFEeRERVCGj3uQnMo+UGYJCtVAHOWw2sObK6FgGn
4OdVHID00KGqcKXqkVPCisHpaEHvMGqC7cX7PYWQTilsUKYvhjeLiWDsrFVniIchRyVTdEBrBhct
neU6+XWpNb2xa1YfLIwIcshIc/waAZUzpMurpdkwVycDjpQy6ReXEjSI4FhH0hs3aHWXwAsEOmNW
PLKC5kYxcnrzQvD/Hx2MiBylpIo45BczxagpTAewEZNbkXEGAM/JUqmMfpCOOKZ4K4qmA9syD3Fk
33KM7LDu5aQ1GaI7lZuRkSA4glXOdxcLNZ5kLHMrtKEj+92JL6+tvEMhSpIaUTNZVOD56uh4OmvB
h7ArgQYL+MR7usaOzReo3GIfjcrsnZoj95dW14ukp5LjqAPJZHIwSfE5pY5MOdyLZTNQbq43NHdz
NY59jdAa9xSu/VhGEqyHvOL4cZdY2lT3Ulp9vWuwhkVrMZRufrTayfaIX7ulus2iDMMk/XsET2jp
OUxc/2AxndGzv1ws+fmeJBvLZsrR/uyNERTdJMvre7DVPMrDzEy3FRMDO1g1XVR7zzmBS/eJ9EKR
RyvMT9YWaxs2QgPJCsNfML4xCYTFkAQ2NnkUowgvh7Hkbc7W+0WwBykel7RMnjwUW85u6MafVHOw
tfPdqHkUbZNWG7oV/HPJff2NuOMCM5n87pYDGWIRs0wxZSvF0WOCpF4V3jmpIv4BlHvYgrQu+IA6
W6sxd4zXEtin8eLU3qsn9HwATeCSli2pJUTMc1a9TiH8lll9bB2TWfctZyAsHMJR033FespElJFC
sWymVkcerpfAeU5AAeKISoIyPyXMztcBxuTebMYilc0tbtqk+FbGuGc/XM8bemoLMb2vvbDtxnWW
2Fb4EFsEhJisu+wQyMNW0nuvQHpoaxXBH5NvhIAYkmHqCrIj5iNzKycXqA2zBvU9oBMuJJJE1zG1
PqxG3t5aEC8KTjmI97eWCLPwK6jQrWCVsSiD1f0w/KLegduq6WguKGxR3zot3cevg0IA36W9NIIQ
pq31lnEUybmoG5ctKQTahjVzKHAvnbvoG3+GfACeYtG3Ja0qmjHQjPQRbHP0HOY3gC2f0bti/GvM
QdmE+ETySUI5HKIqQhA660+pj2XoyIK2eBcKvOsIOIoVtuyZDXPEnKI+5z5fnHJtQoGlkQ1jXPov
LSoVJ3VT6Okn8jk2Vk6eM64F5EaTIUNSgjUNX07AJ1wLN0GjCKa+fc7yuHTXBWrQ+8xazDjU8uKC
Hdg8Pbdsrh/yZbC4s+L6DY6Oe6iN6JebWg0cSxNwrzsP7EL04gp7QsxYROb95IzhEl5jvCWf8rj2
3xYqIqJoJ+UCxGNi9Qf7oUUGF8sN0+eyqqLwviejv6MyA2B6my1PvYC+d21lHqL+xZ1yEW+DYYad
SklZXXaPPHZSDM9FUVZvso64PUnBxN9YYvz3dh41gku+UD5L87j7ICwV2IQR6mFAUcsXDBOF6z7O
nA/sY0c1xkfl937yhsEIgtmkmozOaD90LkMVSnJCdcaRKB7dd0k1/YkcMpla9qsqeu7gdfmP1JFy
2uLOCb7PwzTsA0cQUp5McW7E1XKPSJq/sYGdD8i/pCh9x+u21DODSgTs30ECwzYw3xZqbt4ISiTT
U+bn49ysqkHyb14VUkRHtrafHbPsq3Pfo+cKRg3kpN4QrCuLRm8XTswEXiLOguulC5zkKwQ4eTPN
dDOeRBpUzOqyzjN72S9sQKHymX2c9ClDmaaG7yLZtBKjZepFc+/kuetybP07CqHZcpMAYbKbVYX/
jZGzeexdOUDYUMXQDlu+fsu+KQM9Nt8EfB/rZSQkbq0XEl9rwyLtHoUWDfyvSlsDfQzOEP/U7E/z
YzPAi5D0YegbxOyhOTgElIcNkLkCb1TQZubeD/yRNBwnLUv9Qn9SBLstSAvmkuOZrrZCa/KIYDEh
ZBMvHhmvKiuPHhwLupudTHQ9bK2lrf1LlDZEStnDhGtGnIA/QHeBrUrIzFlb3p82t2a0K/zHPisz
fQrQCauQY/0mXJT/uTBSopyZu+AlAruBzyKDu0yewqIqk12hzNftUozBhjORdH4EJQHeNexkpsRw
f+yZzTDefGZNEAyAC5EERC5gRPbkdBY1FTVTULiPHmPKURZbBaarZ6akOQcA48JzIuMro1bbHVEU
lN1oNzqEtAcAps7aYRr3jEfeznYpu5PrhNye/e8lwFmwVrGsyx1D6ZAAK+Wvp2msypeiaxoGHmk/
Rzgrr9hOTrc4+nYxG1QSvj1QFZB6Uf7Rs4JN934WyOws0j7p2p09G229GbBb+pvpA7iMXcRz5wR1
C3deLfjfiHjIp88QDnI2xmye7+XU29mych1sXF+27aV8bywsAUBiuGwLzZd15wNi4Sd+NwCwlzfS
Al4ESSct4v6poifwidntFFGh4Ee/AGz32WNd+y54b5wK+9ziO2RXrPE7Ud+pgg8angQdBE4yf587
Go3jPGLKSizUWflzhAdb2xFHCAYUV25SFKW3po+qrzz0AwQAofgrcQNv5/kDWtN1/D2fsHer5q1J
pvCLEZ5ffR95UFATia+b7ZEVNs1zCZoBcjwa4CVUNdJABiCI54f0l++ZFRtCcWzsCPbRQk5njWHR
UT221FtvssdDvtjm3MRj2D1j9pmcyxUS0Ow72YEs2Ji+nmkT6UPWETcmMf9EXVERPzFikrymnZE5
dSzaavaUVXhfNBNxEE39Lma0lPa7OvD1fe0O2VHqrN7WIrV/aGJ9ZOlx5mNHo9emvvEWSTMVshgG
rYVbckdOwbYxUSXLXlQlh6Cee8OfHAt5xw2RVBCcAGrYanlsLGxWG7dQ43sZFVOwz6iqnGE3hQGd
CU6KGrEGyV5SPsjiAZ4Bin8op+W9ZAiGUVSUSzoTg+DZvmYm5V3hl+wwVoNUvnlmQOcvx4gAaMah
Z/ZBrrEu1odYDQ2jo9ncMo4sGyI5qnQ++9gzL77VCxdwzzyqBeONxX/YlfPw4JVNf4OJRx9ozLHI
7mQSw0U5giKYAx1cJf8SxGtQDsub05kEiJU9jW82eWiFwkQ81B4KLuGE79U9sFmKqCEsgycGTHzH
heWnFgtZoIh3lpSfk8ktUlE9RYEpqNhjicMq2Vfsr0PYKCccqKiLEYTsfMt2a8GHEbjGWWe4cMt9
1TMFjfAgu/DR8RceCm9SGff90KhvuCurtENtSGt0gWXBOOkcXOIGvEI627H/iAM2uV3aIq8AG/iD
9TAs/kiFWR149v1Ui84+sZYRIuQU1nw0dN88ZLZlwldtektdkROyOcahlLuaIMaJUt35znVnZrJW
4t3OHK3a98FjBrtGiZM/UVmq5IU2huWltjS7Ns6Cel35fK2P9CEmLy1TnDU+WKN+MntYzIm2zOBc
9PTqrGGeBsyhUoqIiBLTbHAGuZ898FwgmsSRwLG2ia4DptdpQa5x1xZ6IcIyJtyi06kGmQcE2EX5
peuOFlS6o4VHuQMo1GBM1yJn9yAxugwkKA9ZZ3s63UTcn2x1C9Xrp3TkZLlp+2XkdO/M1oPxZ4uc
cXEVtG8W7OTRfkxJ6lCjFKjhQ4BdzJ7ndsoiEHR2iyyhxoCYDEEr1OQI1tS0swbaNe21Q51BYa16
1zCHqX26QIDZGxnOw4UwQLTUv7Td9AOxxcHMxCiJRXUTumWFb62cN0Mdl539BC83pfE7tBjtt8+J
AyrvtfOrYbrFqGOZ6GfAZjsNd8zPuMHwfE/Y5fd+j9+YhrWCSO8dZ72FGg5X20GUA7IABHGgT4To
g5o5fd6h6fvLpq9k9ZE0ohr2qWvVDJBE7bj9PuVB1hPXmwgIlWtdYOF0DoyL4vhbPLisWIeZttDZ
7ESJP051v/75j//9//7v5/R/oq/qocpnqoz+Af7qARNI1/7XP4X45z9Y1q//9/Hnf/2TYwiUSqUh
urBrCxQKF//88/sloeONf/t/OVlUdKSvzPfQ6+p6w8ln3Od2Lt48yXmCtB85bYLz1HC3djBzeml8
JvdTxlwrwZ7093ejf38zUiNy0xURkOn0gusE9fc3w/Ru9kae+98ygd1jI1wTvAsyLd1WDsVc7ClS
IQ5cZzFbiv/hKxPKV0ra2vEcqP2O+/srS5cZkBVb4xt7xWzfFDO1LB7mOK296IZw5KcIAVz9/TVF
8PvHdQDOOb5w0cxhwGnq3H9/UWxTSEkavzcFIGN76zu9Bziyc1WxYh7L6Gk1ctuwNJtWiQclyZ0C
wldBztPZ0chChmnqhp7Xyj54yLQpIlbTsymgUvPqT7QouM6m1AxPo+hD/xQVHGxu/v4h/vjJHDtw
QAr7KnCli9Mq8H//DJIvaFHRYF9mLQbsSWb6gJ43bFtpg+py2NS8z1JGx7+/6vVP/Zer1hHSFhSs
oGJyoSjhXq/qf7lqq6XNYhV61ROoR0osTOkXN0NGspAY8dKtkYM182U6Zo+xTzvHf7hM1b95dcfV
Ller5G+2/P3Ve7yyTdva1VNYjd0lKxz1FLVXmy58xP/wUtcr/s8P6vhKOhjzvMB1r5fQv3zQVjoW
AwG3emo7TpYlxo81YaJm12fBtGu07b/8/Yv98+cU0uWCxG/oK65Laf/xcyqAPfVE/OFC6yS5hTi4
jlnQMQDLJeUBwZ+5kcf2+O+v+t+/UF5VIeC7QrIJV/bvnxKNgw/K8O1SZWzRV4vl/YhbFGymZtby
+T9+LS5TlDFfCbinf64xXJu1jcQWXhidOy9sFOGWEEdLrmoUabq/v9i/+TpdxxXal8Jl0Kr/uFJc
QuAe0vW1GOga54de932+pnFAAUnyaxzWqZXMEzFv//664r9fNy4v7Hv8iqyjgXN9Y/9y3SgL86gM
8vCC++pkLKfJd40DizdCa6FUuwVRn4xL873wxJt77ehZZ21Hz0AIsaJhtfUIPoyc5wL4Lw8gS56D
YHD/w038b96jx4ETFdpDdLTtP95jHZtobIFXXGaXZpJVXHjIcuSl3XPZ0vuY5FX99vev5c8Fl6tb
S9YprjO+EpaQ37+VmNPy4seWe5Hc2xgDyQ90iAL4oz0Izg4UqYPrWUzviZ90u4RK3PXf38C/udBZ
LwXvA3VLeM4fF3o2CGIifaQvXj/JY+62KEkmDzHjDv1/eKk/n+yske7VEsQ6i6ENXIbz+4eN0ins
/cJ4F4B2wcaQq91hv+dMyDh/X6bmbNj5rci/OhshQigbVYU5oPn/nJ1Jk9RItoV/kcw0u7SNOZRk
AkkmFGxkFFCa51m//n1ObzIUYSHL141VL+gyD/lwx3PPmbPT/W++ttWWq7kWP0bly1Vr4eVaxFzA
8Y/WszK4Ony3o6OdyzT9h2l6Iv0CKtY+VacdM7LRysrXx41bcljUcXDpbMPlDrjzULtWaZrPQD7o
gCrWKHYj9aeDMyfWB5pSH1OwRge/syU4xCkf7n/49WFbuCdco6YRUoC2uFweD+UwM9Boz3pMJKvF
QzFC+hTOOyNq+n/vr3X9lmwhVITqTJ1nT6vtci0kptHdaBz/WQXOeFAbVyZ0oXUEIt1uc3WMj/fX
0+TjvHBMAmylITAyTCSrUEldLpiBuOgdNaPLFyha+YC4YWycejqelIYj36oPdjuo5wyZG0ikpgCZ
OzHbxnlC1G7+1EA5+W8B2N7YAGwV31tDV0qefuzDqF6G8ZMbWu7H+794sUO2DZ6dtyBslX8amru4
hn0zdRDGavmDPufzCb6w+lQombajGZc+B6G69v6u1zNU3eZIoO11qdgu1lOBHCGAnlR0J10UavOB
wXVIRH14/mlYwC7uHO5/4F/r9eZI+ELwSqojYPNyeP3uwp724CUKAEzVA33k9tU1lexomnq+tUN1
PEfGbPyjDGaCDtwIHKTM2uQ407neqeQve0vXxxWnvjRA//s9goiBCwmvobt4floKn0qnQ6cEXibP
QjQ9a+P3EJd++J9f0oI71+EoOX7UND7mAGYgGYYZ9YuJQJHjGaidvq5s0CLX+fuDgCA5hoE5pKuy
eJC06jTgki1HEmRpv4UQGpCCiU4Tl9OK1Y/IRwIipjALmRFKjZNxsDpF/S8t9Sjc9ZlJp/H+L7px
RzThuq7lqLojr8vlI3JVZSDoH1vAAHZ6cGNt+gK31HSk7mD8UTUKRvfXW5hiuQH4A821bZDOuqov
7mTSIX/TUeZ4qGCMhjYYFqfhUU9smtuVASb/5FS1PT7VVLZfUNfs65UrqkursLiixLF4ffZfIwZb
xO1Nl6IY04TNQzim07lFog5iUHX86kb1E8G+CY1W+FHq1v7OZK+G9NfAL1WUy22EU09IJUEuTl9n
3AgwUJACa85/QQ/BUmAP8cYP7ejLZAhxiowUJEhGhRHI7M/7m7g8NIeUmQODDNLEvVBavTy0xoTL
kKw9PZf8dNRubAvyGhF9xP2JrYZcwfP99RZuxHYc23QtRqNVnWa4+9cSvwnlQr0OBVzgytlx3F5l
yJPi80ifsQqYdduk2YTzXrmXC+POkmSjuGyD79RUzV68XJvZBGr9TuuZrVqeBBVvJD8m+Ipas9na
VjXu4VosVi7HwluzqCMs8gDN1i3J5Li4nKjlTRlwT/QIHOHQOcyYTrM+2intklOllvV0gPBLUc5j
o5UtDXtwDdu4o/Oz8vHG9Q9xVShHdHyp5RA1LA44V4H21Mx8eSj7qMMH+mxh+5wBJ8/w3HbX/GN2
ms1Yb0fBb2cEkPRk8Ky14/Qi+shqPrQ0XNWvVHYtCiSwCKvR98GQajmAeWHcfIoB+SXPFYwc/k6l
r+b+akyIN/cakH0MT9jV6nMJaWtIBlsBlYPQAhJ7YNFtSIRWThFC0dFQauq5gRoIYZ/MHOmZTnGh
yBw0UiNv6LKuR78xAl2/ZU5KCV6MAWLm1xhsffqJ0Bo6wnEYx07foB8BLff9O3v1RsjNXcswoKoh
ndNtucVv7qwOXA85BCBKdpPTHE38wd7QXYQNR5/L39RUnJVDk5fjrWHh7tNQU3WNPw4nJw3PmwWT
htFtpMgyTx3G9jNcueUXNFGDlVWuXNr/liGt1nkUeNrFd5Wwt8TgzTMPrAYyzhQNz7VpINRi9gZq
z6V+VjI4FtH/Dhl7Qq4kLbNmK8IpWYktl5acH0JKaQGP0ai+uObC14+JAd8l6gBe4JrDq1ml0SFH
ltrLEeLrIZiXFJBRUXpku9XKJtx4HjpVKZtKgSCvWG61BjFfUUYakiFMFm7tPI8+ZtAY7Qd5C0dm
Os7AfQQ6kegPp1RjPt2/WjdOmnzG4F4R0ZvGXxfz5qTDrNHnKQNIGeQaiFfgoNlvJcqi999gHUyb
ipsEwqvai1ihH4pOIETOSc9MJsJsOtqPhuNP1iGIh+AbSH7I/+9/2Y1Hw4kKaBKJmeCNWVyuuAnH
MszC0GtMFHHMvnlgeBBEfQewzNKRw7i/3K3LDP2ypgIA5w/X+fLN1GoytXTDQm+wU9zomNTYNx/j
MY7JAZYHVFLSEoqNKS4/BD7dgclptY9qXf26/0OuogIuM9VxSk7ClhXgZVjSmyPggTrIPBhUdaTV
RzE6HnM6Y/KPiVbpvKmQrDJ+jA2gvS3Jkx7t7IJi8WZ2LCX4nYhRLT/6nQ7bKkwt9WwrGzoblrGr
NTfQjU1BLBl7cTQP5dMMIqn/WGmCSX9XheOo2WZ+5xqnIjdrADggauHmvP+BVx4cZ2pQZSf0JBQ2
zEXWD0kk+tE6hRgHsPofSRZ7bPsedldwQ2j/3V9sWfrBj7Kb/LGAEFNUWSYegBpyJ8JJQJqXGvkh
hFboFyOesGQnzmSfMGqCbBT9zfmgAxuopDBX/1KixpN+4F/Nv+hgYfytcJroEcFsrTyg4av/iolh
tZUreOPGk5NRche8MJsK4OIGToXKTG8TeVBhzgY4baRqzUA0r9asO8VjS1Pjv/u7c8Nu2uwK20IK
aOjLOz/asU6pXUm8YXL7HbJCFohYEXkxZuxQGnrzoTECZA7LIH69v/LVJUAP3IBGFbONg6Lpcvmt
TaohylRF3EMblVmmePQgA/jZRQ8ZKO/H+4vdMJIE+BbJFxN+BpXVy8UMi2EAraxQ0TOc8dwyX7nV
puT/4YSwU3SOhKnbJFaLaH5A4KGPGHj2mjmhmgnAGeyoqiloeMKpBJFCh+DQBA7OT7P9/Q+8dY6E
ZqqtYi9lsfryA2dwOW5rFrGHmFBK+U4vji2Uw7vQYfmsYWiV8ShzG+jzcLy/8nVsTMtB2mkuLP5B
WzxmMOzG0LlJ4rWOWYiPoUL5Z48oSvhFD3SauiNKjUhbFKP//qsrYynp78nymdu5/OS6NI2pVvzY
K5F32SdDqWwm0OwfxjG2/4xI0KGEERTMtFBrLVd8/tXllYVyivMqjUIKaoY8jjdOF+h4EDndrHs2
Q3Tbgv/X51n3oQKM1WwlvbraXzIcupEabUA+kid6uZQFpiOnPqR7yDnrTOCh6SSAnG8Cuxn3E9R7
tHzV7L2GiE2Vq+KFwPcTt14uWqfA9SfVEF4Kd8cDaRYsVmgCbfK5jY4tvY+V/bz2vbgEEh3boX6m
2riGywV1kaGdk2QWLo/RASYjEQ+P4/8qGxkC1EumTR5lfH2ZQ94eMunBpKN+KEY4a955m6Vr0gS1
B5oEXKvFpTLtODH9wDe9pq3cY9OC7ISWIt+ZtTA2IHXVl5z5tJWvv3q8clH8lHw/LOkudjvyocQc
Vd/w0ia2Q8C73QxYZiBe37iE7h4Eh7BRCysTpxro6nsjO1anVUmkoRP+YIsvt95UtRrrHlswLtGI
/1YLxANg/yiKJzBZCRwZQcOswfu3mf6PjY2kiUd97nLNWUHCMQt6gjlUwxhIqeK9rxTuRwexk2Mg
qd4AxGbxyq2+8WpdGUnS6TJ1jdNdrKrR4BiC1vQmNTNU2KiaBmKnwKcYq4XgaO9/o7wqFymY3Ffo
IHlCOHPcz+VqWSq6WFFy0zNLLEMbinxL0147ROH004DM0Lu/3K2PIw8gXCTwwKEvbm7HJFsE+ZMB
YcSUbVs9QidPBc+Sw06wknLcuq+ytmrohMtEyovAvNKqYTZpsHhph0qEanTuSYGt+5CL3Di3QN5f
20jTdpQvC3Xl4mg3P9PBOpFzkXAuexg11Afwx4auZ0C8njmgm+ey2MKMM9abirESf+9GwND2SG2o
aOui3WuiEhG4k0v9qzVsOPp9JvY3/LsxHJnQ7E3qYc7hnHgFXeHrK3CAW5dAwKOAdaPGihm/vAR+
6/tBHTEMPDuAEHvAnzBliOyUx6Q0U5goK/tzFehw6SRyggtH2uSKRQ4zA8IvqymAXDxr29/oOdZH
BlKzp/ffNcdWNccGpshNWFxts3XGSlVr02uLqv2CwFL20LawO0XNbK7YxuvzpnqhGRQpCeEJcBYf
hDKBpcBKIQhQe3Xrh62+7yoTrueoN1YMoby2lw9WFkpUpo4dzb7GvCSB1dRMAwqg+w5wqwAaZKFH
7VcA4v3BJwLfg6T3d5NRMh+jQspyf1OvHT3LC3rjwI5AJf+9+W9iCgOyJTgnctebQmf+kJbmY1JC
dEuJzUeJHtihHsIgcH/N65fMmiCLBHeUyNhZhI2QMaIHOEm+Ckp1z+o8QmMmBgN9RpE/WQUyy83Q
M4BdKL/uL3x9T2XsxM2RzUiJM7p8F40zlFUFGsiz48w2H0uzgSAduuQq+Xp/oVv3R2bzMqmijLCE
UvSK1VeTgb0I4YfwkO4uP0R2+FqrbO39lW5dH7bRlFVbDnCZZyZhq0aTHjheGdYKCDa7RY0yquMH
bRigjEvyqv+cpCL7PnRq/MfCN36+/wNu7akMIijQ2DpJwMIDkLuWipJNtgdz1PzRhx4QISPy/ffb
GPI1wkOHl0K3Zgk26mNhKgLOBM8K47iH2bStnGNCefHdVoZ18J/A8Sg60yS5vCOUb2dnLgXClsBM
fwhzzh8YJarJ4dTf93fuxjMg2HVsHeCf/I+8RG+enjBDE/y0a3ljOSl7X9WyAzXucdv3FeLaYM+I
sVFdtmiVrpzZrZUJ/TA5tjA4PPn3b1amzyPh4dgcRsaz71AmxTs3b5nywJ9CWRuL7AitX7cDU7bW
fLrxMqhN0v6iIQn4YvkyiqhnnjTshBe6OWNYCt2tqU2TXTc40fH+/l57QcItlyFPjI1KQWXhL8JY
6f/OXXrMDtPG8qdoOGUmRRXqxHCtKCgF3l/whi3lsxwaRPhd/rvcVqUcRFnGmBctgEu5t86d5cJt
EhkoKA5FvRPQftxf8tY3CoyMxlXlFlnG5UmSNwwVvGyG5/ZwbAcAaB9MndkFVRQmHDOJu2Jubh0f
EAfKlDY5KPCZy/VgxJ7VyagMzzB10AX8IkjIZgRJBuf9tpquLMmuQUXquqwRtdNYlWpveHNhud+0
Pux3jjUWK6/91kuA6sOiKIRJEcsem95okADCvuKVFezJlZspX9ECyHdBXwButxq92cLE+CMS/jsh
mxgW6hCGcBxwfiZIv0WMBn19gkAfgboG7jffMAZrf20K95uugbE2R+YiapmWvfu66ISD0GXKJMGw
pTF/+/CLVoRln1ADpWB1bIMk2Jlu4b90kJLsKmYzo5XI8Mb91GFDpHLvcpDgji4XhJ2AAe6BJLNv
GxN966g/67nunxEmotVuNa/3v+8KfSF3FaJXEkqIgEH7Ld6DGteTFbmd4UHq026tIIbiBqjhLhoG
xhJGYoNNHxkQbvSmIFXo68dCDvkM9H6hdgibYWXDb7hnnQIDTSKcF89zccojQotTYQ+Gh6RtQ9fc
Qdt9AyaFEVUbXchTPbjloWGO4VSBxHp27Dg93N+SGy+WnFMiUeDNAVAnT+jNkZv+7PhRV+tI4Qz+
MaKb7o1V3ezDqghWPvaG/TM0gKu0HB2AL/rCdUIfaEBQ2ulenDnqA0MmMKJ2nf21iOfozyTi6bE1
enXFyt/YYUDjAADICKTVXRjd1rVEL0bL9HIVIl8Yxd1uRhcCDpdNWqEou+mhFHwKWmhvtnCziwdh
DmG38uXy3SyCePwpOB6LfhhveXHMUE/GkPaRAE2oLX6PmsH/PPehPr//NYGbsSi3yjY9JDOXZ1mk
Awx8hWZ4mi/ou3TwmRZlozOZz0SekdPpff/dcbG+IFU4TUzV5XooFA+Ix9L9qhUt+z0qpu2hH688
FYwerPjOG9dUNvp1md0TSi5BobD3BUptpqanUrndQvY6IlzZwp8c6CHc5fe/64ZVIvgAgiNTEMDz
8jjfvAk3iefeKPGaGUD1F7cnq9sw/4fKkoGGAzKvruOvLHnj+7ic5Fg8Qnza8poyERPjzhzdY3ZL
/VAXVkmxr4G9z4be9P7X3XgRlDItqtP/az0sbkkTIermxz4yT5rE6FgwbwybAFXwHZNzjHgb/fhd
MQb7MMBpQIo5Wc/3f8ANO8CMnEOzjdcA+nJhhKcoFXnkl4xWhsOsMB5vSOgbpDfQbuijBj8RyJ1k
y2CWU628kBslXawtI06ArkmKyGgvj5YZ5qqpijAlDLLExJigD9GcaqO+NKOdjXiX4sDPF4XJ06Br
8bZ3kPJ25tD5Y7bC3t/fhxtWgVYqKS4oZy7238mTN9csGRWVrFpNHmYl0f5wM7JtmcbW+4P5t6ss
K6k9TEQd7PjJg6XG/k53RxPZD1ihWycrvgrLfZ6jsva6KF/Dcd86ZhyL4CXR4WIM5HKrzRwgp8vQ
+sPASJj5MNXQOLy4gaV9oWmZ/mhHFRpAoaViXAnabrwl2fyhXEIiD9fWws/EraLbEFPGD1BA1Ccn
b/RjHGtoVgTRmv/+20haWHbH+RvpOoLxoGUA0w78nYHSxYOoUxMxFVCtqPZEWYa+RVd2bXlGva/z
DwEykej6jjkw71NVMXA8Ix3NRNGKO782XeAm6f7Imr2OmVy4c4KeZPanLHuIifsrJELrKdqqxHyf
p9IaPnZtvjblc73bErWNsWRQQ0LZF+aEqajAUpUYSdpwzI55qkb7ysqandDNtVjl+kYZlkt5Rs5h
AaF2FweLRGuLyhBjbbFdNT9DLcph8uSJwuiTt8ych3q2UycX1sT7D/XGJ0ogIR4cPA+TMwuj0dtl
F6Mj63sjhHQ1nrTOHrsozIttmSS07O+vdp1zUKmhHczd1RisXa5mMLOK7AjoWohtnacUKrS9X3Zo
xSDyDXvu1HXtVi8lTp1yt//r/uLX94d2nhxG4HsF1YWFbS6Y7BAD+pOeFWVU+NJu2tRW2TNjb7ub
NIiqlRDi2gbK7IZOPyVGvMHVZKORQV+HKI/X+hVFVCvVjwMolv39r7o+QFyrTWFYxoEMLy1exSB0
KHzRMPcmgupPRePMTwoz5F7a5u5aSnNrLdyaStmGUjeR/aXZE5FIS/BOkwfHkAR2ZNBQw/7NnHKy
Vpy9sRSJk4TM85jAei3irxgl+3aAT9ybOhH9RGsr/ZTHSrpT5jleuZS3l4JNj04guNOlnUORo1Qh
u+oZwSjGTzCK5Ce9MPM9tOJr+OcbV5ARCQk5IYiVTc/LDXSaHq0+Nxu8Hravo1PDnp1FA5iPAoLA
eWi7lU/7OwVxacMt2uYSkCNo2sP6eLkgk8RqONh+76EnmCG26VjReQpH/0thVtZ35CfUY104cPXV
GaUTO8CP7cpMH056itgMprxEihbR3ft39trYWRgcMhfASNTglpWwrEYbTo9RvILrAFYNfQr2ovMT
L4RLBiKO8Qg36DuHvSg6MDsIeplCsTTny4C+y8whTyHm9AwIfP9RQDR/HasQ5kzYIA5ag1jd/W+8
catkaACAgDEvG7Oz2Hl3hFonizqvgSfay+FDPlPjn09CNNrx/7EUszAAF8i16dJdLhVp3diHqdZ6
8HSlpNuBfzaUwDyEJGYr7bVbX4WZMWUZRdYWF/cJBe4O4qu49cY+aj45iuYeCXi1FwodzsoG3rgk
gkI0hRNyImEtm54RJBulWonWU6sRxnmldk+DQFFVhPHwWFcTXFVz8f6UmoIbp0UMDcqFjPNyKwO3
qR2RqbVXDDNwkx10Jz5QtBTZxgx56hCyZQTQxvBI6x4urMI1Uv83xCxls9LyvWEpiL3wyxqgRCoT
i3ig61JkjusCDDgEv9PnFrmD8JzXFWR0JDkKHKid6afbd18kx8AwSVAT6y7ds2gmCg2z2XjCyMbj
hOzWIYIE5mQqECfdX+rW98ktJg11iS7dhdtClWtM0I0iOpeEO77q/s7nyN+Du5ugMFD6w/3lrgMP
i64X3pGmFB30JZpW73rSxtCqPZeXDxs/E+4TehmnMi8+oy8UnRop1QW9T7PyNm9+J2EACTBFhCvg
BWSF+aQgzuuNjRW9wOyR/jPYVrCDfUHSKpb1/v6H3sgCqVDLV0PkCyRg6WJiwoyyasves5jCAoAW
JwiVp6iJbaehhWamqVEoCabIgVoym0cSpiz4N6mV5MeoJc35/q+5Nhe8JUaLZL0VpNrSXIQThObQ
0czU3aoh2CHCNj+5fVJNR7XRirU7dX3I8uVC4CAna+Xduny8fVjHk5lWqqdVBVJmcQIP/A6lOuN1
gkP8xbWh3EZ1Kk52dZeUK4jHa3NFW+BvNxu7iL9dPFigRtoEtZLq0SOptqKJyx/aUEd/ilyBVcaV
UsFWGzs/373BQNEJqCmtME+1xFnGcLWa1oAqb6BBKmfGrfMxz/Rm5wRNtnKTb5wlBU6AS5SqiACX
ECKnsarQtChODUVi/MjFOJ0hTYF8UIV87/5Xyb26jFoYVZczWib1c5XDvDzIAB8pOfUnLwAxfaCt
akHdnFunFPTfCc1bgAGNAgYmLkdYJsp85Q3d+FIB/J3jxBeQLSycgAMdbyaHSj1CpuLYkIpsBnRJ
NrDKrQVoN5YCPUQ3BIAUY3jLplKjKgaxZ1J5JWD4veZO6ZcMeSQUUOtoxQTeuKAUhegLUpwiZVj2
y2rKPyhDj3wVzKjA+0el8cC8Z6jXwxL9LSt5yA81z6V4tyuj3wqrgkZ+yVy7I/fgTS0IfGw0hSHi
jwbyIMCXAjEJgmsxz7sWrrxfpVsP6TuHbcE6g5exDZOQXg5SLdZs0SRUUcTOvcwdyuw4V6qbHaow
gdUxsztEUAqqvivG7tYGg8+STVdJ7bDEcFIXLHvmuTNvTpBL9SvrZwRd9MbpmAfU7fJ3rqBwd/+h
XHsXPhMiCeAP0pMuO2naKNWHXD/z6spoHu25KQ/tqGcMYVXZcVCaNfqA5XrAjWVVT05VUdRzllGJ
1kGna4+OeZ60tAhgpzdQsUTfNgy6p7hV0y7fyBaVunKDlvZALktrQbbNJVfQMsdViyIPmZc2zuhc
Nf2pnCCq3WZGbUOG3UEbmwcag3CZ5exCGvj7wRmH/f2NvnKrXH54HilAgTXBJCxRwXWFCu+cBfoZ
7aCWYm415sNLbYFfOrhzVKmfRhQ77YOvuL5/KKENQTorLZPgcSipse9DyOmjlVj8qkDHb6JgY0j4
LLNQjEtePqwwsANArOV0TsvK2hRBUD+MdFa3FmMzQClChG6YcN06SEpRw0uCY4nE2ntTWvkjcLUy
hGNSCYzK5Y/Q8PBKxDTJeQCmsxcOCyImPnpCtL9UxIxXQtSlj5fLUVgn9ZDz9ISpl8uF5oS+Uab3
59AexvpTkrkp00nhhBL4oeGaxGIDeW2CcDOqb9FEyxNVhJXrKD/prXviNwAbozTBI1dB/i3cE4z1
ESIaZn9GIk//z56n9Gtah+lT3YT9yufKI1wsRQGSmwfKgQLnciZ1RulPbQargyQvF4hNVM3eJgFb
cQ3Xz5pSC/1DGUdgwJYxo5tZOZ34oT/3fTk91iljvVBVoEqTjurGgd1uc/813ThESbuCk5WpOHXP
y0N0Y+Yzc23uzganN7z0SUE83mXGNGaoHWZ26jHipvsoJCJcvAnS1lRXOgdLW01LnmiJUIbBZsBw
6uIa2WUiYB0PmjOXLEajIDbzKT0wXscwSVIJmK9yJeqQoMwMNLzXSJWuBs7k8nw6LoryDIGO3KA3
LrHL3V4gyj6fEeIKdPfU1yT2ycZB/yk9QKddOw8OvT/1NTehyqOc7rSlO2zrWe2d7x1KK9rTMDuO
cUxtPVK+KxDslQejh/58r6jQFxwbBsyCehuMlAt+hX4dp5+0LhZocxRyEOqH46LE/NwgXQ6PZhTC
wvneEwZVgpvQ6M/wTJYhlBm5EXjfgN5XVL3kYYcUdIuoTaOkTFP0ff7QCb09GFqkrESp1w/GAI8r
4XhYCJnFX+5sYiBaPdqTf1ZVkKQxudc2tKfs67s/j1XoDJskddyexfnVqAYXutn5ZzTr9HgTNJ3k
ijL7gaphZ5XO0bEBh+/FmOgmWNIs+PLe9QGUML9BmAFuFvmTy68MRZGPjFi551n4zIZiqepN19Nz
msPE/4k8YLBLgrRz4eqy27X59GtrAaMN6QylO0YJCScvF4eRr4TZZnbPY6+hD6Ra2Ye4crJPvQbh
Y+Ww6v2PvbEehRj4+OTcD9ML8u/fPBYXkts+jEdxbpIKTePCMHrETmuGy5pSIQFogmolerzhWeHL
IeAgDZGYhqVTs22fALzKxTmYWzkKgtr5XJB+qBM9clH5BuyVVVjQyABME0UEz1PEtOqghdlj0rhp
vvKcbm0B2HIK1LxOSat0uQV1Ch8ATXq2AAkKTwnGF9jCq73fq8ljVirRSrRzYzk6JDaDYwBb5cjB
5XJDHosW9SfrHIxxtglbBkOKYLL3WqCNm0mlu3D/hK/jO4BuFC1I33VZXVz4g9FkL1GlCbyuQMpg
M5c6cqQwiGg/7cLPP1S9ZaPxNZn9KwzwqBK5yJXkp/u/4doj4A1Yn4FFWC6uDEdm00j2jQZ81qgV
p65BrT2JwhSRBookeQDDYYq5e2c7lxoq7VyIH/lfmW5Ka/bmamc0uSgSDIEHm567y+iZHt1C5AcG
+9fYLa6DFpaS6YnMT+iBLc7UUKk7oxkTeIiJK/oBEsqg2Fsqc5r7Pm3c94Jd+TLqljKBh3FE9nEu
v0wrkxItIx1tZqE0Z7QulU2e2cl3ZI3XChO3XiugIMpL1Lu4sdbidZS+gX6o1iHZZlnzwUgQ8Mxt
pMpKDfrwehjMbTzCjAqdHHrmTCKhwOuGh/vX58b24nFIq0kQJAx28b1+qgRq2bvuue264jAM1mdn
muMPPgiU99sCIgaCFww/u7ss+USpa80WNDbnnv04OlmulpvaQBthm/dpvU2DLHon3yRWB94enCrV
X5J4ss3Lw4xmE27+QYE2bdT0RxAPFpP5WnVioqxd4ZW4cZiygEeZiR64fIyLe6oHQ6YF6Cic57Kh
TlBVjfrHLyvtH7tPkEapmJv2zKkd0XieOvVxNpX4G0qA5opJujaBf0fIuMRAs0hvpMl68zLLYm4N
xpar81gqDoXaFt6sOkkenaKuzxoZ/vH+/flL8HoZ6TOyRshCIkWrmCz7csGiReQQCZPy7KJcA2WJ
nWZK4cFJLuyXGTkKPtjwMwjKJTfNsXXNSnkeEUSpPliDmlT/+ZUyWZ4dTYr9PCCOinZN3WTGTxF3
doAyz2CE0db0uyg7j/pUdgdXG3IImqMaHaNNrOvoeCI8iLDvZqSdq0abKQhc41voCsR7jlpdNeHB
MpMevD6zFPp3FcW4X3BsIbHoQBMu9ukQB8knJy+ybhP5da7s72/RtYWGwZhbgatg4ILw8nKHcqPQ
2Qh+f9SU/tEd52c6puOJxkh2aCbwvOrojyuxx/WzJlSX9H3UPGUXarGmopgIXdsJNK4IOe6iGvlm
Nbds5K0oQr7384BLEVYxeEGmR/N78XnxlOWhkqXnsZr0rybqFcGuTZxm3PpC78Zj2Y9glOcae7qy
8nU6Rk+fgR06lbxt8KuXK2dukNV0gbuzDQPQyMx6oII+UQIEXCiGJAfHjNCNrHq0W2ds3IrlvD5W
MkBGFSjsUDijCnq5OlNfVY3bGs9WnxkwczNLSCVh3PdUdh7z1Jk/53IQ+/5m3zhXl5YEnTWKr0yM
LlxGB1Sanjs61EIfw+rU54wNnlS9CCHHbt7vC6FYEwbEm7LrTb/r8gujAPWHSWv6s1qp1t5u0Asn
wHE3c2ys1amuNvMvKEyHG0CQFtDsulxKQNo8jUXYnkuwlihpptUenb/haQxUzcvjNEFNNVnDlF5t
psSeUPuhuwVKjLb+YlHySnMooubc+gG095TDrCdRTW4Jf1oZvN4/OXkdLuwkDEtE5KCVAJRyfIsv
jKYYyU2EWc5dM7j7kf7WUzaU7iaAomw/Mbm4mxKiR6fLpUh3Za5432v/JBMviaSQJXuEAxb+KYmA
RSF3VJ0Lg4F1GPHdo5kPKYTTcx1+hNA43U70nUx+AYLiO7SIKx1ZkXeD2wnOwf9Rzad/wE1ectYk
boGCsqPV52w2YKFoOwvlA4TANylsti/39/zKGcq1JHuIQWeYmtvCCnaWDr0mJLxnazJAsuaIZsab
vIXE9IBFsQ5mWPnaygu9tSaYciIdmmrwTi/NggnDRm371blqrDI8lZkWjq92rSBoXVAWehaMzb+3
8SP31KRViSWSreIlYaov0lFJOquisNcVf2xmqLb2HNivUwfHx/0tvS4osxbBBReZ2IrIe7GnZRz5
tpV19VnhhOOO7myZp8E2rduGkq3iT9qJgMDN9k5Zuq8E6qW1D5NIb54VBEz9eNMYVdGu2OIbm05g
CeQK1Lussi5+FKwibYuqdXaO0XX7BiSx/0F+HyobYHv9kbpU0Lz/mClik2hKXiL5ri9tR5nPllAK
Izt3aVY1dKdHLdqFiLPNP3wzMb8aLaqRKzGmLt/opQ1h2oXyI0MTBld6mZyoyWBEFmWy8wywIxOb
mYcTlVsLwcIJEhNZJtPDtJxCzzCQKvps23k8HCoE2qynqdIhs2mtaSh+aYjsGNvS0trgr9BijLhP
Z1MFcaNAdbv9ELounHNIgA3WJixRLHtRxTjWp2q2y/Z4/0bdODvJhUsM4diAjpYdirAwGpGPVQoq
t4hOuWLpp0Spx71eWq+lE8Yr3QeZmi72kHIxKauk+SahXNjBMssKrYzi5qzS3/OSsW0ecjGt1RH/
UqIulmG8D/AELg1Pvay116ELw9ZcDWdUV3pxJsPNoWJRURc5VI6gye0rYPnt3aggkvBSwZeqeQGx
GkzSRpon35MZpZFPiEQP/lfKM274MTaRf5t2lpsb+h4twQCpv4RIWUq2jiWabOhm2mdrGLHpzIM6
kMJPVWrsrSjx2yMo+0g5MTJKxS2v84pJQCAH+ikqzV5DB7oU1iaZ00l8htZWhSHHT935R1sgUosI
Jqpe/+aKpob7zNfN8il0tSjapxB2DNuoQRRolzrVPH5NTRPKl0jX+/+Qn8impznX2u4hnULFgKbW
CGeN+DzMc8Wr3Qq6oY2mQ6uRbMB1WO4TlIe+Qz1yQoXo/iW7dvU0PogVJe0yA9NLQAdYFn4DScC5
hUx3PDWlPiLSHYRRumVkpvlzf7WrwBSQMJADYmHY4bgGi8CCCfJgcmlan0c7FVW4g07crD4hVS/E
MZ/GKPnTVkHcaTsHzTKxj0a0VZ7v/4QbHwwsm4FPJpWpLCztkzLUKXDkqaK2MObfDEYqvtVozqB6
irLK/2Mp+ZLo+DDJsfR4bp6JyY7y+txCC619mxmYGL4rCRHqfyM8Xebn+8tdh4psLbOJlBT/8gsu
athDV8UlQAD7jBpc85jViMEx4XpOtbp7RHM13YAetFYs7401ZeGYtB67yzDXwmiYMRhVRKlQha2n
vNvpXavXW1sxs9c+aJQt5DTdl9BF9eb+p14dohwdA/sgR3JQjVkm84Q1No1jYQNky81Hgd61F9Gt
Rs+yXfPrV1b471LwCDJYK2fzFle2jkO/gUDDPjWhUv00G3eu98hsJp90yFDOmTH3Ky/y5oIYfcnx
TjF+CZM0irChTq/YJ9uc//Vhu34cUOvaac78O9PV6PX+Tl6Hv1AIYvCZCOEMgQJIt/CmLoIwzYy8
pDBPhaokn7XOUr+bHcHEPk5yO4Q+OS/QSY6H1j/rimi1jepDGrVDelbf3/8pV4mAQXuHUhvwUIZw
cOWXv0R1/CZwGqGfhh6h3T/KFE6N2GeOM8Tth3K04kDykaXq0xwDctnaFaC/Q5wY2fDt/g+5vl0u
STOsGrLXJZj7ufwhbtfQwIyQWx3mJtgERqgedavJjz1YmvO7lyJ9lKI9XGcVdOzlUkjfImNfogSK
4K1TULYJU8P+oteBPX4jTHPcl/vrXRlgWJQk9Q8ITfov3LHL9WJ6xtOoKt3Rju1h32R2+O/UIiZF
6ac+hmbJuLbTBg+mWUa7+ytft0h5QkgJALWASUS7anmk+ezUUNy0x1A06LZBKvIcofb7oBh+uWeL
yh0zrjD8aKIF6KwJKBOL+UPTqNHZ7gqE5Ez4QwEmZDv46SDzysri/yg7r+W4sSQNv8pE32MW3mzs
zAVQvlgURXndINQtCd57PP1+h+rYUaEYxLIjWjMKtZjAwTF5Mn9zTFF25mLmVLid9p3x1iiH4CgP
mBymfq3e60psrWx4N6tTvAXOVhDAYbvTCr0ewAi4SqDjd7hnnMxzWFXVMS3k2ItxgNjhaLamGnsD
+CcBAhOCqCp3caAJy62OZMDMhzIG1KXrYblDzT2kha75XYrc5DxXavBuRGm0O9WWnwRvOpD2KZkC
cJ47G4cO+b0zhra0x1eTUpsrIaakr93snjLRq5yOZ2T7QEqBaxZQ48UeKaERbLRjV+8b7BlOSjOp
bl2HtdtUUeGFgxT9aWaqtpXnQbuMhc8lE52HTVvFWNuWcbxXOtneKHqAGVUYxm9x4NZ3jWFUm2Yu
kiNq/skd9oO4gKKV/MFpS3Xn1JHhpWyOxzJsTNfAV3UHZEQ64Bc8rczcm31JvB3Htw1mCcG1pQwZ
Qn8ICBVSvc8CK99Ar0rvngzDi7JWN37StZcRzaiN3HbtHc2w8LVbhAhPuQnxHdGAXx5ASa0gSzyG
zT4rJiCnVWTvw7qavd7U1u5Rt7sD4FK6AhopC1eBJeFUgeM3lqYWH6tMdup+oySx5e8Gox7jnTYX
fnFvq2asffWDMJ+/zTXlP3llsG8SClhIrC6N3g+JDBitxfoykkFO65xHSNLxHAZF42Ec2lyMIatO
jclCl9p5Pry8Nz0blBeG1CU2/KW4+ICAa22bQXJ0arXtI69uURpHWdwsrIOMvcj8V6KqWZx4eaLX
zZrS+M1xgxAQs0u0R0D9kitev/I01KVaKLJ/kAa0wDrDAt/dW8mWOlOyMrq3oagk0sOjiGOyoSwl
QkIuM2aUTc6haMz0QAlRfYuChuXNOPGunOY3GyWHDIVvLnqivk8t+vqtggkDZNnyncOYRMFOzhCJ
s3vVPMMH+FgnavLa9g7hqDXTQyM5Ev3Q63DJWOCzhAXvIYUov5VRU/dSxNQOUohLllQiUPzylNEW
Q0kPHUQBGe9T+4L7ySLbpo4p+7o2SHc6MJEMdGhRDXdZVEfJLux6u6J8mFkI8lJOC2q3tuQy/4zd
7yDvEwwizbM96DLqsviTIDQLY1HekUd385eSS+lPrpS4tMazAWZ55voab3UzMae9ATRgbjZ4TiV3
45DI5k4ZyyR0HZT/K89vx3HC8Gr2R+negb38gCqJ3h3iCb6ihxA3HQ/dB9lwsOLSGDdzWfnBPmp9
K+MKnimztob0WGwoMGzBdwjLA4HcEdf966/SG7jOU/kJ7uRU8/d1XX/sW8N8r/mj5Vl6Z27i3gLP
M/Vrda/FiiYwF0zyN2ipZBq6vgiscIt9qisjVRYgpCEr3+DYSNsqadWjEurDQYh57F6eEs/ERJCT
PVoTEx/xluuXxSs5Ko3Zru7GwDYPQYReQd6V9rmO9QmR8SDZAL9boxk/ZcW/nb1IgCO0SkgB2ES8
cnmBD3qOd6M25jMFHF3e9r09q9jytGlBD02Zwu9F7Q+fq0TS8FMumlT3bPTIHwPcjRFwiOHZe1Vl
No07oRd6r1dVXu/8LLSsS1AG9kdjrtXgUxFnUtqyEwPmQ947DTUcyrNwqnByYyhK1wlwVr5HJ6uN
N/3UWvZ7uVLsfFPJRVu+1exyVj7WQ9FndxaOYQklFX9KCi9PwVBniOI6HTNRCMYHyAPWuFZg7DCA
On2ksodehydXZglExyqdsdooQZPXmw6/oXPTwF3bcY4kn/oSmTqXvvlwRIZ+lrcRx+abESrd9wRf
ux8OBEXbbXDDft1OxxegN/Mk40bLja1ucWQVTjg4M5LW58xRanTGlG/T5Ef3OuycwxTF2koGejPN
CEdSSDKAEhFX0kW4GhycPwJpRDDSiM+N3+s0Z7EE9ylb7ebO+J47wSu5luIVgWOwlMC8AxpYKvM5
9IOaEa7tuezq6dEo5+Jzq3b12dTo1zpCrO/lpXSzuaIBKIwSwInj38Jt7HopGQiPRgGp4X0VGtMe
YbX4bp7DYg/oed6/MhTnPRsFvoaY4gg2zHWoOfGrHHKwf1dx334n1+PkYl/UfknHcY2w8aRP9Pta
Bc7CV0NN5EngB7DddawksyuFq2VzZq8suINpepudDHWQvmpSrONXltj1j6auu2/Aq4bOk9DicfZ1
Zg0f7FQNEsh72KAcWptCNgQoND+qqVM+tVOrrMGyF8e32FaEyBJ7t4BDkptcP+ocFNS1q147V4U+
fclh5vxFXqE9Tmr+TYrrcqVUJt7895GhfASThDzXgONGaXixd+ZJY2ZDrs9n0Dj9ecCh+DK0ZvXa
HRqEDV1GgCCUViACiaX1W62j6EocKpNyOCtxUX2MkwHr3zLNDkpptA9BF0U7fRitlaC3I0lQchP6
xNSPOJKug8ZTD0BkVvuzPswTIiKl4nh8aGOPZm6wy+vCXJP4vd0hGE14c9zF2CVAu1xHHKd8LqSc
9NkKK1n2Sg2x88jXoswbs3Z6Iwf4DvWTk6y86M2ixeRY5NDsS6JTvdyYJAW1elhqyrkx5n4jJabp
cqv62c7OmjD0M5HoiIjVShcentxiHbUwL5M87dqz4aN+5E49PBxD55roKmZYr2wQT2iJxdwUGyAd
Sz4iXfHFcMpwrMw2DdqzH0v+plM54j2pBqD2udOstnZVHC5b1x6m8Evf6n3htk6nO+iyqr7mimRB
eR/QC+sPVdf21UbvjATfDlX6xFHoFNusNbrT7LQ4l5lKFKCpVteKfmdhnE7Xip5AvLWyvvtTz005
8VDhKd6igaomO1mfphIx5K6maWI149qavB1liPxcS3BlBNMPyed6GkHjGw0FQYGzgX3bPkNL1O0t
v7+nfTGsZNO3a4QNjSI5Ej7INqAJcx2qbnrFmGgAnAur/5lX3Pf9gUNM8Otj1yjl4q9Xbvrc5wGJ
IGMkpGfY3q7j+SD7BjMckJVMVf3niP3Qtm/VatxNVjCtqb0u6gdi7nCGCdNQMJhsdItdx5o0P6oL
Rz8biD1vylxHOIBlfzaKwEKGv5/iHc6eNXBjNZ33Whmu6Zbcji5VC5rOT8IbnHPiQ/+27WU0posJ
y96zHtjjqe46vfScRJ2/22ZtvNHzOvJXvuft1OHsoLcCXhTxQigR1xGdJItTzN3Ns1918zbED+cY
dIO9DcZoXtl1bjc7LKtQuFVJvS0Z8d7rUIHR23qgcKHS/ETZysiGHjp95GQsUb6Q8cP5aksY0r48
f5ZmpeR76L8ItgD5nkwGIYb8tyGN68IPbMcvzyTNaQyI0Royr0fqed7WmjSXd4i+WZ8hifkyAGC/
mvelHKi6h9p3VmyiSS8Tt54LW7uPw8HalTKEfJeKnqXu4iqP5H3qq3W/ffmpl/NAPDTsMhxLgUMI
BOj1Q6sZIgTmBKksIkWM3+ZdYiubBgbZn2UYluXDEAzGK9snwtCVmiAUP+7lAoK+2ERmezT63pyq
c5T06Z+kPXa2keq2vDhx3DU7x++nr699S84ggcGgnA6hY4knsqDBptPoN+e6r4qL2szygTp4/SkO
5A4NR21NQWN5x+UNQX6wZ6GWC5h/KRrN9+zVIsNyMwDqHnAJV6J2E9ha5h+LGjMs10Qk9IM5l5I3
qN386dVvC8YQIQKEGql6LPVgbCOnQDUo1TkdRlPf9npp2J7TlU54GYdC3sapwYO8OqYgOYF8o1tD
OWWxoQnL68y3DNzEprT4GI1qhSx3a8uuoTTZ28iWmseXAy63E85I0YYRVVhy4pubdaObHIuqNJ0F
K/aQ0oDf1Q5oyi5t1q4Dt2uEuwCIKHYSygY30L7Sd9QGuZDxPJSKtq10vfCKyZH3QR78NVOYXLnM
PfdmpDBEA2cnmL/XS1JAPAYNevo5R/cy9GpY8d1mCPX2q1FGr9XcxBNdpBsCiy2abJhxXkfrnSnS
bbDX+3Sch62lZp8GyGWbHlW9u6Tv9JVO5tNS+z1zIh60JhIcWqeCebPInGzShQHUabUvlCGESRxr
TnbfdrbTugCwUphUalTuxxJTSTfIc43+l4SizyGDC/QOR00nRPGxzBO3KjMbokqjDm9tJbE/VVLd
qK6P+uk7uXGk3MszaaTxDL3R9rCMTrdBjM4ngGmp2wY5xHEqTXUeelOAuJ4XWmX24eUpujzkn15V
lMwFigIa4GKfI7HDvLWv6v3QSfV90MQhOGa52tEJy2kO4b8zmpR4lVxP95bjTysH7nV4ZGWEQCTS
2dTY6MSwvV9/2VxJW9WmEbWbRjM5+GqmniZpiLcaRZd2M0iYYUtTlAOyMMovQSKvyYUv0G+/HgD0
CKwNNnx4kIuJbBmVEyQA/3Zag69qrsJajpVZfgyB/m7wQ54vo2obb1o164+10gTbCrjnJjalcuVo
vt6Ofz0ILjwUxASXjqe5HomsCjvJmW0Zu3AfMACVKzQkAxR0u6rpTj6M6Yeqs4Id9A59//IcED/6
P9OdDUNUOUlCBOFWiKktxmDGhhvERajuE8sM3if+7N81ZPErn/p6y3iKQkeQI44CPlWgZZkxjYpZ
7vRZ29s613McK5VHZVLrjRP7awWL683w71B04knNaRhz4boeSx9EVWGFuraPrE59E0ktR1itjF/8
YLR38+yvpVU3r0bpnusGsld02RDbWgygLfWtU1OJ2kd5DxNGhveCEam0GygeeC9/qydxyauPhdwn
RyZJAl8Lqv1ixRgBZzlOgeq+Ntr2Ye46f6NItu1CNVX2cht/T7KwPHJLHj9ggDi7gRHaF9mOkvdm
juMSOV6zZx6CkNAKezORdJ0mE99z1Yqj+yjMpMfZTIAwDcg519AM931gZ9Cghckkegbb3Oyqty+/
06JXzPcS7yQkMtiIxNV48U6K0UwUmzt1XyGY+o4zOkYrwJoPWqLVlKFBUct63h/Uvpa8MJ2tQ5qb
Nc1Yqd7a2oSogY266svPdDOFeCSBYqS1JW4Cy2GWy1DRevpMe1tLjDcoML9tp2Y61DnSrkUx/3w5
2nLxiwEgS+BoozTKICwWf2HOIy1UTdtDy3HeJw5CZswBKtZyI+/LWVfcCvbYl7hka3x1ZBpQpIEo
0lEMXl6Wk5AsDWKJti9ZmqdQATQTa6HvWlY5vZO1SDqHzawefalZ60TdvjOkB8ohcB3Z72h7XC9S
zfBriqVTcEipF2+Utut3WoyVX6GnXC/tutimaYZvb6etiTPfflsybF5XyGkbXC0Wo92XRl6DcEsO
swO/qSysYlsYWnhJbLI0xLnW+EKLeLTUhH+CyF64TLD7LeKlo47qTFDCENJK+PO7IZHIzDKud7aD
8PE4I3dKibU/vPxpb8NS1oLBxrnOpIINeD3AtRWhrmzWyiHzNQkXSBy7ME//rlfDuIvmYA3/tTjK
eUtR8rb5qAbEVWqG1+EgO3SBjrT0ATuyetM4VrdNil77pOVR+NWQnPaQjLa5YaRlN+NrryT3i+n0
FB7NOPuXYTn/5zq8iUlUNyHWcEg5z08daEW3jaRhX5Xxmyhr5W0aJV+gMWq7l0f5+h5PzYdSASAX
8lNOAHayRdwglyOnCXTlkFZ+9MnGHtLTkyF4QPtM3c8a2R3t32wlQ302KAVSwFfC7me5O6kRini2
k6mHsTa0nZSZNpIMbJh6E8LC5zq3qVplzWn0mQ+M9AzLhVsqbIgbMSwwv+ac6eohBF62x57Qd2NF
qfZajC6FyeXKc/yuOfhFYWxg6Kg/Xx7o2+lMiV3RuCDDDUOqanFIDGi+qtFsGQdEoMdt2hmZp1pD
vLdDI3ZnOXydZ6D4sDwk/EHSf2qINzD2KVK1ZKgS8xDbo+2ZhW3fh4A5oHtWCE+uHOvPvRwqRpzq
mAaK6/j17EX/IpfmvjMPCXP4gK9zfa8OAj056MPHjIWzkvItmAe/3g6KHyQLdl7K3ovVWhXziCZK
ZB1m2AVuFWvzXTkM2Tu18EVlWNH2dWjmezXVcXgDNLmfOAPdmJvrvs/a+S721f6xiXFX545QPGhl
nj20FlyRUlFCD0xQBhxFJiUa/GDIXpdKik/D/YyLGf8LSGMJdKTE2muFH2PhrAzZg9FlhqcpCPNW
dbeme3O7rbBtCxcTGdEDsnT1+sPMva/kjdWbh6qw44OjwoxRgKM8DI0JBAFqrFekkb2LKlQbX57v
i6Ty6SUhs3FEcWEUVrXXkc2GEzK0QfLgoGJ8nh0ewK20CvGdXFHevxzrmemn/x5rsbZKVFuxHW+t
gxUoWIZb0NUnqzNPJlwCr9Z76/ByvIVHDNNPUNTBhAERY31RsLh+uWguO9OnBX/gaOoepbJ/yJUu
2ahN2L4faif8XjnxWe1K49ijHuIi0TbuSFQEEVWqNi8/zM1AAzwHDE7ezmmJNMFi7Vk9ztAy5OrD
aEmmh8KzcYKveQmdRnv32kgkuUJCFjw2xnRLKV4gaLolkd2SnqNzIMWztB1KSz1GiWq+ckOhfUYI
OBYMLg2g5Ut1djsXVe4oR9WssnPeht8ku/wepWP2qGTytH3di4lmHSmsYCNSM70RWcDop7KCVNMh
H5m6VzdOfOfkuDamfbbmKLY8+gjFJYEjT6DB6BUuztu+nureGpkYkdxMbjm1ppgTs5e1vrINJ+3P
OtOtlQvKcnk8xeQmJFwEYYbJixliTDF9Sb0xjiFC/Du1KZQN5qK5F5l1tG1nam0vD+dy0xHxBKWJ
mghIIDbL69XRpGj959xKjuDKq02nlJonj4AINxPF0r96CVl6ecycGZJez1J9Obj44b9dMBE9EMGJ
DeiZI2DZbJb93Or60TAAU1byF60s5U3n19hjvRzmue9I1YFLByw//llsOUVWGp1jD8YRxzZpZ07T
B02CwhNb6FMjrhJcqsCqVk69574j3Q+KPchB3XJoTCRwyzaJzGOs2cEZFfn+bWw6CVv4VHhqNsh/
vvyOy51FDOVv8ZZ1CD0vVTOhknQsxuKDXA/9HXKF048+suw13MNzobhm8HJiB2PaXE8Zakow7uoB
QktFpSpti+ze4qDaCFbGyi723CjCWQcwBmxRSLlch4rlIfdtgABH2++T2PXNwPaqKE3IG1C5cnsz
z1fS3edejrMe1h2FKqGSdh0xCxpdS+XQPOIKUe/ZaKRLp/rGMQGg+upQCDuJ7ovNJq1wK74ONU1a
Z8R1aB2VKPueptp0L8d4aJV+Oa4M4+1L0RkQeQXtOK5LTwSX31pxXT/YTWF11pEeQvgGvryGZ8kg
FBqr1wEruOPCoKXDA7hQVDq5cV+/VNLFxeQHmnXU1O5kpsI22R5akGo2qDULfr4WmvOHl+f+7Syh
uwNXEj6MQHMsjXembsad0J79YxvUqmvCaz3JtSJUABp9D4rzdXprT+8o1GgowMFywPlscS5kfj+O
DRnCibPU3Ex5HTxYeqKtlIWe5HOud0dHdJBInemhUrJZhNGUIDUmfQywDHSyvZWmjdfMaf8YSdPk
DnHW35cVjQMr9sPHSo9ijxR1CD1kzKNtzC9u0/TqAUZORwdT7a2VXfUJtHfzfOSOdC0FaGiJJ9b7
EYmuVJGOsdkHbgNM4Ds+UP1d3Q0f0wIFJCk1tR3sam2jtaXlGVnu7A0jbzaTH6qnfhjbQz4m+kGN
G03oyzxU4ww0tEoDVPZtzaNDWX82sC30cNNj405R05MkM9iaRmx+T+LBvKCalWxLXR8ukj5Yx3zM
xkNfNs7GqEFTD7EVrJyXzywlWvYgkkVFiWW7WLSFmTUk6p10BDI6ntIQ1cQpzo1Tyy1xZYCfDyXg
7jQFaIAtjuYiqRvdKCbpaHBA30NER3caRM8p6PN6JdTNCWkK7AOtSjoCIMSdxVRLUXxLEEOJTlbf
hJsoltSjEzaya4WNdNRs+Hy6jpDUy8v25v0ICjSJlhsBhefQ9VYBQZBtRBvjExJkzT7qjGav2VG/
z/V47TR+LhQlTyEaTGuPkvZ1KEuC+BKafnyS2gJHmtEcL4M6tt7YZPkKR/xmM+Ktfg+1OB27tDcm
Y7Rj5M3szq1DJd9OoRZuGP8/g4A25suDuABMshmJeLbAXXGMkC8uJqQzwZu1KoQB+64wvFwqik2Q
hOVWHWe8fqw8uBsMsB5Gblm7SdI60P/SDIAYHQU1VvI3DqI776egLxGE4WJSlGnw2pSWJ7TwwAN8
wuziI1wPvm/lpRJryLCw/Wdv4s74NKpK8CUl5s7R0+J1Qoa/RoRuBUBJWqtMMO06Hk4vwYAmfoLT
Sp/v4nyu7+O8Q6wktyQXIYNKcgc1rLyZ1C13R72JzyaWcCsJ4II1+vQYsHSAasFZAfW3xPqpdiXn
eSMnJ0ebUXCUZIRyx3Kc9ftZTSLcl9La+WY2fdRS8cnmvxrVp8HiQMKvXrtnCbDhkyI41W+4Josp
Ca4ewdfSTk6dDOpwDtC5gsWf7QxW90qoZeGO2YjvAWkE3A5un0usRd0WfVzgx3cqk1S9D7LUcg3w
59tQsYbL6FemZ2OL8BCaoXz2Awy/Xl4Nzyy+J1aWARjvyev6+tOPKAsWLVpip1zpx53dyOGpiOVm
W07F9M6gqbkS79mPTIGIIwHIuZCzXwQcZn8usz499eaoMcGTAQTL3Fbu4Jhhyq+h4c2QAQJvTjvV
K0b0c1iUaz6Izw07gGjR4yAFMpYpuV/WTo8oYXqyRmt8NwIF2wXYp530tPvInwyfNMlJPXNqIs9s
cehZOT6e2V5FVgmCgQsz9x3xWX7LL9u5Cia/nNOT3qU+RaPGvm/MMjoBoVhz6Lv9wkxhbv5USsHS
Uke5DlX2MPj70clOUhVObjFYA+VhR/qGaOd7tYuSNdnmm/KRAKIDtwadSDIGeXOxe8E6AzurOM1p
LCzbk2PUFhvUhOEuhYUr5TlKKhl0QLlz0m2vad2+0Sr7Le1H45PV62s92ZsJR+pBPZIpxyLjJFsO
dZW3ZjpJ43hIrLR13AqgyCGlqe4x1UpEQubsPmIcjlPZ619o81f7KJL+et0qoxQq6pSIQzAcEJfU
62+AdZZRDAXMsU5zxnsFBwDXsIrwjCbHeB6taq08vsxOKI1zeFAh4PDgWrZMFHA0JtnKDeXk6Lmx
0cHBbzS17lwMilREOdTUS4LcXNm/RcrzW3YLREVoPwIFJfviIFnqIumV3xaTkUh39lRop3y0wgep
lXu0/jvasm1vHMYCt44sz9cK9M9GFoIYgjCM5N9iux7HgPLQBG1OSQz5VASOvccqsDn2BRrSNXqJ
bisrIRcbLPxe/rCLegzvjDITBTyqeGIHXRa7Y4RFwp5uzqUBHbVJesXfxUP9yh6liMKiAg3IdZRr
4lLf3WispnXyObuMo9IdQrnV3KAdw0vdyLOXKLN0fPmtFrvTUzzqFRrXQwGDXSa3GXifITCm7JLa
VrwxjTo41GOLH/isrrV7nwmFLBk1EUh9wPGWGCOI6FGfpXZ24ZbLdyoL37LcbEC41Klie+2CKLLW
6ynqXEVbrENg0rPUZJhX0gjRLC+qIcN2g5nSxi/ekchrD5zQ1ftSr50LymKai6WzspJ/LvZjMbii
rsDhwsYErmmxPQ44tyRpaGWXotazYJOhXOVB2NTe1Zp+1qUMXcyXv+ZyQ/4VUQA5qM2KcsbirjK1
vLI1McZGME/nxJguGE45P/NOqk4dRnrA38hyy9j51DqWL3uBQaUDRdychyvXSJQLlDM7k3h/rujc
BxE+4Yi43gu7sGkavI/zSzIbEp3fOjW9vmp0iNgJgLY25mtkarBXByvzJD9tA1eBa3oBWNxsjVBH
ZVqjShiUtvmxK1CbtFAJ0DZ+NinblYF7broo1JlYdSwGPtr1o7aDQttckvNL3+NkmcCoxQIgMD3L
1+W7SCJTacHHfa3sRv/QFLG2Deze7lc+32IvfxovccVEnl2UvORFwpSKbNmOzfwiy8YMImIweprn
Zrk3qj5x/biVXEtNXtlP/hUVOrclNLW4Ki1mqS9lVm9nfKUg0ax74Kuf81EtALlM87YHT+oVevij
qGT7w1z388o6fW5T4Kj8v+CL7GjwqxGZiSa/lDTy7luU/DZw9MxTpJZfXv7Ezy1G0i+VxQFVDO2S
6y9sl5IfFuWUX6bKz78CS062VtIN1IA4qN2Mm9Du5YC3RxVqACDt6Gmh9XHTrajNuOwo/OSXOqrK
N3WI35kfmd1+mNoHBMsjVE3t8X3Pl17Z05+bRmBd6OnJXK7o0Fy/qawNUyPHTn6R8JjZR3IVbYwB
tqySWeFZtpDMnwNQIS+/7bNBgSFbKDTSy16yWJFCpgcyBcUljLr5XWxa5Z0WYEho1Zmx8/WgfhuV
5ppI8hI2+jR3uV8IvUTAYZyb169apLIfJGPJ9AlT/duEIP+Bk2vaNlXcPDaK8RN7VfPebqRPFVz2
Cw4eNUVkU1ujUT/39gh8QFMgMRI9uOvn8EclRs+lyi9Z6ig7fTK773Lo0Jke0ujr6Bj+3dR1w8p3
fvqQizNOlKSAclIkQpJ48aEBJdjJNFHmV2t03DFWl95VnQHB347HD9oky60XVPL8LdNTYwfwKNxb
kTPxSYri6PtFuaPZG97x4dbqPM8MB6LVlH856LmJLBPx0qSx2plZeKGXg9JSZ08by6i1rVUjjzgp
tr+fpnTYv3IGikOGdJTlBlLkpvnpS2WQJVjxXJo+DHC8AlLtyl2BWwPJQHbfDx06MkZtrnyFm3cl
LGk3v4A8IudffIQy0CUDZnh4SVtF+ZliJX0ErpKc0nz4HIlNTRuntVx0ERMYAixgqidMNloraFZc
T7dybBJtSKv8TYnHS7SvfXuwUxdUbWEUHu08q32Q/bZLd47aTubrSlYEF7VdpEbAPcHZXdqux3OY
UbCyujdFNRdn7nEfqXDBYRobxUXkZFw5FBf7NlBILpc0gcB9CEaYtihPdmVvGoVutI/8u687WJKD
kaD7jtPNAeyi9vDyLHIYut/WFOGA4gPEFGwcEn1ncRrWhaXnjjbojzK+ad6ocoPJYtQATKTaSBSn
cTvINdbrYZrfJcUgvXs5/OLQ+Ds8U4qbvDimFrMJDAGkbi3SHxttjrdOP/ZHKatl4JCTs4lH9b0x
2KY3UnXevBxY/ODb9/5P4MV7a02gtWFQ6o92nBSbBg2st7Gq2u9fjrKcuL9GF2YMCwUVx2X5McDt
Qa/KRn+MnUT6XPcQGiVumrvJtoJDUaXOOau1fuXVbmcQnxQBJCoUqCCBsr1eLbXTJIEczPrj3BbD
Dt84c2O2IJrxQjPczPHXMB/LU+npIz4JfCOowUpdNn/SyIpyczb1x6ovOy9XzMrDBg09eq2YNpCG
gp0Z1/EuRd3jfYG0raeGcv22QsBlpQS3yK7EgzxZNGhklMI/QXz032pPSWNPShLFxmNoBvnW6Kro
pDawueeiWJNqeWaQcdCCvwL3Cej4UuXKDNIKNNhgPI5991BZvXLSAsP4mvYJSClrrNYov8/MJBo/
lFG5tYJ4XeIWcrVx/LnujMcJbvUhzzrnJweAtBlQ6Nj6+uTgB6ivcSeeWZ0aWjSQIIXZG3vf9Xji
XqfFidqZj/joASh14vbojB0C2EWrX2YfPkVSFI+6PE5rxo7Ls158Sqr1pJGiqCTQdteh/QEPsC5X
jMdyggibmhUtXB1xdR/E5G7yZRwskyDaGha+Q7TKu10BBsgN0ah947exuQ3zUj40Qb0GXL/+DuBG
OOhJvQRknRseF5Pr51LiJAyp1ZjfBVHCOVPsTNWzH8l15Wx8TQPw2+dt3H/MuiIwXqfa/xScsHCj
wT1BM1nC18JBo7qKjdn3sbSiXYIdw4lBDDeJaa2RoK/PhV+h6FNAQcVc0QIzd/2eekzGYmuj/X0C
prZPLaXeDWo6HRyzQ4BBsuD3O4ksf7CxAnNjDExfdepSEiU4cDVRbANbAkPqOr6RKmNHeTv+UYwQ
Rg4OMovyQ1OFvfkpqUJl8F0J7YB5ZetcFBREWIqLSNRRteXUR036OqwaVfnU6pX6Y24yCYacE5rJ
FkUqszpaaV32zQYAkdy90yAd2g/AQOX4fmqysHF11QfyjoyEv219btAradf1fsMTCYNj5Lopd9Ph
Qyjq+sHIuIDsmZH8A5Qk9Bo9SZRd7OdtvzGarPps52W/RsS/3k2pY8OAh0JKNV/grm/AkraEjF9v
GeFPyh0Nltnj8AFbwtFVsiz8/ppz8u9QIhER3jcks4uNO2w7FhyW9j8h60XaXex0YN2gN9npe0WN
rYepD/EiZK1ZxsoXX44rMx0QPSQJCnRIcSzVBqhtYzrljHHgJr3VnSM71/YT8v6aG1mmdEB4IF+T
fL8ZV2C9iAJR98ADkp118Sl7H1uozAnxj5Us2uxS0BpeGbCrd3IR7F8e2OsdnIFFlkZs3dQ66Pqx
qK6njcQeZkltVQdubJj+ocgz+vppMbhTqURvhtnS36CdlrihNWeHl0PfjCwQW1GWY9IKPYxl6Hru
qRMiEInluG5P9wWXRg+Xr5JCE1JIakUn8OWAN+MqMPoObC4oVMBxlt3vJpI6kC25z7t2fvwV8cPS
dIGMdXfZ3DjNSp5+G80UPH3YUdT8+HWxQSZKTOV8ToaQrjFYQ6BGSeY2ceo47sBJtRLt5jtyBaLB
gwcV+xN6k4to8qwHc6CmZujKgS4PREM71K2N0NdpgqRGIhC9UBMcYyou2qTbn18e20WviYnEyP4S
caBkSGN3sUIHyrep1mt+6NIKUWWkhbV42pRDZqenYnRw+aqLIMbCW67t76GN5L+btI78uW2b9nUO
YDyLcP0VSv/0GYUv8uJZQlLm2XIGK3Q7S4v2nZq257Yoez65leNPNK+pMtyMPi1GSlrYuMHeYpNY
rCK174KR6iSMhXxom0faqd0OrSnJ1dPUP4ZJ0b0NTG3YGGQiK6tomW+gdixseljCvDZFUnFO/5bS
YnJi1XbWE3rU4uzLlJWPWDFrH4pcpoVsqdMxQXx+Zdd4UgT6z+2IdhOJFykfoqLUSAHvLY7B3o84
iQpNDl2dRL55J1dDM27qMZtyj9/r7zUzHIvDmI7qF7PNordapnb5NzNV+rsGdcbBNYpk+mDIeaS4
o5VN5V0U5/pnkHvGRUF856HuQvjrUWAM0r6BdTl+ZUsc7loZ3rHXksHVDxYSXt2vG8J//TX+d/Cj
ePj1Ds2//4ff/0V1s46CsF389t+X6K+6aIqf7f+Iv/Z//9n1X/r3m/5H3Xb1j39cvpXNP3Zd/v1b
GxX58u9c/Qgi/f0km2/tt6vfbPM2aqe33Q8E3340Xdo+heOZxX/5//3Df/x4+invp/LHv/74q+jy
Vvy0gMf64+8/On7/1x+q0Of5r99//t9/eP8t4++9/4bYbB59u/krP7417b/+0OV/smuTe5EBoQdC
M+OPfww/xJ+ozj+hTaJ1iwQQLWf0V//4R17UbfivPyT5n4D9/5e9M+mNG1nX9F85uHsWOA/LG2Rm
KmXLlq3BsjeEB4kMzkEyOP36fug6p6skV5dQDfSigbs5m4IPlZnBiPjekbsT8zpUHqz0XhQwtPrn
f7Ss37D5o+yCK97TrLm8/Oeve/aL/fEL/qvR9XUrm3HgD2LF/7E20VDvTRgAj/vgtR+iL7bCCddC
NhpEIKTmAjkQ4VDBB9Msrx2dz8+v/TkoV/aubRAZDtGXOgpFpavKq6kgL8vS36mq0t+pOG8/5Toj
B62kHexPv8K/P+fffy7Aw/2+zR6PqvBl+kNp98iRWoqFon4ejn1Gdu9GbPU/k6T9/FRc53HC4DOD
rHox0uUDmRKcZ4WgKM/+4A2q0SKyZf6+DDdEA8hk6lduWM8PSr5HWBz2bATicPYk6b54Ig3AQ6h6
AnxoFsM1QLffkuROQbq2pCD5le3ytYe92LiUuW7z6gxEYFgkt58qu3XuyswxJXhd9lo+3i8rkTSB
nbYCrYMkZ60835vz0TQb7UFVOZ0yPhQdcdfZ7L3Gq/zFR7KR8pAPhZaQvfjF4WPVqz/aud7bsdfi
TSkdYMEy2OIBRvSfLkE+ELM+4w+MKimPLx8lK0dzzec6OHbW2ePDxLzUrwHXf/W1Afcx03EzZKm/
eIErumuqdeXS2XeudSo1jWFW6hWvMG0vJcn7utsvgeAXnKEoZF78OrQv1AzTZSWUHJvhYI2+YRAw
13U56WzeBIwRbOM0XHWTp75mvVGsb0vdKOu0qC4vRL3VfX+LcnIjd3WIVHNMF52GBOc31dXaWLCh
1pgSTzC1MHrxuIy+d+ISuOiYHQnaJQ3M1qB+1cqe5kE6aTKSCV7FHhmVHJRMO2JrKFePG68ePkaF
STS+lNsWJnRvBZ8zJDev0eX7J362c/KNsFBNfmAULb84KNgNMlo53FJEa0l0g7cyyUdBW31gky8/
+hOSSHrUrOOwmJ4WniGjV+SYf/HLO6g/0dziedsX2PMXZhwm3ALA2YJOhVDYc4+hiEzoV1bxX7ww
u3/pp43iZ5nx86dk22ZMxKWWRJjoNbYnWlzAZabExFX7/e/37F/OCLY0HIXExbGnYk55sd0UvjdK
z0Pc55Z98yNYphJwzHO2Tvi9I28aL7W9fxT9+XM73fOPYByhOhmHX3yHRrfIVoY80gKLEtpdpqOU
4frKMfHyl8LtQhwEAmkmcnBU88VTJI4X6Vjp/o4aFkoS6iIXFMTzFCZ//w3++iCE3ZwK+4HEfdN9
seX0pT+0uUHLNrfGHHeDZ4mA8Nybf/6U3y8NdNmy9Pbf8c+36KVROX00Nd0XiyO07orECUmu/8dP
2WMl+GH2xlxW4POn1LPljo2ta7HOfv2mbX1G36kyrv/+KftX/+e3eLf978eNBwrIbeylfqGIpFaZ
DBoRDVv3QYLGJAy+6w+r/mHrQSxN/lrTDPqVl8/kXEDvyFG3P5bWvuefrFl8Lur+gJS17jGrDqiZ
e5HXDXFRIUBCc6b13v/kTlOaJnaqajtmpxmbGGxCnba6066wzMquLnKOL30g4WQIE4WDywA7VLo+
SLLhwwO4yzjFva7Xb0NkzQEUvt3Xcdn25dOm5spNJvLR7SRsXfgEvP/FIiJnHPrEN5usuvRKOj8S
pyumWVgkAzB7FLbxnpzIposbwI4xXh1nvvGixf2SDfxARwg2W4mKPO5aLBBhF73d+I6g7LGeUdD3
aU+vrxoeV4sw3NiYbX+N03luexAUGtbiyJpmKZY9XR6PigXu36VV/kCNmb8drIi6DipiVNfS1mL1
+jCEOeHxBYEnq1jtOSOLvnes8nLT2RzF5Mv4wZdqsXzMgVPYmcd6WjxFCWOeHzWdwuZVuLnBN7db
DXUXmToMRDHObuaItG2Cto1pvyjcKkECqbdLIiXbVii6E4NPNrB1zl+4sOcGW0Pbn1wtrzvljZpb
kVXLfLtxEFHjUPszyuBpndNKDHMTDomtw9BIEBZDe7ZwdMFFRllzE0dd43x3WARVYoST/23M63y+
N9o6/Rq0E7Uro8GrLeCw149R5Rs/ltIKFqEJRb+ddOEa3zrf3G5xFNkyHgcu3Betb803WUhBybkr
5rYmBC2vCYlEvGrcqbBZPIz/0noY/SH/YqxEncZdhHZGZbvdSAxjMGRJMc9BeXTtsstj1QQDYV64
LN1YWUTNw0XlVZ7HttLKuSyndSqOrjamLyPO4e5LUNajezAmN82PRcV4cNJb56xHw69cAguGyTGO
xpDZjcD8Qy6ZUcyFfaIAdLJFZBrBF6O1Bi0af0/aXfKMdR6VjvMRH6H046bw1fjDpYB+fTPs+Sjn
kIaSSSiTwNyYeJaxOpaq3K753q3iE3O6ZX7vK6Rid7g0huFCK6sqYpvcOwvn1Bo8ZEtD+x/2ieKm
JrLMOeM15YttokpN53pNS1fgDsvMo2fOpROrlZwmUQyyC5782qxLvjPHLb4PAdWf76bWLAJhS2Ro
l7QEjcVbpXVmxW7uT923AYEhOGnT601F+C3z7YKwyrT7oUwSywTXRZhGDHjLlpFkLLsPa0SM3SEl
bE6K2V9tT0zE3OikpKiVFHvt9pbIlXaHRK21uqPCz1UJCXZ18yZaJnI+umgLsoMHPxyKfsq4A7c0
LdVXu+hyQHkjy7o5oJchmeE0UGzle8nAUGsscStbkzUeTfQBH2TruU3CN41MAfS/LpKMcW+IM8zq
X9Yps881lJ2+ZsvJhyNxTxZy8iYn5ZqYiSL1+s9D4OhxfOylZpCxBBYKrw0Oix9lYXmR943cynty
+q2MnvFFvp+mqmiF1RXu1mKcsgqaxA/bVqp5FpOND2h8s/k1UPpSbdXXlK81FEHX6+XQdXZ0G2Vw
9WJvRAjoTBzV/RJOKmPvXTIPLpNex2NL464lZtfvyxjnOVQFIhw04K7hWCQHekgkRJT3pKkNFIvM
cVgyLlwYY+TRBFBV6HWI9l6r2JkIlnuDOdkG2+KWap7WZcrSKzfjnnroSrmCTSsaxhO5MQ6LcCpM
92LxDVMezGko3hl0DlqC/kZvPhRj5nVnSSlZExMb0ZGUMjvRdQV22e3JMPz1JLewZ3dDUd+MixfO
H00/Y4xRZL4uJ99LqUDVtjuyT3elWmK/68wPRmVu6WXXzGQ9s9Sy64Ju+PeS0KaG23QqiT7M/EXM
ejG3pOzlUL5p4a6YKtahpQnZ8ecwnoswt87bYC7N0era8IZvyq6FY8z1A0VBQRpbrV89jkoFEpTP
9phUtzSSMZtOIy/hoNJvRhisOun6gTuEU0APxJAu3TfD1kEhxiIvbx2rGPVxofPYPCOPUa1IPWO6
MmYw/9M4yGwSZRam+8tSR9WR4IfqfgxGkzqkordvl6XZK5OsKZ8EXnRGCSrHXOuwrZv/tePo7ERt
2tKMc8Nuv9TtaLVicyyFoli2SsARB4RWGJrdmkKW7d4gYcY52mNOPI/0x/nNbstSojCb7sotAlKo
em1q87DZlPbFuakyX7Qd0WPx0tcDH3L0sjtd0C0V183cK+IAdnGkbHlH7vgzvfbc071TsYCMPSwk
X/0OmYG5EynDWHdxjR2tOuheN02sGztPv7j8M51Ygwq6szVYcxb32HXnBF7R9WJiBZCeFop6+Ru9
uF5+cOoM03rQ010Ve2lVmldDaQRDIiecZnFLBt7AAi3t9jKsmjaIzU7p8tDaitK2CETFPG65TLfz
Clw/vW3K1ineIImw5GGx3bU4tGm0el88W1L1DgVEn9K57jmTj0EEH3WvTcT/BzKV+N9Z1V76riO7
tiljp2x68200BGrhDKcROvzgZYQof0N16fdPc5Hq8dQQ4lZfZJwOi2jZmOXFNlhrKOays21hsLdY
F+BX+V1fZhTSEHQ0r/E2hCkhZBgvXeFhZ6li4sokW+qcr6PY1lFnQrk+BZWG7L3hssD50IhgtKM5
zjWJ6MJr/IYDlbuTcytNkPrYXhqw3KZi9r9okOFIjuZpo23e9rR9LmYz5Ns1ynlKVD7Pp7AlFCEm
XIa7WuOXnGEMyZgJCVPMpksvArkTcuFSRjaTt8V5E82eUGCA7+gZS4vDxLWlF8vGuXXSZVvIuFiC
9mllmw3jUObZXWAZ/V75Cl3zBqy/94+8+7j6DbNro4STLrrKJt/OYkrPpIpnq4bosFa/uMtNa3aS
zRm8QYxVWUsMXXr/fitl3Nf1xjsSVpXFIedVxnbkbNh6uo0M7+T2o0KkSSnLIaJDxzm08+LoePKc
9V4Pk/F+APPzE5tMxaeQH42AXrVV7WH0/RRaP7VTgr9TQIPlaU84+pwapj/dLvmCqZz4iqyi/TjE
jj1lXt/DxxTFJ6dMve/So8zobUkTWkhgVBOyrTmI5C6ducEG5jZGeWr9udWi9iRkI6a2EJdzlXtz
rLEv3xU9MU2kXefSEMMizYdCB0YUBxyl3D+X3q6PyJYDEIe0dW5c6in7c+Y6gRZDjwY2qfqAoT6A
v8GZPW2eJ8YhiELRku7Mg9rcu638ov3mEj9bnFSWbiBM7Khm3JbbSF8gBTjBAWRhCT8EDbjO0c+m
IXjnNQVnoFUSn+Hgtsqpp7HV5SaXXIvWaa1bH1ImE/lWNl+nMWj4fsYl+nkQE6hY2gqD/oDlkiGz
79HRMRM0kiuCcn5o1ROk1sgKIs3Ka8sRg267h34ul03QoAr3JZsSbacMe/JuLX/zJBNGzlHE+E+O
ZBOEwwftsMgT2JvVjMMmt4qkGiyioybWpC08f3DvO21mUcxtrXozMduER2/ozEqMGNqZXlq5viJr
cF4iBgxSGJn3zBqfLnnScp5PUqbH5dTaxppeNi49ly4vRx6bY5qub9usT/2jzEcjOq1d6m5JIGcl
hS639XqzxoW7fNm35XGFEFiTvKk27xQutZsJlzrt9royPav56E7DFMYooHCnhZlR2OdsKuzPI1ky
02Fb2A0/MGqTFweZI6lGbH3/M4RbHtxaW+CcvbHxgyTUXXbv2sVyX2xOGr1fK2mRsq7nqT6R6JfW
bFZ0bIm6n/X0+e8H3F+/IvxAZLRwWAGreOYLUCWHt02zxmtESOLUHeFv6UUaFXYpvLow7yp31bd/
/8CXgBE4IdIDxFVo5ZCY7ozHn9EBGgUCs1x3/29lVt83A70jQwf35HYbXyt//ItnuWBGexYtqa3Y
RJ8/q/Sdaaxc2QqvN90D9VEhRWZbdib9tDn8/cf6dWjH34SPn2wC5Ku43Z8/KmpSOXh11sGBdw+R
LNerNZT9K9/drw9B90ygCDeHnfl5mRlUqKhW/rRwMcl18VQXdn7d191r0u+/egokOqQU7wxmxxe/
UB32jDYMOSKPqunCkqWMLbN5VV7/64+z//8DqaC8xcMUvHgMiq4S2Xzfif1Haul7DcyFK6Llt7E/
9J4RhySjqmu9pKW8C6kRCj8Sj4BvhJF9bMmhWV37LSeT8s8UDa3BObcy9IB7YVyU/NMfl3fSwmOL
Ig0H6EvvqxN1+LcIpBJ1MH50OpI3BoPQtv+Lh+zZzBgPQdJfooDWFE322K2gmQNjCPfarie7t+vC
1/K4f/niUcxxrvEgH9INIdDzpVo2AVngY6aE4Y/j0ZjzsRRShUa8ubN6Lebq14dBcO5U205B7JmO
zx+WbxrgyiP9FACpP2yVQWemDu97u/1n7Zx7YgXcIVIUhGrIBgC8nz/JdglDhZLSgsWrhbu2M216
NcGgiH+uUh/j/6gj85++9vumiWEUlH2ncF7Ki7Kw1/YQQh7IuksTV9bt0SZZ4fen/L8g0rvH5mbs
Hx9HmPT/D+jzXfryf2bP/7tmyv/+tfnXzde6fcah7//udwqdDSH8bZd2UXnMYkYwynr+nUM3yOr+
DXKc7R+ml31mJ2D/Q6LDk7NcQJBxURHtjbblTxy6+xtRupyK4NfoYVGh/hMOfV94f2DISOywwIK2
A+XyFLDqF0dDP0Zqcr0puLE3y06y1aITGKThUFaNecZ491pv9wsyjs/JbQcBwC6XIsKL1scXb4Lh
RKre2uk2iOj3YXobK4ZPKw+pchp0Es5snOAzNJ8q17mg/Sc7DasxNQk1x/llkU6jWLQkcRXY3j07
0lkfm05/rkNQJwAWy/3Yu2v1JTOc8pSllvHeKILJODiopBj9puLr4iKKZ8ZvzCRnEo49120uufse
rfQ+0CFIi6k2+9Atqn7lOvN8u/n9o6NkRWGIjBmOzXr+0S07rdO1nsbbErqFC6udJ3p1Hrbeek3L
+JwZ2J+EgoBABOR+MJu/CDajkSpgZ/Tr2yaQ4ztZZdY5QCubpMEIQEEUdPtGE1V8/NP6v/591fxZ
t/BCGvb7Y9Ei21Tk/LzYvCBanTxvIR2W+rZXjnW0pWbkIJg+cR1US56HEbnN5jL2x/xtEyzfV39Y
XrmE/Azx//N63j85QxP7LJkABGy/2NJNM1t7167rW0c1RI2oXp6WEDis9+p3bcBHzgjVPRC2mR1z
c/tg5oM+RzML0SzL8rBjYwcgjPnkV335uXR3dN8NJC57t7+0pyeXK81x3fr+qupX+5VD9uX6wHpJ
rhNmDWSoaG5fWvyzTTtOFUnjpjA/7RNva1za5WtL4+ULvz+Eiw0PIL8AueKLF37KBmVQqWrc+Hl9
8uUj4MyJXeC0FPc/V8P/nAv/RWbxn16MXbb1TFaFuEp+e6Gq2v/F70eC7f1GGDrlV8TDsAegZv7P
ibCLo8iLAcrnB8IotHPI//tA8H+DVAbjh31DKEGI6x8Hgh3y39CCkvSEKItEP++fHAjPFyFOTgKu
iY9CWb7HQeNqeb5JEZ0W0YoxgjKBfn8YlvELbtL24Jfha9vF7xEdf7ysPAvhLJe9n0cBpq+fZOOf
yNhB9dbaZ1IJtquQiqlZHWeTRxdVvRjx2KSQPF41D7Gi8vidOVX5ofOX+Sao0+ZrNzrNu9acwcB0
Xp/D2isvJheyv7DrVVS5/RgZvnvRdcsn2UbO5aAH41pqe0wYYezrskrdz86ahTdt2L7LLSMS3uJF
h8GbHkl4bcXcZM53aVhWHKbZQxptCM38DuTEd+syw56ergqUnY77OJ386f1Qj9eTrcbHlEK1XmCZ
/RaSpXSSkTsICWUiaFe7rKbVidNWTUQgBnUExdm7ECOIDgkvoPcRzSkl5n3nJOsq1U2vgrVIiLLD
26PXNBiEX4/Z45aV25I4SyaPOWmwSel4o2lzzwPU6kf4nwhP7IEkUxDzG5wLTm4R4lXLFobI0TQ+
KihBw97G47S0azBfBktozA+rXfWFyOcCdBpVreO97yNg+6lE9lYRQLLXgNWujCuzcb4OCyzaITO1
e0alUOSx22K5FO0wGp/p6fE/bHXa/tBAJx8tvUZh3KVygre1hmmMixmslYQgPzrD8ngRFIXNd05Q
U5RderkTPKxtExl7VALsWTObyyX1QLC0Vo94HcPRQBjBbJUCpkn6l+42qDKxlFmsws17VBdrhGVA
rJYpP9ntUIyXxlCuJvTmxHLLVB1El23HISIYAPGt9JXW3gEbLWK0iAe3SdN7SomxRv167BRXj0B3
pPwaa5HOotz65t6jHHA88hnG28L0ZiiXCPu5kKYGNcSRuibkMlY8bQSsiq0wdxqal+p5EMArfirw
UtiuwK1MDlRbBs6noZjyFh5Zckbvk8njRNRhLXpZ2T/CjozhUxQMBFg4gYFJwY7AAp0ij4x4ikC/
RUuL++U2S5TZdeCmmtlVekw0xr5yW8duvxe1Vb13zVT1STEQuQUmGtQKZVLLkMCkq35spQ9gSv1U
2R6MJlB+MpeV7hO7d9V0nPpoHbMPwziv7AtsSms3PJZ96OaJOebzZ7cyAKD3SqnLzq7K7YA4GJQt
HHy7ASaqSN+EI27yS+VBYl4E41h/JZO6fFj7vK+SyrGW8bhaE19Ojb9PHSCrskiEaYnQ3fDlkiZ9
GmQfHK8Iv7MmpHvuBsSfsYXbjl0kKMKMDWNZv/W5kbuH0S7t6ljsRY0H1GXsJiyf+nO5mcYNZpIy
TGa85e83y12BEQenCmO3WDab5kHWDIxbNn+oJ+kHQkofpHGsIL65EDjjfdFqfTc0jR2cx7YcPcEO
Bg49ECoI2zt78qIByQU4WszhsfGtTopVSkD0JtLrBY1XPiMu7l51cMzJLq7NaZl/BHRALXHe7uKh
vG0Q3eSGYVxnlpIP5pLq7MEpIufHYnn6O8VV1cc+xZKctLO7kfNpTHITnRmkFvRFnblHRaeIsQzk
NVabXRcHxYXrOkW94Iuh07k6WF4tt4tWZ/1HNHRhITquJbYooy57KuFb9sRQw+0ut151CyHMxVQe
+rFy8oNZL61+b7oraR0RPEggJthnlImO1PmxzyXtKfascgiqdArsy6jdIAS5FbIoJqQfsB2jhwfW
Kgr7QVdUz5CQFk00mbtAtIYiIk9I0LPs7Qr5ghIomlf/QPHviIfTNpVxazt99n0s05ls1zDM6R9a
oglRJDHch5ZExYdQKmQmFib/UGAbTstY2ka2k6f1EH4aiIihHZ1L5FtPt+wDgI1mz8tbTfdEt1bo
VkxrHa+qCODsSwvfOj6GaCrqJzU12/KtTe2iToCulWeLyrLmHuXe4oYfhtYzNi+2vQZpo8gnvOSH
terM+SYy5ky+A2q1kBLPQQo53tR7DTvkTt5MXcyFNih9pAWt4Zx0vxbze75nAJ06NFqJ4QPuPUBE
YYCDQgGU+k2Wry4facF9MAUitbPUeSqMsqsvRvL4SnD/cTLCVrSBtwYYIyE5G1EQnADma2hrUwkC
6pQdyQzUcDdH5p4Ft5VmHd4H61oMbM5ZoT52yoVpCVfb3i4oQmvdUzo4QXWYHTWxlYypzeanYGAu
M2l1/oVH6mtAMFZRKU/MdssZykGrH2oLhwS2DJtmrFQXpRVnqXR5oxQmUED2QgP7wy8q92MJiOVe
NGVPPrFRURDfinrFavPDmS0VfVoHH4Nl0xMwUSUdIsvi+zaN9njbaX+yr9Y6WIgC8jpLJcDiaw8H
NdPI9bYb+EFP6dTV6Z1Jk+uUYGOe8pMNjV/z1w/9diiNen4/Ix7GOxpWMr9i/53nx3Ez0QtMZVZ7
H9D4OG+XnP31zYwcaUqGMndQI63+0nwso8gYL/M89b93DK1rYrRRoQ9yqJogGbch19eMffY3D85T
P/WksuRfUfjV+oqgPJW9bf2CSP4SVLMwRWtGYx7PbKNmIGj6Vf6JpbIU06Hr3R5OnmKfzb00t/XH
4tUu+iP01WRB1O8QuXJd4JZS20m/dhFC1mjzLnTV5Tou6gENVbuSD2w7QyXSpeDGkXrZhecut4Xt
N5/nEnuJSGuvO8itkocszat33BmWJ681q8M6sm0JVudwdBvodnJAVkiApXnfIyw52lrZHay4x55r
dPRrTrM6kxFdnRbTQVORKi8JxrU7Ezu03TclQiihsYkl4aiQ5AzAfiuSykYgfzWuGosCkh7uUgCV
QRGH3juiDETTBcGF0znzW8sa5iNU1I9uLaeLfBwJMDLZSWBTuyP6nuxYjMuPTRvjybcrW+i0RDgJ
1fZJFUtzHS1ENBZBbl30vls8NHOefsZS0MM0tMR+J1PYRPzIFYygSDebQ85euWQalTeLLAgUUiLv
wq0y+0AkyLgmQ61tFnSHrQZiPfOT1IXkN4PN+I7r/hvLZLheXMuInRG2ruhdfdU7eiZ1wbAR7oVV
f8gdvV2vbVUm7HzdpfKVd7K80fieue7bMF8IgjDKOqk3x3if+nYO903caxGs/c3kYzmOZaANcq7M
noaaIX/SjasTbnOoA0yydJMskt67cYF/AxO8L5EWiXlBizsPs/mxS40pQRcanDEMtqjUmvqmS5f1
KrVCdYUppz83lcflpzb9pFgRFeUmpDMabw7JNu0u14EVAxDaO5B0pnxrjfbNMkbZwWp3XV4Gt09s
SXNQA/rocmmyB17ePgkyPX427caMpbHYV5QLdU8N0eEf0nUIROe4kHWWc51HzZ3dNabIqb28qMb0
yV2h1+cIARU344T/Z9kLGrw0uS/mel+lREgf88j94nHFhfXzlzOtmaDMrlmNcxJuvNTJaIT+Vx2l
wbWzcKwH0eBd+Rycp86a74Olx3M1eZwfFIJdVktQslWplp4Qe4qdYWwv7a2qzk1e3UTKWuN85g9P
xjTviYKcm0Ph1FEQD9I15hhf3V0k1SiF2+XtI1iUT+MkTqcnm+adc4uDGKmdB/8dZrPZiKGM9k3e
kQlg/whIRr41sramGB+3OtQJibLGQU1cT1HaPxSlFzDjVB5V8qUHjYepVYzObB7IRNFPBdbpf+df
/8+s/19gWX8369981T/kv/67//py4N//2e8Dv+f9BsOL62Av0LNdLDD/Gfgd9zdMExYgPVgumMD+
X/498Dv2b5YHOAMxQTQbyus/5n3L/w0/LSppsqZ2VNn5J9M+2Cvz/B8zOAFSeI8ZvamagvZkCH8B
SmYUt8OFuwj+ldUapzTL6kfpRjPugz7wLhfPktz+t82M2Zu4hlvOuN5v21pbZ3yPKuKlr6unvrbW
G7RtNSIjdywudGgXJ5uerhIhB21+MqCGScgoUxedmxXxUKxIouyiz354TabOBFXdNVvoxX1oNm9w
uoxm7Dhp/0kWKkjsRho/UjK4PgZdYx1/RlfzRX925rSIt3rEKRXqGU2xapzh3KGh+bpgkf28Zgzi
Ob1dH0NrbfCJjWV5LjN3jflJ3vJ34wUGB3H7uO9s7ykbEUtykZ/mRLFdXnupX8eOMbiMrs78AdyE
KbfUWSBjB0P8aXAn7Ygpyl2M4uPYCHblksossnSLcwfK7b5JhyVAW1qyB4ow74sbbIr2dHLmZe2S
YEjL8SovF3miz9i+KowOQ79sAu/BHAO53KHJ6ZvzlqJJCOQwPKY556ebM34nOUdATw2wqu6WvJWk
51tR7twgy1TZfNE0Ki2/l4qxchL1RBRifd8MauUQS+e09tUpRD6c3k5buGaUpXWdsvIDqm2tpqc5
XzCOFALpYTf0WezVGhz90YqQiVzbyvNqpvYQ5Wt0QGqr295IMMigUb5aai8s6zjbCpm9w4RdtRzl
dmC03B4z29dl6ca2RSnQVRGGxB1vk+5lAoKQZjGbPlLEeR+falbQVVXAvxIohZwcYU7Rhm/DbYD6
D3yUpgfDWvxPqYeqQQw+zYWJ2pZsEPMcRl+Z5DdLtF4ZvQn6yRvfdtXobgwBPYLVY5ojSwP20Jlk
ydtDrGk2r65Gt3Knj0A7EzLtGuriM26O9eBtZC6KVvdT9CmKyvA2VGX7zu8KfL8m3OSHwEeS+dEq
jMY7I0vsh/uZY+Q+3aLiRw5M4r5X7dR9WdaykacNQapoFvD4WC0RB+bS1t512PlFGYMu1DLxVV3m
dwOq5fU00aFUx3PQzN/93iuzuDQNuSZtFYTfyb/IVhF0KPrepFiT5tjqegRYo2cM0WU1l9vD6Hje
FaD/kL3Z7LlDJBaVbSWCRdry0NP2phOjyeb3qCGnvR6hw4aE2yQ6OtwhPnTcYO48jkvk3lKtn4lK
59lTE4JQDKUuj4hkooNXhqN1iQOKG922hDpOvcm5VXJNh3gKLRRL+Ya7X7Vrfu7bdTZpVO6yNIar
UQthfGrevprh3M+Hnjh0oKdgzbrLvCjVcAFhky8x0yYjd5ON3fvQSk2u85tRbrdocnNbEMULZsZA
YLnv61Zi5DJXJ/jBJZS8TQOoLUvsue9udVVk47kDqtt2T0GOZAZxZ32oSx/PDDWukntuFNWHsW9z
dPuoYr52Ze1e7PXb73GHTu4RPKb8nO5e90E0kQtVPFs2Pwrh4sObrMPvIdBRuo8bGOF1Zy/MvN4M
WthmqngKKPjSx7lqq02Mkb3qONhyrIhgIrK9XBerS7hEIZpehqC+qE2NTWBts+aebjv7Ydv8rBbj
FrafiPH0Pi+WHvFrgXxlidWsM8F+XjpolkqAiruTKC4F/zpDM7kA/cXN/2LuzHYkRdJt/US0mIdb
8DHcYx4zblAOFYAxY2AMT78/qs/Z6vCsk7lzXx2pVEqpuxIHDBv+f61vZTZSIWqoySm36AQvSdLe
LoMbvGpMrA08cr6hXdrb5bH2miDb+S2GNsqQcVuE5RhwdGjFKoBjD6KqcteWsDkRh1dFFc2xllg7
VFJUzAgVSbKTJevEO5ptUMsUYaJd9JHUTL/q1xIBw2fPRjemDplpiCh3vepSqmpxqUMtycbZQAkO
jHhBE6jpunLPDcehOmP6II4LkkAix/eyRUSdma3lZtFg6hLLwaYUdSPQlYPh0eLmzhsJT7SR0ztl
i5QzHFueqeQjGRfbvQFtWnCkYCOsMzpQn8kaZ4CNR4G9qDH428yCrVNuJgxIRVTZyTSFreW0XX4U
jtZyZmJZNM6VDi9U32aDwd+7TROlj/VutmWFRN0Z0o3plFRvw4Ij47T3bcRq5Ah3Q+ypTZKg6R22
Q+qR/VACb2ipPVi5O+V3mr3EvhM2yNPbrUC0/Z16KMDcDuJKeyYKPo0AjBvvzljP+ePsaUSnOD4V
1g0N/+oxazHyRW46gP8bS5x9ERqtvrsXfp0M5xhm4XgQTrDMB2eS8qMgeeVJm4J+2lJXxKfEEyn/
wr5RJLvYcGUfGUvRzlHNnvi9wS6xPGnENFZRV5SLQ/g8YNFNKe3YuzVzK2tOiW2iRBeTHvt8Fmmw
hH4WlymvoMDOHfmaNPt9K/nxIuQblC6HJV85b4qDppaGc+cu/W2/DEZBDTRBgdcISqY7zyjKjCJR
Wy2AoQXTsWWmPYFMy+yW5xSG7XHOmEjOYznozhZsDnxRSg0IB2+wWkzmHYLLkvSYokvzXTvhr7kX
U2JYGzNTJhYgy2uo4yxNEFmdL+TNSC7XwR9n/7bnjoIX6he1z6RiK+cG1oOyrwpdsULlXa6pNCTr
Qa9u+9wY59AfdedWr7ycNImhL/tQrDuy79KIkxoe2jB+QaGadFE5TMmNozRCCJo43hEYzrSJvinF
X4LiruyN0DAH893IOgzZTDp2/U5gU/ZWGH2WRE2FU5ucmWlxj6WWtNl90KTVozFj+n7R0NmulTRF
4sIVM0dgb4vWHfsiSoyg+7A5Y3QvtU/4zpakd5VuJAdvJw4Z/TI+dYVn63vSnguUgzKXedTHEsUf
h0pbZlME8gzLTGLr4ntTKLfZ+gq1JdXKSs53qsTt8j70S/Eu3MmxokW4/FBR1us7LSoKCtSjLNrx
lpLOU4IEpymRvDp9uWNvSOG6nIZp1/SpEZ85j7nLg8EJzXjK5lQX26WtA5T5qKXNd4Tkg7wrZ6e6
65vJexeFTdUYSKRJAa3PGCqVYTbd1hntRoWjVfY5j20ZEVBaRpmp94HKvcXsADgFFF8wUDvotMKK
gLdpeNzoJvthQUzJW8zY1q/LtOycvQWALT32uLDxILkNS4G7eKL0wkL13KLVagMqChl0agsKjno6
2Uz2jn1Xem1Mo/kKGkrcmoZWPvnA4mfU7AZFwr4drTmSrmIX3tMXu9dr9sMynVeQqK8A97SFbRHB
lwfdK1WhpsGNMwwDmXyOp20LSvf5be6QL3drGNhNUYtWwWHB3S+v5gCvUGlOU7ZD2ThcxVL3v8aN
rFSkOa3/jtR3GDclg8Z9REdf5hs9JrwqnPN52LGdLT7cvkkOJBwljGZ8Oh+17pDvPihjr2LdSw+F
CY9k4VOddxZFxDdQgEydLrdwTExFCAJktPu4W4bbTjPkDy/NRh2dLv24VfbfRNqi6Q6j3sKZV1c2
4wXtF6PeT4gN3cg6g6Yjg1E3t65WQfEN1RIn7g4JjX1aUnvSQe4oK/0Barx1dk6RxzI0bYTRkUe9
Nzi2ynLfai0XJyj9lgwTwHF9lC+1ryKqedNXp2tnujHIJChhsF9MQ0NiTmJfHXfe2Xfr9FozYqOO
avR/RiidUmdpqAfvjl168LUs83onpp4h0VvILfH0DXwv0A2mccMuVz2ly+gNh6VP5ztXDUw8c2KL
A/xGbKIlxcJg6/Xd9C0HYFwfS+Uw9Ul86u0uqA2vDukwDfUVGHBilcfGS5EAT0zs4X+cXv9BwvFZ
OIKwcn3CILgtjzwNErxW9cB/dGRz25gQsS04Le2AbyVnK/ExOSO/hUMBv7kHgThtZNcvav/rK699
5f88hxLc4dC8ppFtALNFDvX5ynXH/qKtmiqapiJfO2xO8iiquNoUBZW6tHQrTCHske+srK9xT2jm
78CKtOQvf4G3Iut1uu+ARez1f/+Pe2eZbpc8Y4puSj2+kVpp72I5y49f3+cFI5NHzI2uMDV0KjT5
6TB8vgyJLxyDRq2MnGlp5IbCO/aYgbrm2aRGrYU0HwdFlZGS5LqLY0IxWvSJUUr+wxPCsLT5I7Py
+oNWATKpfA5JLd6/u/T/cd+90Op4FSJHy2zZO8Pl+F7F8+/ynn5+ujYN45XjZ/HF/oQRzA3aWh4C
oQgl/HLkYEQQgh1Xvwke+KxeWO9lVbYYUGfMFWugXzxch4gtRwp8QrrLuZ0JHKYgp5Z2fqZKmdS/
GbM/3xMyZ66IUhUxMn/V51eJIiN2e0JI2JAFfCIztfOtHjfqd4Sxz5qd9a58dKOUjhGGQM25jHhX
DTkyQcu3EcfApna15rBfjWfCTnSLImpuIUY4/nqYrj/98+cIuxi1AawWFz3VpTRjFa6wtJYlFcVK
fnSZa905aapOejq4T/oylt9ZbqZI1xinvxmPP71DbhVCzN8yJZ3D1cUcVLt6E7izTR0hR/sB3NnR
KBVRUkcnmAjz/dc3eiFa4+Ha6OIR28BVxGVAINbnl2g2WVNmhs/eRpFpx/FsYmEQNO+eHcKDk4jr
e/cxdtUXv8Wwt3c6L77JMES+/fqH/PSS+R1MfjC8EYoiSb6YflZyvWlpkNtED4oB+cnCEcLo2EtF
K6/CorHt/nZk/cN8v2YQWCaQFI9S4MUIzmKrXHJ/ZDLqHeelrD0Dk28mAqfcIABVyR5f6yLSMO+C
pPwNv+Kn94yhA6kT1gRGNZ/PxYM3RLeegdOSkGYvPhH8kNYcCn35kaQ2R5g/errwANFeM6IBOWGC
sIKLQUW/cNDpuKRRwfn0NAwKoRAery+FzMWm86kM/uaCF3PDekGWECY8Cr7c4eUF6bf1qTnUGalA
HvVQ4ahN8ftZ9WLQUDY2PaS0QN8Ra6F6vHh/jp8VaRNoadTnZbPtArEGQ8vUi+rRFAeX0OaPXz/H
iwHz7wuul2OwIjO9nPLwKhM4FDdZ1CWW+V5wYH0lhWBLxcTZDAl1oFTNfKi/vujFSOGiFnxl5G82
YlxwXxcvTzpeN4q5SSjGjj9iSjBRUA8/CtOdfvPS/uFCRJciz+UfZvbLRMgUqUFjdiKJZj4LsviS
OSoKWpF4juY/vxTZtCD1LC6I1/xCqDrq46xnHALCKYZB8vdNFWxPadFxe79+fBcsW75u1gywWz7v
bV3tL1FfRUw0qkSLEyFfmymCiMqn4Dn26lq0zkLUJub6e6uW8c1SctRCu7b0CZl85RLvlV24BVlC
UzFuf/2zfn7YNtJ3+DWIdf82wX2eeCHW+g38AUrEC8e6WKfbSjML9vv6pz+/lMXI4YjMUv3Tw6Z/
nSJMTtLIaNWzN4zPqhyedf7855dhC8naBRbPwFLy+Y5EJuymSimZ94ZwOHoWxdYWvh0GfVf8Lx4e
4kzk3YB/eIYXwycb8Ayo3E+iUZKtlGZLfAOsGqvu+qdf39XPnzxxZ7SgmKgBuDGaPt8VBRaitcnm
RLcdiwPVZr5vWOfLscyZY+hvJNcOjsLvv77qxXmAMcsmnMVhhY7/Dff8fFVV5VosgPNHzHBBjZt7
UDejMwy3gewZpxjZX8k/G46FTzun99vy/tfX/4fRSYMb44ZLCi0Lx8W75LA8+q1mreu/asw7D2jN
ew0cpY9Kt+QH/enVuFVcOivRJ+C6F4t/WRbNEHhkkLbd/KwhoIt6t3/+H8wFP9/Wmly4CsDpHK5E
4M+P1RCjnxBXQ6Fzmf7+Emic/a++BLjZJshINsUYDi+fXt/UU+Y6A30OF41Nxjt6aadB0bbiT3/6
6Fx2x1CbGSvc1+UWZux7P7GMhkcnBSLN8bnUSfr+X3zbDAS8DexHWXPZoH1+cIUD+Kpv6ZOidqxP
1Ft/gNmvTiLtf/z6fn7aOOAGwsy3EvFWJfilL9hJMfOLnnKHsA1xsB3URb+/m3+4CMZu1ADstWFH
XV6kB8Sa1QKwSmFV1SN4BfnBF2Xv/vhWYPLS/EZERXf0cndSjnVLJ2iK0SNayT3rS3VqgRb88ZeK
bYLcMIsdELMe8vdP53b2t1lmp30cmjWe3o3Nvan9YAu2z0Eu2cH/+qZ+/oK4BgYenFtsRcBgfb4c
SpQq9mZKpWY9zs/FOC3HdqZgULjetP3zS6HEZyfJkRbz7sWYs9plNmgNwA4s83ja4A2pT3rO8blu
M4BPv77YT0OCIgBQUASvxFn8fOLLSxFAK0NzLWLd3uEp5SybMvj+8CrsGm3EEEwMjAeMbJ+fnrag
x7S5TJitw01Scd00s//HD46r8NCo/q3LMWvW56tAdVMaQBxA8RydR3DqvqE4K5feA3tJu/1N0WHd
fv7HWRmXEVGw2NOZttdxcblrJJlP+m7SxvQz8uzFsmq0C7rVPqBkpt8u3OT6z58hclz0JKwU7Osu
liZdCB88rAVefC0pa66pNlPgi8MfX4X7WoMMV9D1T3ummKNNLcDxhGmhxfMJJSrHQT+e2jn505HH
i6Jg47M/o3qDM+7z25r7pWvsjCAHswTZQnPNxEIt/BKx3a9v6W8k4uc35evrzgyLOuoa/v35SjIh
8JFIw3XaY+5WQT5dZ3FsfitRI6ANXaHm49jUt01As1OzbavYGMks0Hcg/IbZkebCRc7OXjWsLF07
6XM5nNE3oFY2gF9vDbBAN0Ov4MjUrgXaIi3kjWeUy0sazNQOKD/Oz64NDePUxgONKK8VnDxHz87u
aWlT9wOcxOE/zd02OeaSTsOB/uVrG4+WuCrRZ36RDqmooKk4ZT1PYxffUFMH0EPzplYRmG1kvEvj
JzdQd2I7pA1o3bWJ6S8biaDhHEwGUFffTmCz2LXlUlf2zeCvRU1wuJjLRzygnTsdlmSu/Zs+k8a7
ADFC2wpyiPXHc8EKseRITgVtrcNcjGNZ+HIS5D2EQ8IeFpoPQbbFb8fxz18njFPWUrqLlFvJGfj8
zmMeB6wHlgfbryknWeRy3CDCZw85avGNMTfLb0pnlxMp1i4OWoiqVvcUDruLC9ZEoFAicjRkI7n8
IJXa3heVSn5Dtf2HqzCRUuWkQkbN+rKMLIDfLQ5yj7CbLLbiGdusxdHKx998MRdT22pTQ2NGBZCJ
gJLcxXQdF5k5yFSP6d0P9UnIBoiELGJOACU0jt8cNP7hljih8YGy9WcjfLldyImNzOp60MJhhHhU
lywLCY3Lf08Cf6RVfKpL/rm0oH9iwP/P2PD7v+qVpS4v/6r11/w3T/7/Exi8y2z3/7azv38tLzWM
63/wbw2jZf2LWvraEcIUyIBYIRP/BwVv/kunX4ORnT3eWrJltP9f06L/r/WsjUhx/T+gc1wBBP9N
gvf/xRdp0uuhPgbrHCLCH5Dg2eZ/Pi86bM4dQMKrf5IGElLGi8kEOIU2aDZgQJb9PgDbUgJrC1hR
EMlJpCrQg3wHy4WBi+wDHNL02vaIfugRZEYyapts9MYfJCvM/Z7+QdJeQUfXCSrpVeb/5YAoRPLS
lUmZ3hRpCeITElJdv2RB7MtikyfBdFyEcI13Ey15cVc6Wt/tDAFyD8zVrN/jP7GSY6BVKHRi2seE
zmaahTUaxuOwRRPwRumgmneLNsw+tJ6ibOnt/x2c3JnC6DDB9ZMF37GhPHIyC2hw4OHIYqB5iOSl
vY9LWWFLzDAMlVt9JapuBz4m9+ClXpXv3YX2qmG1eFkWMwtrJpbrrFfp06IZ6pQ6unycOr+PoCpO
b7TDkXAHlc8Pk8NjB152l8X1F7uh4VjiVSw8dOnmbIynkYcb9rPdbwbNa796Oo8YestyjIOyOGTt
2O2dqRYE+w63iIGgV5kDwrWSnheCRbnN0wmbhxqHk5R5tQFS9mXuMxXFje6fsMfQXqUbtxW2/q1y
i2GDBGw4kLuOqSa1XgNvUSdqy+oqtfXqI52c/ipuG2vPLlOHB4rusJUN/he2Nzh8vP7NKVea5Nqm
FXU8tm1U2H1jKaAHtY3upHBzrGqib9oVzOTjTXue3EbNu9yTvKiwgzPa3WtyWYIvY4o9jewr1AaY
3irURwlif49km5Cb72wvMrGoigFBSaJuhcrQGInkRC3MBC5Ln7q4IaPlrmqJct367tDEK2KtixTr
BsC3wMnNEBOxs4Rm1aIYNxu2Jxhyn3LXpTEuiJ3XffT75Hdjr/dwrgjEg2Hc4bILVEujPoFdGtqV
Df/A75QfPGQZstidqwXDtRRI/KfYHO8Xu6q8aFZ+az2maWf64eCAclKQI23cFfSWrmgBWOJaJm2d
kaOX5d7ZKLxvqZ7q9lGz4iG/chqdbv1ode+yYMjUtGu93ZoUleyLxDebQ1wuzaHwq3sTN1mIoAXt
OuvXMacp/JLbi0QlMxt3MLPjcJirQ2CBfIyCyihP2J/8yNQ7YH9EkVTtphizeUdqNTX8xZoq+V0C
0chCK0+liFjf9xCDBaoy5S2IOIq5yzfzlK+q1XimlkML1SdxxDDxTJrucrZV8mCZzU07LMhrEdVb
sjEjBZmDM15rvWr8dfUb2SRtfWroF3gbzdDzK21mS/cNeR8S/6Gwm3HjzRRLN1NeOe0JtRM0YrTH
SD7j3hnFd1XkOXLpwbvRapQIUTcqx6xhUNNAtCuVQvd17PdZOGmGM8f7DlzxmCtJYApNGQLj8bhi
CwQnHBAS1WbyuMK0X+0Jdhj3We0wJujf1FxZ7hCOqoMR18/W9IO5ANdYt3iFj7mGvFzs1bSRd4jS
sjJMlDmWW21BinOV4UkQjAm5bHAvpN03VSDbCGPAvi0GnliYm4ADnBOy0XLqDStGHBy0VqVi23XI
ZVQD3TmhSnPu4XXd8/FOW1x29bXnesO+STKxh423fJkxLmX73oX37impb3Qr+WGTlxQN1gDosrX1
Y4rROAnVuDzPenGr1R1OJquRezM3lt08FDA/vPlE7ou2M2PNO/mit+BNpvaV3Wbadx9CyEyLos4Q
arggOA17mNtdZyw2PMdWOjsvGP7KkzzYEBM5v7d99So1RVYwir2roq3rXQtC82QAt56XmvvOnT6q
LOcHHpnsGmYJh4GxatEhj/brqHfA3udsuXKzFN7f38xDhWcQf66t8jPmgGXjxIM80FP7i0N8+sB8
G59JjWqiljQssMuo2Fbtu7P33NI9OhA9w75xl3dIqvVOwzn0zqk6KzYijsVZFFVxBDKU3/sd8BIx
lbcUKj4glmAc9fzYv3IhR57Lvl2uxmnod3XsmA/5ggWvdetxz0zrH7OcPamvmvjZmgrYukyDbdim
NmSiWY63GUtMt21GA796ZTpfc+UE+OXRixESMt6pVoh7Ik33NgFPqPNa6zAVWXXI8WaeG4wnIVq0
ILRGl4eoIl3ySzz3PKn+lGWFd+ON8qmKS83ZWG0g7a29OB9I2h8cp7KPotHVvhPxGTgjtlOQL31d
H+rG/NoYQ4Qq8U4rV4kV62XZVvqj2a1wYXFfTu0p8a3I8+S0WyhnnMzMWnaiaeqIkKGD6IZ252Bh
BoA59ZGeObveJH1t4LXtOnt+gOA1IHpyN9idBzCo3tE2Frnl+dsvgT3yV419E82jHeyxFSTXU+zr
O1Z9Zou0iK/cqSR42taSb7YxDFfLgpXYmfN8kyqvvjYK4+Ah+I7KAFB44czfE5WM9/64HLssfeok
+qNKM28dlFZzU49PA8rEghXdhQWapMs+toaPWtX3eUP3X+oDSqN32XWbRKRXq4I1TweI4pOPRjp9
RVu9UYN+m3XGlWcKFmk0vlTKkmuBz5o6s3hIvfYciPEqpcW71bvECK2hfjFH55DCOXMkStTQacWV
6+Un8G7zccpXWmkmq3lv1suzyBojxOde7mhT3MHW5V4m5EqWvkF3ysrbdV9cwDv8JuVunH5GG7nM
oFwzN82Zl/BzpHkcPOVB60QL+vK3QmsT2uyokiPLlvMCoBebQYjoATQ0Aj9orEGT9elxyZTW4tVI
gft20i2+mtZy26zSQrAmkBHcDr+qkl3UDwufYSW69DuQ9eIIfJhg7Gsjt4awBf9vhsoqiijFXLrL
qMIxWef6KUX2/+qPpHcHEIcRpS4IcJfWKzN3zxfU7Iy5tI5w32yW9KG8lfTq5YqkHq5MrM5fusqE
s90hu9t0oE13dh1o94it0QhCusWdgMOhdPe4f6avaob8oGGT1dhILsIw2wiHLtZLxEjWNV1W5b2q
xG0DgkuUqLaZksmdbvb9LX4I99AnmXU7dFhTVu2zgT9tRi0Qpo0SxzGAy0A0mVcfpWUsd4GY7ZsG
Bi02VisHAYlCVSX5AFGJl26WRoCg18W+iB5o24+ZftskvX5tprYVFqXosMur4QXma3E/zvl914DU
B6a0wNJn7C7s9vfKbOaTo5zuenaGB1x8X1pK9vc+W3AAEfktW8DpbA8tUS9WAtxmKvpqBwLiMZGC
Ad0b2KBF96K7U7ehVXI29SXdT3ZabmVt65tq9JJbdi06Sr3qZpT6eJvwQUd1rR/0zOLpx8tfiat9
Jac0vUo9lWxTLzvMHVQ8V4xfHV8AFsdPtx31pT9OFKg3scnCiflxrJ54reoL/EJ51pLg+2TjGlRt
kx9q6byi8+xuOAJZxxFrHjgCpLY6A9WbvTnd5lhlqKgwu0ZasyKtFnhrW77a9AxuHB6/chpxKCZl
3XXkHT+OzpJfWamFDND0rwtjdvaOOyVHZbGWONk8P6GirV6NuIn3o+tB4xeYBFSTBbtJzA4B2RqL
a9D/GAfrPqun5q0k4Qaxo/5uQSOM3FEv72M8llsDWPh3qJnBufYX/c0h9CZNavZ+blu/ETODR7RK
/Idlqh71rCrf+mz4oU06jTXcTkEn5i+6VDuCFLJDkZT2tzqX9ZWjNcNDPxgdHuw4+db0nvetthzU
naltPwd5J/3QiD3BTiV2HquRTyxx6/5x0JfipKFDhUKlguHDmbV5R9lC7XNDl3ut91jTTKntXbP1
3mcQUrdFi2cdFSjhBHXWQvKyi6fZ4Wf7RT096mo8FqhI9zoRQt8LHTmn6ZsaKIqpepcExG7r2Te2
hPGIW3RUQQRzo7wt/Fn/kpWludMBPW1wJ7wqayLwx1KKbX+9r8cUiSm45S3o/+442MEQNZ4JgTle
YtL2lgX5t1fvF2lk+1ZlUxbqg+kxIwVdfCL+Qe2bfijvg6Hf+OQXR5BVSjiDtb7c5XBDgEisgZ+Y
+J+XPFVRlpAZxIf6kDY5cl0dlATg13vEv+Ad0t7YTIIAB4IOndPERn5TKzgKmdYeSbfZikE0b1mn
G/f4V54svWxPE03ZhPyGMHcHWO2cNQ9W7+e3kAWcbdM1U0RrM/jqSNSEvj988e0pvSPgzz01cOAe
DVIdzjZLBzpQfO0YTTr42PNzXAdX+VjgIKhT60GwRdolmk6rCnnAxq3gZaKvJ5s5cYJsM6MifFJK
AOLIB6gv4VAhgzZsDnwzC80PUdX5lq1tdlcDlH/gmM7pMsZ2e+Pm7XeRT2Y0CKshf8hPk1Nba8G5
grR8lbVSYmZCNhssNmeOWWuYQezlLiPC4aQ5Y3YejPZB0eaI+tHg7JPgAgmxm9zkbZFc+6JewoRD
FusjgqDYxok4W1lwaGfJ0xi7ZJOZvdyJvHEeqnX/k62CcdtsvgPX4AttjU2WB1bYxkhiw5jP8ziO
rKlm0+o7CwuYoEgeQtblHNqPDWfvpj7MSCxZiLIpQPhp/0VMxZvQU/N5SZHxVZhzwtyYkf+6g3Ol
9X8flLM3yaH/jeF8jGswvR4yhp0obXevKdW03L5bHu1GFFvUxyUghmBOJo6DMXjjLtBxKeoSvGwK
ljmIJ+vKzlElAKD0IUmIc6J8fx87EP5N/cE0Eb0I/GU3Q+o/15naGHodHJvAJ0NUDdHU+jM66Zwn
VQX3QewEkTHgw1va7Ct1kpJVH8K3O+f2yVDpYagEgv92OepJ8a5Ke8RB1Et5q/TgBcuTGS1G6oES
ropTHMQNmpTFL8bie2pWySF1+uGa6AD3YFIseIezDR+8AMmDHmWvzcGpIXvhUXNF9k2tq3NvTdsB
6+SjTOYzXbjmjF0x3yU0Ap9aL3+icCRf5BCMtwPrALkUCqx05nz1G+2mNqrvlUyrr+Mku3Mxrw45
Cwr6oU4aN8LS4YSalsuNZS7+ldc0W40O2SukkGyPotb9KgzXeZtGzBKa2Z4LhWONScYuQnNBOtDG
VndAZmMcOIS/A8IeiGnq31x7+sEQifksLHoN0tT2Uzzq56yqz6iSki3MbLFzoAN/2LE9PrkUdWA6
wHIeAjAfhBTgKR8QuCdZPh16zfquygLwuV9KvLqt7mwqQ5XPawYV83ba3VG37Y8c2dwNC6+2gT/e
heRLkOlmJP5VQRVlq5EQA3C86Hdu6RiRXuvaxrFbUiZg4xO/YbTPBJugdJ0WOyyqcblH/VZcNbnJ
CVj/WCYv3QWGnuwgckGNboQmH5t5+SFiEyf+jAhGYra6rrSStRK1RjjVZkWai0MIjWXJfa0DJfJn
NZ3MJdD3SLFvYGuex9l7ZXvEptwu5U1TN+URCI99JtUBJT6IFZiPfey9V+Q+sjVMP6aZtbzwvXYj
lVudezE1Wy8OvHPNzUV+M9PUdF4KuqrhgP4wbMoF9zDaCxZdq9znspq+Fr0x3ci2Lg5ObZQbjLxv
w9IuGBsG75xhcuDSpv2XlsRapAPIuS/AzvP1QBE0kr68rlNcTRbH36uqz8zHrNLrnTT1npLCeq6z
lnGKCOxZNm2jdXtauTbnauZ4j3PGFiHcfduM6abuQPGgEy0Pc7y0xxYD4tHoAyPqMvODChTGFEc8
YoldwmJ07FBvTTqQaTXdq7wzSNmIP0wS5k4VzodDaXr9AVOvzsa/Tba01u5cCEhUWkw9Gt3MYQ2U
5dXI/umGhHW09bMUJkV+yh3HkULjxqaiGelj30Z8P/hSpmq411xMD8BZECY3HYzFspCbYvLZHcVj
gM/Qmr2NkpOKPKd4ZoGuI02DkVzF8IJs7CdR4IJ66FLtnRVP25rNqJ98L6mxjIzWrhTO7VyVxyb1
xckgd3ePO3Omeuqxd2R+4Gzf+2Iz29AV/NzPDmKiskRXxthbLSG1udkYJLC3cls68rlOppc5obJI
eRG/V9F9K2r31izjDoaGM770fSDXsSWPppGRGKGbt9PS6Zvctf8CnYoDqk7JVu7cfNdoXk/FZ56i
zh3bKzPuM4x1LgsrHHzAcoLKa4I9PJnG45JMc6T6mQqinX6diMWyrjiz9/HJnFNyX1QrsUTmLvk7
Z7N3p8c2rRxnh8MW/EecUIkPSxry1cZTZgL8Hj//fCvJuzpnls6TdWNLn6NctDKmbhao9KX1LBHm
cZwmQNCEqN6wQ7mcoPXJIm/FLf23cZF1GzUUcV8LY2yeMsV4CzFfaNNxMGO+nQ5C6BCKAIMctnUD
GSnhQFKxWBZawrkSX5zaeWXDlCf1glPKOIvHRpeJ8ZfWU67DFo2V+0p0tamx6FmojEMu35v3vSLa
nKUBusnGCOKhubbGzjSvWqg+HBuD3khP+KostXWMLq83TJrGcqUJlyb3SOx7d2WPfEu0Yt1yOpeu
PljhosXmbQ/65EMBnwXrovS2wkoLfCPMKC3fUfkPDp7M5oNbJU/lMoidml22aeV1PHjPhRETollQ
gEto3T1UiXPV2sa32KzmMMdrt1VlDiJp8n7g71peGAgjOR2l2KOvncFP0YF+NeRchLmg1AF8b9pJ
KGL21sxLjJyV31wHQupJRRjRUq3bcr/tN/iTxcuE8bO/N+VQMR468rSCkkIylk1VPWQUkMQ2IWWy
fKy6sTnpFISiXFK2lF1SvkI0A3lbjs1wPTYLbQnwNaZmtHjGchUV5qJtWTrrl0mp14KGWNl68dfO
z+2HgRCMhwYkQmSm83ky2SK6Lcif3hbsLXrncUoajgVMkimTEgSUdmiqu7JPm2MeaB7lTkrmL4uM
vaPV+M6uFVn3ZhL68mHFVbv3zAwOn9W4pPLU8Vsh+nmb0LUGMQeIlgIAVnkjFh9BN2hoF5kxCD1y
amlc+1PXyNCZRuPHhPSZKWRpnPlr6QIxOuDXK8wtW/HWOViDnSZ7Bn0gXvA7B2WIK2iSR+TkBsyZ
pGk76zRBdcq2rmOQqEJ2SMcBwqTxwxEZ1JS3qfBCEcCjAiSnGRMCznwl611eeyW8vIHQ5afcdrqJ
mlqesarOWyKzhgmoSzv/F3vnsSS5sWbpV7nWe9CgxaLbrEMgREZE6kqxgWWWAOBQDnfop58v2Lx3
WJw2cji7NpsNN6yqyAwAjl+c851lafcpsXeasigNxvEUtuMHq6CkWtlcGzxzUbZGirlsl355gdBw
x2j6mM7mvLKhG66CuVF7a2FSWyEsgBpTwXqTtWSqOJtHdhQ5u/sccpfr1cBoa9+LnZQxtsdpt7Kx
96/7NDxHgyku7DsQLWTBW6rUbRl4ZCgNU7WzCYOLi1L7e7OZjFsF5YzslmZaDyIkAYbT3fLWvjW0
h0TKUK+kruwbQE7ynbyD4DUdkuCErx5Nw+KM71kbZseJESm2s4yp7FVAfergOMdpH4X7kEzdY3+1
Kcej7JTk+uR6WfU2b3uZpYWxKbll1oVynWobZKaNhbo2cXonxQMAxvcFUjMEanWqLOswzighYm/K
xh+LUtPOUpTlJok/a0rwejvYfrIudaeDdZXP9pr3p7wFzDOW8AvYG0smVXEwALyBYDTnzPAZ+bws
OvLkKjUY406Ut28+SX66YcZcqg6TuSOLNXeT2FClwIqSdnPupqX7HCT+X6ASG9HnXUyFHh2EOU1H
omtkuUor+z5rnIsfKWOnunlHkuSlLfReST+6sfykV7yPRHsb4Y89u2wHkOuCfVBYOC2iBqVFuJ9m
7dPBHzR4RT8ZeEvYdvBSpJm+bwPuSpMh4APJbGe/zWNCW47knewUFoeKlWb91hoQneo5+PAkc2rX
ZcuURSJ9sObM3zMFyO7LQDTbaHDtnT/ZTG8zfugoarazHRWfchEHHQ0ftYQjN0dMKDEgjSumAQmk
x0qa01fO2+plIPKTp7FNYt+cb8EfeJs06HDNGEwINsopmCIhJkBrBYfiEca/a60wnouDPVrO3hG4
IOelsJ+Yyn4f/fS5wt94oUtMT141T/sgHZfNHJIUGFXRxQfyeJdKriH8MmqF0uvVYciq8ICItDgq
zUu7bLtllQxXOkfnGJfeIs8MH351MxktZnyX85kHOjQey7BpH4eheMgritikcYc4ZLe5yqzCghRl
L4e09OC1BlVzIDznpRZAu8w5xJOK0f1cGTZNYKJIkHb1Z0o+7tbq00tw/VKVpYItDZzYmJUzY15R
O1kZrwoZ4n5Ieso30XzJikqvC0L86JLHj1FYUJoMKvfNnCEpwl3FntOpq3PaSX/jpv5X+C8saSAI
P9Uh7wKnGM4+hIDtgo7o4KRJzC/IONoXv47KLrVZMDuu5y1kXOM9IEVoJTm0jtOAicfql6omozzL
ngawtfqGZKdBXWZNmQQqUyf+TcW0P3lXakg8DCTQI2+KrhWrYbBc3ruOvoZcptPOmJwbc5S0HpGk
2oUI6B/9pLLzZxYfmVgXEY3wvpjHptvQEWbtJ7HH/o2Ne7h7+lWY8LcUHP938ozb/2GJA9gI/0yj
QavQ/WPb6+6DIZxGnEH/0M2Hb//+b7/+xd8yB3z7F07fiPwSjAhXvj+yi98yB3wHtQaP4dXzhgyc
GNd/qTWs4Be0rFfRJKJgD9kPP8lvYg3+F4AoVBxXtSvp48Co/oZWw/5ZkEUMBfoetCR0xiCxkDCh
Mvm9z7bCDU+hZFkb2SbsnQncc6ePdEq7PbKsYa09scmPs6PylxKABfxa/5HV+oa5nbkR7LrW3P6v
1hiKGN/KZ8pQcqdKfWeNJiEajbEJg+bRpize0cjfN2S1duKflpq/dQv+6c31e/3Pf9wO31XXq+//
IPdC/yNGIMEFbOr/AaKhP5UM/SdOvI8a2ftH/ft78V+qocD9JcR3hGfLQb5Mq/Iv1ZBv/nLVA2E5
jJAUwennFv0n+SwEioZc75pvjx/zf9+FdgT3jH43DC20Pr/+r79xF1oYWH7StvlRaHvX2K2rPBhT
EOLnn+9Dcq1M7RlGsrXqUZwMJ/xOR+ZsMLcy+sz8NXDHI8mn2RHWV3oE8kEegDBjwCJr057traVU
c27Y+WHUx2FF9JrVM+AhnBT7HRrqetWHKrpDTIG+Qw85DevYUabcMYbTw5ZVq9ea/CutHYApE1PR
2F8JHXPVN4+q82aZAJa/kGnbpC9SdNXr0AUDtq3gEylmf1/WnLLoQ6CK0qJVWDjJLNqmUH0OKAQ2
g9slUByMNLzP3NnwrSuJmLDHsUkjJkfEFkdEvIdjxxY6D5d9jt+2b2S5cUKWWBT11yajtI7kMPZr
r2Vi0Rn5XbBMNGkJs1wzby+VcY0ebJ2bLOnfAbc0m76iRFtZU06bNlQn7cFfWYHuIAcCEdCmtpVP
MYu1zrLqbaadGyvrxY4sx1azaOmYtkUmRDHyb9F9wIzwmi8aZUg92xutYS9YqYD4NbgEEZmLU50s
P++IDK2mraqijW7T0r+tOtoJs7J+0Fyc4ZyOj2lbXVQ/65TIxnGuVp4ZqC9KobG5gsY0/2S/8ond
sg5JWPC5ELkzaDY2yF0Xsdd3PQ8kUoLXlGOs7CwiTJp0SntT+Tmj0Ux7XwwYFgCh0nTJGLpy5Ewi
YWtuj2Hc9N48fpkR8j/2JFTfqGz80uYjlFa/dysWnKaIe9OVNx5f250p5KFvl2uM711T9912tlp7
U4J9uupyY2vQH0UDPtiztLnzlnLlU8TpOIPRvRuiERJeyRIPq791WweA0LbkYY7+SnLLDMex87K7
NEzJMzQKZxyZrJTzc6Axs23mXF7Qxu+TThwJ6ViyOEhTt183S4kuCaQ6IPMCdDe7cuGsUKCP5yQp
D5RDnV5lbjPK+7Ji23WUmZVXG8TrowLDMQZq4wknJJXWoKpivEKOcwmmiSBrIMkMcXbaSA/9RAkC
SBO3V6aH9aB6FsaLN215rMV6cs3lcSo9FijGBEOsL/snWvbgVvRsL1ccGs23Sfp5DMbKXnVW7d46
IenSSV2vLemD6E37TSdZ1dfuhPYIwUc+VD9qJ99Jqzmmsjsti9hURfTpF84UF5L5TqKiU2DlyRcw
JOk6GkHPCS/xmPx3cKi8uis0D1Mu843wm6TbNcNkVN9tnqiYG3uGV4+edVqTQXj0vbqOs+JqtAGc
mINg6/vzMpFpDDHHSIpjM7QTDjOHLb3BmJfemUHCwlKIIcwEZYeFvtBH8IvVA1DG4DEdzJNvX8M+
E2nMx14NN0k6gjZxgPytmvaqXsenT7547hNqGaNt40WrnbaMF8jmuxDlXw3Lx8zA8YpFfSDa6Nwd
JgBivxc9OXBs88k79nZf3Jt9qYmL1Eqe06bJSWo05/rO7tu+WclJZtBq8Jt90tqn6NnViCKRhXNA
c0kqo5u6YSyMKv2xCADelpqpDisGUctY+PfGnGasUYzyRzSC3S2jvsdwmpN522c96cX0FmNwxb9P
wOiz/GEMyougnTvZLM3OVLXFGvqY81SUGREGgGt2pob8g2ufZYgVoi/CKFMXW2Pu1AG+SGTu20i+
uwtInGhu7ZtAzleMXgGin3SGUuw6mTCRdlXrjHHrIUnyWqAsGBMQtzHjNNblOH505KyuHd2lMd8p
t1lebptmuCqFpoYFlFS9islfqGsGDalCQwFX6ggpprqIwJWvItAjU9xI74o+Y6ee5mrvN+ETM00s
S5P3ZPgJ2QWpTqs1exv1DFLrtpREHhlDuPcFOcTQWELMBM4r56s66jwYTtDm1q450HymszwHFQUd
0ld8Fx6DBXMy5pXq0iTcVDgOYjX5hFcQdrPpcOmdsiVQN4Yx3npRBogsJH9Dr0mwy8GE25Hr72HK
+fdwseXRYZH/NoBrfl56InhWrW2/keh0TzpDeU3KZiCl5DM3eEgHEbAkAIFXWO69T9THdWrXnpPI
+y7m4psdjF4Btd4MNyJLzEuJfNZfRWk9cVBUDdIou1K9B/LLqfe4aB94RYU0v2XAeNKdzgRAk29U
2Ui03LDaOoaJhcOKoLov7JVWC9geol97e/lopNoMXUWYrNVvPDreVUdWKMC1Sh/HhlbQzlvaJ4sU
aFVg2ZFKOe3acNMamp6x+Bj3F5eZOVsTKFinxnbO5iQfEoaBXTxqt+aEzf0keUGLFLmbXFQcFrUf
xYlR74jmjNYt5Pl9SUo5EtDc6t8Xa6ifujw0Dnln17dLazfGWhgO0lhf5Spf531ULmtf1U9JAAIV
ocvCqRnV7N7vDWtB5mM6hLgn6dX0mPEa+5g7Ca2j6pxM7dw8mAk4yDmocuFXkJDs/usQ8MzGbht5
NVCP1vyy9CFx1iQEb2dPUGkMyIOPXZdfMKTxYmG8x3IFiBNuSPM05SmI4jE7TSF+EJaKGfpS4dFs
+oHu3orAy9gaubYVYupKqjt/7h2CTYjRPHdF5Xc3pqWnCfmqPAHuGt4C0Kz2adL2hTGvuNNls4P+
XmyQtn2thbnJB3Q56yQrWgxBdds9LTmUphVcnZOfNFeQHiViAeBwJgYW6ukOWaZAm+pET04/Td46
TK9xKjYJ6Yxed7UcpvzUZs5Dnthhv+I2If8g1VV0l5lcHOTNlKurhCXkZ2p1DDNok1iA5ItU3Tp3
dUKzjf4WQgVxBxPpGy7TOAz+jtx1k49sscOkCizPzJgwp90cfMfzcZ8IE4SnDeV7ZlFLZbXhCnY2
KigEXl9cGcA0EJNuVBxVYfCBsM48S8Leq5VLUZpcMsAwisBukfcrKKYRO77ecDApsafxkbPlxoLu
IDfGeFK+bncDdOkfwkLwzdlpfCHxj5RGbqW9oU079ilQJuJm2QjFmm3g7WDz0BLyvckmQdJC04RH
LWQX583wopACx9IinHrmMAUZT15usonyGsY8d9qmmIh7KIUUPCg+Ime+G/kyFWiZ1zNzcYtRlHkH
8u5UN/Ycy8ZLbpgWDLGRhEa2qcO+mHaLBFG+YY4K43qqso6wiBwu7jB5acmialkOfojieBSZTeJm
0u673h5jTE6Ma/Lye5mT2yAKx77kiIPPyTyMEPfmlKW3UUv7YvIW/SQkTW2dpdRndBHoYny9EYEU
9xmwWs2DMKdHQBA3XmHZO64yRbtTuefZ8bJd1BuPajKhbA7gd4+50UxbIdSznfpqTRWbfWXkvTcL
JixsSPSXYKwZcjNfdT5ZozAKCxvrBxdW7tOSwXo0Gve0HMjD8zqvIa03yUsn0cgWZOK9t61lDnE2
aUIUhjEcnzm5w/7YZYl9nD0IqU01hs8Zr2gA5qZkwyiKdPwcDDN/dpKyeh+XkXVQ43TEG5RI0VPp
GAfEeOVHxnRu3ZmErIDRseTXpakt7F+W9wMKn8y3tWiPhdG7LPdTlcvdMnlzeeqdgJNSkAS/bKJR
lK/LNFTfSicY5uOwCLfc1WO/oKk2pLG1EhYPG7kwJV0tSCueLHzf0WoOKv5caOMZWJN2jBQwKCf8
kKFN+PQ580CSbhvIuM4e6Aaj3ciZxjXiN7e+uCq9LlVnjqsVcsTrSjHU3YY/NziPzL44NAKrqr/X
HIwWpTdaf3s1A0ReVk7U2SgUXV8SfQ6hukZvDeiOTGu2nJP/KUglvysz+GtxNlLwjduUR4xlT1rk
anmMBu3JdxCIlNduqw4cBAAvVwCY+o+l7ixrT7b6XJz0QnhvXwmWwL2B7hZGb3sP6Hn6VgQZHouy
JSh7NSeu99S5Xk5d2QcIFGVb8t6dp/lcta6rn3iNsN8uTTKft0ZTPlpo9AG9IR0bYt/+NU62n/N5
2iaq099IKYkYso/yNkJZEjhZ9WyqWb+y5WiI1dZZ+OLZAwc7WeHtyGtCq1sZNMVNkuTeZ1U3LB+G
qHPf4HrU3RaDb8q2ERVtF1fsjdaVUneqCXiInSz6yEu6ozX18D0AfWtFCdd1W83Iv0Q74xHN49QF
u0EKY4TsJBEN3rYqBSYENvW5EZu8u+DomVz6nTleYbm8VNnJdYVI983CzhT2R+cHcTsKMa7qHtZz
aoyFy/4ktfx39jEt4qGyLeXGlJ37JTEqH6hrOeuC8XXN8BemmXcPe49XG+vUvD+RKU/C4NClaCBV
fn1Qq6r6oRLPL2NyOKxnChil1todrlVSWmA+GepLUqXN5zQHYbuyjNx88Y2R9dxqQMN8Mt2iuSMT
xyt3uUhqijiniWvLdIY4ITZEnHEHdewFOrSbxUpL33yNIraJK2lJ41wi7dpfmTkXhbyGuW6WN881
wS15PKfdcF8mVvep8MOtJfnaP3RNzhJ7BoKpIvjR3C0TxWyppHNbmuMg48lqm5T/BpKlXZaKC3vd
dnyAcHlFe3qLs5KLZ+I7RuYabjFv1OLcR3PeUpIG1JBtphtErn1Ic+QM1uwScpKE6L+Tzk3ivp17
gD6SNJslQWI9kCe1Z23nL69NlJjJsaaxQxplIL7bZLYGnS48+xwYi/vgFsOxTM1iZ0mKGjaKk303
RHJgr5DMvd5lHkXBap5LXLd1BA6ezVJnbixd5y9i6fAxREjaioPGNEbNm83LpihhFZ9CCMRUahgd
yWAasfeSrIVi+jEsZyIWJrwxNHxuPrObskZ/PBiDGUx7BicSujrw0eZOpyISGwMVpDriiBVfUxaq
rPpwNsaUubzJNHurt8hNClwTvcFuWIQ2rqOUqkaVwrifcfLykgoNVEHR/OAr2qo+BOGcuA6docjd
ix0IQKxjpe9USRpVaNTNiuFl/Ro4fXqiAgnxf6XOI7ub7L1MJ5eaoQwRXdOj8yp1ElFxww0of0MY
lfk6BEGCiKGyT4O0TKqcihg+u9ZEt80LQlquQzblly4zSUQxFJec42DD4mbOLmgA3Kvgw7Dmx1Ii
JMocEl5uinYoq31ERNCe2L0gY07FnJ9uqyals/ZTv74LwaZGxRpxhIdOvgumOvo0nBF1KedqW7wP
YyVPquW5uw0kuLL9mBtRBImu7vduEm5NoPwbhliPQG8fzZBLG3nfjD4xX64AYLYu7dPUIGA3DYXZ
h3/KLO/hrO6rEO1ymIj5tqfcI21EE/kVeOeEMCMUxEZLsfulQ5ovatbzQ/VJzfphiPY+0vIBPM33
yhInGywOYohq2+jpw4akAQ2iO6TJQjhTGa06XX6go5k3zM5fDIencfCaOxU297Cl3zzlPuamcTuW
7DYb4m6YqDkUM1lzW00aZStuN1RSK1wkH17TvDWA+Bk2YyKoJFvriaMaTqX3tcVD9q20SpqCLsro
Na5pBMW2qYuTEUkmNBFjlDKY1vBRkOVHumVmZF9vmA69Ac30lTwKftsR+0rmT2alWsYwFJ3c7d/x
gbP3G+yHjNUSKtsjEW8YBX1kktpMxFUSBpTYkLQ5e1OYjUfuQIM+6Dmq5YIxTM7AEVaBr9z0uVic
dmuydeX9fAEnyDvOmdnALdOt10b7bPEfmOmc0cgdxtrfQkU+j6XHuWXRUmBd2yRLsUfzqA+jMTjo
qEUcmNONoeuLQwmfXM3yiw/Xu1j8tV9mp9E3qnMtUSHNQXNLniNlid+9lTiY40LlfVy0eXSwSeRZ
RZPE9jPptcE0IGMJjhUx9Ldm1z1Hc3CnSCO4hWZ1amik4NT5qwnjHRq1zvuBxc05cbCFx3Ggy8Xz
394Yxa+CsulCqQU3ntigULGR84iZEH7yPa1dlJHJ8gG4883yi2w7lsWhyY38BM38jpDE3TjZF3Q8
7oNTIqtFDYCEzuyjY83dfCCxq0bjx7vJR8O0IUYYRz5Ethtbt/nBFfNrlBmxlPyAvP1X1K1HrC3j
OllIg7HaYDeV5UVZ3nTwM/HQeDrY0EMm3HxtfgL3qJ2tc73mCS3qUg2fyYTzwHbpA0lwIiSqXCQE
dCJ8bHwtB3aAt5YhHuH2MkAa5HwbFcP8qd3w4KfJl95Z3vOmP5JyEOycYr5lmNCunMZ5AFC9RgGA
Xn4Q+Q4lytaRlrcXlmudMstFk1yBc8bL03OfDcutN9lyPwZylzfVAPd45Hbi9EZ7UulHPgYu9MLj
ce2n94GyPtqS4tfyA2TJEk8aYkBz72tLMWq2z7U99rchszTUJWw0/erBE8lbH5IXFPEGp9pgLmAm
30umMEVknvFJLWQTsJaXMuc11Ef3GgD6scncmmqkzFSEXLvX25FQgY3OHO8V/cWEY0jcdln47iTt
TWN5ELWHcQsON7rWRf26jBDVhLXzBgBWrdN8uYQBeIfZ0qfUL0g9zAjBY81+gMZ8NLs2XGVz0UW3
FTIQ2kiESsk2b93M2OuexfKeMT9z0trz0/qrU5PX8U1F1rgDJRGd8M8sjxrvwqolzuBeZaHz5C9i
OQ11ChdZmi8RXdY288oGKTSrLZy+iPJHPY97JPX6ZfK4+vUwB9sgV0Hc2938oJNsOYL5r3g8JyPu
Z2b/pq2CTyIlcRH3zNUlZVEmSLVcDVP7KBKrwv00QXyrshvELMUhrVsrDhCPrTqZPyQiPzZF8xRW
yz0syaeUMh/zTBvcDKqa92Lu9yUFqY3CgGruXDuTWps8VpssJ5DJi2Ysp4JcBXqHJ4vl8pox01UK
bVs3LUXKPgRdyCwSVzMDoILBHBLJ9kWZSBPg95CH0KV4YLVY8D8E1dYis9CpujNpieW6KvJbIN7P
BKPtTS3lxmV6dlNksv1uLFQBaT/B9KR3QobvorDV3mrOSH+K+sMYTEcIp8ljKvv5lKbCIoCqcA6p
TwOZOIV+lV7NxHARFwiMe4FG5+yUY7dVNqa+fOj8t7wtv8Kq9jD8okkLwu55ITHiiU0Q4eIYR+Ix
VMcJXeIuzfSTCuDmY7A9kiNITMPQMiav6hc7DyYcOM1ninEMJvdmTGjoK4+Ir6gcfxQ8JE3Bho24
saaKc5eTdqFppJskuIRgKcG/WtgDj1Kv07hMXYUeKHDJMlTfxFUSMHd3pbJ2HufIIXfLbzQ4vOAN
c2e3BAWG2esUEskBmSStMEQzLH/2Xem/pQvJDtx7/PChRrwWDcU5NIPPJRzxQULXzyCuJ3n90vOF
hpbFz9y29o5km4Nb+JjFkvOAG8c20Q1W7ViRtpnj2tnYE7B+9mHVGlE2myTG5W6ck6sSt9OcY/Gt
G3ItlEqO4CD6L47Zv4rO67ZhSyphIt7oTn44gMTJzVni1u4u1IVoLB2yNNPeWVvMRjZ1xsCGf/Mx
9NGPDAmXTqmFmD0OoJ5IoTuE4XHbuGeYrx3TBMu1P0oRWv4qMZ0pidOwG0BQtClF3zAg3K963Meu
or3NJx+Kfl400XXcFtyOGdEfMqRbsHXmnYDOhNupM3YMYAIMQFHzigLFP0dc5W+emegPyyDfZ9Eo
gVYqmNFjMx3Qtx5rKIN9o5fkG1Z70YWKq3b2C4pR+5C4aqowY/IVrJMiUV+mNmWEIWABk1F6HIhh
QKmNpPgZIzR6bSwaVkdTTGYq2v1SRhUvvnJobgeGCinfsUcWRbhym6YTD8PSTt62txSySDqpMXtA
84JY2uvY1szeEB4VR8ePguH92exH8d32uxSv1mgRUeQV5WByIgQ1IjBHHwu1IMTqrXHyijO/XZDd
Zq2be8eSAW1cMdpKodt0zo6h2cxdiOcfYzBpcHn4PlfVuQChXBGFzYu0zJCa2ERPCDSdihhem8CD
GFcaQ3dks/JihN6ZJGjja869docCk1kW4x1lI06NxoRJM2LrZjGRYesktlLjG8fNhQCJbRl03kaH
YOSZSOOGI6eoxljrMkCI8NMMnf3Ns9Fg8+i4G0xizSvGEV4C/XjbJgL2epM2OICjcCcdNFIoYkGx
yxhqauqxLFGewXjpR+abiyFOxBxbtk+z6TQjNYWDLE8kJd51OSzkDqxqjcSHhxslthcUS9wzFU1j
6Q7Jq1yK4pNsIZJMWDtP1iqrG3/b+yjZ3WTz/1U1/yWO+VNNzX8u39XnRy5+1jDwV35LbzPRMJgm
qwzXdYlHs+1/imlc95fAxzuCIwOxlA1z5F8aBtf6JWQtAhIFeDassys25zctjRP+4kTQ1YLAD65Q
ndD9O1oaBBQ/kcc82wRnhXyBLCUgQH9EKMNPznj7ZiZC3ybHip8Yb8zx/grUbP2RAMrHAG9HGeQ6
YLp4xf+slIAmgQibJd+2SOrgMLPE2vo13aFvz+ML0Phvoz3K/aBsziiUaHe+SOV+Kqziw8ffSYji
kIpNV+cMQryCZ67sgKCopP0LJBLf6h+/jSvk2YMmHTo26o6ff8wcKgF2iNreepiHd1OT1RpqQpTe
9N30PcWgfc5D1jsdypO/AItZ12/g92AxviHPYqIYOSCKPaRVP390jbQvn8PCRg1YlA8j8tSXrhrJ
BnLYBS59wGu16ZKPKiHkqszM7qURmX5xe1qqq82e/Or5b1Korj+RzXrNgb7I7XbNFvy9yoo81dAy
+9razsruvdVkmEVcwl35+jsB2t1//Yr/oCi8w9Xb6X//t//mDoREwtrlev9d7/mfP6bVcM9cTXpQ
QzQKMzAm8J7H6v//4VN4XtCeRaZlOzyev/9lGl8yE0ZkvM3LJVqDvDZI/kg+//xD/pu73L9GKpoA
OMlm8P+gB0raAqEvNIhtCRb97PrmvJmHunmwtZ9unCXp6A3cv+L4/ixCAkPHCYIGCdytCd8xtK7f
7+/CF2wHKGY3JDYN5/guiya/W0KbvWVUp+82EeAoxYsq1pUDC2VovC9//iv/H1fv+umcIAD4KItg
a//86cvCe0qTYLr1h/LOi5rgzk+G/uHPP8S5Cg5/fjoA6ULVdiHuWQEw0D+cH+icMVAigCcIzpg3
o5eNZ6iI4sgAgkA0ghnEWxLNtFUsc89qdNLdYlcuZ8xCKHyvv0c2cfPShKSwbrFRsKAf0KSnaH73
ZeKNNxme1CPbTBEXeTHY12oc09eC1qMIZ3FfE3RNkvHS+29Ji48Z9QteY9xyHtUcXJ7t4PmMZNjp
DUw8U7N/JnybjLzOsW+08sr764R1DebFf8MBueyEIMk1cUty3QDCPjEDnuOhB5U5c5kx43Aob0UL
lAhDb30ulfDXzjw7sSeVoEsuv7Oikt97T9BOTFS5LIxm/OgJkel4FS5EqxObybwuQHBbRken9Utr
RWrN8m1xS/p2/vYxY5vxjJcZZkdKKqDGaO3nwFds5BehlNZbj90dYTnG5qBTGE/akj8zucFJVDk0
DL9Dqhak133czAAJzAJFr9aSLFxWAVE5Dy++E6BpFgirjIUULZMugEm0HpaP1AIg7CqtxzXmTva0
4BuXrSKg5gGjxvCqnTLcli1SdDxmHpoZiIKh36erijzjVTnL9kA7x0ygqwXTCgM9e0Ou2tHhEq59
AFRZQ3aS7yh358kp3UsO8RVvaeugjMY/XDlbm2UMB3zZPUsQftAHOZvvhIsvd2HgxMviYJH2je5O
MBZgAtT5285shn3jFubGHkeE48nj3BsPaU8J0Zom46dgpqdt4gW8xan3rA8X5/I6MSsmr4l098oY
bEaQRX/qJjdfZ147sJnw9t1cTEchkBEabaPfg77bO35irWXPHSQT4szRVziOu+5HBK20mLowb/rc
ph1nXpi63h0TuwfhC6wiaS7Z2KXRna9CsvgM1z7UTXmTNcXFqoW3Re077OF1vgNJbETztXPKkzb6
L8QjKhAysK/M+tXDm3MIU76x0sdUZ1UkD9isx1aEWpM1BZg1R5ExIDDBE7LNFYa8YdJIrRhBeotE
Tk9cMPFgj43ngvdRwtxHfZRuYDT1sU9EXjJ39+EVgIupVW8IPr81Q3HJF9iRynSrrQiIWpUFq+AV
LH19cRO2yNqKDjrMnU1f28uDJt35kLVDcpeo4nMKfb3L8eVCmsiGLRiz6bi4Vw4gohLSW4JtXlXz
mUFWCdMKsJcn9bDXjXMzt+O+dac3Dat0H+b1az2YRC5O3q1YaoAbTvgcsfu7s0szehsQ1uHeKG9Z
dkV3Ndl4GLsxilkG6CxbDd88SLuzE/Bje/LOR/NeF/m3pMdirBH4bWgp9WYwPKAiS/qMA/TUeBMG
5oIvLbLe4XsN+DXnD3oaMt/rkEZZ7i0NBHZFtRKFyEzs7rFDwUbjtagtLjoeLdetvoKw2DEcuUlb
bFcFHaOF/OXFYJNohKxmaMkWYpCMvTsGy0VPxlcjc/DA1BHJSI5w5tuZom8lR6zq3FViNZvcWl2X
GPHk68/kSgWp/Gw3Rtk76oHbplEvGFjasx/g9zUqzQN6PQRn74DQuliDRRW7OUcE0gYRYIYEAaFv
bN1pvicM8GC1i0cGDTCEYf71cSrvJrLK1rbAFzoAdguziANcBzutuuPYik/018c+IDbbS3vsw9X8
MbT4AheXfZTkEjeyR2+AtaDQ8xte3EtPw7ltyfPemMpLtq5Tu59+ZeJSAsl8yM3sudbidR6N8i8K
Oc+6lhI/VXJkz1DnU2xQASCQ/8O7qtSlyRQ6kNvIMJY5LvtR1rHN+paHwksidpjOVPYrIyMw7ILW
Fx3GqGa/P0Q+zK0tsaHIN4fGxikzdV0Gcq3ivsB+b6Wbsmqaz5Gpx0dSUk/HiDjr7Tj8L/bOYztu
LOvST4Ra8BcYdlgEvRGNNMEiJQreX9in7w/M6ioKrSDXH8NePchBSpmICADXnbP3t2X/re0Lck8g
EZhrDYKf6jUpab1Yktrxxxi54Su0TzWAkTrO5bM8gLkUtNbsK5TZi2FqSrsl0tD6mY9sv6My5ZTd
Z4TkbibhZL+BkCUvLTUdoDKFI/ngeCqrjarGBSf8QDTKDoRF9srrh5FSUesb1Qro0ehdSHd4pI9y
A0qwmNYZtDOqKWobr7QMXsNZ1HS9tR6nkAaI4wxNtqHVk1yhz3Lu6NhOc/a83pUHOHDDS6j0HMhF
a08vfZviw6MfHk23IcbpdqtW1Ds3hcNZa+OafSXoEfRobwK2ZbhPs1wIqml+8dPPRFXu4J8QTdvX
OROb6cvs2jHjAfgbfKUHq8nwTSm6TG44JhusLlbXcDMVZ3BWQQoJRYEUJzi+DGQol6apUYryVYvY
Z7xeJJu6ancHG5cEUOR1Jgg5XaDX5QxG3yMjzhr1S1Jnl5Ee44dTYA3R5dGxt57BJ+/dbW30JJOA
oac+U5aYewjziZOnAStluIlasMMbRZL8t4HLhAXdx0YW75yWdva5K+DF7mpL+h5hnAgbSHoXVBZb
c7Bnl687emnbpsHK1bH6bVBqAU+whU+MtgAhh1ItgKVE34PseOp90RsBpkz1WZdSdyupBK2cNM3Z
KISZKeb6n4p0GltPxhKOrHolY2RTHv90PyjP6PZ5BFOr2rY6y8aVPSlZciEs4nKGVWbmjXaWOl2e
R+tcHWr/wGtRANVoBqhdSkCQfdzp3fSI+U2ZO5SV/6QQ5IdqDQ2DtUUPb57FdmXWQIA0A0t8TPLL
mv6MaWwlEZAPdT77eAvhD/d9V80YLVaGclVZvY7cgvfgttJDNd0EBKwaqyEJpVyXVoIubhobDczJ
pJMrrQbqgATLrpncZ0ISTQwHiu2I6P7eLiL5HGqacmsjqnvmkkELtDlOfrYc3F6qMaWNOFbWDa88
XbhOiazWG3UxFBuVENLr0ahyghYnur7wMGqXnr9t4sSs8NEgBHIJMul6IEQsuOQfwpVEZ8zDQA4X
tf3A40qa/mcT4YPbKH6LMAzuSh/iVycGl/e1s+6iQNQ2bWSUxniZwbDumM4FNK0yiJ8U2vBUbonB
iDhfTt0FhuD4RWnwFIL30VnOTETlOFSrRnnUYJUN65Ekl26balXnQNiFLLNSgkI/QwxEbqTQiGMc
AgWQwLzNvsgTURqsbb1frKtehhMBLS7hwrBj/EsIIyO9nV6CLkmDxvnRg2bkVdcFGmQ4Pt11ESR9
DRQdeN4eHDVdZRNyMLW8xHCfJ1UQa45MSG/PkJcRrNBOdkjJzynQ3UFkGg5sUpwXi9Lnw1gDatxp
WkoWZtTnhtwxTViP2RijmeqKrEz2dEYmJrAWbqcuUfNTVhvFr3SkfzIo9QgSZyqUK9y1/tPkEh10
5vJ24G7lgeGotZBCnw1mjCSbIPGWg0M0MBGNvIekqWu1S0g6mcQSi785XhPi2TRr+j4+Fk3pp4ir
OjNmp8KYoR0jyE8c67RWkVwoxKLmPLxfzK+mDnWDI+RGapXqEGcZmfeG1ZHTPNLLuJl6bYrm7E6t
2kPF9K+o+JnO2kiTSMX4H2P3UHP2oggGZlFzSZXjm2tF5re0N5QIbGjlkCjtAGlbWaLqr+1qrF9d
5MV0CeGHpZga5XTLiSN+9oPZvlp0lnFtmr6Oc3LSglebV+QAD4ODRAUny0H13lNCQXJW5+tmnqxQ
cjgYzDW9rh/ReAsySS1zyNcD566aZk5PVreKGPs1LIhqRICjmNaGlPJmA+kBDptN0vBdXkyGsS7t
Smc5Iijgok/L6tYhxepnaSrlfTdyiFn7Tt68+LgGiJlxTIRJoM2d9ZBbnVwT1Vl/VwayxddCxlWF
hiQtH6BFyXDbkboTrXIiK8PDWPbQxY24tay9Bg7gp16B3lF1KF0rw1C6G+kUyptrkVTP6Q9BKZil
oN+TlMzKmZeG9UNFFyS30AqCp4yZH5O2WnUYP2uCuVe5409QFrXa/jG1QXnX9jKqMasWlIrt0ako
YqMhxnUs3Akp7aixNIk8olLf41Zdp6PPPNYbDVmadN+SB7iTTU/TbCiDg6BQdo35L76t8VKyDqDX
RMuUq7RuSnBK6Ay1Fi1mwFZmOiRml74YAdTDoFcjRkCAdVxxoTCsMhGFD7RPArZZdpLKLXMIkBtd
Glp2CHF025ukRZpKFqpDX2MqKSWtqLJM22oM+296pFAlL5qpuEMqNr9Y87mGdIJvKBz7O2m3xrCB
1Z/d9NLt2W+wsAL3EAq2kN7mCLUB95i+hp2LmLzA7N5u6qZuHhO8GtdGHJvGuhZQVmi5hl20itwe
t8UETfGWGGnRkMc9t7pd9BacZwKfFNxkCMfXsiOzm982JU+yk5xrBoEhHFZPZwbI5Lu02ucIK8Jv
dpaidWvj8LuSafZAdLTSnWeiTa3zXnWqq4TCxR2B8aTU67qPMrhgPiMlrjVTf5d1CPbWciCZdI1t
yrlnuUDxROxSY6wVQUFsF9m9RFOrtM1KQIciQFkv45dh6JFp5jgnnCcOSVGz8Z1hmh4a39DzA0ky
wZkAgfC904s4WRssSMM6ZIEct1QuEb/EFi3Uto2l/QSdy3R6ng6xxUgwSFhrJgR1yIZF3eykpvvP
ljRZqTN6k5BorMTZCjYQLZH2UhbwgGTHK80mbm90Lvy0qBir76g4IcmN8Ti6l2XfTMTawLS1VnR+
ZqmRL/TLprUmTN4TGiOmfTAfO4M/2E8ZdZ5drtM4Rovpc0aI+vBNRDoLYZ+5vDwFIeEwYtnPoQpW
aiSeAD7TN6TcTCB6gqB03r0gWw/omVybGGlgX+VR/e+GBs7K4K34S2lS+7/LTq5rCBymKqZBHZ/f
n9UtENeD0IMAxSIUhW+6GWCZj6wowfGB021XAPn4VlqZdhFjKMMpJOttm5VtheC8Y7ikboPh3O2G
Q12icV1Z9J+QBjSqZmxjZdB+xZEzbN5rZf8jX+n/m9Zmbv5x+Pz/qrO3PHr56CLlv/+nA2Pa/7Lp
lBAcq6m2CeKduuw/dmbT+JdpUj9yDdRmNFwszmr/dpHSgcHmTF/EIDfQItZG/9iB4RBhOiqCfF5V
rKT/kw6Mpqpc6uOJUaVyq1F0MecUGDKo6Oj8UcJFeC9HRRBch/okoohWhhuOlt22nMhhpOYaYCIy
6JZEQj4gpHP2emb/oKm0iaPkMlQSm8nrkWX3gHHnyRjtswbcnUDZCMbJk0hnirLy+h4iCDhnczeY
PjmoefaYoPY9x2SGSAJ/Vub6a6Oubag6UfrDyFxJxa7ZiXS69e3S3+i5oZ/Rk8G6ErwAPaZLAhCF
I2I7y6ti9FPDa+BDkQVfiwFzXpwRF99XTudFsePCMWkelZE0JUDX/aGyYv0mrLWGpWK6k9LaB/R4
LqF7Ond2nLW3fTzF5JbKdIuIV/MgM7FtpNPR+Epx3Rb3jV88zBZZgxX+VseAtcqrmDmrHToSETnU
Ifw4oBMmVBv+9CqvbfehUcvrwC8tzBLJVdkC9B27oNxNg5G+Np26w44RHzrRYquDW7/Wcp9tgxId
yI78jk/JWmsGRdAJblCns4C2GkJWLXF3adTLPRqImC1o0J5D51iVvvPQmAraIZiESRM/APqpvQzB
7Azrsbcu9ESa0BwsRgXFzfcC9OCqnoHaKKdWtuqKjUplUU5i5oa+GTrG9lxxdRBrlgn3C5EHKigk
unurx8WVsbRq4QTrDkNIRuI1HosSII3V3utRzt4hb4ICZFr9IFT08JaCmNERUn1WbEMiF1QfXIcq
XHg1ym5jJ81zXrKq2WxyNXwIJB5c2BKIioledxWwiq7iPF7LEW+J2UfVChWafGSz7V41VCR2MwSG
4mT/ahZ64+VK+tDV4k5BzDitrXi6yWLU6MBEyWucd+waApd54bjQOfltiNjlPiJilBMEmTRTME3p
bJmCXLkB+vOWu+k+gcZOyrZ9ZhScqGF3T7g9kiufRHUdDwXOhvY1Vh+LOn6EV4Q/C6Pna5hTPfCx
X66GurdXZtX71zoLEDvDTNklSt94Ygi7R3i6oA45nGwrXsldnSR3CCeUdeWkwQ2gjXATs6zTSEis
dWv3/luU8sZE/vBA0pKxjeLauDIozK/pZNC2Q8G7cfJJ94K+BmZj+uOdY1EqDQhE2gXU+rS1bweo
8ahdn7vVUP1kS5Fcdhoeygn6TNvF684/CMo5l9B4gDLW6cNkcNJl/lqn2C5DEchb3N7lM7ySgUAC
NX0QHSL6sNB4ObU4Xo+pw4tCNnBuBBkH+/auq53q0gqCfDMKsg8tfXx1zaS/dMwiO6OeiyVFi6Ot
UsqqXIP1o9BX2xOaVDQM6UbNRXUZWVAqM19vHlry01CL6OGZEFb+lECJuGnet50jTQ/so+W4ihur
/TmHS3jop4iirmMrvcTvON0yY0Js0EBWrNmLxg+a4mvXSV6JbpO9b3EBbunzC2MPd5yth2uZ2/05
1uD8Trzvj5GJsFdO3AqDSsR5Zd36dlivyAaa9t2kW1uqQT0C1pC5qhG++YOtf3TWluwwVgnl4R7T
/US9I68z+DZGbbxEuJyfalGmBqRms9g2jpy22hhzLsOdACULoNPKdIYMKvCABikvVPDKQxM+Zi0/
BiWNtupUVbmwyYG2V4bPrY/iyLokeau/Gahq/GwMFLxROrSHyYrkK0lZlNXhuvXg6XP3gBuDGUap
klezFaSIEM9wpQ3KTNqaXSaI9G2O0EYW7iYLeT7VKrt7zDVGamOhhF0HBIbAL5rECnYa1NSyIMEM
7OK0MYxaO69bSm2o7/SDWoXDrTEN9t1QqfW5GVr9W+VSk1q5glLCWJf2SnVzfN5RqRz697OVkJhu
GHetoMiQ/xqbsPJUOhcXtYEgPtN6Hbs2pQYljKvzXFNQozIVX+mW4jyji063Si77PQdxmEFlb3Gw
U2Yoop5m/ktFjQVwoJl2P+KePb6uA/aoEq25pfLWoyfr0r3PFLfWq4BwzVYrd6Edpg8qV9+2k9Ye
bKun/l8m/i5hXaV4937CHDWOB2MmrTeMmNoF4Vn5D/l+Js20KNpkqVU9EMMOaqcjwUKnnsfF3VUY
4utRy9y+kJQnL/1GoWaeuSO6aDvXncOIipQ04alehToeBejI6No4IFKGR5VEp4f+D1XZcNNS0cLm
OzUXRUIhpOxC+1wtRPvkEL56G1hqchv5wQvMOY3ciw4KQorrHXVwvoM9bG6aUtHQhRXiGd9y8zoq
UfwtMJzxzGh1/RwiBlen7JmsyMwod61tlYcQ0BBjH6mZB36s3CFvTG+UoAUqMHX9FVSGBwsAAk4H
y4JO7CNttM3sli2R2Mi47/eDIJelyJjt0rKrLpKWBoqfQGMA4SU8lYTxTQ2tz3NCoe+CpDB+EHbA
uxfAvVYMCS9ewdTqBONvM9OyC3Be5dao3VtlyLoHS7EpSzTNbjD6rVbI777Csl2ObsjD2AGwGw5U
ig+10d2DKN9SKgvxy6hIpJ3XGusRVZhN4osNRunXYhBnQxYnKKPTjSkbnZoufBiMS2s3ixHeBbME
r4KGr9S6s6Myug87G0gZTvLC7vxLvvzasdrnZlalm0O7cdu551jq6VvXTMldrvvxoxxQ77ecxp59
W3DDlPw6G23867FmXEIuUhFImNGTM3Tu3YjkELkxdcrC7t01QJB+hddHPWMPcWdSykp69luRZQDV
Iv5azGEqsbjOzHCX1c6a3jPoyB63fBHau9RW7uys9ldDZd6Fivl9VBWiaGh7k/SqXVi0Sj2kKV7Z
eoavbxyr2ZlI7EBwY6UglH6dj326k9idHCrtBywiv5Uq24QctNZVjpJMbWFDonnEXN/ka9skN1R2
yAbgf9HKQ9RpV5DwnKz6hvyh9IQi2EQkAGhBAOLnwMY9Vm8O4xb9xt2Q3bei9xzT/o7dc0vz8gqp
PtALO0BnNKLytPat+2soxrsaDOLcp+FEx6S/6TCJVHV/FTrlVcumq40wZvdqd9OwkiZxl+4C6kms
rXtZ4ScwAPfaULM3EdDTcwIndomKQ0hv3AfKZtQ8IDqqDfWXzk45Z3bmsNHxzbBDjZEwUmeF8LJ3
Onubs4s+o5C2AT3xm7Q7/rK/Lzt6OTTkyurKNPRdaQ2/cb0/tATNb/ApT+yNqCUHwbsu9sK2Mh/T
MZEzede0nm7b0Lor3d1bEXIM1j7lWZWwvs2A7jE62/2U2/titDYAzYyVGSSTp6iTdedE4rxs2h6D
mX9b6Eg/4ROr6l721gj8F0twpBUw6538zGq4XXmJiTAazXM4kEQLh0zoTkhtoSdeydGKrVal3yal
oMHgF+P9qKOcKuyWzVsYXKQC5ghlzz2s599ygKYf6J19oKlOqTulI4chFYfsoPUsHfb0REgVNT0a
MJdAR0DVTJxDDNs5d5XY8aQbiHOry6AWJI5SPPU1nsZgyPoD9X7UFWY3IfVvjUNR1/W+rnMFFrDm
P6g+XJYOhvB1iyd8HTtJcVbDNt24+kBVgZwGiHxEIYKnM/dBSrJjVYTXAsCwZ6dSv9FwDV4awgWh
1LbVnZ9b4bPJ8rbTpTqd08giUMqxnQwbhMqalg/jN+gIVbnVO/gIpYu/k0r+RD1RdOvB8E020rii
zB7dajMm5tqs2Yw2GrYzrOpx99bjPZ695pjgqummmip6mFRltKvCxTAnyjI+o8+kAdPw/XVZ5Vi7
e1V/AiSQXKBQj29y9lgbLZfyqsRms5UKGnwolfGtgCq50o1UeWYKcH60SQKtfY6td4XZnjuS29Pr
Rrsex+SFLiI2xWy2jYhK8YKqT1aW/JUF6GjhBq7bUnt0ynwfh9FW6Ptxip6KyD5zpt+kVoG/1X/r
atQjz8eW2ero59vsoqZrpMfBpa8zESc4aYm42ju4WBPF+Saz7o3ddnMotFBbCbP/Xpt+tCNq+DpM
bkZt8jSb/VRXjHto7PMwhdK1qf2YJJYeWojvTA6hXjTWmpp1tesp8NttxvZ/ArkvqxtEfdLYBu6U
bu066L1ZufFcpBEt4GwKtl1coAkZrJs6gqsjTKowUOLYjIeF8q3z09hnYbCDXyqQhC0INMx/dkdu
grCTkhNMJrYGMe63URva15HSfbNQRhirWjE0c1XrRvW91aHQrDI5lFBqq+qVDk6zdXM1Q/zSVM+N
4sIPMApSOMtmiPakVNVbrLf9m54pnJ/z0uc9GPvmAj0KPqwSMrpSxgMY+KB4LBORXuhV8ZCosbyn
iDVsKiDjyioPhuaCNZHFAknwWdv0nP8024ixPvkuB/PRFCNlR3RL1C9N9SVqWlVjrsanXWklPA4H
OrRd9c7vwTGRtbUmToIa4baXiKzZ13ND0cLtvK/9tL7II0pQg1W2e5BP+UHIsHhUON+utLgQ90Pp
S8qDXeclnez20kWTHBNw6lVQM16hoATnARTuO71oKTzrpnZOoTSszyAFpnt7FuNosywnmQU6VW8/
4zkio4T+AQGxWJIsCvWzFMLZVsTGPHekXVAALiaqZrMIyKhnQVCvIdxIZpXQ9C4YooprXIWzigjV
5MjMnHRPDTPFTqlRG8m483f+uwQp6/KOciqFSxDCBTuWyLko2H9xYu/Lei3C9Am4VTePUO27gjky
Q4VNq0KBGdCs63+kULMqCi4W6XWzUip0MvWX8NFErFSJV0ufNVXQnpFXUUlWrrpZc4UQ1Ry3iLT8
s2xIL+1RlG/YdN7MWa01zT7P5F3BNWu5olnVRTck3sLIQeo1pdguo1n/BdpK+UZvJ/4dzeowVQTT
Pvcd6zsdaRYDRaa3edrq57raRNt21pjF73Kz9l16Fs4qNB43gjTiZ5q9+y5Tc2fFWvYuXnPoIN/a
75I2Ike3VI6QuQEEoN40a9+SWQVXDBIw7qyMK99FcsW7YI4bJX+EevmWqK1+U83iOhOE7qU7C+6G
WXoXv6vwcjRcvAhI82zHIvdmHF/0YPreWf4NHSQmS6U4l/C9Sbz9d/L0/y96gmX8rOp5Ob7k2Uv9
seo5/w//lD01VfsXjVzdQPBqoN+dNeT/lD1dnb+wbMOmpG2p/D2qzX+XPXXnX5YJV9GhfPiPXP0/
ZU/3X3OdkrhYlaMEBwLnfxS4+adwlCaASV3d5Tv+WeucpnyojaqdZ+S0uPAd6V6Y0qnaL2Q4f1bu
/3v5RYhnHhNsl6hM+IL2zsGPhwvU5Yk39j2bjKIRFFThz2APrfL84sOt/0u3gBv9oYr7fz5SdRcC
5lDH/1c2ovQo6qDypGMjnwd6FTTdbcL/vLai63EjaYMl688/8e/3UHXnH/9R8jsgGLWrqfBCxfVN
tgRaeR6mbT7900s43v+YH8Z/pUz//UnzT/3wATALSeHBG++ZTdu1B73UA23f15RE0kCn9FLXkflq
Ffo12pDqgia6c1MqnfJT0g5Uv8j0/VNO9d/vsFAWK6mJss1sK4+wC1pmvWoG6jbu0/YBLVe6+/xO
HvuQhSw87KRVp1IUnhFwysx7R/sdp5Vjru0A7/AX7+SxxzX/+Ye7OZRxblOhKD1QYhZxsUTXkFiG
M/fE12EhOJOydQYrLLhTDK6rYrD7W2vK9S8y6o/dorl58eHbozxgW4ZqFr9zZD4kYzZl+zinaYIA
ZgJ58/mDOHaPFtOCGrjUTBBneYgdC0IRJVsaDPBfvEvHrr6YFRDX5lok4tIrmHpuu64majPjFFpv
P//2C+3ff15WZzEHaDnC6FEpSs+mMk2iGOGRKl4G2wEXZneWs0ZXMgPx1aK7S/QqiQ5abxORS8+5
rC6srAGT3vuyqFcycm0FKZI9zFg5ILdffcUjY3oZxD1GRV9Q1yFHFci5BNWpNgSpgNfLdqEax6RZ
yWR608ou0bYdrNIzDEtusclFmcl9Q5GgO+1hOIvJxTJBxjhJUHmN0oPYbs2K1gDkltfPn8WRZ80q
9cf72uJkT+I+hq5fBPmdoSakFY01+XmnjTZnMWWgsJ4SrXCJorXgYqx8Lc8eRBY6j6d9/cVkIXu7
JUOacmqmpvGDAhr8J3l82Rfz3bGbs5gqWi2oU1UklUdaTwPpXkVgiy9BiNOGsbOYLNKpFlTZUS07
qkS97WpB9aTHIHq+uPlHJiNnMU2wwE4+rNiKPD6JupUW2GQCHOiJH1D8QPn9+TOYX5W/LH/OYrrQ
cfONiCOhbvXVcNWqUfPWK63mnDe8uunV0EBs/GJtmF/6v3yUWEwcFO6l8KU6H+L7AaCHZibyXmjD
IPD7AnYivDT0OV1KndSEL6aCIy+BWGwfOhRIGvb+0nMpRrg7IYfKpaIdhPEXP+rI/ROLEW7UQ0/U
eF94QVJyvF2NulHQCVVEBmQi1SL8+Zotxx+fP61jP2f+Fh8WqA58mO6jMfXapnSIcS0pnNFsDvOH
066/GPBDKVSDPiY71kQnaCkum+KXCW3L+eJuHfv+859/+P5KPJRKjtXFi1w3Qr1oVxvWhq9sYtr8
0v7tDVsMeQgoUDDRaXtuKaa90YMM+hmSmTdsVUTM+nckoJxQQxHSEqW3meA3snwi8cg4V8UXU/6R
YTtrKT7+xFwPOlPTeERK2bmIZA39F+mZ8CJALSu3pz2mxdRgK4pAMTSyDa+LHiji1JtnvS/EF3PC
n3a7/6zwYjEn5GmXqMLIKkwiY9KszbYx3W2QKo1PEmBEqw6uaQXiFXkjsvRkTL4L3zZ+fv7bjgyo
pUeScmQyVibbC2qlegYcKbDjw6iHUrmmJ9cr9yIk3/ju8w878j7ai+mhVOiJizzlCNU4FiHPNlYQ
tR5IrTzt+ovZgZq4ElWDhMWYjsqGBmbKq1Z13udXPzKh2ovZICPCrUW7XnqhTZDFRhIIIOjudvlZ
W5V2v5ZGJH7Dh4zTE3/OYnoYSYa0zbpj+FKYQbdQPdQtdoDPf82xB7+YG4zUj5uqmveVfVe0u9AP
hnvD7bJwPykToKQ5hejzTzryftvGn0MU6qFVAMuAxmOlWf6gTQ6p2FYWWmT1qdFzl5fOg1QyX+yw
rPvZGnUUMvnPP/vYG7eYHjIn0gtDY3sO1M08QJxwUP50BoW7z69/ZPqxF1ODW0qIySpHGGDNs6Ce
BiZKyBJnxGpqBgx0n3/MsZ+xmCKC1Ch16WtkF3W0TtyG9CqDl+6LH3Hk6ojO/phDi6zOSncelrQo
/PvJL7V7hVDBw0nf3VoMet+W0HEhJXnks/RnluzvlQYw0mkXX4x4wE9OhZmGiw+gRWphqru6CrQT
r74Y8V1V6Kifam57YxjnABjdtVHQCjztuy+Gd0gqp5spvJtRElYvcRDSX+w0uznxvs9P+8Pi7yDY
xk0zlF6cjcV1YSmIjlz9y53YsZdmMarx22jkE2V8+7H/bcQJcbz4Mben3ZrFsB3zhKZdkXMSqrNi
D6AW3bUqk/1pV18MWkKyfOombuENwKOA2aNvK+2H0669GKkSibQ/YInxQvpqdJwwpkn6t18sQUdu
urkYqQgQU1/X2sJTwBDvpNHYhw6T4utJ391cjFRZKF0aqdyXXAlRyANjXgFPqzanXX0xVOmiRrVR
snV3YUHeTqp2jvGjvjzt4ouRCh6y6wbKJADmpyoE3lRTEoV01Sar0z5gMVixO6X0aS2qSE691XuY
wTbb99Mm4DmL5uNQrYwSFlGjFyhqqxuzLrcxrpTTvvdimIa5JMvc7jmRQTpJV4Pk7b/IM7vuT3wl
F0PVsaq47Mkv9BJpG9Om9BWkMlbbDE+n/YDFYLWGEcNZXhReI8uRibho7lpCUL6osB8bUIvhqhF3
0YGgLDzCGJr0srcz39zYjUb+60lf/z3o58MsPIatOxkhDnA90apxLbHOYgptNcs+bap851t8+ACr
ppunzVNCZoDkwgSCZocElNOmSmMxaOm1R7Bp6AcYAHg2oipiYLxBdeJ3X4xaSe8YqSYlCl7O+B4Y
9YWWW+n1aXd+MWLLchBqj6nTI0cUpmEs05926SBd/fzy86T4l8OvsRizhamGEPAG7ozu6wzcmuTR
sXjOzZA9jns7VaP0EpBpXwyD+Vv/7eMW4zhrOiPsfLLaw6iMCUwZNBrraHL7B6WSfnPi414M5knp
ki6GUe8NCnIctQzMg4OY6bSpYjZLfJzmZGOGapbwMjGgBe7jAmM6SVCnbaeMxVBWa78zXOiaXunY
9R5mYX0mUNGednV9sfLqSmG1hsZEMZqRdmEjQ7nxufvFF2/TkXlozhz7eGt0rIKaMRKG0DTIBgNN
nbYDwvqvvvyxyy+GcenoNiC3Jve0cWYd8q/Vs2Last12lVpVK1EOXXs2FL4oruIsqMHSNHeKFSdn
pZ/Ch9YCEpEQPEwkQyJYQz9C4ha+y6KYqzmNG78l+OJupY4m55IqOYUmIN5QiieweDDy28RiUUbM
EP1ALYp+hO7DkDwk/ZQ+xENKjkbVEO61ccyJLoZluxAtS0vZia6IVBRYRJLsB2JwOxSNcgyR9JqJ
9RNOt2EcGiHt3105NA4g+BEap2nXyJ/HyHAew1DHrfvFM9LmUfCXMagv3t/cxTHbYzbzqtEoYoB+
Am572DQFrslJYOsLMOASwCbNoAT3bNb+PnYQc2wKTAyDp/fvOmH613n9xeoyv31/+0aLCRSxEIDu
LMs5W03ym8x1Il7r8cXvSfaBJQj3MW4SA5hiWblXPnLrr5gUx16oxeQ6jiE5EWRAEfmTqXtf9ltw
n+kXs9D87f/2qxZTK0BlgFNJVHhTIyuxFoE+QtaGqUssRXpo66n/9vkcfuxXLCbVplZRdRlJ7qXE
QDyQ0BqeT67ifFWBP3b5xWw6NMggJrOEY2qZE9QVYW7U1DVOO98t+Xqpllhgf8zUC03ivdaTbGhE
idYpv590c5aQNllMEYbVMQXq4yR7TGsSYaf8avk8cm/e/ZEfti2j38GBHfXEi9Ma9FWgutcVibVf
UPeOXX0x32HNjmTfJKlXwt/eYUyt91bu2l9Np39/P7XFqGv7SbErrW28JBB5ux+bSv/VhaOhfHH9
I2v9eyv4w71R/GpIDX1qPJPMGrgh5QxEMKPEcemtZunjac93vncfPkWzIsIsIJ95CVyS81QtR0IL
oumLq8/34i9j+B1K+OHqYWoOluOG0iutwIaJqtWgilLycMAnAGFaF2Vct1/Mgsee9mKcwa+28COn
yl4luecibpRfkYsg9rTbtJj0MX3ETVgM/j4HuLFHd0Pacx12X6wpxx71YtOSWIAWfPR5nqoCqCFg
2gmsreNnrrmG/gza4vMfoc3f9i+PY87W/fiwJXaF1I3K2mtQJHaHJGhHfa+mevKdkJmQgEezIdzH
7RCVEibtQr41jai1zgbL0vIrIMqomD//Kn99WCATFytHaedZS2+m8AhRR6kqXLV4YgVXzC8Wj2PX
X7zWFvliWBzRLjtD+tR1/B5MEl8Jsv56cZeAuj9vo8IuTY3sJkQTXZnfSDshE8w9cUCqy0kL/Awn
lYqL587gjY4BAQRo+in3na8+D9QPA9JqeJyiNgIvmRica4O5/DtRICI75b5z/cVzdWRr6Zxw3b1T
q+oWLEi1JmCp2Jzw1nD1xVPV+mzMKmm6ez+yzed+0FxMscr09PnVj0xWSwbkgNFQoKxmuwaY7yIY
kFCvIL3IZNMXBZk3BmE55Ym/ZDFZuah08TCozr6CObsZupHn7RLX8/kvmd+Vv43zxWylGTTBZdkH
3qD6EJawalblmVaUeb9XiNiVW+p7fX4mVEV7/PwTj927xQzWEFME+qnz95ECCgSGPWkVRknKAIo6
zZmDWewu2H7+WX8dfswdi1msG5wwDclW2fd+PBFu4PY1FluDXIcvpuNjH7AY32E9+OqQKMoevBMx
GaaQkJ2gTGXTiR+wGOPoVfS6BMi472w/eu7Je7lVa/ydp92f+Rl9GOOVBbJjGDMFUVXB6awbNfAn
+lf9/mM3x/jz6hMphejyxxwz0dhekxzs7nD2/1twfVQZeuzqi3EBmi6xE58jqqVZ/qFmL34p5Zca
tWNXX4wLN0gz+PaZvtcQSg4cWAjaAt1XmadIGWcQ8J/3xqgQQzNtkzg09fgtMDz2r+x4pmI9IOM6
ae4gvXzx/pMpBZi/DlLPH+PIE6pmHlQ/8k/7DUsZXx4oroKsIfEyExiJiQ3wIsVd9A3LZfP7pBd0
KdArJxEaHZMStMioPJPCznEkyuDltKsvXv//zdmZNNepa1H4F1EFEiAxhXPMsZM4feNMKCf3BtGI
RggQ+vVvnTtK9GK7SlMPMEdoq9l77fVVBK45hKftBX3623oz9AbOkzii18Qvel2BnlRrMk8G/yBc
2PqFgFgHQEEE0wO/979O3t/Ct20sQfBW8PaMx+OemMMs5wGauvbG7/lOAI8EqLMUVscXYFx22PQf
g33FEzmkL7z/dav/v80H09MJ4c3YKU37qrlOz+EG4HD43wX7AS/TcUzTFz7yU//EiWSmagZj5grf
IBoFauHxKit0d6OHtKA1UjInv7FyAhrK0SUkoWkvdJ1iuJzOBETwyKsCyTNXm9elcV+PRrWXgcMb
Lk8qOX3s2zn95vXyrgyPbJnp9gGPN4o8zgIJjXqOfSpteHVnB+uvhsWESQTZIqZ3sB5vL8eMXuLn
3/yJr8ucEN6Nje2ikCCsxcwsbFKO1RRDl62f0FgPm7jn/8sTuwG7/vffA62O7TxNQXNJQ6HRgggj
2xoWKIBc+80e5kQySPBMtAkXl1aj0W+GTfi+GeJzkscXcMJ4YoLDMisVlwi2yiWdYZli2OGV6MbT
nSCeum2HCIg2F2DuIUKGD23yaoDXwuw59m78ggwASlYi0HwRfDpkFryOFLe3fh/WiVoDQTA6iuvm
QsYouERwJLmgfEg/Pf/0vwseeeaK5eqARXXa1+LCLDj253riAk2gHW6w2zxlvGjEGv9Y4PjZfDIB
EICHjEKY0h4cOerL8+/wxNR1JXQaXjLTBljyxXbr/Jjsursf6pZ99nu6E9wRVYBgoPoPZhb8vdky
w97gQEuT39Od4E7hmW8SZDiuQN3sFd3hfIhGvxcFz08NjRPVYx/A4rbHJw/glfkqqVGNBr1g9Ckn
4ts7IW2qOannaawvUVb9ShZYKiFnIs5+I+OGNKoasRa4+s8rUulhhau/2UFpff7p1wH4y76cOiEt
1wM4d+DpympAIT1PMwl69xzEaDEYVwCLnv8vTw2/E9gqjmGmrBbMzB3+yWULQ+KlgKvH8sLG/9Tz
ndhG12Ha0toGJauTAOWlCN3zoCZ7vbwrgUOzDPJGwxqAfYc+4V7CMbU9Kr+ochVw84altAUcvUTj
oDipcepejUec+M2dxIlZ1U/7FrVBVooGQEZqbHgL4xwv/QIHTeXPrVKi6mbHiWclzGvTG5aAl1dp
JT2H/Tpjf9uIG5kmPdVDfaF6/AUWKIxSYHbst08m14n028NhgI1WlGDBsMOM/vUVUQ6XsqEpn58x
TwTV1d/v96fTGaC8tbLIdwGTfuQxUTX8bLZel1N1jLvnADmhiyIbGsz5gBt9Ssll23Y47i/76neW
S5yQhSX2TLN2zErgFNtzBZuNcpdkeKEI89QIOQEbcaOtriosO2rOhiLZWg3jMj6jO1wM0e6V/YfT
onMpri2BFTxagsoUdltFbwTwbb6LmiuJY6vBdj431y2r63L4zvWAt3AvgTde3QndZmjBGphQW1Bp
tH9TDM3FFuYL756fodd5/pdl3wXoMIt+jKalVblPe5yjk/jrcujIL7hiJ3JHWNYMClDw0gQCjkiy
+hK3wQ+/F3cCt1pHiFCy/spWqbpbSmvxOhihkPDbqGIncoFJhvUhTJfKOBx+hsd820+o5vu9uhOv
mqsupU2Tldnedq/hxgCURNjA3c3z+U7EzrTeINs/gnLuTPKlauIMSI/upQv8UzPGidghjvfMiBSE
DMj1X/fIlF3E1XPOa2xcKZzkx34Yg21wh68+nLNhq34Ysryw2lw3pL/MdlcHB4vfGNDHqSqpkfR0
QBmCRTla4ALfAbDaC1A//X6GE7SkEwMkF+q6raDZFqaPb3bbNDd+D3e228ZguAmwkWU/EThRdewD
0NIv3UqfGiInZsnE26CFcBuTJ9QPXB9RB6eig2r4pqJH43UyG+HVisOBnvtze2x7kH72tanKfo7g
yxpn24lB/+L5DZwQhtXKEaMJAr+EKWJynCCGn3PEK7+zPnWiOIEbPkDekO8MLQ3h+dc2P5GUqP2u
cK4M7hiwvsVaYv1J0g+tCsei2oxnithVwV0JZx0saKsSnp/zuVmj5tQn6+E3PV0VHG2GtG/Bjy43
fdBTu8BKlvaa+pTaOXza/5wz417NdIOyDPlPOr+t4J2XK3ir+6W3r24mvx/Y4MeuJj6jeAScQAVm
6T6AbzrbaEDnFqtY6zc1iRPBNRruBYNvTxltBC58ot5vDah+L8zM68v+ZZUjTgiDYj5mFm27ZaMb
K3FJlES/0oCMLKdWiliALAF4cjHIrmtfGLcnNgXiRLLOggR4zD2A9eSm32XZtl+g9do/PL/gPfWD
nEimuqEWLmhZGTS8/TXaI/k0LWn0PsRhLiwATJi+hH1vXkiM/ifR+dv4OZE98woLrMXeP4ZzKj5U
AqZbJ4iEhurdFM7yXZRKJKNUtiTRa6CFoBbWuyXZDR+p/dobmTVFLW2fnY9uAIinhjutPvWpaOCo
SAWQBs+PylNj7mzzajmQ4qvjoARePP6udAeFZAhn1C9+j3f2+SwCRCIaDU4pIbwZD91nF5YBNOP1
dFc4Fk89DuTxXOHlt19Z3P4L59DJb2Bc2RjlLSBeUuOyGxp5CXdV35K690xQuab8IA4BJg4ZbglK
w9u0D2CIOHjmnF3R2ALfo/1gW1YCf/2z7tPPSTX/8htwZ1HYG80l5R1OJNUKjeTWH7dmnjyL7i4F
FO2hDaxh8eI8Wn4CK/WpTdULZ7YnprkrEjsANtw6tNiXsx6bO9oBVg0r+NDvdvufjPe3+/+4MbgV
hgP22WaMv1IWZO+QgElLv0F3QrTSh95HeO6X/wEOZQRal1DWq6+Rw8zqz83KHFrBA3XJyilV/+pp
+Q43eb9hcaVgWPB6GApCgBLhkvV1iIb0QurVc/tzFVJciAqn+ykoI82bz42olq9zA7N1r0F3JVJt
taCYRTKcKnmq3yBfN5Y27enZ7+nO1p2xeoD0uOJlqIbko9VqfAsDkMlvwrgCKYKm8X0AvqpUegTF
JQAg8Y2ewsGzLORKpGByv3ZywypQp+lRKjOZ+7SHv/jzY/OfrPgvO6erkWo2VET3uofuymj5k0GL
0L+xK2yZRXAsU9nWxzsSTmfoIORjtWXbTdpbOPQSgD2DwmSwFCjR5fOzgS+QOqfx2sHQCDvsDXT6
gywk/qJPFpaGn5pl4fELb/3EAvMfHuO3JaCFp+c6GWAtDpogrzsGmQLoaTGD31HetZwzME2XXcOw
1TXxeoNaNNxcx73zjFRnEejpXLe73XhZ7wAUgZp6X63CL/cEycqfKwy4VbjzHVFVsuOK25ogcZJA
rN48P13+PvDQAjhP3yJb8RaZBH0AwVZHVXUO4envlXxCkfLPp2+atRHYsVWJfMJ0n06CfxTUHi8c
SZ96d3cZaKOBVdOKd4/gOt3UKYOVeOAnwkBG/c93Z7ym4BZi+WXwVXwMm1rfkElUH/3G/fqbfpvw
K2xmg5TjOA1vqi8VmXd06hz9ye/hzll92kAolhFOAsC9SQCJ0497Ffsp43D7+/PNlzQYA37gZBeg
LeCGwXHnjbFr8tnv1Z3dmm6CkLDFyQ6Ziq6U6C7Kp6l6SXd3/Xb/vzZyV/1lLMi78bRCA1lt+iuF
p90jsWsA3+xg9mqYADPKidegGW267BkvTa/62ykZYPYPwqZfRLnar05WxzAOCS+bFfyfqH9g0qvJ
Ey/uBOsOfOO06wkHX5sCIwzcx201daHXdZu7nmwcjQVz2uGQN8k9AG6HAPgQwhLYq4cHb++E694m
VLNA4piHjrdTEIav0S7xktz0CUEBd/FMaw+NUQrMD5yMVX/Odm4QsImpABWKbLqXPQ3itVCB6NZb
NoKOek5IAqbIDEdc34nlRDUsV3AnVjsvd7hQn1G0GXIQ5v2qwkCd/RnWwZqqqAosL5F9UY+7Puwl
tNvhdYHgrmmbNECIMo5pGwf9bZpN9DSnu1/pk7tebQcovjLukMsfBV3Q2E4+rT3c7b0WJFcBFoh0
y4hCfjSWGRi2oLZeDFBYL7hiPbGFuQIwO6Y2UtWCM/5cGxRXwZ4RafPF79WdgEb/A9rkiWbltksQ
Hw/Z9C2UBHJRXpd87orAaiCC5RavvBw1mNPQmckPQnb6k9/rOxE9BWgjtWQGtIgrcYHERZTrQZXX
DQVepX/Od2TiQMtkqJfvYmxgcL71530BMtTv3Z1YtZUCoDvFd01AtyjTZUITD9ohX0guPjVrnFhd
Bnj/wokX4874O5NR8CbS0MvSBbuAswNLiGUIZJqsnKul/Qp5N32/r9PkdRDnroeaorAmmNo0hb7b
Nu8ZH6uHjI7a6+rGXd0XCddwn0KB3RGIYbDOtNkeUgmUud+Ed0Vd4UJxuYppWvLdAEnZ4A5aFzAW
rT94TZvUiVgK7g9oVsjIAS8B1/c4Up8mY2uvfB93fdF0redYkwbXFOxKHwnr+TuxTdYvXFMnXEcW
Zw0HgbGsyDjn7b4seb1NfnkWeFj8Ga5wrQeh0QhWjvChPmfyCF7LqVLv/MbdCde5ymjXipiVV0X9
aa4DerJBF/nNeVfWtQ1Yfpfr/gTa8gm0uzYnSXh4TkknXGN6mL41uNnuUq91DqquuJVqGQPP5zt3
261eOxtO1821nb6A6fCQSfrj+VF/4jTuarm6ysgehsNVqVUzfoXLsG3LrAv7qMyU8DzVupquxQ49
8DbIFe0dzmN6knUegynmNzqupguZOQWhZMrKOqQdrlpAhSy52Npq89tIXFkXC6qjkSNuE7OJ5nwT
slwy36tc4oRsbOiwrwfjpY55253gvZ1S2FRfSdnPf+EnNipX2bV2oP5oYGzKmG3w259CVohslZ6D
70RtRyEP4TVWnAkupsXKu29kD16yhX/q1cmfC85C13aaDU7bxx6pWzJBsQcLVa+EEXf1XHOn4Qqg
kTDSFoRzOQAPWVv1YhPxNXnzl2tu4sQsrFtTUPT2rGy6TNSXpe2lvltIat4GHEi8Ox6BuwB3//kL
IHN2LdpjaQfAOWT4LZtQbYpWqvVnOHJG3+odruWXKubTbQv93E9TjVkCQXtvfj4/RZ5YBFzjIrm3
gW16hW1j78GD24Koy/tmzhSYQCb49vw/eeJjutKzWa50k9bwchjRInhCKeMQRa2qivpNdFd+lkx4
WbLjrGpA/vpMjmR4BDzNT+3NXfkZV0iN1jVBGM3ifk7Mgg4a++g3NE4SbTmOIJ2WAUBhoLpvEtaw
rwsMevzufa76jEfYrUNoWUqBFj6YMg5Hx3KdTVCZ+L3+9Yv/lkdDFoT0E0xTSgsfjIckTpNvfKDb
Z7+nOytM38JcHF5yuPYb2/zYWtndLhX3Eyjx2FliKvilQAAvkOuqruziuoUkOAcYIOF+C2TsnA0O
wpTJRuxOgUTbfkMVgb1z89Iy81RQOatMPbOsq1boOcdOFx3q0xOcMLzG3VWgZTA8WFk4JGU1T/KG
qfkO7IbUb8q4AjQqBlNvVZCUaFHeUXCI5k9LYucXpsw1zfeXtZc68dQvllEhdlaSaUiASqXxv0Sr
JSxoMt4M6NMY7f5RrFEFjxzpmaumzkaOvnh4elsgFXmwg0koQaXNd7MDwer3PZwoAwEvtYq2CXLh
HU4fPDySh7WPZHj2e74TZ3BuhzKDY9BC5FcKSmdd0GDyq15zVyU2x3NsyFVqRcMxzcU+/lSRecls
6okocEVi/UGwe454eBzDxT03a2diUEZZ7JfEcXVidgW8ujboGmgZn97CMNDmyUT2714D7+rEOMqo
8YZkbbmM9A388u0pEou48Xv49Xjy29osLW6De8uuiMsjAu3T9qWGt5jn0527cno0/aTAFy3hhT3l
dUz/qbrsJb+uJ76qKw5rNJ1HqqO4XGU/n2VfQ+tGN7/bpqsNm8wYHxpmOGVyrPcVDcHDm0CGfX7Q
/9PA/GUBcmVgw4wTt1BVWm5T3I8XFD31nU4B5MiJncDG3Hat80TE05Q3pAsqgDEbBYYvKiAxjL6n
bs6zthunnDFj3wDUMAS5nYLqreRDCCTkxlvhl8ciTtj3yBjIYLZIUKaQrbUtDGFxH/RrkOTE2V4T
6P+h/RJpOe/qBtvely5ePF/c2VjbGjJZmyCzutuKlJmY11IOyUtp1f9+/98+obOzpuEwH7HFmWwD
WXU986OT9QNM3Ja64DAOnfO1CaJ3TdjNNTqqk1rcbc2VYL5cYWO5Tuo1PKfRatJTAD21OW1s3j8S
sFD1udvnZM85kBz7WdnD/AhBej4BHP7OrDj25dEQyEc2SFDAn5+Pf48k5pavwf1Gep6FablnQsyF
jGBWmA9Uxf8+//zrvvr/Y8XcAnawzYOYdiQULcwTAwC4BWdFbG32T8rG+NOBmobXSszcYnYMGPEu
hUrKrRvam1Ss6numI+VXwGLZ9Qf+tlrCTJHhtEOQWwzS9RYkYSQVBs9GduZWswc+LYcEHr0EzjdR
Raej8Z6vIW6fz3+Gv39m7moJVQOtH5ShOFSNrM7BehT5SBLPvKurJmxGTKCsjZNyVOvPCEENGjv4
9n6v7mwk3TWnW9s0KdO6qnNgZj9mEf/p92zno/YM3OZMIcOygcf9aoCxPkIy5J5v7hz7kCsmEVMq
hZ+a0G+JDpJfBhSZB793v37q3yZk0iwtswnDJ91i8mPv8N6nGkKxl1pknlrmXFUh2lBXifxDioIz
wLi027eHrieqA4q7ElkeQU77CRJwfg+kKuDWSGIM+qtMBhivGvS+f+wtGe7blE/qhNzF/k6qWoQn
e3TG5qI+eFCg5rigUBuu+z2Qk4kttmob2xO9etaftIJt0AvT/4kCMcucwYK6uElBvUqwzLUMYuS0
tr/ESOI4h1bnYLcgUPfVGwGzsC+oDNnXkMGM6FNrIumnicXN+s/Phe6uuokrtGqTMEj+m8Yaa6Hn
THM2PFNXFiIxwsqOqsDmUS/XqIhE48f/QH3Y2fJGuoFzTFFZWXQclyMsYs4tV+zGayq7Usqs22ow
PsKktBwWfhL2w3eAWLaelXlXS3nABhCHrmuWI2zrnwANI8WJ+kf4Uj/QE4urq6Zk9ar0tpsER6SY
5djBka2RYvYcHGeNmqAtb45Up2UlcOgFm7IeHsRUdX4lbldOeQAqvnSLxtjLer6lItEFAyba63jB
XTHlBOxOaPSCxbs/UFREyexunD2bJ7mrpQShrMdRiMe4OWrIO+AnmoPwUp+en5XXZfr/jy7cFT3y
BdwS8LLTMl5CFRdGDHBMJuh8ru+6ZE1/Pf9fnpo8buge2s7LjnruSubto9mEoHCIjsRL9eInEh6h
E7lwiUxs32GbUIo9qtH0cA4NgY0uLDoHi6MSyb8sHMcfXYIMJtrGcTzz+WEso38ueD1vKc6SR1JO
7fKjrbJHJf1MGCHDcxbTNYh6zqc9KaGCrd7CtHlAc/QSekUcOjb+fPMsjiXOrDjO2DUSr3lcR5dV
JJ1XMgW+nH8+XSzSbMMQ0ZKv2Xa/i1Z9zHjVfnl+1P8+aSGQ+PPpNE7bY6gbClHJ1B+FEM0IjH03
6YcZRt7GKwHIXJkbzKhWkY01fgMOlnk1Nx9jOyV+E8cVuvVxndi23mhZtWN1rtvmuERT7LfXoHXh
zwGq+spEazTEZZW20Y3cwhENlaHfYg3J1J9Pn+BQPQZ9H5d6W+ScGxuoyxZ1nuVk5grdUmSLdVDj
+VMWqDdHEkINDtLcC8ekv69FjDshCzehJRJ1G5eB2lIIkuJ/lyuD9PmZ+dTDnZjFm8NZRmGj2Rvb
voq6psmpGtMXSnbX28D/L9bMVbBtozHRsCElHS6jtIUauyUt4GN0wBuM8Cm+WciqvomN6B/P/5wn
EjnMlbVVFShoNuIUkv0IWYDmWJIlP9AB8uuamnqzjlx21/uK7tebyFTp1MIHEwnCE61CuuQWOabo
vCQD2XI7jN34YeWzfNVVbdjnOC2y/Q7ddCiHP/+6T6wLrk5OtMJeaYe03IdImzyF7OZzCEnCj2mu
vdzCASp2EopLz2wmwx2rAujkpzla4iIYBvPCdvzE/HEN00gbB6NNLC3tTraLoqt8n6A902/Nd7Vy
/Q4JmhYhKeF1Mp/gM6/vhlk1Xscg5hql7ROt1TzGePrW25z2pHlDA0+hPXO1cnSFcihlAy3hpUJv
aZeR99xmL/XbXBfGv0SWa5O2taiXKHhrl8OUSeRuhm76OljVdzlaY9bxFIfp4sW2wgxy1ogFzinL
KmlUznbE1AcKXP7gGz08p5Czsae1rlpTMVJyAV+xcywSkOgm3S8v2ZA/NUedvb2TI9b96yzas6y9
ACpQnQSkFX6v78rn5BrOrF5oiHoh54WIU3bCx/BT0jJXPBc0akA+E7j4XTB9PqowOfVy9qvAM1c6
1y+mXlIU4csE23uBEhgsOWXsVcZmrnKuD3q2WCBrSzp2w0MLXF/OKjp+fn7pfOKjusq5g4sulmMY
lalqt8/I2rdvOiNfIkP9/XzOXOXcNnDkQ8YlKutphl7dzMvwmdVx9R3uGHOQ6yWo1jxY6vBTKOZt
K2s4m3ppbJkLFG0oSY522yPIJXdUO+AAWqBorG/9hs2J5T2JZby3OipjPbbl3Cc3aHvzPGe5vNBD
15z3ZorKTq37p7hpk5uNJPrs9+pOGKuRkYxJvHpfs+afcIwOie5umDR4Pd4V1tkkHgwIINgNkPL/
ottlRXsqIY9+T3d2YbHybcIJJCxBQ+5vJHIGKBp2XgbynLmKOortPcLaEZZLAzFmDozvAq6kTTxX
UFdQ1x8cjlbRGpZ7H1UnZsQOl5XMT9LBXEUdS1S9QL0UlZABND8mkSao2/gmmpirpwPGKhm3sYpg
rWfmux3MpHKJ2tArU8NcpzSWtLiFDjs+bDCxz0rR/qftmk28MCuf2OcTJ15Z0NdTI7HMNRKmlXkY
ZL3JtwDKply1S/uADG1q/ALMFdiJeAlqOEZhJzvocQs/jOO+nreXNFPXmf6XE4urr7NNG4EfFYQl
zudmf01Jy96mNj5gq0+TrS6qlQ3zOUQTCjnN/51VvSLPlbF1m+y2aRjCsgEq7z6ktn6tV6H8Tqiu
hs0ytvGwhvU6vNTqt+MC8kB/HLvf5HI1bGsja7iFNTB2Z6s6z4n4AfCefWFqPbGDug5qyTzD89ki
Lqp4234uh5WfEt2/xGp46unXK89vhZB54HQhsialknGYAxg4Flk6vCSjAj7suuz/ZT65WNEAhXUJ
91ZSCvA4FdQA23gkOXyf2n7NobLa57OpwWO5DY8Y7rWJ6TZz1ZgE/emwJLUfV/gxQ1oLw7F/eG+p
zpv4QPIh2ZHZKg41yO1czUNa5SDRNlD5JTZtXttsXJscmnqWnDI9V2GxMHQ6FcjWrVmRzpytAMfN
TVtw3ZGjqE0b7uXStqMu2nEZjzKhG10vWU2y5LzuycrzBIC8FTbE6zDeHFRCrHIcNlR3aEnd1CvV
L9NadC2qOe9UDRD3JWmQETiL1YJ91pE0SfMmaAl5tVoBN1tRb1agYjl367sGYJGvIU55+vu0AkyN
ByebKMi6B6aQrQ27n3SLrSkWuTVbLuEv2HzImiVs8vCI0rjscP3d8x1ilweoWeHjlOq5p3kVdvq4
Y4fFBAWuDu0pH6shghNZp20zXxIWhNUrOgWWFBJFHPsmAU+tPR2hParHYZiuqgks8YbkpgMIANSk
TnWP8ITv/sWH49U5o0RFPyJS6eqe8j7Fnpa0psvnQAdRLoFQwf28Wub+btXIBBYGRs7hBfb7dL6N
YBk64hVDxYuIaTngmJNGj4AxxkcRgHLIirYOog8kCeLsnQR66hZASJVcDpii18AHUlN9sSQOtzeK
kBZFWWQDm+SOBstaFc1Yh/EJuKHhn2ba2+FcB1ObwWOsifT90kH+W4RHtnVnjbPE23rvwP6KtKXH
xVrLt7zbq0qf4Vam7I2uZ/It6kQ639V7DKs1sszy3kyV+II3bKDnqmEb+jDF5vjSCP2Y4FD62AXw
PzrN04GImg6iPg3jenyQuo+/7Mei2zM5YohVVtrKMZ/6NoCVcwSXuLyXKTmtLA3eZ7CbvfQatwkk
ObJZFbMmxwcCLQm5VI1GxmRJ0j259GIYyClSCbJCcCRrlrwRR4M68jGm0yWNlHgDGHQ/fIph15yd
s1nor9BKyuZ0HGmrv7V0qpoburPhuJl5xMmHtpIbuTFTW7U3HeqYmLRLuA8fOKmT6JaCbGVAT+zV
cjJoWYSuPglMc4rROx3kcjFLe844VcdlVNr0tzRNMCUxd+sGPtQ6qrKCY31HKT3ojinvBUOWcm4X
kKaMztq5aOIpiiEE6XdyCnDzvxd2XfiHfZjbuxldyd0/h9oIuxmZDNtXsQBwBMdBsaDwpdJfLRKJ
P8icJm+jiUpzZhZf98JXub6p4yPF97Smnc/qiKft/WZjsj4kCYam6BQkvDmJ1Hq8Hg4SPKysszCE
gLN8+hZE50bmIyytxlzu0xji7eFscS80iJmnZEec32R8HfY3vdJZeMLHrPg5WgT7pxqHfn04CDLV
JyjdOLuJMjW9ZtmKXCSUEcEjGiCitBC16ZHVapopO5EpyrpzGIjtNWhPKP0GEv7/r+Souuztlecr
Va4meoVn1jO6J45YLR8TDKE4xTzsg2KpoTJ9daz26IstNQY2U1FAf6wKIY4enfm6moxRKs5XN8f5
ZhcY+feVbfb4QoHEXV6l8fRFdMFZNtvxGNYzvssAY9D9xGuQA9o8Tcar6+a4M8LP8RrEwC8OJpV3
MGCuO3wyjo6gFfYa5jVfowjVn4ps9s0MHvYPbviqXzWQlW9f25UM65tWNq257YMo2Zfr7sCaKI/H
QSENzAUEpaGtelkYpjdZpLpKv/IESctzEEr1T1h1+2kNkPnA979KY/R56KvsZBqtS0YmcNs1/OlT
O36/SgjydqVzIVT3S4RQCObALED1z5NvFTz2bqhBz+eAfqxTs224QvIpK0K5NsXRbSrHbSx5jzRF
cBp2yJpNlq4/Dp0M8DvZvyrgy0jOEMz3e8TnAg5Uw6lGVbboxY7jIA+SM6aMqDEUscA1W7L6VSuC
bS9WlQZvQSmFPHrhFsO6j+j6zpcwFnAOgoQgh4R9vahoL2oAcbEFqPrM1EpP4LZ9xg4m7owaSRHC
VbHO6zp7Y82g6xzIi+iUoFq7wWUu+Liv4pHEUfUImhB5n/YpCOtbMOVjiO1G7AQreiiaIpbL8WFe
9PIAaNP6ampJ+K2fxPJA2VQVqmlsEcZs/KCUxA/sg+xCI/NtMOzDCupoLpmSRZyK9AQnGJJjUpK7
HtooyPANg4lw236GeQN7G23j90A2SNkeEgSHdt8/GIkGgDQLlpOo4MUyTxWKUzq7dBtSoUkPyQGl
1fux7d/TvjMFr2NdBqP+Mjf2e6JCcjboAiwH+EvmQaeXu7QNMMMn2fwb6CrJu6F+36bxo9LpW4Co
XmVZqm+UGd5aazKd2y1sfsIMh9hzsnbZ5zaLa2SJ4CNjt+2cyJlf+gWg5XZCvYbOc1/Y3cp/Edlp
VNhO/RxHC4+0kMs7HE7UuRfqdXhwbFbAVDzEAMZ+r9bplhLztpfKFFEfxvfp3pdzbN93lNFbbBTh
a5YKe7MlROXhyvcPqzm2B9V1R94GmheIsfVNRTFOAqePfGi66mZMcZMJxcoKHDbE10oex4cBZe47
FmD6NvCIPs3V2OdhDcfvbVNHqSfy3dYpBm0XeZL1Sz5SeXOMcAKiMFcs6USP+yjIKFqbqqXOIcfT
RU0i8h2WSusPsdIf8MyiBcQqSxlO7Cu0ju1liQIYrQBMfxGgp+aUxfaSHtPU5SyGazQCDcOjyYNo
MgBHgFzApFuat6xqD5bDwKV+6GpsaDpddC6mQWVnzJEzr0d1ElKQex2K9jGel/mNTQNy2mR4E7N6
vo8JDpNa93cJDmpFlHbTOUzbEFguiSMS2eKvC4rcFzUIk/ezvMXNOHld7ft9I4JPnSDxBcFzjuqE
nY9dN7msIpubJCRFN4s7patPVd1tBQWmvegis+Q9GIWoUrTN3Q7KXYHh+BYP6yOFhU0xQXbY53tk
5jNqBvoRvZzyNPKgqfN1b5YL67DSBgcP72E2xt7SSMTYKOz+1ULpftrEuICNQ7NcN7WaCnuse1sc
hCz/NtBdNKdwXcam2HsmTgBNDLmGFSDWliH5XseG16VBxayHMqemcZmsgZ4LFQX9hSi+FYeoTE6j
JMkNjgUFsdt33CV1DI1RxNN8RDN6D+kL4QrUFvMqaZd4OMluHWyRbawtiMKSGJmovlvBYzL/o+7L
miu31ST/yg2/w01sXCba94HkWbUvJVXVC6NKUpEESBDgBpK/fvL4unvaNX3jzjjmZcIOR8iSjs4h
QeD7MvPLvMW4cJ1ClBjmAUJC8+mi34QlGcOwID/XBa0Oviv6rDL1V3gu6RSeJyVsDCOaL9HEnx28
y7J6RcQQ/giLtqPlBZtgqy/EPum1u5LtdDuvyad6a25d254npB0dw6Qe1QtmTZNr1IOiezDwx8Ah
F/vxMyKY/ZoFC28nPC0WwtDZP9hSryqnhcPhILlNYMkbK7prAanV1/M2JHsz9vSmUUZWKbKJwjjj
fhFdKohJ0GkkHPVFi70mrUfYHPe4FNcFErU+l/1CM4fK/1EmsUq5D8i12eJdVUdXKIDcDeHtUKVi
HvyuCuLPUzmcu2ZEqEWDIk2j9ruD57zYObIe7NC2d7B6+DJy6JYT2ybpMG+RSxF6H2dzoNG8mFpk
QJUGLA05oEoKgnNSRo4eN9GSKHVL0J3RnbAWUlq5/qhhNnNYita4XPdruUNMjksJMyvfz5rXKF4v
luhxXOp9LYTNJi1uHSi0lJRVk0bM6X0fueiFgRREnBUyRx1MtdKmEPgtdLppsxpcu9aOwamq6yEv
cIJOWSD1duwZ1ilMKbnEBF5rPhpe9yyradk9FpsCQiLRg6V2TtokLxYYCZx6Gen7TS/TLpmWIm8M
fOzcWndfOtFO19bHE8KidIk0h83mhs7Dvm8UiiBMEewpQLtPhtnhiF3D7JLBmp3Geb0j1VI/aprQ
B4qaAqXiSkxGoig51UvXfkLWOIRqyM5F6mlj69Mkxv4ePdp8IyjFuRhvsRkRgmp4JvSMSzzXsXia
+9F9+BGerU537Mg0b4K0MDY61SjEr2Egy7N6ccHj0Hp94JpiQGbCwqfQYsKm3DqXDoukKYUXY5/W
xnbvAUVLm2zzs1wSmateWWA6pjlDu6kwtWrKl6aAtSem+7oq2E0RJWEaKq3ehtJ3T6Ah2+vez6iO
o2E4s8h0WGJlNaZJTMkp2XiVe7WQMy9GdTK0i3ZAaGN933s3qZ02oBywY0cLdECwTytWUVY5vGmL
Fy9VF6d4LMcvyVohEFbEtLuBNKX+5Isx+Cx5iWtX9Y154XygaKRJT1D8hxQsKWteQ2P6fE4u1fXQ
NuGWRmYMT0E5hFduLu1XWYLoR5+DugldZbwrEvhzDS086Anc9a7tauR4LIbJpMyodrxZOBxSU9hL
kWyMx1ln1Ug2nE6qLdDvhDQCB1Cgf+JLgv7FD/N5WU18CzSAfrtE4qQIvnRYzKX2iBXqy/O80E6m
vQn7Fxw6sc3CcIDEEj6ZZZQa2AMfWj92hwWToSdscfGTqiL9ShvmEeZAbooBIvy0FxvS6BeKHbCw
Psr1kGDHFG4xexzF3maqnm4JdJM5ivDkA1O3rtthVQ7qVvccc1OXeabMOwAGEKlHOHJZcot18h0j
nR5R8sm9XSes21UtOxlOSZeq1WKHq6JNPSNM8GprEeBZjt3rxAEipMscBAZ+YcryHRWaPdCI2/nL
3Eiz7JF/LDDOpinigbot874O7pemxU4cMldPufaBxJySH9lXm/TrZ0/KWadr1yUEG1uBrEVfl+hM
ClI+V7JeAYNwAh3+bEuyj3mYbOmwyeG2YkM15T4W6AaBh8ggjUoYE6czAKC9WAly4SFBsy+F24Y8
UgVCYSQkB1cra1DGMC7fOxQimW0Ks6uws9zqmWncn4EjZa2gZXSMRbGeCwwYvsxgl3YVF/OV7KsX
KJDiK1sBMNLYE1KMj+kN5nIAcuB14/IORt0nEXmNS1Sz8th2ujzgHFE389aOechWkw+iFHsVtCFm
tQJRpoUn025se3PrQDJlKJL1Sx8yu+/xdQb4ReUecbyXw7AHyhCw9itg0vkrBIf9IXRtmfPBt7sV
G2bG7ViegLGhvVuBowJ6gSDYrhcPOdk/KDhB5FEV6qe6sE6nkM5XNqsC+zIjSSHl87x1Kaxbwz1i
+ra909iRZzrYfKIh37Xw6j3N08TSETvKnYynKoVyGCt8aLxK4YbIdU6xyeYDK+ipEL38Ae2oPKJQ
Sk7aonHECz4IjbcEH/s+RwUod3SqX9C3sn2vp+ghjOK7yNjylWzm8yQU+JdG57INB5hHNcUz0sbU
CT5RzZg2C0JSUwX7YpR9os4whoFmRwQ0vqpGrjIVIfmsYx67oId3KZA7cwP3lzZlkZqzcYLYcdH1
iinySX+fJe2yAdkAV4SNbK+JKPahwsSHGwv7pRwUCuoF6S01KWW+0WrawdxxeDDtIO8tzuBPiBmE
7Zfj/ugYgIrNF8eor+pb1VctZtRh3LQ08/MmaJAKKM2wh4vmXCPY/tW6emdQfF6qMZ1u9RDuqEHH
PoJLwO6vc7RNEs1W/dDYqM8QnVztloq+h2EZHkaDJVIzd1QLS1LGUYLRrZl3sFf9scF89luMpuIc
CqSnCa2b1MrA7MAm9He0jw5KyyXro/bL6sh80V67vaSMZ00n65RMq981is95MeJjBYqvByDz9KST
9X5FyXXohwqbLu+uIiHe1tZPh66O74LI4xOU9n6q5W0k0Ch6OQM2CsmXMpHBQSQKqCosAm9nF7YA
RgBxp7ovDwVhGMKJJ8zjYIb12Rt+S/mlgJKKZnBvbndQKX0OSY2SMtZf+RyPGR2j77Xq5pwhTPxW
BNrjKRmGVA3b9LmBldguWjGBVWuW+bWTmccE0mE1RmdlN8LQdonhJMq35gb1Ce4pDgcE0W9BuwMM
gKqrk+glYAmImzMSGPwH5b5Ylzhre8ydWbhWX3BRmnZtz14VCdw58HGdIz/QpKgfVmhW1JfelUCa
Fi13gxF3dtYoS5V5pot9TbqoQ8XgVDaXrIEmsDT7uW/6ndHF1ybQEBWHYjfDafK2ZIhqJDN96BE7
81CIcNpV84wKrtIqNQ1i2ngf70m5JDkC6eNj7RqaVlR9UYWV+yj0C89kUpDXEDcBUPVcPcM8+DTh
dqcJgQQYSz7cU1FgP7Bdmw2sdnu4kz/GoL0HVbbpVs2rwRnexOcJmWn3QaKTrDEBtiQ5YwJqqTp3
GpAff+USJ3eVLNEedT2M1vwA2rCgbMikdtO1InqyaQj3n8+odr6iZtXngav11vKJZCFZ1ytMO1X3
1LkB59+44cMBKe76lHjJbwGy6pup5K+9j5u7kZfRcsGKzfLZQQ+QeWYKvHHNb+H55tMZSpgUSo/5
66JqzL9EyuFSjRjl8R5g9dAqz89tkeBcniFWJoC8quhelsgYOCzwm8AU9TgpBRS8mB94tQ3dflF6
YO9lvfUZ6TA1ezbSTyxTBbC9tGCoddKwpkl32/raV9eCDCxF99fmuLM9HkGcufrrJYWkOo08Qsgw
jMoNfZqDRH1fCzNHryK5lBepb2R82xm6nlYVlTPKFByAX8e2mdkZOPocZRhJujzAEH3uCdJUNwwv
T5FALdsFNhd0Rjt6geNewm6K+hznl4ACTxJ5XdGgV09FFDXmkcMoctkvZWmLe0QI28NEFHpkPmi0
mlM7O35Tb7I/FzFE13gQ5H0QTMGUJqCKqocFo4gGSJ1vb5wQ/XRYGR37fHB9V56DehvtkwkmnLON
Xqf+MHARqFQvbCm+DIWg/Q4QKPiVZnSfIHRh6GguVVa6KIqkNYdKoHsIBiYx4Yi5vDuYPMGiMwWn
4/dRBLD1fRiR+3611GTY8nJF7nFakW2af1C94RDGMxL6fVzX/achScrjVDTdo+bd1l3F0aDuSpxK
eDBCWbnTSPr6eepKNP8iWcVz3LbhU898tx3K+VJdlHUEa188jcBEXeg8cnFhLS/Q0S2JuG/Dkd6p
i/X8vg+LDvD7uHQr/Pqgsz9FlVD6Bme300dm4WJ8allNj1hfOL3MDCWSqtv5rgFe8NbRUV1jLNGC
0WooBheQ0B7HiGhdNYIP0C9V6RQappDw0CiVt50szJFjtwBICq34EX9WPnl0Mvw0wdeVH0gYdvdM
DrCS6aZixaD7xbkYO1Th3uEEOz4rjIc99kvLlry0uEPg+Pv+fZRTQHK03YzcI3Y9OraaRsCIOiGf
elEa9cObDv4nKB2Ro1PwJBnSApe+yYrIcwTXLuAgnGpLj0rNFp/rqTPVjUYGsMiTvnZ4TCrSmytD
tDonzunrBj6QwQ4pKnZKkQJWhPdROMxZE4yW31oi+jFfK5PYzJLqnYP00BmnhbI7pLJXj8h245iW
dno9opFlNJ0kA+Az9Qk89Bscbim4Gv2jpAysSJVYnwPX3nxeeL38mNY+esIQJFv3CmTcWdKqIT9a
Cvx4VyVDjyHpWtWHCIPYZ40u112ETPFLYMA1Xq/1uPrM8oWOb91ah6xMY6V8f0umrSOncAsD/qDl
JqudN3DL27etZWfs1dF8tiU86NKE+t5kK7wqZbaEPLrHzZAaXEvgUIg0MSZxYaIR93mr5CNyZ3qN
ja6iQBjoJgCvsbE7TqGbTaZRi0GY5HxRq6tRFGHwHgBTDvfdOpXxxXcTJqtvEqSHvgJ54vgDIUCA
8mpkTXNvmg0U4YKz5xCacFwvn6Pay81EsPkTAfZO1WtushBp5i+QlK6v8Ilvb+LZx/up3eZPECQA
wB5weF+tkRy6DGN8tU+JKQyifsTMvhuUjI8WXNmznac2OTW1ndHe0yAKHnvZDzdklbbN8cxWH7gH
22evYhkdZUgInB7NYjJGtLibFrU+NAt49qpFd5mSVqGVYC3n9YnoAlgTsP2qRYUKwCZvqYpeEjpM
dyj++T1ooUKnVa0mBS/QOXGv3C51nPXJZoosBIR7KTbKefigdJnJntMaMafJyJKHSk3bIUJngODt
CvNKbeP1bZhIEAh0c/vAy5Vj11xiQPsVpTYLlGzIaaQRrUHbuoFpQCxWk1cTzgz3roMdKrJ5p7i4
BpvcTvdrTyOg9tsUBm+17OqviFdm12MxRyRLYH4hrqxhC9T9wK1VtgBCAqWoYvaCPm7od2uj5PNI
wuG0ogNeD1GokhfeebS18E6yp7Xc2vZDwZYTts+mv5C9YAWOwRJs6LHWTaMQjmX5XDvepwUlQbXb
wosNsp3BzKezL4Yn2Gtt3xL8t0i3Uk485Zjrfl91FZjDOGLV7maUqY8WKAR6NV336Uo05rxXuTh6
LrGHYQtYY0BiFvu02sHqugmyRq2OpxANdvXRzHJ98r5MvrdKo3w3zI9PqEOrJ1o0uBDFtBgMJIKI
fWuhGqlTjeNgAB8fxMkOLoDo7qQA5dKURXcqPGb6U9Gs3T06+u2ql1t05RsOrzrEn2jJ8sbxYss6
29APzELJcs+8rTQSG9YGwX4Qkr9XrRnfWGeZu9DrZjptQFM/nClUsaMtIOn9QNHBAmlucfZ2gw5w
1IqFPjbGAbimke1tDj6905lJQmwXLSc4mjYw9gWQ6jqZ05IUySuAubK8KjX2D8BRHSmP0NM56D5r
T9HYu7L5MYXKfdfdhiMAbODyPjtQlpkMrH9g9erjaxyeYDPo2IIN5DXlqGNHfyKklTe976rp3PdU
iawiLSJ2hnEFd0RVqD5ZMHQMKxrKxwMmWOi264JmeJdAPt9IG/H2KoH/c5GvQwXcmNQGezgA1rI6
BBzGxFnSgNTO8MxSkZcGdBjKyK3+1Dai/Taa2QbnrS10vC+auHsHUz9H6TYlTcZ1zN4v7UeSQYLf
zpntCn8XjGOhs0FiMjQDkY69PijGl7CF/mLvmnhqD8VEcCwLWVh4Im8hQGACshvVVoRZ0rwMfKt3
PYzg+G4xAMB2qM7bLwto5hS7iwCrPbR2H0vtsdOqxdxiEyZXgSdgdON5+Q7cOOkyKqYNwGRQ2CfE
jmLFuCEguKR+DoNDTwfMU3tJohJgXDPEzzWsB+QJmyyXKQ3JCDU2rdWnyE/BS0/I1LxFDkoODCRs
2wDYQhcm35YBw99Ta+ObbShnn1NXjLeySubvG7CDLVtrs9J913t0iGZpRhDEXsL/fEOYT4YZMkqu
lylY0P4CR9qPZlqvfI9fvQN2BdgeY2sqPhrVdOZa4+2v2BUVnogqshZsRmMh9nAGKwN9+bIgcsIT
pFfOqDMN+mzYFH2omKAJc4NY2pQsCZV7EyfmfSok4IAAHjciF1s7P4M89nwfVHqe9xdvnTInWzRB
IcONfYGVcbkdCoysvpVzYKZUh0nPdvOI4i2DUaVpHhpaD+AldA3kjyiAEljW2gCTaRzEvbgVN4Om
9bUVLWTugQ6LNR0oxsxOw2aHEfSIQ92+zZ67XVyZ5gXPRxA8z/HKOlynuI/zBe03yyRjHQQlaDNe
Y7PR5Dj6ACZSdYyKJi0wltc/LusmRlSj2tsf1LZrssef6D9jc0MydqUacFaudQKyjKj00Q6u9F2b
wiWgjqDgkUrsKRjoKQN+0b0N3LNlN2AlzCmwXKRjBB5M1k6UY9jlFQlxWcdoa1C0R9v6VtKSy5vG
oWlD+2nH7QJNhct0GwF2v0oMWLBs4UyPu6YE4XEI1sLeecxmf4qL6uIFMo7ii0Z7OuwHqELm3DVW
dvmELiR4hVPdODzQbvXRVeW8wFgyQFoh92QsV/Texon2E+hxg/9jw7h9J1HVBbdgAWK/XwnmUDtU
pJifSoEL4GDiITfxa61RRkBxAmPUc7PidMkR0ibQ6MfQe2RhiYPmtgURTsCH1GTMJGSA5c2qCDZO
3hD3JBojvnRsmb5CCOqPie6qCB9v66AlYKydT562osnWtY0uxNwas7dKtTPHCT+iottQ7eEKHXit
ab+lY7DF7c5smsU5zskLH9G4e+RiuufaVKC8CWfutic13nTY1VUFTHieXhwp4Vfolv5lDRmvc8SZ
9NspLlv7eSkj0WVlsFRbhhuOrRRB7OGCEr1lPoOVCURlwTyVKPe8EOIholFg72pp4vm4YgdPdmSs
O5rhBLA3sVFxnIYY7XwHFuOLLEJJDgBA9W64ZAWJIWfTYsfryaj6Tm2RJKnvGZpfj+02xxZltiuc
+1jPEs3imKoQgDHkfMmjhzpdZ5ONgjqrG0w6pN2yAb7qOGrVc2JUAGB6nVt3ZsOEdhCtJ7bdeLNL
kwJDgl1hZ7G0W0oE5hObobkR89qshxJ+qebzqMDlncAe4lCJoEdaUyCx1OziuJiDS9LG3OSbaCi9
nXEtYM9dMJWkQezG+dM0wXPApHUCryocGyqs7hElUkKLV47jM5ym6IONub7XceW/4VKhLJYYG5hO
8bRWGpWCDb9BRMghUwjluGIuerDhDlxoghixlRcfTR+uQeaXqpIZQIPoK03KFfSoNgseO02260HM
7nqVCvRJOM31rmOafe1Zsz4FUavMC+1B2x2HpMBLAmOM+qMPECH+I55Ug0HjArdtNwSTCa/KwNDl
Lq6D/sck+/Ut1t1cQOF06dMJ9oJyP3WMLZDbBbrJx4izvAja0uwIzGZ+xFSA9w4HYUmKgzb4Aung
hvfYqhDx5VMxlRlCFMVxVQXyucJIH2Iuf5jFI0lmDklgEcdMcOjxAX4kKYfNA881tB72vhiHWN0w
PN7hrklY+YpMms49x1MBBN0glFHmOhD8ChWYCx4hlUGVmxarrH74wna3ZcQSkW99iXPObM1rMAve
ZdW6tGRn+mp9iqAdmPEhSnQnZdmpdicQhVnmjG8yymxYb9gRHK86xPVJ06fehIA8Kc6pKqXgRyUg
6bArTuNI9JcApOWSToPTFPCVn2ARMyq37PoqAKnj8TRe1UGQLDs1xvwmrFzz2luGoj4YQNOzICo2
CP5WsEJ+4yzIJFqWp0INKz8pMlQF2B1XFEcIXTZUbRFloKFLcJJvmK/ogCMnWM6Z6DfJz7q7fAq0
+c1ju5DwwSUamKPkuD9BofJOsRoM+zDHJ6sgGoPr0+hwGYCu7hCoPnic4TzqgXItXB81mfQNSq7R
72c4dcd4kwl944Wsn23fFcAvFtID2AsGsse5U5t9k4gGggWLAaIdeOr4tZrLHjR9FDmUYvD5dCBE
ZfOV2GB6aewFUoLsuzVHU22mQhiKBTSphrju9wmd+35fTSSqcw4uoYRuhTc4+Mawf8b8AbSllRr6
y3VHm//cxJV7WieE2T8UkuOxjkOEZ6VKYOourSAnMXmYuPoDdduI7DXucPlHWaFcj8MKrTYQQ7bu
sEcA1a9irYAID0R8ReUqQGMVtYTtXdzQlwJlVw34kI4cCKtlzX4bo+XWIHBdZcPMhm8eesjXYuK0
Bb7Bx1wgaFJkbnZIiOhYocdc1wY1yrp0E8gvtJDYiTzlnyIyAjQutZ1uLhHZ6oBeqRwQ9w2+eQ9m
buvOlemnJQfHI0A+NlYER4raUeVyJRcX+K1xP6qpih7nEM0opAgxXNBbs+FlCe9x8TfWVEkmCyVO
BOkA7irRa5glJWamdqPrgMJ5DFy3+RCX7IPoZnnahmqAnqmn3ZZPUJ9+NGJuu8yFEqmHXFYA0KZt
KRBQm5BpgAh2GwCl0Ka+qyAkvlz6sHnTRA9fCxvhQQpmCfEVLFGuIHIzzW6Iw+VHPfTDjMrLwpBl
WIvuRhcNZxmZHKF5gjClec9Z1LldOZMOhRqKlnAPgGsZ9vWcNAZN/hbZgw8Wt4Be5X2Ccf3ORLdF
PBT1dVWP2JWYaeUC2lDYEhy1bjVCS/322MEGqb6dYmMZiCTBln2gVTLihL6U2q2cSpGNMPjoXlqo
R5d/MS77zzTlP01CF5Ok+ETJZRjCLqiwoVn/LmIzfPy1SYGfZi1Wsi3LEoClGOnWXuyY5ut26fi/
mLz63aHnvxOs/zTniIl5BGqudXAICxSsJ1LiKT2MCaQAKaLNKpe3XKAuRQu8fkczbd+oa0Sf1y1C
SfcVWqx2h/PdRKdFkvCvDZv9Lq7/Lyp9sIh1F0F1i00Esui6atacqn+V0/FPZld+NiRF8c90LIGY
OCPaz6r17vsCyHxLxegs/HCoA9z0l27dz/akZeUibRK+HahfyquVNHjuRM+e/tqr/2R2RQPuYfHX
bwe2YghT8jk4BUFX/7U5jJ/NTxNTByVDcvVhVTbYBSM1ewSA0b821POzy2nTJ10QN3jvHU1aWD6G
ImJI4VHVvxjx/yfP5M9R2OQSsdhHfj2AsP8eNHM6OfPw1y77T487+gzeIQ91O+BR/KKSZIck6e4v
LpifnnXrpgnS2AsBqMMGuZyM7vAxur/mxPGzv+kCVYW0gdoOSP9TV13p+r3bxF+LqIl+djfVm21q
FBjrwQ19/R7avrnreVf9EY7wb2/L/yg/uvt/bEnD3/8dX791du1r6HZ++vLvz12Lf//98jv/+TN/
/o2/Hz6622/tx/DzD/3pd/C6f/zd/Nv47U9fgN8GQv4wffTr48cwNePvr493ePnJ/9Nv/u3j91d5
Xu3Hb7+8oQQYL6+Gzcv88se3Tu+//cIu03n/9l9f/49vXj7Ab7+8fBvrt2/mbxnez//2ax/fhvG3
Xyj7VchYJEkCAyM8KZehZv/xH98RYBYSJqGcCC8B3AZTCNVvvwj6axJEAkF+mIGmOKEwETd0039+
K2DQMbIYUpkY3/qPd/en+/O/7tffzNTed7UZB7zwn0ehwGrIRLBIxhyKjCgMfrZLGC1hJWADmkI1
kPbTQy0eivFbUYCvGPPBHFd0actTEKYqOd7tWwv0F5B4uSsqlksOAA2IGC/DlCQujTFY4l64fZHr
p8p/Crbbyt1Po8sRN+FMCuFiWGRr/BB2b3F0Wy7XUfEo6T823P/XS/CmfusxO/Vj/P9gDV42yH++
BNNqGr/9ac1efv4fay9hv1ImQpEEAhY2VF4iUf6x9uL4V9z1gIUg7AMBMygM2/2x+Fj8K2cMETIs
CGiCGh6/9MfiY+GvIYar8E8YA3sO8Hr/F4sPa+y/GcSLOf/Zg7MsTAG2T7ILS+PPnQQcWPMEooua
uPaISNv+zFwQvUMkDYAYwxuxBmyLGNe05i0dP9WAnF9IIF8rAbAdEIEdUQWNy6D3ERJxIeaRUfUw
Yh6vgUVBNF8EdoQ+xMCNbV4FTfJlQeDSV48RnceYJDjgUiFoEmSUTxSDS52NnzYPKBnSJUC1122v
5HmYl/KxtBG1KIwxOpSChAkxZReMcVpCDhvlmNSwZzmz8sXFrFjBPkEhh+akKgT00djRqbDrY9jL
tb6H9rVG5c1dA51CHyV2Bx8RZbIhxAxHPjWD7qGqjc2zBhf1gCmY7V6Yzp859PEgT5seYw+uSfkW
mpsKWqOvc1iuZylEcs08q48At3zWWE+geB4QeUHrsPteTIPZI1xmzhxSsg6aVt0N0sSWK/Sx1Q64
GOyIgEWVkaxuXNSC0KEjJjIx6LBNB+kWdoREL51gVpEnRL70IixTF4OP0tDEHlcpMV/fhHX4palJ
d9RlKa6XaMGokEO7OEbyyTmPlIuinDIxBRsCcNc+6+MEQn0hb0zIl7fiQnI1bF1vhYZkMmrGFVIA
Ip5tHGE2Qjr0oxDNzAcekiRv49m9jk0gzw4CGuhn/RidLixIn1q0QSdgigtOq5newYqXfQrADO6j
bQKV3OntYeMJYIkQOPxOEPQcmDZUw6NFtwkZ2wz/XDck3QAxToVjmWgEXWHMCusncFdOjceWlGVG
kLaCHj8e827W4qoCw/QaAePMZxG8QtA+X61UixuPibPXYp5MHmzIZYC9Mxw5euugUoVwK5srRK8J
XAA0dhUsQdrwVXV1mCa+EscoBBSGRZlEArrqaK5SQDcemCiE1tiBJUpyWHfFhYecEB8GfWIn3sfK
AILw5Yq2wXc1+KD4kvcj0HBb6LtuMOZArjhkTA04lamHBHzt2yGvnQ/YEbEjUPOXCuwieMDiEXoO
Y/ebpAXebwGRAfAyx++mdYHAAQJtcGZjwyLMpUoFGBSGZR7DqS29KRHs8AI0MoIwpWlne5zKkl43
vQye6yQkqNNM7HfhCIYyBdgs6GMP1W00p5hjYeOeOEXHjKDdJ/hNV55DrUNI9yvZnT2oh70p44ue
kQrywEpIVhiDd2bAf3/svAtuQFWNr2Wi7E3NhpjgQ3aTyyRF3gwcxcYDh51Te4QC1eyoF+qGTL6C
2smbq2YORJJ3oLzABOIWwcsZqSB72NbGAKnWagQRVpFPAeXmBlBwP0LbGTwK2TFsSg4JUZURgAO4
SfwplLM88cLSH9GaFA9I/237fLUje8ac8IhhWWiaaF7RNY52BcYXAXcWRX8H/0mKsSnoSyWkD5Zp
RMFOyxt6QGQ7xoBN02EkzX2lMFg7wbthTlXtMXK1DEM0Qdwnu7uN/U/qzmNJciTLsr/SH1BIgYLr
FsQ4cRJONxCPcA9wzvH1c6wqZyozprpSSqQ3vcjchEeYAwaoPr3v3vOEcl9RemxQgG8OzjgiIjMN
1b62Cst0h3QCTVynua3SiUzniXU4Eu+9cwsfN3IqDyTT14OqOziR+mTmTU2x0d7xcC0nrbEbrDjV
Wqd+ZiFxuZiEpN+wu+AWAWiw68YkPurYDe56mrXn0GqwreVlRb0RDqN2WsZMFbinszQoa8eZtrIr
7H2oMEbX7SDhXsxQ2CeVhmXh5YWw9h1GG7+IzCrAe4nAoQEWuke8wTkicWPthTIig6WlkxwdwLqn
wlHal4bxdAvvI7YZNwmXh6rTnpi/kjxaspjfasdqYBNNEQFgU9F2YzhP/1AH/qdrkv9FZTGdl39X
k9x9tB/R8PGnkvjvf+UfZQnDf3/TTBjl1J6qsCz++791iWJpv90KC8sip8b/5A0n/3thogj5myYF
nlfD+P0P/19lAtv8N0u1dOZ2S8n/LbAK/0FpwtX8gRBgGVQchiZ13WQYL/3XXwlNS1Y52mRFWaBH
+WMptMG19EL36jD6K3bMv/4kC3yk0IFrG78IBcaYWbRO0izIbPa8elDNu2nNjKCakRT/8B38Xvz/
sdj/Vx+lq6pG0adyhdYvNBzNYKS81nNRGE3u4rxLiLabD00b/gWt/89V3T9unq5TXAqKRJt7yM39
g0IkWcGZ1CEJc8xal3vdTHoUp5441k5vuhRs2cu/v7DbPfqnPPb7B5rO7QRjEtD4lWI5MicgwbyR
BXQQ8qusnPd0Stuz4ujGBve4wrLX/dUQXAE37teP5VRHok4yXZMguvz1IQmLrlFkp8eBgevuTqHt
9VXWSxgkWRnvgK05j+NcT5clW+xA77t6lwgnP8z1iF5qDyb+Sp20dp0VL5I29oYZd6ACIbDfrXHk
eAYy6CnGA7mXqlIzCsyyH9NxJT3AjF8CFV0egn6VZJOLivgonTTnYM1V9oaNuQhsLcYokTVl1Xkt
1FB6jS2NBDqL4jVcx95r9cx+G/FvMjJK6W/LbadcndFwfoRqaLwzyQWlzV5bIrRtNkcuBviFA1vR
f4B//KRhn3qqbl/Gzk6PiSapKOtMCn/VwQkYwib8kpg4AAp9PjrYWHfMQrPcjF7uizBi52IyKgEf
zNhvLGtoEg9Hw/xc4gBDFGqTK0QHjWCjleyNVvY7Uy0+1OqGGmimkpJz7KJn1arERztk4pEMg1m5
6pz1g0va9IdKLoh8KXZfShZc5pjznQiWwTj6IP8xEcmk5gbnWjpc6e01vWs1c/69tzgAhL3VnOLc
rGgyDGrmZ4XSvo5U4w/CyKdv5B/E3sHA6GsK48cJ62jfrVVXSNXcUi43YKu/hgn2Ci1yfCVRSTuQ
FvsRWZj8wzgU3+gfDIpLl4fkyNIX6QmjcrYbizzct4mjBtraEM1pZXeIIz27poSr2TybcA+Xgh2e
Tn+2GwpVEV5a5LnfQjDZYDU0LDe8FeK0cPEIjl3/uBRmY7nkxSbhUuPbhz414zcaseShVkYQeuuY
W9Rx2bzRV1U/SFsvP7Soayk5+lT7MYZiwHJRdMOO8as3n2zfWlTmrbMTkDlSiuN2CYYhEj5UtXGL
unlNOnvtvGYdPnuWgENBvdAQhZq6miNEKx7AZLVfg6p2xzSMrL2lcnNX09A3SQfTwMOOH9PVbJhY
XWtp7qe4fF8baySiAr2QMSpjHAxSiW1fH8bVz8HvumORrL6+jFgAZmE+94A87rTaagLM8ZkXVnX4
4vRr6gn00lfFKNSDU8TZs6mOiOjEpt8XhaqL9Ge9TVfnCym1xBCT2K+iusXV8TRSqRbRAwYz62SN
hnwK8fnQPrKcLTC36CCptM8qb98MhFmoT/oaq9cBjMVFiIRMQL+W82McmqqfVVP4maCpXWfz5oxe
7Owokzm7V8yue3V0ujL3lJpNTutflN0PheExMWwOWaS7vlzUajOVY6/60DnXnhIZmmP10Gad3mA4
1ppm58wYQ+5HVUtjvxmURv0sZX4zTNBcZ9bt2jgk2E2H8K/OMODqHKtduMvITKRPWaZTlEVLrn52
oxzwpKicHYIoEWrtNQ6xpDNbCvd7jebM8cKlN97XRrF6f9ZW296UWUFGXgkzYzpYSU0u1IqcO7Uv
dnaqCmYbaHhXiKvWBq1PuSjQXPFfFB8OZvRvyVgZpHbkmtmBaWjG2XHWjpPkYhTTITansDqUchkB
hQBx2aJkzR8wQUzLbYyOjF6jdVTFKgMOtzga9edpIBl2yOy4/1kwjuMR6lusf0uzsDe9srCUwbML
bY332KsyqkmbztAxTnXR+1QE+UMbUeIrSfiUhFlLnhybmGUYWAi7/mSqrcR/QD6s7ezQH3rGLI1j
yHBiadd+w/k8cuJNEzIWXZRL+KyPzPwBm5P+JO7JWISaMOvSyJqIMJfPD3KqJdrLYOaIpnJbOhyl
B6keURZYL7gfe2VUvlAzxlNjKPVdjw/WI6hlpl6FfFIBcHZ5+B8zHq+qx8wA6mOn8nlbMds8e7H8
1g3dtbWsXVgWzCaCi6JuClwjdWQRzpwb3ylJNKLHiKuGOWm43SNgQOxAgdO0R7ufjtiu90VtH/M5
f56m5tUEVkSWd/lhNuJDJ1SS9sZWtNBBrPrJUePxiX1o2yzWTrUijipta5J0T1BCpr4g8TDdqBDD
vipxjmk4VUZrfc4WXhs3jCK/ttePPGlP4E3O7JK0u9qf0EG2lW5cSQb7RV4/Vk1+XzJdgKIf8zk2
7gRv7fvA2sDZMOxwRVl7e1xxeZadcQG/+zM2pm9J219twUMiy/taGy61DRehiuVLq2i1J8OFc1cf
Fpuo6+6dmudoXHc2Z/04b7bhgmiypvGPmQBLTXAjkl8Dmr3bmNKP1/y5qmu8b+bIkpmnvZsluXsb
eyma8mSa81tCqlU3TG/sZk+vWHczQViq4GjZf7T4mY1VnGiPk7puDy2AKVzygnqTnhedr03XTgEe
xWtPcM81VesSVfjVC304m4ajPRp2G5D63jbj/A37fOZZZludUQR2RVvwHGnFzhwEwo/EhZMvb5xz
yIFa+QEVITASYhua4BkOK4XY0ygrf6Ibvx3mpvIjzA3uUk6Wh9lxSwAXYdg2sfEwAqxycoV0nLat
mjgmBtreKXHavAhndDC3G+11SOw7ncH1tRvOenXKVxKAWmPkm3FIDgYdZZ9RVL1rZ/k3uhMmBr1b
5E6JtlleboY12ePKOppd/IGn8LPU1eYhNqJgselbGJp2SK2IN0onZ2Elj7JwjksT6ddUQUVzJkAg
fAAXD2/JDhe/bnWVbI7SknxxXpZw+TJq7FUNUoFHiAObQDzA0OimkSiosO9J/dUX7HOFn+fV7IKG
utQ1jHTcQ8M9AQO5l5X52kHR8qZuOUpSoxjv1X2zFioI0L5/GNsBGgap2Q2kz51ctelDQ0pCWFvt
A2G5uzC56eshWlirredMMfeNg2yWTOsevOEMl0B5h4588x5gSCocQSjUusfVkxFpj2ZXGmn6lqnI
RUp9wW/QvcackLypJQI+dNp2CacHEoeZ3w/Jay8tUupz/LpYfOLEB3gzyTBO6M+VmB4KxzjKCZOR
1DATRDLc1pOmXYStnCdbgqix0CmqPn6cF5WY3bjXi/pe6ggPnLJH0c6zS1Nv9mVcTtumcs7ECtfA
UYv3vImOltHuqnm6Vo2J/jhoJ8Ocv9WL+Jlh3bP15qGJw+c8tx4w21+irD3ZeXyXyWHcMDY3EKDN
MNQOJNmX+Yel3lhRSmBkzl727a6b0u3aGCeF19U1nGWDl/oM2OaSk0nfOE5yqUbxXZ8Lfx2Sm2HI
cTE9R65QnHdhNA/RIgq83/Y1zfIAlPpGy8SViCp0EDJYIl6Vk0W8sF/V78QsVcJzIw5MEFNVzvDv
W8lCGg3ds+XCI3hQ+E1mTII5HowY/623cF/Yl9YTYKXTmvKud23LWlgpqZskpv5gN/1F8IeuYwxi
12e4HWc0UQRMjPp9jVgpa+1J6cS+rBzst+1qgzMbl73Efe0prfapOnyJWZ2QzDMInmbKjzo31A3z
yaxDCgmCRbF7yivjEWCc4tkJcWcNa5hLTkrS9dHb5N5smxWXqy3dCOSMl4ETcQGQ/hijirTBWJ8H
a1IOyaQE5IRuj4p87fLyfW5Ln1zU+rjO+S2b36oY69mcOpyTm3qCWNGP+YvZjwv/5PS2IAkWOfuN
bQnubV2YnqJ1YmeQk/OR79NPbbS/a32+XTrluLTVR1g6SzBr4ZVlKjBIwrl5lPeb2sqk21hi3aSx
RYDKqU23icZHiK8314u15/q5FIu5RUn9lc/d0VHDmJ1mhsjR6Fgdu5D8a5TFR7JY1G8p6Qaz6IAs
aXl3DMfO2FT9rOzXnAQxsYaq3ME4KLcVEATVL9U6pWaNGpzX+uDq1fJVrEPtZznibKmD+1tKsA9a
3jSYiwazxJ6Z1rhP1Pl5zZf50EWK+SOSUfaNWYoX0vGL16O/Pq5As29TAEt/ikPtVGQ9BxG1t4Zn
tbSFlxXUx2rRTd/LVnMYSlfEsEP0ynlMaOb4VcSZ7/Yu8tRFaNNoLNUXGe71pNSJ+TxGpvxpR/G4
7Sdi8q5VpLVPMrcm+pL1MnA6uXrRmMcPsaNZH6Bb5l1r6OdVD2N8Z052YQpn8kWghd6gLjvrXQGP
5A1o52wPlNVeH2G7crtG7kvI3Job4x3fJwOIAbp/8AvWsuTQFIlCO0F/SQ+9isfLmJrGL7EO3THy
d9xYkzlf2qzqH/u+M6+6nRXnNpNv1UqOKOlV4wsBGgoX1DmON4SavSjjGcWcV51aVsGt0VfZqaZJ
/9guZRqo+mBe+psRv9LyeQN5pfFrBeEdMPZ4pW9jPS9jt4aeEQ8copa6O1vTaB+7hPiPm2Jsuq9l
VPiZqBRPD1FY3bEZXpIl1oiiCXGPOMBIABnr2Vlbi+SbEmWUv8AEJ9L4ZpiRKcntH4ZQqqBmA32Z
eQp/2jZ0zjGdtO+z1POTSofeG8ATHeOiTXBMmSm1hUxjkC0N7mGJtdWpDxkJl60WjfauMcL+bIZ9
HuSJ+oUl0t5EqsQEF8bOt3Se9WsjRfM4rZpC/GKiPCvEPjbX8DZY8nNsBQM5WEgO3Sr5omcNqJFa
V8vRjFaifWZxUzXsdG62HY2rEjMg3xT580iZIl6wmKpJu8tVntvlpBaabjg/S2yUDoAk/GrmnU0w
bhnOtKgSMfmNtWapbxe9qhLEXyxn0oNmyVJgZIT2imDO7bxC8VLEuWvN0LizMke89EaxMNZrTmFE
jKR/iYMtJ2EaLK7F1O1VYjXM2kyqbNtrjfNSLiZx8DWJPCOcCqz1VhVY/PYUorG+KcNW2wiRNyfG
F8aBlTid78CmCKqlGQLTyZdANEW4HVDFQeJZ024cVMoTrGmtvjTQinS/muoSBGFJwvIWh3EcTIfo
hM6J/gMx8CG8a6CBwCQi2Mipbd5C5SAllKbQsyabryurxy2XOh8yw6m3HPkfl3GGGRBNzp7YieWO
mEQhFETntJuhZ65fVjKDKVQY8Dfqt7CxEusHZkZtMaE+OBmHHLq7h6gucJRX0Xiao6X385W4xTy3
cTDWw3DoiVOd6x5xfcAzfoyXG0ggbQQVpq6/htL6AdOU84dKrMlQ8ZZWOWHxJByWoCqNb6FGEbyY
3WZIUsLtvYbZu54lXRIi78deK+Gkmgrcy8KuMVlC5ukr04rBVmnslYyWvwxFYE2O2Mx9pfh2vdCF
MNfvso158owZMBagjs0iaDzR9RkKr4ite9MwSF3hSQbOeOL3MT1zkZrf8hw1sKqryq8ddb/iRDvx
Ks9smLbuKZngxmexcW3r+jInldzHltpvImOWB5oZgsABrNeXjoagDv01mvZDm3+vq87yrbzPApre
I0bJDMbK0hgBnmsTBz9xwGTqPjArlZuYwIcHtUDZxGGU7AELNtemGh7SKLJ8u42eoZ1Err1MBIma
5X3uG/gm6hgGBfmRHe+7vYtmawm0RrJbj+qGaJvjjkwReoVM1GxCGoHejE5Aj1O/IHUulwalFnIf
WAiOGMPxBvT0yForlET0WzfaLRNIxeEV0FrcSM1Ct21CpDvSYUcOah+qlv1srfKI2ZYe1Vrkl3Re
nHMiw6tj5hwnWm1806WS7qHqYOqvRv2nMDQcII0YyidYDAPaWXQPWSk5OUrJokbfdDOqaQz1xFTf
BAvzvs7U1u8JeJ1Z4lMPohL8I2CrZOtisPeOnXsE6rWA2Ky5VztzCHINTt+KvBp0mKpO6ODFlQbU
wkEnLb8TFZzu8S2YIDukmb6ZfZkFtSPCfcjFB109r0Gj9cbkIuHDJSji4qCpi71RW9pwsjZTsh+0
pDww++qTQ0OOGKhuBQn4jseyVPQjZ/E6qIBKvURKNHlCaZpzOpVyT6pO0G5dU4TNtB44HKWyJnlY
OOGF5I3wuqYhO5mt+yVkLt+og6sxddJ6NB8LiHP5B1Ft9uHqFnApmufV0C/wLdQrg2XJooPatA52
U6azG+lTnvjZIu1nDeiqjxkeZppsgSNJi76skheIENVTViOzMzK6Aqlpe0xTMigWFcWjTab5ywzT
V5jrK48D1DtiXEE/pUSK00oKVxspQWNeDxdfAp1MCuVOvBdGVe30XiA667TteJ/urHnsMGQX5HIz
9PoU1Lwnndq6G5u8uBitfmnrEjTfai+qLxPV2itV8tTn4kk4AMS6MuYgX0HWyZbGhEDVskrwSICg
UQHFEMbrLeIyeueWBv6JYgVj6Hhwb/bylmua6zdG6uzSUL/TF+edyVrfKaVMStx03DaT019jY/40
6hUSjtEVQWjYHDu67ntMWrzP6mXfEM3x60bt96KdQA6MYXtm9GN/atnidwV4AL9O8mUXN9EcWLWe
bYjnK+pdplXZYZmSs5ksL3qzfChpM3Bim5bHclW7B2NC4Gj6KFq8vC2sANzLtR6gZRL1mhzwqwIq
UjIdB22YQI+U8iXslvkFthvnKN1RztVA8ZwnhmsTpHIjpkB7uTE/WqPzbEvrWIks3+TgefPMZIdr
8VK1c/NWWkyv0cJpW4/zwbbjHUWDj6B7WrCNvTcL+yiGX5/z1G60h8epTYJ+dkDXrQ9WndceCvzG
TJFCErU6O+uIo8EqfXJmvUe0Krmf4OUigPstf+nGSQZE2uwJo+3tGQpLIl9lqx7TyfRqQ9uuUXqI
GmPnwPueDdXZ5EnhqcmwGyrWS5ncd8rwbYzrp7aE2lXhBFEc7MdFMCCHyGI8RLAC89jaTKH46mkQ
dML2F6u7K5XVfNc03W8n4eeCzZbMnK81SlBhLOiqZX1J7WK30rg1Cenk4xLUFOp5rhzbhre3lEfd
ZvgXw7Y9VIfNDKOaJ+POkfqGiPUzTlA/Ttq3JSKohhoz3Y42a3SIytgrzHoDDm1jKEv/NhYWQCHt
0Wo6t241aBaqJg/k659CSNqm1ILcGHiKVl9mzWYBfeamcQjMBgCJxv5m296E/O5GxWeh181lLmS3
m7TKZ9dgfsBUv0463BCz3cbjtDdidvUknPdRpPtxZbiakd2iL+Opr8otB1Oe1VA/lbcQ7hwzsLDz
Rn5TDNdvNQOZohQOm0z8oqzv6Ia+2kQnXCdi01atEymah5K4y60fjrRCajIP+41dCboCuPyKwWNS
PK6cbhtbI7DI/E7Xa92L0hgyLH2jHiqMzMoTt/IsTQhKPQAD7QeBxBM04M2cZHfGZOB/GTKfOMs3
K8zvmKyCukwiIEV95rAjtXGD0eMUSVwEjCx+DNXmTB7FG9nR9V7z16YY/dkil1RO+n0U48lY5TsQ
KS/n5YvYPNBHlR1jvwKsR5pnWfMpI+rfOTXrhYNNoz7mDCvKTd5lpdqXIcf+gXcMEAocvnoCCMgu
f1/n0Ukf03eIMncLHi1aCP1BIyAbC9N5QFgnDlrnfhUOfWCZ1nkYDMgAyk3AJMRRVuN8r2fQeEJs
QkySSu/Y8O9zqz+3lJSg0BEQ8LANXH02zhT7sj+OZfxAknlwoSkda5xF8YAQmzPtIYnlpjbEcS7g
pwFVKD1kp7vSLE4GuAwyj9PDLcSOmwYEmXZMBnVkzgG4xkG/mS8kq2l4C3HFlT5s+kTdMSOYsyfP
FWfbwALoqjuhgyIxgCkcMGexdCr5vPpZB20QHzp4XADF08DuMvyc43nfTukeW5E/l8nbGNv3dIye
NBKIKO/De66PxzVzJCgCaN2sWjW9QXqc517G35dxOcSj3ISpdbcwISlyQpZLmj0ikbHfhnJji/Zh
giXjaZNMcJ/Nx8YQezMjhS3NJ2dVrhhjIb3ekHldZDwOSUmot+09I8rP0whxgBmpc4MjbVau0oo/
ZDcqHroLoDAOfrejXMWlT0p15WziwzM5mnl8hMzzkFnNw6DSzIvN7lDW4N/m9r1KIAZawnmCRQhB
UyMTndtOENEV9Iq1vNptdmq1IQMrtb7QwXYnbHGFHK4QzcmHrqF6clY1eRQR53BlSOfLutKVm5wq
otIYteERsv23LJ1mL4bQFmSqEi3uwklrHxvgzWxJ4Emo2XKahDq6uVwvdZv0O6fjveD9yPfdwvBQ
5uc6l5w1ZNc3tnhabn1BNYpvHA5I1K6t9RAwZgOg81Ai+Dg4JLd4y/RXhQl5Kw+dXMnA6eKsmQyA
BTvMpJ6qATws2vZWAjnkeSybJnKTkzsDyPNYgOL8njFb4y5fGlQfcF1goqZQBaGaaA/jkph3uh0T
Al8SiDgE8tWvcZQoMYDxBxYiwCGYwtZ606jx9zyewxYivGEQeU+j4U2ZGlLCxlRNd6IZ6smbpTOw
WZGk3PFvfx/yUPPggrb3Dd3DXZVp9uMN6v5iKaZzBX3jXPAWQ1tDN2oDmUSr32GtC+A8zndIh/pb
qMTq+4SSvKumXM6umYf1xmrU0Etpw+VBEkmCMjZoptBOpoeGbyZYKG+CsIYBJDT2sLKLkg/Z2DqK
xTr41twz66CqderxhdUn7eHPDrO+oZ2gUdiF8gEARU6PuePcmFNcJG6vaPpGoJKwsI8TIVgtOTuL
CZPWgUXxnJfh7IWc3A+jOTkfMTSNjamhgkbZYJB4G0Z/MvL5SR36lNRc9BVl7ALVsiSN209sALhT
610HXubgDJyJgPd+pnH8bvdmf01QD/CvZc23oTAIihlVN57knFX7ZR2yx9ZEWK2nBFEGXZW0phCe
XZk39kv9yOxAUhIslDQlEVBNe/1e0huEiyZxrs1EFrck5Vl/1BXrpNPUR+JrJS8QS1sTqb5RiUuF
5g4QqrYepLpmR8YBbDEm3NMa0h/iYqUOvoFpA3zIwHYdoKgj1fbLDNxyn+tY77SuLzufGhawdZQj
qCfLGPRIqMREkZpGYuN3UJ+cc1jZymWp4spybYIdtYtpE+WiGvOrtuBUpLiMjkY7T+wdU3jbTXBc
uFMdDZekg4RKGiw9hrCV7lXivk2rNdBm0cUjEh1baicJXc28YZorNnam8fUXdbQhHFspFE3eDDM7
DGYmH2UPiNvthqr7XEWotl40tMWmsafh6tQqAD9CkbE/rNqwHSf4+Py21swR3za2q9GBJUqWlGZ6
G0csNDryyTlsZ+NAGrA/GJAPE97PFbczrr9s3BQzLLeBBmjryygNqf211vgGxgAzsznrq0fHEAWg
j1Z5LQpyihAclYWKkWk8cwbPbBFR/yo6UcAuT2JfMiEARac3zwmNOv5NxbrUYYd/WUlRKTHxksFM
yf/9bS1x7NQMzw1GCdedZzlStZD1Gn+eUeWheJUWuexX3bYVfIcxnS3ftmZV3/+tj0UjGlqRZAkx
WNHecCJBb6xv1IvV2F2//RvRwLSzdIQKxmHQz4oTPgu8dDnMXlov8XMU6pyJ/+4V+o+8eP+t+f9P
mZXr+NX2Q/v1X+ePuvuvzVB+Evaoyv8NgQEMUv8mMNAO5Vfyx7SKzs//HlYR5m86kRDMYfrf8wJ4
yKavv4dVhPGbiuBwc+bxZTh/CAyYv2HIwyOHA4pjBXkDYoq/Bwb4O6quUoQyP5WkKiGE/8SV90sO
kpimrmIepaQxoN3qzq8DfBDG1dgQU4HyM1uuHj0pbYZJISwRs+XyPBkO8OT0lI173sJsb5PZZ4ZK
faFEef/DLfsXXro/e9x+/00IQmiWfuuKGL8kM4cuziBIJgXCx8SLDXCEIj55M2Ut/sK19y8vmnvI
KqDZBmGNm63vD3a6pkt1NS6GYt+rId5ilstZOzGHVt/x6ohNHQLxBFWfXxQRtR6a2EIuLU83q0YM
QAydDP79pf95GtffL93myvleMWqSILn9+R9+H1sq1YIvDnxpNcmAnsIrmJwkaGsDuQ3iMAzb2O9V
6+nff+ztMv9p8vv/P1b++WMVK9PFwsF3P7EBQTIEDyXwvtB4cP4iPPgvvts/XqD9i09yEEucZ63I
93E8fYfwwfzqkZDian/myV9elXp7Uv55XTzFWNIdFe8qN5OvV/3lurB6tehhVbZX8hAHhJ3ZVAJh
joEn5ShqPiOks5uKn224Z8pJEGWHOja0oDecVw2w0rYg8G/CSHJqEQxgsgAKEnPf5n2ygOAtmX4C
0MM1mMpT3/pVuBx82PDVgzA1cTeUHHjJ338n3XlF7I4p2jAI8uXzDVb4q8Uuxs+RQX/YdFb3lCpO
4uEmmoMibke2bGfCTRe+sUCM90yPcPFnOl4K2QxfkHMJ00ULJj2sntveoFwdxvJN69jCh7Q6LHr8
TcXfiE4xvigjPO8lsYNW0x4FzD9w4VF8BnV5lrOxBUg/4J+DvhsRyhFzdiCPv2HEIJqREPRKZ/DI
bcSLCOj5yco5m/dVMQUV0xMepV4f4Q9mV9BdqPmccInvdO4QNy61ArU4Teku6b+IiHw2guZtQ9HT
M42F94vNVYnfHGqfdRw2FRq1dZOcWn0OnKR+Ahn1ilXLcC0kuUjdVt0PS5vg+eIf2hFIqfYDqi1o
Kdyfcyd33Y3RbiSv43Kr2rSvLIXsRX1WbR2yFG5YLWAsjAHP3E2sG4ZdXSYOlnv9KRLzlgcFYRSh
rWugZQ/5u1NBROe4TPag2a70cvxiAIlZkNFwWwsQO6n6V7UP1e3Y8b60PfBXWtuom47x2LY9Gaak
uXQRRZKjmlDYsh6cdhfeaeYKfc3gByrr2RY8F3JBx1eTwnnuB+jK2pK+a5UK/YsEBTYbuHGSnuiK
/9PnptMFH6HmSJgmh5ntnyFLzrOi3bL3lnzhlPRkrgLLgEKRg1ERq5/e0WYeAkei9dT2vFt1KFwW
WSSKb7dR56Bs9qnd/JjTYJGOO2TQ/IQKVJ+khR3frE50aJS4PzDoULhAko9wZpDiOcesDC4BFnw/
x0ONMcK+Fp1zTyULWjlXMMYiSEhRBGufPKwAPpY5mXx1zncy154t5rWCxD2wOjNyA8GCbtGcAoFq
j5141GS5j+bPKNZOuTajeOZbYMo13l7QlG5ffleN1TfHdu+gRmr6jP/2nQkQEJh7d1SVXSQeIxb0
ajIC5sS4kFYpvFR3tl9ncVsBKhoF4aEAiLXkQ9CNrkNTVZr1y8zy6qhge3j9ouqOrg2uTtW0Dtg9
tjrkCuV8k84tAEdGdhny8lRDtLfiSzRgUniIGGCmt2ugrj6OTGZUvBMLGXquLhtOQ3OlUQU9bHbX
5p0WxIcRf9TDp7J03gA9G9+CnX72ihrk4i4STyuT2QrcKmgeqnZXqgziqmdP4lm2QP1HnylacBv/
nLEtRMmm7j+BEvng2NdCoX80buhrzsUDSoeP8B7gvxmZ0QIwyQN+ZVj9pWzNQFdsf25TBuloYI/b
jYaUr8hXTF/57IOUpnMEcBZjYvLC7ZXd/DAbtxm8MBmmS11lMLqMALyPy7GvrRhQFuf7dXlUILBr
KuIIP0DjRDbGIVGlr+T1zTfBrsojPBY4SkY8QrGnNz/MYg0W3eYx2iqr5jug2Wl8XzVUBFInNLqk
37dDcLuXRVXSOEJX5DCpAUcpChXDIrBHXtNbHhZ3yv9h70yW6zbSbf0q9wXgQCYSSGC6+4abjUiK
FCcIkpLQ9z2e/n6w61RJLJd1fEfnRNwIT2TZ3NxoM9e/1resTH6ykcvr4L7UxbZ33Y1TLnwNuRkt
fIRVvyunft2kAQ695wzAXjdvZ5z1iuowaJUolFD6I0mnhrOGq3J25WtUnzsW+XFkrNgXXLEOP1Rm
/Rmdbk2E6SLD9EuNXQWK6NY2r6as3tvmvDKcepVpEgFITTmtDvTMNrVxCBF6K+MW5KKtnE8La2Iw
E/yMEp9yt2NyD8z5dR7uHZDjPFMuOSBwR93E8gXzK2UVgp9yQWH/FEfhtVe/DvlNkA+YSN+ZZ+88
p95ggKPlkH4DSNQ21h54kWvtX7dpt5cZ9mm7ZqxLDs8nssivXdmpt2eBywmLcd6hjB0oZj0OVJfv
ChG95PVSjQLjFXak1ewQ4EDlBu6zyYBunbWMAK1w2iV9fxkygMwdD415Egwns4U7EnyvKHYYgnA+
Ufh2P6rAO/sLgaZIkwwBlR1w/zD57ndL9rc1xmfPwV2O0zsy6nNhGquxdfflkIWb3ki/+TMPoLim
PsMezmCPvhaoQQcgoncSeC3m/yuxTMhaM9j/9VIJDvC/LSqg1yrPcjTlIJ74GE3AumDTy+IZqEjG
hu10RY3eAUJjfr90m26TcD4nKA2bmgRwsmaFYitG2aZ5ZvJd7YWKsvM0VkOxaimkokkPY311xAa/
Ew2MuAhOmxe/TqTWmBc6YfPVx4HlbFyePnDgP2e9th4wBz9B1Am3HvetKL+WqQtTNmZdgE8yfhhb
6GxVbozXPv1TsDTlRS0jSCP6LuSgb51uzl45Orr6Mpc3tdFvo5bRK+CrVbZsxmmepZowmK8wTogo
eAosHIkBibvQuzZgNCOYXw0YI5lkVdty9p7mPMF9GPA6JZ256ofPEHTWRd8dHSbZbwXFRRMEw3sh
xvasCqO6dTM+pp2EcxtWdXyZwBetzZ4kQTiX1cYM6+ktnOICJ8hizK4ubdNeo1ckd63jYrqYsufB
9imGGjCBgwPBhDVS2jd729jl0RrQ72EuljXSmm/SBYEfp92tr8vHwQrV1p7qKUWqN4d1jEUnXGLM
POHldCM99DRsfXQpDSG+T5j0wL88/6zrvFrZrmdEq9JLZgSsivdun5q7Pp1fMNzbFF5QTU6G18B3
NQy8SiQCaWdOd0UrngoJ8L6rzVOtSuNi1DPXqxtcazhfZDy9r4y3J9KmGfz4irJ6kNxQASaWJVke
FXtvmMifpKFa2r0wYGLjJKjHE5lHCM8mr5LHougpuLDqmybtMUtj/6UX7p3h6jXPwatxth+nWZxy
U9FKRphnyrIXS5uf67B9DoxSrZt5mlYuc6MjaZp8k0iJ8d2sOgajsbhQspUyjiOISYCkfvGlTXiS
TABnYIR2xZmcjbvUG7r3FvbaPfbhJ5VJYwWemoW2eg486a2orLhNWnE12lSW4vR7xe5F+V9Txuex
GOu17v2bGQeEQteYqLLBbmDvzY7KC/TIfukUWiwSgHmMNt+0jX4a05oVhtU/u3Fa5S/AvZxpM49F
FRBVSbwTPCKhmSNJ6j9dg7KsXskGhLS0IYFOXuU1d5THUZzFDu89aRzeaFJnw7dUWheny8P7uURL
W9eVpM+RK8a0X2PzFCd7UYXveMsij3l68NC1Xfmam/SBjuUNoEvkShysjp0Eh5iC1BXzGLpDVaeO
dvOSDzwf1lNnTasBeuN1jf/0SY/i1PZS3yYCZ1JYiXlTzhQgEgBZG+k5qZjGFQHYvelYAlA85f5V
N7mHMWWrYKiLMOxn3ENJhIpsAxJWJJdlP2A/Vy+yjesLGyRWTZhODNLhTNtaxLuLqnM8X7zQZg87
MquCZnY3ktuIG/u4JARIBjReeVkC/AXvS8w1sP2pAzCvPPu7QJSMuDg4pm8WMSCmzWvQzb14K5hH
ihGfT4adLt/LsdjmGDDtilrSYfFmP1HAEdE31xeYzQHVJWl49KLbap4gwlln0iq3ss4uhFOH8qnq
z86EwZFVhJKv7nBrYn5M3Z4RJLHmJnpN8M5m0Ibt7r0bcGmwzMayajxU3LB511wxPfFXkjaUQL5F
c34CuRutqGILljcjdUNO6RwaHDtVaK3jsWX2GnvzoYjMatskamd62QrZEXE8gfHOHil97oZvWXO2
2jDeRnW6Dsg4ob+x5uzOAeVVSe5sK2cgNVwfsIp7+2VNxTKaMYpclcaxoq2EMrdYU/WZndsoPSj1
OWNoi7C/U1RALAFdA28LaMx46yxVNfO8T6cHzSOii2/iUp0J5a+oMEnD6M1yv3XjVZzH0yrF/s1M
OyqpH4qv6/Fi+CzDxkpvsRKma8qkbkPZbOZydi8jdswRzhER6OxbqWtroaBi+BjwIuQCnTdc//7e
/FvaIDQA/vko8v0kDP735MP/RWlehcLxn/XC9Wv2VnyNXn9UDJf/4x+KoUnwVhK8pIGQJ6SzhC//
oRia8jcLir/nWNYCpQQW8l9JXrREh7gm+V9iCRZV0AiQ/1AMhfkb1lxTe7bNsoXBuf47iqH8OaNJ
ERDkalp4PcuCB2+hQbJQ+kGsklyf0Ez79pDUcXD0tZPHzHgaEkCzfa7KfrjNBzs4ajq4Di3E/bPG
onlHJ7J7P/oxG/luSG8BS0oWyzaRrCo1DpVmIcpoDVNBlNIoVXm1fUcAi/t3pLOHdptdV6v0+MNB
/xPFUXJMfhCKfv8qgCNMy3Mlb3HPXv7+h6/SEcvKoipsDpXXR1+tullcc0VxtAZ606i4hO4bTQkI
7sk+W3zrZ4oeHGjNjr6zrZnEzmSKa0SX4trNrIMK6upQyqb8Aj9A4PcjPVVbUXT4/ZkLxbP+MjTm
8O6OdrQvYqc4krgf78yuiH4BkvsocC7nSCM2cZq4hCxpL4vZH79YXVRmDL3hUGviFn5LLMycknFb
jqI4TOMEkF2aJLF8JjM48cJd3DuoYIFwTo4zRPuOOWO5+euj/e8Hm+QM14sS5JcXYMTPvxNpAwot
Q9EA3+ATas+LNwHzwsvgDXI3O9jogUuG+7/9obbtYE4hxGwL8VEKbGXXtdooIYtwor9EbWmkq2hm
RboWbeXcJlPeHei0ITL29z/3j/C0tISLi/7nL+vHox3kM59bAelYUTwBXcMoHuOx5uowi+aFeulf
aKwwrD4In4wMBLsLElqWRhQU4kNMHJuSgrKeDgedjycCgE1Nh25gnqgLb7+yObHede2LL6T/ChKZ
po91RpYPda3CKxivbDfwE7Odg9vR7YeucR4NFxp9EVFZsprjyKv3JXxg9nfGHLmP0PexJQbReE/K
tjrxOn5vnHAEUwKrhYU0+cPZqQ/wVXzQ/I3ZPHWM+FrcX8exhmccxWH+4OPJ3Vo4dF/SSRf7xAn0
K/DvVV2ysEkyFTQrqwH/0+ocB47KevtKArZ4MNsq5IlRujaSmHablTEDUm8MMn/MR5c/WwEhI4z8
U4S9B0Q8cVP8wzzP4FjY6St3ndpaJQbvqq779tg6tEceUmKvL4ZMGnvjmqpmd5zp6lMusvxVhMZY
rjiAo6JzF81yVeRjdOP1qGl1N7Y3HuPNB6O0LMqHcmrMvAGFN2Z6MdElsPKzUW6BwesTSOH0bFJ6
jsOUWci4xnYvvxa6MnewhonfhHQ9bku5YH38+gkb6LOqHMi5ARpcjku/zO4qd6IIGG3pIYXCci5q
q4Aub6Xjym24c62QWWiOcHnXdyHZ36yYNL12HIVGUOM40CtH10mbf2tkWl4UWN89MHJrPbNzWems
oVFJ5e1NE+V+S0xKUfNGbKJN1rNNMGBMhH0Kwtj/yq4FPzOtBmcvw+zc4Jql3a4mxJM6yVWsVTBs
2wB1tAtF8lAES9sHKYd+LX2XnIzOrRfRRpJtJYKLxszq2YHezrVx22MzPrS0t1yiMdhTyWTj68F+
lSt8MlJVwwrv5wkv19uUOFfQY78Cvwl3XpDeWBYP3jnWCebuhg4a8sufKD0khWi3700xK761djed
HO6hwFbBrkSs1bwCapyWSf4AmCC4j/mrW2E11YHkUH/Ju3LEsBqFck1SmBx6iZikMX2yN8Iz5CPz
KcJgiT/dqVgqZPpuvAX121Dh17UP5D1xxmhOxuLeK6ANBCX34Ky8RZ72Jv9IsKhFep1dEP+lRPFK
4oD0EBZBe5yNe02e/G2MkR9A1aARNsZwQ5AEKb+k7U+XbIa7oJz2Vh0Xzt4zRHybQ63dSdoRbpyh
piw4zL/6uN032Ll90Bj5eDOxK33JJe0qfTL3aFnM9uqSLPlmnKZvuplofeiSl8iDSaPy29Zvj6op
zDVDtafKrG6ANXyW9LdtRq/vNj7b+Qeay6tTnFftvVdPKFlh/k4swSNAywvpUOMPCtjPeOG3Pg2q
m64jDLqyrVBeEKsQ3ISuy4PV6Qi7K6Rel2RZ3kSniazBqivJfZT5bQzD7yhcA1RelM3YPokfbMeq
4e5pemdjTLONhTtOn6vei6a1w72JA9GhPmkF/j/3VnXmQmbHdW/ggxgARtQglokh8m7a8tTDFzNB
m6DBcfwU+jkb0o7oGDcQe1WzSzedYiMWRy5281p5JyKJjnUlLDU/URHqrBsVvfVjbd72tps5h76x
TH5qa5/wnJyZxE4JCVYX4FQUmFRppt51L+L2ronwZpiuH9zkHZOUPhhPY24/5qQSb2lJuZJGrXYN
zsqbwazGk9L5W9s/K8N3151Q52SKEJFdVUTfg8R4aCjh2bM2cPZubM9brWyo37xsN0FV3uDlQy+s
CvvBKkd/qzpawWU+X7uaFC3ujnAne5HtBW+td4pBsxvHIl/mehS69L6fkHLLOoxNa2GSuX/gwtXY
gOgQdms7YA8vCN8l7hzQMBXUxr4EnXmKLGWRImEVlq1EUbEvY0rVrky8Dp/gOmDSKf3iCv5Eclha
mdfpEjtwQ33mueasTNRXNqO5qNEqGBgkNWMx2NvhllNZPFW+6dz5cI621qIlz7mExQyDrv6kahML
RmJ3x7Dnpu/8rRvDkxuKqbkSvaIpZ87U9Vz4076R4kQ5wVNGeN5reybBU07Qgx6M1Zx1JSOMLIKo
LuajFTCViW06I+MmMtdOPuAw0Qbm2pY8Hu8SY+NUE7286A4rnH7TxaDFfWvV8rZkY+038eeoC++y
1gBj69ZZeO1SXL/PhLQPIT7GjgazT3FjVmvfaNPdVPHeooCrecobTZVjZ3CWxnJgyUJIpNkSShDv
aULTaGRFzSfXNLJPLFgf0chtcBmJvw8oCLqTs5fsBCaRVd/WLhmCiolM3ZfHQpbeVdxXUEvwiK+0
66Nik03lPWOutWVFpzGRn4MsPw4EvuLpi4chb4UOuyut6ns0uPbGmf0gXwmFYA02hZqC750f3cH5
uHQVIyulU/xYvkusxTK6twwv1rrF8rmfXLF0QvM4mrq3ofQpbvBQJbvmpLyW+uXUfcNKBoysr4aj
ZUTOKXQq+8zjdjhjoem2VXeo7O9+5ji3hVP1Dxlv003cMpQYROAjAqAJEZCjWkUSH3Eb684kTvRM
JqLYGKS1D21om2uixfF1SnEwhc8kRwz+VTISZ7EmyjWnKTD2uStyvKHekgumrdc1ngvaMp1wfnXT
PsaGyTu8ZxfepGgLwG3cuyjtql1AvRiNEpLWWa8ge04lzvDSdoPclj7dZ7OlH6OkfmiLdiPL+lXL
nhXJPH8thxrrpxvcuRghPS3tS1UVzRbuP4Fygc7nFtUlq2tn0yOwryuR8gOSGc2K0sPDTHeuN1Pg
BwhJrmG+g38sYfhl9O2+mot12TdHjKGeyzxscD5bIvnCwV0XOnY+p2T7UHPtcw38jvUX1jFdTTGP
1qG9KD96DVhdrZusJMYTmfhC7UeZjebWF2lz49hGAeVifGodejnpYbxpxJCSjCauGznl9z6gBbus
1Rpi68nwy7Np4nPsqGtwWGSlLm9ReWyg0TXQB2M3ejbN/K4mFIDajOKr9aDgaQTZzhq8Ly0CjDBC
l2NApmimxCUqp7fJKXaho8edNllzDu2T208XJd2T4k4nMxzS7Z4GzkHSFbiJqFHVbZtcecmSp3AK
7wVX2n3jNdXziGe4LPSX2iif4ianQLtuvDvaOfZMgQ0G3OKzwEu2thB+6z5SjwWRv03Yt8QwvHDg
FgrzpQsI8bYBTVfIqcdnrcNz6jvOtnCDkWpkRL4SSUrY8QOmt9XMMIMLG9JPukxIhtL72oWSFkoT
qAJCFpx6OBZQPYHD53JPi8fRdIP5EuOsIChbMmdH/Q9ONUrZwZkSwuFlf+6nUd3ZNCNiBY734RTd
e6zoV7D/1aeSk3/sQITuZTsfCQHeRv6bJkK+4Q7YJUXibwIBHCY0/WBDw8iEGp5zic3RdGfUZY/U
izPFbGlho51lPbBjBq2EAG61R2nmO16sF6LCE1gs69S5EXUk5btCaX0IfBZEQ5zFt0mvqJtqittw
LJjAsyhu8ui14sBsAsVdWE3efceGY5v3dXQgWRG9kCrj/q3rTVnD7Cd+Ifx9NX0nQ3euw88te4bA
DvepMbbNunEpfumd/noOOyAKpFgJ8e3yofyW57dimC9IJtGOOXF96mI664oQu2g/js5Vgam/SJz9
YLAAk0aPP7cRHZ3eHqi8MViZClJCaxgh5VvwMNd2KIJdAR7mVcWN4rdqCdA52CtDhzkl9IkjWelt
w3oFj37u3bOiGFAbnU0n6IDLCSl1nPOk+JLLJtuXEFLJPGZ0dc5FMR9j6TQktcU9VDMAtha9RCTc
P6M+rEf6eCQgkK3dmMih1kmPUfpMPvUceYNziCxu94Y1TA7m5GvtdUeNtyAnZUStuP9md9NGVbO5
5s2rNqYAmRaM9IxleAwIsmNomNSR0kwzM6BVEIQJ45JIERqw55Snej47ffM41gXUEPaDOP0BMp7x
m2DLdXhH6vDBiDGIlNnCOy02CofL3jdVuBqHeVjFVrjUhVUovUk6GDsKsjDAwFvFB0WPF1HPmvbY
vMpu+t/Lh8L+uok/+QOPPUwjfThuDGbR0jtMXvpemMNmIC6x8q37wSMnxhi7dU9xmseMIOl1aD9J
Atrd+FoqvgjGOObIYwBVQdw36chqbTqXgp7BheMtmMj4rDntwPzMs5O6WnFKYofTYR9aLzuymaX6
57HSJGNJzLP0deFPPPYJgK+5V0enq/EI8+TJ6qPhAdmJH7jJ5KbKnuiFLo7RZL0GKrx21AkOV7p1
yxd8nuLgWkRSbHvV1zRAqtvRLA6Sq/Mr1Jnmqc9y59oP/KOiBmjdzsnGHeLyng6nex5/jIppI1FH
7QcuTDqPkKsfuZBVyrYjKNUB6cHpmvBg8NCsZiYvXZiU36OM6Xs8+RftNWx8ajgHWo+PaQPggVjb
xtQx7o3BA27p4vcwZDWvpARQktDdcWV7vr4zeLShhTtUdEwVbgBKccqrYQrCry6lYsxRhHEM/Ta4
ovl5489Odsp60smwebFzhEjSG2IyJQlG1r5jNrbrIltcOtq8w+I13OTKdG8ongWmyWjUHmB1QbuK
YfWCiIi15QPkeGzmBiZPhptW1UaCmJ3qL8A7I27nCU6PO4j+OU0t4yB8w7vPxudKK4/en3B4qBxW
Cn4n0KCoOL0DE1GyLg7bnRk7CbRU3NpJPMIF0Ymyjtg8zfOQGxN2eP/GCgcWiUJI/akOM/uYFc0V
AyVFk7pRb+gIg4pgGvGahp/2OADSvVSw43cEAF5iWrPuMxJ5uMqj+S5zF6tRaNvy1fYnt+AyolCZ
rRcRTrs25HuEAGE7LZpZG+2NiUG0H9KAAsh58IqVLPPhmPlVfm+aBCKlMTFldJKJVwZT80YPwWGi
1AYvQHPJxinAciXqWz07E4ALzEJCUi+IlBNfB5HyztKXyUFgsh78SoAX0aBm9VzeRcZSEQwvF4e+
6UAx09HYv5IYsUHPKnY3TmyzQa7y5Fix/94lTfWCvYxMLfUaZ9+aCBDZAblRu+y+TW7jvUsSeeuB
WTFrPmbY1CKKXF1VbpDQT0HR46o2JkZAgYgfRyUjZy3FxFJAFsJ9pqUq5w2a2MltbNFSydalfJLF
bD5AxhgxbdRhem1JI7uNpJO9enmOQQeMzWq2DHUbQWSgDJPFnp1pPBJJbhnk3GAO8Db2h4aJkHFf
5slw1o0n2XjgnjsANFhixhUggg01xiw8iok9U5fJY+f77ibNojddt3rD9dhfx5Z80latXzP2+Sva
tdQ304SPhest7a/RqH1MR0ZPapN5VL9ooAPvvXSpxzYpbUwRlppoHrBJwOIjZFnItcnheJGZIT06
xQSw7pltQlYOsDqGZ5AbK9ESRQitnEil20HLmkXClLMoxyfq9YKL5cbWzujkQxhO1q5gzvrkW+0p
RZfccvg/BxZRwYxZtPaVBzi3786ZOceHtGT3znrdPnZT5adHWIPVTitoMXbaNwdHznfO2EC99ygS
m+Pmcyc975oV7XRXCy9mBmskn3r2f7tec1bm2PL2lRfqSxpM5ySvFyjBkB+X7Ti1QLO64SKdtqET
QdagUjq49cLEu6abeUUseVpj2rTfOIvFutfkxiwVAh9iZtyvRqGTazAu1l5Qs3itK1aoKJ0TbTVD
WMlNwNSv6qfkErZtc7CiLr+t+9T4ZACjfuI9AOUhlz7orwiRemqsICB0sFB8HOhF+DOMOPyKYbch
JdzQsVQS3blh7w4cz3XVt3Ewh3vivc0pUKJdKc9g2skIf62iyj0YRm1emYbrfxoGX18JMHE707Zt
Nso+czSesi3tatLZQUi8ZPMs6NoaWa+RNEGU5G0DOmuhmxxjRff2rOx2y74hYckTD9lL5LPS7/NA
nAw4hJ+TPmgff1f0KZxrH6t5MI5D6NVPbRCWjIybpYGx6K7t0ezCTV7FxQZNwD4byjR25jT1X/wx
ic5KTWBhHIJqblZ+6eZWXDslmEDio7a/TufMfnILxvJqMIxbfzSwNUKS+OJoAiZsqIEZC5iTV4JS
nXrLiSYIAfhpfq9Vgh7vS+BfzTy654GmmttqnPqVR3htW4kS7af1xaWKgiVuLxz0JlJ5MIvTSx/C
oTIbi6SmhwPqneiDvxMYkjCrDuWXZArcO99wp0MiSnk1jzngD99v+2tvpjdvNdcZ0uwsfaIh7Vy0
jyRQsn0K4rhZtbE54MHAzICrLvS+GQZbiAWTw8ozxPveqeF9otZ2NTgTUTa305/CYGJsYjgl0U0y
Kdhw3kbmxMHKKCz7jP5qXVeTqHeBVcCelnMdb2c71JSkM86PRTnkmyo2i1sMXsmlpGCLl7tM3saa
OzlqMveubIQ8Do0j30RlBhDIhb2dlJx3kA/FtZ3zEgaQUX4xMv5oxjh86WrtrqfWpQk2K9tHkFX+
VVPYN7Fu00crzdqrzGwn0u/U6IA4t1OCmKEkDVh1+d7WOQcJIa84JkCdtwrY3S4qB5yJ6VQiBLPV
f+woVqYXq5oxx0adCi6DpbI1gDR1D1FHQMXpmhmSP9Yt1h3pvLcjqzt4DUVrC7jhHUAPTuNOt+UX
KK+L67KNgZYZmtpcs8/1na89DLNJm5dfwK67WxrX3FeM7bJajWwZ9n6Y41y1s97Z0fhoXwPeax/V
iEK+CRqa1Az8tscunIq1IZW9DZWYDsCTp0fe6yznLSw2UBVj848anv8/9f5FtYtizvifp973dfR/
rl7z5OexN//LH2NvV/zmam0JAY/XBhW9zMz+GHtr7zdbWi6WE+WYHvCHf069vd9cy3YJiy/EYMck
DvPPqbf9myeJv3naoW9aQdBTf2fq/SEqoVybbIa9ZHVIyeAU/zD0LnPfkbwHR0KfvX3nOTQwtI4A
wtTQqPVHngrDw583yHwIS/zxWQzwSXyAGrQ/VnlEY0rfLvr8FopfiGfGyC/MtrKD35dYqWIp/vBo
/MfP+7PvhtuA7htFsYmpPswq9citkINSgA5As2k/KATeLMnYFFKC/sMJ/5OJ+4egy+9fjQIepEx8
lJ6SH2bACj5EI7HzbxUFn7fCaOo3Zovdgx6kwIyT+v6ljt0CU1wMDXT79z+cyhYNQZvoD2ndn2ey
oxF5BIKNcZvYeX6wdOPO4HTMHG9tVFxMWzS3cF7dY5z68ftff/QHz8Tv35tEE8Af9gEmX/znj5Yw
gg1bU0DsG3F2YSGaHKyyi34xYRc/z3/BVNgW2wy8HrbDtYOc/vPH6HRKqdVsR2zk5DkKVoxX7lDE
aAmVvK+XSyqIckALTjolt07DnhBz7oQXuUeE+9vfWEgG38pT+Cpc8SHx47eqjceMkEFl4OJAs4at
EgLI/etP+f3H/Cvq88c3tkxufsE3x/7y4WMCySyNZuxxK91hnne8PCECVik83phZyQtuYva28wBL
ZdcyjHZW8O6DB4YcrfjFwf9gb/j92Ct+D546DAjp8/n52GP+wEPS8pt4HdtQF1Xys2rBOhjdGLxH
Q8/yinj+p7/+/n9yXeH04IFEloSr+mNwzEXFN0rwd1saUjm5XvBNTN4vvc/85h+PMScQUCQZwX//
EK8tdeLCYd0OJduiZDHt8jz6f7hgmLo6PP2XJA4P+p+PX91BZh7gpm0rCxmvywKGj76Tnv72AcMQ
A0Gf1gOuT3c5iz8YY6QDHa0HDbkdE7TNhtXcupaZ94sn+J9cC2hHPORcjfGExqefP6XWrIthKDH7
blxrK0TQ4y/uouJxcixzY4+tsXe0an9xBS4/9cN5siQvOqEsHjPmRzeTBY0ZNnLDERymbEebN2XZ
Pc8ccpvWL57jHw1Gy9XOlaCA9DsW52rJp/54HFPkWQzTpMsRj3GKUp9ovbpuoeKNO9emtRLE2/L9
KPoEoQKqOLqqnuJvoimbm5ByS/CECdigowus51eenz85Dlj18ejz+ueC+nhTzPFkRYG02m2N6n1i
253v2ON4J0wG4S9O9J88fziRijeap0xcQuaHM932Zt+AYZ22rmOuDavc8355iIz+JMzgyh6g89qx
3mZleE4M+F9/82J2+Oil8YMnLDHefytp6HwxMQhnaq3tYM1WJmOwgGz+15/yb8sRR9i4tbieLGup
3ftwY/YM5nUble12NiwY2WU1rcg4wPqYg2EPjmn71x+HS+3jdcwKHG3SXYr9LMSuD+sRqnTm2TBj
klqTtjAtj8zS1iZrCvgAYQtzKHRD+bU0CgQDTG3wvkSqsdmZGFoJaA1mCMC44WrcSZb6ARAzJtwk
l5zuisYbbDXMd4t3n0mW2HQuPIhdikAMeCppEgsIUavgfdnQ+tb+uOxcIrCkTJ9oDYow6IS62qtY
aSBZdklnrxVk1l1I9CteazczPwPdojqBYVb4zJhcMFqPeBlvuswNg12buizf2Jl0YotKRmtOXRsj
FJPQdsE55gVlB04vYyA2AJGm85wXjsuO2PEtMnoTR2BQELOBFShnq53Efyvj3vjczGF0WsgAz9go
untsDvF94vojeBKyFzDqDO1l93kfRw2Zqk5aL00aMZQtMZPEjBN7HhWlWxWM6AOxkCkaJ2AQbQ/p
jQs7s2UCkZTk0JYxods51Wvq0021pp8gN9fUt8X3RVj54dq3dfzqQ0jpV7UfTd+aIIuLdWymzTc4
/pKsFQ9f82Age4dHn07rq7jzGAJknHN7a9BKu1nG3SimiZug6yQdIZhr2c1Bca4IHxVXqJD4plbg
7byIswz+LL0GbKVAq/R2zTjG6yVUcTcuqTfqeIFstF0KZmk8AZJjb/iNeZS+kb84Fi0CpOcSwm0g
Fr037EQiPCIVQMwvEAB3teWbTPZdIcmgjPqpbTFZgxHVPgTUhAvmU+9VfXzSrTTuXIPSGahHBWsq
a8zdfuM2LEYWqwIDqkS0ZrIasWb1u7ZeuO0MAL3X0vG6dF9TC46onrr1AFGsjYxTn1RK8+tPHWix
VvgXlfeTfyb/CSm9mlPjVHGQy3UxxCreear1i7PVGyYd8Dx+Otw7AD+pirPqE1q9TVMER/NhSglJ
nGDTU/9mzUndngutOvDoNgmTICPxs+CxS6KkI4QWF6iPuc2DUd5EPUXUY1o19LZhUPjOWmB64qEX
5vuIGhh25jnFWVXpa8AqsgM9GSZ+FewxZ4Bjxx0bvbeujhkn51P7yuCFFpN5WWSD48/q7ylPAg/w
VckIwxn5GWNZkYYL4xDJkcaBasdYq3LuR2sJIVWuG08bWXBqt7Wiv/x2Hmdmu+QECkFI3uoUIYGy
NBj12Q1T1NZsmm5tuo1hExtRWbaWDCi6VavM1D0WLvl60pqVA0ZHppVx3U5p2b3rgJb1x2b04J17
Tlc+lk7hjM80YDR3Y0+si8GftTwzQivi+i392d8ZNJ+k63wMGYL49N5x/Tq2ebS6zoabLxl/XOFr
8J+sxnJyEsUx8a3OC+QfXUF/S3z47/npb5hx3lMP8q2Fx/HRn7983j/bZv9nNMcuu+7/LC8Qe8p/
lhb4z//hqLfUb5o5rmSdLDVeo3866rX1m83eATKHYuf7h+jwj24sm7+C2yGWd5EU6nc0xn856t3f
hA2ZgwU3YsTfKMX6eaFo8GO10nhoP+yDNWJ1OhptdeOLeE8TyIn6y2BnEAPqqx7/HrvvHw7Fn2y8
f36J/+uDPqxPun4yo1mHWO3k9Jp2446I/E4FQCUx7aS/Wg39vP/816cs25QfVtX0ALcVBZ9Yy7Rz
K9pc3fxfzs5rOW5l2bZfhAh489q+myRAJ4nSC0IW3nt8/RnQufdsErvRiNDjMsFqlMmqypo5pqGY
FMRlKMs4L1A0lhjbom9HBH7GdjQsR4vjP//2hcrHtj3szXUNj00nd8kl1kLwAKw73lLycmrElQPX
dPL4zwn7P98nf2xjLBU4B0CTHUGkdp1tAjwfHKP8pVC9r4pI0UI+7EN1pbWP56D/tDY7W5twjIJC
lWmNIwgeTBuxfQp7kIzdXQiUPR9WLtFLXzU72PkJRXaG2GtOFGjfRbU6mUGwl0RzAwCxjssXvS4+
oTK7PUzThLvShdLsUFdGHukyzVAdeG1YOJLip9oYDKW8kmmZ3Uz+r9f+nirfzcEu063QaAXVGShO
/yLI9VTH1p5KsU6/WWJvHDJSiftO7qU90qo/CdyxU1wL3/ocoQ7Kx3ClV2dXg//8kNkVM3GtvHJ7
hi9gCqLT3fU/q/iMiO5xLLtvRVjADG32mciD+e2uXZgv0jyYCPJgAjeQHW3Qf/pSfAC6z66TXgwM
n+reOufAS243tTSKs3CScRIbAoyqnUyoZZ4HfXWbSYJ4kk1gl7ebWPqaWSwR9Sb2yB3JDmUhp6z/
mvkIk5RDm0Y7NbVH99ftZpa+ZBY2aqmkTspNZSfV/O3AYWmHsdnD5NCxEhSVqfuvzfhZ0BAjQch1
rVMcvdf2DY8+8BUjXrzR6Bvec1hkBxHZlpCfcQzW5H0WXkREr/rZo+qg0t60DlaMfk5RI1B0nISX
2OSpPf6jYKprlheiAP+1DLvT9D+NlyxmjoW/awOnCPSp1VroW+qnWTCKEJ/CgpVMB6OETcBj/NaA
1LhpXDU/3R6JaWCv9dMsDGHBlphU8HiPYtp1ByWNQBZ2gBlv//WFUZgXAEmGBgeuFrxH1+IVKEaZ
tjO4vm6tIQWIl68wrBYmrTj9+3fBx5O9kfKI3HQChsKiMG4zdP0R8uq51YdDJ1bnKt/f/qCFqC3O
woumFG1rtKX/mPiDtdFzdxPG4hd8CEj1jm9DKDpwKZhBaxPgb/L4yviIs/AiNG6qGbxkPqam8OSS
JDdhF23SGsoKdy6x3pq+jkYjks1vPlc6tMmesodFU5zkFKiwl0PaKNq9nLlfue90wGDxO+Bi/ts0
ScFJcrAbfQU3LI3CXp9KWZxyEVYJuaytTAFp4bQ1T9JoSqyLtYKvrxDBTM2hXAlZvMX0DgMpM/0U
owLfmH+o499FAPdRYmIq8xa2YnRozTeBuv9akav7fJL53B7DhT2CfOTH+YITuULeTHRtveZR9UWk
sllyH/kHj6qYNnwIJPWYNufbrV1fAooxC0RaQyLPqBrB5nLLUSUrjqnqW9Q3U5L95XYTC1FCnAVt
NltJBkrl2jzJ/aJI/UhhYwpxEULS7QYWgoQ46zDLzIQ41pLISYE1bAS3fsVXfCUAXe+f/yV/vFu8
ZtRg7gExyWm9sH8YuUPvW0U2nyDpvyZj5q80szQL55GUGi5v1KXYUWvvIvU4IbZPnf7Fj7xDJUUr
FaBL/TQLpj5s+mjs3MgR3LgCKdoekE2JKxPp+h+n1vjjrPVHoVelpAodhBjuRkvJEXXyyt++HkGp
yP34t4MRT0cxC0NH7Krhkmc5hRxUHyK7Y2kYHEa1oHPqQVt7kbw+6GTpP7ZXuqjbXFWisB777Jay
uSZC1qxewmDlxWGpgenfv5tVIH/dnCe60KkbAf92aG/IyN7Kjggp1K+3V8Xs4e//nzWV+UMDTz9k
0U01cCghUs8gP8VXLS4yJNy4umHqth1wy3V9/VhZ6mF0e0cKhOPttpcGbJok777P9Ch0HripcN5G
jwX1o6PIsZdxQS8msN+OCp5/a2i29KOCUjOxryMHptouN+IHH31RkR6Yega2VaX8T0sHAO7HDxIk
M+pUpYmcgTrLjVbTe22t9Surf6m7Zqtf1MauUVw0+ZgayHbOSyb+BvhjZuRQeR41+2OY+t5U1eSu
fI90PSj/19soe7GeN72bOWkaPpajfAykE/bzkmu9plwV9m6pXdQGNpeH51EBKyQU7vPsATNkqiWM
ent7+BZ+hTkLGqLRUhYvuKlTyyPa/ohqGAAG+b1urUSOhag0fwVJp9f+kWybI4eFjs4ePfuX0s2L
lXm+9PtngUL0BouKzThx8DU8NiLuUpr/C1+l3e3uWfr1szCBYIyEMqJXh8s38KoNjzH/FoDgxH5Y
oJFZhmI5yLEDtw2n304k/U5Kd1DQyBfmn9s/fxrF/z4cwo/92IhExRRPY3rslHVjbf3YuPhTvdVU
FIrM69hI5MoLVwGfpKx02MJCMmfhQAolHidIn+GMXNmR6DRRDFu92IPlnsLPathZGphZOHAtqJCT
yY4TCIaOfW4JpkatVpIE6rTsr/XbLBwUSodsIklyp8YuIy13MbWZeYYvXmU05y4ft2Xz0KrDtzT5
ajUXAM6nDNhf3/+G5QPvHQuzhCoH91zUD2LS2BkekNKdHn6SjLOkXpR82PT6a0fBZIPMTW0V2FCH
JP1EwDRDuFb1oUx+94X/LOCpGPavuvH8rzu5OTuCYDIqaULS5xjB6ZyY/Yx3ljIuv7Ydr2uJqcHp
k318xiIBTeXtWbh4np4FmSAFcjn6qcn5M7k3YvlJk0zb0vynMKjvQ/KrLSXSm1i27umH220uxAVj
mp/v9j/4KMBfh4omC40akZKEajAV9a5M84XpZ8zCjp4BZfYKnAvGsKFqn9vkiDb6X/trFnXCCIIa
Tz6mzemnkd+C8dybeBv0ryKuwNKLgSZZ61fm+uLgzAJRgqlQI1SGZavF8Mnl4Cu4ODZLp7ChKl3r
nyiBPVYi6BWNJfxvgzP16rvB0d0S65kQ8XmP28CmbihNLYceW1q1HVfGf+qqKyvYmK1gzSqGpE1r
wRb8+BeQtsPY9Y/YxGxV0VjZ2Zam2GwloVEFseGLFJCBtQDSaQiYIFNdBKDzn7ppTikRTBm+fjkK
dlIFe5EyOJFy202bNPt/+/uzNUKhfKzBw6CPSLJl9I1PaZ7bP9/+638TnFeGYEIevR9leHO9ANhT
AMEKqIMavZhEGcph67nvDqP/qtWHMDlrCQpihZJ6gIPpL1k7l/3K+CxsRfpsFVHGGOhlpAk2BRoP
cphxgcDgMEDo33lfJS89VdHT7U9dmGxz5hIAFq/PeH639aRHsT990LBxO+zBVw6LC1NNny2YKFGK
ogk6wYbJd6KOd1fo34Vh5dcvxDJ9tmV3Uec1JewJewgzbTPNA3Sva0t9Guxrk0D+OAkmoc+AUymm
iNzgo7bctt7oRBoqhqmvtEpaOU4tDfZsvcf9IMTA8gSbvPHz2IyX2DXPReo91hWWYhp+JY3x9fZo
T7vWtU+arXtdU3DPEPF5rAoDNOYL5h9A+0rokgCVN8k4WZmvDM1ScNam3/AuUsojbsGaxcCzEwgd
qfD0V0IjGNDIms1WEFnykTVz+8MWprE2iwcyVhstRfWCTQU73iXaedoz4RwdkiJduW4sTIe5CK6V
GktrwavaypBu+7TBpgZTsRovq3NOAcjt71i6d89ZVpLYRE1b0UrvFQ9Tzq6scaU7E2JCLwCx/FlX
UD6IIhjRla5bHKjZLtoCM/GyQUWgIOKUqRyo59vQpADKpOg+52HGlfUgABa5/YkLAQH1/Id5oTeV
pKcmzVVDQo3+q1R/rlA3/NsfnwUE3EvKYXQJZ3KtPrVwDGq5/+laK7vaTEj2f1mROf2s7DM5GTQD
paFi/FKi1nYDd0RS1H2FbRJZ6Q/cQeFbWIkTt+D9raGiljs6I/m4c3n37DVQQT7nBg4Lu7Fbe+eQ
p6+7sqy1WQSR1VQCd97WDm/WXzFy+xSCOxE76Ty60r2UUv2tUDYeNtPDT+Cec5VrQVeeOsPLN1YE
pyz39xm4bgBdwdZ1KdUyIxL/TDhfF6Jd0FRfctf/XzXJYnHAJI24+mtnQcjCItZUMVJ3xjrfG9DL
PQ9ii8bhBj+8F80Pzq3SUaYLIAn/wFFSdkoG6k5Eg2aQ4FeeBzJe7S8UspBrv/tG+VrUwOgp4Zfj
aN936V0KCTuXItAVwnlQ+ofCTO8tsd2NDZB43kvAiB0bE8xXymUJn1WKX021egQUsvYorSxE2nnp
AyA6DJ/LrHSkfLBxsGs3QR/t5cgEUxyLjijg7+dWQDRCJ7HcH1UsPYVNeoKB8DNL9Q0WXPYgVRye
oZ4pPXrX6Tmuc5qW2nGfAmXyfvEGNO0JpgsmlKLdDBMCrdZfWjlWDxT5OlqFBzCFEfswE88Bdaxb
xPm8EUshzBtPB9kjUHIoSH67svjkhZFVZ1EYk+dKgLtUOaHo/XBzqdkUAeTtwh3tso6doYQaSr07
b+XsAmmqfuoL71efC/CPfaDropdX4NXVI8aAl2YoT5FWvRot0Nd6sPYBg5YWlHOG4XPipy2Fm+IT
1r+HErapW+t3tyPI0sDNjn5KqOujj2zL6RJ1h8fQn6h1LxnIrohfsjPTfA9h5rXt3243t9Rls5Ne
4akUWCchGH81JyTIxyxt36RG+dSIorvx43FPQf3KoXmprVmgR67IAU/VgQpb3g/JIC8obVAs3ntV
fcpVjffX7NPtr1rYjufeP2TU8QcNjNyJIvXRS+MnKzHt1INXP8TdykAt7MfqLNTjzAVNuE9Kxzf0
O0uOf5tj8JT01dHEG2Lihfzbp8xOgVaN/6gnjaUTjdnngLLEw2CMz4YLK8NLvHTlKrv0MbMIDkqh
paZf4D4zVVZClgmrkCSxeTdq2lsqlD9vf8xfpfOVnWIuuTZCTVDG0RXswPrSp08Wxn4DtWdG3+8S
/UejfymkFxIZdfTEk+HYtjs9Kb7VSbaTcQ1q1BcN5wW1/a7gCwCAaqOqp4gnb9SMX/UB6l7ufqvZ
1SOA1pQlrBxQpul55Tf/DbHvDpJ5HmnEUs9zKMZ91PNMYbK64vMoheO/9f7fnepdCwJ1yxqUE5Ns
V3g06uRu+tqqke4jye92yCpu9/6CkgjS7sejTx2MTdDkiWW7bWzXobAztfwoKNIBbPhOiNJHLOh3
jVbCv1CsT5ZbvoaC8dKWa9mshQDwV1Dy7jv7ojF4iBQsu5DRDpT9M4XdxyKErCBXT0OEqGfwX1e+
damtebApCl+XcLBzYtexrJhimOoQSN+qr4AOseLCv5wS6TNHTgjeWwhcm154C+DauFAK5DQ65mvT
Z7HXZwfOwAiLzgRe4eSB9xDpSnEMYUsWsufwGI6dYLsFp1nU4TfUU1s/ecWa6Nfgm4290hMLwVCZ
BSpYTz3vdeDxdDF/lMXota3bVyGxxIvVe+HEHbn0+C1FDYnEbsB3RM+PseSTVo1Tb5f7CgMkBj4V
oQ3W8bd/1NJvmkU1quF7ZVAwa9Aq7i6SL/lbqdHAnHrpd9XEFfF2M4t9P4trzPNxENth4tiXP1L4
rWce84ZNUAXWzoSdUOXdj1wx3lpQN+RvMT8uWG4lwANPrldWtzR91LUAMjtwxqKsdGOCVJVOtVFo
yxuAdu4XDc8gno3AaQyx8tIo3Wuqd49tPryCo4h+a2VSrGyHfzG5V37BvPAkySOBF3otd1xVrfC/
gT+0KwzhUcCx4B6aRg5zNERuA8RPaT8lWJRLUgEPGqDrrqCg5dCnIhfa24OysNf8Pb29iwJGo1Pc
EwSjo0Ot32et8DYgtNNQJmDBIA9U+vSrAplpjV378FnES8YkqWpjGB1LeYbDAFkjcpBYRA3cKJB4
Xho++4WtgOEoTQyJzXDfSPnnJl6JQgvTfK6Gho0gF4pEpUFhyA+ol+7TovzmWQ2u7iudubA5/dU2
vevMLgvavJBHahma8GfbdfdB29v9/zPCXLwrLd3N/yLT3/35EarI0Imt5NQcCBA7++6Oepj4IPAc
Q3UNCOM+uEs6FUUYqNnJGnclfbNwDP571XzXMMamkRKA3nHcaHxtivrk1UqC96/3PHjGRR2sVyXD
9SLIwE3cnpZLYzULSQp4HUF2A+SZwHV8yteng/ZzEGInLGS4Ht1uZWnyzwIShf5hF4dIWvG9ussC
SBd5/0q15jaLSeytDtzSx8xCTm/0bc7raO8ofU9NjfjH7Dzblfw/XW8Nx9ufsjA5RGv2LUlhxWQj
+siOeWsHdLYbg+IuELKLH5r7SM42ZuQdzc49t8HKmfv6bKcc/OMBhksyOJesjWwAJFNqwziOhvRN
x9Lz9iddn3XgFT7+fb3ui05txMjmETI6VFSXo179rQ/YTskeliEi1LXQxJawbdc6ceqs/45Q4vyR
H5Ovym0sJbL7MnJGLaLmkYI5AdUjZtnUGIC/IqVwxEjlOzWD9zx+r8z3peGbVwxjeBp3nUfLpeGd
AlBBX3tJH/ZtJdY7aGjexlP0eFNBVd3IZVVuDGuUV/r5+vQUzenfv1vdHSZAgt5miV3n1u9WLvdg
uS68dP4S1xKy8rRsr/XrNIXeNaF7JeghSFS20XSY6OVYWjfGUeOikYkkT5umaLeJlBkYuhiO3+E3
B85x36XDHnDyEzXMUJrRCN/XPVV3wKBS7pKHyHgtha7cm56+EucWEq7iXGeQYWRZqmER21IMq0bq
gVqlAqwZP4ZFV0U/aDXUzr6ngqVNy3YTyoa3Nt2vByNxrjhQalnDB6iO7UIKcPzSv5qRgNBXh8vc
/+jW5BoLi9acRujdSGhDBxxd4cZheaLhuC11n1UTx4cSJM/KfFr6kFkkslTUZ0lPJ2bRRQfzh3FQ
tqXK8b6teF8QlObtdny4fqkQ5wqAEp95NSWA26Xl7gsj30lKed/W1g+3Mc96BALK+KeTAxYnHzsN
+p9WRYUqPGRahbAJuzIzeQR592h1K3228C3zZ36zRD0re7rwEMjtC5fZngpc4b5PjkF0CNzqBS+C
lTm+1NI0au8mgFl1BeW4LtDkCmB1meCh5XvgAsRO054Dji88LZKpRk+99m0L88GYxRdjdAchH0bP
1hr8VRL1RykZv2DQZociBNk6rkyHhTBGxdyHD0s8UPpJ6wU2hpFVNjzn1YDJgFJGG0tZub0tNTEd
bN/3nYRdRKFGgV2VxkZqyqdBb/54PtgFL10TTSy1Mb8g9hCz4kDy7Rpb+11V18Y2MIXfFsh6EAed
cbq9eBbiwFytPVDR38F4gUiNgFeq++bYcyfZDaLfH263sLSlzaULXtmGuZLnoQ2MkfroAGJh+iBp
KCxVMP5d8dWPlL0o9fbqKlr6qNmJJClcsy3kKrTl2D8aOfXhoqRj55ms5UwWtADiXMrgQwfLzCyI
7DDrzmNS6JugTLaGoF1cHuWNMXWMkg81MRWDnUkn8xNG+TugUESXGY7JYL4bWLu3u3hhrswRFH7e
NxhZGIFtYps8BtSNdx6IdJ6/9xSI/1sbs3ihS1xC1cAN7ISKinQrmwO6UhNA/q6oNbPcoGOv1h5K
FiLFXOlgKkmnV1oUTt9zP6XZhSq5z+X4iHJ1Z609Ri/12ixQYJsYiey0ITnoijhbW89Fn70pkXQX
rM39pQ+ZBYqUxGRf4+L+N1Dw0nEngdhNQmWL59Z29QAuT/P6yrFqrnhogYIJlq8FNhgUWw1gKJMX
aHNxE5gYLErnJFV+9VoISlTbhlGbncemzk6+qrd7v7zj5UwXvg24AGJP8rXXW93xM+zzbs+bhbU4
eYi9j5VGnuklBheMJb4g+Mm1GYkeykGi5vhvDcyOGeTF/Rw9V2R3VfbLlPs7KcILhZej239+IVsF
9m32AaU4lqYIBV1P5OAiSRibS+U2rMq97EUHE4JAFBbuwU2EXc69iqRNvdWyO57fVtJyS8FmLpoQ
DBWGYphHtiFjuhh3yWEIzbt00rNh5C1J7Zc6z62tSHZ1A+/0S5m5eMeIePNgZmH8FFqcP0yuZrc7
ZOkQP5dVtOZYs483kT2W2UFvYOoPxsX1n4BK8zCw1/pn7R5LmKe+71DmYhgtJwc5S05C1N5VqnxJ
ECuIA9YH6VOIg2AHCzkS8pXL6NLRfa7IkMvA0MKSXwdT6BipBadO/Yz7BoZxdiUrW93imk8ZWZrq
eJavtTrtyldW4Fyh0VAPLIZKGMPuCPIcpgTu4n70pA4okIrYv1hFAxzXwkTA5255jiRMKQSjSn4Y
mElh/iLpa3nNadpf+yWzqCYrVQlDlV8SZ2TtrPzRNKBOJQGqB8k4NS3sYe5fUSzeT/eKfjTd8+15
sbDQ5xIOSY4zbD2yyG6H6qCE7X2Tyd9DdD63//xCulTUZgcisY2oiteiyIbS620rIfsjq3HBtsrz
YZvuPTfmsmodazN6Gxv1dx7/HrFmFrBblby1x9LF2TWLZpYSd3KJKTKO0FkOt39vJO4fNUwumcvY
4qN5QmNy3wuYaJrjtklW9eEL5RXiXM4R+Lxewh0iJaF+buuHoTiZNcmPIka9IUH9qZ5Gy/2macW+
EeIvyLl2PQjvKDc+J3L86fYYLGRitFko9HrJxeTXCu2CVwmtUw9CrO1kq9gkhfkkjemJVIm9euJY
2DznagnAkLhNNGZot5b5rfLBvGMuh/t2j0zGz6qDKDRrk+svGfHKqpmLFMQ60ZQ8lTnPAXTahJ7o
74ehxtjJD3dt5Pv3g17WOzjdu17N8aMZXPFz1pB5yvCFUqPGjs38nvTMuZH/KJqmwOahMKmPQOQb
7EV3BKVPXuS1L74g6SdF9CmT0BwcofdNkR29RsPvRovEcxz7yd7Eym1bGThFFckLc/7QF6q7tSb9
DmzaGPTy+AD14lSDOwPG3t+r5doiXuyIaTDeXW0MHoItTLUiW4JjBnGteUxV89RECejm0f+F18cW
WwV8Yorg2CljufM0C0501vlfhla/KN5naazOvmg+43D32tTYRAy65z54gpXtc707aRp2Sa6u2c20
H5gWbH8cOPWoecnM7s1SBgwkdEcfu+hkRsp9IaZ3InfQU4ThkupKRxUGFFKdJza3O79poP+o9be+
7JSVMPb3GeDKVJi/h+KGNwyuwHWltnpbwESt3KaFq7+4WWJ9KbKk3Hht2d9nzfA1HxPloUu17Gds
RJW7dbsEILsRdBjyGEG+jUZc5aR8ZKOuXeGz10YJ9wSsXmRXkS/mUPyQXOm56CRl0+C29Btz9Jco
StYEw0s3L3U6+b4bTFhncMIglvGs3D6m/WHakTVNOEA53oat8U2rR8w9ov78j5JLNJUfW5SbNsC+
KuBMjatA6EVHCGYOJeS71aiwcGqfq0iaDg55kHEPGRBbC4N+MOL0Hm+Hk2ZEK1vNUuCZ7TTcdPrG
1ASuOiqOI768r/HKFtPyoJseFTTiSgZm4QkSHtDHztJiIRR1MwnsJoOSOlY4GvR5uhlNXh4Gi+Ct
3uva/ZBQkWEpP6UsGWC+kce4HcwXEkB/a4XeTQ6FNUglvO7bI8K6Fus6rB0+B4biqHnyjNpztTR1
oSBe/C99Sau0vddYgZ1b4zEZBvxYzI2hZ9vuSbHCt4m5lsh3npieURuQU/O/c7J8sEpeRbsgOcSi
+0XW10L9wuDOhSNsrOALXQbXDJrD9AATtLgcNcqlUsqtsgbJXBCFinP1iNYAr7AaObT9xNsOegyn
LQw/eS2eO2l4IRpShyVuh8mYRigsp49Ofb/3tTch+CN1l25szyqGOLLx8/ZgL91i5iqTVBnMGv4h
C9N/5kHtfkyVu5Za8LQKTwMCfBCcD9N9Rsrk19QVz7A4bSEvV06lS50+CwudnMvYDQ2hrbfNqzYE
b2HYwk5szdc+lZ4bd21FLRx+ldl9Oy7QrcQFvY5h3lYQNE6He99KHXn0P1tx0W9Ei7MprwVw07Jz
rvRfVrp3WrLXNo1ZyDAGC1+KBGM3z3sa8vzLIGsODihscp6Nku81FKunsg8+l2Pzux0LJ1WMZGUd
LxT3icosjISj3sH0E0KSDN8lE/MvHZCfVAyIt3Q7D2oDu6lc3epcjT0ODAkeuJtB9Eiu+A94DsAy
/iFV7tkMkj3sS4niQDiTArauleFe5FbgphIY/pE2WrtDNuyKGPc+9bXLSeCT1Ue82OC/VkmZ7eri
D1VuORI25yjmkSzXjfKU5RgDDb25x9O0xdPx+XafL9w3lGkOvItfHd4XQd1IhV1oFs67rnmRrOj7
ag5xmjLXRnR21tWNbozxPqtQ9uO8IHrVni7OVnaYhT8+l36Iutb4RdoXNuY1UHg87WwI2cpcXDik
z5UcY4slqVwPCCik6ntTV3c+zoiFPx51V4V5EoqvqtHsooHHw9sDsdTgtOjfDURiWELYGXVht4VA
isnaS52798UdHhVnOJM7xeXksfbYvBBJ5uKNxq2T1m3dwjayTsfXEV8t1tcuMIBaGtM0VZLeXUld
/RVjXZkDcx2HHMfgO0axsBFmJd+jtPpTJ8N+kLsSB3P4SJMg4qKprBCIAUDgPOFnkQbDoQ5A1xZy
sO97DI6rKGlOrWU1AETHvWC4vwfQlE+pNLhbE4X7PS7UR1yrt6YyVnbaR8qJevnnVETyp0Bxntzb
tlbcuIiE/Eg/uH0lIb/PXm4P38LFWpmz0nK8bjCP93onkYbXbGjfRCPnIOCfTPmn4NcPo/tUCxI+
0vjm5c9u/B2S8ndU897K/Lk+pPiXf5w/UhlGvjeKvYOm83Otx9GWM/ChsCzc6srnVfX9UjPzaSrg
vdxJ1egERvYkt/VjE+CuHI1fajU6Fc3Kx1w/nipzOpolaIOKOfDoiGJ5qD0l3OAe4nBtu+Cvc3vA
rh/clL8ZgnfrTaMwL/FyUXPkSHlFDLbP2ztZ1TcYEH6GHbAPi5UIu/Qts91U6UAomlZlOGVYdtvR
d81N16TaBVepagt8dqXLlgZmtncqne+WeaHqjpmjwhuqKZ/Aq8kOqsjXqvWtowby8HbXLeRvgPh/
nGupopqKa1S6k3TBVk2Nb52qbIN63OTF2G/SFqtshRSZ3KZ/8GugEkNeyRAuZE3xHfnYcgui3cq8
QncEXw03kTb0+5Lj54/GbPOj23aXppTIILk4//EybyibNsuUO5mcjhq7VMmGAqTdsouOVOb/HLNY
fC70+GvGMzr2GQkysIDjjtW01l4uomENj7cwBeYgJMUtWt9l78bUW9truGXmVfLMkRYLjZUh+XtM
+e8gq4izIdEFM3eVsjId2cRR1AtyCulqHNoKr37RczxxC+jEpR6rGL5YYb0JDFF5Qe924Rz1Zww9
5Vj02vhpUCoZ/ED5vas4YzcwsGsvB6cbtql+sTxJofgnFje+30dPXlX9EDURKGSePTdZwNmnt7bB
MORU1tXhLgx1V7toxfBjZdpN3/Lf3yjPJVKNB+48rejGTm3fOsnlPtxSXS028p4sXqI2Jb5dynNj
FHZngFAwh5QyoI5ldvsHLC2x2WHGGNs4HhLYv1orOFYQH8faeoGm/Vkd0Fj36ZrwcWl9zfl3PqZn
3ShJkoPnyGdBiyvqjKzg6IMIP/RGVG4wDo732N5NtUrZU1HKwh6c8VpdxkKWVJmT8ZTawsqBpKcj
CwrVVb5215niRkzUMymdQ6jEvxSpNc9J8FsI5XRT1IhcdfK3mziJ+Cdtr/bx79t9vvhbZhuOqwZp
AWjXcEacdDac0MG+KYfC8Oq70IhPbmB9j2UGvjR5lPApxhoeIqPYNUX3A4tJdx/yVrZSTbxw/VPm
VD2zi+OiLCTD4VV1V6aHcjgz8bpa2oTVkUs3pZd7M4l3upxt+c9m+na7E64f0pU5Cw93TNiaCluI
GRWXQs6+SaZ5GtfUofL1+54yB8Eh8JHN2tMMpwjUH7X7hN+0w5HzIczGeyOt3/B0f5D9rtiUJV6Q
iAWFN4uUrCdK46Zv658GdeKbusuK71hz4FnfpubJt7qzka5BzK5v1rI5C/syuU/BtcbWqT1zI3Ds
szCUVtvuq5mNJ93AxrcMP93u66VYPWsqCnS91KCEOxgsnayw/B7m5p1qxt9FI1iJIwtpDUqKP+5i
ylBii+slJuhl10k8g7Ik4ZKngGJSDFoxXC9JcDqVJaGNLHe8yH6zuvEECkbpz8DopJ1bTbS+7Cuv
lmvYh7+pm2vRdbqYvDsQRX7emOmomE4bxQZOfJq0Ger8oA2suBxQ5M6Dr3eoydM+BYpWbIoue+7r
scZ8gXCYjvWvpALLL8rU9ul6d993SbxNlFwnu59/80ngHjEnpEQ9rs74Y33H2XYbmvUFLJBETlp4
Fv3ujypRhioV6rgXu294Eb/5rnenURIlFrx7tzoUkl4zv6WacOrzMP35L2OOEdDHTw+9Ro1KzdUd
xW2feaAmzozSyQ8aqnxXWA1/7wHXuncWx1K/l41Wog2NimDX8y4Bfrii9Ga2d4WvHUu/2rm9lWwr
cdsF7cG0jllenVpqU3FKLyrlrgjajWKQxZTTuNvf/vDrgQWS+scPN1Wp1QoxtJyMRxIk2lh2BNGd
0cb/dMjG8uTj308wGfDDPrOcVixPVoYbaSg/C5/biJrkYS+tcYGv351la3bEjtM0SYeRZkB9ARXR
xaNbf3WB09TRqWr8e7Vvn/Jm5ZsW3gNwJvr4US0iWu6opBszZnlp6px60wv7gJk4pclreUfeqInv
sblZOdwtSBfkOeVOSpHx+HFpOZ0VRMdCzcYdOiW4KaAEEsyfv2vdt1rH6tQ13OyQF3G86czkTzdx
DapA25jac4v15crPWdgvMGX62AGir4sywnuTkhvxd5kV6d6opDOS1AD+VdGrm448O4YiwLHyM/tg
67925psyBD8Vt1MxJK4eveplVNTnIQ12mhifqcteretYmNNzoXuXI1PoEQQ4eSWcYjMNT1Jq3Y25
8RrJZwXlmBFL2yYsD6rwScyFXWco5NSyfVUXITaXWvr79tpa0BPhWzXvJrUKlUwwHAXzkL2V6L/S
trX9HANCHGIpw0ujX3E5XrwudvGkqOqLG2Jd2/bDxZcUhGdSND5Uqve7NI1PyuTTXtdmv/PHxjoY
3riWVV6aXXOxfBWbUawoJrWEQvNYKdV9YpqPKfXkid++5Iby2evu+l8Gbxu9+9Ll6ltdlDCggksm
DhxFPW4Kt3ts4dwrz7XzI/ajephjz10lffyod7piSyJ8oGCImwet6Sgt+h/Ormw5Uh2JfhERIBah
V6BW29jt9tovRK/sEhJi/fo51U++jCki+mnieiKa0pZKZZ6F+9x/vBALIrvJ/QPcI5p3MIbnL9d/
wue3P1nq76UQHK5tUrT31CZH1sgXWaQPQ9YdvE7+uP6JlWC1RMV36G9LCAm097NPHuoZHkGc9Luk
HcKO04uCQYJiB/yD0FQ6Xv/i2olYBCytyODIom7vzbT7mZjQtDeLZ5gPXf/XV/cP+e8+Hzicd3mt
WsBg0q+GQhmvhn9s9tpAP8rh+7J+VyD/mRrm2MUdEzm8WaooocMBHstoCm7anF2yp09u2CWCXbQ9
xOMMv7+Hp9IPuEBnt7MleJSjLji4xgP8eMUuN3sdTAI0L1e2w8P1Gfj8XQi3vf9OALe8AWYaSXHv
8V4fzaS6kRftMtZ/1eDiHue82jogK9tzCWwXYDmXVgG+rZ1CpEHYD3U7gk5RHzMUdwCq2XVNct80
QwDLn3uTOzfwVIc8df4wQwwkmgpy0NR4vT7qlV21FLuz4V9vzR4wuihvPOTQ01ODGQNTvXESVx5+
ZAl0RzvC9YB1xzjoeK9duHnZUUGOF/XF4i6tpnuFArkqJzyB5xtYfz12uJnBmisg6lRuvY1Wnnxk
iYPnFzM+PLTF/djB5LxpQogvHap050zQRczbXeNXoFtCYKPzXvhA/qAefdND+O36HK9ljXSR2cg+
MTwpmboXY3FSKBaSksEKbY+vEBcPzTmBXlJ9n5kpHLmNU1P2T7BT7qPE9c4G42Ei7Z2jHrIMcBkq
9hu/auWkLZXQBWpAk7pQ8KrSCczM/O5hq7WVhkq2Akivv+vt8rak3zfVgdZO2CLEWBasQcgkJxxt
uUurMhB9dUvlcMjm8m2zJLx2uhZ5ja4J6/shGe4Lp3vQDACpon80AZtKzfTfQjFdvPzADC9arTgE
ejz/1vSnW7fpj+3sbOyXlREsAfWOk9elNQkaew6YLiq7g05YVJEknunL9bVf+8IiqWm6FkVDgidr
WQ9wzEsnAzDN7gjpXshDbtwoK5FlKRFYC+FnXOgcKtzsSULWcu77O9+cT9eHsPL8hmHhf+M1bfPS
QEsIKtjlnzaxzgONMw4R4kQ98LdR7irSnnzy7tgshUNZepgm953Ou8aST6oynpxa/ZzNjYr2ys5e
igR2nqbw0ZDpvXLUIxuL3ZCCr9boJ6Nih9JG5+P6oC/r88nluNQKbO0Gip0XxNzMuluv9v74rvNC
Uud58Msjiubh5uqt5DdLGD10kUnBXYwIMK6dY2g3sArzvaDAa9XunU7MtzYZzsXobQGN1rbLIjiY
reXQvp3Te5mZtzi2PPDHNAs8wTb2/NoaLeICrQ2BIkjL4kyMhxJSUsTvzlU53HnpFLZqYyesAHxg
c/nfbVnNOmt7v8dhrdooh+KmIUWkuv6kGwCtWzsy5BfJf8On9YaNv1k235njAMOi9AfE1mUAk+jd
9b2ylocvofI9/E/6ps39uJymp25g91OXwaoyCyozvcsYCXgB1TrdRpUyfxgJ2bIVXtmkS0y8kbZz
JVDqjrP8gHrMzhXzwS6L26yud6w3cUY2etIr3VqyxLejVcscwN2SeBxJHtY87nwfkG44aqHa+aXv
UEAo0S0CgmN+6tP+wMf5bEzV1jWwsqOWQPckawtj0KMdQ9T3Oc8NiOIbIRQQj3KeTlmycdmsJS9L
83QCaVMgcT0SFyMP09b+qYs5qBg5VzqL3Day4LidpbCVs8Y76Emggu7ZOyW2yE5ry7lIXuA2DAeF
tvTijrhQgfHsl8bpcmBPk/zGty/tGoh1sKgewZLe2LmXf/qTMLeEt4vGtJohK5xYS7YvUvlem9md
8p/1DMTtj7I+OVO5s6k8c8gZhjUAj1ZVn7qS/bn+A9YWdhGLutYscB7KATQa9tObzYCz7I/qraCt
9VMubbIx0JWYt8Sxz3OZmLAjHWJn8G8Mx3gk7ngW1vfro1gNAItQJFnBnT61htidTHZxDnG7ICug
SO5OWRfppkZ7FaiRNHCbirxK2LreQDAWZdy2bA/Xf8NfTN0nS7kErhdV30LGvynu6ayhHeQetLir
2/TS6IKy3kvCcDsXnOF9d6wAH8f/wG/Pc1kwWW90+uH2dKf4AVD7g+K3CSBbvP9awmhtcH7OKg+8
jkFe+g6SiAz/38QuLdEMPOGfl/9x9QPFX/Ff5RaJjaxsjSU4vm7trICjfHHvJuRLb2ZwsB2PnVfv
C/oInO9OyjrKyj3NjEj0VsS4BRflPSdOkBMdwjw2hKPaqL/PVh6hYBNQSHCObqzhhCf7l4JytPqB
k9/qKK/tAecyjg/9gMZ1fTiJm/l94/JQj78xfeC40ULt8LOgdHNCN/Smz83TZm659tpxFokZpPVR
DwMkCJ4xKG4y97KoUz2EkM/v+zFyQSOYmzHyIDOVgx5W/tLTCRSXqKrqXS1Po/WGpXbEVtv+bwXs
sy14OX0fpoCUFpqttEei2PKgkidsMDt5wDPv8h9yAEbgl50/YF/64rXvZODpFsjwAo3zLCwyBWGu
196YA56wcK5/wsA6EMVrTacIyx+U1R/05rnO9kRSQJR+VyWcoqEXASqDLt45jVryyghMAer3nH/1
KXrx4g4fxv6e60vChgw/stCgzax5B1xhOAhQIn0UAqrQqp0D7KNg7uy82KWEpUx/5GY0UYhagr0I
xg/0WDRsKmFxAjPkB4zscgR8ck6MP2OPGkK+kySLeme4TTJ1wjHoplOZJQc9vKclvfPT+gAotwTb
OUSZOZwhCAzCpwXhqevnf618uoSoszqvDaCg83snUwfQB+BdHGrBggr8Zwd4I9NGIee7kRF4Ieyx
UeYLOhjYA2L9dJIH/ODK/iUS6LOmW/fZWqVrqYvYTEJV0A6oH8CgBarF+IO+2A+vZU9dMr6hC10F
tUMOEAB7SPLuPofct1UbR3si+0YDtzaIXcXoRrq4crkuYe+yTMDRqoiODUF2HqwG+3J+TEV1D95+
aJVDqJS78apc+9Qi/51g3yzgu6RjN7N/J1rA/LC7ySr2ZVTqDYD7x01tn5VrbYlxB+rArGZp40sV
6DJVfmfb8282mf92Oy9R6xI3WG/alo6HWh+LwXi1bPoy2QXY0P5Nl3SP17fuynz9H2rdkGkz8lGD
2W3jHdJCfcut8Q13X/hkXxHnAWjBp+vfuoTGT0LUEpGewd1lVKzSMTQT9l7N3iD1chwhozKRZqvh
dVnnz76xCMs5dHLGhLI2hs38mSOuSQeKJ00eCkluwCnYAyL9hcD6b+LzPQRo/m1ki+DLLLuby5S2
sbad506ok1nhzpTNs9RbhYC1gS0S1CLvPPiX+S3Y+PV+tqvvhKWRKukZlIOjBNo79xWUagb4IPnW
zpvRl78+trXi5lK4sByUamqRwAwHXd59l88VTOpHNNUL8m3K0CWvMkgJk9x/0p40onxwviObTm4I
wc0Bi1wZsdT7MWnXPV7/RWt7dpG4zsB0Dn3utlBMGqPZUpEPVmSIHvUdm+DM3HftThruRmxfSYWW
oHPmEgeikCOPFZewtHFy9mtwZXZblwOBBnNRz0e/ddwtN6u1sS2yWchGlEVNSxGzajy3nF1U3stf
KveyAFKRVkDxKhKG2EhcVwa3RKV3rMu6fiY8Jt6UyMiFWyWM8Dr31gSnvdkZFeJbMDXWPG+E55Wg
+X9Qdb81J1vaPNZtdoOFistBHCE1vrVXV07J34T2QxbkuO2MwFyIWE6AW03BII8Gf2P58ZI4j/Jo
W3e+LS7J9PWtuFJA+j9wOqtrV0MeOmZW9b1p3eOAUOMi1bOIvkmMUoR1OjZRSu399Q+urdgi0hR+
phW8IESMvgEQoJd3RNN9Z3MXbQpFrWXTZBFqoEDcAs7icjCHfAemlcILfA1QnU85jyYop+/nNpdH
pzLdVyK74rGS1i9a+lv8lpUzsBQdtGvZssxK61hyewduwx4Az6MAY9E2zIDS+VToDRH6lRvpL3T3
w3YhY2pXhivruG+g6xxCrGXOgk4zAEy4i1JnQAbL/HZ95S6z98nN9Beh8OFb1twlaFwPAvlCL16M
JvGC3gAL7vq/vjZni7jhpwDFERNr5ioZOcBD2Wb/TAyACy3jLhudo7MlU7RyhJfkAU/7ae4nsMpu
gc4NjKHtg7qtxmML7NjWZbeyy5cEAWMoJoX3XBPjxeSfq04bsM0FA50PyRi6k2+HPfyQA11L2Fb5
ACS9VhewXdY+9HN5INm7pawAGmEo56K/e32G137T5e8f1m8yDT1UxGpiGLWcOsf+3tRe2JQd4nE9
R5tv77XPLBKYxp79MncGFXdt3n2zh+oFaojVbzvLynnfkXo45qJ1p7frg1o5AH/v/A+DQkKcGFVZ
dDFiI5hDsFWesZpfN/X/1jbLIpSM3OwgCpd3MUBVMuCOGWoC1DZ8Ka///pVt/7ea+PH3y4o2U4Pf
L6dvg2u9FOwBF2iQzF/8zA95QTburbV5WqQchUfTgfBExwmI+z9RKwypY/aPtkciFGefrg9m5TL5
G48/DCapob3bqlnFjEkSSrsQIoB5yfcGB3vHmkQd2iHZW34LSVS7Olz/6NoKLQKHrNKemeasYz5X
Z3eGfXnqXcQI8ur9+gdWpm4JEJ9sl7ZDOjTx7KX3Zu+jEOe273B09oLE3ojjK7F1CQKfu3TODDuV
cSnt8YufkDmciib9tylaOqJnhe4lJ7mMJ2Xeqk4+FLN9Gltpb0SWtRm6/P3DuneECsjPkibOaHPo
8vQMR7Gjlvppk9q4Vg1YorKpO2vgpo0mBhQPzPMmzd8r+NWEqjeym1mkaOyyBLqNeTYi0dS0A0oZ
WhudmaEABPX2xgVZxrUsF+5qNQkJ4VDqvr4/Vo7wEtE9t6NMclmDcjdaDq7gqoh8o/+Dua5eeifr
fqcFQw9uMDNr44srIXZJcRFdNvnIo9vYgGAuN/KjC2I2GY37UmXnzdC09pVFyHArMQM5BToph3p/
iDr7UwmmD1EmANNDH5nm8/X5W9s9i4qHX7t1V8x1G1Pbus3xJmG9OqhCnstuS9dz7Qm4BIH7UNez
M6ORMZfd7J1HJkzI79YpNEIs0d84U/HgeZwC9OJN7bMz9RXZG9QHyGOAo4DrNiXq0xzKyippuwG2
Nq29uz76FfEOa+kZrkDLNJ2kVXFT0o6i4ixNNOB1wt/I4Pjdc+3J3sfni5TyQzenEOgOUmU2L4NJ
iTo7VEDQOreMtjmjflqAIWKrbgp0g2vEhk7HHGpWQCnRL3vjKZFlWsWdMp/GVoE1MCQTraG1rO3u
0PPsQmZKRwKrQABYNjbrytG1/g/w7SPpUf4s40Sbwosaox5iL21BGaoKoAtz/3uTdM3BzGAJxP1x
gOf72Jp7Bjp44hphyTnZ2SONkZ/9SqWy/inhtJb+5tIgdeeXBCG3y93IyqAKVjrIIFAoeLZAnI1x
l9FD1oFGfX2lP9/n1hL/bQphNW1py9ifncilLl7HEJyuMz8oPblp7fX5TWItUeDEs7hblKA220kJ
vawY/aJf2uZsxwygAfts7I6Fk4M6k/5ojdcMTGFfZF9bt5UHMvdbKOqVgjIcjv97JSBhh90HBObu
1IBmkgIaMGGkC00on/iz99tQ1AsUL5H9AusViSxrQ5rJMjR6JvZJrlFLhgZWH1jAOIfoXtZRTpK7
Tmk/lHjABdAg+/Fvy2L/95d68EkpTZtCBMzOvwDJeCoMaww8gDgDj+bR9Y+s9MCtJao8AfOflSPE
i6lje2Fxi7YOYXkWZBKoBsHCilYH6fpHOCje08y6pUKKEPopJOjtraf32gZcBNruIuVplHkGwt70
2rrFoeLt17HpT0CpXh/m2uZb5GI51SAKtjRFpY2IEzFFdWv1bEvG7/MLyVqCzZNmSHmT55CZ7pyo
FPYhuZiHmSWgEQMIU4Oz8dD9PKMEveu/O0KBigmnjVTEOVwJAliQQfq5VqcMcqnXp2ltNyxR4HZW
84aZmYjHuQM8F0XPXS8UDa3mgLT8vRFZCl6bu/P9DkrdnX4Urf/bEfqR8glyl43eSAxX9HysJQg8
gd+5KEpUY2AxcWpxFwSNZntohWt6aKX6ikdIFeSgyFQDsKBeGs2ld7w+CWuzfPn7h6SxTcvRBlda
xGWi9ooXPxhJnoYtgM/KXl8CvydZDnaRDvBJ8dSdgibxWBq3lbAex8bbkFRe4aZYS9nzFphYVtsm
j+dM/WrK8kY1LBouV8hMfvdQRKogKIYuIztvVtE/f2GhJfzfScuNwWN6RL3T6QzYqVaP5RQW7ouA
2UxuInsCHUZYfOOGXJvDRbxwXITlssLmMLN2CLyUHgXUdMOhphHdctZZ2wWLiJEWVtO4Jco+yEF+
0Cy9uXg+bBLBVkawBIvPZl11Q4tiNAQ9cAEWxwb7rCyNiMMc8p+28RIljvqzk2dJLWJL0V9OOhTB
LIw5cj1z45x8/rywltBvR/h+63s4J0MNIeZBnnWZHJQWBw7jq47Ph81H1srmWoLAoVDoFiBfiri2
vIPj2FYAyhrsHas3j7eRArhnaOu7YWvmVsL5Eu2dNsk4wDFVIBmE6GuqotLu7mai9rP5ux/V1im9
HI3/L1taS1Q3TM4NScpOxG2VH83OfSwu43oafw2+/gUZj6farnDVgoZbUPeuVWqr77Q2vkVikeX9
DJ1/7AwI5b2Yoj608AKrza6FHaJx42cbG3Atv17qoctBy6QrGxGTNo8SacYueAIpc3ejFOfRS78Z
lRMZhVQBLNlR37eilPkHWdf2RTANSncBLA820MQrCcBSOF1S36JqbJrYsYwziqoHpeYtUuclJHy2
kMtQkYI3KlzVxCwpWegyODN08mUyRAtMXflD5+yIxoUHFJL3ZpNqY0Rrd/US5m0LkxoDTOVjod03
OZ1ckgUjJKvqmwJsOhRpkc51BCQx8jixutl5hX8YLuoWW+CglQCwlEpnI4UUg6IVEnW4rvpF98Pw
i/uEt7+ZtOM0mXeO/W+58BIMjtotGxhDw5njwWg4yQngmlujsHebg1mJyEs4+JRAslRNkDtzTGUH
bSouYFt0toi5h4rp9ZC89o1FZjHPAOGbJMPbx8yMgMObbm7Mt6ok95tl4ZVQuUR4C9FTRvIRE8Xm
+2J+zd0woe4B2x+S5P4Dek9vXb5RG1xpZ1lLkPfkEMmSDh/z0wLp4IzOxcSBZmtfdaWiyynTkpwb
XZ/rzPpqiS3q/No8LpINX6q69H0Tb5Yi/ek781GAe+PJ7kgGf3d9qdaCl7fIMQzBy6yHbhlMXZLy
T1aP7GDa+bxLa6Boq97YWW3xo2AJ5C5G1oaJtv2Lm+y9V3zrfQKM5EhJYCYpuc3EtJWartVkluhw
X5OSpNxDmpWwnSO6Yl91I4BdCua2RAPEBaF6Pngn3R5IkzwnojvnogGpuytpxOt3x+BPLs3coHNG
Mxjo+FtpCL0bCBd1HtqFjbdLfkTLpWQPNdgc1ydzZVMukeQqm/kEX0ZkCp46OQYq+3hAE/Ni8qDf
bdaca0jMT1uvpJXdscSPK53CUxYorbipE37SDpchZYlzJ/z81qHz6/UxreSHS+w4LJ8x8UMiYsTg
+baAZPnJHog4O7zqfl3/xApFxVoCxAUqtTVK7mhsDh3Q2wye9ClU6FnUoQGv+E2jCghPckAevSOo
+19t0zjWyT71n2rdh2Wx950b7av3jZ9zyQ8+ueeWQPLeTFxrgv1snEzPurZuO1vc9Y3xDXDUss0O
vk++5PO4EygcqWZ+07S/3dSqW7lrlorotLCGTqQuOtdIMImtLxjfY+0kNxcTMSb0M8AcG8iD1Wlf
5EceNXpovMC8SwqjhRtvaodzV0SukZ1BeI4S4RxRyMoD3cLUx7fd91nM981MQXR1SzuEv8wBbrq3
0IX8OrvdN6R4W9WalczNXQQ+tEQ9gGN0DXsmOxit/n1i8wMb8ZgjbLrfLLCvPSCXwPKq4ClJaMlj
eNrsTJ6/X7TQRc2jjpq3iadD0+lCSw9ROm8ki2sjW+RQXUbrxmw4jyFqdbCpqYPGpedJdvsUJoz/
essv4eRwQORTTUkds4ntM8YiF0lRoby73Jo3nkUr4WeJ8M5p2U0QM6ljD6BtUtivaaIjS6k0gMva
9ZP4F0XxyUlcorJbdCUgp57yeBgiOK+GvErsh7R0ut92L+RuTJy92XZ5CH6JDJ1WJeFkkSFwdLpX
VoXrS+5MAFThaWI/TBLFlcGrjNtamilW9dBDlVQMW0z3tfm4/P1DOQW48a71xz6HB1vzNMIZG+WV
cynKf34eLoWy7cYlBXoLxp2mJZyALm7PXR1YRgKSuZzgiEFmKBUgE97yrFoJRktQcllywj1nNO4q
AIFDUvsPPWnmALXhXV94p4GLc9f1Gydj5aJZwo0rnvSTI+DJUmvfjxSSKdCc4YSxiX9cW6BFUJEW
RMCzHG4IZtHsKasgIJKm+7QCad75Yg73RvND1C+DKm5bzGhHWpSPphsQiF61pX/aOv1yfVevDXSR
ccH+qFe1gkdBm1nfBkPsTQ80fXiAbL3TVu6v/8MVW0VWijSFuSaemSksVzs7bwPUyA5wNAt170f9
BIdu51s/fvXkjhO6txq9dWZXXqBL2DEkfDMpK6hGO1nqQbYt4izOYdXc5d94CiecDtygIjH3vCa4
4MhuktkeovKQEO6ewczqLr5XttbmCaRV5JyIXvdV79gBkrW5e0qE/3x9GVY29xIjZpiFWQyeDwvA
lofCp3HK8Jr0tBU5tDhpYQT11ntoZcX/DyKdZRItNew8BtvIwOPirWrYaVvCeuVhvoRFE5gMktbi
8G/V0OULs6yvoPpOv3mWXbxMItO3g9c/5RwMrYZOOho7u9pdn8WVQ7V0PoDc3NBUcoIJRjY/wEKG
RkgSXhIIxYf9RPLD9a+s3Jr2ZWI/xtbRmqbaGfAVu0UdUaZJKJhfncgEKGYN3hAk8P/tS5dd/eFL
NoXWTE9hBQTi1Z0F/J6Ep4bk1Y07Vo9uX3y//pmVl8ISET1YeB3XNEUMMCXkfZ9n6t1MsLZLIfzQ
d+VzYZjwUtyooKydyEXgq2D1RSAoVsbtSDPYwoourAuoOlwfygqT11rim9XotxrWr0U81qNnAm45
+l6YDeSReCMNlO1ZRxBr/HAuJjMsBwNe6VV+IzWF8phPcu/B9+wWsuuO5OE06ylAzU4exq5LNhLd
v0f6kzRiCdLk1JTUHNnljXuxnQPt+EDrfp95FaR2adUFXZKykJrtDz2bw4lPUH03ygmW1fAd4ECT
pD2ev1PlRQbrobeaAZMLPbdhcKAT2XcuhM2hAYei5shxwPi/sditpQAjmo/cmwrsepewc0MVv08S
GB803biDbs6d71b1jYbR7/V1XDvJi8zUlFqXtXeRo4cAZWgbeGFro/8OLcIJQF2+cTmtRd3Lgfhw
vng9VcxPZmwWx/tZN9OAEtQh0+UOTrmwrW/gQmhsgk4uN+pn6375ER8+VvJU1SbUoWOnOjQD5GAc
8gus9ltpyxttm/fJK+UPZitu62xLQmUtZV3ix/seHRuXw8HWkJIw0Cn0rWcZMBbw/L0wJlgTdofW
YxGcpwPh+r9t/XxR1YQ3LPxwgop6B4PaJ1YnJFCUW0GWpzawoZBGmEql7hh3H6+v90pMXQLP89xO
GBVFHQ9+/8dTpr6rhvxhHGBxpidxYb5sEd1X4s9SEn1qFHPNBMtQpskbS9ktA5AnvD6Kyw3w2RIv
4nUNUMMAGcfLv93/dszsmCnzK7gOGxfP2nZd5GpsIlKIGfXYsSH7GlxUCw56JqjxECcUwdQZu7kv
H64PZW2aFgdw5Kh22CW+5dAaOlLAQHDlbNw3K/gra4m5NtCa8AB/qONGA/05Df03FPEBTs/roLTr
ey4NOD5E89D0gdG0B2HmddSnDnjkrQPmJv1minSrnHq5dz5ZsyU2mydZN3nUhGm4uOP0e1nQIFM/
wE4K0ea8QbFhLyHqBPLhYSzTW9Nuvlyf4JXF/HuBfQgHw5xNI+cD6h2I4hUsmdO5PnHRXZ6OPKQy
CTddn//mP5+N8RJlP3yL525u69mpY5/MGsZnloCkBD9RQYuXwcshjtdZO1HBowvC2+XJmqciqIf2
WcHlATRVmGNIa2hCrfIipCnIC1l1awt4irfU/1LgHg9Sy9dO4Bj9bWu5VSgzI9th+9jQ9u5s+TCz
1HgRZaGjFi8ASOWPv8ZMV7elXUCKMht/2pOEykOd8cisSmvjOK7hGZY4WjhFTfiyLmOjoF8Gbf/k
vrpVfYK2F0zZ0vRoKhZwmrxBKzUelfz6ryWPJca2dwQhrY/bsuqyqFHmGZCGnQFXTeJmG5fXWsVs
CXbX5gzhZwfVuaxQvwrq/1Gm/yDa9KnsnYCVZYiHoyYN9N6mwBnO6my71U1qq2fOMBvV+NAn/Dtt
qw18wFpr7O/fP+yyqiaUwku+jmsPfp32U1KpG+aWUUG/C9vfeRzgnC8XwSVX1UFSAjvfVKdhsy+y
8u5YYucZSfO6lwYOVDK+Fz0ClsWeBtwgUNSGekoV+JcKvgdW9ybAaTWQLZJZqH97dod8P67gJgcb
ULPr9oT7ewYerTblzcyco12ZTTgjzrWI1rrlh6ofIsgB7ngmNzb6yu25RNpzzxX9pHMMvTPfelm+
cdcC1GTOQ8tQfgCb6ufrQWvlgvtbuvywxAYjoO0WKNLCfMX4mmZOHmWtq9Dwan5c/8JK4reE1wPc
SgxLYxMVmux7bfzwijYLlDn+hMbZv33iMrgPg5gypwJD14H9q/2TCchq2+k79GheNg//WhtriQGX
sBOiksJK0oGFSqI8yKNPd7ocAkLKYO5+khTJlTqRB1pku2awX1un23OPfrVyurPo7vo41zqFS2A4
3tqFX0CvBFji5mvXtzcjGKyjnN8bgtqrb92RcYQJpXxyWLlturGyR5Z2CEnd0oz0cKJMpq4OZwAM
+rp4byu6kZmsXJzmIguycFeObUcxqrQOtP9T59YtwIBBm02Y6/zbJiN+df4WORDw10TLhgELauJW
Tump8cgRYjqxX8FOpPXtu9SvDhahZ8v4tR3ILgP5/9vaXELAUwLgE+rIcLA0+/eGufQO+TCPIESs
dnXet49ui3cjy6Hx7aNBanXlk+OwrSj+eb0OEnv/PR39kKo8V20Zl54ftPT1UnagA4sc9krH5lAL
YJoQVW5ohmvfdkAwHGt3324JPXweyswlDnvo54bkNcoDZubuUtLeFLDNNEj6UBteRPnz9aPxecXD
XIKvKWJALnPUqOa036tG3GocUr8xHl2Y9jjEwFWlvRvHlVt39dqaLmJOUfmd7C5Vj3ocwwFi77B5
+pWp+R3erByIb/boe+KokkZhS3OILBoo/V0f6+fnxVxirxV0QiHSggqvkjTy2uzOhXtWriC4Z92j
6Btthr21Sb3sqA9x1Qa226iAs4zLcnqWLTzM04tLXRYwv8CwuHUuiXXYPCdrn1vcvWBGGhlMXYqY
WBqIsUTgGxXbSSi4qYaeZKmhjzgM486Qyca2+Utu/eRo/j+V2E0StxUyVqV7wCMPTWB1pNyL55od
qSq7wKDQPodSZtZ6e2ZCEbaco87NAuF9N62vjanhqzXnL5UiYQn9iF3Cy5+le7q+1J9fnuayitxm
yrHALmpQmZzg7fwNdlSXJv9mv3BlKy1LV2XuFr3F+yYmrg0ooKPPXj1gs5bqWEJRyZLQt9mqE67U
Lsy/a/BhO9X4VjWOUwNh2/JE5RwlpXhFKzYyh3pHVH80UcnIhjxCuTmqRhjY4wxDpT9K9HxoWAaO
qRUmYBmkYwFc1g/fh8ATzIzLp+uTvXLLm3/JDh9+4CDSZDJLsPTSMfs2QuGc6/caoMFywKsn93eW
kR4kQB42nHJU+tD45+6nmHI82/0y/FfD2uVb2oPQMtQswKdp8/zON14cqznC6vV10692JSIvH8gp
kAV968GmkI0P5XCbtQ584C+sDDO0N1nYK3etuXwOc9bA7a8B/8as0ltwq+7TanwpVPF7BJnPtfST
X+udaNAOE8N3tBc31vASLD450H/X9sMaVqrMR3S9MLjiYnqff/PBYwcA+XdDarTlxl+o86OfKQ9+
3wUNPOlxK/3jpxdXQjl6cCDrmIwh/wHBzhcizH1m4nnuS9rtUhwmqH1x+FK2cPWw871UNDDQCLr+
+c/rO+bysWbbfY0KRKVix2W7zitvKsF/Xf+n/0bDzyZ1cRFk7qiVkaYqxnPIOkFcoTpOSYo29CMs
cx1pJ2E3f/OnM+umPnBUdSzkcAM25ws6c2YgAK7aybFu0WAXXghwXREq6T/KsvvCzCiFQwa3M2/f
DtVGWF+5SZaeatZkWNjjKUoA7H+cXUeTnLwW/UVUIYIQW+g03c3kGc94QzmKKEQQ6de/017502ua
Km/tqlGjcHV17wn5Jk6/5HQTq/atKKsxkGTaWrn8tppVOtffqab+WHP7GeLVHqvwZuymjwk12TxI
yjjbKt9LTxcmYtwlY8h60gTS6CBPU1kisksn6rt2CKR0erSYzJfS8y4Fo3oz2L44GWmqgqxh4zMV
nQpl6oEmRyoS5iQu93mRTa9dMz0oCUMQFuNOSL1nO2uKsMrlHLa+n5+7zkMqkku1aVrJ9imATvtm
GNiuZBZsLmR2cHL+Zk4jFK9v75SlU6/zeMHuAqQLdlcAffODZXtoEvfPfmO/WXCHTHx7P3vTk6sO
Rm1ufFCtV4Zd2Pz6+4y5ijuGKXBPtsYDA/zFpkBDbyX/UT0PPN+akO+enBG+Lzl8rEeonMkkSLts
JcdeuEb1dxnkm5Bj00re9/F8MHh/L6e7OvP38ZQ/t3b9I2ualYrxQgXM1B9j0+TRLi5BqHAG462f
CQwOSlhYzD4MmwFgYiV074A/yWywOVAV6iSHxh1ZeaktnCv9pdams2GPCZhTE4oGAaR8HxMHlkT0
zEvEthgCK60vvjT/6hav03qpYzddUYJC4Jm/Xdt+sAv7KGx+dDr1UrX5iWbFeyOLYJWuspBv6eWQ
NkfFy50KiQehelcTey5d6KJTY7sqn/FHuuhKLNXrIbbMh7yUJYYoq7BSABZnKQniJn90fMg2MXbf
xmBgG8UWT+IHGj+LoX+mrQN7Bxz/3YQEPGgsay8K51lU8oirzOq6M4NPjZsPmyoWPChyPxLyqRFe
2CblT1XSb0iT1pwTLvfZtS/QHpRp12cOaZCUTkX8AZvWKDbJj6RbIxQvrIFeaVUofvWKKvAAmmxL
neQD1+eDrUyoU65k1QsJkN75tHtmd1WD4zpb7xktfopW7SfVfK8LN1zNsv70n/5vmjxff/XDUY0o
E6Ic90basoNhMuvejYsyUEnyveCxPKeCQBQZiJawccr22ReGtZeFx+YgEYO7gwZhArvqstgPMX5V
bmXHhncfRkXcwPEM60NMqX30YK15gJ9vvbEwQlh5Ht1AAmetEHl1MfAR2lo7NqbKzcBOan3zMeHF
A4VhKCybJyDcNivB+2r0xBiXZforZTN72Ri0EjDr5lkSzhDMhYj0ezbfNe38Xc2w1kTRG37GM7QF
a/Mz9XHHdf0DH+yzXZswoyruFPRNQeusA0ABppVLZeFn6SROZhuj1WYjtJegbttP9Ivop3ue13lg
9NYzkEKQZlhlMS3N8+Xf/5oD2cOMsava6j4xvZ+j0b0k7RY50h6I792Uz1NoWkGcnGv+S0I4D8Z6
x4bsuiaaRxk4Zb7CjF36FVoGS2BmymUJzDfsUJ5yFxYvAs6wMM44/BtlD4t9ucH/+lCYmPnw/USP
w3Kq01BbD9mYfGE+HQMl/qURhyG0bNUERdmSAxqAli1U0JCzb2aB0Yxf26b8rPIxVF6ztnevxkKM
Zf33c0w+VWCwoxFXsgK8KzcSyaM58m3aFZvKKE65ZOd6KL56rvx0pfdG5zKidvI0SRxWydZcRK5n
6PgdWg3Vd4VIsIHKe8H8ow/eTTDHtr9DQspxMAAt8TjcXca4PvCxueMT5QE8Ch9H190l3EkOXWeA
kQ9Cf+hWqbfvoARrzHEdoPgLFViRpa+Qz0jPjBubvLP6zTyvpOpXYzF+uFaShRubA7cGdDpwfD8h
Ux0SUW/KmN3PLneC1Y7p0mG+ZDR/bTuXTqQtHVlC9QEqCc6bhBJXJ+7NdCgCDiz+4PpfVsLZ1cqg
5+v08r6CAEKTqhL3uEk2OfOfR+4HaoBiuvm7yuIji9WhhJiR0YrtTMX3lXEXtqLO9U7glVT36MTd
ly7fz7LaKE78jW/YgBw66QOboWOrBIGIb2+cUVQ6jODBBIkJm1k6FLtunD5dA5rAKz/naq6IadBi
SVY0nte4oLVdWEV492/natogNZTdEUoQG8BhLy09t5x3afpjtIeDaNNdB6erKj+U4xBmdbcH72G1
1HW9m4kfpEWeATJP1CBNcT/ETMIWTH4CEQYq/Jjsqjr9RUF+DqyC1NsOhwZWx9BmkG71BZSfPGjZ
Wjts8Wdo0SmZaTXBTLy4BwXfteH4cFRVdHkKTVMKQyS+v7SwEW6hcz+cL3jR1XT6D3XnSkbyf+zy
eZxNg4JoNhXIFmkKF8PcM9mhbzt15zadH3R8/GVLvy1DpzAcQFS9NlBZ0h7KWqXnxrPobuS1tY+b
jIXENZNHm0KsYVImnvKQzISqVUwOMGWjuwrWUrtYoW0OkAdcejbWNA9bHsf2bvAlHJd9AOSDtO6c
g6eGqQZcA7wwZ57eEkOUuwZWlw4ksCs5hrbvIxSpcYA6My+k9ZqnQIuHY2eU/QYvbSOy4hkoBNjN
bU2zlYBcQ514X3aZhGxEMnssYIlb3EFaigjMc03jD0eR8sWZFaBCJE2sd2a106PnG9adx2z0fU1P
Po6ZL1ZAkgs3K9PiMwdetgPOJY5yLh8NoU6Gm24desFj4rV2+8gtxTgtlCaemY/NJIwIEsbkzCBZ
tRuZc295prNrrWoK6rxWIct8unb7Xa18eL7Ov8/g32xm8IGPCpOm8C8Yw34sfuA3PPqzcaocZ5e3
5mfpOM+rPYmFidT5+M7cYAMU+EjAqGEsn9MOiQMeUDlazBtm0XhlwRbuJU9LSpMZ71w/SQwgxvMv
sMA5s0EeKim2TseeDblmGLmwZjonH1XlfsiTyY/MGaZveRZRl941Hjv2LrRJqIUrHDSx2/tjaeq0
iGwpgtNZWH6U0CkQ1lBvJu6BQZiYbMOIv7ILlyZOC7MwkYR7JzFYZLhg10nsblGnUEZ1giROHhF9
/ol/j82nBVKbwGlJeT2LHFiKQXfK5eN54rT4LfuYQFa7krsmhr3Z7clbuF11Fn4njMQoaeZHRWMP
CIqJBAAFmOPaCaTTgg9+e5il/aDFiXy2aV4nDfRMuvok/O6YWnPA0uzNgX0am9sAlLq102sh97ly
Hej+aVVZz6VJMBYbp93M+C4u4HFr58YPVsCy26Sgw5E7zjrEWPNkt81+FbFxvU7o+TrrflQz4Nt9
lQBujOIHrJpLngcZBFVH4qNyB4KwKEeg6GBslRjIZlertQuHQGfbU8ELYIAdSBiBoVP1z3DRCQGe
WP37C2mPTrGfqCDj1FJ+L8m7o6wNQAx5wOn4CqrjHmbwj8oeQC1dfTwvhGCdcM8rv4SCfGFEY1t+
Z1UvNwJlOKtCmpvKPSLJNsP/QOE88c9pz+qVEsp1oBQWUAsmaqBJDvk6fm+r6cODoodtR84sUIHs
hv2Ir8Yri4W53XcQgWceQDLjD2pYQKzAdSZuo7lY0729BJYr21jn6uc5LbilBL8vs9aEs45BUcSB
iMPtA3m94IoP1cJM1Y+JJU1mwDN3wlNO7ijY4F67i407V2GYAk+och4eambcZ5a93gdc2kmXY/vX
k8XrUqeWwABHTnoXu2MI6fgfthO/2upJXegcu1Ui5EJs00n6KLD6Q04sMP+aRgZ9znfgfZ/GZHy/
PYfXu+yYQy0zYUBsQmfAh9AzHI+K8Y6wORxq85Ebw31PgQQ3u68x3UzQZJvIGTrRYTGAGTxm7FQN
8CMqfBjBgMJ9vCj/HmHLiMIEfbz9466zdD1fp9XnNpcZrF2NCCWCD1D3wV8C1LDMj1mdjpvSBMHe
oIXcgAX66VqFu7s97sI9qfPrIV9qxy42133i95u2DNi0lx5EzFvWv87ww7k9ytJzQyfYO2UNe1tr
wDCIOT2Tbxavdrxzd6N3dFUJVIElq7BTCiiZ7tEaAS3NOPxVJgOcpOnbyq+4HJYrZ1Sn4Hc2hz70
xJN7q5BZkE1J6E/iBEHA7yStdx0vH3tv/kZTwwpg5xB2OTl2LFuXoVq4VnXOvW+XsGiE9P09r793
7s8p/Z6IHQykNsq5S8Xh9ldeBzhgJ2mpD5M8E1WKUWz7lyNa6H3naL+9zI15gBT9TlzsnFt7B1LS
ZvwJq5sHUnX3ABScTG6JDeRvHrqBWIGv2oMBVXQgS3tynu18RSppIaDofm4GUWnSEI6fx8dDXwG/
mIdu8umbr7VbBvMArH6+srn/+CVcW3AteMneg8gUMbDg3SDgBtaYIJh8YzxHbafoQosV34h4dcAF
CoDYfJN5x8MLC7id8fRv4d+dQTUmH6YHIwfYg9bZK4zSNmbvk0PtgpXH/F6eUF3YDM0MpyIIW1bE
bALO0R2xvGENvLa0b7R0zCDYNLXDIKk4V3jgGp+2MR+Fy393MJwHhn7cr8I+Fk+qFiTNGtgBIyf8
PrZR0Y/xEM2g344Xh1Sgqmbe8O7bbmhEWKQyr6BPkvzsjOGiMnJ7+y7cozqp31fQMRkIxgdiAmdU
zJ92sgqXW0hTdDp/NpTGCHlhfs8p+Z3DBAaK4QlOez2IzZhOIhRu8lgm4GWsNQ8XLjWd3A+XY7i0
jkhQ5qZ8h+HS2xDzLmxBEb49XfR6SNP91RgRzVCaPYdEkB9aKb9gO2DlZhxBelk5sH+wMldOkU7J
d7moKYwT+D2KilHf92lApmQ3MPnkWPKhRupqxzYkdLzfbTu+1inAF33x43Jtli30haEfl9sbtcYz
XjgMOl+foThIL0aF97Y7bjLTuYvnHnJ4dvri1eJQQj+/VePKpy/Nrp51iRqqxqbtR7H0ziRrd9YQ
70foO67XA5e2pBaifH/ImsQifgRf+96QEZ+yb6WCW2yuoFlZ7h3fPQ0FeXGz77d3zEL8dbRgQhqn
TaoBb32niRtQ9/JtWXY7N/NV2Mz1WwVjha0JysyWxWuYpIUl0xFtY5e4xBxsFtmuyMOLAK1f+/dU
gDPRErVLE/MixxTe/r4/xIxr21WLYPMMkR1bVngjk+xZVdmLrK030Q+HbiL+rm3qOaCGc+qzX2C7
7tEGj2z1fXD52+3xFz5WlwYYwJWbsln6qAaqjdX8YAk/F0DAJIbae7xpQahb61osDXX5979ycwOM
iZj3DfaOB5Mrsfe/pTXIue70zA25H3q6VnZYSp118n3mS/RG49GPcONFEo3AavwOj9dw+lrkIhg7
yPYk1Qb9UsjFA/X/UWbeHViLT/D7/FUVNGJJ/qNuyQZ6E7xMLzDkfyuQ6dR8K4HZb9NRVJMYfzBq
sSlqAXFy2AVeokHa2k+3V3UhjuvkfA+LWTiJ4Udcjc+NYX7wYr40Bm7/9aWF1FK20SikzRVD/c0x
Tj5wAJTlJ4lAapTkcY69x1U8wML1qnPyGfdZaUhUgOOpNLcdUM1QZDfslbO3EC9tLZgN48QNuFjH
UYJnXJ6mL3GaQLwFSlqQS1y58ZZWQotfc1aIdFRTHHmq3l1k99jowZATm33lI5aeYrYWQKZ0APoB
ijMRxDPQ0O98yDO/wzblBF+ip5o1T9yEIaM5QVR7qNY41UthSzcZK60cCmFyMKK6bOBVHctwHOtN
iqJbCWeQ7Zgkv1rPNJCKlk5oTE1zcpzmd5dbRZC1/1g21Y3HJjed4UoAUYIe1RI/yAiMfGBgXZ0g
DVvS7Vzk8ovP6CBWsr2lCpwOM45hPGQWTcnAGUofarvc9jBUK3DveaklUdksoywrwrTowTrMdqvH
4M9aXrkkdAa7XQwi77MsjngPNTB0LO79FCLZrTW3oRTqEeXok6LOr2LOQ26wb1aV5BuU7bptZsSB
T+cjn+W25c2O0G8FZXGY5ODYgtuMioHq8TaQ4CdvB08aW7BA7zqLb3PYHJdeB+Zigcjsu8bn2HZy
5VhcR3RBF/JyJv+6DGJK4OArbUgmmMaw597wIVkujv6ACmsgDHE3m52zBUDAqYMOARJqWf2Z1OkB
it/pnlLTDb0YjrsXdefETKwveMkAjZ9xM5Ub+IXK01DG6YYDVHvoVdEf64tfJKQLM5hnZdOx5DMo
/hCJSAMzSfM9DEvXytELKYsOFW/HeXb9NmcRryyohlwg1eNwkajc9EMc2iMH3dOLVp8gC9FYp/Ij
RBqe4+FaLfIdHdgXEss9SfG4A/h414zuxpvoSoK5UH7RiR9JiUmeixbJWOF+a4xLPSIwzKNvCXjw
ZSsBbWkQ+787o6e21WCR/Wgs2eFyq4xVepDGuEln8dr71t0/XWI6i4NmVmu3BMO01nT0uLO1DbrH
bgO0kIKt6m7bjKzxnpaWSLsEWJMSlQCZFLUZxFBdIOxPc/PYDd4OuG+xB6bbDCEl0uaboZq+DR6Y
NQN3wlmM9LV3Rhq68mksHRA+JhY6Yk1odOFn6WyDJK3bqi8Yi4htnMFoa4JYqTvV15+XrZP66mkV
I7p0JrTj7thxOVZo6EZQNgjBlf9A0/7lspNKY3qyjfjg+33QorZye3GXhrvcxn9Fl9KBRDu9pPAp
d34oc9qlihxIPOxwY8Byusouue1+NT7/KVZdic9/yhN/jadmj6eFQhbBUZkN7YuYQV+256kcIfJl
QumLNZ0ZUAAJAon4RGnykbtw/DJKVHUAAI7B6HBTyFaCAuCRx7iVm9ns59A1mov7QfNQCDPeXKqR
s3sC+TANjLoHnK4yD9DbZ2HM0p+NW2ynBHtsFjIA1GCbVvOL5Ygq4PGQh1BH//Rdgif3JJMQZFRo
ych2W6TpWbgUuJe529Nk7gOwLBByW3FoW/bUKYAILAbKUGdDUza3xJmQMgtNj73fXqqF464T1iGr
oIBcymjk2ejSGcTe57J9BcDm0PPpru3L59vjLG12LdnLVVvPjqIgJgGfGbUFM8LiIhuUkcTZJAmw
XT6KE3eNhL7F7REXUj8diF2hbZvbpCYY0f2FXtKzUycbf00I8Pq8MR0pa/VDFvN6IHiCO4++9Dkc
YZ5mW1phAXJeMHMqt7e/Y6mb8ycb+mt3Z20HDAibrUhNs9hzPjdfxAjlDO7b6XZ24mZjccQlVwUj
ZWGZvjpQAguYVCtb5BIkrp0uLcP1rDztrNiyoqmTvwa8L0yHnA07f1190Sx15nSAOZ9dJLPCtSKr
b3bexOP94EKeQATQQ8nMfammDW2Qswtpy81kQ2MKOHezjx+cgu3A7l7DRl5fVWjP/TdwdXOcCJmk
VlRIEoetYd0XcfORtZ89GjiB8OGdurKol+v0yqTqiHFrFBBWTWMStTLs7fDiPdXHEqpIMn2NY7Eb
4VaYx3Q399WXqfd201iA51isibotVW51PLlUuevCCc6KTFdtJxF/4K0OsdU4mBIrzHwH2jf8TN00
DabGP85t+RVmZLuhc0LTXnOpW9hYOvGmiJPByxxpRQJkHhR6HjHhu9L2c3TUhrVm6NIg2mu5SSvm
Ix0jkWtBDsZJS+ulyoZs2ynPPQmH9SvJ2cJbWefTNBajDc8xoalpIveHskiRJGtlqqVYpkVPCOFW
xAE5EZAb55E03cnJ6RcG/ePbu3FpjrQEScCQy5+cBqGygGxO173yKf2Nbt/JHVYqLwv7jemgfMXM
doQslRvVHDseuV/olOm+QX4Jk+Odk0wHozFhKefb77NJ9tDSDiXEaIEa3xbFSs55/TOZDtoHmo1M
/dy5US+aYzm6Ic3lwzj394iZtyfyevwABPy/8SPP506Z2eRGYOu9UWSKTT/fDQZ6BA4rn1y4290e
Z+FOYLqlWgXlGrwLSzcaetYUKGE53S4rqj5ktP6Op5x6YcaFc5B3M8yavB9SVfnOicsJ5oICHI3b
P2Ppc7WzBede3x3NAovaeeHF1cjE0xGpioqognK2k6xUvK6znD2mw+Mn0TcVDPAwkG2GaVP/bjr3
bHh4/7CsfbHn4meT+U8GL0AYnMJGKfA96gw6rlVEvP7UN8kzMejh9ldfP4xMx88DheZJ4J2siPaA
v5LU+EVmuvfWvDWuJ89Mh8VX3ZDCPEDYUTOLO0EBcS/H0yCfk/oH9cjPpJ+iVWTi9aDFdCS73cys
NIfaiWw85ANoux2pmB9vT9PC5tCt0fremlEpqRyU9oqnpuu2ozu+m47cxq76ka51AJdOgg5dd1kn
IfnQO9HkVTIQmR1emIY0BhSaeOOGDUBcmvm0dYdmw2zyOFWuhF6z+377KxdWS2fcUB8QYsmYF/m1
txuri+wYjIxhB7Gvgc4OYlh7jbL7nLN6jcp2PZNmOmbeh++vbYKLEeU1fW6o+2nF/jc08Z4LFIgC
J6bHS1Pt9tctbHUdEA9z+sZKYIwYiayUgUvVAzxS3jPoR9z++wvVU6YD3EfDR8Ewl17UwtugAew/
Npyth+ABu+FNk+EYEzS45h0lZH97yIVLgF0Ssr+yaeozsythCRQ17vgivGZbIDAQ03/0y3blslua
Ne22hvq7P485hmBT3G+gz/XlUpZE60GtLMvSN2j39ZwBABPHGIBe3tNxUp6ErULgjF1IKa+MsVD0
hKnKfydqsJEdJjDpBj0IiBNC6daiW9WOT3bhlWFPfpbJk1VD87EqBvJqIyKGg1NHyvXPTEKrp72I
arfo9xAGw8hzA0jClnbOZ1mT4IIj2nS0+TaNtbl1Sd+AbjG8NvCOGVo7wB8LAJq6veALVWNUov/7
IU4PhamS49WZtzUJqRBdUMoEMrYUatoS0QBOmyfRokk9oJ5bNHAaMzOypmV0XWoXmHntTQFzA6jw
OQr1yGRo9wNp3wXkUNhoohKlgjzBbTwR2cCayoMvC0RRDxDSCHG376hHzYsZ6VfWjbtscALXLDdV
lRx7zBO3Muhm+b2A2kn1NhtruKeFgKYD6woLcqFO7NGoTpX1ZqcgFqD1e4SNJiq0k0xhOlnO31TJ
Grw9GzzRVlbp+oOIeZdr5O9z6SXwcswsFs1qICcD5Jt8RreZq31S9uchV8WXFLEe9UG4n+T7AU8x
BlXeyREr99VSLNJx7QW04dEpUl5kc0YPSnyQznyHQXOgzAr+f4SEST02QcLyRxHLNePsxe15iSJ/
fbh9EQJIaI+S9GxuVANCvDc2WxQXEMvdM+izh0YwIISsRzcFgR1139szvnCP6CZ0WZU0DfUkKj8k
3+dIUYkUJ9q6z1U9/nIhQPCPiCSmo97dNIHAlFeisZuZL14n+iCH1e8ERN3g2XsB7HGwmuMvfZUW
e1VfWXyaIYBDphj2oSagu7mrutDFtRx5NbffyGyNwTTkfHN7HhdyKN1frjBTXpPOciOzndTWhQD7
XQuhipW/vtDpYzriHRS52XKZ6UbNSHgIHlAw+00TZv1DBzhy4bcPBp+2A6HQd8xfbDU795yLKUi5
uLv9gUs7VAe+80bIpif4CRezBBRGzMBSznFm9IdE4QmXEQuLLP7OVHlqgBXsRbUy8sI9pwPfe8Om
NRqYeLANUMAxCwDEOe8eXAOR0i69+R+H0UJP2qdQW8tAhM0N2JFXFmp61j5NnGOxZoO1tIo65N2t
R4gu0RFcWzzay8E/xHGyYy0HLM56HSFQEZKBfuapuVPDnrr7lB0N116LbAuHQge+N3WXyL6a3Sg1
6ixUPQwJ83gninwPgf2uEqHD2mfTKM49rfcXAzcC8yJCoMyNCyDdpqP1s8Zzqi39lV29dMlcztJf
MU/5c4FaCarB8Js4+qn9JGe1My4RVjmvTVJ+dbzpY7W8uIDshHj+f4dzTWVZXV550ciLF8Itf1so
MgSGJepocPxqW3g+XBPc/lSJNPT6r67D30cHZAAYHXab1BBpMAianfyx/axIPW1L4W3kZH1xfQYH
uF7+ILPzO0+gSd7b9YeB2/3YDR0I4pTLrWsba7fF0sRp4S3lxCyzzKFR3NcWpAjt0IPZg9+VD7OU
2zo3JzRZu7ui8FZuiesCvx7TcfD5RQeIDTXmrnaD6Z56D+yX8Bk6F9XGNuvXyoKpxqtNI7uLD6ov
P7zRjuZ+fGJFBmMcOKQ57apmzkKSoOPe0R0ABB8E/SjJzTeEgiMXZAv4EFg/xt6ejX0m6BGyz1E9
jdvZS19qNd3jjbEyGQuzr+PfHTM3iVsaeC4Ttw64W+1UauEAJb+mKv1SVXDGhmxssBo2Fs6tDoQ3
LHR7DTeBBWxvthuw4yGuYXj1Fg91MzQguOTk9WkCWed2oF8a7hKG/zqVccKJ3UBcLLKQViIrbsML
f6Rzy5d5zPa2nM82zHdvj7U0lVrWA1R3TCDS4UZGPR68+RL2Lm36mj8XsMMA7/u3EuLr7bGWMjsd
5D7XFyidP0C8qvTfJvKJKWwHdiyACYhR9nYs0FPs9G31ybFwb+modeW6aNnQyoXKjPGrybLPIodC
YDXv/rVwo9vBKSeuWQqRjVNi2lCgJS1k01OoErzenrGFF6zuAidtUTSZ8McT64T3AKl0Ax3yzEJd
wXdhcbZynJYSC90FiMxItFEltU7ch0laPg67LElOUOp8SNosD1NkijC9P1rS3QArcCi6eGXkhdqU
q71tKYG+VOM51imHkWFc5VtjGA6J273RxFnPexdmUUeno7dQ0EnI8WQOkA1A5MhdWAuY8ndz0TW4
vVJLe1tHqRs0TontFDa0cM9KDFFv+3tLJAcA3zaJqveys7F0yb3rP//jiFq6ZBaC0zTGquUk/+ZL
qNrQ5tTXsFNSxqHmHqgwPYpT5gPxrR+3x/wD/v3/dhnTkev1DDUMf+otaLl3EO67m3o3RLMlGIXc
181zacGr27DINocgX+DIaJjexfjVpfKnNH+OUx0aqIKDxCPlvoDoSDAgQ9/f/m0Lh10HvFdjzkaW
xvTUCHWfJMgrCsU3cesiTD/dHmIhWOoo9kxati2q0Tp54nO+FDWJ+HQaCB7ETdik8gTY+WMzrXgD
LX2P/d9bAMa2BO343APdv3/1SufTzHhkefyMstYa/mzp5DtaHmNeHO1k6bqnBpCbgPD8PnHLp1b0
G9ed7kwnfU/z6d72SRem9rwZ62lltRZH1mpnHjpoMnE5PbVHtwHIfJgikU4RCOXb1kF22DnffQSE
YYDRnWeujLoUCbR407hGVrQesU9Q9PjkIt0pGwmEsfa8WPjzOoq8K1OzqamaTuB517hKK2fbVhTY
FLnSgLnk5VeOn47opkNsMD+G95+nsAtjB9xx9InVSoVuYcfpsGyzGp0YbmbzqZ+tOzJBHmoshmLv
5akIBhjJ390+RQvpjY7K7u22IDNSpxNiwakW9G1KTQQMcW6V+Y6s/ktpr4x0iYTXpkt73mSmkomA
IezJn3dxUgc5FE5H86HyBmTRazTJpUXXz6mgsbArap1SGU+bmA7vFBgykNDUyqIvDaCd0REUzLFE
n+vEBd/l40UHpDgWbM1taWnVtYPIQJKtprgbT3wYw3hiP1zl/sit7i422tX+wmUyrq2EdvB8GGja
lNnWSXrWoaiqI+r/AYPcYJMRVFTm3VA4R7unD4yrI0+anTDIpYnargTThZ2g47R9WKwy9GnoqVDw
AeninYn1d/yMgyjsAS2+kk0vLJWOxIa9jefOoFCc+OgczB4ZPIV02Job9dJfv3zcX++CvpRezsXg
nUhiP0LK/WVwu3UO38I+0KHIIp3prLhnnVoUHuyavbcDCX3Lfeuzze2DvxC9dIhu4lWGdKoZJ4XK
JiBDBa3bwvm30K6Dcnlhz8xolXVSY3+CMfJBQShoNlYiydLU64ecsrIYp2o8uRZNd5C9bk9GIuNN
Oo7qcHt2lobQjnnpzGMNwXbEdkgm+YCY8xo2f81aYX9p8rVj7iPVhbFTNkMcuP9Ztj6U0lfTiKXT
pZ3u2Cr5NCCVO1ctTFsr5y6PxTsE74HP5FUVwjtjXDlgC5tUZx6Yfp02pMJIvu1t4BeGW1bSn7WX
gM5o7/5pIXTg+pzSAvy9CYowmf8yTsY+QSttNUQsfYF2iDtvmuEV0OKvqxKlr85/8KoBgJ/8blp7
VS314nUh87lQeTPDj/RsCysOi/K1bbfESQQU8t00gDs6PaRF+rUqPlnpBxb4yVTUb7dnb6lQ9Qdb
+FeUipMcEDKzHc4cBZkNJ1HteAEvtpJ9d5E5m6d6iuIRLlTookgXRgGqDyG9+UHmdAtZuYPF+nFH
a6gw3/5BC5tTByUbqKdacjKHs2gz4LaM+M4jsjyjkdo+0TgjwPs5cmXrLGW1OozXsGPlM5GM+PMd
/Fn8J4k+EjCqWOh7mFNDpyaevqeG3KWzeeLZ/H77Gxdix5+N8NecO01bFZWLYW0DYAcwf8NqIt/h
f7CSgiykbH8+96+/39e2H8tS9WdT0cjM73xH3cdjQ+Esxl+VGKPE/vJvX6KFktL0CZM568+UiU2T
Ng9i9s8QoPm3zaADXFOb9XacG9Opr8qD3Y9s34L5tqUFeau6+S03smRlSZa2go5hBRbl4jfdWqcS
GrO9FcJID1pExf84O5MmO3UkCv8iIgABgi13HqjB5RrsjcJ+tpkECIQk4Nf3uV7ZdFFEeNXd7ves
C2hIZZ78zr6Cm6Cw8z0Nwl+udI9Fw5MiXYX63PbzdyKtuaA1NV1TTMjdXQCWwgJjKSB8NGaEXRpS
gWRuISHrhY+0g5vmqM/S4ish1sLleK5kDWsnmxzNBrDbMv5GA0B/wz5s0Poz8mKLVKbqYqoz61Nf
+vmDsvsp/MePelsVf8zOws9K6DKH+poX/rewgEwF0Ch96mXhH7zBu3P65vHj2bmwDuaseII2Acft
vfrKUG6QrqRw7CVsi6hG7fqo5mB1DD/qbrXoeJv1733MWdhBWRTV05g312gEcQoQqLqFHW3S3UwR
+FvffGeDOVbNyv1vYReZ8+H5CI8jga7Wq203CS7e7olMojiIFFyNj9/fUpZsToH3bHQ/8yYV16LO
n4u6Pzm2/Zx1ZAtxO9iO5NHSMjEpfQiKcSXrvHDgzvsPhJlK5QkjrogWchh1uduoAgyjQnvfv/Ei
QKL9ewK6IJEWJKD8Sjvrv7amVRwgTyPkanfr+8EbAKR/DxCk9tTmQPRCa6nIUUl/y9kUrRxa7x+Q
oOHN/vKGh6JRBf5yVf1sy+h1mrouJkN+o2T+As2wW/v6708wwJz+HqnWnlsEflZf7RbmprFPSv4N
KrpvfLCnHz1Ld97YFzvb48EllfBAoNYIw8LIrreEFY+NCjaeO1JAhY1Qu49n5PsrGuCdv3+SP+aR
y/q+ukJqje6r6QA7s23L5LYw9OsYsC+hXf6bvJvO+dVsnJD4sKLq2jrdPpXpm+u38FdtNnnkvH38
OO9PdjoX6GYuLUYHquSrbFncCLuJ/aLb2pX9urpL/M7T/P+mhKbVv18ZLaOAZk6P7RaJXw76rM/2
I882MDDREYm98uywq8h9NKTCCdyKMTJYEhsng0QtP9z+D7us4ky+GPMKIA2XPMZK7DJzI+oSNJUE
Kt3gn7R8P04H//YvgTl7yZtvA39p19LFC4AUOtf32gp1rzbHZJzQ/AoeGpy4CzR4AdKOzrUQjYj7
0MtjlxQH7TmHHK0RxVjEXY3OIqRKu+7qrVHoFnZFOpf/ajiKVAFFBswa7mxUv6hARt38fgmV/+JF
OLJd/1MQmJUVT94PEiDk/vsTDqILo2IocY71vTqmIvTvPKcyV5jHdFA4eXfUyfIt7QCBdgVH/zDD
rddvnemhM1QlfSFReoehzImz8qdthSOQYLQ/wROYV1tZMnaOCJRjIDVGB+NxJjcZJA0XVijt7PxO
AiZRuNAAVkThdXrAlWZeNW6LofZ2kGyOaxvO++cnnUsOW+rB685u5FVndE/9+or1jsBIItAbTxE0
D3VwaxiTMSyAP16AC1vcXGXoen6g+TTIqxc55Tatmx28/CzYu63V3hd267k+Dz7RVdrpQl6dDJ2R
hn0J6pegn+7SUTqnLkXe7uMHWegFg/fD33NE+SwTEcSy1xsYEnSnU2v5J7sTyAzjKuPe45J3B+4M
1k15IUPD4s4vDrg34/5RBvDNTp21/qT3I0s6l5YHtZK9J+zuyntrawyqTHA5vw070miDy9tJCXuz
ur8tjTY7DqfWq8cBdawrAyE6GsRR+d7WbuWBKNyvbJ5gC98w+5+6I6Hr+PstDyWcswP0wVxF6Sej
RTBlpscxKp4+/ooL58FcOF63RVeavuquhWVBDXLHR3kKU/9oZ98/HmDpbd0ilj9ibxhZIqERYgC7
K67M8nc5nBfdeMpBxLbaHYCm96tfZqF5CTDtvwfTrdcP7mjhacpmXzjW1tOvmC7bQrND7h7TIt2m
kiSSaPTvOjZAUxa8AOiwobleiZEXcit0DkIHS6NseYb1Z4rE7e7HmzXYM2mPBRWJB4/btpxOeVhd
RDD+dNbSj4ujzrJ3WYUKg++nEqED+qZr+QX8OpDJyNkf6FdhVdfC4/s2IkkA6wonPfqhvzJBl2bQ
7EJuRdr2oLCR1yjlMO+E7CjN7rM23Ke+WNlqFoagsxhsmkRbFtwXVwvdFGGZX9w6uk6efY8L9MrF
bSGAnotshyJouA++0hUOXp/d2kkysWb9uPTrZ5OSGbR7pYPbXo3o45zUqJxeKY6ZVcTq0o4/i7ca
9G8RFbExEUU7tBvZKbgKOLUTRhuvCLneesQH3M9v1vbbpQFnk83oqnElL4dkIFLtolbua5xo6J9H
U5myqt2qredC8D3X1NpWVzF74EPSokGM3oxDprqBjivJu0evC2HZ2u4/3qaWQqy5dha4gcAzRYVn
qtMsDobixbgUqp2i2TAH3uzSJC0vhjgsEejlQ/llZdyFSGsuneUu2EpyCk3S2+EVOJpz0AxbYyNN
zg1ivDDhEbBEeUgfpOjg05WJei34WRp6dpCh1O01tdPqBEaw3yPA9I2IjqGltp60953MvqoCIvaq
Bk6ENWcBe6mPn3nhSJhrbOE/6oL1MPDE8mCyBnuyEWTjdATLlF26qoVUom/817zjL81YrNi4L37f
2R4SDQpAUDfgCfUC5J2GTU3aLYKaTQEDCWRfmR9PHa6ONgSm0l0ZdWGhzPHRbuFmeRYSnqQRsJdp
qDd5n73Vne/EAWNPpZM/fPxKF6LKuXC2Yb1HMuv2SsGDtWHz2NEUNyZy+Le/frbDVG4rszD3qySK
rP0gp+2k++dq0P+2v89bWUC0aFDvZyIBqnVfevQMGTuM6MLqv+EfOTZoyPk7NLCNKhzJewHy7UtD
JwVaUo6sAb+WtD34mIarBZyFo2SufaWN77ZR7TVJS+1t5/QPrMpe/+k7zHWtLm+qgtGpToog/Ap6
C9z4uDyXq8LShZU517FmIQr9tRvViWD9UZPuofPs7wAMfB5BUi40jBAa5xxKubIRLCyPObl5HFA8
gzZNJLYJn6yu2+UePE3z8Wqb/Fe+lrVcOETmfGZYjbHfW13iDbyHWvZFQIjZ+bqPJ+3uNKqqR2Zn
u3/7QrNwtywGrrjlNInmEAFHUuycxkYXWVuvDLD0zmbRBMzKw7HgBu+s8ZAXSj9B09bGFaNHkLNw
8d5+/BxLM2G24gWRVuQHg0gQ321Dr462uuwTQ9kGpoZAADCzNfxLLm21chotPdcspgDQo6+7AirP
UXdjnFLnaFldE0cZPQdtp69us8bXXBppthOUQcW0I8cm8UL3s49U4m3WKXfsN8bK15W/C2HfXFQK
mE3eQlGvEhB11MktMghnJVdXE2pvG/p0ZQ0tDXOb9X/cr8agSQEwqrqkzDSgL3bCUxI3tX0c/NeP
p8LC2TKHHXNIDYapJ13SZ70Xcw1OaIerbwxTnDXo0NJD3P78j4ew9AQkr9tLkDIvKTBmtS7SDbrR
/lvnWtwm7jtJybn6k3gGGCM4QiW3pCSkDmgj4YhwWPbTV6SGmQzdG0/l+FP2OKECB7jFmYTZSiCw
9ICzbcEIZ8TjQK3kZ/ax4i9QaZ3BuLhbRWstbHLebFuQBK9vajyZILn2w85/hXLCyabOo5tdi8n/
5K+JH5aeZLYxeNVANYPdWdKlYHQ2O2qiL61n7Xtj//p4vi3d4ucsY66dPM0yzIZUV2d4Wt+PJnwE
XWhs9zxSIM9Uwclvw1+9q+IQdgabMVTftYcWN/yvlYBqoRuY/jbk/mNKjtiMfFc5MolE1+0LcZpo
e7SU3ivXfEq76TxWJNyLEnW9tNhxOEAy1u6sHCxca6iPE4HRqOhvOOSjY109O9Mw5e2bfemM+7Ro
D3UevKy8r4VvP1eVspAYob1cJUh1wX263uFWJIHcSIdvNdm3VroJMzA3zIbSpC2+8mE/NeqlsV98
ZLTb7rQ6CZeyEPM+AVKXjmwomssntIjV0REfLdp3U3/yreHr5MIhnWXTp7Hv4tqe1nHsC4fVXPWK
ri3kn928TTSK1yCa7CzKN8DWfhVos1JO/mg1xTfjuStH1VJlYK6DHaPJQ04rEgn+s4nLlGb73KZ3
Xnvq2zS2HH/fI2+OokUEXzQdfM21nuJWRCzGBMLGE2gUQwLmbl31YyijcOXMXrrjzIWzipGmDMUt
jib0EDry3Inic5XfddbOB8u0tppDrl8HK3z6eOYtqP0pmW1rg0i9vC3aNiGuDI5soMfW6IMD82n8
lAe8iF0X0S/tSPZpk4nTSEZzLR3/PxdYcg+4Aa9LmLnPy31R3QwixG4cKnb8xx832xIp8iCBRFUB
epSzIUnxnYTfOomeZuImHkF/5dCCheu1TgzFxy+gsLdg0uwjNl3dcqPhjc1PgdrDUzBx7bX69tK2
Mmcpj9lA/dAMbRI6AAzGWeUeI9v6XDbNa23XBzJ0e9mG7n8RbUAXZNNLT8Jmgx6lpPT1QyaRUfQr
c/M6HO8q22c7B2eVrWWwscrwwUHrX4+0et5mxePHr3Fpc5nFZY0PyZJl6S6JAC2awnpfFNmJONXO
a8NPhbLbePWMXlrGs8CMyNIa0t4glDHmaox7CQKYZ9n90QrR9F6XP3I1Ppl+pRCzMNpc8Yvel0g7
NU5M6vQoFPiIbIZDyltcbm11QHXjXLiB2N721pXQfUHxQ+fq37rIVDcIDClcscuYB8+u4Nkg3DV0
fEXaicP2XmxUxu2YTuhM55aIDh9/xoVje05GZlFPikoXSJtGsNkM2H1lirvGqc+rm//S+7yN/MeB
6Vi6jnKaW1c/pXCvswLr1Mo03Xqh+DopistKqWLWWBI3PLISVi2NeQtZ/xgTQkzIQnQHG2QGN+ay
ixX2X988hQM5DJaEstC8Fut9l0vn21xDzLQbeejkD6+Zk+145gAzCj5+oy/wQbtPgRaIiPo2Qq/Y
1F8yQnaDCr9//P2WnnS2mflZhcTYNEBnStROSywI5fN7MEfOA4u6mNfkZSzdZ9GsWf4uRP1z7i+J
BJS0Bnn2sRi/wGznsSIQ4kRrR+jthHgnHP9tSfDHlzMTFl8Jhsp1tK1DBVcmOezAOxfiTQzw5Cq9
z2CCxuFPDp9tWMUiZCnhSOIVU75yb1p6vtlmEza0sR1LRVdWNuG+J2N6qKRC1CIntbLmluKEuRg5
J5CwOv7Ik46k/1l9th8yUidjBGeVkG4Lr9jcvLJ12e0ioc5wl9hCt+Xl2cHOS/DfozBCaxrj6NPz
m7UX//5zB3PGR9lpIV2Ti8Sp3UMoDxOLWVu9+dQ82Ky4DKo71rz2Nq1r/Ug9K4vlaF0jJz831nYq
7ZVQZeEOPpdQW5SAihNMHMcgbF66yj/WY+PCOLSDEiD3NsXk1StDLcy03x/nj5nWAf6qR1HzhHP7
QHv9BAvP548X5VLANddR9y4lEqgGnvRja4Vnz/WzYiN0TY9qdA2I6bw9OFmVP7Z1Oe2twA73PNQr
V5SFLX2uo84ae8KlC0Ynoi8+pREca9OMneAZz2DLSNYE9QtybTqXR4c5gcrKaqoktSHDqExwyGt3
F4U9Q4nd2fe04nHoHzGVcO0IBvca6gpcgxJ4eo7CwRjtckvqrRAD23ZVt1ZEWCB1oCfv772/MWi1
Fw1y6ybr1TM0wbC+RBviti+aJw99O1Zu6RPAeSbOOcUyozUdT7lnHodMfDZ0TW6xEB/9Pir+mF6V
4iWIQ6grBCl0OVN5CEProspRosFLniFS84AJGncrE+791UvnOmtsJuC7jC7y/EMAt88RZtJYkyTw
fhlB+00V+S9B25xttOjEDa1AtMAH+tawBKbfrnj6+Fcs/YjZ1tlHZsytSvJEB+nPzBLPhHZ74a7I
MZeipLkEW6P2Bi8awRPHah9cC9xvJccf+eQfbBZuzMR3FczAqR/tOpddI1+v6JMX1tNcj21XgXJS
J60TMtxoaFN4pFV7dvFuVyGIC6f4XHstUj2ZsC/qpJr0U26h5wGYd2DOQAgDgR3NzuWWrwmNlhbI
XG/d57ZuI0OqJON4FChjSL+xVb0t7exIlH+gNUIxz/0uxHisG3kcHPuo+Grn8MLCmEODTROlaHBj
VWJU/V+BxrRd47Zs5ym/21jGcCCCTE0hI602UdmdsGx4nBeQTedte+ejs2/T+JcxIhsD1nla1sU2
m9YuNUuf+nZW/LFooVdwOHApVTJYZZzr/jUgjhWnFv8VTWsZ9KUxZvsTDGxHwoCeRxBqfe4Q9tZI
RoC3siGRtaI1WXrFs1xcERZTCqR9k7gTXEomCdyjCrN9Rf1+6+T1AB+wCAp0yHo+XvgLp/ZcnG2g
jQaHwSCEGftPKaB4U5a/cH+KYlZm932YrwROCxwgOpdke7nlRxXY+jCmatsLnE/QhKTg6JI3Ub3F
c7ZPtxfZULnz22pn9e33fJLpMfUt65JZBruDBR9MmM06u4KrJiaT2Tb2cBhtmCajxOCYc9Q56DAa
t9AavrL2pljr4qDsdzRbay5eEMiBMPr3LPNlY5up1XWCwzKKgbA8kNo/OW488k1gBcjVwfogfLOr
8Qge8Sbt65NSHdKZxNs7PP/58Udb2AfQN/v3z2gkk0oxTHZ/aADgsfQx1781ayNoScXQv9H+Fac3
llwMA2ucLOi8NayjK61B76+DYK4ed/o0gHOmqBKaOp9R5TlEVvOoWLi3/dPHT/j+tAzmqvEK9u2V
kU6VcNegy889oE39uxyiLSzwEjG+fTzKQlo6mCvBVWvJCW2MMJarlf2QOxmsVkjV3oVkdDajbiIE
R3m9jXqzyRyWX/IuT2MY+ECq3NZ3eYuri+80+49/zftRbfA7Iv1jB7OqCEnkMiVJVtfPZKpwjSj6
14//7qWJOz+BFdO1QBpxSkKgJeOxEZuyCD6NtdqwOtyHafqDmvAIeOqvm6dTSChs1stoZ9vqXCgv
aUV6/PiXLH3Z2T6twxqlmKnnyVDIn0itH7Fqv4ZFu6FQXa+WNBZC3GAuih9qDrRciWE4cjZbVWGP
5s6GlPU3RB2fBq73TJc76vUbaudPjQefWFFe3G64K6uS7LDv7l23Bp3fOTXFuP342Re+8FxFr/Ko
5ciTcizb4g4RFow3uv7bx3/3wsUlmGvbZSHgmAgf3YRB7oOOxE0KxqoEpva7a6mT54cboYKvZV+t
3FUWB5zFjLWR0dDbok5K5oKCSA9Z4z40Jj1Y02PYIirxIS3APt0Hcem6fOUdLuw9cxm7rjTroLCq
UbhuD2WH6gCbYFzKm+wQMS9buVMvzNK5/DivJ5s2TJRJa6odqnCbrABi2jZnOENf/jHqDuYAazWq
AtBJp0jqNgOHs0UxpShcEFdWdpSlp7i9wz93FKS2VEkhWm1uQamemjuvJBt/tJ5TR57qNQTKQlIk
mCuOobTKhaQmT4rSvkQmUm/KQzAoYa95dNPhQjXUiyyAE2yZH1ma/2fsxnmIpgneiZkzxSacOCrp
+jSmon8YZbGy19yOw//PSOEq/vfzw0lHRK1XTahddbuCMDCKzP2g9Lak+Qlmo2RbN5iiHy/ApZc9
29iQ3R16NTl5AqxknNZblDLPHfU3qgSKL1gjBC080lwO7bNiTHPYeOLofbYDWtz8FC9K5IeMkSm2
sPS7wq4O//ZIs2A0QjdXzUaVJylaPCaGPIhnuch+sK+mc04QrbCVd/c7u/LOlwpnJYlMpjzwyylP
YHqOapoAlHPq8upQS2vjy29Q2gZ2kW/Z0J60rLAMRwZWr9Dn3kOzUduf7TH41sHdauUHvX8fDuYA
7p7xEHbNaZ6gs6lw2rNuhgw12ECuvNmFG3Ew71JRmYfWWZB2koA95WO+77SB7Zr5VU76kOZFHkeF
utG9T2oI7zK9klxfChznrSo2mkWA4wsbZLXT79UwbaLJ/yJ+9B2S0AMcX7tz7pY7r3eumnIe+6W7
LXFWfjyd3r8qB/S2cv7cjnjER7fC4HqAqhh7+KmmsKh2Pkfupyqytq0aEouJFRH7UnA3b2bx+ywY
UB8VCfzdT4FFhotGCXsS9dcmZDGf1Dnvyf3UndF2DrgjLF4QuvODzM2tkWAlsbL4xm8z7I+HLsp+
EGyQIuFhee9n7k6KaWcGTF9uZIKeibfS8zaB8nZF2+yi0r8EbvSwWhJb2JXmIngcLwCW+VGT+M6v
McyGmARdHnM5nIBja9eg+AvLhc42ipLqoNbwjkpue3+ZVft29O7KNbXfUjA3xzyjHtozYPbSxOfV
EXZmj0VUbntYm0uL7SiovuM43fu12egSzsVhuZcZ29ioorrdeE3D6AsjYRGjErBaGVuIQuYq9lGa
QcgqwC9i+l74Csjy7tnRzQYV5o8Xy8IrnYvXqeKKunBkg7el/8xkd5eXw9Oq2/3CtJhL1NNapg0a
GKyrBV+8jQhltG8nC8VrVLjGapT7VLGVavPSOgzmy97SqskBib3WBhVZ+xAg8HbcB/y3gowo0aK2
bT2P7RNq5DF6TRxPb1J/JQG4cFzOdemCDK1AgdK6Ui63AawNGufLraBIfLHxBD83Pz7+WgvzYU55
Zh4ClzDn+Fq4RXWjd6JEn7MAi2FtESzcHea6c6CfmJZpmya5knbseVMV3ypNH//8hSpoMBebt0jP
6qDI00S1brmtTHXIhrspV91OgjCeVUUbj6m+i8o8bnP5rFHtjlndruQTlq4SwWz/cC1jDzrEZ2KO
+xxwtDFb9qco2gVjConLW6ucBPfhT9baJXTpOjyXp5dy1KGjjHUtCBm/ibSwPuX4CXEGX7gYyf+X
Jg36X2Ksntq8rLZd9zNL6U8fAMOYMk53TTf8mjw/O3z8/pcW++wq5QzaSQepLChpxDeZpQ8p93ar
K3Bhcs7V664yadWLDB+3IfpetfDQVFYIZUIdudgm62D38VMsrfS5lj3LsQgqgoFa90yIEP9VhiAl
5vXZFoSE4QR29SfjT0jTwZ9ZxpAZvdaOBIDYrviW1CONI1KtBBsL62Wuew8A5an7XmLXGRyYkBZy
iEsxbT9+0qU3evvzPw71zIt0bmWtdXUGsYM59QMvuwN6QGDSt5KXXVqRc4n7aFHjwC8pTYYmRHKd
3rtIa0dP8LEZy+FFCOc45EgJO+3RnqrLauJtYcOc45oz1viVEBg273mcTupz6SPpHFn8rcvEVhi3
iektXPq39zhLqCsP0Ew/NexaltWpTIODnwELSJrjsNZFufSl5juLO8gc+74FMhXbgqi85SOrYq/t
L31Yr5xwC6t3Tmz2+j5nA4Rb13zyrMtE9Dcnz/pjX2fhSjpi6Slm+0NQaamqNmPXSTVYSulz4I0I
KN0XNgwre/DCQ8y17cLLpNMSwq58qE+WsU5TIZNwKP9th5ujknkVBlPOULKElvOaM/+57u1raaaV
F/Rbf/HOBXKuaBe0zkp1+/looXntXFu91iGNbdeBzZCBvQC7Hfl+LKGwgVUk1FnmIZD1tvIBgrW5
A2+LRsY5cDE7Ao0MDHHdbou4vVqJ5hbirTlDOdMGRgZRnSZjBx6Y4YDVg9MhzPjKXHNYLUYurN65
It4244DGcgSNnj2eCQ1+6TC7tNTEoZJfB/vn2K/MlqUDdI5FlhklvU5hnj3VxYMJchRwm5MHa0eR
4vr+lJVQf/pqepnEQRf13h2izThZ37uU7TNLrhw4C3v8XCE/+jKAS1rErmDlbxqDfKdysbo/3pt+
3xPfm1KzrYO3vgcW822TbzjSjbztjw1VR92H6k52vQk3WuBmKXruv+XIyhxa2OHFdd3oWJTwr+CA
A0lb3GtfBPdOX+K623XPdQtP7mqIHLiuwpzB69xvrAk+C1SKCg0QZKeAxYv69MF1UFqIYW/jbdI8
VHGUMlh1CfTs/Gj8nOxNzqwtbUj5X13IvITFtmgfVVFDBlFXQZ8CokPUrxz9I28S16NMN3RbaY5+
CJt1ZM/TECqk0FbfslBMe1zM4adoquoeGG1LxV3p9CGqWkGHiuONq12VUBGlxcs0hPUu6+0qaQJv
AlvMdTfVGDaXsYM2wuc2/Dazm+zRoNxkZP014ymKUbkzgX6o8g2sm/XWysLqlCP9eZZegVRPjyXp
jry7n+qxektNtKaRXNrVZnklCeqJ33oBuzqtfWAhfxp8HF6rCdzfKsH35shsY/aIDHokGdKkKV6R
L3K3nZEp+mvtu1IpAE4kjoPaxLqG8i3Pi9e2xHUnVXyMGeXTRrsDvlaXf6sk/IRIpGIi0PoFGouz
VVb0mNrsAHzSuW44ADHNmm3SUnDxO1nxR/zikRFi6bZ10Vuaw8GUwd8cmr0S7PS8/Z7xz6AWnW6O
gJHSYj8JJEyztbbWpZ1j3trgccRNLusQjRbhXrJ6q6U8MAVjI1R0nRAGxGKKI/01JOoceaC5I/QJ
H8Mg27jk+8rSRpj2zleb9zRk6HURbs1tAPsnGGDoZ7voD9ZAXrKxfLEgL/p4mIVTe97DANoTml4c
YUMagnQwd68esjyZ7A5VdPx4hKWIe962YDq3bQefTYlosuuQqrKJ0ccFv0/dPAnf+6EjhsC6C2On
1FsIRuJAq6c2yqCgqkh/B3Hbv1ljBvNGBcZsz06RYEv6tj+1DBKf0CcHXPxjHaV7IlsLfqD9yrV+
Kas271LIRF7BFa+Hs7Rtnx3HP1WpOQaleeC4IWdyPPqZ8xgN7Ecqu50HuPFvLNaao/LCaU5mYavu
oyqYCteGj2VK456ajQNJFlQwJLa9zj6QcNWibsEKMph3F1S9x0LP2HYCYzpOmTgbN/vipwzMT6Rs
7+vaw8YSbTrHJ+h/r/irJgdVHHqcg3ZLnwrYaYEfB59zGsWZGIP7Rmg4+TF+cPXLVL1YKsB2DBUg
QyfbJDatPqPFByUohOFrONaFsGQuqBvtDrgMG9sNhSbCZ2qDkOBumOAsEg4723Q/rLUlt7Qg5mq6
dGJV0Qv4iGl/2hIAZb08PZX1xZnu7MFHz0z0kILjJRtxDEl/9Bg4TSkKlLlcuRoutINAZfT33ZA3
keb1lNpJo0PQAVynFbFnkWMp+2hnkSJBIP/D4fwnt6s6LqcGtrWR+BTdAkNpflK4bxmqoeElPXol
6U+e1XYURw4v45B5/XawehuQ63T8zxfZv/U4B79n3x8HghgIWGR2NCX1WA8HktVFHAWmO1apt3Zn
XlAAIYv994updRSNdHCmRKrAxJ0pD7YLRqqEBoGCtOSfyv46Zf24cbwxiKndqGNpumIDBtXeniYX
LLY6xGQ/5QDPuXDnxOERQ+k9HJRyUUs3HWJOm+j+IgkPH2z6WCPpNwAn2KtPK/vt+zOZhLdI9I/3
REdlU9SfzAVdHeOTcNAMHBdtiEtGt3Fb+dJM6RsvXQttYC6Pu4agkOOBxxrhy4oh57uyIb/qKoQN
sjLu88hddp7sdJW5f4tN//9kI/PyYJf7ApICM1yssAPfcLAFCkn2tQjTZxfTBQCASMYV3Bi2mezp
tiT3tN/rdmQrEfn7Rx6Zk5IczxOKqVBf+u6WdQmy76arYTUvH5s1ctD7IR2ZlwoBQbIBGWj1ZTDB
Q9Z5dAfeit4BL79mNbb0kWdBnVHEoVKX5sLI3rfUsAWe7pSVMJLjkP4GzP7iiDVjjIWnmdcBfc/L
8rTP+0tBQhs9c32wywbrLeeAdn88Z9+vupF5ya9hUBGB+Kcvlc3vij7/yoBdrUj+0lvkbuiGEPwE
diHdSolx4eXNi3zoklR1WUzmYoJ0ihtTAvnKHiLe/hh6b6u98piZbpV8vDDf5zU+O7SrnlPYPA1O
rTekkfaD49N7CQ5Mv3dp9WWktNm0gQ+eRp0V1s0JGvcpN9x//HLfjwTg9PD3fhDZyFqHndCXrqtf
b3Cm3LsDGBYeFzR6s6IfH4+yUC0m8yrepEnfwREHfh1BXpZHWAFvmhYyrmiAUN+u41ECMx360b60
2+IUDCMfT74f/lPygvxffwkRIW6gxD5rr9h3Q3efsvQos/zQsCYJ9Vp/9tJEvX3jP/bWqskiqY1r
n6EVyjL48crieYz6s+LRN9t2nrj0j5rRlXN64Q4EQdvfw+Giqk0JVf1FNuhX8Wryuc2ms2SvfTbF
gZVd6g78+CHdjzZ9M037wzj1WvZkYZuclw97b4IC5eam7MHU8BvzHvGBH6jqdzYQxWhZ/VSAk+HB
gifk8tARotAwhdTJJjBoqbIKhJz2EKM7YM0oYmEXmhcbw3DKiwaez5eoIzjMNJzNJa92wqzRkhce
eF5vpG5TRWz4H2fftWspznX7RJZMMIZbWDnsnKpuUIWvTLLJBvP0Z6ySjlTNX2ykummpu6XNwjbT
M4xAsvNQtScHeKq64PtbugnkyuffyMLpmU8ZR2LnMbOC7Kz77Bo08VvR1lHDd40VR/2QvrUKxKh/
A1Y587HiVJfazricTtKpNrRynkuvOUCD5jlInknx9G9vNIsttS9pYzyiztCsCE3aPgD7epIdoBPA
al/jpLiqwnvTayiuhVA2HzDCjCfxbKatk4Z3aszzr2jW3sxmUAp0bb2ySwuFmzMfNAKRLGOAA6fT
5Mq3dsyOo+yCCI3nJhL1oQHvcSTJlqkyAge0xtwmOcLN6QlmDs+fr+rSdz+fNTI7rkZSW/rcZt0m
aTI3KjOIuLcc/QUo9mfyQysTUaqHMJvKIxnNW2xVa2OdW6L4lwRtPniEYNkAAl89IOoABsriN1Oi
J94V5wD65LwDTK0HhNvjzasYWvhi3JpVwaX18R/12se49LXP8hvSERMzTw7nKfXDPgHQ2IU4c6yh
ofT5Gi8cpfnAUSMBlHCL7c/cteJbZXnE3f8qS1pg3JjIfd5OK9/I0pNuWcifd0ZfFpLqfgATg+ud
LCsZttUtpWmt4miVHVA2wZpm+sKyzSeK/TQlgxaiPQ9InJRj/6pyc5BW8P75oi1d8nPpLMn6nICd
259ZX9dRR3YZcDtRxyt0bAsUywkxEfe8LxX54doqSofs3+pzKEf+dxUrlYI+3mX6zKDbOuVwN2w8
ay/j7ODF1s/eDb6MaxSahfM/ny+6KgVLnTrdOU3HPhK0UVGtVpKxBRiBM/d+HbmgXe611slzPhLp
/gpgX9jp8lK72dX3etxsnQcPJ+hQjWsV18K1MzeD9TxJdF5ODYQNOhYp1WdbaJjf5SACxwgfp6JS
1i5BXyay+w6+qitnZekszpIXUhLVT74YUOdNhz6AyCEm53mUiGFjbEWugw1qDUucdguN2jcwrTII
b49g3KgfXIpiXwH9+iXGYf7HL34WUlwG+rqUtD1rzEXQePLeYwoUejJscr+FqcDa8Vn43udTykZr
ux4nXFI2v2POdzQcv95QPfHE1G+VjM+Xd+kps6iSeynatgEfzp2Cj5EOWjeUmuUhI+wb5y66i7pc
SQUXyqX53NIxgYZkgynPLYcOSAdK7Vaz8m6IkQtODpSuofXqJNYKu2zp+p3PIWPlUZZj1Hv2rSPa
T7tqrKdQyjuBS4DnbNdAgV60cl+0aRCCv3iuNIbYvmWv/ICFczsfUPK+VBBlhTqHnXWHxtHHuinv
DV+T/F1IM+dTyXoKoDjiqfEMQDpctFmGpjPcTreQMC83qvXXHLSXDsisAWy1qQQ5qTbQkK2eYSjU
TWC7p2IIW1n/6NOXz4/h0mLZ/w3LIJVmdpmk41nCXfKM7Kw5OFnZX8d2cFcCydKCzeJI5/KuGJLS
OVOa3PWDPlWjvSnj+hqsbcnSAZ9FhiwYZQO0eH+y0S0KqRm23kh3EMwnQMX7+zJPjnRcgfwuvM18
tJT7WVcz6BefWq8uQkq8s6k89B78KFjr1yzE+/noiIjWz7Vo6pMMzskw/FS+RIpmvAKwGPE+DqDh
cWJFRPz4/AwsPe92Av9IcFKg+m2W99XpxkgPzfgyYJCSVvQRXIM3Ag2hpOdfVB6v+dAv6D+hQ/7f
B6rW1ZmV4oFWV4el+ZZYF0d/gaffZSpu4LedqL4bxq5luyvNtKnhS560T7k7hLBdDkvvtRXVoR7F
2aveP1+ChY9tPlnqEYtgQ9ZUpy72t6y30UTvdzq2niw+/kCR8vlTfqug/CUzn4+UGiKrWNpTd4qd
R9E+wQvk9rJ5EhXOnR0/cLOrwYCgrr2JoSadCCeapIHC1a7iWQRJu6ib6i1+To2eb9LZGzrkK62K
hZxpPm7ygzbJY8eTpwnw2MSIS+OW3z5/66Wkcz5ecmG2EmsPKNVCtJFPvDRKAYXBvQOkp4DgIBf2
CUoqyAZZBwMxCtGWf7PGceaDEt/iwFNy+MKWjvvgZuY+H/Xd2INTmRG51stlCwM0eMn890D7NqWO
yVh5ElUtX2yS7Uu3f0s6B5o0FaWRZZHy0guXHys+ncayiUyrpgsmRXLa6c4Tb6Qb8mMGU52IxxC0
kWlTYqyTpFEXtD/ZiFaMrdoeAmO8gZyW9Rg3oCsndfEamxvPoTFi4/VUgXhlsxN67YDR6R98ZPdG
AMULz0b/AXl/fl/QQmwyNo13LhAdJ57CQCRJyLHo3ee0Ce4zVz8iRr+PkBzbjtCl4B3zIJ+OxwL/
RIYXX6l813lUgLKGsidvgjosmuoxN4ApFuKGoiWJPlq93DHPCSuZmvOIrBnigayHqUE8HpwCruAh
KUryc7BTHuL/6NPQOidInNpATw/OvkpghmZBJulWgtxnuKHugzqO74WstlS0+stt5li5nbcxPHa2
rO3Olt98QOkICKG+uCdKt7sBKIAX3pTjtzFwt6VHz1Ll+5rGFYe4YtqLnZWxY+GnMBiBcqyOoxLa
1KNLgOO0HOUUoR0zdYDHcCiBi0tFfwn68mxVMN6jlsKlHMd7Rlpr57Fa31GeRkFloAOn1WPj2g+a
OQ/aZ8NuEoAq7eHsDlBLF0BDPCbd1smGPvKyoHjPoCS7STuytxgdH3JdP9oeuasCsIJlmb1OALZB
t4IoA5gEORSJ81IRM0QwtbmwImUbXD652cCm9sEF9yZqDLMjvxnNoWMZxHryxL/ASX7YZpa5EAcD
80HANknEceRj92viML6pc2/cx8jtD5g27vmo+I4WGDYpaPgAEASjRHtSvXXkEkTql6LI0jyy3cyK
4pTiqh2I7UFGMwUMDCnE2XdaWLO2sVuffIzRw85pGchwprtAUeyuxGG0MZrd+gEmE3u/cVITynaA
eZo2h77zLoNQr0Nn9lbu92pbahl5buAVT63o+othFMaGMbhMHoPsDw8QGi23g2CBG5+Ziruoq+mr
ZcNDhmY9w0HLAhkxX+YQWvH9PWci8vx6l7piX7MJHTug8iCIgAWt+l9B7puN5Ji384b3x35y6Abo
HqD34NWLa3jyaNTT/03u9Nh1ftE8BIK3qKPbRtz51nixR2b2AWpnmXp3PuwJpxCW51ejSBwKaurp
nOVoJKhQd9o5iRHALrfvRb5pfPospta7sKHsoYRmcvk+WHWHRXCHqOitwDw70MhkSALs17jsv3C3
POaORy9pXomPtob8fg9eT02y6jAN2aXhySYLrKOHjC4KRr0D+cu+R11hbWsG0TM3z7AFxuz9VNTH
mqL/A+cAHAtqXKgOifExjxOyAz391MHsXGTDdy60f2dl9k3Ht8GXbaZq+pjSAuiHNE3ZPrMKGyg5
Goe6Tk6SOt4vR7YGKo3CVfcKFnde5DGeTrtap86FwVdMYI6JbE0XyZXBNM3f6N6BPs2kORSACuDP
lEGiYLKvScIBrXX6ImKw3fifFSt0qXVev6UpzQ9Wq5pt4tH0grn2W5F6SQ41PC3vXcLZzkbTgUmG
byPQSNQmLwpKdww7YsGaoXYQZmL3kDf8GyiW1ltAWHUKOvSrb55D9YYYjq/ASyH3rnJN71newFN2
MCSkZXWDGvCGkK0P2b3XpKhgzdQ2fONDMws/QTTYi2QUW7jRw4reFPdxGcRXnw/3N8WJStk1xAcg
YqJtAR3MdJCXCuHAmlr7i+VVBwVMHA4YuRfw3NnFPHlJgNCI/LFyohLCSF3Iah6Hdk3wOcf19LOC
hvwub538WU8d2C5A5n/AeM524E6REviP9QQi4ChioqHvguBrEZT9D+K2PoB/jqpf4qb/ny97ckZB
gzG3wV4KBoq+IGQCb4c6m7rj01Ou6mnXyQR4d6LgOJz7jf6h3SbfudqzNj6RZ4APum1s3OKrZToD
HReNTIdWUIGamnqTBI06VGPz0AFtcg/OuBc6boe0hzYjtsYtvSDy8+Dr0PbiQCG7/16gp1OeNHG1
ibo+6C7ZoAMOYZTuS9MSdXFydzppCZvHU9760FBtvO4b+gMKmrLd9CBjl70EztiFTQe3hhgaIJtS
MxmqdhR3sofXs2X5JmqrqjkEuvL3U16KiwZBUjOrOdV8SrZWUrsPOacS6knaPpKAHtsEsowOa3se
GSkevIEHKpzcfhg2duYkO4+PvyDz4PEzoUVaf+XoJET52Ig9q3hUy6B50UlhvVPsKSb58pdbuTIq
3YpVr4a7U7/xUcE6Gz+z+UehA8rDmlL/rpbToSKWOcAbrNyPXjrs62yanA1x829IKj2J5ggkiZzC
+ZXYnf9UNk0VdUX606EttCdkYpUfvVEUBXggPnTTyW2dON4GvFTHOpgyAfUXSU0BabW+QwstdSl0
USx9T+DnHvaxdBEoO985jrn9gt6FdRRBoH+ZkSevvK7MPcmku+8UAwYFZmzWFq7v2C7ZJcVOuf59
1unpwaVTEqExfUJEuw1zC8t3d1Vb8Oyk6rbNIpjWwZ0Gg+UGd1YJAiXkutDClxV0iEQywqJpkln/
CLS191Jmur34XKtXHkyQWGaOeMtR2SBD6IGj3WGWaQ52KsfylFuwiaeWAwdBuC6xKOsThSCUFWU4
VGQ8EUjJoWmdkI2MoUUW12TneMbZDKULI9EUth8Eiqn5ULy6bTzsYI74CMFalGVJ0QD3hKsUiZ0Z
n50eT8hBygxpWr/GyMSisqjVgxEZdk5ystLk+S3J+X9rC2+uEgpyVZ36WTrBQsA/SnBRooloZCSM
f9eVrK9IBvmu7OOjFzTF1zGH65pfbRTNI48PCJYZf6zouLHRCELsB7DEZyzMrC+lSw8MKWfEGv5C
rICFeeamkdZ+uZcFpN01TEp3n5cKf+9GeHO50cBMXZIGJd7BNV+lbs7p6P5qffbwb39+Xne6nj8I
S03XkubfwHLpneRbPfLj53/97zUk5lj/LQIKOhUVs5PpmjpxcDKsY6E/VFUE2774VOBS6lWw0uJa
GDB5v7HCf5TsCkYbVdsCkzk2yVZ1HwMQ3Cl8mdMkvSsGs49lsMNeiRBfyUUgxgWr6LdbZ+hv52zW
l6KAa4nU5tM1qQHnniA2srXICzqwZzX1d0NX/yJAjO6ATwzVkISO5TxR3LAr0I+F/rv3u7T+4827
Mhgaf2qnK4ZYTZjH596JzaYSTv/kxLuA5jsxBsCn04Jcme+v6Rn+7u/87bVnXayBWLziwPJeh1wU
GwTEL6DWNyEqPwv+ouo5hXJZCI1AiDE0aivzJFQlnDxThPyN5/avqQl2sWX2mQEGp8RYEIPXk6b8
MtHsJXYnKxwauKcQ6Fs+ipQ8O+1wDoySSL4rNNx77w1mBxBc8Vv66DcEFFpTQEAH7gAThJzVMbdb
tc0q6shNYqkQzjj4RzutLfvCrs8l6PIOVlp1DW0fWFsdkgCW5iODM6sKB/fMyuGJBdZpMu2zHdAv
N7XpVY7yQjvZm+vREUVjkxQQt3AbeY8EsbqfnPR9AvZ/Z9z2a5omFHJe7SOX5W7CRK72HquYInVo
V/qXv8Vl/7L1c0m6kvmuhKCguWKDrsIXp1TSrXJ1OHVQoXHY/SBPabulSYliAA06zV9hpPmNFGLb
oEd4WyW0cAgUy+mPVv/PHtZman9v3Hlz23CRZ+jS1ON4hWR8KF3UMXFdnivoZu00EfspJW8Ws58c
Nrx+HuKWoK+/O3p/fH3CGrsShHF69eBGwlNEfxemrCkAcmmhIwrQZEJdgPKkh9TOf5fTeBFZFUHr
+ybV/vmPWIizc3lcYTdJq9FWgYz+T9rUW97X7zlo37lXPRo9bj9/ysJV9H+kZhMSgMGLCEus/NJh
TNkBhYT+o73yFkshfC4wa1AFN4Ff2NeUl/4JPBUdphN0fL3+25S4O1daFZgvrL+0oEjuRtZu+PgE
Ke6VjucSR2IuQsvcSnvMN/a1HosaNVEGp3kMMHizBxTYTwETMm3o1LjzUZ07afY9I2yju+ZrmtQ5
ujTk6fOFXmgPer9/4B9nqnIaj2CkZ0OHrdqbgd4xw6+p5W6a2juXlJxIKbC7LsUC4aD50GL4/MkL
n8/vQ/7HgyfggwxmHfaVGnEagV8FhQxJOZfPnfw15FBzEN8CqNeutVgXnkdnNydgzo6tkm68Qh0l
chladoFQj9mQ/8hUMm3gTPi9scWBV/X3oRrdYzfZ9z3XUSN8HqVFC/v3mj1PrgdKrv2ei2ovmLu1
3WI8WEY5W2rDm0yMsg25E7+UJfle+dB3hAW1MNGA6VQOfhKo97XdHp3iKNUhkL3cN8G0MZDv+5K6
LcQP4YqOY1HC4SqL2puOUQDbOQqVWN/zN6xzNqU3bThKbL6mSLzwQdPbnfPHPsRtrSkJYkgAj/zO
QHZDOtCIzN2DTquTvSb39/chkTdXoaSel0LG1LEvmQXL7RHO0nsbNpTMd/ZDFkBNaeXD/vuAyJuL
UHYo21pWGfsCIYXt0BooSHphCVuGVf70wqfL5gqRrZuCdx4kzsUrbyPIBA2HPURo9m3CHjLu76bW
PDbe+HSTlLcIg4oRTB5Il32USl49QVbS6b+fZzZXiKztVCH/J/YFnHEY1WxppiOo693UNqrxCP9N
VLn/VBiwuRpkmQHQAZqKfUHHAVNK+hjYU+gOa9oIfz+BbC4FaRl0NUdtLPRnzBuKtbNy3S3EQM8V
9o4U7hoy6++XCptrQbaAmhV5Krz/fwbhRLCpzRVO9EO9S8Z7klw9WO/I+5y8QrskrtBbX8PeLT37
Nvn54ysbk9QrPZZ4F2cQMNKxhn1TZz9hdbJyYS5k5mwuhwhybkx5lnow9m6ihGmo5CR3rcqibLwH
wC9u0XjWj41YqYGW9mwWNSorscZpyrwLad/xLU9tfsl7iLO6CWZYzcrHvPhSs7R/jC0QLS2sGuuC
rzjw/fZ2vJltLkVRXCm1Yc7jDDuGkcfYQPb+85tp4U5kwWygJIPJRiuqwmZ1+xEkc5wQSt6whI1/
Jfpr7ehNB71Jk3+sPPC2av83x8Xg6b+nA9TbxDT4DC68hmwNhMl9BI1bj2gE3vxrysdnuy4uYzMU
aNEcwfNi/r+pzqAm+++jU4OeCOkEv4yp2qvM0VHmJ2sb+PdozObyh3mSla0lBLvU2n0ufPVMW4j0
BOlWQzLv87X7++gU6NL//v4gEJ5E+csuqfb+p30U3a7T7D//20sHYS57qMqg9iw7YJgr4A/LdNxo
gUHmtC+AxK84Un6Rg+XvdOPRg99eyBx/paG0tHLzeBFYsBVGl+OSyiCyB/TVbLJjtfO8atO8cH/M
iUSkn+CfQ1x2GWmymRpQccvkEATTGT1WGhVW9s2iUG4vV/KvhYAx5w0NlQrA2DTexaqGHyP8mWCq
866KEdLOcmPilZtqQUiMzblDU5FbtdGaXWSX7gobCRqgUEGCscZuKj4khRLDYzPUT5pdB6hEpfGp
at+bRGMOxeCEztFgR1a68s4LQX+uMQimjuMNQYElxgCrgVVx6Jf/duznrCJP9CX8b/GnkVkN4HeX
NFSrIvQLR2NOKIJ9S1Oi1c0uaLe6ENVx2rC1gIIMBytGTARqu+qbcsNSSF4nbXW0PV492YSfaWyD
Jhd3ARToGp1lm06N3XaoSxNVQWZHwuISjGHATFY+0FtE/kvgnHMCWDFOSV/Z06WVQLwlmPCPmN4N
1HzDQO0FHYO958aQ1NF3qyarCwd5zgwgTmXDAjuhFxOXj6rKL70nnmNUaV1pjqrsVy70hT2Y643V
RZmNwHGOlwYV/GRH4+OU13fGIg9dO8EXHmbIq1p3S/fsnBmQ2X3d1JBQhmFrfIkL+zSin4HyE42M
7jkT1hXeL+jMSzRVqYSN7cruLSzlnElm67iC6/3kQyaGb+NC7it4tonh+6DlFr6RKUZ8ktKQuXlU
x+I8QakjG7ovnAdb7fa/aDBe28Z5+vzXLP2Y2UUCB9OOJLDzuViJQkfT3OUW3wnb+Vp0+YOzxmdb
uK7mdDK4Ptq1B9Hai1a+u8nTsbij2mUrh2ahT8rmNLJeFphMCuZfKJqiMpbQflBeujcQP4/yCVYw
mGbvlS13qF+nTTm6aC7YwzFvW6hiA0HiwNWI8CSEIrh9Gqj1RcGWHGj1J6cc1Z3hkAKpGdTFRAMZ
B3eAbSmp9AWXIEB/TsdOeeYXD7UY6mM20Z9V0z3IzpaPxCXDWwzxHszEuvEpiAswnRR/gjJ7tkGx
6KzEg99M47/Fg1mRz+ToYSgGx60OmS84CKNWW3u4ovTGBByaQPk2SK6W8+yrB8f5TkBFJmMCKt+p
wqgaMONmCqIb3Niu6QmaPRIFCGqqzDkIWW9gpByCPbWBT1iLifTnx+43SulvP9n+bwLDCWbC7oCf
HIjvTL1aXRlaJTlU1hd4fhoUdWOu4EPwBAa1Fe/S8X4YjsQxT4q+jcE7b8Dj5vdKvCQiB9HdDQFr
C0AomKp3LftoDJItXsT4Y5TVdKV1s8CAZ3OOS5+MTW4gcXPJsyLC4srszkdumvhPfn0oh3f8cp5Y
YTcVu7qPQ4rZiE/a0GryyPW9Hdwc0nq8SxUwJ6Bt4l8DQ7ZFOa78vqV4NuczxjYY3I3t8EvW5fj7
cQxfarbtMIEGA/DYit/QheypkD9WhTqWPuzZNvrQuvFU5TsXjAOAelFwpOkybyWRWMgG50zGNLXL
rjH9DXGUbUB7e5VVecmNBQDK8fNjuHDdzPmKlKVVVVmAKOHyhglUl7y5DCCicho3HvobeSx+9djo
mqA9+fkTF1qwbE5JbECoTYVfTxctjXjNND/KxouPaTb9rxhqSGCMKaAHmhmw7ON817vAgvSUhFUG
bNHnv2FhXeekRbsH1J+D9nMxqRvvBdyRKukVe6sDX1QDHrX2qguHw5sVlJUYB4tMFowAi+eGqwjo
hxCS3lFexnt0aW6WvvlOKWsf36pZ9CAALDHB4+cvuTBBYXOylp9bkwI2IbiUdQeAGIZIVmTl31DP
3todjTw0/U9ct8I1kWFPnX8tknxTGcj3gIM07hBsIpaCkjpi0Lm2IgsrPxeSZFNXWjnt4osv6AcI
H8lx1HmUcba/dU3RW/iFXDONatG6uzxtNp4YTi6lD+Y3KrF21bVwIUbWiWBN3mapdJizv9qKA60C
h6rLVL5gOXR5d7sztFdsb3qyQ5VvUaYMDDafCaBHunyZYrqDbjESZHGXIfJirazg6fNNWyo951wx
AYi2MTEJLkSO55RXGx0/FlDTc913+DUDDXG1xLRhkocckfXzh/6GgP/lLprTxIhVCydWLvwV9dd+
EhtLwWTdTzdqyMI2eee2RofnHUDZ6CbgkXs/yh5wPUi+IOA37OMmHouzbGDwpb8iqlv5x+0OwqKg
AwWddbwCKjAc9Un7+5s04O2eUFPomBFCZPfrL7IQzeYctEICPscrGl+0rYFFfIC76IDPjabqAYDR
Ldylw1VXTHvpKM9yDs2A3lKsjS+jC5Gd+qkxH7GGkj0+ZaIJoMAkuiUeky62I/R8ZcEjLBI+ewnc
R2OuNPmK3dQC2ERbn1r/2vfJpvNu9j5oWmfyx8rm3n7P3zbX/m+iATUjt0mAjrgg18n0GAr3jmUU
OK2fN8myqq1Ci99lw3BfB+PWZBC0Ave/hYRzhUFqs73JGSLnuH0W8FHFbt/EiRFDBOdHDyMObLEx
TxRXfAH3TxwAFzjvuucXfBafv8FCFGWzbqDKqpT1cYtCbwyHSaU/myKmK6uzUKqzWYTmSZDgqAYN
ZF/Kd2mnj00MwsOqatHCT5+z2hyYEEkbc51zn2Ku1wp2rHN7ra+9sLFz5c2kuzXoa1aeRWx1UU6a
0M5hfw1AqUvRi3XS+8TjW3c8JmVyhF4v3zLygxVr0vB/H+2wOcFNGGCs3KqRZ7g5vk4YNLtOD9Aa
OQKVbG1T33BANFaOwFJYnNPbCjG6lEiLnnBNQ6dla4n6zOVdCT8FL94xyzlABASIeXVYVVJfyibn
lLYiELkRFNhzxyU7pNcWOWq3rrc2gOpUn+q2+97VQ7DtMzgsfH7UF4rROc2tzVsvgwmXdQoqC4jC
+pKV1l7l5blUKrIgpff5Y5ZysLm+pjKT1iXC+jkvUr53Sx5VljyMyNHrKdv3pQflpexLkn3NnS6H
jExKznXO19hci7s5C0le43iVY4HsCX/tcPKScJRsnw59WIPI5xTdpb61jg+iIuteNkvHdRZFTJp6
giOXPLOc5dFQJPTcDml2rlsI7FUwTX0Y3R6Up2HKVuA7CxeEO48teSH7AQt9xmDVDN8y0R6yonvz
4vrb59u48EpzVpxUSVyUotHngKa/6qo5uyBDjDy9xzj67NU9nGpWYs3Sk27//Y8x1iR45lhlmp9N
8ebWG4nWyGS776BZXH3Tv5l0jdXzmyP0l9tqLq2Ylt6gVEfoKfD9JxKcg7Q75hlsVKAryoccrQp3
C6vGK/fjrSq+VzLbmwSsk7Z7GMrqVzskdsRE0W/cjjabIH5MUV5WE1DCLrxIxRPEuZC8FRFJywQR
yyMAbI5AjBf2zunah1Ilr59vzsLNMqfbxZYzFsrcPmXJwSGshhvh/301k164WebcOQcVURXzgJ6S
3jwHLnnlfb6y2Qvnds6XczqqyonH9IS8IdS0OwFEdXPkyQK1EuYWYLNsTnzLgxZomxiLM8k4Yh7u
dbQd3ac0cy7O945CnW4DbPd2onvXFmH+kUEhtaucMICXemqpjYcJoAeYns1+qK3mAFi8cuFGsDaO
pdywtWx8IRzPOXSkrxq7AI/oTLj3PWPNPrbKFydLRMRok20GutbAWvq+ZsGpKAbVdz5AwIm5c7kA
WBlcDqi1iHjcpo19WD02S3s7i0lKx2WL6F+ftdfv2jo4tOMjNfm59+1/i3pzMcAMF4gPYwB99gdr
69HgpNFYqAGGdet/Q4mxOeh6YOggqABCcYyRRxPwb/DBAdhjZcS9dO/P8dC5PY6dMi101dpmA4Jm
lNrPECgsIjU1H9XkbnFDPyR4u1WJo4Vz9rvE+CO8ZpCiYd7g0xNlgG9M8N5GdAMO/0ApuzMN1BA/
j0kLSEI2R0unA1hyrHHpqWNA5H+oBjz3AUKNO52++/ClggdqaLdYy0NpvXuIWdO/yfWzOXYard9A
+jlDAteJXZzIFze3rtRuP/I1+cClRbylyX8sYtm4GukE3o02TkjaL/AM+7BT8s6L4LiKZ1qI6nMg
9CjyNmAtErIsq742TvXDT5MfN63HzzdoIQ78buX88Q4QbrB1YUGQDRUXi3d9YsKhv9jOj6ZId3pN
a2PxhM+iQAOr46yOsRmAdd/nikCNSUS9t1XtzsCZfdgN9buFSvDzl1pqRM2xo4hsvVI2jjc4Btza
5DX0F80mqY9wPwK73BERkFIGjsQtXK/HqrzDPD8M8reKfWlGHrniu8PoNh6LiPscNtgrt9BCt2AO
Ns1S24uJkNapEU+c33e631On2PTlcMfy8SsYbRc7z9b49wvHc448TTsNdWEBlJMj1fEmX6ZA4PxQ
arz3x6fPF3ppX+fo0pwTu4h9OzkXVhK1OSRl63ITt+p+pNzdUMc/5sb5VQcAdTrN+Pj5UxeulDmS
VJWNlQ9m8k/W0LxVE3tvrQlGQxS4aLpC4V96xC0J+uOz8MHuaSYn9k6El+6Ou06CKQ3xNsMECRpY
YK752C09ZxZCOjHAcgXWxyep3oauOQZQ3nGEecdH8W9rNSt8Ysj5Z3WLQ+DJn4GBvI2WoPOJLYiS
nz9g6ZTNEgmOQWavqrY824iEjyKWX+ISuHQIJz+A0fl1WMN1LqSfv0/gHzsS0xHKRxNPzzLovsek
eZ0sdwUCsxBi54bGlYZlFQGv9YzT/MAJxSBHxe+1t1I0Lf35WSkjs7R0MX9OzzBjLCEEZ47VrQKF
U9TKFiwszZy0ITpJQP/vyMkx6bstyrNb9IfPd3fhepizMko43IAwN5BTZXwY/jpQ/K3bH30Bu7ME
hG810gNF8/7zhy0cJXpbwD+2GFrMbi7KzD6hzjiKjMOx0oB25h+AEgnu7a5bec7CRzfnU7QEXhSJ
rxOor7V3gg4YDNePgA3fZ2211uFe2pPZhw1H9f/H2Zk1x6mzW/gXqQokIcQt9NyendhxblTOJCRA
IGb49Wf1d/WdPnFcde52dsVpdzeId1hrPZhf8UafHQUJfGgcZDN6/eR0+miDcC2llkk/1LRHnE8P
M3bfTeVrBJNxXyBPVf5YpmOo2zmrAMvIRwySEDHDRNRsOrbUD7DWsKzRBN2hKpFVCg9ug9jEf3+D
H7h4omv1NaS7tFkhizrbUTxPfnnjsXouzLjjF6LVzB+nvEIUY5FvBzo9V8G0z02ffdpsfHSrXZUZ
dRGFyCMkxdnP7bOR8m6N9IaPn0VS//0C5deCbAzbsZUP2/KsSPSdD/Wy7+E0zOYSMQ4y3wbq278/
xr+/DX6tuA46KesajoVTZSb46+o+HDdRa2OYS+3IPvmu/n4X8GutdUlUVVazW0+g04g0gC16Ea5L
IcDJqs+WvR+9kctr/9cdLbGm5hLYkvM6Ld9LW92apT8G+Y9/f0x/L6f4tcy6IBRO1oqNZz3rzVj6
M82bHY99diH3DEpsE3gfPp/OfvTtX9UEedWGjgMCcc5p+2uwpYR5FjfhZpn4S9IELwux5B1ZgYDe
atkcehD+MrDEp3RabJX1uql2Lu5vmngOMgRKoT9dDFIl//1ZfPTLXZ03TFniEesVnCz42E053AYQ
vlI7pzBuPvhp+uRZ9tFFc1VO0AU7uxYG8VNeuW0ffM2TNweagGHlJw+cDya1/Jo9v/JYTEOBh0BB
9Zcyj58rMP8QU4usAV4xODqWnaLuJ7XL7xiO7TiXm39/gh+9tauzI8HCal0I0tFAF990K7zkUf5I
HMTewWcyzb8/Tfm1+npBAErEJxRjcgCp3N6iKF9AVMdurHU/ps8Ycv+ZXP7fiSa/VlojysfO81S6
c2mGaiNGJEZ2ZfvKar7sdIlIAK4Wnwba/NC+Ru5DybHiAP7poCn860gRuWmpuzd9U26QTnChIYCI
PZEJ/uN4eR9A/cgIE35HkbCtNnZskTxkZJsVYy7e57bHhiRsc4fNo+szxIdg4YfY76/TJQ6FMNp8
7YKp29Agwri0pme2AJC2dtFn3d8Hx8I1WKGic+yasinPFwfbNjTygJwdrNuWPR7IIuMVNuuFJLDx
kin55OL54KC71p+zfCB9gqPuhLUhXFaXe5DEbZpXT/++OKPLffy37/TqJLUrX3pIteuzIUgaz2hU
3uoLd9t2PxGoNsQHC9AAYh9ILJEdOsZYhbX+ZUwI3UYGGdw6j2+reYEsrfLxt1Zh3xEiuyAM3X0g
o5e2cEWWWO1v26XLQLsvnxoXPRGJr6Yc9deoR/4hLWVoU+QDRF+mnNyyMgzO0I5XmwJhEbkeg01h
mdjrEPaCxNTPiL2ydzoXDwG5gEJbcINa1i4b+KNxYYRj2W4d4+EL0wO8S6D5wXARtbctTey2MuBK
xyXmHnk+npBi8PPfH+QHt+C1Fqhrl5wCkCpPQQlkVLi294qw74g6GLPSuF0+LUEa5sHDv1/tg0vx
WvbjZDLHMahKp4KNh6bGjt5VWIdWHm7uiIKlhKgyKoU/hGZ0n3QDH12Kl///X89csB+iROWJOQsb
38G3lok+/vXpgPqDRR6/VvO3IyOxgXD/hJCXerjJi/eKvSIJi0VHld+sMkgXG284v/3U0fTBh3gt
6B+kn2Y2YkQFmQA2sGP/jNjpLFevGJfk5icv4v2/v60Pxkb8WtOPOi5oQx27swG26MLja9oviVr3
cYnEFh+/h+VystOpUCMQeTQ1AoEPDfuK6J1s8cCw14t511DCgot7jlSyY1BfFe1n2QQffbFXDyhn
Z2XkiOB7zEtD9S3s0rl7++SdX/6Nvxwv1yr/qQu6wiMj+mxV+0XB55IBtScOfdF9C8ANQMLDaZ3p
kPYogqDggC687qG5UPJeU/rH4sFcc3JvLR7VMyk2AWB5qdJkYxfxiYb7Az4ev/YKENUI7TSWRG1y
Ev7XorotEfcQuOCyqC9BNdOX2t2MErp/uD71GUu6tAlPBcx1VQSDgMIf5xfaAak4Lycfli8w357o
kB///Rn+vePj1xrzPKcTC1pDT8mg3uyYvMlifv33P/3BHXCNJkHORqDCeXDoqixK6KA8slZu+6Kc
9jTEYgq26lcb10918plt/aM3c3WIkIAg+lmJ6MQn9c2T+jnEhOffb+aDOutaOb4gRy2MxSJPkwrv
2Tw+WB5/T7qiTX0R/r8Wivxalrv2jVxnDHVOOG/BR1pdsYnq9m2JVHioWvpZYvdHb+WqGnYMnFCC
y/IMwXuZkkDZtKZKpsWwPnwasf/Ri1wN2Kp84d7Cu3Bq+TwCMBChCDbi3q7xmrXl/49/yq9luUsN
WfWQh/LUrwifq7AdPARV8pkn/oO5AL+2zzCHNBk84BGnXu6TZoRAHgEqk+8yHhyDPu7StpnSi2ev
UAnyJRCOiv/+1B340UP/qniSfVh6GSzxifL2OIRyr2o2bUtVzZsamQt+V3/W8H5wp/4fM00TkmLO
A3GyUB6mvEKsbejp8iX29g8SFdHK2yhDngaQhoX5/u8b6j8b+L8c3temGraungV5GZ/qKNLRy4os
1B0P4/h5KpMgxRbj3hGg68q+rpCjqI+gSR8BaUWUolfFA3cIz866cHmW5QTkkA4PrW3Dg50BdLQt
8lUaWnSPwttpE6wtT5FRoZaUR0B8qrIE18p201NMVQBjg4yRt6gQy1glxR6ZNUk2kNockxxkoWI2
4wv8xJ+U3B90vNdiYyiXhrGGme40JTLZDCZnhxGRQdmM6N3T3DffHUr+T6rGD6z4/FpFPAxLqM0Q
8pNaAWgytnqJg34GTHUUd2Am6pSa5TFk4onjHN52yL3dTY1cTl3O4pRT9bTEXqXeBZ/dUR+cCte6
Le0hk6riYjnJ0N+va4LNPeHnZLw1n61uP/h8rxVbQwIXql31ckpQABDIoVMeXu6aWH1zl1yKhfz4
9/X7QV1zzXEJCdYrl6r1NISuPaJA3q7Sz5kWn6o/PnqFq3O6p5GZzTxEp3Cd5p3ssG2OXUy2cZl3
n4xkP3qJq1MaxvCQj76IThGrmjsgQtlt0VyimgBqfvz35/QfDeff7vOrAjAI16K3kxOnVddruGN+
oeGm5hJpwk3rMCApgduoYZtLFxbVzxqNLt/0c0QRTxzWw5rRrm1FWiGNE95oLGBpG/GjQPPzaqJZ
fykKWAGAgwABzCeyByiyfpqC4Tmonbgp1xzmONg109ggNLsdumBDyUQfjEVotWjz4WB7pBHZspu+
lMh2OSK4CyVYoJ04x3P1dbVcb+u8LvbVqJcWtDE2hntkXy17z4j7WrKaIAQnIgeTa5HK2PNDFDM8
UkvTvWqKENp/f44fLC1hL/nfHVIdwA7g4L0/GVYlT81sX3w++QyU9zOSlmadIeJ/hDdjhj4wgLWs
TAWnzWev/sGVcq23Z+0IhqEoxElQI4HyGPNNS0Z8rLT8Tlc4TnB+m2204mGR10kWOaoOZdK1B2hb
E3zBCTYLt51Z7GcTt8td8JfL6lqLLzrtJ0DEwpMq/TYwyCjmpd3WSEXa+NqsiGbusAaHTyScdErq
hGxr1vp3ZT65rj/QZvFrEX2+dNa7pMGylSDv6ah98TTXkPfmLVJc+1XwtCbq2VXBq+m0uK1GM22U
Gx/agN4CX4M8XQxzOrMeEfQifuLEfdUDfqig+W++VBH4mOOtL+UBmwGRqak9tQM/T4FFK5GPn7Qn
H52WV0dM3iXz1MlhOokJOKhQ7xG7eweMMZx+NtpZbT77ti4Hyt++Lfa/L14H+DvSRdV6ErC1UzKi
M62Gx26qseJvXtRLwABcbSo37C+s4iiqd/++az54g9HVG0Qg6pKvfYWOqXnRfnbZVEjEgcFLlFYJ
HbbT2OlPXorJ//j7/vYur47TFSaB0lADAQcoT9DZ5VibmjarA0aQHZ7kMPM8rdMoul8GXSsy8Oxq
5xVJ3nYiQZUaSSMFH3yBw7FJ4dJzVjxoEOnGMmu7EPccePVCopFecZ2HRYatR8lfYKxeKg7/EVTY
f/TgEz2jKMWw9s6KItI/YWUtMBye9egBYW8QSOruqJnKLfKG6V4vPCLbLqiDO7Q1gzlU4HPJbc6S
8FuvfLvH6Bz6jgUKcu0WdG2YsAUYR+bRZgKK9AQJBU6ZpAfV6OCJjG5Ky4bH0AQKSorVYJEwqCLf
mST8g+TA9ZcaIfMsgQJCTmzSv6p4Vne1LsVblczDvQfrd5fHYt1NF5Dxn6VbAAIsZ1Gqe7DR+m+V
lAC153VUwhAzdK0J0w5PsOoUc2NJWjAUFokp2k1XBTatVpJkeilGuWmHqNrGPfM3JjT5L1ODSlyI
8rkpVn6T4D2guIX5Niu7UG0EKWxW2KFC4j8CY1Pa+njX4Ot8CEwgxrsESfFgBEQuui+Bor4nKjaH
cqhCkg4mpNCmlao7rMVMm2egikSNmSpwmLbFFjHWgm5YRb8iqTL4qTj9IxbgBxprWtSZUtcIEisD
k5EVIwlkwkabqkFb0fJ+2CEGrCu20hBlDuB6wh8zds0LAmkpzuQyn825zXFZH6Z8pcF9AsWu2ufj
5KeDbdXMvvq68fGW1A4/PyzRPGew8WGGOsaiQryzCI/4Amr8ls7C0X5sJi1hKJzCmPSpQRyGfVFa
TvQcdwVkGdsQiX62z4hDdslNKPGjGKnXY7a2OngwlQ6wShKO7pSugdcZh4kPZIPFb41qHor6/N7N
Q7szuN5vyqWddgNrOoQqIMsSrBqDwWpHkartygoR/nEhy2AXdT4Odg7bYAE62AzM4aapVnTNKUa9
dYMQbzLI28grn78470VwX8tw7UWq8IwMMpe7Avlw4+BLssekEbHxmXFTwU+Cu6Hc0aVDciMl8Hm9
IwLdrA9EOQiuDChXzTc6LsUEGkgNT7hPKQbnI8xt4+huKA1KdjMvTWN+mlWH5iY0Hf5qhc8kekRW
AXyZC76MaJebyAnQ4JGud5icamWGCEkIv9ImKOsoG7slkbcKWeQaCeqaIVR7jZi7lzV+YLNWNUEU
GDbSvXoEtSJmO7gNxLTLfcPNb4B/OliJcz6O+r5huBD3chhHcarrxiKLC7gDLNYbDc/CbY90ovGh
kIPe2paoCWW+9mOcdsk0ideSMda8+SUqmkcssCKzNQiAHu75EDbssAIKNf+xNCfjI6ztxt9gH0/0
EWHquGTD3IJZ2Iu86X+zpLXsVga26N8AY5ghimCRIV91xZt+QgRoPMvt3FgGTXI8NeoFP+WGhwbJ
9wiSnhiR7s7EQTfsbb+IYcurDrkVZcznAQo5XNfneKhIvPVULM2rwLQpQv9W5riOhypI9k0xJP52
ZbpHdou1lf8WrJJWtwtvOh2CsOiDAZAB0TNxjEEJdr9ahRh6l4HzQC958VF9KGf4b88NtN7hQeQJ
ilnYL+ZyPc5JNWKGWuBpZTZ9MPPL6TogCOTVraLud83gG3ZDcRot0bY2tbInWDVL9TpyIYqvlXCJ
oKlzk+LoxMrVqztQJ0R1nPGe7GML41K9VQmoMkcQhKPyzamli0854lt2ps0xQywn/P2NW9dabQWk
t/5RURCA0QCHBUW3EI7LBJm3G4PyECTWzG63JrJzN0uJL+aOCG76Hhk9QyX2eBDBuBImBkYCZPxP
7neMgB1xoHVDg9SAZ6jTrhVtu2m6ogx/re1Ihn0VJv1s07aNxyUVeUQ2Gt5/UmEZU/vhvaZYGz+4
0gHAhvRwGJoJivrA61MXCgzQuhJw7jVdwxoPqCSqjPoBwO9EnmIfgpjkvMjnPYclUN6EWNfIn7am
Yfi1B2Dc7SwiFdQ3FrZIZ6xi7nu0sbhI/4yoL+JjjsW9D7DQoiH/wQPagx21cgI3ixtnl0bYbvvf
8TiOkJexEZEusG8a0DJqA0fCbdEHYr6ZPEM3AByslsX70A8qAUWh7PI3WGDCEb6IeOrUV7kYBcaC
mqgAcXmZ9Y1hdUXA9FzCKN9UlLNz2ZOJ7It28NF5wszavEOqR7FsCKcxtN1GGZpMDil8GBX/RGYL
Om68UFXAaIybo1vAo4FIZAJnhbYBgN8IqixuDIVzGSnHWovx1wqJU/FuXWT79x7hqnEaIUBy+Spr
6Fa+sHqcit9DaSCmgWqaiCHaCcMw5Nn2fRMiYiTHKftILQm6/IBUkVxOGcQ6vT8MuZ+ZPjQJQlx+
V1Dg4/FgIsbVdllrtNtA9IommlOxViYSmzg3QYRqhDZkvKHSG5W6RPEYT1ulOgzYRdu3EYxvyQLn
/CZnLqr5Ph7GfnjrTDDN0X5avQFVaeEYTH8HJMMjh0IMox+21aICPqRycXoUcDaEBEaoPjSgg5Sy
7goYxIXQ4caIRBJ3glxqYI90BD5syticCP9uUWM2TcoK4GugBusZsne4CctqTUsJH+opmkcI3TZy
7F2M7HfIBGHJdaRoipRUDEgWoEyW4hATF45/oqAR8R6cGNLsc7TPyKBcRQuleFxZFEyzQeihQfx6
rHSZLtUo3FbYcV32pZgK+kZU7rrtPEj+B4NRF/6Oq5EVCKcNC3yAnGZlD0suJTN2v6IILd8j0kjL
c6JpMB86EklwVKI1BJymyR0UetNUFTuFxiz46lih161IiLoAZCgi1W+WjozhT1nR4MB5yO1eRnh+
b7UzXQTwBKDH+haBxSG9redl7spMgfOATbyf1AP4eE4+h9U4+vduZsuRXJKk9TSIrGyGi30BFHeg
RZqq/Q5lJdTCeMusk8e2SCafpLlD8PVWMmmTPsW+LXHHCZUlTg1jzZAmMwwWEvhi51NUVRN3+6Xo
KX0KVzFrpNvHgZ9PlaiNfSRhF4VnHlGKcg23brjUWcxckv/QhPn2IE18Qk5/fQRXIKhwwib129Qk
ZICHDfCmjY0XKo9R2GGT6ZLOwR9OMMgxP4pFwUeyjjnJT6iswdDsWzy5QPgpKvqkmjUojmMvcQEK
QAUwMcdYtK/2iNbz+E0kAA/DAd/fXDyugL+ceFeZX7MzeBhatR50HU1/4rjLhy6dRjc2D0woN9zE
Tb7YewYdDnhI89wmzwtbmuXQDHNlYCwq84id45Ityw45D139OwGwKdph0xXINz7Ew/QcYewln5Wu
WvXT4ndFvVPEAEJ8V31MgISZqzUX92uV2LrGYKLsA7yzQLg0RwD42bCOw2Eu2m6cLyqLAGFNdQB7
zVFCTryzc+3lhY4LGwctxrjDWTEX9l6JQRNUlIiC9II0mUkqiCi2o8T2/UsEceIYwlFeteR5qL1p
pm2YoABqDsDzYJoeSzyq+1jJJM/axBGG4myN4l/KTZL5TIwNsnbFOEXmeKHx1CmdxhkwBW6fY1vB
8Yh36NYZYeU1B8QXA5+guuWydU0OBICsPJBlRVmH6SCQPILnM3LfO3xxRNv1FuzCfKgz2yxLiv9P
oE4roxz9KB4QOP6wuVXYf+oOjCO2IIjtV6QW8iiA8Nm1VRB3Z4cyvV9xotF2vdAwiP6CqzYEHs42
YjrC8F63yEColuAOFDkJNqdKokTfCCEhxoLkpJbDFv9weUBSuZxBTWmSab71Sdh4+PPUEm9KyFWD
RxQKJtgCt7PADkKQtxM/gS2C4te1YpCPbdLk0x5wD3XDZd9BZRzpPUouXTQwNxcJ8nMNypL7FWUg
aOYU11W9bUHA7DywIXXUeFTUl4FWHo7k1gzWj7AG2j7+MYGj8zIB5PAbzSkOs12yVLUAB0bNw6aB
LvLXIjDnACFTg44d0EVlMOMgESLD4cPGZWsn+CD9ng+YD/gj0Fi1v/BJQDDa8IFV05e8AdCp3/iK
9V7DxLtKZnZ8aOnwECUdRnRIESNvxgP6g7EqOgOZscWZQr6gM5b9eUCuBCjZ0LEt0I1YgqBmaBQw
beQgBXMHNPzcJ/1tPrPgvYPwJ29AYSWWqg0dQSaJ08rC4vPNhwhf2hA2u6FIi3VSmLrMk0UWVK9Q
yQ6pBbKabkFhUc13aRo5bQvcEdGTxJtAKqCPp6i8iOv7jQVWZEgRd4BxY0XEuAKg0+chRbvblON7
zaIw3C+SKmiC45m05AWHbCVa9K6kWLZrHlqQEJKWzjxK4VPVw14UeZTfLnPL2GEaEjkgw9Fpl6e9
rrDE6FZsO6PnLrJFe1M5jjDGI0V9/9YpeO7itqjxeMSMAAusssjQATXhVk5DtHFMM7ppi2B+g1iT
7JFcxe/dsBCyITP+jGkj++2rmDa73np7i2tFnDmIN+Em7BeS9WPDjhVbxi9AAtTPQwwnSMoheEa7
RgvepyEWNEsasDCuky+C8/nkkf/zm9mOTZu6nAoEKyARctaJeJQjWiyUJIj2DNEW7g1OWoXcDORF
dFPx0LEWJ/ysVnYyddWecXd1YYboHURs+WQ9FjIAgqtfe1TfwE9GAbiNZm6RMrTIKoN1pd3bZkRa
R7R2h45Fah8D0HWyBgeUDMc6a6o6ug1DDGzCvLEo2CAck4CSnZEME2zjDuIBXwJdLCmbYJrt6v04
8uatGzscWnVJN1bF8PApHLukcnHK5PQKik+BtoyjcOrRcq9lF2xzizNjAJ0iK3qkEsqaJ5h5Y+CB
JKQXlo89LjlY5HFQqC3WsgAtYn6hdn0RAIZe1f0RQdg/e6jBUDVqNGxVjN/H1MWMQJhO4fPXNOyy
CjiEM4I+KboApMB5L8KvTYnjgxsyvpU1jGyet+JBtI39aplVx0q36mSldzhPkNnJiBdZhSBqUKHY
ikJUwHkBHQfKpjzx5DCZftgs3qKkE8L134fFyrRRiYXZK4y/gNyHab1geicVrQ5FgyIwtdUMXWlE
KnVGV43aDv6bvR97caZxUjdphKNhr7GXQnwMY32+nRWX1dkN0fyD+xYFMJpb/uCL2qD9j+fmdxH5
4NBxsjxx2Lv30FIgIEe4FR8aADgbjTgvmKB989ONkzwPQnTPem4ornxqsFkQyOTPcTHsfKTnM9pj
jO2trrYA6OJCbyHBLU27rNmS9NOuIh7IjABimd+6rMy9TZj+Vk+FSOlIqmoLPnH9UjoFlWcBbZs4
maAudqbqxbAJeemeI62bx4aX0bsKG/Nn1DN5aCeBwgz27a9rTQi7ZULm92Pr1BHIqYSkM2IrNiUY
dNCRFkO9N9iIvPc4B/1BrBhzbeCvVXsbqXnKeFMGebYatRxUEup8i2R6hHPEQWHDTVPXsJXKblxa
jI5AJgGSWqOzXNUSvnXVjOdyasolOIc8XvsXGvVTfE6ikRhkjlWk26JbR85ltyb5HVtjfctCUVxG
p3GJIVK1/AyCpXoTs0c+NInLFd8dWkS0lSPmCXhOkm0fy/YZgfE1S9uBdeUfZWzRZMgnlnfa0lls
NLbLlyTwtXvQIUrMfrUDsAO0vIRBS6/vsBpqirsV5a/eFj3X95wmLtmsGsmM+O1RX2QSj/p3IYDM
gX2s3kE+2f5RcLevmHlOCDKVLI9TJP0lUYarA4ukMqgHm1Fq+D2DZ37OEKwYNJs4jEowoVoyAc0G
LlGLALwkkdnQxU218cwyfyxjPP22VcU8Ar8p8uSIrKLHnPpO3JK2l7/AW3R5JooWBW2IqMq3oOEx
rmL48YMtBYzn8m4HNPilXPrvqPG6V7Um6nftWxaloSRgJYqJozTOBzfS0zCjy8yWMRkH3Cxd8M3U
03CHQyF8b7EH+t1iD/UwyWFJ0iAA0HFLprW/naZEnKZc5z9F2Uc/ULLFry6oENSHh8hIzgvQx39y
hfotpQ1f7EajTrob1y5HktLMknOoO4rDvO/oU9GjegO55lKUIqxHnykqkDzz1tFup+ZudTukUY31
UYR1BaXSZQQS48Ww5KC961F3VhhqlD4vM0bLOn4F3ZOXGx0NkN5SmEX/o61Afk4fBYWuUgQUFetD
N8c42STH+fewroMi32ZUdaeoRXBqAYKY2KzBjIkrzCVFghXP1D/TxgL/EvBZRjBNKp08rlg/HjDx
QG+GQzFQGAzJsr7xfRD4LHYLOcTK47zIay/oa66b5H6lc/2lDg068DXuVZvxOMfsowesDtGivpw7
/1wKvv7sezsc5kB2fEuWyj0xhM5/J3UV7+tW9uY8eIbyL/K86A7LZMyLWA0CsgP0s4+I2NW/7VqU
xQG0ynXI2hmjvZ2oYAFOF1pWbyVUufdJN7q7JoaObquiOm+3mFmIMXPoQfRJYyo/HPATyYlCdOP2
LA6F3XDRIrhhBdYLTg8ZtM1WCChhQUCJc/Qc0F30m77l7DGZFnyh+Ldzj+Qut94HFTS5yPQmo9rN
ANIBe8Zr6c4TEIvvJuo6SJ6WEvsM4bncB7yFeg7NCYpwDix3+DIaxJViOKvzTU4XYPkMm3V9MmuJ
O7XAupke8blpsY2QAHg0yL09Ta4PgyPFR/dOBrAtshKFyW3CEIy4U0HTLce4KGp+dAmHCniox+Ih
Foa6dChWhxsCTzbhjxge5MW2jTEgOyCsYoRoeqjkWeUz1LHUx3gMOTGO4T1qr6VHlzD2eSbHOTBo
4eyI7Zxnl+cvBQMxOeheF6/cBHnzmPRhTh7jJaRLhgK9nveka3S/K0BefBhGZ9+LfkUjHZkF40zA
4wrsVkIe/oQRABUIk1GnYYZvvMuCtmXDLQ941KOnHYE0M97E940l44+2Hww7REUNZlVIMFgJprEB
xRtf1ns0WraJ18EiYVQuWL46gcqgRWNW72QC1EALi0OcFgbRRYBTAlFCGin2C7btR+xAKvuTNW3w
NLa6Qi/UKnAcg6HyD3HOgiNGkA95ObH7UAfrKUTbDTrTUmNJ11IFPqVxVc72ABHCY+hApn1rknKx
KXJJx2MlesszasAmWemUo2Veq2gb+K5FgV9PwEVaji59mh2CUudIB3sSh82rbzqabFD1tjXU1PXQ
7BFLXeCRDNBhnTYFldsag0qAg+rQxk8jz5tbhM7bPu1QWV4ylKr+KXeIdcHpMkE8GZbrr5wNCULT
8gSCoIaObb8F8c9B3OBx9GPKK1FdRMZ1GvUTQbEGJAl8N2mPoOZ8M4u1HsErSRJ7KEQggQLl2LTv
Cp5XE0h0wiTZpINoI7pJYOexiKUGdRMTG6QcXaJPGXfJXSTJnBEuzc+ZFcWIHsME484GbY1UqXZG
zQOcy05Ql9iUJIxh0tw0OoDQva764+qaxW9cveQyLcsRyd+VhwxsW2L6dIwHJu4xt442tmTAuSqO
6wSE4hfRU8yrkC8jUgTcqOpFkx4k8mJOSpR6YKy22VxzCzEh1o2XtwISUjolg/bpFCLCnzm3BkDc
MgSwRRGcsAihhUtiQNOfdxX2LGPSPiHQevkO0mYUbeIKC4RsAr9y3Q7G4CSgMpLBQ65nwHfXtUCC
l2qKJ1IATnznZTmDEh5PGnAWrCaWbaTIjOloFbkGoldMcTPceLFLu0YZkmKVtjzV2i/DBjN9PAfo
gPlf2jdBAxOWLuN3neSF+7OyBql7aC8xLQgaUGNLyJr0WbUMQdrOcTemFoDY9cELrYp9WxMQkrju
kRiIBvdBDVrlW+Fgt9v8D0fntRs3DoXhJyKgRpXb6S7jFrf4RnBcRHWJaqSefr/ZuwDZRewZiTzn
rzlSMDzgUVKiTUz77AkFEcp6S7jLM8ya/uncyMZ7ZqniJEl+P3LPczNlfX1dg4uZg8/WeGEWZnWf
LzxTG53ZSt6oflHDtc2jkLa5ApzhNGVJbfZVYatP+unSfdam+fsShPNfv3btt2WxuQaA56kj8+/Z
VK7nM6rGyCvKtA/uJ1abK14tlASWtl2SNjRWNbabKvKvqV4Ww7PbBmN4DOu26lC2J7ndQg4sd01Q
hPUNBFaTfFizUjIza6ZvDgxd/yAYt196VV52WJzZfS4y2LEs78lP5S65mYia/GbhkcPRrDQqA3KM
9mcMNU9BFhu33deEpkEMh/SJ1Wlrb2UI8Dfj4n6Oycujp5ouTlKqSaoaArzEnlXMFP34nbRmmM9Z
Cke4b0IS/sog9K6ovNW340LUlXLitdsCyynaCmkb9XY96serli8agLR1WUGjgQuOaS7H42sCDewA
XIopAvvkMaqN900NeSs2s4CcGfNi/p1L8GKOeuLa2yxPX23Vm4jHa4jaXSb0zMGz9ONZCpP/1kHC
EEwKYCSpRw5gWaIsX87d2PQkf4xx+ccIBcmJXfDFcLVxGQ+k+snGBBDBfdxcU3XoPlnht9+NEs5+
7ryWpEC4soIzhoPOZzL0CWbf+56TXa/d1BwWn3/edUZ1GPIWzC8puWRqSB5SjmN1ABbuMDdFc07c
K8jaU1kmbGLZmkO9ayc9d3nLyDuXZvyci7LfpVpKbhVREWIYe+shzYkIhLPKaBSfEzJzomZ+jcxE
dfGoOUPwokbnpY66k28Ju4TbQbfLBgbfDWm2bSqpAQHSzP87VFhkseVnjygH4t1IVefOdHJ5mwTN
Qh6U81Mfieq+lmW+BeZsTypKKQrpfUSYToy5GDTMPU6pdugiAkDgLsyOlCiXvEF5yloSZ5G3rWvk
PLpeaYTSFnNIuKhP1+2bG/BvCuWAj+90HcNDpMy9Wxdq6+QNYACOzvLz5DfeBkj0kqA5DmdpdEA9
a0VvVpAElBnUdB04Vu48H3OPNJE81S0t8IELGds01t6ybFiE+ZWgMV3kpyKsaGWv2vgwino9Iu6v
bkfqLvZEyH41OKq2/K/YhDqd5pupLd1lY9ucnqXEJA9lIZ3XJW+9HcSkcw+oW93RQO5+8bD7uzVQ
LW3Lc5ruTOvAcmRkOrW+QgzbrOk+Lefi08/ADP3ayU5D7qpdlK0Dp7gQn2iRUgDN/JMOifoYLml8
mGNTX56L4DtCiD+p/eoDD+6KMKoeVZSPBxBpaNHUmJ1Pm/gxGm0kqHyY/02zAJoppvWqb4NvBu4f
MsvDJxy3dkeMs3NnCjirBZz+2cmc6Ajt6+1yWrqu4kSLu2HpP8Ou7fZlr2BXMjwlwQC1xwpCjxz3
efAMskB0ZqlLonxSdUBl13OR2+LHC8b2BA4ZPlZ6fB6iKn+tnDCothMzwLFXQ7pZ07LEQj7GTy6p
fHRzgEfQCJ5QeIv2yiOVh0pvO0YOciv3K0KVw+c5y92KDg39irKkPRJRVOotShaiOBc5LxTjKqO4
7BHGUzev811vSC8yIv/rFbhHPilq9k157UZOEwb7LGrFdlKrqunnGicuwjIU8DEPvS2c7LaeBs8X
BxtSnwYqNY4Zpcosj3J+mxG9NifGNtp3gVKLFrLK6oBu7mEOvmRJsfG9o0zU71s6dvQvBTQr0YJm
KbHCq0H13nlN1nj8jPPeaa/5uIvqS3ooCaC5dafuvb4M/dtV1+UuyObae7O+u/bXXunW0I3+uKj+
KcFsTid6Mbvckk7Vu8tLMmnV/8RiCXu7abrc1X/jib9g2iApc9mMqHPUdgow2x0D6yYf01gxQ2N4
ye6gP0t3r+dLuz3+uGLvReP4rJaJrAXkZVrs07kv6K5evIjRMhjHhU2yGfGJb2TXeurT9mUA55XS
HFHdUXffv7JQUomxqThuaurlVvvqGHxOj0keL+pAZpzrbJOq786AKh5yhjItu99ZpGPz3BXSNk8u
NmK9TXIufrPT0UIQfM7LWty2Q9ejR3TJX2XvhMYKqNJLGgrgxxHLoaHQkKm7tADW22pxNVQDwZZt
c50kfmBvkZem2fsoWhvfM205+atd5Npt1inolte86XmYPBypjG2+Xby/EK+x+1ACsmS/Kh6b3ynC
R7f3W8S2+W6WTsw224IwXLV6cv0tSNMqHhh9xmw/xEo8JwtPCT7EoFQk1LOSRiWl573EpZWJCfdf
PI45uPEoZ0M1d6ziyfwZFeTMLh9QPYlN1KJsdfeyHcmPPIRO6ky/7tJRWriHz2svHTeVyqbNEOJR
3nLvj9QcpK6Y3kspmuUnAVKKvY0V2uiGeYwwWLPtudbBlLmecsi/wXTZm18IGHE8434srupODXG9
K0gebK4rD8nRxV2ajClh9rKmwVsv2l4NWgx1u4uGOq7uBqNNcoxUEXf91RK5GWNRFofrRzBPdbYl
Rq5uEaFNME27uk6i5UUBbfmPZnJs1+/MEE1huhlnqRl/Q3eVdyJnzoW09lBoOAGf0LzBTKOXbiNE
Zm4H14/8+oadlG1303jkEH5LK6UkQHoO8xX5j2qBLMhhirJWH7ACgIFNThZW5x4+rPqCwGrWt4ED
S/4W7uhATIZ5teQEjMRCBjWzQoRWDm6r5HcnaLLOY3e/umHTsDupUYyoU1dXgDYca77MrLriPGGB
OzVN663vTjaTbe0PY5yXT5AFdmnvYseLamcXr3m//gvdLDSfFdncRPAYG1b/DIjARDuI72fq0MW5
6bvt4Mm1P2crBDam7RDPqwEeqI9rNif+U7f6jKbonUaqNocGGbOz8itsxrhA4r5ZkJT9gveX0Z63
r4rnXTxaTa0rMNnZlaxm7YG7NCJZIJ0k+4n1OSf4pOuq+8fLXARnZ/Ry0u0Wf6ESB7sdb3/Z+2o7
u0OMH3BMfjPl5J8z848Z4bmUxMtX+sgLsmMXZGv1lIYD1/Xq1PqBwyQsriC3avmnjPMpvV+cah7P
onNme03g2HhwScyiNqlBeFPwuDGbzH38rZKixD/tFz2vaMZYwcjYj+K15symUnKcq2mf141b7ZAl
+Xs3dOiMTgMAnU+ZrWH3geLL++59s9KQOUGgAmsvMa0DkNTsHFAb/jENNYIrt02qp7jLE1FvDK3B
IUEPjqfPQI3Vu0JkM91TJw4eCDEa9WfV5nF+sD7v775LIIE3/mTWjjIR5UXydWnHxd8nrmMGZLNm
vbdtu6ztZsamu26LAvz1QaB6kQcoZrKqC99Ky0Bi+pve6yezTSkUUSfCKvEmOcqKkk4M0nGC1jNP
PaEqwZuzhI75dJoYbb6dWMgBR2f7ajx31gzHJAn+nd2kPY4LijU/C6OrhBjQA4jgWm69spLjJvYc
XiWADKLAujwCwU68UG4T7jGqVGjGhtlfVTSeGh4A7zktaXxncxEV5TVF9TAEcR/eD0y7DC1qnAxs
YVFfl2UerVchruuroV3DL5nQx7VHsOG8U6s0/8n4ZoctQnh7C8odogaNHP2k0QhE3yHY/L805W05
URKyNDtPBiCDkcMoeBXBvgfXiBLmxyAPSK6q6yZON5N05rulFEV5U5SqZdrw6+kz6BLf3Dkm6T7g
8sx3nUZEXiVdqlB5T0EAq5eVO5aBxtkuSTrHWzyPioCBQEYnYEb+ODEJQzXxZVGrtQqqFKqYJLms
no8Uw5li1+cLMIRzeZFbL4ENsZ3+UMu4YnOCTueumDsMo3HglRc/aPtTQRR+twuuij9rIPsPK9Ck
PxZV2ac3WpdC3zhWzBR7w5DrPcLJtdslzVAzmCy+amiyJedw2+SAKAcsV4V4CtF3EOm/lvoflNxF
Z3yB63HsmnYC0adAHMqOgmWdwsRkhb9d8ouLWFo/aTexG/slF6p00nsAXBxU+LD6cvh1R5W5e4WU
hWHLSSY6VBtpa/coOi28d6dN2/6VtypaNm5tAbiW3imr+wQYW2/44uroZ0i68l/utr3LM7RO6hCt
SxfeoCHjqs4HvCthUvbRdhWud0KgVAybSQEsjEPbPc6h1wNuaqQK+UPmtUH2BFAVPgHBlhkdk+wU
zlTM9I+O4hETJipxN+R8wPA+DZz9YqrEU8bZ9RikJou2UTTLeB8aVSI7jXoR5DcLhurqrQy6huMy
U0KeFhaw6EQOa+YcIqqMnQMKr3zaZc6CRKW2MR4WmfVofKKqcOyfnr81mtCVNuBcioImtsM+nzVp
E36W9d4zMQhBY46VV6/+rsQ895CNrZPsA1RJPFdUjmOTs4kFnl28BOHKRs5t1N4rW6r0o6IZRd4C
CM1pvA27NA42gEhrv/f7MJLnOGM0vq/LRV/Vbe4HkNC651yaimS4HmO7POOepvdHSG9QmMprWIcW
ivNY2ym7impO+tNsp2HZAJuGOQQH59BNZ4fVu7kkV5R/Wm4lRO0N1gaE5B1A5btcpzbYL0kX8GPM
y6zJqcv5LcK8Tq7CKW3+4E6Inp0kTN68nid5O7qLI36t6WgnGGWT/nijrz9iZ47ag4HBIpY67Uy2
r1ag4y0lYF345XH2kYYyJYRdPMVLKNf9XKuhf6XVnrzyirSP9LthzIje1k7OVIB61Y1g1HkaqNpA
g1Jqvq8qlRaOYZqijSOCYgA4juzAUz9VTa8egr6pnPvZRYd6W6WjoEMARQs3Z2PvOsFYhTq7KMu7
flRwKig/cRjVqqr2MhLqkqo8rvS4OG7mPzfo5q5adwyzh6bWaruwJWw6lmnspzJMTrpB3zk3on/3
8bgnm4r4k/vOJQTgQXIq0lVYjO1fNpMMAUAfMHW1gDjNuawrXe2bdrGUvhdlobZOHBgOscZL0g2a
R48zKlbr39C67RbZMvXDyOW9h2oYnOyxngtNNkbUquJKq4qmFFj+zmxW6wMv2dmXTyYcc7TXHgK/
o2L6x6oZpXZF+wJW+YeNJGn3vfbmO9wv8px1aX+VMC8gtCDvw39C0WKCHcvWMLyulYe8MlrCunrO
u9Rp9nlmUOygnjXFW9goO6Ld6maZ3yLXK4CC535MfyEPivEva0/oubTNOzY4MO2vYss5U7+Lpo6p
qU7acV5IOo0LbqSKe5nD2fOTENkjXFZ3nNE+zS04c91COIqJp5ZS+XHstlMu3OVEYaH32TRFwk+Q
e4gNddyhJ9rmq0y8veV4q+hONKN/vxC75RCXs8zhg6nDsjr1mpavd0PL7vIKSTX2YJ98gnW5UTJK
1mzjAONC6gYSXNbOjZue2mRdocPjcszfuEHIN80XFKzH5oKDEGdRZDHwakai5Q17AO3XNUpg96tf
kAqeoqBofhe01twkrnHNldsoBbIgEQ7dqqkP/Rs/XAbm4bRk6/zi5Q/sXtFmGO9JumeHDaramw91
WjTha5A0mjwCBoEl3DYh1lXepgXEqEi7+ohPhk0vWUCj7hKEpAmfvZevvNSZ9v9hJwAjiL1xLsnP
VwnB60OmwFjc0gn2sguM94J/d3SD44IlxXvXusgXogOQ2t6kvVfXz6so0EgR5hMuNxBs6MdLR+ry
uxqnGNvuwJX77g0dID9Rbn3wFlboEYBI/WDe27JiDNggfGVKzcdIrgeQ8nS87svRfg95TTLUhjOA
9ztCXYxAoEgzdYUopRLPsPuIIS1A2/IYxZ1oT0EpC//gZRE/oRssQFxo0ZZiaxFtXfGBDcs/3E68
Yw3gK1R0x9X+0pYqCrY8lYN/T9Kb5Rfw0KB00zarwvLTjfmdtlk7OeaVBX3ZD2PjLBkcRrSKXbDk
XW92atKMzWJKs5eaRCP8+66O/GwHjp3kW79quwiVPBEX4x9AnKkG42y7CvdNJu196er6zQq3enLQ
C1wRpyeP/tLWN3rGxLBpycG5abTjHfJ8TcItuRXzE0+ZOTeRIx5ScNj5Ki3SgtLkgjCVTaOShDIi
hKH7AiES43wbZWbHn6s7W8zd24AxDrdF6TYROguH9Mi0DO2J02dejwmimZe8p4u0zHv/iyXOzx9X
XmaiLqrZOuNOT2wyZ84FPCLMZreGZPX8l4UyKLgBe0WiY18KRHfBmMifug7C/iXy7OzdVqpaofl7
Eod/cICCLM+yWb/BJYx/0mGc8CsMkm1mF4Rt+8UZ4Dj3KTQZOsPGi1C6JMGEP1qG/lJ9NWMbBReo
wtfhHpottiF98wDnnrOQkMPkWrsZObL0jV8VfHT962DmpERH2LgNQiewidLbB57Ai+VXNdJAz4lT
uW60k6TOX9+Hh8qYdKY4BrfitKMCPquQvWyJunOa7ZA5KfAvXyr6ua31kTfeJlOvJbJF4EPauAMK
hK9MwHjEpxjf1rpt07Or/SrdL43JXv2pUZ8YcgAYAyWXaKe1lQBmSRDE0yv8V9Dc9IlQ31mpwpeV
pY4Hy81kwf3oIA1uVnA2ikSHTbXOa4QYOU5O8ZLLnxJxMrv6MLx4eCa6Qz1ExNBgSp1/MtUlBxWu
Q3eyeRKgkGpUeZ76abrr23GqqTmysX5q1qkUqA3yTCWbVHVa7eekKb8E7Olw16gsHvZBkNhjGImF
nOe2ol+quMi7GVTq7GDTPEe174hmG5ow/kbgEzz1aZffqjaCeoqVx0rBDwvLv66jPejJQ+uBPcHp
niHMGPdEFjnAn6RKF5usmv30NLVdnd75YnUuNrux8VHyOq0Q54BMwOZvuwz5fdM0kd1MNpTPkhYj
n+XIiYtbQq5MeF4GUOGfrIww2KwNgXD6op+BGYG8uw6AEuuDV8gVHkCY9SzQMDDC0Pl0GgaZPlQr
mrY/NZvSQxDMC+QthqZdKgez3npFXkaHGH7xg7tvdLdeY5TNNwhM1zdnlMml0kYjeY2tP4OxTvnF
VIoRfmLO/jskfcOLleqfMHPIU0sS4HIxL+pNLUPzDFkCYyRT7zRBr331uVz/GCPDW68Z1n82L6oD
qaDFbeRE4WdIgeYF9kXZlevii3yortlWnrTXcybNrUARNWwnzbEFqabfa5Tk7ATdFN3VWPJu0zaM
Ni63MpawEmwy8sbub5KHAh6jWl9Rj5n7FdrnqhIRpq06pRibID15I0yb37nVzEqypoIDnZyKgGqW
1YuQ9mbToXc9nNBKjB8IesT9onKoTSRwNzj6+mSPk6j5RpPibLEqAJMOi3iO1aKfWtuZT+II8cHg
EngwkSE1Cdnz6Jv+jzP38CpOpKcjqt/sOp61vmqFh6xVlEwHxOQ6e1fOXyyE2CAGVdwix8F+4xn3
NqPe+S+KzY7wLJOwmJgaNUSaju3Vmknn5C2NPUeTLD7lXLdvbYaaUfCNfKk5b3+bKsRFYEbxbJBr
PCUqXW7L2UxXAez7re8XdFRZX1yBsjDZLLxmm5KahHMclsltNl+kVEPqVki4XPx1NOYy93R6F8mB
MrnEbTJYCMfuIau4zFHCcnLmBrFDUkAKYbKWENRT2D0RrWJmtDexIJ2IHM5Hz0NZJhdBi+iYL+/1
XIN1gSqoZGdnrU6DMiP7CJHzW10wbc9+kO+6qPbK7eSg9tsYb3CYfYAWuQQTeOmx0xPiq6jPzoOg
miXUaVttndL9HMpIXFGwkl6nsYn+GhHQc1HH8gz4PP6zhZhgy53idXEj4O5p8W5BtukCndfpBgdC
s0sT4ocyYtquu0nkO1Fk5hU+qrktYsdsRgaqi+3LPfpsDcR/mgPOlM8IYeNpXJP5xBbhf8Z9N94M
q2wfQWuAvfwBmSUZz1vRRRSYpbMTnEY/F0dEiSWacCc5GNxvl/al9Wt1sfgUuHDfwrHR/7LZcx/h
JHGaLjBEnajmI/VaY7jteYyQfeppx3DqDVvbROsrzy9qgb6NX1KIhXLnzU72a0ml34PAsixAFt65
vHOwZlPqjJsicZrzYEvpbqUfuNjNZW/gRJ362qIPZ4MpjHdmHHGuO5gm7hwjINs4j3ak0JPTBcAp
X5XVdGb1U5ZvGmAnPMoLQIe3knnjTagvWGftn1FMXUyDna3e4jAA/gL72CfRgEgpYi57QIzDOs2G
Jq5sl9Sn1od8iWmW+ceNBPNfZ2G5w+w0fYXU8b4jjB9Am0lSlnFQnruMQMJksGH7WBNKslOqq9+H
ZsFSmlgyIzZqDOI7W2FIxcpUIeXwxvKuK320Myh6jpUsiuupThmcUqroIV9I0sq7gBjAedFHAehd
72tYpWcz+8SCWuxFqOBFBbWzxKT7df4bu8BHQ+Qdhs9x4nKcQnz4nnQbGKHQ97bugqr1VFiNOlJN
HtQfdtndwuW5C1nm0G1M9TEorPz0UEPdDYj4d17cwGvztYbcIouudgpQeItZmMSKbjSvDuoessvo
tZ5wDQXjlXQMKt5+YDVSoskPCzQ0hmKA3ugaI5r/2C6hfszW1Z56tya30NdqQk7Su79lsdbkBiQO
QupaIPhKAoZ/1DB98tMDaWUbe/FcbV0/H2+8YCrPWS3H6AZWjeifagC4PqENtshKEHUUG4xtTbpZ
mLNP/jzF517pdA8KB4+vO6J46Tv7h6EIBg8Jzrh3hn58STG/uW94yJNH41oY8qzPp6rYMGNhvsIF
MB2ienSvao1GAq/ddLBzhtlG9XU6bWcCl677KiOXuk3axly7mMIt85LbkCVtXA200q0PMvTYCwhr
mndRWK1vjKXptlakMx7L2IiPrA2HH4YKebJh0B5WWTl7fAvts7fG7vPqz+5P12IbkFOcci+tcC2L
X2UfSs+eQlfhBbesCuPe9Qv0nSzSkt4vLFMgHwvJkAkr4jVU9wIANIqPMcEFBbIXlS/9UgdX9ZiL
z5JOn+ZksZ7e4Oppb6Ct86vF6fVZZqJBXZe0/W0pZp4NepHulOV3S6QZbnmjwAIIsFSYR4Yl2QA7
mN8gzIc9W4jkZ3LIuKQDLsfqKyFEkE3+IdIopUAk8O7wUDRHdpwOI0hvD6OXUMopsrlTe1K02j9z
26fLpqgm3qjCb+9s3rT/mlw0DyIJxUlG/frcI7vBeAcKsG7HZOoKTAYFEFEYJgdvKqvHdV38g7us
8kEio/sJMYbgHF+diwq2LE8jeSn7CcD/gSy4/LZM7fJ60SLcsUu1L1EUzO+VYvrAyLJ+a3dApTvO
7YS+dm2qa7ALu/UJcbkWCK8fL+4u/AaCh2J7KWs4m6HGxTB665dyfP8pQuN6lfpx/VB46/TP1/7i
o5oPy5bTHowXiSXwlr80JegrRbrDJvJdDsIgmtJDYNL5DgkVsWukRFGXHQwFKCKsdIgkJYvbl3jG
rLjnprH32UgZ7H7oGvdP6HBNlBgL/5kpQNNhEhjAOwcTTPGZpy4Av2uR5yZ9K35pSa33gZ6q9ScX
lXsYxmCK7+PZRdAximq61RmC92s6rJzXYUjXca+k06O9GruouFIZ5H4LGpeNJe0VBeKHvFAVJxpK
ufqPaZrE3Q9WtWckmuLF60D/DklDj/eBPU1M1OtawlRxccjvTqVhe7Q9FoWNirm/N9Qp1c5r6Yah
e9RzDYRlK74EkgzmeWUPqpoGO6yZRHo92NmwCHZcAwWGHOmmdksQ+NLfIm+yDfiOxseyIWhulpgt
FKWo2DMii9tH+MXK3XhxculxlFcisr33UcOEbscqdecnLsFofF6WmG18bb0leIyowzWbshe8uY0T
+zeR/V/XS7zXPZqbuLqtU1GRwsQgXQx3cugLM1JM7q4HIhLQ4hqdB/FOdP0s2oMvqU1G/esVIMSR
03X8p1lrJ2dnVeQsf1FFX3iaPCsEy3zXxuRJkM5xS8v07L82APnJM6RY2XIyVqV96xTQV37uwsGH
TG566o+cmnQ1exxWy84MH1bKMzEV3rLV69IjSktQQ89PhipugcsB1UGdOkFHIbkMBn2Gv4hjZP61
1BkCngjZ00ZmjV5vuinxm6dVI3m6d0IH1e0Wn9eqH/yY5EvkpVImz07jUJZs5mAyt73o7KckbvES
yd6W06FVEEzJRqfoiBioIxnOmwl9BgBH6C47bxAgQ/U6uH8S7Mrn0MQI4y+IgL8NiWl4GZMwfrP1
Gh5haYjrZ3l41MZHB28KsqpseT/pC+QRyeBfD+v4kWEduJ76INjbIAJy6JCzwHFa9y9znuDuIC4k
x/P24NYgaq1E5iVjjQ5gGcN6L+uS+dkr0gn9RlKdreriZ66I5AjCxS2Vl1zEHp2sORrt98yWnB69
ZOy5RGm624gUhOvAM+YXTtndFnpCnzCkjQfvGFYPzRyrh5UA5Ju5bCmdqRAWD0NRyU1B50CwQw/i
0a8s7BkorUQbeTF6bfKlGP7qFNBoozqpPv2hw4fbUOq6mtHusjrsXk3vILwOZvOGNEG/hJ4ARK9k
434kvQ+g6C8IIRh8pmfiK4mdZn2ji89khmejXZY7j2bU99bH0rVloSSgtYztTd5PdAxW3fJRkhOj
t4q3wofc5J9aMZHfrpFG++XW9evIG7eTKqw6lC1T9Ig90P0SuQGaK0zwvHp5fS6dqKB7tzPTW20R
3OKSaI+SLfs2Zm89DT0q1Y3FXPHe+V7x1C9WI7tmbz4EHAdsdThzN6VU6tkRbfbRUPvF1D5MASnL
Ru2qxHf/dM4wC5DMuTroTOB8aPz+vsxLDhuLrfxvYApMD0CY2Z8+HvprE67rbm5M+O0JB4AEQXJM
eS4+qLUf/OsFRuM8uJ737geVeWgipKEOfg1iwCXwL9aIFLUAwvjHTOMMxIhW7KdQF+RdeNlDwo94
N0Tr8IvpDaubTwCBtjgJ8fvFEMhjlt2EXQw67Sth3oEa9N1Ytc1JsRruCBooXkeU6i/Z7IY7Iv3s
IcyyGmcvEkeC0UFY9b4S3iVmup2Hu5zgkfAOIThtShvhrqJ78pbR+ygWR7bQvOg1dniWtXOgYXOl
fty4z3UJEbPwnJiDE/nd/BfqKnRPHkqQ7oCrf3xvY/uO4wmxnY/fq9/QCQlkLS/p8mXThvPeYTUs
7pyxk9lZXVaUbVr0/W6gvnjdzmkHEtSoujs0PtLe47Tq5bhyijPfVpN7YaeT5COMM6EOIllQy7eg
axfCLWjXk+vMoOmW2Im7jmC0U9Co+NA6aMSuUzHiOUXf8kT+Cd4J63cMAEmUzytxyI1/SAaWvDkX
Gl4CqIsFY5w4oifmKkAwsanHujzp5SJgu+QeHHRdhQBgSVBOW861aTfjPzt1wzL/yy1CfyNHBCpQ
Ib7LQ50EeBPINCBNHiC/F22P0M8vln9ICcgL8sCDGCiQebCMBwUIJrMZ6l5yCXEQpkqTNaELdwN1
geysZiYSsyZykoSW9dR3MzJOVqVrfi4EeLO9qNsdvKONcbt9GqXVVYiO85rMmuXGVxgSjULmNjiG
+8BjQeAJ61rl7BFgIC5NCUb7Qom1DJj/xv5lJrXyu+I6+qf8PNnXnl/fayDFN836uzd2sdvJ1c2x
cSJsdGXRiWZnq0z8KWTS/djaq/fZmED9zEK3Wy/S/jZaY7SNaBR1gAUx7eF5RPNdE0jxsqYRNKQc
w56xZEVxmko0vKVy9V7FMyqb1BMITcL3gUJEWLDYvevdskQHXMjjAOx/4D5KH4bI2pekDZp96hXF
C8Rt/DzVWHrg7PO6PswDnx/MvFrB3of2qSPUijcdu8zPwvJyEEOAdAqL5NcqyxVpUNx22wilGpuh
a3ZIGOf6P87OdDduJc22r9I4/1nNeWh0NXCTOVPzaOsPIdsy53nm099F1bl9ZbaY2RBwUAXLViST
jAhGfLH32qgxSy+027AVjiInfuuyE1kCcwguEewsZ/DvPAw6pozYcQdOLJMPnZvgOpB7RQjsmh9M
B6T43tetgYbo0FIN30NxjG+VgOoRUKXQZieAIcDK0Xz1gsfqtoEe9NqMMrIVizP7IDUUgIEyUJCR
I4hrXs7DczBo5Z1Q4J3H6MXmLZVy/DyWEvY7CIGWtGVbNHqks6aaT88upUsKs9OxPCccFxrvvSeg
AXW5zZvKr/dWpiffxM4cp7XmqE6zeSlntygNzAsq1nX45OU1mMZaCTkOI/6A843c+K5m1Zgw7+Bg
soMgy/ejjl2YbShW8k5TmJzHrOnvQlSkxtpPRHlcK6NYVnstRY+GHEoydXQXYq2uWVlVD/HQhGRu
TfSUXV2MQMrAhxneThfTlkT6WI+TR6FQ2tCuAq+cFEagGX/GnQt3j2VPiQbWAEHk3rcDB1GiPQx5
wMZASRP20IPVJypIHEquP9sgLJLfdWKgUfB0sFCHYWr9WJiDKOwpXwjJGn16T2XUNEs8KTU0jvIC
LK0kv+C9NkgtSI1Uy++sVPRV31apQ7THWO06Y0eiiZXYnJ0EHGnymtVtv5YMBPtBZ5R74AnpHXgh
667Mpfah7vJe3pTGgHSIRW6fXAp10nQOhcjwNiUC8Hls9SG2OULqgq2iJ527jTls22e5mjtBGmEy
oZbmcTYGSObYMzRtPyrMp6Au8c+o7AJ/BrI7uEclY8n+PQRvpOPzkDVIId4wvA6IWgtbK7vqFek6
QLi2Yd/mcFjnGjsxiDTCLhHeXnqRFLz2WKvuFWFQn2s2FBz3I95BEq75gXpsQEQMwIkbIEqA4krz
Pha9rrgP3Yz886mGmzAZ5abluJASNiRa4tUzMZn0G4hxeBMQy9R3WS9KW7kexasBxMJlVWcauhY0
G/UOKxinIzH1y0fkGCGvgchzWZf43e9cAz1PzUML7KTRmkPoSlqz6joIZVjlg1+NTr1zNbZm99qo
WniPP767tij7R+tCo/rGl1Xz9SBnZNRKSpSuODPNnxqwarvW8HUncQFhxKai/W5yTIDkNnQd07Qg
ZtuE9q6s2jTkXTzW1ZWETLnf9Dqan9CSq3Dju2zRbFUOceRaCNhTK1G2JiJe7Yi2hn/LbJSJ65z4
xJwDfk7dVyanjsiNKFDvlDrV1k2BIh26DotXhrYCyyRPmKKsosdlUEuZ+cMfcf6s8IX3uxJY2YWm
jsOhjxA7cFbgUb1k674CQ9y+FkbewQiIaqs7NNZA1iHbt61Whuk1Qi4IQuhziCwL+/SiKOPuKk6i
4qi7rn+VZqGLEqhWHo1EkKJjyKnSrm1yUbgy68LaKaEFiUnQHiQxGw6qq2qXLtRk6xixMoGBM3R7
I+wr/SYtXKu6hPPHQgZAQ2jI2boYeqBYnAYZBHZwJt0WuXuDxWm8HCoGJqet2bbieBzGGYoLGDLJ
EcOtyv4uRRrvg8e5DDhez23eK9ILDHDWxm7gJ28uIms0EX354qlES1sTisdOi9j4zj5A2nAMBHca
xck11aQB6Y/kip4tCXUjbTwlpKSpKH500aGB3GUyHDyx0KpvPdZ88RDyMmUt2eTrJpe0vdo1ZY4u
Pq7NdWZEAhiZWN/gO3mONWy0ulQ8J3IuXUkgq4CujN0utUbtoQnE6mfSm+VNqQOoYWxk9+o4Kve+
D9OM16ZIqY4oGiNYFRRLoSZEIdcZI8zc+I1Zaih/k5/AGAZHqfpuo0lsdVYMJolZdVBk6muiC+ts
AC9yhQyxNWzUr+YxaYueUwygjiz9zL58sOQ+2bIcotSQR131g9g68WLQJ4JO3Q33mpTFul3lvNFa
o253VTTmh6pXrftRSPVrcB3aPRt64aLMa9WR8FtQSOdBp0exprxbUAiKdrAeDBG0YhRz6Guw4e5T
wwgu1DjOX4sSlLaKYoctp9dzigRIaYdjkDf/UGK5VRRMsGNQd3vfq13HTN1ubTLp/dRIKXkwddI6
PUrcu1Bxa079cXfbftLyRu4GfKNhaO3lEIWOmLsxVhU/zL5XWoG3gKNSVIIonnccMjD6XNHIB45c
xdbbm1lUPBilHD2KWMhX2O0ESH05ZsMKl/waw6WQr9qqDQ5ZhZ95TMXqDpijdmFKBQhHr5MLu+kE
Zkry5mX2tbWYXoWmUiON0yiZuSNidz9soQER2Yj6VXVrpw/BEKa5Yh1joDGPJVV2Tm89xb/2cl26
6Buj+1YV4q9hVIJvki75d0btR9e67hdrT2bvJ0ZNvDdlbOFKV1Zb08x06Mamm+9zDkR2HKGxboUU
N81bnGsi0fReXB9c2aZmXw1XM8T+gf4PO9E0KJWo/S5Kg/bcVY2wFXo1vKS8gJ1bauKNoSAQ9TKz
ncDevviLF6/xUxewOwz01GuKGhJGFK3prnyhJBJJIG+iGetwA85CwqGTUdQo9kDDI1aZcLQRSB5i
GVDWsLVICAhBQQRw0X+EYSbnFyEvKx/PVKcV1ZXeYQSIV6DNkk5elYKhuVeiH2XUD+LaMpo7pKCB
GtpAWxIOCdj2MB0ynC0zQZEK04zRhW4puWEXNXLsTBZMjb2P3fNYXXFGFMXMBDK7gmver3iwV5ke
owS9HKkShcJ2BITisfolg3xrjmjy7gSEcNnbaYjsQqyENiNYD5muYBFSlCNlKjSMZQYg3utM+fF0
8wtp05xl/wnHLVHa6m1UqEe/Z/YNZP1gVVdKCgqmeWXE1Gs6nU8VQroVQvG3ZDWORlxmrPi//No6
QwJe+I7qFELwIX+HLZ1kxHEqHa0uBAWKB3xbxfW5CMKl/B11Bq9WBC/COYXVO0ytR3Y/l2gl10k4
HIEP3LnF6CR685Ot4W089GuvN1MbbcR4Bl69RJ2ffv7hu0VRogegSuWjIESKLfj1UcJLsTL7O/47
/QwX8Njq9PMPHwE1JDG6IZePdPLvuV7f6WK7QbiyOt380tOZgYWNHGYi1bj+mCWmco2AoTgAJmnO
ZBIsxD+os/6NBgmXKxKSY0S94FpVb+vRuGC/vO0SMCH98Ea5Jl4TTt3tTn+dhbulzDq8qcAxq6Wq
PbpVVGxQr2gblhcvIqq3MzDmhUeuzLozdjIp8gJfOiIa/1WhkYKIPAACaaPXs/kcCw/lPcjuwzMX
infucikf1UZ/CfRql2Xx17j8yqzHDm7YyKhcZah6aG7CAFcOj2aVncuAX3oAs+6qd2ISyjLOoyxx
fzSuew95d28wN5/prwvYbWW6ZR9vjZTUWRSV2nHKL1Irjlsj9dfQJE9jIH6Dstie+ZylRzDDinuC
y6FCGclHr2quqYs9syY+gyyfesonLG9F/vMrlFKGKCw08mM6iGazzvpGJv1ENh7Txmi3umLKVJms
8XfVp+3114bFbJSrAJY1NSvzoy5Fv1vNx9cgajtRDs7Mg0tPZTbO+6IpOeEOiJECq+O2iHGRAsH3
4NB7Axp8c/pbLKXmyLPRPenYwkpK8yOBjo6Z1Gs9rGwpQARD5cCsQ6xj4S53WVWmwaGJoy0+H9z/
lfR6+gIWOrc8G/uKgh1e5tD7iN4KArlEmYSah4AK5czksjBfyrOXGc4lM9TEiUIjRtegsA9B7l2C
a9p0WUahzycXj9QKVbs5/X0WeqI8mwySIoeTE2g5TWcs9G65lWtKMYcurfZRI90XiXpm2lnKmJBn
8wLaD7W0FKM51mF7Y4b3yAFtJZMOSneZW8JOULYUZDiM+drwfQ9N+zBNFEo9Frzn22PKepfE6e+V
UZ/J0lrqBLOZQe5wPIayWDoJ59GCWh97zbzhzP776Wey1PxsdoAIYOFf9xon8TLjusM9GFdGeotq
5nT7C++v96y/D3fGiqwIu2tAIrXSH/PcP6B2YYtgoa8+E7i4tCSTZ7MBTpwkjrShcXSMoLabSdEm
YE29sTgcdeGZaom51U3O2yvTtYmW7+5iS3jW/Xxz+itKC99Rms0TyE2Q38l+68DQ1S84AaEqwm5Q
cg+9Wbvbjs3VFpJAth6ANq7QQiMuCfH5R3V3gUnm1tPhbuGrvMUW+nzmmqYv/8ms/x5d/uG+Y8/L
ZSKSWqfGVr7ple5nq8j0eL2/GsNbSaK0RXzMKpBy8AhG+NVbMZtRshCRJwYpMqGznyG8o4ei6BsW
RsYe5dauL4YHsTv0hfwEsz5eoxhiPRAfsqj2CCFwo6mI+atiP3tmQbg0hb8/sg+3oQey3AqW1DiI
XqVtlGreLfFDG85fK9tNC7gAFCkP3dhiRWqDb413n1eHvNIfIEYKZ4bAwhB7D7X6cA1wxatekDLg
fAMFPITj1RH5jbQ1Ddyqpx/30kfMlilEsuR607uI+MdEO8Zl5a8rTl3gcZbamVu59BGzecgqRc7M
dKFztFa0eCMN7V7W0tCRKvfcWndp1n4f4R/uVEIkBdIsxPu5kb3g9ko3ljmAMlREanBm8ANZGFWr
jTkSc1mceQcuDd7ZWkUpNOr9KrcOF122rgwOm6WgKR1iTRBoiXX7tTXL+3f+8N0MxgXyK62jF0Dc
itHBPUVB8mYIgB5FsMVbZWjKM91h4b0uziYkyVJz1dK5j3q8S9rS1kH1GSbrFfEuwHxsVDvCjE73
vKURJs4WKVVnBCrGxcHxjUMjVTjmxnuxiq441fpVTAdFkVxuhEZ26sJ49pVqH8Qs2srAOzO63ldj
n8x04mzKgf8n9gW1WadNyl+jHmL+5DBK2uVh42Df2ddAXLViX7nCm1v+npgoYkEygIdmPErqhzju
v4uJdEdB8YAo+9IrwzW15nqVDJw+ErtlT/pMgQFFoZBAd6T4VxRSzqRxLnV5ceqWH7qFZbEyBjXZ
OaOMPxk5fyrojieKCIothGzGNzHPrkM5gLLVqG9nntn0cv/slk1j/MOHxkIrVAXEGicU/N+sLnw7
zsbrtiu2w0hV7tAq2PoQYSimMgUMqGvI7OeS2pbeluJsrmpl1S85qJRgEdyK/c+UhChFveN8lGiA
bIuYilj2TBxQJwFhEp+MQdtW2WUTubeJcjhzA6bB/dkNmE1mIWC1QkUj6VA8vzBRfNQPgaU8k3Wy
98QKDK67dk35NWxwmHOme+5hL43L6Xl8uO9AkvPaRL3mYNwpHCuJILS5yB11D/JpALkfr/z3gLql
HRk6KeNDdNPD4o5DziVH03VEvdxII8ECrpF6R043X2CbJpe+X51ZoS9MhuJsMqwGsYtSsAqwbSFP
1OBwVrCbDpYHuqE8szlc2AWIs+VaKnmhDtqFmK4MAGyeiDZ20Z3VKU+y1yEmCY5urd+eedCf93TF
ms2E1CEhXsCfdjJPUdedlVwP4PNHQXCUHp09GGnpeTqkuTFx7R8n8q5Jimydk5J05gqmbv0/u5pi
zeZHlh0Q0ToGeNYhzcIsy1mU9KQmuPpjGfNW+2oI5aswKCvfJ6isxiDn2XlGaY9J6fQ1fN7tFGs2
QyI9p2gtyp1DssEa789TNmabzBD3hUtSkyg53IGj5mq/T3/c550Iw+mfvRyriBpn4lg7mVTCyQWu
OyTmHVj6p776fvojPl+MQHv68yN817JwGmmVA5P0TemiI6cNj1Ihn1nrSNOd+eyhzeYoC50DlgtD
cuT0KpGiPfthu9Qx8krtGuGs7SXyBr5S5Ha7kur+4P6oTGXVoXnWBxik9XNzbme59E1nMxW5MSCG
UOE5xAnYTVb9GETxV+2fGe8LeyfFms1ICnGiCurjzrH8eNeo2zEzHP4PJOJKSMej3G8HfoLoqskO
oB1OP72lITGbZeoEeE7NkbsjqEN2Jedpu49q+BKnW196drP5Jc+02ACX0zoBsXipGd7Jrnxom2Kf
6wjX/DPfYWFMmbOJpcH4ADCdutA4koSuj+Ul0lTkA0khHD0ws/tCRU2AmjS1R8E889Wkz99bijmb
TKQIOEph8bhMeF9oWUbKGNlbm6iXqjDemUWyzRGfreQy1dnjuPdloJ2Zxxb6oTmbQ4YpXyYqVZb/
WnsnhMLrkCjE4sWr0w9t8ZvNJg2xLjHHZZrkRA3nlDC0rjwzKNd+N50k5YYDg/NRrM3rXtSQd7pt
eBxl9rJnPn0aTZ+Md3M2n5R9N52+Z40D2Uu6dmUVOPwU/hPV0W+RZI61LBk3et0FdgBCZCUD8eEE
EJHwgEzsCg7T32HS//6z/w/vLbv512dW//Wf/PlnhqoQT2g9++N/7d6yq9fkrfrP6bf++1/9+Tv/
9ZAl/Df/J3/8Bu3+/bnr1/r1jz9sUpQ4w23zVg53b1UT1++tc4XTv/zf/uW/vb238jDkb//8C1Ng
Wk+teUGW/vX3Xx1+/fMvaVro/fvH9v/+y+k7/vOvfZZ6/+ZM/3P/f3it/avJ//69t9eqpglJ/Yeq
4rtSNVDDUDKZrbq3f/2N8g9TFSXVtGTNMKWp3kcySe3/8y9Z/gfycJH9joh/Ccssv1Rlzd9/JWmS
DvPcArEz/d5f/+/6/nhC//+J/VvaJDdZkNbVP//6bGToSHJmMwEZo0mHqUZ0PA3U03i0EFsiNvxw
M/7+sP9N47MB3w4Vyj+5E52O6EW9qZ5yksSBXW5ON//ZTDxd+2xUo7kYAFJXomMhLCgEZArBmQE9
XeB8RE0tz8azKeYhfLVGdArCm2KolS1H+uGINaO/lDUUQe3b177C9Fg+rKlTAgRkd+SDShOj+AXx
aWe+wdJzne7Zh4azRkZQLmOua6gE9TJsaCI4M3M8U7ZcuvWzF3ugmK3QYd12cBXr+aORv56+H9Ng
+PTOTz//cN1CSHgC9g+JFARy6BXvaJHE2QJL6rBDaFF73QAonRIz8e/tcf3eUPKwzdrCd51f9JZ2
7UmkdsSmY4JvDX04eeJRx8sHujE/8x777BU9dY7ZAiDLNRPSjSg6vRZ+IwltlYfgXqLflpoccYzu
Tt+JpTs8Wwjgq5ZQznOHpfRFQS3Tn6tyLvSMeb3XQ7ZZxRUj3hCfgGms9H6bmGfkCwvjZl639fqs
r3WRi04aZZMrG2Mk3gn4JzDNUt672eb0vTEWesn7yvdDLwG5JCOTGUVHU970noV0TFBrFWwwMLig
BZNdLJjIO401Cq0jYvitJzWPSZQCIJmMQ9WmG0SEed26dN1dk+ZbwRivWa2uyyBa+xpuLE/YBGp6
SZwgTG8yF92u3PeiZbdyDD4YyRP7+xHlUOlZNsHAa7986ofnvKm3fq85bn4JxHAlYLDWWv9qENPr
CcRlFuM2k9HZN/1VB/THM6keaOSCylsQGhvJqzdGVO6YeNaT/ISDJnAW3ZXQvBA4gQf7V0YGZBsg
xSqJUjV+of/GNBXa48RUUe/CUVnVSnl7+iYv9ZPZHJh2oeabYyg6Q3pflC9qeCGhrTzdtvzZkoUx
NK8qh2FbJk3MGGIzjbUJf0EdwwGcvFNVuO+Hw1ATeKLegIS3GxmAYqrB8TTXXeA7OYlDmgJRAiaM
UqJIq5tjZKXYqf1kTbAY+Jf2TEf7bJ08XeZsFoVRXyBvpT+3bb7p5G8RCKtyeJHgeWflN/LWJ/Tq
mXuifbY8nj5sNqcyLCGCC7XoKKb7PIT4EM0bvSptDEer0cKzHb9hCmNoade1XierWpTWIAAdvMJr
F79kyzFE3IjPXhx7K5/YCY8OX0oaBzuTPbnEGYe6wE1s2VJt4n+wkSAkDo+WAvRB/a7Rt4BzXUiV
bGv5b4lGSiCqko49I6LaiOcjRd4q91hOddP2xPtOesqySwzdWAcfzOgt49wNHpB9uo8sTIDzcjpE
iQZ4FfdehgYUir2NYvR0y+8Hm5+83t+X8R+mjymlAPu1xGP1NNsnCaWBTi32G3+KxpA2vSDYWC9i
KKyi9GIOAEsie0A8KjeDjXubjM3n3gj4kcbrRUKCdws2HUMIIEGZGI7TV7n0/WcvAD0LlYJ4Gyxm
9bBHqXsZCj9Pt7zwApsX2C3Ch9w8lXm1QEKxlI0AOET5lRR7ijZn1gcLk8e8rk5idQgMl5dMLfDG
fmq7V0V4O331C/dlXjFHHdNGFSJKx7JWRbsftDMv3KW7Mpvv8higSi7Rrs404jZY1aoe1fvBJLRY
Le9PX/zSfZl+/qHn6XFaAVvlQ8jyzPSrsPiph2cqk0v3Zfr5h6YzvSM6wyM/yi9J19rX547O1IV5
SVT+bLiwCtMQyWdxcsygSVjuAExvcGCswWqsMCcejOB7WeXs2x+D8EBuu00Y5ENX12sj9xDpV2vC
t2yBBNqujPZtG+A701DoTUyWcuu5yrYdi52QkJIRSSu/1A9Bc1MF/W1rXMkcwVTJa4WnSRgOuEvz
Oj8E0LjELaRj1QvPrOmWbt600Phw84TWIF7aNVgUlaScFtvSOne4udTybLWo5yhggyCZNil34UBq
+bmiw1J/nc0PWMXjRJV0NJtVjbEj2oqtv/H1255EVCMW16c77OeXr89L0AUB5QIRnkyVPob2Q6me
GQifXz05wH/e8CYJgM7mLAAinJijdzGGz+PwewB/HSXSl2ZQZPl/foaqZmTKkPnqxN7PhhMbgn++
dlPmUwUnGp2McN2ZIFkEl+dnLvjz2UGfF4a73pcMw5VHoHz5drJ+D6l/LXhn5uSlRzn9/EMfVzSt
5Fid2wH+AhLzpPc6cz+Wrns2Q3iR6GbEnI5O5t5XlbBSXVbhXXbmrix1ldnYFDEdqxhRWOxbuDPA
w5BxowY2gWcruft1+okufYPZKAXvnzRGP31GyZHroxFVWCT1M19g6cbPRmqQxWVDLBC3J10XjNFz
e/yFdudVXH9sk9pMaLd5jQFjnFseLTU7G5p5bQrwaLTR6cS9D45qXJ++x0vtzoZjb5VeX2IgdqaM
wU66r/Qzb76Fh2fOhqMg57nWTA173nUr3krswZQztdWla54+8sOYiRvgzC3BAk6ag7Ba+9nd1+7F
9Hkf2gV4Qgbu9Ogs9jXjXtPOjMSl652PxGS0PGzmXK+/M+6yZvO1y50NQdliH1IUNBsFl4Fig438
WruzYRfhbMeOQ7uJd9srL0X39rV2ZyOujvLA5V3GzG+89tGlD5jhSw0b83Jp3xUcDzKHmj25Hms/
+tqNMGZjDnQOtM5WHR1Vv5fH+/rcBnZh7jRmY84PwCQaNTcizG/1qL5tYAX0HbE/pXnAaPbFuzIb
gF7tkyQKIdfxMRANwjHrz+ljFvqzMRt/eQvfBXKl6ADfrfFv9l97Fxqz8Zf48C6CSKFDx3sihkLr
awPFmI2/RkC3U6i0O7BpaMjg+NL6VH8vhH2YL5RRKgQlYr7okmOqbt2vbRp0YzYAuzqRmrGwevS5
aw0alnCmR3xeONGN2QCEN5GZRcZ9GK3XrvytNvEOLrmtuNXaKh9Uj2CM+uZLQ1KfDUloupLblsbI
PplSUvMgpT9ONzz1sf9ZJSAT/s85Oim63KhzxqSIwFUWxZ088Bo4dyS50LP12ciM4GjiBmet18s6
aVmq7b+cvuylhmeDMVREfKUGt74tN7qxd5vt19qdDUXAjGRb9SaLU8NcjfJ18NULno1FDLkEHtQ0
rOY3SnJomjOCpaUbMRuLHCUnoeHz/FLfiRtgfUN4pncv9YzZ67BUvUqxptnDIsXMYGPbyDcpkQSn
b/R7tfyzjjcblKIhd545LcCk8AVw2I1vxbY/YfjSlSSR/qI9ZhIxLlFlA6pbDdigPekuJtNe3SoC
6e2DuA8C79zVTEP2s6uZDeWgCTJBKbmaCp+0CyMdiCKm8GNTk0/AyKjDwG6MO6LnVqe//8Jz02YD
ugV+DqYxHhw39m8KBITlmUl/4bFpswHdE+Pg5zHfhJS1kJyrzL2eQGunr3qp8dl4Rm1GAt7U22pF
gniNAVa8DyB5nm79/XDpk6egzUY1QddKWZE04sgltZS2x4jsbVO9sf3shYTHtYB3x5OFozw5CSR5
Qm2tAX+sO4hNdW6sNFneElp1laXCOg5JnDTEYz2ckwcvPbLZ3DDqUgWHgyHsixjHw0NPKOvpL77U
8vTzDy++HhdxzGKFWYfQ3+wAwfx0u0uPS/mzXZU4zqqJaDcAEQK+UwUpQCbPuce1sO7SZjNEEZZD
qk9zWodHfsI1R4ON5MuOJlSjPO76UPlthc9ia23C9kdqPKjyTut4TKm+Totfcac6rbod8md1TDZV
Fa31JNrlBMyGRNhZsYLK/0kT7k7fi6kPfda3ZvNNKYaVVXWIoHNCcaLgtppwc1Jtq5Lyxac4m0M4
7mlghYmDQ4Y1aMvfQ/21OX7u2Y41LYfJkA4O2RQDG5Mvbq3nPuxRyiKCf6jaAZS1hQSRnF7uTt/t
hR4992AHcU4CBOwPB+aoBqaoPfMUl9qdzRCKpI0lwEYmIIPQALOzzfiLhbS5rbqIE1NS8dmiyF+N
5ap5/tqdmI1tq1UFSCba4IAxlm+8cvO1ZmdDG7MKbBBTHRyiprSrLzc7G9KElhGaUbi90z6MQfsj
j6ufp693YSp6r7t/mOJyjRDzEsAEC7Z9KHzvTXBkSvy1jcPcVE5sSqAhQxscAr44Myy/tsicW8fb
gaUx9N/BgdhBAbf42tXO/eK9W3uT1whuy4V2h13h9A1eGBlzhzhhRUFeqnSI1L8BVPUSC+m5Q7p3
+MQnc+fcIl7qyt+jzq0yUje/W7yatdouMnerjwdhHFZe5d2K8GmEUltpmQoq2YLq9gbx0q6ncFb3
XhAACWaOZYJdkOyBAw75ISqfdZKeBmI4qhC+cpYSV1agYu1x3/3sSuEA+G5vunutuau7o27uc4tU
ELNeUWncxBLRGSWEm0JZiYgpazLEYKkkYrmyfAn2wmMpfvvazZ29+lG+JiUI3sEB3lbptluuT7f7
qTVHN/W5ed2wgqAYPLF3PHQ1unHv+Z4dSeI26b65wq0YwFV5E5L7onvW2heSQ7/YWWazh9+LNdY6
dtomINR0T9To6e+z1Aln00cUdGJKjjUVh9c22w9ffJsos3e3YfUgv7Sp2d9admzaM8ujhSWBMnth
88aThnh6qi45Tyzm4pEImp9u97XDfX0uO1RAxOgmuR6cGDwp+ipQz5SCF9Zdc9M5QXSpTixEz9E2
ZEuRnGHEE2p4pxGcmJxbjC88yrnu0IprhRU4RUCp3Xntys3PdPmFF8FcdQilrGpLpNBORHQ0Jiog
LcQ2nztcWrrq2UCNBrOBuc1VAzYl76I7B7FQppHxyRQ4t4+7cY6mrG5Y3LkXRKfdysPR69S1i1vW
f/QRY41qtxZbbRtn4U0gSYBXr8A4bgMfmk5V7DW/3GvqcEw5uFQ8GAg51pbMuJUEbS0I7FLyVZa+
Nfm+DB5E0rZTqbI7DoAgMq5jPGenx6ckLt3+2chXW6k1ZZBaHKjC1vK6TZOrZKxqdlf8Ap9nZ9SX
PE/heBiCpWhuYLuvRqi6UX9oYwIKGuOAR2pVlVctzNEiTtemOiVix/uIFzusblkcEfN4qNRUqI/s
z+T0Qk8vek2F082EHcWkiz726i/Yvmhuvhm5cK9K7VaTk+ss+iHWT0Yjbyok3IDzVxCltkpabtI2
WA3qzyloxxdQtOjbOrvxQayFW2gyl1I7rnsArqZ2SJHdt+NtG3ORdbbKADqXmrQyzUclT9Yl+bXx
BPj/HqeyXYkQyEsCR+TShm646o3KnpCwXvIIVN7IZKzAxk6LwhWRUOsu3owigRimnXjqJhK1K918
MpWLKAMqPFhra7A2RkfGAwDmUARpACtWFzZAQ1dZ8lvUNYioL0od3VQKZNninFtvocvP7YmjSqIA
aenUaYhoAlqanesr0+z6SZd/70IflmwcKpux0bHWzvOHzLwwf2Uw4lcmAvtxm0t7Lzq42eF0v1zo
lXPDYaB5PopCdpJufGwbd1URfwAp9HTj75uOz77IrM+3ktBkFnBVRxSklV6+kgISDL9j5SKPH2Ks
cw3g/tsa6pdl/Ky8+yzvjnF1L0TbROtWBWjCVi9trQDWql6yadqbMQk9TQOemdKDQbhJTqadeQfL
/ckvt3EMtrPSt/jHbRlFtQBZN492aNA65HXNRk4LxGndWpWPfvgUGLept6sNAkrP6Q6XOsTsJVyr
Ru8OgkiHIBDNFTgFvz1zIxc6xOw17MZlUHYApZ3EAqh7U7YPp9tdePrvMukPHW30dSkopsKKWV2E
5RGeu9Cf0eoulOjnMmbk4YUGqo39TKQiFfxFfoGd1hJxcuG2ZcYe9OLYmcH69BdZWFDMMReugt+k
c4feidwbrXooo0tVh7XcnvkyC83PRc2mFOQjARWsV4Ie7l2wyYeXiig+HX/b6S+wsLKYS5urpoUh
OK1YxNRRUzLbzINbEXN91KMz32Ghc85FzTK5t3hceEGzVVOabdxtTl/5UrvTPfvQh6Q4iJUop91I
2/b+lnTDr7U79dkP7XaK3GiKTsVTjw69aJPlcrrdpWc5fY8P7aZ5XkpApgeHguraKFPk04ldqTcN
dbQzD3Oh78+ltoDoW9Wcjlu74ikuXlThqow6AmQqznkIUxomwfG5hcXS7Z/NOZkewfkOKVH1dWrL
jUlYr/u1WWeuY22GIktVvxoc+DBe4ITnThuX+vps9S9FBOKQcdhzpFZdSt1wyLLALhqY7WJ8JHh3
ffpBv0O8Pnv7zCr9hBUQ9i4zuxnKRSrgU1EI1ynsUbwZAVcPcbbLrR81qepo6c0ACEsPP+5aa7tV
V4yED5JpMmzdUlqJY7HuhGBXBpbd5+NDXjymar0bAQ+Y6VsEQtrECh+UW8IcTd3cnr7+9wX/Z9dv
/tlTQRqnilkystL6W0xuTdG3dtiwx07aTer/CAkn73V5lXHIUOS3uXsd6ySX/ijz0i541YVAR8WR
CLGowIhJhcCy1m24rYnbqPxbKXpKhjVA7jN3e+FVMtfN9r1AhAehPI4arbt63UIn/loRdu6JN32J
1LfpJeWVP5q+WRPpcWacfj52tLn60CXZRPSLqYOYP9PsRui+n35y0oIEXJvrD8da9JvRYoNbclgi
l0RUlHdR95JI12VKnWzwXqY8sDh/udVWZaOtDfUY50+S96IUoP9JIyoodhCotFPhwnnD726gb4bf
4q6wcQ0gU/suddmaaOmq2IVeulIF0lMIfpBrbdMaMOs8Cdo4xhK4ju4UtegQVCgmd1J+qRHZnV6K
42WsOfXwVpf7HO698F2P7oPxRqiqYBuT6CWiPheBPJuSd2eUJj29lMg+j9jfHUv9+9BdA/tca+ZL
XV4AC/ba5zQuAtv1rc2YVySt/TbqO5VcwNq/HPWOIBU2KCqKd2IHFWOtqNYK4MmlX4tI4R6MgQTo
G7l7KLq7EY5x492I6f0IEts9gLuO0r2XXOTF9QDeXHV05TiS6uqP3trwnbAIV1Z3Hcke1ePHSHVy
5VdFepsuHYPB3RG78H85u67mSHFw+4cuVSQBeiV2Dm7nF8pjj8kCJISAX39P733Z7TseV3mrZnYn
LMZq6dMXTgg9uC0MKtJt9+j14mkG6Sl34IU5BkI749Vt+fH3T/6rHXUNef+6XMbMUn2rI1EDsaQc
DoX2ozNAbmUD7AYWbe2E5yoTZJT98l0o/qdz8f9jDLnFhELkLs3htoYH6ykE42soqdAwT89Zo8Gx
8aE2Qqt6Lp9e0pgsO8190ch7Wi3+4q2p9+QUv8nU3HW8PhNYh8H0GRaoRsljguq0hYud9TNgFKHX
9f7XusLpUHWFARQGPKh94m717Jujeo2lf/r+byqUfiksiO3j+19gAYRgmPfJOD1Ajm3Uwwnx/Wfb
4uaShvNxJbkYkL/Dh2QGYfpHORKhN3UBJLiZDQMGFBzVrnTDegz//r5f9J1BEf7vele1w/4PYDOC
nQqpevg8vuVjbOJKYVoVSuNuyt4t972fNx3sqRchQ9VuGgaBGr5yJ/BlhQxcC8PJEbbzyy8+H9DS
qD04cPY6WE2hzQ4a5I8dMIiiwbzahtVRYX7CX2LFmt+a160lY4eOp35tbKCSF6TeEmfFCCX+B8GP
sDwe5N7NjsQ6EBJTQn72Sd2CXmGBNxtNipq+7+8qY+eigfH3Jf0iMtyqE5TjZFR2hh1smJHzLotv
koSvHnsTcGBsZmnNtQeha9zPnecUnaufvfBNXj97dafB9w3DkncNBoWTy78Bvf45UyC3egJMTpmu
oNO7vTprMVTKuXM/Tt+Jxf5RnsTx4B36362bs9zSc2KjFIR/Lc/drQ0VrqDWTXSlhjizfnsYYKZs
EvDgsPymqpGu6I1f9OVh6Exczdqry4rf0FD5Wez2bkLMAuh6A5LDDPXr4cOCzJf98bNP6CaqZCqt
bAL5HCDXfTcNze9Sua/21E1UyTyz6CyO50qks3mY//7Z697ElELDuApOmsvWdJ64vvkhKJncgmZb
q3Hg/oTXbeA07MXy29nH9cX+cDfcomZHvZRdLvHCA2SPXHfxqfPgNZbfsV3ljrDK+WQzCoshLHtY
m+dnNDKD0gZzdLpj3nteEtB6Z/B9zWNbgoVSP3fzeFGgUULOPsQtkzZg9EH40TN8fWhXAqC38Xkx
D0t7yvqkrlfSSJYR1fpwVOLZyvT1jz6IW9Ruada61cOUZGu/Wt2mVz8LRe5NwBDzVC7FguXSoN8/
Jrr45vz8uVwktyDdfLRKYzAszPHtIwRf4Xrdoj+SlxjreLCSzn92mm4xu5mCxiDIeAhLsBsd3SEW
7v3P1vsmAMCzieidez1P00qK0P3ZlIvcona1Ns2W1sNzDX0nn9V3fIev1vvm+E+WJbPFHYFu5/cO
uL2sxYz0AQ73rbj8bEFuIoEFYwkHsrroDQ7NXgq0YOU36dwXd8stWhf2IgYlJt7dsV56tvimteMe
/dkVfovYtQizPXF9+EIiOcfwNP/7cnz10jd3uAnDugFW7Ijj5YtDP2uMU7ibR39/+BfB3Lk5lUXa
kkmZ2CQ92NhpANvCnz33+s38KyN3oVQPC1GgHgaY6K5Yl/zssddv41+Pnehc647E67rpW2bs7OxH
83FkRf997qJxDuEyiZgHUxk9kv0P3/fmDvbgFWIPeoWgZ8BJ1Sf1N2DSrz62m0M4wxFHQHoYHeck
PY0PP1vcm3NXSMJ1iIDO23HHo+8EP75401s8raI2XWqYnl/fFG2fv7/pP9naH+7eWzBtKhhqAGOa
tlB4C8rKA8KkcX4pQwatLa42PQFLt3CeisvaCiqI0EAhElldhiniCabvhi/gdNyiwijPGsBqjO17
9th0z7WdrRTLwoIsYZGpd4Dloh4iES5Mq+CQCzcrscB+1NwISB6Q4sErTiUYJ3xNxoNlooVybM0x
kR0JXP5Uj/26sdCeLl+AEAmYvljrKoeNT+XURqCDGhNMugv37W4N++/12IpNnkNdYpo7GK0dlMk2
3pAM6d00oaGyzbOVqM3EFFL4xgSnT0IyGF9rYZcWp0W120KLZketTNwocHxTvt0sa3jHrilliZ0Z
iQfeMlP0nhYO8bs8c1atVQd//0S++JhvsVMtXKjdVLUYFcGGuvU7+5s48kXwu0VP9Tp2+QRz520x
7IT57MDob9B/BkrAuOC/p55msuiYhdPZkQ9pXubm/u+L8dVL3wQ/0VV6OdQL2BVzPHpGZMtnjk31
94d/tdLX3/9XCBQNVzMxM1wz4DGWYWF/M/j46qVvQiBvZt6NBlY6HxNk4j4sO69Z1N9f2rgu6R8O
7P9z0igg/QgBJdwzEwyu4NA6MIpI+8jzFi5dY8Dl5AsjC5vGDKX3qTnPHXCvlUgTeAuf7W91Tr5a
vZvAWXqZMZQOAr3uPWvtY/PDnOUWslTohUEzoB22ZvcovKMlf/Zpk5vL35BiakqF8GnF2cP86++f
xheLcAvnb3Wqw3WrwFAozvbzN/vni0+Y3Gx6W3S0l2M+b92FhjZ62ssAhIzmAPv3TdS/fs9/2EPk
ZueTIbV61YOaYaVOzCCDpJMprJHtF1er0uefrc3NMSgAK4UHNRa8Xvf7n80oCLlJAyojdezqigGF
0MNDjx/Z5Wdve7OdNQGrZRt9+G1pD1Fj3XUgV/z9yV+Eg39af/8KM71UfNLBQN4OfC0nGyMkwPLL
7ygKX+zAW+Q88H3mZEi8NxMA5Vx0sNB+9Nq30HnTXeY8mxAdS/e115azV0sfolffeRp99d43x7FJ
e6FYgd3RL0cxH7rvMD30z1vbvrmJtLmdKi3FLDWFzwaEla9DoaACi6ZJq0DT9ZCbBcyi7/6+SF+g
W8ktpD6T7eKMAlNhK0+WjoZD+zqh00b0KVG1SOxmDCAlGXUcxlwepjLyVKXh37/2Vyt4/f1/7SvL
gZm9KBB7qjuMbL6JDP/c2H8IDfbNqeUlQGa0Q/BhXrbNZTRUMFr1yBFOw0FaFzDe5Ctmkwj2ytCZ
bSNd19CpXnc2UCeMJbPngXPygicEiiWV99josC7fVBn4yuNj6cl1BlZKCgRhaoy/1PhWiUslVvqy
lv0YT64XcPqhud9JS/7RDBBNSvsmXpSNNcONnS9by0CvZwNXddh+NbAW0nxdsi1QOHa1nqsj2Atw
pAyEcS7Mb/bGF0H2lg9Q5gSU5xLVZpPvZXZ1xFwL86mmW+X9cK56ywqYiecM2AeAhDwud9+ZKXyx
r245AZyXoq4tb9rWFT5LNxrn7868iX/+fDxvAcO2AuambhmyWzL6gwzM9pejdpn+7Il3BXRhY62y
8Vh1NGDu25hnGLpvgCGBJiiH1q3rjyM8UndeN0Gr7Em5T56zUcYzdqwP487EM2CeoYHLCLk1qp8M
sXOttYX/RZ5YCkQ9CaTFE1h3JxoAfq2zgr7rSkAMbcg3FD9q526y001Hu63B3106+kVXBY5l+OkE
rRX7d0vE2nTvNe4d2gEoSvuAFnuE5ngy6V1iFlCBaItwbOe7ZTLDqoNj20kZDK1HJ0xZGupaGnBt
lboorZwO/G94ilts31L4myoRYeQcgCof8vKuQWOiWbpggnrZCEn6vNNjoj2y7nfnGhho41c0UdQN
aq+OzPQCKf60NrcpvLQn67QsOwCb4QYcQq7Vd7U9rLTgShrkygqG8XPWdmZeBC1cacss5pCMdlLl
t/Ck6dPfunpTk+fbLjCfRvnZYYmcUQaZVJGmH2iz0lUZ8b5dVRDR92c++R2ctMZZX0+LSGYdkoba
b9VMpxlRt2efvb6pBrGyvFd1Rd7CO9zOY4JZWmk+Nd2Wqt+FvhbFo9nCwraBI3meh7N2mDw48Zbk
UaR3FTD8nDd3pAH5FweYYpSdqRh6CKGqnJDIT9V2IRs6cBbNRCcnWkq/sA497HA1hCVfzbGR0bjO
9JC4PLAQjbSUBwMd8N7vVbm3OyMxPSvowH4wpg7uu0touxd0zdAx8sXkJek8BLKAzTLmdKa55bzy
x+q32xcHe4F8FticyjosUED0BAmAxfQt+gbPauCPQ8WdZMkN35VNhIsUaBChhz2N7Ki0L8Q8CXoP
m9+x3I31aZzjCb8crv9NtKucZND3UJZ86KoDfmb4ebyniYyWPsbklNMoqHJYRaDKgI+Y6yYCDh4m
6uxxPIzAoeSY3zmHhm9783mYe6BqEIjZp2e+iOrdEq+el4zpy5y+GPKzxp+5RlJB+q5wm6CutX1d
RmW9T5fX1FyVBDjhJsjG01Qfu/pg1muk04GGBTVoCu4y0JhhqvZNs4fZk9LvaKH7DpgsvXZIgaUo
4XWlz0f0ceJM61e9l4WieR5LhvsFTClkF/y1KddM8n1azxAqnGLdZPHQA1wB0kuu0ZXHplVjHwEI
DgbtQMa9coZgGCLVgFLdvHnkns0tnGXqcObyfoJ0mYmeBFTy9siTosE4NhleWGz4ogVN9bS0azJM
8Qjf3tYMnaz3C7LhbPRtbFKtov6EqKMZqU+vg9k+NhGIXHD9SvjA2xUg2VhyVVa+FBStEQBMlimA
OXHYewk8Of0CZyqv5Z4WJ2IfXf3UeMBlhwCkYyZmyBzaCW8uPxvmtMts826qgUKxbF+rHkv0VWEp
rzHMdlGne+xSDcWKci2EfEQEgVSmYT4MFG4t75rug0/VCZcffMtbP7XKxLLu4ETv1xX3Ww0iIRiQ
TMIC0lz5JoxOmkaGVN1TOvudsCO3f3F4BWYr8OddBjus6aFGM0W2PCyNC3R5fWIrn9MHKYCBwtnz
Mjuk+RS43qHCCtDmrSAA3vQu7OybFWb8gQalDwkys0V2MHEOW/5gG8DliWI11WsC3rk7huAbAGhV
hdx6pM4lNR9lwQ8mpCcz8B0pYB2m1cWA1kedeM1G9F2YeOb69MsAos+l2n4SuATYUl+1M4PWafyU
y1Wp10FmDWuOimmswEHQuxfYJ8GXu/d1gCRkTcLOu2o3VbEt7ueewRU4jadZhnwpQpeRuJzXsOrd
dnWcZ/GgoUXsJGy6wJwrGMuIyW0tnpV9lP2jY4LAf9bYE1qoGvwZkfDgb0y08S3tleVnhR0EQ3iU
b1fJ2MYvAamvrKOBHWPKS9ZiJm9msTMmOY88+OsoNKoey+Ji47DkbMCofpOadIvhWMBoGTrV69R2
GwRrCs6ZZuXo0OnAXxtRp9+NhpmUuPlG68Fy7+DyPOt1WCswz/qnNgXXk1b4SjAc2resjeA7g7Za
HrnmdF9Yr4xvDA3t2hwmwhq6caCXAaUFBVpNvYrug5hrOCYxu1u35Nxl78YicCJ2+qRWZb8a6l/G
sCnxSm22AVhq7YwDMsLtSEw/Le/VnGijDOf0EQgiozVCapt+18W6C+xV8T6BZEfVmYgwExfaP3Mv
bqajNm6kWayH4Q7NHlyh9azeF9vwR15GpqYl9YJd9OKwN4FaKjc4mnTuZkSILTsIKpRrswSres+Y
AVUFuPZkfJW1s9+0cT0fWln6PUP0gpmScTKqNmFQg+3FEqdu6RtZFhXkBDLgus4O8PyKarFS2m8H
GoYA7egtTr+BxicP0CZEZUSg0JeB4MfYHHQN9a/xZmlh6yaGe4lLXpybKp6zIwyvpmqXg2bpFolu
JbiMgR0LqqLzizrUjTddX03mltgPizwa9qNRn6xaYjx27jUAuEBglrafmsfR82IDMyjoYJS4DlX+
NGQhZyuMkiDqcFeMDxruPu5BSX3ooH+8cDRv8TVA/aAsg903sNSltuXDWzZqOJi2r0a+NmUalgCW
tXo0UiRk48pt5d6rhc+HJrA95AVLfzR5WmNDH+oGcwhkLU1VhZAXDrJhjfB8cLutRHRquy4osizI
qUg0RQLTVUi1IKvKxsgENV52F6plcTXuSyUSCtt5x5A+LWLwyE45mle5QHsWY98i/9TnfWVum/Y3
pCI141Tnm0Fe0gbWhv3LsKRRJk5Fjxg87bsCZriQxF146FkwexewMnoRzVNpxpWC3JyMJfg1cJz1
W9gIebKMXWi1tEpHAP/k5QpEpaBgBTaRGwrUMDCO6aYnSu9rd7UMh55crcRJUsPDhzYHo1OHKgNO
C8JAk1bsemiKDcDbawXuF2dyURn9BnM5mVpx1/V90MHKqVjqJB+792HqV3AjdPFNp5QHbdrvGqWg
jHtGcohQ4MVA2zj1m9m0flEU4TxooWhFbJj3QP/4LKvgwrQbyS/TWDfpdV2tk0hNf8QZEkN1tVoM
HVQYhZY45Qg96YTpXcyq9wX3W4PsZUFOb3noQWATW8iweyuPVUVCc/6l4YJzoAYs+WHO3lok0zoU
Ktx8tWCVWQ8HXbIcJdEjZtvXA0BzucoE3Q8gOlnkw+UirlwvyjSwwlK2HmbdtzgNeuybsmtXtfE6
sS506gGJQGDsjcHyU2JGfChio3CiUaw4nO+mGmRC7aqFsankvnLkpXQ+HfuUOndVc0ICOgiR8FZF
S7WlGeAlRh+05QoiMYEjYXuwSMR3sFGafW2Q0C5zGN+Tvd1WoeiRG7bmqulmXyxN0ta42Po6ET3o
YMTA0WgDE+F5sLFq0gStyk5G8qEotP5mDB5Gt3uy3IM1PXTzM3KG1airV5hB4Mtb28yoAvBSENwU
8Fvvc5foGYlKtGIX5zCNrm+YSOclNiPS8q4fT0VTB8I8MyVCj3Q4GEOgIaGSzgSQtkJBMCUG3Ooa
K14k242M+HM+Qd6pP3OoVebcONkEV46SvuirrWkx1AJulJXbog9T9CJoTQMxekHfQCTMsdERbn26
ILvhXiAKN3B1GE8iW6zwgAaLwkVIqnhxJ6hKd6dZHvuOxV0l9lf/mMbLV4CRBxrULzw81AU+A96a
WNoFQz5vZXXVboTgt4VlXrRlRxnwYzZ5qRFQOeR1DCRFi/l5NZdzUtenbbMWak2mOujBIJooMnwI
0ZikjqxmuqsWlTAcTq8dIcIi/RGZ/FTlJ8+Y9ssA8Q2L6MHAPhy3PZrFlrdvwkojxzNxeanQmcXK
FUDp5wfRguPkbbtK8yFCHUFJD7UteG5tAmljP/0c0wL2rI/SoTDkYzHky7cW3eD7qI2nnORJPscw
cbWsKUohOzRaCVykfpcjpHIoiyp3CvMs7K6M6Z1UQ9zO8eAeXQsvDlYfUwCqS3mAc0zkwFTMnJMB
PaBW93wo8cVTYZ551+z6AYBIDgirh8KxC00nx3DsYUCJmDmPWd4GPcDxyBzLLI28rI2KxQVdVa1H
r/90oQ3uqwGhzZVi33UXqLf4jnmWbfGrsfPTjEgDFiTrk2IpAsAXmga6yNOOwUIK0jm9byBqFzDd
XjcQloG9zoF6WwKeGAR2YNPKwNlqgU72Vml3J/heZQ6i43NBf0GYr/M7CHlWBQypClRAxQAIP6I4
NIEtaRyUhz7PwrPA6KfY0Nuw4tZeQWMAgukhzlbSLQ8MbMkMFy9RF8goRp0HqfK0vVdkuteh3w0z
6wBDHxAbE2EktY0vuGh+Nc07qqloVG4MrwgABQKp0qjPpe+U90ZWh3BHCeYZ9QQKSVUugcIRnGDj
KZdHVyAlaOygcZwVLQ1c6PBhZgBBNgiV1QDtfT6dqIXb1TCGsCfp48KroCH5YbFpaOprvapOtP/0
etu3QeAU1hQuoCcvwJpPkx0MKBZmTxzs+X6xjkyl22UwI7PDeSRbmp4XFOV5PiQpRRWc9aE52AF8
ZhKWu7CfGHdda3/aUKWHSn/fngYrdtkhMzbQhPap8WIWj2N+Hmnu02GHuAU0Oy/2fYm2Ri+BhI4d
SOs7+nyv5WWQpmZQtfUJYy7kD52PMW/izPRslfkqnel6qLK93aiYZOZHhQzVGfOdch/nsce0ChkD
bdCCWfyCWzFtioCBGsvgNG87WmLRfKMDiiXGGQU5GgzQbYM4tOlbFhR4YFTZoZbAkDd2Um2bOgcL
lYZwMUxW99Jd4E+Dst9drCSz9qMDAu5Vy76d/BrGgiZtfeJ1AUxyfdM2joWW7xVGxkoPbVDBNGQ6
TQaOkhlqJowGZud18j5pnW97UflG8WtgxQOmMkd0RSDeYGxYjhuulu7Bs/m9GFI4pUEw3zl5bXvs
8nM53V0L06BBMlwMVlCqfc0wYHbNvaPmwINrZ4HQM3fbzOGHLsU1sLxBFjFwmeWbTIsW77VET1Hh
FKFvBDxunWNEPi5+jQkxe21r0NavnZz8buBvJdo1jm0jM6vDPvuE+wX6WlkgcNYEhOpn620CMNLE
1Neh76mbX7wRO3hOiPRWjkSp0lu7vLLCzoGhzZVKw6O8IUlDI443c9Vn6zpwinRXpDug4xgY+Ogh
JZ5k3ipnru/UY0C1InbQerNHGwU+zgRsAQYPHO3pGnjWViZWUCsiw1PqcATZTxhCoyHD4zLNDo02
rjIkrbWFesKogEAuA7OoPyfYGAOaDvOB87UtYuAeU/ZwKc2V1x8wdAMLBtJm7HfRv1GRbgt9SIwe
944xn/q8idz6U1sS0pDYTNe1ZyVTToN84YmOXVtayD8nsiLIHlAbG9YS5fOCmKdb6971UNe2Ydlk
q6YeT4y+MkMeWnSjCLF8CR/FMtMPC15tAL1VwIqhcJ+bZaO7TyMgOpn2u51PaGvM3oWEVaSKD256
O4quUOUeZkHjCjkVUxVY3q8meWvSjUKnna/UwBJhxwJcZK3aV8jkRvFcsnWLJoYtI6Lv02LwB8Bi
Vf6LQUi5zB2/w2HiBcztls8JCcuC6nKCGDcsTStDRT0axCVElQjoTuivAbatjo3SnjiELWXFDiXi
dF/DPKGp13kPRgtdfKMEHK07s3EKq8LyW9SlyxTC5/GK/d5lo7dzc2vVIIVrnMyn02szyK2eHrui
ABP/2GZeqPUyHOibLWyoZhX7EqMLHe+b6Q5Wf1wPdnXUSI/M+LPxxmBIx2jskf21AkbVYzhmBXx9
UrQrH9IlXVEv8TDjcuDqU7j1tuGPHUsDuiC3aslWeqDU6OjkDtc6kuz7fN5QEYAXEHAX2HSnCbQa
0BLRBDNw6rSyd92EIE5hZ5iLqG0ntJoMkB9U0CArmHobHTsAUWG40o/YgL0B3guYysiceAubMfbo
Zldp+vKYzW4Ew7Ygc2hI+jRsOoW/KsO87IPcVDvlYaM01S6bD5NZ35X9dOITA9MeQazUYtsokrFN
0QcAt5+pVYVQxd1X16n8HvgXG9vF1JGGaAWehrjhPA3gZRmace5t+kig6oLuxANYugG03vf9Qh8q
pta2MPaDPe7ndEoEoLQ6Otumtm5qyO6jAXn966WtIRtnkTuVfj1qa1yH5sxz1JhIx7JxP8y/pjtv
sLbDMLyYClAUE1WoTFWcmSlaui0BH1i75BItNm7rvoHmCMnNk849ZL98wQUPTQZ3LFZq5u867ZLG
XMJeB2WvsTeNoUVDS7RENa9Lam8J4AYzgXVJFZlFlYEBBfK/noVz+zIJgKL7+WCmRsjGXQuRjunF
cie/Su9J9pxxupFdtYW23UsOo2mNwrBymQNS4oA4T94Iuxvjsx+fevhz2LkbLRpMdIY0yqsuakx1
FLyefNfJ71CUAB0QjgyFOn3OB2+jcvY2KUB3nXY/92RtVByKEjosY0t3wEgKcygUQgqBqCqBg1fY
X3OkbC1w+51mqJ3FscbzJZt3nnacSnxkK5HDHlXPHko3ah2k+XSATYEHrQqzdUKbcJi5LHrQ8zOB
hpvUygxJFAmW9HDXF8tnZycd72CloqH7JlBnUD7ECnV/Th90fueW7Vnr+4hW5oaJGf3rPhaQ9cks
oKGmC0W6Knq64Z2J2gw7zBspBIM63ylelbg0aFyk1Nzog4vOZt/6A4cRIV/aULMPZbXOPBviRDY2
AG9Xpnm2l0MOLL6nVNjCpCGy6r4GnPqOZKCxjOzNuzIbKxnn1MQQTMbXX8MsJrYwq+rx7wFDguuv
r1zRtF2iBcmgMjy/A01tKNi17oFaEh7cSAMpYg1NSfuKx17rkGux+t2AhEEs+dk1pa+RHL1U8jml
LdSFIEUjGi9wBnBanBPojGGFsU61VQ2aMByp9GTxi2jdZFLcV5g6p5MeZxL9J3rMCpg+AvQi9T4Y
ZnmBlctbR8E/4CyQzWuKkev0Sfi9m74vEtek5sYD6ZLeRjsYWh9j9+F29727aeiIO1dEXO2nnMVC
FpElj46nxS7+erf8RnUcjaTbwGczEdQOIfYKDgX1kQBsBwkfqX3PyySbX9m8zglsnBu/YTvqPPa6
iDpl+Nmihxq6BqUeeTq4moYZFI4Lav6bwN7v0OI1MGMzKfLwFg3jGVwKA6gvI08KjT8Xo/nYKVLj
OKoEra+7xtto3apys0gN65ksbzrSTj4NEJoCATJbp2qV9v1KahD2ZHqcF+hSSRmnBol1HIQZiy3z
j6lib/BKxwmrQ81RuGo/vHkK2sl7LCzITFK3unilERgVwPQa8GdLae4hCBNnlYHcejOqLa6NNTZ4
MnB9zQ3EgWr8dBClWtGtFuM+g3WJg/fvsfpzIdFiTN1w9uy3YRiBlCvONHN8a8QdTRjUtFo0kJaF
rdjoNaGr2+G0nGEUZAQU7b5pmiNmFTuotpzhGbNTotp5zrLKC3OdavpKZx6qOnuXF+xsAMg1DCJJ
URPAjjTuq3Flj3AewdjCqPeZ9VDNT235Tsv3Ur1luAIMaJtUu8F6axVa7cMxIwflnEfUbAxawRk6
kWiYaFodVct7KZ7o/FTJzwl0KzYf7HGFHj5ggroXo4Nq5SRyKtAU9tfxNTcyUDBPGCganOEJp8w8
e+jKUH2tDZtJnSu+z7qDXe+NfF8Ye31+n8yrnvcF2zAcuyqWmnaGKChDaFr0MqhTEJMrNT/nIHYK
9zCSY329Ae/7vLqbHRSkfRPV/RhgMT7a9p2TuIOBuiFw407RlNJoKgJEIg8KLvnFQb5L0IRnOTQ+
s7C3YO0NaAoEAjeujQIMXFlrY9WHa3k501OlHblE94jttdS6Wyy+I7jSMhujwBVkyTF6SwQBbRjZ
/3Iiap02nxApBdxiJ/V3Q8tWloUDpfZlGQntcSoe+BSYxgatAgbVqEpddWrE1iRJZ9GwaecNyv/a
u37eW+laB604iOFIbEiXYNqLYVqG7uUWhstMetZLuZgJ2EXbun01J7qz5J0tJmgxMx1qNPRNtvJI
4DQY0vGN6I9DbsSotOKMFnA8hN3VAAfSX4j55yWjK1uz9ld5nFqevfypkQC2yweteGwwLxouXheW
nbex842H1Hxlux+aupAXVq41LiIx24nQD0ZzBJUfY41AJN4IuGkWZSkEe4R1PzdGUCMeq7THvj1Y
9XguqoMr8ggC6Ultpi9Ofs4REXQCgR/kiBgYoPDzCp+5CV+jnGkcO5DeRWr1WrNQ/+j4Qh2cme6B
lIx0ia6kdumyjyZr3mnfRstId7qVbR1z2ZkdRs9CWEHvAtsLAdYaeTgtvIggfBd97GD4CCeUAl2A
S4WS1GZlrAZY6AyejHgO3FJuheb4AF9A6AQLzJy3+vBuchUDN+WbaH3UaGSQRg8HQ7tM3QfoV71A
L6PDn7DyQar24smLoWvRj/Avtxphdp4JLhWAgrUINYb5/TfaY1/gH/5RCXh/uytYBr9V43/KqWlx
/+G5noh7uu/cnyHjb2XB/pez81qOW9uy7K9U1Dtuw2xsAB1V9ZDekkxakS8IUqJgNrwHvr5H6tzu
OjdLFDv4cuJIFJFImG3WmnNMPYr03B45bkwjs93oXxRMnlNn/64DyogwMwsXBdhYAZPmFn0iAPvI
4HcJBAvS0hqaVGNSsuQ2jl46rVsa0mCOpSNrivWgynmQmKvUe3f94S4J61lB/TXwqkWA5T17k0p9
ci4f3ZMLVRIufzuJz9+xtGlNLdQXb/WFOqhTvXRVzi3R06uRVhYN8K89mxdqQneSXhelKY4hY9HG
y+gzwc8H0tBL/E5kVa7yTfzNTDaZna4t94pt+8wng/vPJ/4BoNq+JPBEetBoXaT1UEwp15XzdmrW
QcEam+Z4Z2ydWJ8NGhmElrVlx7iPbHspzCd/TFiGXmcevZWOcZjKiOHnV3rVXTfpJ06ND0/tbC3/
24uZdGrSwwDFcUrVm7hYvOob2ANBURxU+4Me9LZsN1nzgNpHyGMBQl1CsdBKB4yDmiXsIdgJkQp4
8NN70/6iffcS98PtyCkmeGBq0wU1Z5JS/3wnPnjkjQshY+mmbV3rKF0bWrOj+d5+jctuX2Z29nmV
O9XEgcVaa2Zk+HztfM/f4293x+mVITRPgmw057rFNnTxteNevPpOJVTZRxWnO5qLAPWhTRnka4e+
eP1JxDOzqcWJmDV7PVlFw9dG+kueT0icQBZ047g3vk9P+Y8/n6z1gZ7QuDAVGZGpOfboMBwL1FnI
PDr7TKOlfDJMEY3r5DpKLZaA/snTzj1rwCAV/cU+ORTimRaEph1EvItYTRQxsVim2NKJWCmScsvp
R9aBle2Hq3N3PtK9dWd80/3Xrrz1TH0ttfsw6BBE7YxJgh/mZUqN2z9/rfPL+xu96WWIpWPGoWFS
8d8n/d0Iq6SvOrIY6v7ZKsrXqOArhv7wtUf0Ms1yVHYqk5JHyYmvp2rluI9//g4fvKqXSB4rE21m
iIjRPjjk8Xmv8OfjfjDaX3IPpWgLWJtcm07LGYhJYdR8CksuCeCfAWJ/eZF/d/0vVg9drFt6afMO
xGY4n7JTlh90cZ93L03iUWX0aSBvO+tQ5wcnecnqa6b1PHsqNQ2hm5pRxaR0nczz8nvavXjane88
ReYz8epypGBLogZJ6PW5a6mB2Qko7eTJKi/fLfqkJGFLs2A6f4jUox0t0DLPXFo2sbc2gC85ZThv
nKPZrp3+RqeOqL9F8ck2vnvTM9XneRdeG8PNJM9ZbDdp5V1p1X6Ir6Ic2UFe0mR8KajvyLK6CTIL
XSQKnuAWnKFbTWTs5neD0BdF+tj5uxJ9trcL2k9c3x9pwi9RjxJTWBO3MInObA42gwifaNXA1hwH
Cv0S8aM3twODxI18UbATFhTfvSD8En7O1i/Gy3rwcq3H6LUfymPgb/rPpNQfPeQXg6WZByLU0A/s
25/uffHJnP7RoKZfLJTGSMvdrkSun3VPNvGiSEEpj82hbokA529NOa6tVkNgLIxRznR9ImGajkTg
LIp6G6otu/2+WdvJSNGQi01Xw7HNY5BP3/SovvZEhtpAntwsXEAWXBsUl4dIboNpkwbWPEyjw0g9
WVmHlGyWyPrM2f3RtboYqhuR9NmkDNYEOwgE/dcoNOISo9XVdLOrkMNGV3Tjos+IKb83qIhLhtY5
bEClKU+Mb9OW+4FxYiOrr82F4jK8M6r7tiphz+2jCQbDMo0/Wah+dNIXyyNDS3FcFxw3DNK511Hp
QEzSfy07UVzSmnTiOlK9BVpufKc7+qXdhrhkK9WamdXJgFfE+ebfy7c/zxG/f9SEd/G6KxnUWodM
58wmqeNF/bUdl/AuXnfZ17nfn6/A9G26+oz08fsJTVxilNLW9Tzhp6zlvHJdeejR0SA5OjIJt1l8
7XpcvHoiZkDpE2vY5y/tInv/0kEvYUUxNGY9cnnYqm+ls6SK87XDXmxo0ipyPD1nnYiKkTaX9wmb
4YOr7F5Yq0w7qLTeNNnCWe3GQQCcBsXcqa21lXwG4P3oIy7ePmXC1nRR4sKVpynx3slTTFC9pz4h
F/1+qSvci0VJq8ehpRkN4+fYH4agm3lJv3cpZ47mDWaeLy3TxSXAKE5ELwcFOddMkZlvvCZYfe2+
XryTZim6dqwNPPWPwb32tQfbvXwhRU7DVqdFYBv+lqI+nvY/n+0HI6l7MQVLPwC9ed6tRGqjEDmx
vsrDbPnng38wPLkXr6PpESmc4nY8V2v7bjtaX7salyyiYoxtKuNc4rpejWe9+OzP5/vBk3eJIgJh
UJrww0Yi4RAFN4DrFZq5UznGS19Mn3zIB2/PJRfIlMoNmpgPoSx61nXQXxCovqz6axPNJSDIsskL
CWqYDrKso5kUxiJHbvjnC/TBDXUuXs3Adg3VutxQ24cGB/nhk1XzR8c9//3fygcuPPF0HDln0170
37V4/efT/fWd/+f+RlwmeYqmtz3l9cNexxM2wgSM0aQNwSGGzqoNP6agQ/GIr6jGqzGWC23QsXBt
JZpL3ZxJ2llJjprrWpouAmBsHmW4jguLpme67qcHkY3nTv8+dM05YskzHdQqwgcvFUt3lOt8oipr
rQ3ZLSiYzQUIDT97O7sjNKUjVXiZ2GSR5nCQAPuGKdkLvUGqeVcj7Y4k/XNosqnzSot+abDLCij1
SVouYZKtp2TYmk21bOD7udlCm+QhCcatF/Pj9t2mmdo8TEawCnEmdelNDc/fF7euiTIhNfGjPgCw
Q13w9ufLbDvn0eJ31/lieMIqbBisTXvI3Q1e20d/eLDRG2kIKHP3Lh+5Pv5LH2tr07O2o9esGlXt
xlrSw9g5zUhfvt+kzjHzIZejTxWQywePVnkx69wf56qEyneVg5nIzNdnBMlgLRUygEDfIRVcBwLD
Dj8dp+tS/YjNV6wPOBzuMxqHmdhM9J6HdjUIdCxTAN5w0ZfpIkLnHfXfc3xfIIzmoq5nCWJhZxjw
AW2EEa8U3Y0JUVJCo97+QWq07PdW+9wl3jp1+7UdUiRBoT2+5eZbTFLJ0G9jdBnGdZOsNA/dDT3b
0phXxXYwf1Kmn/eyfVB1dl1ozX5UNJU6OpWYlGsrn1dIynw0JsqCAds/jjVK6e5mRDIfpFyJ+Mqh
J4dBDY0UFLQI7L7W3tZhiQZMbJJQzIdRu80bNJ+vhjHOWjabRZiv1KQeB/K/k+gxn4ZlXu0tucp1
evXwHFujWjj8sE8fJ6KQe7s/aTjIS8Evm1GHQlbTFxaC8XY0Z7wGhbyCgzUbio0smllVnwjQmGdR
u7TE96Q82KO9iGU2t3rjKatLbIpo0jmrLrLeJBh3oqY2kQd1ve/alT6RbI0nJQ3r26Eszuovy65v
x65ZuDgpWlNboNtYD9ENumknzZYJgHJHM+Z91G07VPiBk8yJlZwKYifCaathsBJXBOwtEuTonq0I
ynDnBqdg89ElSpYuQIp1bjAuTeEvhF9tDb9edb2EdOrtDKyenj/gqUqXodNsWnptTRQuE8QKqhrW
pfzZdP4qirxNBlvTDK3vWYB0GoNWQIPWTfWljMxFltyNlXVGxMylBtq3Sq4S80fk3IxYGSiSzimH
IE31yM9L567TbpvQno9n3+HkIyb6lnjFyZ1gMtFBsWcafgRNO3pxcyxo/JbDMhXfRuJ3p+jggL9r
N2yEbqiXXbtTfzC8WyN8HwLcmgaShAJlu53PB3Gv9/3OU2sqSvRF/bWN3oKPng3Bii6d48m5hwYd
WZBXE+Fw7A0duViGCLNc9sl037oYgkpko7qYZdwxkT1Vw5POk4g0aqBJ4Hf+PPVzpFLprA60eTXC
ICH2ZfKcmdU/wT2uo3CuBiwmKcrUKV311k5H5iCbEDkbXcsCtW+CCeA1Vxa2wm0ZW7PQschJBPOX
4mysDtE4rKBAgR5cxupOpS7CgffOcmck1Bj1Tsswp1MnGjpueCfnFrwgS7+1cV1j3AEfboLPqu2X
Ok9XId0MN75Px9taR2AeeHNuBhqrvYlj2MvQ23s8xxQjG/WkpRVkIgsvhrlJevcU2N5d5+yRb6XI
noto10M0L4aVrOSxZYB26m9agidQ4RWN6oVeAGuOWVpB3KJtgno2CdUyab4NNu9ni0yHxJHOeofY
ODd1DFijWBT2a4m6tRkemyFb65FD7/WkXLCZ7gZxkNGoeRuSHXk2P3Zql0/XBlOYET3VLar4+NWT
YlMUErlhtfEcnepcN8uxciZ2N9N0XjoMP9cyPeWKx3iwZy66ft3bjN7Rd4hrqx2I0fm8ax5cA/Um
GvtFrsJ3PU52QXiX0l/nXTpPiL2NAMp5En3GEJktpyZ48ul2NciCUy89yuDFDZDC88A16Od68mFm
I6KhgldUdx9jlB4ZETq5mm5kqT+kaOLHFHvxkDEux95LqjEihoOq1skgF7IZ5pVN7dmu8ueqk9tO
PyBKDaHFwHjAOgyBVGYrK9o33ZtRHaPkaOrPbj+s4pxZeaApWZ+Ruf3eFEz7P8am3NaFtVbxLVrD
5ehnR3YAc8F9Iw2mUnd2AZMZG2Djoa9taB756cZwvGNlHrvqraQjH/TzBni9bOAYBsVydLd2NcxK
56FxX6gtLeKoW5Ty0U5/WvKui5/JDVsIrCQBi442e3PwMUwk75i1c6rim6ImLiW4i6vHNFrxRq17
n6PZSXQM1HjTkwkWaTvVO2jpGIHR4MJWndNxwYiHqknFNZ5gd1dn+rxPEQ+kdbxs41s/b/Zdhk8D
LY5E5l2i3ZSsTNhMSc979sdbXWXocBGwBOF9MN1xGgsd0ZHudm9W5x8q/aSJhz5aN9SEsVINUb9N
tJ3jUxP2jooWUoGI/YxLSUfne5sz43TvOd68aExWaTscGgerm8f7W37zPWM7hHRZa5SdGg9rouv4
ZfyZTZPuHGmrRQNL4Z6F2q3dfkbQ+4BpIeTFDickPNHHENPvvfGqqY1FxNhcVzjDy5+ij9cZS6sG
oUtUZYRAYWfHP0D67zKQ2rwP8b5FPyczvVU+k5t/V6XpIrUD1nnmIuf1jHPqju62aTtEVxjeo2Ze
hdqmanNU4R5ezTsvQRma5SvZIKpCGPznJZf4Rev53ZLr4mvlTdiqIuyo9HboFRNc78BrylNotpta
KxcRgzFO401vrctiOrjGc+X+QAM7MxO5cPJuFk54LzFiFag8htjGkX1NwshswhbRTxhItWUp2j2y
wmg4xUWyLEDOS3XTZphWY3Nfn7WEBQtUWn2NwBXvFPMku1fGqQF8MDX9ws2tpe6PC/aqP1JMqJ6a
VlEAlYqmwXgiMH2VY+SMtj0+sai5sVExWSMZRPpDB5rRwUwS+8ck/I6U1i66XS9vY+apuM+WAXtJ
t3WOsUKRRjXfZ2WFgY0+Q66ISeyxTtc7SEHGLC0jLOWrCst9T3e6QhTEcDBVL1O5h/nDSgi7spM/
6Rroa0qJZwxtqx3sMrhtGLhGnABDvfLKo2dfVdWiiU5mPm30eDty32vcXH6AqljLN5YZzBGnsS7Y
+cXaT7ZmX8+lDBcTw5ntoOfEbOEKxNlGsRTudcagrJftzGxyRnEknxiJrFfR3vbpbYj/jCpsfi5V
R6cCoRzEDK/yVpFiAequNYlPzdIPUXI1aS9MGSgy+4XFyqnobseYPmmw0v3jxORZlXfu5C4Cc60N
s/7WqY/lMM38c69F3wfTyczuHePGVtWSsOOZoEketcfW+Vbjy0y2A8OaZLmMTmD2SxcPT0Bx36fo
xQU2obD913d+/6jrpzB466p9FD/5eKsjnoWU58+yr4rgzavwUnHg+D6vonPiNWsNBlwX6z4tLfIV
/MC9CXHhDA66ZYLQli1GxCrV74fklNNXd0geQGi7dFNz65nGypX+LaHcS+XtCcJwVbUqCuT3pnlo
8nCbsfvxkYjniUQ5xe3xRtoF5WNev6T+XR09GKm3wyQEENC694f2m6YX+4RXOne+T3I4dWR/krxA
zNsiI/ispv7U5veiYYTQMTKE+c5H/WlFXADc0pEW3CHwmtfYRDudSWA85alPVNkw6/yrkfTOAqVb
+eobt52ZzyqMGJ4Dv0A82ABq0wi3rK4OonjoknU7fIvVuMjbHbiyc1Aoy1ZUWIKB0bCOGa+iVZxI
HZ7xkuGBx8dMdAMv+6sR37YsL3TuvveAv4vckaZ/rfy9RVfYvKFcwnJ/aSIkbqajLQ5RN6xd11tA
AGn0/cj8kYqXGKfD4D0K990g0k9G+TLo8ltHBA8ZZu0IzAgMlAYM/KL1kcaHzECK/WcA23vNXxoJ
UIcxXKfGd78Zl+7AMgBV+LwSGxGux77Eyb43aGImkr1v/aTiHEO0QjfXYmoHw9DVD65W7/Wc0Jgy
bNgzS38zsbzO2/pbCCBbei0erHAtPEAGdIkkHsSuQeeZNssA10EtynvZeluY+lc9rn5nRNWaLFIJ
Ps3AeGd4856Infi8Fe9ZCuH+b+WNjfk/9K/OLhrgKb67agaP3hzDeIBbGbBAOoUrDE0le4D+vJgj
Vs/ThlWI3DcLhoWLacKpd5F+MPPHgQKalYwYRaa58lmR4+UwpHtbTOSEnO+nN66zblN32/MkZCbl
z0gkm9i35ljO526FIULcjZQQUqpNGpasKQkWGD5AVmyjFhm03AzDro7da0ekGGujo2UByU0QFZbN
MgzWMdAVt05vfUOsG5wwQdVe+cLawU1bjyHSqZ6wt2rYTMLdOq2+rxOeR0YkFxBzbz9r2H78jAGq
vg0Q+FfVS1f5KydF33xPZk8x+ocxc+4S1W8MF+UhIJxPprMP6gcXhUKcS1wMPNP7EWMhvuiwev/z
gX8pl34zTV6iinujk70wy2Hvts0Dg9mVD6ZnkKxDLcAQZESNrP/dFNGn+w6ugTWInGMu20+aca0G
d6vX02Po/oy94Mrzf/75pD6ouV4SjqvJK9HPS7BhiZgpFkFniXJf5J9UR39peX73nS9aAEK5XVcm
tPQK3Vo0k/7QB7vMJKqo/xlpd0Fr0JjfGj1K42bXMye2Y3yVOFflp/G7v/LUfncGFx0CAOW55Bnk
G1JHmXDYm2OKH6RcoiTb+b2H64KUyfx6IEchwulcM1elJrNMdmiKPVLXAaqCa+pfq/XLi7JliBEs
UjTG96G2NvqHKfqkvsjs+vsHV14ULh2Z4d9gvtpjvp+VZOxSjcOXuEEaccfmGXNItmcBRJRHMs/o
+mfR9zIBVG8s9Km+y5lRplAsSkxqzAVLgVV6wLeQZGx/T13xbAViZct2JSaxC4tuGWrPAoV4brnX
Xv6tL7r5GETLNH0sJ2feK9xwxbauD/74mDXlArqRhyPWaK6rOJ6nQEUqCs2lf2O5O5fRlDFtXsgD
zr+yfFJ6S3kNtg1hQgOGMkb3OscQpKa5UzyDCkl83Gy7poPIrS9QgbSpw+IRm7zWPIUMlAOOoyFP
z5WEua/VszNloGwLVhWvKmSxqBDqAtBIGpyhoXts5LDVBIr+M6lj6SYHT19iYhUTdsXyKsy39ejP
bUqEJnWIwUo3MSAuxbYgbzDTG1tRqBlANzyq+fgQN/miasOt47mQtp4di2V7tFXlrqDERtRSFLxO
w88sD/YFRp8yRD+NixFCi2mt7f7ggavOyTWgRXaYpuiqiiJmY9btzKq9EfOupItgwAHeY2cM1v4q
sA1oUw63Guvr8BwL85jlP6283CTuuEjas7t/V4T3UTU9q57Fj8Q3KI0lW855ETHjYNOrs/tOHU11
RCgK3MmPV974ZqXGctTjW6d598LvwgwXRQ88LnUofMTstdSsMvX5kG204rZxisVkFT/7Ots02sSe
7dkRe4Tk2F2bQ2pZS3gmbOTFHKrSrJPpzYSZvMdvVHXDqs99CkjJAcPbr4TxIEyeXYQFYZKTmftN
USBuz/ZKQIrOFFNGcvapcRVOx4bVYzUGD7b2NMbV3svenRBXrZ0uBqtcjvgK2t67EqG1awLrLbKo
QCDc8PR3rbPwHhOrVdtgawuC1p9ifFvQxdpi5cHXyFJxEzv6J32QD5o58mJOKVXc8cj4PauOjqrh
3RCEC81FQhLijps+Uzh8MJZfcrmhtWYmEKF+36iHlJhhuz542Fr/PFF80Ba5xHN7U8YmhZXUPtc3
cUBg3jB+tn/8/bhlX0wRTmBEgspuvx/qY9vdMQN8cuAPuluXTFzpWXmfOVTKW/AQnT9BBgMiR9hx
pn82vX3QbLAvRnPbyZJaTTY3FidHoRoyBCXlsl0MsiSKH0J9PWYu40w094T7SbP+o9t8Mc5nk6E7
4/lrVeGr5ZxXhnj6QAD8+T5/dNEuWsauCsN0arnPga2TRL4fzAYDKhC6/sefP+CXzeA3E7Jt8hz8
rcEW+w1KWttiBpTjeaTeRlV0pQrxZgQU6YnmjRhZG+O70w1sb5Or1P/mVmxJzkl4GO6gLC3aAnBY
MG5UwY5Wz988mW4b/JY071ZVZyzjONlnrKY/OeMP7rK8uCa6HAPdLwZajTgMZUhbQeaHPrlT4XNf
fAuGBspa8DyB5BJAPzwF08fRQJo1M61H1VVg7awxI7m5TkvpNdO+x0Dg/3xu55v+m4spLy5m7ccG
dDmXWiK6QyaRkfrgn49sn7/dbw5tX1R1SvbBRit4EposvkntcV2mwdJr+q0px3WOLU0zilmdJwvA
9VB+oHFk+aOHQcigqB1kGzfu57F8MWKUlLm1o9s080M0qfE8d96CmJFb3ZVnUAllTcNgmUEmqI5D
uIcFFdTgtHSQbr7a1G6ztMJn5b8qu1jij9sUo3rMx2GjkBsn0Y1FMz8jZrX1XnxfzGtvnUWgH6bh
TQziltRoqgTWJ1flo9fjYiQflRcGJUj+vZHkFEGS+QAwmLA3Orn/1K//r+/D/w7e85u/LnH9X//B
n7/nxVhFQdhc/PG/jtH3Kq/zn81/nH/t//2zf/2l/7p67TC+55f/5l9+hSP/85MXr83rv/wBX1nU
jKf2vRpv8aMnza/Dc47nf/n/+8N/e/91lPuxeP/Pf/+et1lzPhoQzezf//mj7Q9cS2cJ+v/6+/H/
+cOr15Tf22Y/8uy9jl7/x++8v9YNvy6Mf+iGZ1mm60JENc9bq/79/BPP/oepC1N3LUfopiXOaQVZ
XjXhf/67/Q/p6pbnuZ5wDGHZ50G6ztvzjzRD/4en20Inktz0TMeE0vx/T+5fbtB/37B/y9r0Jo+y
Bg+WddF0ltI0bcPiQK5jua5rXs5lqWXomV3G8ihia6yhMWpe1QJLHCvEorkMmO9z+lG8N4Ug2q6N
WqsBTNObyEVTIevlaOaa3Jl+19F4b5BkUQh2AyJ5xNgRcFlL7NmaCwJ1BhpKJyAvFP5bONV1uFBm
HbzFPvnrs76ubUya+ZCesWppVTpb1+pR20/LBpCG9tJ6uV68OTStqiWJd6Y566PwjBoYXdZ1AyXq
8C6ZWh8HvmtatK2kSxN2fv7+0yYy2ja5P38PfaZJkKomrH8tc+8C148f/XN601vRO1k+HbtGGek+
GPKErSscau0u9hRMhxQW7an14sKPlwKhLP/GtryA/CzdrKAWZX2np5CkYl3mcCiNTIIFKxAoHEGJ
tNqdbbXsD6JhwOCrl/r5V1Qkx3RfJV6mk8oSx9gzfS0U5nPvxH1+4jT5G1kmpIkqUdIfFqpixVuZ
/Pq3vnELF3qTE4g7vwm957bWwHQrWXRRhS/asYHeOW2sQraOqm/fLcyhOevPzIB2ZRXke20daVlE
VTIP6Utdi/VgSdlXDScLr2T5FpYNpBdrFKo4+n1iqHUXTb7x1FZ28FSKRMGc02vRbBrQuDXO0MGu
V75u67y2ZpZSveUPuM5MGe+lE4z9NuqBUT2m6Zj019o0xfE7ySC6OE5GnSFGrqx8WKuaS/dcalGv
3fW+kOVbZgsDynScZFB7c+7kvnemoJ71bRGnK7JNep8OkV8+hkEeptukswDC5KrQ1CpUylRskvPI
zr5ZRgtBy9Ltwr6y9XJs35Oo4F5nIDvUD0uvahAxrRDxK9c5nE51KJtfN7bWKaokheuIxxblPlUg
p0yT+rkSQSthTmQjD5pizc8CU0mdvnoaF5N5TbPACzeZ6XuIAUbP8dZB1ITsy0LauMnM4C1P94kL
rZVg5LC2FrkZJuFNUCdcvC7LUV6jAwFE0wyOdz1STM32KvD8jh2cIw+RDlbxSe/OlDbTyxJv0ybS
wnSsqYYXyo21ZitLG3F+OGp8286N+byOu93cFq6N5TCrWXosNML/nkC8g3bOROetjMJyw6Oe97m5
JiYzLDah3XfGoVeoJdZGM3Gb8dHx3ygq0ukROVkjfow6nuyhErY6/nXSWT3x+LbSAvfqhAP/D0l0
0h/d1oTY1Cc05oTEaXbyDZ27oLOr0GBNEWg672hYcuE6fWrfjV9PZGC2fbaffMcvn/NKxcNpzJLI
X4K6VNomc/pR7ggN6rWXWoXRjzwBhANHKBDxbRYkvhXOWjuiEDyTGW3UfaB1HIKPMu3tWHYFWHtd
o7sYFhZoxMJSw8wyIjVQszVHKrv+aCUQslWg0z/vc5qxyHGcYJvLKJ4e//qmaqASe2qFssq3Akwy
z780Gn2Xj42+TIO41l862MjmwdDsvl/D0uRSsY3gu/uUsdJ9DBYbRUwmfGvtBYIL5o6i0b8NDdXd
KvDg29m6rPeZL0y1d6IEeJKTZ4xEbhGE7TYKWov9sNXkVDkT0Xj3eVBlZ1JphzSqDKzuhOQGXE2d
SizPjW3z4BnG5HB16jEAfcGe3mWNMKBjWU8tA/JK8yeDNzAqeIpaTRU+L36n1j7dyHwWt9rEZr1v
f0yFmYe3UZnH067tdHy0VWeW9cZjmz8DQlda6x5mEaXnhBfyaHiTVt6OIojC13ayQmNNMF/g85mm
8RpERUKNK1RVNpySmG+1zYacZ1kbUsZR0XsjLw8GUcfasbqO8x1WmDDj2P0ZeJNRKFIJZurRYCA2
xlILH+nQDXLFPiEbrjrHjwFAdZoDpX82iTYIbuKqa7uD7RIO2IMyM2naJXDrOkSGaZ2da8XSSKEh
Ks0+0FC25DpqE+5Pp8mB5fVg2mhLNGewkA2MCAdnvbIYBSKn4b9BokWM76M1muW6rgPYMDyS0qNe
U9fUqiOhYcxAAffXPy/HXkCs/PV+jRVBr3uj95Pkjuy1Ru7/eu8aBsBx4/hGBG0OZ4x3yorSoTZg
2c30EJcmNYIiKZr2ahwqpZ/aJAPZqiy/tA55HXE8RhD0EWrm+w0a4UXhRbylgYutT1ugXO/ck9d6
QfvMmslJrye0Buqo9y5FR4POkEvtyhKRvwlF5zrYkZyS+/PXy9+pomPqy38dsZwKHsy//r9uik67
G5nVmVKVhex0inJ4XVEuVXEw0LWFx7+Gq+TXxJd4rprgaZ5fk6DzmYIHyZ5kXEEePr/QgyJHh8pz
7ZQNrCOwfrCZ/7aU++dq6e+rowvUvuOZpnRZwRmG55hILKyLbZRNgcgTojN3LmDXmOKTFzhbBZKK
/VTUFKRydYW9iVOXW+bUJUDXcJI+L5s5RmpngEG6RVBajxtRDh7UFE1r7K3k03y6bpN/76fhgFjP
tkg4p+DZqVNsloW6SxL3jK/wo+ATobL5y4L/33sjMI40wS1pOzaB77ahX5oGsynwk1jBmAprP7LW
od4X6iEJiJu5FdgJpl0u7DNdFyIvnOdE8bCHIWGc9gy0kHiM9KqyFsByVLQk4QzrowaZGL0THdSk
mpdKcp1I9UgdYpCdHJVlEXsgrqseWMc0+i0x7JVo2rfCFCi2tLhJqcy0qCsIIkiiHe/DdCdyxuW4
c37A9MPgYCdXkeWly9HLS0hf6naIpm92d4YsMXfMeaEbGkT2PGvsKyPPn5LpLHeXGoBUY2WqcJWj
82JsmA+OImH3XKdzy+YqKbVTW7DaUfScaux0TTPa8zTwTvoQu0erBdaaeuB3Cik6IEUjd9T2Vv3U
gvhvIxbcm1g36mGJDfDW9x2c1QBEaHCC1LKzwZ9nZp8hn1LdiTLidkq7bZbJF1n0jwipBtgi8FmI
gro1YFlptuvM0JaxAZeSOqlEoKcLsJ6hIet323DIWe0DO5KL3pyCm8TPuua77uR2fBVSEK7nfy3C
jMB1m7u0KK+qDGr1KO1NNiTHwXFuHMScgaUdKfteBzo6yMjSynVRjG9tpfZyQPcYeQA6B++1zmR1
KjHcrO1KRAsr7sXMbkHtBBa91XCE+sfHFTMDnZNe9uQfmfqis9RN+H84O7PltpGsWz8RIhJIIBO4
FUVSpCzJlspT3SDK5TKAxDwPT/9/ICpOW3SHFX0uutpdbcsYEpl7r72GoXmxlgS34fK7nIGwo1q3
N10m/2hiyGI2LYUaYwa80Rm2+HsrhDSnsv7s2Ni6T4P5O5awFmviBTIDHyloALDb+pGjFo9P4rfm
VL+PpvlPZakXlLvtfaUHIvSixd9RXstPad/+40OXX5Tr7+dotU3OvE9+0P4QbQbJJ+6/R1Hz0ZE9
sKm0Kownxx9OuHxQGtpdiG+KXHKcc4M9QG74UiWUuNb8RXdMnqsKmgqA/nn0FufW8Ol3eyvAxO/Y
DpzFu7G2rRu2qEc79I/CQHPzxHepnOEdVRVmwsZgG9iND6jwD7lrHmKcnW9MGy63usMKM/dIwmi1
/su49j9LVn2oU/nipeGXeeQp4R8Z4jBNvPyeRD7SXnJvJywiophb9Ozto1sn3xgROQmLvCnJnWnl
0h5rhhDUKq6iTCWBpgvflbU1YdKKm4Z+ypoQ5yTSGZJ30KtajL1tTrLbJLRtXGc4fPZWnprvjClg
KjWR1yUjRetqzcr4r/tTm9w85NGCq7Ifdip8A6+43nx9X7B7Bcr26E1tbV8rh1jgdtV3hAykyUCQ
hrEDEkvQZOM5haH6HN/VIpJoWGeFSzs+Y5ZTf1vYfiO8sxPHuRvhfYUHKHIeCIuaYv1suUX/hclI
x1xlsCRaPddgGmihck0fhmXCjM/mYGdUEFRqfEQKCS/tjSPltVhbc1daSJpOMkDoQ9mJX2OJAmJh
p30iOOBNU4UtxoN+kjehEbc2O3P9dYyttbSekyl+HkxmNILXyg7/MtliIogRaWbZOPxziqi7fE5s
ss3URPnY6ZFDOr40DxrJ0j9zkJHTg0kdKtF3c9Jwzvsk6/B7KizAngcItfWdvSwLoRFWb0efK0SS
7RP12wA/2+WseuPe7ddzPu7dth1BFkjgu7Z07evArW7xS9semP8vbkFzk6aCQ3GBwjTeuV4HNwbn
TcgHofY9F75gSr0+toMDXXUuNcr937+KX96E8n1XChaWKyApB1fAGK6/QQ0Jy6HM7kX5SUoJZ9LK
XEINhEdTeYizzsSnNDfWwBhMYb72v1yAr4BcpC/5+x3WgwN5//VSUF6QOzKLi7OLHMyYGy/o1/s2
TZDsE0fiyS6RK8xPXVOrAZMdj/f7+yu4+sbWSwB80gLlic+3FrhXiGljbNFYhAqdetNo/6Ow5qKj
k1/m6eO8jHi2YTUXDM+Fmw5cYF3VVrNPOM3cu3ipbLjZSSQ/taTsqnNm1yCq2GWOLmmoo02fdO+N
yFdv6iBZxDEd26Z9aLNZSzxONT8bpQ1dUl3JmFDy39/Ya7BzvS8f/Z8EI0MrGni/VDl0GUpOa9vj
QmZ+wGF50GeVEydzbhvCPD6GQ9A5b8zKLrZJ/6mtfIWWQslAOLarXZf/XD1NOcbYZ+Whe5ZmwFuz
dccu/zbr2Y/PSdVOzTEwJozvjTJN8oE661KU+3zt5BTTTmxAU7VUVJNiqjGeqlxECfi5ddFzbMk2
ui+7OZZ/RJjklAyaS2y5+1DN/WEoi7b66uKOqj+WuVmGL4NOZXlLeWdF72hydLYf9RjhDTBMU/kG
lP96rnO5b9ALXwvBQ+dTupqHsbewiQfCPQezYbXozmGlwvsMxo+uA9b+7fcv92IC8p/nzD6iAtsF
rBSK/cSjin394TC6bVO6ZCRUs47Ulxm9CKsTrTTuOr6IsRifwrr6ujglsy18HfPuYTskEhML67yg
fivHN3aTXy9Kg8ayu6P90L4bXG/sJgcM1HaTHDf8BnYMG+jWGsSmZNv1vYJXbVd5F/0dFvOY39RL
t9Q/wI5bPMYAAGkT33hS6xby6klpwGdtU2Zgi66ca7lcZ82Jse00OTaMAbq/MT8rmu91PK7tPLr9
6Bg1NJY76YWOeB/KQZs7tHqyeJcXmcCTjRAZonvdngtvUuJP3vhifj0RtOMpX+HTzQHvOPbVFmgP
No69U5QeRR4QKtPpYmlB8MoCe2AdeZCA/UA57R/eLD1E+1Ha+cR6KKi399qbdJ/+bw9sXcpsCCyJ
ywGFCS5w/c+jvixvAIdB7CgCMdpAHj+1Q/A+k1H1AbeFDio+o2SNcVL5V+z4KbTdzDgDRT9uk9/G
oaIi3KUBGOwRZBbw+Pfv03n9PtfLA1QWnBh4x0iOravnNXZ2NqawD88yT+Q+9ztR3PujA9FPW23b
HOYyZLvrSKBsEUZhateALuqbTMFf389N6AXkJUWB8w7bumo6pVjFxqe20DbDqKQPpdq7TThC5y+q
nB+aYQepMBFJCEVbHDkSP9WFmf5jTsM+3P/+3l4fx9wafhu+ozQfieAlXA8ipMpFYjRD1gyAjPNF
1UgxpmqE66qWHotZRewPaq2lmLx9CdTXv8Fv+i+LUfINe0EgXRVo9/pjSVLXcsIUeAuGkHIetdDx
eOrGPiuf6nF28r0rZA0X5oKG1PwWdXRKl3Yfk5L8/+fbpTqQl/mQ1Osn8nopNiWjAqe0zTHxSYig
nWliUp3GQj7Q2jfw1oFl24rGJwu13tVsAfU3tXi8/zq0uao+knzmG3Sy+C6TiN+/sCtzOw5Z3xaB
tLVgNw5sPprXFxhhh+96JpxOPZla3l+j5YXVV8sZKNM9acfFHaMQbJn7UrH24gXHpLZL2n0+tqN3
GuK87G5aToxjDByUH0XvIPkoSlZAKeH24ZdZEAnw+2teP9//7IfrJbM7O7xhJajn/OsMRa1yJyvK
NAIznEGjAtIUAF5VUPewOGMRH5iG5bd11lEW5gupGQkDlXb3+4tgzPfLZbDQgJe4Atv2fnlyqXZr
yhNbnDwzMyOxVbTmzc0YsJ7KGZnYc1NmHGxtgeu3veZ/BOoMh4iaqQIFxNhFZq3zZJZpIR0oblNO
lyoZOG7Dzl97nkTwTysJF0/dYHIIjMicjEiFQ1kUdfLgFX4csGetv5d0N2q6KehZPYXoVX1gIqkD
5kEhRV1v95RoTVPxRTaB4W8oUgwdTnwTa/ZcMEtyRuquei8DSzkvPH9tHU3spOXfdVmM73kIvfM+
nEWDJfXlOqNq4m+N/DUrzQZ7DA+tzKfoBajYa1GeVeLz5CqyjHqO8BJj4MTtP86TZ7XIgtdbiFrw
2Y+2CAvzQ6Rut578ys2JznBdTKp7KVLiTNKo9d437mRl6FnthAiQPm7jB6tlXN9euozIA6t6rlSM
FGkalEtUFtOvY5U0rTvvClxdyoMgLDx9aEFCrJ2XuYUPwQTUqzx2yuO5bEWFg7OM81T1VB97A2mH
Mi/1YptpDMbL71lWTsPkzPTOU6MS7pogqQW4emxKoPCta7MnK/C+RPHah1pBPYj4xmXdvAsGZSaY
C9YAOdJO5MzNJl7Cn9t6hbkdWQ1WEVnefkS+qb5Q4tb2jXQU1a3REUEtnevzs4Oipq9Zko6L9MOU
uDPrUgH7PRYG+054yXwAnMbmPLSjKSSAZeYzbiya/6ftzzp+6Q3Pciip7QBbWH/UZrw+rEtZKNur
lMqmNZjCgfc06YnlEvhL2HwJSs6zQ253tUIjHkZdeUqz0K7uystTyy3Fxdl+Upkf49RHFum3S+zs
bYTt5kcXVcKwNrn7295dM+dqIhwICluY02REBQF+PIs4y5K9xtk0eYijrFjzXhzssBb05PpIotKQ
3reJX/Rnqsu+fbFzTdiHP6lighGzpB76mwwILK+h7hUCVvlLmLUTzvHMq08IcoMPk4k8hOXbi0az
zT1acJ/1HUng7poPRDJM+65pAIIfpNGN/CTTZs104oX18QOhXrI/pehVAkZD1VybH6pOQu9LYU/O
eEqXQRUPsVDQADBd1PQGS2H47rGCHvRTFCdwSotCYhJr6wpjdafwMueOFTA1WFfrvj4y6rMgqSQF
RHnLj4t030wTOkbcEKPhpSkbHq/SAytAWe2oCbiIU+arXgZchnRw/RYzllrIpATmnILO4vHGF64J
FakX1BXpKb6T8ufjeIQP2zIt7D4XfsOnIF3fdG/R4C6AwOvtmv7Uc2yOUupXee3PGgVe5SejK09L
ZoJvfu+is/GN7nDC7vQOrBjUSaqBf7a1V4tTQXfzxciiyQBlC4TSYYTp+pEpeLIOG8GJy4jl9bFw
fHe6neoJ5sE6O8zPs+S7eS6sLkyfrZZ4n91Cx5Yda6uchyeZ91l9y0Rqwep6sIO/3bro9FFSLMZf
YStXCdlgk1Wom5JEIRJM6hwtgSqUO9+KPrBDwi4yEGF6ukkhvPBy3I7jOFHYF4e1nz5nhTPhCMty
Lk5VlZPTk03OpM6IBqZqt8IHqBEi5MIAjAPu3n6pHrPGVOqtTu66CvMDO/B40HJlpgBMXLWwvrOg
ooF5ctoeLl9g7UDNDv+eep7tTcdc/VudZrBYUwvAoMrj6DmUEBJujD0s9i4KDX7OlayIumFt2tjt
lZzr5fovUISX7ns8YzXZ2EUQYKKQo6fjDaP/b0BczTs5xTLalXMuk3Pr6gyr0T7penuXQ0srH6J4
iMdnY7nDsyo1GgQ9iKqhy1XdSzQMPoC91zMn1fQLQA1u/2EI6+CvLm1FcnKG2TtMjSgkFGA6VFSU
vOHbNC6bfGfEGHZ7vtr8D0XwzbCjo8VBopn7nAFN7NUPY8j2cabkD3dAW1RW7qJwiQ+XKSQBM/Lc
EggkHb75WdCfdFM1f/6+alib6FffQmB7Dq+HORQFxS/gQh4xO6E08E7lZE1fE7Gk4y6IbEYEFcGl
GLRxCIQ4D0xdC1np/zGa/ssY7MIW/PmvDnjhQUBzK5USXnBdmvd1I/N8yuV55DQeb+dgZHwArYzT
KmimNcaw90f/rpe6x7Q6IFfjgYay+quqFFsDV8TcFrd+Rniyc4gLhkvj1p9cCg//IERBaIq3dpjT
pXnJR2/GUrCKoKmQa2rVcJtAmUBsK/ZEHcxiWsPz7PmzAbrEgQ6qC+PAKjVqeHF8K/kjjFJGsVkc
UwTDOOEnGz2wGw52XaHFzdAqvktFl1KyJ6EDEQBkijkraiJupdANY3E9Mf3/0KYgeM8qT5rvcct0
eGc1hcierNJeXpx+Dr7Wqifrqh3C8TxD8Xq0gwImu+2GFTJNvvW/B99aon1eLzyH+MJ+UUzG51NF
hYA2Owmxg09X+Zk/1yK/K0cvmP/0AdW//P4V0kJdLR9qdIZ03orReNSd18V6J+uqXZqK8YVjVe1X
nefAEyBhXNiGRKdNy6+7tFmKvynbSMC0e8rxJ1O2jH2jGezrqF0meyePwd4PKx2iNbojCJc95z1p
QIkJ0c7ciApLLsKYsvZzZvLJY3qvpDm4aEgCZAqq0HtT4RRwY+VeS8ZF7zI527qU0jLeuDcj93ED
GO6GT0E1yeil7QOBLpH+L9oRsaBwye1VW94NU4lANL60Rxv/CmYW4BnbeFN9W2qZz+fIw7FQyJCv
PszKNYUrW7ph33iLcR9F5gp1Qntsr5QCb2aBuaNPs5UMtZ0wsgME/aMr6H8/9UUsgUIYkT/pEk+W
ow/LJr0tfcq7G6UiVtkYaZ88rDDJv7O8eoLdLuwOII0pIp7IWuJdGLvkfFkOGyFCgqZX+y5geMJM
2V7+YjXBPHXJC4Xq5asmvx0cA/1CL4Ts/pNAj0r3QSh5S1E78uuNxVKmNX93S4zVDyPHzHtUw6RO
OrTS6BYTkfiDbvBYPW6tvO3hjxNzYRF5JFBlUFd4S72+WagbIcQq0Y5YQU5jsRN5w/jUNNhHOpkA
T4zqENvHwGkPgI/qZC2NY44+SX9IT+xojhHO1DBg3lq4V+sW20NMzKA5OgC5jIGusEXACNUP+TIf
NkCASQmqk6INm+S5Z8pCKkAC5+aBiBsMLDMut70fVJacKs12nfyP7SMXIx1X+0raCr7kNXdZhV6P
62gwHZKxoAyi1x7IrJat7xycVtqPVp4xZqRNkfNdwoimIHbH7Xvnjcu42Mf/vCF7hMAAP2htI6ZS
IGc8tJ8I6X0FAJxHtXcgvdv6IUI9ITj3qvzJGaMSq5PZ6uej6r24eJLYOOGFwIoryLFugilb7jss
VOEaipaVt8HQ+rIR6KlijzYG+ft92C7ysVfV3D+EWFm0j83s9cVLrh1Zy1so0t78GMxVXX2DpFRU
bwGDcr2Fn29xxbgCW3HSrf0mKMPVLQ5hZEUdsbU4QdDeijggQ5UyV5DMyHcN2WWKSA+tCthN+B7o
bpU9uV2OmJx2DVeYWpK0zte/K2Ob0CGTTKg8FVNYZvl2Hnp3TlB5ZCqHcizviLZ7ctdS/2yoswyR
ag0Mw6KeRPkZfmlAZkgZWvhwzHb76NHTM70YAzFAZrCbz95QKIvkOQqZlLDFLPs4txTNZ6cI+uqd
dIaP0VRHXz3GcvUNB062fGZYSXF0UZG861SMreOQU8YGS0x5R//XduSgZHq4K4JlGm/gYJqXjgSS
YKeSuvFJ4xGraFXAzMJLiQs0XaNyEqJ9FGJ+GnCBsLiIAB8dWF24EokabURCaRpZMSFHxMqwEUE1
Ut4nuLlEMAFuEshsGxbPKbaLgXGwL4jL6vtcOIdoVQOHabKQGB/BpLtv6ol8nLEWdXnr5BSDpzIh
zmteytLcZlZGsmLcxdSFvVV35iV2BCXTOA4x5KvZgkFA4AoseKJz4r99JzePxYwT/vsmyBYHoG0N
aVugBpxUEmYfbGIVefuycWmDl9wHFs5s/T1VDTt2MbfBiJePHyy3QnSc51utsW3KTrX4CdNhAxWT
cbpuTrmcsuiB0d562tdqqd8p6TVwXVaqZaTAh55mlXn1N3aDHmKns3CohUH1QzppZO2znjYP7Yax
7gAMVPfUaiKTC92r8VC2ISlArlWUM1ne2fjeMo0ZdsmgME7Gdoc8qLArerKGZkq9h3JKrFtJE5oz
zK/nj11hMaExlBbzG5DTxd/2588pgEQOnOi5tFMes+G17v9px6jhnXcw7WpsIZv8O5+/mV4SB27x
LRPg+svW/Pp+reqjupB+irHDF82BbDI8TBc62ygskrf9MKvNSUz+ABUFzieeEReQ2N6Q0Bjm7KfC
L0GTeFxWej9VlXDx8AB8PnVJ0Dgn2J519tHizx6bWTjzI9TxXZQb8QU7qpHvqLKgcZPItArJE/wB
ph0VJS+6qXHnfKF8cav2xrEZBiS7jYrdVn0R4HI50Sk4co7kwebREkZcRbhhlIP0GLI2OTrwMKr9
o5fOmSIPehrj8dYLE26iNagk76PZsAbiEF4W1E+XNZCEcxHsQsNM/sFfZvkPiZtJsJeyx5WEfEuS
YkwAE/PfukGEKYS3jc85cqMxOeGKvba8VMKyioAbG0i1xVcTkCiDonVlVkphViyZsxXepbcUCxlt
jT/297UDVROVyBAvd8hd4896cBv0v0sEoiVnkca3TL6G+RudSFPB3ESiirS0yL4MqOrIbOczZHLj
W7G1i3Ql6nsVdUSIY5JmRLp3Oyz8n7frDNuKkmKRKjPHybKYF1bD3OI5NpkaFnSLjsQrbu1+IhNI
NbPTvgH//5f5metpjnjBvJZ+43p+5kCMZFMrsmPad0VNFDVARIm3oHgqTNLyFmkx2jMZhayEjSQJ
OuYg8wmG8JnVt+T3vy89rqhyjBm1D1udTgtDppUzdwXA67CP57EnD3tutKb0Qs1JaK/brp6Wgpzb
kEqtXaVy0TuEqy7jyO1tspNkR5csTeyVQi/PDmRDzfENnBlSymmPWRV5Ospd15rE2k9+Z2tq0I5s
x9kIcSwqJum7yJ+kuKvcSZFwlnaos1KRl82RINb40ERZ85bN6NUL8JUH34axFyQfZrm0t1e321dg
g8NkwkMDqyYhfB2ONGoQNG4fq0F49WEwTjh+3HDADeNLszbp/jBt1dRPTafm6Y2e9xd+gmdzUb7n
K6GE70IEf71tDZY/9HOnzDHnYiBNWi4YeJ63hBgHedp80GVW6J1YpukfBVXRcVA3uSI9lDCMnS8s
eRn9CNq0yx/E4l8K5xUrnzWd3aFPmOrsSpnSFPR11gY3GxGINF4g0dFlcSh4wsFKCv79yrryFuBR
87C1EvwAx6Opv1i6/7Qbd03TSkuI8rgNIJS2qq/tpSir/Ypqthuqqj2XOk2cL3bvQ6k0zAPpkC+N
KliU/2T8oJrPcwzV8zhP0EaB41fG/xtXej0w4Uphp2iHKQ+nB+Xv6xfQxKzCEOrLMS+XPN93sYWe
ovTh3n61KG6IiDSq7TBDWUp9BGAdMkhjg2g/hAF99k01uPZ9m0vM7HofHuCxzRQ51mnmlIeOGMXy
Cc0DKhPTr2GkTuq9SRa4YIT/OfkuXzHEVXhkLCRFxXx18hkHhHRE3XAkgjlHgn/pt3KHyz7wN0/l
yRQWFioBZpd0NsLPJszd1pZqABFtsH8lrB47KoJ4b/OAs3nP6IGMtNIZl7t2qhVBBHqmbA7yMsA3
MVd4PFlAgRyVKV/SMao7zdCBAojzhzB1N/9eQjgb3mD2cpjzKv5zo8y2Al+uWxbbFToA5qivX1UL
+3SYiiQ8lWQJspXbtimIws6MeddPad5+DTI/h1m/rfJNmNF4kH0+TVBs+T/k2Kx8dVmU5cM0O6L/
VBceR8wQOQnfgDI+mEihgSfWsDo1zY+4GKxkfCuTLWdE5SyUVMuFtO7ptlKnbIxs93Fjt7QX/sA2
ULJyBQt8Ezm4ATIPkBhYFYlLtGEWDf9UMcmxzwifcAwtB7cfzvmQ12YvFk6Em+GC6Qifkex92Y7o
LaIwGlmX6gJqeDDb4anLxZq5WW8I2n9xjqzK16vtl2V239swKuu/GzcW/YMo2h6xWygzEL/LB6hC
jIyjG29OuvbPlKFW+eSqMsnvKzqW4TlsGtf/M4VGSd24MOo7brDBtojmKGdxVcWoVilY0bOu+lUw
fr8dx/XAUoC+sLJBYu2X7dcogIS99xGH9f9YfmlVf3iB6qzbnEWApqwztnVCURTjdJOFYBF8hMwQ
oKTjGLixSuYwi8xt2razIdd1JRDiF8CiLOKRXg7/3hWv3KbU2wewDYe3qwZQ572XKU04Fhwz5mK0
FIXrPDqVtkhwzTr2le1lSUJwedDVpagB82xxzOg1lnfLPDjTHTPKXpNachGYpMoANCHdyPL5BiED
tTBGdRP3mybwY49mHANam43AOhmFl1bC7N8/2NtWvelANpgRbgNKIz0MAQ6gMIyt5B9ZhSjNimW2
oWn40hnD20xj/jERATguybQrGoOAgP/fTllQ/djCyF373o3OkmvNk0x1yJMPpInwrO7FwFbUEToe
PMl4DOh2L+Is1SCLOAukf+W+YmdXR/R2afu1T7x+xY2KbOS/kK1VfAT9HK3/a2bwq45bTzE3huJk
a0qw1ODlr3MAftO2nReQ5d1dk42tf4qinKEh84OGYdkO790Oe/WS6iK9YSgTTJgtW2kb3zDighi6
qWmoGNcKzRKE3j5wWJb5V7/sjPMBR25uLt6eo8URwe/KSlwMv/Z95fCuuwoP908O2I04T8jmvAe/
id383s20D6Qq+lmnD5MTskWUMdyN8mbOQuUPdImOu+wakABzdusen97YqsJolyvHqg95ZRw01b1D
Nz5FHZmQnaXr7GFb/hsHVQW5XlV1SWVF3528d5dnPpguO3KazPrGpZQK9m1ize2HERCChHTDAJAc
xy6jbLYY2pbfyignQ9YqmyHDjNPpS2p3mSxc7ZxWq8KOgY3bvAQiH59TGSX5Q0xrdrN9np2s6vIp
bXv7UyqsRH8LY0LCP4w5tMZnxluaMVxEvExP+Gax5jcnFVk4dcr3uZultUgGMnoeyOFZrS95uMly
1zPthIjbzaV/CzDRJ6cN2MaN0invSRud+w89mrQbuB2YByKzUcs+X6e6Bw2z0Dls30JLpX2ssyJl
f5CKs6bXlMw3haxdnPo6s26ywVR9VZda2MWCby3cC66e2Vxfk/1Klfe4/XukjEyLNfAin20KsgOa
6vdDf4ezo5sQEl95Tr4rGN8v75HWIgkCb5gQUDHmr74ozzf2H8GFNbz9PPLPOARQN4X+10bOQ3xf
WWiaPmSlby/HDYTdIKVicHkfhMtT869LpZtOmzhG+rCnTsYg/cDnK3PwrFocMX+FZILeL+j6JfxI
nxh1N/YQRQ81LKdblSQG1aodYPG26SYrJQekbFlvsqOMXWUxLl1VSuuNLp8CXwTlXQEXxD6LJExG
YJPG6YisWccBZdYAjiL1M6s98Tx8Zovwg9O/3+zleW6/RhXAZhijSXUOfudM+UfeTR0eYIhNyT6q
xsA6bxtt1qWE0zPNr/DpgYeAs3Ri9fdQXvv+Ni0ySrgytTPnvsx9x78ZLryKTMwpIAxUe/gOGxvW
FyDSJd48/qpxMqNgdJINDrJZP9IDO105DuzGmGnwE5fSWXWdUekoPCqHcLj3qhanh5v5ItUadMkD
1Ubzp427cCgCmPKHPfht3SkSi6Esswta9rOxBMMc5Y9A/TMPP7+XgtnLi1+gjSWqee1hkVTyI7aP
uCtHy0eJrDt1N1cL52aQsTOeh4rgS0bhDm0vHtZZM4SfrcjmiN6UQQ4Sa26iF3lb70Mo+JBRSs/v
329qxHAh/+dBQSKW3d671GK5nyieBDFFPAn8TlOBibyF6fXNtr353hjwqdd+23FshWsvvz2ckR6L
ulkLLg7dD2txnFO6lSFEr3RjrIw3+0axfD1jWSNY1hHLyuX2XO+6W+lKyxK2KTOmyRQfSAJDNgg3
T/MYtyW7YX9nDoF/MKqxqf9BGbJyGSZsmMYbwFvak5QhK6bTs48N1dZhRXLy3LvfX6e+vk6ouIJW
D1RVQLtzr1lQoilhRyvZnDep59SllAd1hroH0860Umdje82HMpLUvAibeubvsLabIzp4m/xVszS3
W1GQtf26iSKobMjDdvLooNNgMbervDbeY9TPWQcFIR6PnSWy+RAtTufclbQ/cFREJ4sjLV8I/VmJ
9IhEdkbJUkbCP5coFAK+aAR6x8HYtPylEqTqYLPRl/VBtEUKR6dXnB3ZZEhnT6nQP5q8ClnSdeZi
VZ75xXBsK78vnk1E5XzOof2FRD+1WLkTiBmwqmYMQGBJiNLHpsPS0D57BTr7aWPcreBoe3A3tfZW
1s7wbhAxXnaRqgvXTXUbG015T12wqRUL2yf0vbeDZNwji17aWySjdX10BM47n4alYI1uksl/iXqa
bf7YJyXrtb7UFz6VHwQ+t+CzozHl3ycuo7Bdlif9fPv71bD6TLzqG5grwy5UCqDDo3cI1tXyUzMa
Z3a51JXrn4XTc4YUl+ZnudQvG7QXXuqIscsL8FEvZONx0ylw/yy7osy/9YX3rfEhzmLvufKX5pDZ
FRmWq2YrDud3BqY8np1MFeTtNA/puyRp0xfT5wvOs3FqY52vyvX+C+U8xaDj+JnlnKQ7O6iam7bN
8f43dch7anW7nigXXXlte+KEZVw1P1ah9v60vSwAhhkiOz4DL9sJKGy9BG88q18fldaSLwauuw0z
019lBz89qpybCrGosM7M/C3vixWWUbsHxSW0rw5H89ioDnxirkwPUWu8cOp+/7KuMClYsvb68cIB
CJQPafoXlKypZhwG2uy+BkqcTrMO6i9t5MclcCBUlScTZSBLti9d+BZUxhgeIKQZ7jZFQr+ttAts
m+kEP9A21xNG6pHN81WZa4f3ZV059m1nN2Df2xYbZYvdPzgzpKubrunT6I6RoetwtnvjJwtT2eyY
ITdOoX2sgo437nhdfj+3tYEKQH/gHay8TURwV4xsU0h3dksvu4/iieWZxQ4IzqaDVlERpKuTh51k
aPeBXI5FWGFdMQSV3f8zuhF/oFwCUghc5RV/j3Wu7OO/VfelPEk7m3KRHQbW927j4gknZRW7kJ38
PStQhPfbl5kTlLAafLT89b+/xV9W1cpxcuDSBoI1BV//9aqKxUDjJf0B2yI7tm5Lx80+xAOg5zER
HTTQiCPavtN5L2GiuS5krd///ReW/atHDCUARgBT1sCDgX39iNkfEK3MLsFftQurTcch/EAP+jt8
0wvi1pq89/ZVH1vYB80188Q29oKnarHi9IOvYfifkahRaPaVza/fuLxrDAoCB9okxqWsdwGp8AqD
CsPGkrG0rfNw2SKHkNN8dS5m01iNrsqXzqqiE8Q1M962ambkl3vCPG6K2NizB/wKFjc/5wy1pnfS
Q+u6n+dk4SwThVkeG1xxxHlOSyCo7V3//gau/C35aPUqVLF9GymH1L98tNM8+aMFB/BeRl6W3baO
FYGoXzxS8kzY46GpMi0fq0tp59nu3EFTcEdcgv0ya7/nl48rytKB/sbLwnOelo33/t+P8zKwsmCN
Wi8buAJfiuCJMO+Q3iaW3zVHSLIcISngb35vldK7b2mTSOjIl8Q84bVjrWDoevos2ICoc9dO+tvv
H8G6hF+tMIgdfgDMB3vI1vq6MnLyBPKe33hEpeZ8n6KoCD2wnXWoi2fnShftByt3P0TVZLdvlGW/
LB/oS66EPqhxS/oVxu9RVtdLoy0MNkp3/NElTdY9cVoI9mjJwm53bTrxUSVRQuZlnPHPFrH7knhv
CQxePwWgSN8V7qr6ZEdjSV2ftG7CDtqthq64Z0/mebRQ/zL9tb3VFAya5z2EqSDEs7iV3Z9hS/2w
C+VcZY+zHFX2x9Q4s/mrbvqcGA8onTA4N1J43NTlJysCljz2K1PxrQ9wRdl/fnvMZS4MTKA4mjXe
4usNKs/p+i1guuMGDxQkAUORqSnLTr726uTPf2k3aqY5lnAL9XPnltZyELGLY7mOuvQtStr1qcCs
HP2sB8HDXXVn1zzFpoZmFLegSPP/UXZmy3ErV9Z+Fce5hxtTYuho+6LmKpLFWRJ5g9BAJeY5MT39
/6Eg/7aoCKk7wj4ndERRxapE5s691/pWH3PmLHoMvWhdeRdopZM8F2kWExDR9cwDth0eQ3GSDYnP
QUSah+KaYR2YYHfo5wtPS4PVoobvLvuX6Cqve1ik9rikpjpfVVKhOl98oUM+SEr2RQorB80iJeli
liRZJ2eGP0vimOCplP3TvWjW/UEwUrDH2X27/EVLrdSqiIVX81FDLMoGvsYdKoaJDrFFPIcZW+up
xxjLmM8cW6JWklAPNssEhlnNyICix0Y+PIvLH1hkw12jiBoQQRNY13BPVPxQmLGHbCJmsLnOy6Yq
b6aUFtpqmYlogcGLgJSJ1Ht5FkMNLsXzqOTsUCbgOJBXZDLEwXWJgT3YORae9F3qh8GftvrLx/bT
SvNswgRn7yRFznxu/LzSAmnXNg+otqfl0+VPRTlM1qOd6NTkjj5yLmsXjdGyIy4dCaeyIp8YqAqZ
1Later5oSiE93TconWlPoLdOSReYFX5ZzWRnNyTSBpDeDchFtThJ6qcwcbmo1AHSgj/MEAFq/PzQ
05bHUCZ8mq2mhUlG9965ZJp2GFulNHmUXOrTcV1lRtEZV+6gpwmZKTMp44F4C95LxiQ9z/QiwO9j
lzfZv1ihZYzOdrOYPnrT4rNZRnF1jrboVpOIDL6XU82SyRCufElQL5Zn5kPeo20ZVXVEfWK9JHj8
CQfL5+ommawuOZqWRgMZRT03zCTgIvY4xF3dnmlUsBSKS6Xhd3b5Gjk0M7fYjxK1WV5L6Pjon+Bt
oR/n/6yfSWiY9BmjURejkLLPjT5Jl4doflmR5zvdQ0JDsCRNAGnx1guBIW0m4XPI9b1utfdLMd24
s4udEd7cZb88NfoU8mpcV8DhcwPH0r6j+xzF1uaf0aMiyNZdLy8nSZwxeHZaOa/OJGN+HPjO/I4u
tofl6RyJ/+Eh1Cx8GontQnOXdgUUH4+KKD5g9hmSB1cbgP/oeYu/dCscMHTfFx/r4lt3IT3323ri
B941eqsZn3TlkY+WhLM2b/nIptqeFQsiywy0aTVDL0SprX/yY2JnTl2nBf1TVg3B8+KpXi6ROWIA
7kCVwXbQjKj+ZuT14Li0qXVvukk7PUpf9TbTqy+1PcU0ImX0Vsrcze8MCkVo17r2CbmP7x+Xnaqy
SxaL7od8WEzG/PZKZCZZGtalil02sMXnLcKS+WoT2bp2E6gqMMNVe/GsLDVFr2HjIOqspYgJJ2l8
Qz3bZXvf6sESOyRTlSBX55TeleVWJf9MO+8IrqWpvrQmy+OBC7o/HjIrpKMsMfDyoy12niwPx+ww
Ja3efVh8IB0PBqRlAmIaGFMXD0vMjit2bqS86FHWrYcaUAcbdFPZFeMF2Gxh7Hwy4549bTH3WPiQ
RzB8YzQe06CdIWd9x2tzzI90Kp2jkcekc0ym+Zh6drW21GRDMSpN9Ou2S+pRuEnRf6D9Cc5JD2Om
znzrTZpauG44SrZ9qc3CndLFJUCGQJ5o4VUWjeU1ff1p3ZqSjyaxweaVIOHaVLQgc9pkuENu7HEz
FY08Mj6T29Svg7OI3LcJAfku8+oWkfLwkHS9/aWINVwAVeM9TnJQKNT84VQJJyC1edBvtMhDC4tH
l7FcLbdgS6YzVXK4qxpX3ZfN2K91fRwBI2kFaSveaLk31BmAaAPyVvpSbRn6YdrPyVlqfaUDq5oU
YaAyDV+bOJtOLoqSjUXHcpuPdn1jhFNI3LpT2p/MLtK/2PFAAofu+mudvDEUt1p4U/YV1rSqtQhu
HOx9bPAorzq9zz8oexyPoqqe0ACT2UUZkW+CsoqvFLv6VaEJa9dxXp1rjgX4w0GG0IQcyEGT5q7G
d2MSH6Jee47LdaOP3n1QafEnG63cEVWyMQcKVWodjEBllaX0TWVwEyalKEkwGPbBvtGGU2LEwzac
0nDrRHm/qWp8trPSQT/oNS2oyR9Ta0P5ToITN86vbMK03GvgKCfNjNWOMqy511ozPPoWZZaeDmDc
O/NjlRXy1gtLc+dbyE3Zbq8LLboDSEwuCteNbRCPwI3cyJ5oG035Th8RtmzCgvg2mhtSbWuctBHe
rmcdhfx6DMnu4a4jv0w9rFatN9JnVQxvepAOgHioUmMv/4yhTSdX0aWWeITTGprrMRAfE7eTB2EQ
QIYXid2G97khEW3IplXd9HcTWuKVhBSIrTc3oRHD9N0y35/2aixaZ6vQWNSbccgwkOWTl65rvMBP
RF4C/zGTyd8VsrTwek4e9ynyPEPB2Fy1xHD2Efvb1DgowiyO2W4K6wOcD/cV156+EUbmH/xCe6st
XZK/IZx14FbjTa4R42NqtvZaJHb8jJEW9F5XtdcMr+KPsabcknmTmV/ZAflATGI+Zy0qbmkV3j4H
ObGBZuRVUJsUsFGXnRfvKDEfpUnjndZ4oG9cr3bvC0zV/SZErfiAykCu0W3yzqemv0WubUgKIiDs
hurltz6y7+PECL5lsTvciZIwSfxpwyfVyVxbW07vbwtD9OVHpSfmx2DyaRDQ5HFWrK+YKKDOv8a9
al7ZrfYQ4IvdBrTWNzC21UqF7q3m0v0+mIoUb8p9TcdNUBIsgMNB7CTYyf1INtHRS7XkjFum2qP5
mT5BiRXYfcD71507PeNuSa+c1A94uqHij+5goxPV0uvSCQB9aqV/cJ2JUWgs5otNGQs3XuVpym+6
bVt9z6Qrb1ufOZJhVPUpk84HO6qsO4uKJIU9zrUzb7aoi/q1pwgvSF0yqCprfITMErxQtxGEFHUo
OBODAIYmbe4CZj4AJkd5F476nV0l9Vqlqj7Gfdkes6Y1YGrii2o0CUQln/xunZpJs++8ItqUY/c4
Jml4b7XOm9eNA/tR5x9FIMaDNQ7+IVBJRJawzUabxOnwmrj5rkEtcN1Hkb02i8H47FTGZK5a1Xdr
rKnkRDidfLIsNJuWmCOT2j4zP1RiMs6y0rvn3I/rZ5+T+iGzZIqrBPXvOewcGvREzH+t0zzfw7ml
/cFjAFzJTfal4UMccpCseqKw1iLqxo9DIgjKGpRD4t0ovCczdOQuCBiBTmwnVFkyfvVlO32cSuQg
swY73fr0LFlR+J4+5TbgaTorbIVtSHzbpBWM53t95+Vl/6gc78bD7Hm08B3e+UPS3gJSifeEkQQb
Frd1K/DrroYuLPedCSmITC63u44j4X9IImBRSAvNDxBdwp0eC+urohV+ZLRdfFON8q7cqi5yYlqG
ele7eb4udRWd0VvYhG6OHllCWrtOta5ilhp27Wrq03Yt7exzVusZgQfxqCEC9bVrbawJYOm4OwGJ
ifdm2GPi9gfgVEPZnRVOEShpoX+Ty1B+tFsiuACyTB8Vk9yXRF4CfcJpP2fav5I2kHSIRBN3m1R6
T0yFhSAjyVL3a5+aZ8gE+Us+6tYxK3tg6k5d+EzHJWPzTKlwQ2/LZ0IMo2ZnxJnxWUhJXRdozjbt
TW1amVKr0b57qtGxqaUW4xbCUOGpheo2sQiUrMaquE9TzEVbPKqR5PqRtLtkkN6j69IHLEp1yIPC
3gdUMx91TOxCWt02HUnx6L2BS7xR+uvcEOgWczZ2jsnyntOxOYDhHDdO1hbXCbXoSlmSpFIjyXYc
OumusNKdnxErYoeM8wcxUUe3BmZMp4n3vE9nDVXSk4H4u10FKJnOWhmBGp4INGTURPBfjONin6n2
RTBn3Cv8OUekXP4290ML3g20vSQsXwa2GGyy47SJhEMCptOK5mRkwysIDeeGmuI89uwLKBe0XeWY
x3JO2Mgql9KZ8nONdr05tPAVP3OTQXpN4E1AcUYmc19sASeOO79Bc9dzoSIc2HY3liObl6oI0jME
PrJcTSe9KbpGO7MuayqflgjD1qHxNuBf44wzIwZyRd98x0eY7z13nCBBy0CsEoGfc7SMr0LG+kcn
0z44ZvKqCmUd1AB+jAziunxWadzPvswu3IJmzT8nicoP+K29ezspnCeEqxHcMpLOcmZcK+kO3AjC
or+lEyVW1eBFX/Frib0fGGpDwBFKqHj00p1H3OuRgzE/MyMeDjgCwBhaGedTqM5Q9XQa/ZlzhQmk
OafCDq88NDgPftsZO8dVKbHLQ+0/Ij+qx0PcddGNbkv7ju+VwAdqLCbSzosG1nadQ+GkmHDESWv7
Ol9Xeq6mlfAHysuBsJba7oz9GGXBNlZ29GBETnUukd5sx6p6iWyXHbrCsdiKzFmXla/fmc6o3zeF
U5PTVWe3dWJ0JytMKh4RthGLMc0zm810Q7ABO3MnXwysk6hRRITvqHh1PHKkiOSRaxB+KSuaAOOG
a2RTBdnO7IgckYLZOxcvss48UM27towJgWEwQzZXXFJ7xt70SLst+2o4tfaSZzo/QJ75V4ApoifL
rwjgmkMb1rHBDSHHP3dQcH4/BeVIdgx2ilcfPeBNL6rueopIM6ZDmEPYtMdZF5FVZKESm7i2s17f
+rnmpCvdk/Ue4Q3bWRTclFlJ7cdN+bkyg/QmG2gG8XFo80Qjw8CRCOwxQSw4h/tTxyT3m1YVrFM3
uu3FWL4OOWBvCAzZp9wMBcU2dUNS9QAOox6qnsWz4pKGRi4tkTJ+Z145Y0hu40SORtqmN4K71AcA
zM1J16x8Q5XufqlwZDMQD8S5C2OY2VrUEDbrpS+aHZoBjwORC3mo+0AKCfCbBC+4Giw07CUzvw6W
sfswolM+498amHIQm+n0nnddKzwdhWVi2s7q6cr0mppgXYLJdAa2VwxHaxCINiS/2HCuRj/3N2OT
f9WD2deY23qz80wyKIVsxo3P6JVx4+SFz0bmpadY14xNUE9i501uh9usxO6GDHXTT8mnOnJDNJNN
eSXZxHLSLPN205otn6HV+c+Z2eEyj8DPIVUT7cnA4LalLwwCeBr08g6gS/yUmC4iQCiua5rX5GKk
KrR3Q6zGW9w23bUe1nOUY1KqlymxJ6IwKw5RN063WUu1h9iqPdlhUYUPicrEDqNCtZFZ82GMdG/v
RK656dvwW1nJ9jkdsvgzPjJ/0yD0WkNlMtf4CKOj22falumBilaEp9EudJFr2G4JK3RKnXE74ZA8
hTb6q61MSOgUSenTGbsQB5E8cvaZkUP7JOtYtQ9+4xrVF9XBbaF9ktr+FZN+h2zDNgFhJztFiCG9
QV68iJIo2Nd+4ufnBYam4yTK7vpkqvRdiZU5Q/zukc2B/lwSXRVgOtz2U2z5hwR2HmLNkgTpTWtH
VrNW3JHSp4WNsPT0pn4ItKsILxS1fxLH3g58/bzgm3A09CckGcWzYTYxmHyt1vLnahAjIayRXTnb
fNC98kPWj9p109lcqSsfX+dD7Rd0VGqagcMzzRPaAVYkimqvq8k/TpDO5T6y2tC51arQJzQvQU5+
dMk1+WbyHm3rht4qbggR6VeLqGHBSkhWirk3Md/k56XhGXmJ02ySsoK+PEvf6RxhC6DFhA4yaE+F
lTvFvg8jmT+2A5LjW61RvJqlx5ovXVQ5OFwwwnjQblXTpnRr8ZHm2MPxgrCfV4AUduR80xbh9G5f
/Mkj8DEas/mjvDRhUq/pvPXgYRnmTUZb9WnhJwyX9tF04QMOqUe7ZmmQDCKkkNNqGq7XHaeqfXCy
kWWg9GG0TthGO+d2YWf4oEnM27QygXGtM/fCGW1jR7tyeljLj+WkE9jtGeWwHQI4loI0Uk3lzwLv
8nTEgmDFm8aNaEYTS0Z7uL18RMun3qKhDNpViRIw24HuptO0wJQQLtOci2J9/Dzj3+JzLJN8uIqo
awBFDfhrSXDoHHpFWjQ21VsW0jcqqaAHdCjUgtrBgsUQzshRnJjowfhuC2SmIBJAfDJGNbe8F3rE
7ydH77IH5/4p/m1nlstbwsAD+m76VxtloSmahsdFIKVLDrEbOUuL9n5X9nLdIDIq1xXSO++6s+k3
3HCkN18jt6qmA5K3zEU5IKzyFKBmxvNNyayjGPJpOzIvSWmg35J0EugHaCdeuO9JHWh2v/8h7Pdu
RkgKnB4+qR3QVpiNv/MxDJPZw980o9MykyaPHmtUlvWh2lU4xL17EdnmvclyEOSPJWrYVgzFh096
xgXuBjOqD2V7Bsu1GxSTzLPNikHaHkcXvr4pUcV0v3xnFqyT3ci+AuSulI/aSwqR8lMDFWgbb10P
+NI+TJ0xy8cuE8/RjkySG8dy3MhOmC+LittC06p2iW9QLqa5qN2jrXfWja5SadyYPtqKBvqAxdCx
irSh52eJaP5JqaFYaS4SeystdAPGwiD+MM97x+linMqc2oJBRMNS97jnvlMEMFjzjEKvOV0vjU2t
igwGIUvXetmaYyUNfZO00MPWILvmAc6iTdAjxCl/GI/ZP2NNeT1IHMBJMbw3gT/+MouKSyMv2hrO
okbXpD7noZvLa7piRbKDrq0zW8qE170Km37QfReHs/RXR9CofavyCkHq/ICR8eXUibjXwLIO94u+
etFdpmkJXmRthnE0rs2BmuOQ63hH5tBvropFIV6Clm1eN4XGzQNZDQbgzjbdbZTaqECyrgzNE2wO
royFq7kJm4jnx7vGLsZPmG507AomAK9NX6u7zqABf2yFpucbbQD7eYMOAsWTGGPGUssu8/tHw/jl
0ZjBEvNgETQXn9z757v0nGZy2sm/ciqfzrwdpSq7JqumTo7G4ETEHyj/oTEcz9iY6ICeqpagnXU+
wGe67jI7pwmCH9f5v1p0+FAZVYMUhnlxWVE/T6KSUQhVWi4xwJpL/79h8FOscUaQfjMiw0JCmMaq
/WLSv5D3OSNH0hbi0nqy1MD5bktXMVp0g8Rtb/hkMnuHyRaBhFeJlmvV79/DXwEdvFTdAKoGvE43
eC5+frFdNHTzvaK67slkjj/QIulcFOldji5I9lQ61wuKY0nmSCx69XQ8h/IFNSeaAOeSErIcZDgO
EAP+UKxe/GwL+sH4IRHCZbXXCCYd98yz3BrKS5ikZ6JnyODtqDqCg6JIJlHbl9U0XxGDClCPX7d7
KXxTWxeNcVIXAVJYYVg5Cl5ded1YVkG3Yt4QcVIW3fjW61XSr2aG2luOv0dtJtObPvA01cG1xfW4
2iBGQR2IlJWAr6KQdC2QokXtcUwm4r6mwZ/zQUFehGup232/ivN+SGk4umHCFDhr0p2jwQBbW34O
kxXRTbTuYh7ClS1DTb8x67gjptjUq0Zdi54ewnqKPIY62EvYPCM6K38SkP6iVEB/q9vsxEwLbRsV
6c8fYw9LgSHbWJwkrIfpnJjDFB973jsw8JXxzZfMjnDK4h08sDapVWQJw+3h94vJejdaZ19lGaFz
Q58AA5E97edX0URhjhhBM6+W1RIXyolP0ihLdWt7nXQ2rkb5usZezdKRXBqLE+lL6evEzA0Pl58Z
Hqlo3MHXix+SrBky8ZyoEeU98o76cbFtE0TB4+4mOpOhFeH0gIJxapVfLIWV9bTgKrKOw/DGaiJJ
TBHgxwE2sdA/L76YJXDI6WU+3U7ZgCy0RultPrapEzhXmaV34x+oBJcf/T/G07w1ECKRssCcRRMh
rHe1CFUyHs4kdK8qS9OyveEM1n4aGw9TCoYEyzgYUZcYt+ZgMDjP+sBwz40bdnIT43Q2dosFii5+
6W74+EvCRC3EBw1tAGhr167mI8IcLC7Ka/aS0AamaNOHG7uh4r3PvcnY1KnBf8k7mIqbLDCwJGBk
7+T1yFDypBt6S/tZZr3GmykUOR2/Xxu/Ih8Fe/XM55wXKGa4d8NsVWno2p2xoy9SJOFBJ8T6YXCG
srmipDYH8opUUpB+q2dHI8yGN22w8czWLeyFtQddjmAQNqpZ5ywmjsWyjZkJql7tpolKeDNqllZo
f9gdfz1hdA/Vpo6KYQZdG5dYx/9Qbc5eF8hGAdnJF7TdDH3PSEomTQSylTN4u0KrgnZHE7ONVsXA
MGmF5aMNd5Cp8nZfeHQbN8tA9w9v57xe/r2e5nwRtAEsJx024SwIeieskXXFHpqZ6rRM1WFsNc69
LyWn+zIFXriBS6ntG1lSHiuW5gMhQdYL5WQ0FzkMc9f/Gzj4L7I1+CYcq+jN+Jfwjfc469rH3Icp
w/lBEp10wPAfbac2dxiRS4U3Vor8BpEvycAxhDbvFFbu0N90uq/ctQfcbib2phMh64V4KgnUIPDe
r6AP7lz6v1jqKpJ3P6SU8fQhxOyH07WSeZdLB+w1GRGvmuHEcu9RTRVXJG5g+KL8qkNrRTqJa30t
09Eq36Sna0wCuUL+6WDFF/PTJzTXmoTmoMz0kaVQnLxH1jvCHHyaIf1JITa+7n3ISnflVLnEDmj9
yITI7FKP4X445nhqOrR3XIZqiZfHJ1LKfOTTLc3DEmdGwl5JxyyL/RdfkLP5gYRi23mmj2EPOyB2
+i23kTyi6ddPzQE1SWJcVcirhnsm7kBodXCfzQule62uuWL6zabvc6jTTJeqmT87MpDEc9ZXgbWu
6iD1rxRRLp9aSCn6luE8U3UMQrG+BnNQdV+xTjvVyfG0Lsdcn5MIgCWL3GvWLG+v48mdVwiZPwcF
oct88zHLV1Go5+O3ttQHEzVAMGqkmZYJYCNZp5p1hAXInYpoN4Q0biVwLC+a2mawuFMtNpImC6BH
wRKNP3uRO3IFu1QDycXq4oiymrY29oMI4GlUVGsdPGK2cdgfxn1IcBI/Z6qKnIlnzhI6aLaI8m0i
Kxw6Ha9LR+wS0/Kn1EhO3lCO2o76kWsQHKHOv4pcd2J8tRgUNSpxd19oWQCYabkbwnlu6ZU29EE+
mNbUy/MsKYzWCOc1wlpJMSuZaDOQvgrYPuauNd21LcofUjw9CT9qrRUOVL+uMSr7OhLY+Migisaa
jC4tPXSx3dSH1if7h6t/3pqkFGLk46F2INSQFJfuEpf+yZFdWMNYfNFTowbJp81E4Ne9n8VZu48m
x+LMlW0165qj8R5Fbh4f0KvlIMTGJoSVFaNsIsC09a39YpQ1MVUiCqL/CkMZ0vLz2BtTuvnhlRFq
Ioit7gdmXkEDALowhzx9jSahokc8Ypm1yrOi8G6henZ/OlV/0T/jgCeUSJ+pZPN++K7gAO+XUhP5
ULRljk8jLZrqXnDPf9L0OUwQ3kcfHZiCpdpL6+XwZgKjHwc+Ey5GW6cfEbzHJTFbmyjSDPLRXVqY
N2MrWZxgXJtygwswye7oxBR38C+97rjo3UuTEmHtlYHYBHHu3Nu9JnawnIpsX/DXPaODQedYewUX
oN9v/L9eGS3QTT5gI+5hBiCpd/2A2uwt5SaBceo1YraOU5uUxb6iAJhwrxTJx8HjeRArnUYyS3fM
asaZsFhu6rJX9CqLCTwI3XyH6ogFra4z3Jv6KrTyRO2aUZMnlzCbaVsKjwRyVN/R6wIOo9kxO2ou
7jNESbjtGzgHhGoJD8/YfmLd/gAO5JfSyx8lf8Wkt5F966APeMJWZBXkLo1lQf5Pi/NnS6uoYUKI
yO1VS8Mx+Maycydya/q2uW2SrND+UIWYP1+455rftRCiCgMtKRSs9/irfnQmA2u2gaJzjkpMLua1
TO+z+gadFjGWVM9VdGKCTIVV1kp5KydIDe9YtnUP3vViip5M0m3OpM0x+sgNpMklqicBa7yumdKm
Uvo86nz0xXfC5xLa6Oinubj/fiFcKsZ/VwCQIHCKUZrMfAXOF4Jdfy62S3alDJIFYTYG/r6H3kBM
vsaPJK1tZPHArRypZyTSSCKB2pUutdzcLyDluPSs7gH6MsrBmMpBwmWIapdYUWPmp4vGwF0GMxxF
KiAbC5M8oBoEqQLJ/LUKeXo2QSubcoXrB6Fq7YCM2dktz83KI0IIkVhvpcF2aajWeappRzdpZHL+
1z1Rj5utMp3WfJTQgMTmD+/MpZb8z7fGQUxJYWQKUoe41hJ0+5PZZmpczWZqFezHtgQqZJapFeyN
UmkfFz97dTEdVb0d2gezjGJ5Xmx++qiovp3Lw6F6xmZEX9EQvcsr7o0bIrnaG1QGZVShrq9ktraH
kESwKACvicrEm9IfnUYBGUwcVDAQpdOYsvnSTcq2toUIvPsli7C4RHUshUfUG/OTcrkhDvYoxgfM
jM2I6JfhylaUevEyE3yw4V8Ag4kK6PMsF4VC8zG3L8fUcjcHBsMHBimSgwuYZDZ8MRsEbPZq7tvO
Y8goUfbuB0jgohheIJvgaua+XozY7MWAs17ROhz4HmXfIA4Dqd0hHawol2EkXh6ChW0YePA7rzI9
aLwzXK0ZNHJhFy0FBVEV+C0WYTL7AFXaws6KUQIwz1k8YmHhco9ZKpTFWr3YrBciwtJUWIBcOTaS
kNhcCXdn7+MASLYLgJIib+Yf0OjIrigYq+YlMFs2x77kJnEfXxIXF6gn8zQfgSJaqSy/Wv7mqcR0
rm1Cexy45FeXLNolFnNZrkrz+bHYFRnKZcw3q2Q9anakc7TL1jT2Xetyne+pPGE8mBNeCDhDvDTD
6kJYDkk0trt0mBM+/bTKCdD28j6892jBE9bt+X3DY4bjNCGswG45IlNO5/K+M3MaFXmLBGlb9qNL
fgQ3+3kxmyXivY2gpYM6DGnoZH7PDMrZ55TmvbsJXamco7PYWSdGzDeV8Pg49YQhb7MZ4N64H0sR
wKQrSCGHC6BpHc2QEqfxLDVUzrWlWQ5DWa75XrPFXZSa3cqVGQOqBW+SXDx1ZPnyMXjIaKECXI6F
7uI6DMJkwqebdXOqLEnJL5FmWe2XEL3/J1s1sWLQiUUOFsPECVWZI/6x/MIdWbq/jhHNBubFwUlL
IGeB900I6MMbKKweKsetG4f5a9ZvMf5xSSSC0ScyIFOS2BStbYi5Bb2MTRhxFYU9xh4eGJfJ7osc
+vKA2wMU4LJaQIS53lnBAv6q05urb9sKnfo+Nsege5zpDM2LrXlz2zW79LtMxp/t1QTZAPLvoiLv
cO5q3/K4F4g+6yT6AGpMJ6GlRL648jUQOIc+cGK5Dvre1Y8G0un85Hb0LjfwHmrMUR4xGfucEMd4
/WOHpJKezciiSXGnFSE0hNKUrvk0ABdhTV2SLYe8TngamirkXNYvu4cb1PMDsqxhUptnZ2U/d4XD
GJx1A6sojuwPmSGaNZMP444IF9q/LlyF8anPWUv3EisvcAXhWaMD0VWmzw58Dnlv9H3noOrE7N5/
cZkvjGtWibC/L4whskDBBnr5eCqwm3jwqVAMI7mZrX2Lw5No8FTwvs4N2Eupv7x5Ng5fuY5CaQzs
DRVJroXdEFLm41FhEVBlh7A5p1A7BF0VjTR9BCVVPZZWcEYxO7j3/UBu7lXo2Dg0hoDTkiGt5RfD
6yRst1CrhuyZ+mN22bPcWqBsgDaddf0KYwx3IgcRwHS2+L7WTVyC/PuwlM7JJeA5Usrwbkh0Lb6O
yFuKG123iYq0XA+9R2AM3cEsjHm19matzFVpI7lSa0QTVXhweBzEjFSxbLEqjaSB22qAWYkQ385Y
FO49ItvTt1P6tZvUKOyHTlXDnp3CafYO1Xl+RRs5Kw7+2E4pG4cbVgIaZRESWISYAk6+bdWbZc9J
VTNvgcJiES3kBkIYAv1GwHwst0zKxmIvOApeiSwd4YWlyp++RbB8DRx5BAcPB3o+rb7y2GNTuohT
Vh1qOumIO1rEEvukg9yxR7uLg7vw9MJew23y6w0a89HiXjLjKxhEAYFfJWWeddc29V60t2yehatR
BHO5eUEiGGYcq6NpVwBrx6iKU7iMMSjuraMNo77XSWQKbSgGGptIYNVW/rFrOBuxQxf1S4b8JdwY
AqHZIe5ZPDvibjtcehrwxjUAFcGKj7uyA3MCdWPFJXbG4MQjkpeu4hrhUa3MuwFKXo5J1vHlmOQf
nm0YxRZkX2Z+IZxifozmPX64J2vUKj5yPxBqP2lA9MnodZUwQeSCaHbvMbLbQX6GwkY0uZ6FU3EH
KqhyH4Clz59FMEH08RODKnlFsIUcxh2SaoZNK2Z2iffd1ft+StdWm1bj4+JWDg2wqevQVRlVJdjQ
SXAusRIsONfzPf2H5/ZSpiwlxEIvWAKve51WAQIoBNLnYMIQeC+Rw8W7rBKJ/dBxbNr7yqvrP1hR
fyGTeeyy2KoMdwbfYet415EyusYttT7PT74zWkgfrSQ96UCinhp8iumzaxOHTYO+D7eTn0fRgWxt
aZwRjRLFZJZxlD8sFqKSAaP5gJesv10MJr+vDn+B1fmWO7ciuX3PoFguHT8XhwTVAb3RCHVLao/h
PzxabIUZ6tvkJnQKxtnCGnCiDBgD+C8d2UHPknAE44ubcon+vlS1v39N1nubHBZV0+Eoh5LmU4G8
v8daUmfH14LmtASC+9zn2CASuyKdJw6bWdjVl8GGcr4ZT1o5kpOHmbdEQtbhrIU5nQwppkwg4Ajf
bNgL1pAZ1tUCPl88SoWKjJli27XRbmGXG6iTKSqjttqrSo0Aomu6y3k2GcVuKgDY7AVKuBR9/eya
XQqccR79SKIy/0UAv7wR//V1+G/5VtwtNXrzz//h118x2DMcD9t3v/znU5Hxv/+Z/8z//5qf/8Q/
b6KvddEU39vfftX+rTh/zt6a91/003fmb//x6jaf288//WKbt1E73qu3enx4a1TaXl4FP8f8lf/b
3/zb2+W7PI3l2z/++looYq/5bjIq8r9+/Nbx2z/+gjD3Hytm/v4/fnP+Af7x1+lz+fnXr3/73LT8
UWH9HW0Ai/qvv/Vvl/9imn8niArU/zzZA+n219844trwH3/Z4u/CJLcSP+k8dEak/tffmkLNv2Xq
f2duMDe7wccyRHLsv/714/70sf37Y/zP+GtSYX7qfgJ5siAd8HzRPOBy6rzfDSDrgl/skvxuvsJe
eVoRrOIkwHMS6cMO9fW0doeWIKC2f6akOBM+Eoz7+oXG3SYVzjHqi2ulf8YuihxNvQE96Vd+iFDQ
OSVZtNtN6XRm3PFKLNQqiO59kyJrdPuNqWN9IE8j25RNNmykLgJIURTaQUY15or4s41gZuVOWrQl
0zBDtY7UAIKKWDc4G9fe/6PsvHojV7Yr/IsIMIdXpk5SqxVGYV4ISaMhWcypGH69v7YN+BydizOw
gesHw1c93SxW1d57rW+hfg1Isknz8nUjeSqshf4rXVfOIrcnETC9G9LxlIvmEzcuuTSrUvqb4aQQ
fR6v874AIRp6yt4zEMXpL26zfprILfb0nLMzPY4yGhpZvpAlVDGc0qa9YLxZXMQFDzSnaHqzVcSs
9aFbqAdvO8kifVDQ1e2cuWv9Gq5zqCJGjLY0fe1UbfPhcLl+9elxJ3Dmo1HuHP2wml7gGbHISCK5
am7Nz6mo27jKLNNXGZRFi7HW5EzXZLhHaUp/E0uS4iDxmvOrysyGXKggafwU2EZlQLFt1Gjv6Fjn
CyOabmi0fY0WesIYYPxGU9LfpajyQpxx5iuaMIZs5rVJWZiRyd5PLvYm8HtVv8QwELeSJno0Usv4
q7mlkE1oHJqJ7INatkqcbM2nnBY33NLGi7qcmmtYu5JrRtf5vWnNIVN/+GK1mt9Spc7R3OC89rRe
DxJu/E8kiYu7yR0cprjktBSKzG5yCfUaNcpr2s0DI8jyA+pX5WMLgCQp6eDqEpvOlsjy1aZ3xJuv
VWeGzfoJ8dDPUq6JX681uONuXG+MeXHgFjcfDD00bhzOW11Spacp/mWr8/SIDJklcHC7xXppPfLw
8qAe0vQ4mtwGnM5e9qRg3q8WmzroiyTqwL0G0lqbRyb+6W4pvB+0rghQR/kNPVhnEDLVZujO83Dc
5jy5qGNCHBrBp6fanNM3Og1ONNbbQhiDhia6t64w62rK32HcONEqr4t8Kky66pgpVPLhfYOUomhK
mRaLoXYOtNWR6srBDpTONSgoqjSY5tWkFUx+brLAbABB2fp5O/H45qLFGTalwCCRduYC0KPf9538
nXi5vK1sgzbZuDl6RA5uE2k0H2gKxbkWx5IaAlXehg1ZX7I7hQcZ5QU+F1eBK1zkJCAUGwhwNEJO
PCgO76vGnbl06K4McJVjEwke1wYiu0cuE4COC/DTGdYkT9u8YEKltNOdsj+RrM51Urhcm/J10kP2
xjlomr6I+R1o2dlbGclsGQNxzVF1kY0cMl0f0KhRDi9TkkZj2hiHhe45iQatBrWtSnBMGlfTgri6
0nGDLG0Lndt4Rnf1tdbwSSvVeCfKKPcRSr0U187A0mhOkDv5b8dMhxAZ/BTMgA9RNq13dd8qFJAp
gPG+Ms+Zw8uM92MO03QuA/gzItI0T/Pz3HZ3a6O4oeyb7rZsSuNAnNoaWsjYQRItVaRTykXcdSbw
02V+rJuaVwV5KsHb6Rat1VxQ+PEKg+eRaEmBU5JL8k7H2vOLwkEywDfGANRzMUVEv6eilkTvbW8I
0upAmF4aqviyEPX0BQ+1T0N68k3Ut4OzBy9mx52go/KX4+1/z5O/nh9/7+v/z+kBwp9LEQeY5lrf
+voKnCPs2H19cTzjVHlTaPEyqK0bekr1I4FEHVB2Hf79M68D6P9rGvKZFnJbQj6ghRIoSbP07/fC
STfHnrv6dJHY7gLQdO65UUluph/vnP/9o65/6m8fBcQBeaJjQ+ZTkY1dv/5fxsqr4ng8f8e4ILD9
2dVrTBFzxCYVksQXLqOx+/eP+8dZ/O3jvv2a2jal6Fld46Lk4tUU66uSIdwulmPLR/+/PwpDtsbg
FxkIOsNvnVejGQviqjqPH/E8UFEPZ2HeN8ofvPH/eFToB/76Kd8eFeKFpOkcPkVML0uNOvNezf4w
WvoPj4hgOZYgWhadmIxvXwTex5QRueJelt4lEuJoig1kxr1qgup7+/ff7D98G2bEqFVhDKuwRr5l
Etu2grsx17wLWSt6E+RamG1/Ehr+Y8GhvAB7YbLeKDC+fxs9wcyB8Emh64UHKOQi8O9f4e/CH94d
m+wvCisXh5B7fXn+vqBRExO0mkpx3+finuvFS+0MD//+Ef/8lf72Ed9/JWuZcmUESXGvCe1lEt7B
y9e3DZvAv3/M9+fODsDYAMGHo2sWJe31n/GXV5N0i62Z+7W8ZC3U0TuC4DAurkkwKH+ol79/Hz6I
vcZjmOfATWJg9vcPWi2y4lY3zS9OWYFjfVfyx8L8w5b2Te9KmDTUHFtXrwvLZRn/d83+l28jzT5N
WBXppRYkUUzM4tWL8O7z8qZW5bFysHdbkA6T53//Eb8vB9Oxr/UF2w7rmUbPtx8xq2fwsIhlLh00
t68acem///1vupzr97KZ+rKkUb8Qyep+e2WEIfNMM/ryUjd4Az24xmkae9o90oBwcgE164eZ27N3
yXojVOc/ibK/zd7+5/Mpaxx+XBhjcO///vByV6zrlglxWdKVaDspm9veKHB9QwIIdDWZogqhjQ9Y
W8Xxj+NQoiP6iYEX95rSvOrqbJAtYTWB3gnrvqJfdlhV+wtUQX7JG68KHI+QwJoRZqRJqw1chRN/
yDaNIqqbGbPlXGm3q+KwLVwjAi2a3LlSG31JxkAMk8vaN7o1/+HY+ueS5f7LOmJebNK0/E50L66i
jbZz8kuj7r3u6DVnrbj8+5P9DyuHj2C7IN6WfpL1bbpd0lKkL5tSD9178FCXP4wG//nnOawRJutI
0NBOqd8WJjotUKRzN13mZvPdJ+ePirE/fcC3YwOEk1Jq1w8Axdyvfjv+4Quw513X1l8vDygrUZ1d
2fq6ZvAHr/+Ev7zTgkg0hrmdc8fMckJhXxNcAu5/PwJA3DcI6kJcW8WrTqc0GDkNdvMgNCjHGdZv
B0wMI+uU9D24ErKTEdyWxN+kl8dtnn1aMGAvXuJNx6wUCbyeWX9TVUGU4gIYMOzwTh96zDwIDvue
In3WzwhClmCYqjVAWICNarDcU9oBBvenaWj0g6WWzGn4Uc6yGaunzMtbyEvk6AQZCQsEaVY7sJZi
PjpInKIee+AeY9cS9/OkBgtMnhAL7o9t6SXe+2pIa19yJbYDr9nmY7GZZWwMVcslOIP167Zv7eJZ
O9mCJm5Vj7+ACusMrrAKC6YdQbOQmOSrbL5+MY/Ji5Ex2hHe2u0QXGS3Q9nRosBtc+fifH1AYtqQ
nDq4P+1iGgiHbJPsxna37ofZLR1M6Mo+OnbaR1iWPVi9cxnnCLM+cvaMI7K0KQS2W+ys0nV+kZhF
WvDgqCHwXzVaaD5gktRQHNiuenBd7vVKagB0c9fPKoc/NdTyzSGYKsTUcUWp63ZQrkSK9LBM8CVn
D6reXoN/C98YFjsWLcn3OAcXhLWpEo6dLKxQNzBVNx0iNHov7a06KHWEK4owUFcOAVWO7WOII06o
NLdzl0uQ4VYn/AnDNvlUa7fv0raFL+qMVHpm69MymfaNLLJIa40Z2zVTVp+gU5ozo+oAVSkYgQNe
CD23dO9RLvABYtHFfqvHZ21U+wD8RhEDkSPNChuyn3bQSul2eyetnMwbrZ/Vm96+tjFLaztiufAg
82Z5jPWkpa+julS5niJiBTyr+SUmixjJGtNjpeIhUovmASWnyZKZzC+H0s+MMrefvoZqe4WglBwW
tydvEczYzZYMeVBKb3toMJWeSL6Zf5NF+SErrQ/UorfjwWMfNrJ2ifmhlTvY3Nt9MVsFai0722vw
IyMXyeedCxSQZ+oYdzQq7INwBoN4CHsAQNNRaqVkntUW/zWvSp89giHidbBl0IxLFgPYrH6TzcDk
yGJuXE3AgTJYbJBvkZxsWl8eC0BoCLcZ2dRNxgMWIAvs0URtJEx5qFm+Dwu+gTzIzMG476W0STh0
twAlRxXYiSQ5tkrbCCnlGMMXUvyyGBwyeawp0FL9vTe1OqoN4pBGsx32k7r2/N+xdPAjV6Rt1umX
I8EgGw1DLssFx9+OqYNztfEOtaWCyNjq0GoYvGbp1JyVRXaHwsxkhKTN2hfoIg8UcutNv2kUigwF
DhopF/w/2wSGMbZHHGsT5no1gfnmtpZhzZwj4BCaTzTBe+D/E878tMfX35eoOVu6AG1D6KpdaXRZ
1vzYDSAppmQ9JgrNuvfK/kHf4awQrRPAGmlubC5ZN6RQ0fABnUB8eEobTwxo5p7c2Qrx0Efo/q4l
8pxH0ih+cWV6HA17VNgtG/Onni596Azyx2yTpF3XiXbAOlrGxHqKuw0J6z6v+onJ3jocLSR4yMpE
dujpfu6rJml35dqNtxOk6wC8ahPOpYtqSEEU4itjKe9Rw36ilc1DQmTdC30UWj2QzBDwjU6YD7Zx
uzLFPhhjo/qmMYnrTN2L5hIpB+F9gCXqXoYAtCGTLPnCpA87fhr0IxuXBjn5XWGIfNrchWRddtVd
n42EBRPhFjDz5bUkFeHQ2F0VlWXVxmCYSS6nNcUYsGgu2kw/q8qNcl+TH3srpbXFWdf92kRLHqdQ
lKORq9TluVf4jdZ4x6lJXifL+7mW6ttcb/ii0Uj5Gpm/sSWB7dRL/alLFcaKTgjAPLrsjUVZfCxr
NewXZIL3WjfLr03NigyykklaJ9bbJ3nl/bALdkCwTQuK0WSfJnLygrShkpkx6u1WD3f75LQRRPEF
ng++o1mT+zpNnbiZrPxAq0UNhmvjc8oI9842jHKEreXxBET/vPU5EX34OwJ06t4bo1eoeiKtDitB
hXvTXjC6g2iP7AZnSaJP4jLbihvlRDBDz100XNfpBApBVsECHH/1O/2am9UKBPdK6zzNLfmj+DWH
/aBfj76EPS6wXDxmpVKN6H4LC1CRq8xs8ZwJ/joun4hH87hUexutvFE8eo3gYgvMnPGNlqjHjYTB
81heGro4gl6oM38OJJM/gdshVFgw5KNl+tCpzRYb+ipjLTM3X8vmL1g3RGfUtXfsRQUynP7uLTkp
8NkgAAQuMkeQy9lX6wmWtr0h001qda9kgH8qAnoCDs/8sjjGR5MPQLTlDM9qSIY71xHNh2BYKTCk
KXkIJqQ9OwIsEi3CclcZZN+tma4FijaL0+KqV3jWdWrbiM8JfYyB0RfZXohKpbjPXHvlt5tFyuR5
zSEioHgPiUbNdwTwpJfVw6/p15DiYmKiAc9xPYic2iiDYYTs03m9syuHRmAMyj5pg62+uWBzIP/5
Ze4b7RbXz4fKlwhh3dALXukFI8lF1DEBQEJdAmazeTRNmsNdXnJu1y2CYiuxR1JsyO/qR0s9a/lY
nlw1zSLcDqsLxKDyfNUEZOs71WgeFaQ4IUBU5dIkNnYgqQ73C4AbP0269jzUnOWuWwwojzDSDZM6
BIaRVJHTyPyVmGRxqK6N0KbP+NOW/lNFX3eC8O8GHQ37KAdGD7NkXX3oFVCp5NSjHRa/hZn072j0
vubrf2aLcT20piOxkN4UoDLwbq10fhc2AxWNEbOPBr3cL31XfjEagq0+MCNHnvNpiuy9mQ3lXVIx
xyBYpyuVXX9a7cQN0OMDCCsBVJ3JJWJKAog1LD0j3cNGFswF3DnIvUwN5pz0xdxdlWDo9CYaVFmG
ZEVwxRjkeplK9T0l9XFmXN9/kLvzZVq1cmgnrR99Ez1AgJY3Py2wxiI0pH0w2/LDKB2+szqzg4zg
JgMdaO2RRv98tgnt9PUeDFFNvQRLvoX35GGfntP1bDCFGVWYR+Zzn766qRflGpnDCvuljz5uuYOx
aYfJ1P5Wqu2rV5SRxuiQ+qpm2IHOMOkE3qaOr/J2KmmoVWszT+EAzC5obXi5rt1L9LJjFw0Yg3do
gytf0m/GHOmgrQY7f9uw/ZyZSNU+YMcmMK0SjljXYg7seRB05VWuVJbW76Y+nXfSS/KQQiANK5Gs
8eTp6QENtBZgRf5Za0W5X8VUEHSNFN8oAPArbeUdu9GGLkKobsCgTwfEA5enBA+zM7ek8Jcyk2QP
2p+GGIkBVOGOuYLdFD6+tYNBk/1QvFrieOXiXqAFOxQohLBkZR3JgZ53kynO+ZqzGTT1pjyn5WpG
E4OQ51wrmdTVTAQ7jllaz6IW2XHCIknDH6G+0i7L8aogC7rOdB9Wly44A++FFgt8DMJXP2s5JDcz
ML1bvKfvNib2OL9qU9yKrHQ/h6Cyz90SHJYzNyHiSbz1E8l6Sz1Ze0KTxo91qZPzorvdTba2c6BX
rfbQozLxNfZ/DtzsIJbmnlVnhipCM1LQZHEpwaj59tL8WLLeYu335HUJ4AN1b7y07mjC4aqWqE/q
XyuXpMj2cpaqxyaE900j8QlZWthU5oop32a6Q04SwutcRvT14e5UaMnWAOBNF6MOBO7DhKSnk9RA
4tMLnF+aMQ1xYZAVNss+udilxAJD8OwtG926l12J7MkSBEV1Ek9mz7xKw1DB+iW5mF0/GW+HuSv9
VjTcutZOZ/vpIR/5GcLRh2EwrM+qLkRUtSZaGxhvTyY+07u06eTORPb+o2idPNI7slFZjC1aqZ7H
RDEkA4UyicAz1doNA69hp5mQOFT3V62nNqJLxqVNqsOA7zK8vWJJ40WfoRkuluID8TcC08zhhWz6
Ptn6Msjzxoxo4be3vOdlWFEdMCzr8njp1o+CToovYL/s0yb9YrYx3w7iyrjcTMXPcis7r4tV+BQn
le/03BsNUypxVtU0ZAvwbno76CFDoYzIRKFvj0ued3dJIpkLIeird/kweHtmuWjB0O61u27LmH62
idiXqyY/EAJttyREpMi01QkMab1eiDBan0Wd68duk2toKpuAb7h2t0qiWId+NbsTADLvtbQ78UNR
NKBfzriAilOUYqdTYO0YUuOi9owHK1ublPElcVXYq4sHQ2vRVSn0bTSM9byrlFrNjvtadkR0Vz0L
tbtC5uqE2Gwzjdkv651lDHNIcLURAAqkv3T16Hkb7LoRzXzcqtsjJZfNeHi1/LHJUJgl3Ov2a8Jc
b8u1+b0eaiB9RjrcEeUyghpcxSHHZReqWvqZdt4js1DFXwDc+Mlc2PvSENatdDrxYLN2EJN26c4c
OK+4kIqzaZnLuUNeF2vG8lbpTNdbDylWNunrzrORm20bNb/UMiLNZ+aiFM+VP1olROJ8GsLc5jaq
ro5x24/abxtCLT6Fdt7ZmODDOdcgXLE9hhTk94QOzYfMzaBcl3N/stWliDEaoBHIpH7jMDwPqHaz
c1Pb/X2tl8ZRq2srWm0spHpja2E5lPW+b3l+iCKvZthcbgwAgSThxMoLHw3bW5vlX0qDrqtpLWtf
KW7CNMz7OVa8B6VmvtgM+ffdWmu+WnjDSQduRoHpPVNSMQ2X3JwkqV6RDvKEx9JBviGdkHx7A3vP
xu3cNqV1QGKMZkeHrFcSNutrOb9LbdLrbzB6oCsAOpBlNoP87UnJde5hFkcCMrz5Fh4pDcDB8o6y
suwfZj7LHQwxa5cTfhSAMSUTeLJbCM+Dt1s8XfjJplAITIr1YxkrPazzLQ3mWfvFgL4IWgxrN5Uo
P+A+9gdZrDIgzmhB+JouOxy1X5Mzeee1VTpIgN51P2yWQ1rVhp/1bOyZIupTYzjevtL7OUpXrkjD
6nDgwS18HJmYHCUwsVccbk64ACF5073JxVmdVA/8cCk/+VJ8dotyXRbVT1MaC/uTceY9sW8aAH8Y
+dQx0kcLjJJhEGHb2EbYN9SgWYvqcKr1KpyaYYwRnueRqXAEGfUE063Me5Jqh86HmZMEIHNIF5yA
W5G2qCNiVBi3OqAnyN+Qvi3Hr6TpaQq1gM4GlZWx4UINs4LSPpmndO9pUImmFP9yk84Ffk4Rmh1M
okYbDmpX63tekSCfzQOzdeuOJNDqSXE3KFpj+1zAZo1MkLx+i/oP3Uou4k6v+S5aSRveaubIUQbz
0Art1cxSsEhVMkedM6g+2GwaBHWyRpOnTq9F3yuRKipMjqox72jxExevzjTUHWxWO3peHoFnNSFB
G2XxYVYLGAOJUu8M7RpNOiK1kDrbnVZer6YZUFWBpjl0ko0liE3onA8jOzZsJnqANVd9vOoHVLO/
ofziCiSxA9uwM0QDOeh+4VZA4aRZPDSwdX2nG+pdNq/dATvjsBtgQO4r0AV7u5OwADHuR5Unx1u+
Qh11i1nemohwCSdaxnchtDcG6zh7l1FElllDEJkrNRYmIWRd5oCAhQfNYCJd9//tEGF/Ydq9pdWN
N2TtFZiAqVHTfjca1ZLWIbq1JfKgcUb+4Zmi3vPv9IKq0LmV0CeN5Nz0Z52sZ5/AiOGS90Nxms3p
w+F/2N9ok5R6XtxRuBAOJF0CaNat4PbD8jp0RdGAqZ3hJ7VDc0pH2u7ziPAog1QUlEMnjg5azldy
AfR3orLXiGN0gmoKXnFAt7lvBW+myFqHHdvplJuE0MmgXSxaZ+zMvtnKHy7qWiLFhQyHnpyjdFir
KwFJu2NSwIvgin6nik67x7WPsGQbVC6TSb6bbdFEKNntOE0mDxujO/gMTfg2kC93YpumvZ2WMu5y
960z9XFX0/y6dGu+RF7eoSfVWbJgMrI7AZxy1ySLtkOKzVlFMRc7ea8RbkRm+mbZJtGC9qvse0Ck
yFX8imIlqOo1u8eO0RwAqtq3CFKGMDHm7oBC3kZZIWHhjQsqnwyJACHyxSEpC3oPwi1CcrNrfzTk
x5IVVZCmub1P8WD4TTW1EYuT/XGstBhI5hbXbtv/ggeRPSpOX4ekyurEj9G4TvJry5hCcYaJasRb
Rodj3hEpGHKsgfwdOEgmLIgzKt09uDH9BuxkF9SORvnfpgl3uLSuT6R+EFQ/aa9F1tFWEAnQrQ74
aj5v0FIKJfGzbKJjfUXg2ogkbnRVX45E4lRIj7c+ap0GgrM7AtAszXqHDbHwLaJZ4MkD4hoduyCe
qdAuGTKh/Zxywm9K/bUhzD2w5U5xU9Oe26ppPQoCklhiCTeKlExDnmiyl+m1SrQGL2w3S3k1EB6H
laNwFTXs5YgwqDnmmHSfOvB8/OEU8ZCbqTHmhQ9a5SoNmE0BXggcc61a4uQ3XUBmoxsWTEqh7Saz
EME4OyhX9LKlDdw/qyV6p3XtjIiA4MRXmMQdUmzFD2TA+4Nmzv6qtLNfcJfyNbNdgwrNdEABOdLV
o3AvqYdfqk1fblpDebIBGQBSStSgTWeVkwJNTqo6FTeOgb7U1n2aJV0DqQxOBLxD84lW6S/Xjn7g
DS4Htu5A9RgkEzSpT4+LN6x+fg0TKoisCCF5Ky8JZcKN3tOMzAtoANyrVd9YVDPuac49iOKi1qdC
mMqHWy2Fr5iDF+GE4qfVWvtM5zKjgcWzNQ1lvc20oiAE1RXgiCbytStnerKyBEVfrk6nJVfN3WCk
Y8zFXgZF3/V88fI6aRhXoAx5G3qG3gXIoVkc9pSfZtg5oQQa6wss8K95gXQLGEP/OHW1C+l0cJeg
LYvptrHwIelFYQSK0ujPzFykn8PyZA/DbsYsobboj1Z5lFSodjwSCMeyvCzK8NLLa8t/hoxaZI3k
Ac/9DSGZGIjcuf9VtJ68SzTR3elNNp8wls87d8ufBQacEwI4wlUxdLfsZ6AwfEoXJ3To2ka1zp3H
nBBAw/bVf5uJ6o4sFC8leAVQ8uzSbxutRgVp6b2v2mbvOjFrdKRK7odQlkKLPLqTNm9bqLPx4f4Q
Mp6p6AP6rMTYKGsRU9mZ2Kqo55bGS7n5WgaRrzKr0JZtZbr4tpe2d/1Up2/wIZQzsLwpHMl2COC5
wC+sreRiUCjGZVrpjxYgTg/xE50y2gdpmGaE4rnmYp3G3J7PaI3ItG+G7WVg6d6NaltllIbAEA3Y
zJ2s0TZpfftkMroztQm4pwbwveLUMay8fHeFqh+0JJvvbK5evpEUcp9kmxJaQ679dL1K/U1x+GYV
yXxm2qaCotzEs7CxguIHzYcXDP/pAQ+YsVNm9Ql/ROoTQeGwfRBd6w3GmUX3bAzk1YfaPFVP6tS2
vpm15W4gepgge7JJd3gLbGAYa9m6Ed41WPUT66QSDT3s3rEIQit+sRdOd4mRa9COxgeGhdm+5DSg
rcvVAWuZyb+HnphtjIa/WsIOPShULKcr6dQ1xT35tB/qnJckGVBY4EqQdz0JApy0kA6zgbYh2hgi
nrr5A02VHQH0znaTocnWBy6o3KwMGEIXcWo4sEAuYqZlIAdLUjdT72sm1FYyfY2bSl3lO/qkmq5B
an1cHSsrzTO53OW9rUQA8/WjZjg0M0oFIalCo3qgEdoHFYP9WFs99fdWzWTIenr5oBeleMy7rPth
m9Z4axTVtuNSIUNt8Eb830YEpTMqfyrasu0VMQKfVjuj8udlIe5IJBmHUz59jFppHugpz5dSdVmM
7mwQvjBQshZOn714edEejW0aTzPHI/L8rQlF5iq3zcrUd9DGvW5veegy04ooxtAfrAqAOzIoSIxv
dYNYkXbYta4YgxYMJPf/wtmRj4f3K9XXhXjEef2B60iAhuhoyPZO1h4QWqP1dUdt1+Rc06DYghVp
evdLWeUYw5S8HtHUXPr1f9V5o+y8vOH7GszG2qL9mRgjhBld/FKyXLt3FJV29JS5xsQMUFFRZWZ6
/+RO3iOx5uq4Y2WWu2siZTAv47AE6qCaz52imb8Efj3Ykanu3iSgsLkx0J9qcqCBLm6xm6FsjPu1
3CrmVp1zdG3yRKfb3NXbnUrk1y3/Dmzqi0CorFcYKRUHbJ5RICgetmSmDmKNoHEQqQE9uljW3chj
gbeayrdMGOJmJfPiXAyMX2oNlWNe2WWIJUecGy3d2qiA4F1HLtPFsPCailmcp7w0tuIQLzyYAQla
UJbTpo9zRsOx1Grmg5m6hQDks8hVsuyUoMw7qqhJ9llClwT/d0cV4xRBM2sKec0Fq5DBx/01QWDf
divFCymdDxRhyEI7E0+WZ897S+PiDHvei4RJKEQ1JmncVBLDn+SVJ2OrDU3VZea2NhsAUCNB3qtz
0U/NMpCpW0AYhaQxFYkdytnY4sVwh8D5lVT3QnmTXbtyZmf01gzMIUHl9b9z7P8k8qYYsHwBVhl7
H1c0A+gFHPzt3ex69ReNbHXk7639o+xrN5qmdAmKphzjrBjhSxMO4i+QU2/HBE8WvFU9JCfsys51
LDy8DtBcHNtc+eiEA8/8RX0N+W0TiEKv17HBq/owT2lXwCdoA7VlvKSO67urZZTW1bZwv2Avz12/
QNgZ0OD6mDV9QDus2jR30keOOPM5uUrt6bHCMcgd7dPrKtpoPbm5dmHkJ4ISCwaVNJnYxD9L2yku
BuOkCEqvHUAcLB/WybNei7FanpXBGkGSLDgoiabQw0EOrV+1cvC7kTYxBIRXa2gM36mpmD07zUI8
dfppqwHnwtgXjGccBo3UQJhfR4eLuYCgHagMbd6VFXYsWR9w+cNRLepwKZafc8JL7ZOtQuL5gDef
S2lh4GBc8L0bkEMK7ggtiYd0lO0+1t153APaHPkHTHJfpXN6RHwOSb129Ne11CyA45nJvcRz5rup
a63QABV8wtCmAkswuRtZQ9LEVr3oAWvOCBdDn/DZ98qTg6c+yNLKPa2ThZIA5uGL17OShbWu4YrN
OOgTgPDUDXhCs1kcK7WFylIiTidZdg5GxXDi0TS0SAGgs+Nfs+xWZXJjW03Ul77uaIGriXkUGJEe
S1czn0hv5IIvppGBN/PHfB4/EuCg+DVqoppbtaXpR0pZ1g51TGRihf48z47KZvI8iPxWQoeJdMOt
rrfG0CHC6UlZS/GLEaD7kSWm4LRf5G+oHU1MyT7vqkUrHsWaeHtN7fKPpSjo1PeUMDTZYEgn1Rht
5LM/OdU6PTBNZFwqFaT2vtdoOonoEmKOTod+BkxE9sYGCoXTjzGsOuDjnJI8p3afKQBkjz1kcoCi
ytXdWUBmYm8y1Ag6hpgiTTHWE+3ALZTX9I18MuFhGOXZELW8W5TWwgpi/ILXonIppD89G/V4InFF
HDa6t4yamquoRrE+1YmojaV1VFqB1scKlyJysnmDyFypXxk3fCKIlTQw9MaJsYT6m1r7mZwDCZbd
l5WeUaAuNOJGhYYPAHTxmLFwHopyFr/oxk1TbLVbfmFwiJCd1wVUur6Rg4y4u2SJY7jV9BUadJ+d
SwZ3tNk39QAp1XjRmtLb82sP9zXUgMoHXHvJVYMhZGvfSS449xYlWoeypsSHSf5PTDZOfb3vqhG4
uu7QFCUuu36vK9YpBYuF8GblRckqsKG2oQ7RVo4VDVFH6zB2MJO4yWudHbvLqqNB5swv06FVvgD4
OtkgSN4yuQjE+CV8jvJ6T+NiEtPoZyjnACtiCOwdR20kRXd13004tNygprUL2p7tpIXM0Yk0IwA4
+cpTXnUTAvYdswf9raLAssJ+454+LPRMmGMgCyjBq/YB8dbrcwt1ba9rJn0Gm2TwXZUZtOXJ0DgX
hKpQpGR9hPvcYkqFEwW6Jr9FYqzjzurH8rfUzOQ1GfTtnjxb+9kjv5w7UMqtS2mZLJTOwwzebQi4
ZA5/kkt+o54gl0Qnr4EIMTSTwcR34V4HPl4drbS7gLa+dZj8TmSQW1N1srr17r9IO6/dxoFsi34R
AbKYiq8SlZ3kbL8Q3Q7MOfPr72LPANOWGy00LgYYTDQlilU8dc7eaxt69tD43quKwiAvutW/Cvpm
0TFcSSJYkUqeps52TqlOIZvbTbCcqo3Tnwkg/a63c3BBYGdD28ok7hQ0RjXDvN7svGuN7ael8fuP
wmlE08jsVPIXf1k0zROlfjJkag+Q34OglVzGDolHSrf+xzsEWE4FTwzDDVU7l/qq54MvNJVt3k83
tLOauOa1cebnP4nGI+cNFS5uA1JEbf6JB+DrFeJ2hCRiVeWVAMVJr0qx5s5k0x+SqsH6YqU1xhtj
Wvk1HfEWC/elp6qxW2QcvZWoTj7aTk4cf7uAmHafOFe6zNkuaYD7C9Vvb3J0Lq9UHIwW7JwS6czn
n8Xjvwsef318x0brZQHvhc7w9eMnQq2KwU7LK+aQiy67rvtNaJMnLB9VdoJcsF6D+ozO8vS5mq8J
U0oQ+mmRePzLRPybyNIDvM9sqiyvPJp9Q3FnZGfk3/+561+/1izOpmliwYUEFXei41QV3zfpSjdX
vlVXeJhsuryxRkWIEGTqf/LIQP03cPpmEYoREQXzT4AsbkHZRK9w4twxgZS/p0tmbomBknMF0D96
+FWWgAuxIoq5501+wV1As2cNPS/bAlXgxGPIJN8hfzDXWiimCwJtu6XZUIEywQWXmmpMxZx6l3Ck
dzOhOEvm44+0XjIXp2eBQUtT0IhU9jZXRlqtc+wTQD9nn1Uw3/izVJmqtsj9QBhLQ0MdRSnLFo7/
b2O1REdJHN5bmP3NwQ6bfA2GIL5qWOJ3Y9tWV3bPOiPm6T5HUXkVamp9yHSkYHKnFWDOGmxtmBJF
uSmKQXEherxRDzlovsv60e7h+WGyb9wKgYkbkYy1E7LaU+Zz8giIqt0rRvLBYpAEJUtUBlY3Xdoy
LXc2YT3PIVMUGuedZa/HUSt43DnDjgYnjgURV/Ea79DnmJgJDFNVcXtBCkud0fUqzZpUoxBv69B0
0VWCHuVYFH5sroc0nnZjxck4w7u1IgIs3TvAsWCkV1p4jwmSQMJWGZbUsG+CQESI+BxzR9y6ezCd
VrMYMhsnJzAhcigS6zJIRt4QnMMoY8IBhF+cJDtFGaPbGii729taB8WqQEOZ1t6HtMgt66trrTRW
MkwXuh8cxlAwLgpTbJVqD66AbuiHsACALYH38MEIQ8RVOyGFrWvL3iEoGi98Icp1kpHXUCgAQhzF
MZaUHPSLJMeMg2O17yEt4aMT2cWuticOJ5oSXQGJSHaTLmw3bRxS/5qKemqMa2yGnqose1Enx6jO
x5ValwztZTmi4OnARaxHUDtz+EraHhp6rK7WeHj3SmsgsqOVI8MPa3rrFP4zUj20eBH0MVMcWxTw
kidiSxkXhQUDjaB9RlHO+9+e4k0Tj/nBzJpXuPXhg593NKVipFi4QfyrslEHN4qq8LK0TUYWSqe6
U9/oMDzyIl+YkQ4eI1HzY6G8jPVTswzhqm0QuuL0g7vyIPXiBsD6BSkEyy710stwahEuBomLzjB/
zIJaf63AMN35ZV1uJrpduwLU0r7V2uDK6Qt5QfVDJ1JqKP4jM5gl5LltES7QFCuDqf1TjmLygSCz
MYXyWGl9xcwyyrRViAuBwZY9HFWbIaSfeS/VOLx5tV78VKAcLCNtHoHSVpVXCtIXBK6mzqzS19yS
CfcSo0Gyo6/d71U7GBm3tTQraqJkNkjo5aYqW3iconYjsUrIUIJu/CQ7VK9qI5FPD5PGVLpyQiby
jgKddYIYt2YWJcAnjP7et5T3Ah7DBrfph48Myq0T5Dd8BO8TuU+xJqyvQ31XtUsx4sEGSPs5dhye
rcCmGe/PallCTLbQzB23M0W/F7zC+KnJhlAyTdxLQSuht4YfFvXnu1b5Yu/HdogtODMulcCpDoo1
ZqtJN8oLL++7VVH3BK7VCe0Jp4TnYWKRHME+MrHAsZkaBb3tBhbWmRTn+U3+246PlF9YMPHUmZOh
Y5I6MQdMVe9VPoGtN4LEh2GFAmy6Vr2MYEqwvj8badUPlURLmaGkD8+8RL96N3jz8963TEE6LhWq
8+0lqoLZlvBynKsSRUS/UtlH4zOl3vzx//f15kvocOxncwxJ8Jr4ZZr57Z2ZtWxX4EacK1znw3tF
7AqUt3PV0rmLnLw1pzTJjTkn5soYGXK5DNB1QFzRmdf/uauc+ETo5iRRnPbOFQeRqb/yxFIgQWzP
2Bi/FhncMEdKwe2iQuZ2idNo80hH8Wx0QciLI2zXsKnKqwjY0ubv9eXpdyHSQGAt1A1Mk5Qap+VT
HWt1oarldMOU13fbaYw3MboYwkF0NIoiic88aV+vN1ebWAFh6pvzP5v4Gb+Wa3EzBdo4ZoLBb7BC
f9Worhq6LK8zLMevd+/7dU7q5h5LJQfzXFwaUyevw0mOKyWPvdd/uXvfr3LibMRMlqMc5tsU8BIC
2lxvCvLtdvy3m8bpyNY1zM78Y34Qfpl+fls7mEOgSBEKdMdQmJ4mbb3Rpvl5ZoWemBs5A+oaa19a
FgpO7s/JYy1KfF0Mecpbj1dlqINxDPbVsI34V71pn/lKJ7/PfDEDCghmYCxjYHbE1+dAL9vEkEWb
34pXprPVw99/lz/8dZ5mfI2UZfCGTo1iSq83zuSp6W2q7qhb1e2//nlskypUFSwYWBjlfPnffg/T
HIgvQs1224GYD4/I/s/cnflW/2+znI/jtmCNWAZeJQsd3ckqKcM+6QxPM2/XY/yoBjrajeyMhfnb
JXjdzFsyuFOTV49zYpIE7sfiHJrqaMOqtbpVhx2K2vDvN+pktTPKxA2IX1ZYyNNY7iercChTL1RF
XxxVs1814arsVKTejymC579fSJufly93bA6/wRJIZAP+QNM5+UmyIhN1PMX60UqIwAuFtq9MXGZm
gzgwb9PrWfNFf/dQ15itpoG3UP+IFeXfGgJ8XxABuJ15h1twpGaCzu8PRlwYZlqXQ3frbz1lkyn/
+tzNf14KnME0BWjbnMCpNAjOaFjM7lao0w+zMJ+BuPz9Pn5bOGSmWCbvZ412A7fy5KmIWhXZM2K4
2zF1HSpMf/3/+/snN6hrI1nq4AZuS449zIFQ7/79AvMT9eU5+LUkec3QNzHmuubrLzD0A+JUdpa7
pChd+LoHxiYujpElUJIdOQnEzTFk+fs1T2+aQaOQ7VJKE2Uby2pear9tB1qdm20WxZT+KP7sFRX1
/+/vz6vst79viCKvGSzOSaJHh+FqcaYGOL1nc+VJ8wfeBFsB1cbJjxI6RGRHNNFuzMk7NOStmQYY
zs6eBTLZoko8FPzDmXv2tW0jCcDhTYOHlxQcrkrv5ut30nrfBIgdpMc8eML3NfXPTs1E8EbUz16Y
Ybw46wr/2ub8dsXTRxsRbxT0IkvBQVU49o3oonIsghqC97iv0QAWDJOQkO2VvD6kRXv8+294Cpb7
7xfGFi7ZCoV9ai4edRD+svcZ0pGPzFv2uSWmUkfw0oVh6HadZ9FYwEM2FtYekMG9wtznzEf40z3n
dUipz5vLwa399Z6HcaVrDTOmo1D0K9iGl10SodYQ06fMp2fqpSVpez+GobrMB9MFlR+R4kcWrBH9
iBRrWxFtL1ttOaRyqYnqgEb3zOvijx9Qo90ldOpe9RQLBnEOuyZC/mOSspFPAwIIx1k0BtKmDB+R
lY9uZTVvkR2fqbVPUAj/eTiYnxFLQTua5t7JEq6LWiMrPEmPMQ6qeqRxn3FMoQ+emg/ss3r3KusL
0t7P/CLzbvS/3er7ZU9W9sjoJagKHgqP1FFeFyV6t/519I9m4Ljh8Ox5GFfrazQz2D+DM9uK83Xd
f7/6SZWh5mGOyyxNj0rMqBNX6iEhXIHZC2YmK/3ZQYFnmJ9xBA6wLiAXeGP2+pF01p2ZkMOhq+ty
si8KfFS8i8hxY4Y7aAWWhfKtDyoFDYF6Y9J6WmttBqaYawAOveEFQJi6x5DJCZZsTXI9du1nnuJV
IsdjOYu7QWi6WoY7h6TlKMP4jYruKiCS3JgmEkLrg4zR/si+wE5ZuykJT2OTubrOA+Oz1fcCXqlX
0AbVk4fE8++tTL3x4mKJQXxYdAgLa3N0tSLby1JbGWN511sOoaMIPQbCcBZ9asWrghRs6ggcpbh3
l55J4MKoRW6Zi01liY+uNH5gt8J12jerKtWXFb2jEKUoWhR00L5/X4Y1ObS1eNJq/2DLj5gZPJ3I
R8ughwhdcVNMLPceKSRRWhrKp+5izI37QekvgDuv8pH2aIe1uqj92zOP3dey7L8/POMWDhUU/Lzr
v24E7AM03miVHVVL3jDhhckFuRFVkbIffDjwY7kyU+xF1rTRo+mgDd4D2VtLDdUAs7AfWauAAg7P
7ZDfFwPiU4ZBv6pe4Bkn25OeMy8Ojbw4xuW7yZuA38lAXqJoD2W0dlA7KOOPprvXIYKO1ZlXoPZ9
LaBEYvZlcty25n/19ZaA2Ik62K9Uqvi4DhOqrLWuiGoVNsaEYnRQPyvUST8np8GPYVfFNeGfP9E+
BPsJ3PxKSXRr3/ZOc12VBJ5SYzRkyEqDoL64ff/7z6d/f5PxWQ2OHXBhONychjxILBJIJc38WDm7
sHsP8yc5wWxw5hD4GwMhSdRe+uorItJFXoIjVn9W4PvIubqohmsPQAj+F1eXP7IYrV32Saz6IlEq
1i4O5oTRH0QHX78YYJgPanzjRP8ECpmfPuZmmpDm/FvTDTrZawHqFwykxuI4Gc3BG+ObOCxD4AFK
fGaD+8OuTrUMa5ZrMt/kRPX1RwVYqFUC8d4RNr+YJxHBO8KaZNso9vtA0t916BjDJcyM8YBIHL1/
OBhnCt4/PFeSPYyDLlPWua7++hEsGxC519bFMSwfx968BaCKSKZcIPx2kjdDTc685L+/QvnKvD/p
5JhMjU4T+xTVz1Uz5ub6mWO9GTM8mCc4Wfl2E2zNfBAPaUxqpU7iDFQGlAd/fzb/+HV1Tj+MKxk0
nQKSFLVFyFdmxRHlDWZqJoMLP89uwybF7ziqO8PP3NY5l2/3tQD/9URJQdoINSwrQv+WLKcGAOun
+SYH0DnrBF7l8O8VAjf2f9f4tSh/K8JD2yuUqWuKoyE2DkqHZjSWhfmIoBhP2+B2zirTwt3YZmce
oHk1fC0RuC60tDnVhdbZad1Y6BrGZ09yRzXnvpMaYrDuYUIi9/cfTvt+Hc5McJM4w5CL8a0FXIbo
nAXBi8daM69rL3tQ8g7VcrL1A2ZXSKTgHd2Dudg1RrVmIE0FXa2QnnULJy1u+1g78yTNG+7X7/31
88xP2m/3G5dsOk5SVlRk12bN7sSTg/B5odTVuo/v//7tv78Q54uR+EJTkuL4FEk1AAOayBHEJRaG
OzVHaN42O4KNtgjfzxx8/nApDa4Orc+5EUq869fvFY7sfyNCM1S00Z1l5s4x1gpn7Ufi0/dG+8xd
/MOvytVscsYYjs+02q9XA3rbakCd56tRbBGHptrZKhVnNp3vq56GBM1JWtYqrOpvOgsH514TDPWx
MKtVnbY/bDz8pi7ZBeJV1NQXmEbOLIvvS36+JAFH86KneX1SLChjZSeDxiXjqRc7rILKQS2V/unv
z8UfrwLij0OTOvdDTl5VugMrGMdufdSL7Jh1xp2uB2fu3R8OhgTRGEJHRwI2C+fe158IibeBMWuq
jzL9rCD8lf2Itvd9kBwBC4b4g2tkxwkTV+QEZ56OP3293y99ssZ0PDO+lPPvVhfbktSlhezw8/z9
Hv7hEZz7Ybz9IOcI+jJfv19W4GxCcG7e2F1Xwj3SrUvM4ulhCqE0//1S39cWlRtYOSjzNGa//VxK
1GH+sKLw2Jr2xIOH0jrQgRWNzGhdolmmM5vmyR6FQM1AkqOjXVKF+L5txEScaC2hssdOA4aqZGmx
mVoVuG0yFisH8QuHilo/Myf8dlHEv8zRHFPHos+zf/Lke4lIMB+19lF6dbv2NIcDTzDGh87s7fXA
/d3HvRKfe0pP6gpApCq9mrknDZWHSfPpSihpnSSDqhwFUuydWmnxummgMbS5hru89rVrxQ77Jw6U
4IoolffSJ6JrWXVx/DzZMf5IIhejpdP2yTGEEnRIk1rcTOQwHP0hD/Y5c/K/PwwnD7dA0EYbkDIZ
BjpcJ+fkPg1R6FS+mfL3oftYwaYTd3+/wMnTdnIBqvyvD7aBH1h2FrWObxF2laIWDGnOGRWArHME
zZM19J9LIc6i9Ut/k9/g66V41SJHKbX8mE94Ct4iAmeGc53TP36d/13DPlmnXR1DSEEMfMQ9YxhP
kBAQhRBoc2Y7gFx65tuc1qi2Olijl+r5kUSmHDm0I6+SKG3doWScUuPu2fU8blcxXvVD1KEJBS+F
T8NGzmKWVeQWsK7oSvH/AFsnd1WpIQFO61mxmyhJuDV0ssaMAkAABlIDXo6fyU+Sta1t3tsvAbse
YffTR6wQ0BGhfXMjtFym2wY2s4FQNxuQH8LZZmkCCrDyY3rGqbfO9XRYsIfMovmA9MVBsxe+2TeL
CqcW5r+HBInCCE7PxQRbbBASv8mmCrByaoRll+ErspP3Hu3/KhrKBnJSDX6qNjBxTb31gcCL7yli
aADMODZpDFDO5EwDPScKjtMw7rMp3fZ1oy4l0AAFiwB+fqsWcpkHGaVoL+Rdj9CuxaI3XfilDTVu
PYqKItVW9Eu4ASFQqQpFDD4SWAmh0SxCgT9axJazcLQyc20TdAK7uAOnBXwMMdHe1jKj4kbkyZue
+sYK3b79YmMc3eggoDZZGbTXWESQ7wpUSEyssLKpTe/WMhWrOmQvUuMYbEloRSvFaszbWu/qg1rg
r8SVXV+AsCnIBO9YP2FpbDXNy19swuM2Zt+WK1tganRytO4y0O19hnvLnZJEWVUYRl0bMaDrVd1r
bfjWMjNb7RNg97gMWvb5Ue0NiGuWwLU8Di2MKwBPo1HxQp1mNXhVeFheJDlKYdeG7lT6GgDfsS8X
iK3MjV+CHXKcrHnIG8tw4zTzwNuB0LpI+kBcCD/9LDXVRxqey13XdvkCnbS1ria4Hm2G8xzXiQDx
yMbQh3J4hdw8R8+UyUqVnrUas1DfFgQAEdRVVJdhLOU+7atmazojc2RGvfzIlgbLqvzJE2OvEzHq
c7AGJhYBf6hrfbI9EYsu/GZMVlE1vov+0APq7rLxvrQ9GE8B/TSiXrorzyu8jRl5EfEFk7kd2vEd
8beCy1Xyo5B76VpQFRI3SGCfFcj4NuTeRytZZ82uthAXkS1yrYUXXbwPywXEc+wfbWovcKyKDQJo
f5vVvbH18hbaFggKtPGJjluqN+KlHrefVa+8lqPJabCyvY1nV+KqNlIagnURsGWO9jOUl9FaELmI
dzdkkB4P1bSpk8pG8F3DO4ae5XZhoNxkfS4PTEOadWNGwyITOA/aNhwOPeiZtVWArWuC0r+sbeND
cVSE6rIxl1qJm6pLcEobsf06aBHta8rgZYZue50onrrwGm3YaSG5wH2gh5ckZ3W72tO8W8+fwl1d
5EDtB3KFnRG7qzPBq8RaCCIxg5SuCLzwhgEfJcZTuEqTUMMDq8ursAmg4uOH2cjAfLNgWWKmQ/wV
l/InNEOAd9h/ljIWuE9Sj6NHXlQHvOG8D1X/sgdIscs8SSsWuybdkeBGqt3gBiTqPvqpZRPA1g1r
3WhNdwAlt+6iycbmlRPO2UFGBZKCA0rpxbrIR+wqRVa4ZavCvCc0DQ7l7CscMPakyUyXS+lZoS71
Lyz+7TKsIRYFbR4CQquKN1/BLguWC+ChYSv0LdpyXDam/RFYVrbw6xmsL2VAMoI/JxVJfNtRPCDc
twA/SkkWQOfnbtCoFq6Zpj6QPmcs0L51y94v2zuf3tm6me2xbTHl+0CiBO8y0AwWYZtY5Cea/mTK
LfhfeDfaBGNHDYqXqA31ZTz64B7q0OAjVxwNdVBXkCUaEG8ovoMA6EvkEGMBG99Z5SHatQn+1zpV
4pIObGb8TL1BXZY4n5Zhab9WGDWXRhi/91n9QTjiLHKO3jtTedKLFiLioL9lHm8CWCk4sZgvL/h9
3kyTdo4tvGKptS0QVT2K3KllppMSL3nHgTNeeDYMmKxR7qt44GOWVoLmLkBel6oTMk3AWn6Tsm7S
CsOlzPSNBelh0ZfUFIEfeACYgoFsyRH1F8yB+oH/ISsxCQcMuGHFkYEd4yG0SUs1zTJ5JLfrwUKl
+NS2CtE8mO3240SWto8aoMS6CvSpnfWd9gxFwFCmvBm+dNw0w3CIMRDBo+Oja3QUjEh0AlwtIPco
8+0PQ6LbmnDaXtS2AxeM9McF9bFKe7we8IFz+vOrjvG7VUQb0RvGqotSmBaskzVYA+s2arV+gxip
vgRNBh2sMKJ9lbL3zrXuBUV07MZD0OM/NT/ZhAqXgCWb7Y7Els5qSgLgZbQuOmfcAGIZ1gEzJB7t
npwiH48Xli/Ml4Y+LnkLT3vRtb071bW4K6LA6pDoti2Ma2CSmxBB8qJXnejR8Gre9yI3s7c8Ggh+
m+wMD7ja+8domBm5osNm5zD6cnL5w4myZgGoEkSHMxlXWOFi2ENkUCwEBkg4nUZMtJn9bNfmi9m2
j6MJvqXSk/AW2GSMAYHK0OzADFrW6CyA4VSHpFX8G3LYYuAAEdCyWuegPsQYVnpvSBYZJFj8Q6Fm
6FtCJrn/c4zZPiuIYKTFauLa8v1rwQ/GBMIJ1nacEeFC4btuEvxC2YzZyRLWPacvb5Ewa1radgug
JMiSRUIyyH6wSQkXlR7tagx1V11sMID0DfCwnvGRlszAapyEe7VpmlWvJfLZ0zoyKEKi5xKTGQna
e53QshJnFpENzzWUM4zaSM4wykzm/TQS/rZojQjTi691tykgIR53Nbsk11RD2Jl8FhN7YxChaqxV
qwJ+qoTXU47KODW7eMu8ZLou0HDwX+u1f2FYPQJYfJsH4timJUJ83+Vl593VTWJsfLM2No0KlyvB
QI6FqC0es5I2VpuWEtuQrq0V9HCbJsP2uCSBt4KU3DnXWMV5hMfSeZMV9gFZKZoLPM25AWorV4ba
oxEeGhZqQvEEQZlAbrt4JNGu+WFhGcRQRa48MMQpNfFJTuzzIm4hDBi9etTK0rv3Wh8mSFsOmzjT
PNd3snFl+YzanGxiQ/YkGSWmkhIj14z+vQpv5NYIePsh74UjIIfOLfzOW3G+LO6N2VIJ2luuGoV9
B3gSY8JBj9aIb+UmlGrkEsSOP9eh4R218s7KashQHjVl0Ms+J+Go/CBWDPMehmI0BTjiE836UA1m
YoSmkqQEJ499lmdrkXRx/hNiqrlmtKUu0Ioa6zCayFAap+pabTrUtpHDd0XLnKcHstCa+9IZf1i1
WlP4tO/jALNsHPTqsquE6saq9j6Y84820HCzCoHdrZektgCfALUxBtthYPTDhArfgGRHL8pAuwqY
0CyUjH1UNuG0LiqTkQG+1rUxasOdN4zFUglYjEGSPPQovl3a3J9SRARKMsbdg4y9blPNFehb0/Vb
oQb3KuJa8MMc3HFijJu+JOKmBxexUIe+3aBBJhs8GmPmO5a2Lit/WBn6lCCP95IVEXfYvmofgIyk
BibCUONMESXNPgyT8tYs02hbDpa+BBzVX8KTbn5w48eN6GKsaD14+FVk/zpClzW3YEgOhANFOJRj
7x4rOM507IWbjPMtjEMJMJbqQ0NLH1TEFWrtU5NL2KtoQlynyOQlKm5/bU5UTXphNTcQrTggqKDg
X+uIw8g6rsb+WMCYqKhTu/KFGJyLYTBf0WYR7k51nWGNMssm1F2vYPwzl3CAjnHHzs9j3AEQqHUy
bDKzW5VW0y1MtXPSRdh4mrYSrNKRFQ+56NLqeSt3lmEvUnz4O7PB7SlgjgCYYoJMvjye4sywVo4s
8m08hdbC1JSXpG6w0lVlvpOFVT7FpcbRRqYB2OLKmBhWIFFNOeZQXJM+DsgpafR4RxdhXHVpFNxo
Bbk7kI0q+y4IHWi7lXHX9dg3/ICZGFu9vLFCfCeeDcCzrEocTaC87eYFpSVaTaYgcl9Q+O30TgnX
JfCHXZQwkFeoqN2Eq5O80r8DDCFvMSAS1alj6FsGZFDaXcBpUkoe1YodrKmFvosK+8lBHbZWZeWD
OKswxrKjkQ7uvSRekxHAaQhIriJy437eCzGCLgqLwEvgmuaCo15wWdYjfxh6VnafgpGKXAc6HEW9
VPikWkIJA1SELdOMxksoLUQZaZE5XUqtuInL5KWF4bvtLUyUi1bHHqkkTgXsAECOPagVIcABDB3d
SNdE2PB6AIOLk5FHE/9r8EgVQEsJaui7FfjDm6163Q2BzNGWPzDMWZrBFdBERIP+ZGrQmO3OY2fQ
8ueGONaFyKS+s6PB3oop0BeKB5qLiqPbibC1r2OvYrVnMwmRwFj2SGoct6pHGDnSc67paAE6M+sX
37Y/lIRWpOAAsh/IIHtyhFQ21ajkP5zRg8jAfMtFmFUsgwZMhZIGDd5FT2EgquP4ZGdYmkqpbDGe
0RVjDLhQocO7pedXF1aPI0DVpU78Ga8pY1SoDnrd5CRVjMrG6HsSpyz4azdqPcgFWB2x0jzQP6ZP
zksagyYkQ4wGmG5PS5o9AieR/uH4sD6KHJa3lvnGIjMM3yXVGkZJ4GkUV0Qj1Q4uLXU0YAiq+rBO
OVcUVbtWyvJAoOlw1whaHGXYdNvKZLpimIV/UdUmpvnUlMD6wvY6Ts2WuDTRvgIwlwdriJQrXEmw
VHsCtFPw+88BW80BvEDsRuTNErDFJPaG0hZiRh7AqnPy9g4620fXQ+kPms5ZMDKbLkRw1yZrguyi
JQcgfhERay+UsB17DOVPoZjNsm9rhshNYa8ClOmu8IW50JqCgx9G19gNgyDm+0nn2cgtrOUmbISf
k2f/wFPUP/giy3eNqQDpV9MxD3fMPCAKmaUGRV4GjfUZxOawi6uBbWiIklWiMoIuCg9BhYZDldSM
Or+qG/Fu6bqyB403LIhFFsjU8LOxvEJYAx3LfyJYAT6E9ZpZdrPVk5wGim1oFIAVBvFcZwSZRbRM
cBY/Our4ZGPFocQaAfTVBYWekigbm9zWZZwOIO4yalaEWsCL4jxfViQIrC383Qu7aoh9n6YjXYwO
nSFaEmbR1rXe4TcLbSaBUQnLP0zVYBsanr+VZVbdBkLad3wpfWHZPJ2hRFZU969QxHCrGdisVWqp
BU1e4B5N1676ODWe2rAIV2OT6K9NIMSVE8UiXJSEUH1OTUJ4GFvpoTMQ5SRNDeVH9Z6wTiGfCBRy
5ATAmMbooAMlldjWTue72GV/TlXcrYDU4MaWOtsnith15NgefrDi5wDK64HWE+QZIsEAlFYA1gx+
4nEcjdvMDh6mqCdBUVHBKekyx1WOYpSmJMvJaj96ktaWpBoX26CtDPYffj01IHclH8361uwy5VCZ
uX2AdRxc2UYyrdNYxqsJQjEN3YKvoc3nfuXFyfX8OrYHCtYmq2j6GTQvfI/Vab7xcvkg2gROFSqJ
pTFiem+UAbtVbzquNWuJ/DC0eYHOxHdLttchDsQLO+ONl8H/4PNZAbkWolz5qvODyXK5JnybZamY
9Y+poz2JqJgyq+7XwsjTK4rDjkApGFd65QULjo05/EGz2nhpG894Ec4GU2HFLxMm8nWWdZQbo5mu
ONAQJqCOWNKLJom2TQ4M3bfFJ6gO5HfFNC2L0oQ9Z8jPolBL2MhJvGfLNS8RF2Wu0fQopnxfr27L
tB04wScN/jXyDhc6VpS1xHVLIplH9DeevoUepWRw2wHLtnoPBggxIAo0fW9lPP3tpL3NtvxFoBa0
6YA9U1WTy/ARe+TN5LWpXZNUV67AXNOTMzrdbZsZABrJC3sC2qsjpd07kk2BvlZLOhHB9GgfjCXj
8W6hK4HymMBeP3a6FhyrWs8unVjaz5gE6U9xLl1wcwsCIQEVgHwxt4Zdjy6OUX1FMHu6MiwYjKqI
GlfxWwHCKq/Tl6axvAMAwWobEOe39bQ6uAGrWLsZwX6bgZ9l2Ua9OOgdP41v+WIBFMtc5T0MrNSL
pk0eOeIgwBesqkHDWamDaXccLd/8yvio/Ho9ZdMPJWhtGrLFYO2a3gjWiFPhRFG1rbUawkJNfPGW
MR0ILBnwcyQ9iSKhYe2IGN/KIrwvMQsjoqvbVWI0nMvUICJIW5RXDsjyvaB1e5iAlfJmqTTjs0vs
4sWSzbNXJMFBA9y1iWsoRkMYvfv10PPxaQgb0xzN5zUtTtGw9mDAWIPLVJRGVcmxwLBj9Ro4POvb
hFYw+o66SnO92bI49TUhJAYWOFHslWrI7oQX2c/DJH9ywOV5Udlv8FA269wG3TQomdwZZpmzl5TZ
fa3I2iW5CRxJRj6RFivhSyfs5oLITeC8odKtgnYol8pEsmRUJLjxUqV4mMKGOAT6EgDercbz7vgx
NA5/SeEQcwldwdYKgMkW2kCttsyXcTK7vcmGAWZwEPCaK7V/4FVnzM1dsUONoV4HBa0JYXvdduzs
mbwYA4RJsXRGBgSXtOAcYNKLf8eqFDjgycr0LfChp2Rtkn7Sd0UwJis25LEdrEtJ+NFtQP7MUU0N
AIcGWvoIColrZnVKDYJ9Hysc3AaDB/u6GpTE9e0hp3nRVEvpjQMladOZl61FK24SsAdJAn3GFIpq
YCg/cBr2W+J3gKQMfYN8QkX7vGZuAb2nL7K1runBpajyHr6mPaHYgoZeYbt5skbjmeGaSrlWvJpx
UEMUKDn9g6BpdkaJEFQhmVV4Xvuup47m08odOYZETdHspQNLKsNLgpeqqZ5FKgDbVGntdhiRRfY8
s/f6+k7kBm+GJjM/JXv+hZ32Lyg6iz0RO4usjhc0AJWXMEWUPPik7tA8aJZD1XGwJMFlBcaY7Zfq
9yWygVuJFGtv29jRXaflFUMCONOgF+21F2XBti80QbmOVoTclHRfWwxgWXFmgDiynaPNRescCkcr
XsypqDzg6LVYj0b40DoBJxS9fwmKGdJtcP+WvACMO0m/AOxxm4Qupo2p26RpajRrPdW9hRp5t0XQ
95cB4ZzRimZ0WT+EKK3bddT8H0fntdwoEoXhJ6KK1A3cChCKluRs31AeB3LOPP1+2rutrRmPLInu
c/7Y9i+Gbg6u2iUOgUgdBQVNbKgHUkft/Uxm61vYqp3HUwtDKbtwHy0gxroTv4Zw2W5pR/SUUAUX
hNjld6w34R4nieaJNKKauKK0Zx3om1SiLg/SYQK+c8bqnlQrvMau/xVq+S+rCs0lNBQ3urCA144j
u2Tr5+FwzW1iIwebmGrqVVJ2plj3G1KbwHazf4PGqTjWRX6vIYZOUQcrfGvUpWKUnp1mRwOF76Sf
gGdVeCrLwTLOxE7fS1Qp8U6CFor4YcXaiiDKTAIkd/QXk5pD0WdLkkqhkdAvFfmzZuT2lhimsL5X
32Ee3SHJ1/atSI+y2WpP918ARbRXVVspjyaJZ8TzE5JlzsV+5RLZpKt4ahoCIqqQhhbNaLRAaoTY
9tBJJEg5E7NvHXIockos9dAfLKTuazQqmyXNXnBxwNXh+96muS0eaZP6t+jaccmy55XnPVARO9JG
AiCfk/5O+dnZnBaNxiBG3k5NfslWxthjHa3xWmBWFCRRgnTqhWRwL/LwfWUYO+sFJI9rLUr8V5vT
8JxKu/vUyJDznIVkAazP2sr1bqemnxb9eLNUYz3YevJpG91rVKvEuOfkLfR0z+OBVghon6uWD7hM
XId81mejInphYxIxdxlqdTqaFUFr4MLTpkoUyjQV0OgyAZ0YyioC+u1b+pdZTUlSgiMxCN00RuLq
SUSYNnlJzU+uAeuDGOXQGxzCC++Wa05ERI21PtJcMCRb8rXQMHcFvSlLGRO4CmBDOQiXmmkNz90M
mdIksXWkhuGD41wPLPgO16Ae4CIKO/VCxDNuiUZZ8uDjjN6oyDPQBYIBbUyD51kh7xMciLtnkxdj
91tY7EpGZld+1TGrET5AR9QU/c7WHPs0Za2lD8nx3nAAudArJFKF8xduonRjgBRBxaiMJIQ5b3XF
ZDNM6ln90ZSuO9Y9cRAp7TibCCxn044U2wJETcyldXUzlqp/TJMYOfhIxsujpRclo/FaN+5STp8G
55SXkxLukm30RZM4fKwumwW4djAJy07NLz2ytTOsTXUWnCW8EPGvYiM+ppFcyIQVpDsL0AzAthij
iwZjW4QZC3r+oUZRs8MO5RwAnv/18TDxY1PQwbRs7rb5Lly8vB/7p8ZRQWzDrCWnjNzJJKckWVhR
TDlNNFzKov0q7FX3zcZBm5hyVTPH5ZuM/NmRqF2rXaBghjezwA5FbmZxVoa2qI+FnhVnFR7JQnre
zyTzjuk2G/mAFLz6fhmpxYMx5/qlBsknjK9kVlSH/mXCkeQZqTKTMV/fWx7014pQD0zsuNsHIdLD
ajnZQar3cbvls4BTZYXWo2bbRFnstU7fb9vRanfQNbRcNWW8ZeYgR6JydI6+Ut04gOtemIp3rcxf
Kc2zeaq72F+TUN/RviV2zqwzv4X9bG8hKpfH0UAC1luTsSc+YvanritO1dwS1NnZK1Yz/LkktPOe
GJFDiZnkq2jK+aysjn20Iv4GNcCfVUdW4pxpsAGqTqt611LhQje5y97LoQnIdIu1Nm49NZQtSZ9q
Fp1bYtFhZix9A80+bvMuvHKamLRXhdpBanm2G3sz2d3Tellu6FDUUocFgbYQP5sJnUYsX7vTApBF
GBQ6T4EAASl/C/tIcwdBegp0B0L+GTB320dA4ypmsU+dUQhWI8rcWWu644zp5aiKRP/K6KbaEKwO
INOSQ0ZqarWzzTG/aUxkQZQOt4yq1CCVDX0UZq6d+/Su4zaN0Ytlvh5RVJsHKUW9NxXMD5UdUi3W
Ju1nnCS1H1Gm45rMnpS7Fzo3Ckc/5RQZlTXq+GSMEDEEqHRHughaonb7zhflyvERayi9NUEhG4Bg
u3EWap2cbF13jhNJfxzNOJjyCWp5fVubsd3RHFL51mgOj5zPCzQR1tEUT+/O0MLkVOttfSQghQRI
Y2xuQIo2bNYyMNatsLBNlF66dnoyGTV3ymyAhvWKSdHfnZU21S/htN15MXFblFYv992iL0/1OAAz
MVO4FnNMSY4ZNsLi0sbS9hVn+kkI6niPppL69+Ue5yAzToJ6in6KcZHbzE5C9uUpg8xW+QvjPb6w
nMwbK0T01QujDKiaowvpHrFkRk3qZqk1PiAnJoJfbVSusLBB1hU5B9qmnAO3sL6PsrRGXVGQS1Nn
VBZwE69dtgSAqq3HVN9Q4FxP51Irsp1l28N9MlRc+nsYjgdl2WlKXaJnkEzES0Xs9QSKKlPxkteD
E8DvtIdadveOt0Zl3x3xZciedM/QIUGlCl0lmeaHeo4q0rnv8eCGU1Eg5PxRMfndsoXAS38L5BZ7
aSv522SY2W1clslV22jwMQGaF2pfTT8boXR1EZWH1MnEgYi4JEiL7CU1rZzVU1OPndBn3oCe7JUy
I0QFugauCZmbnFDZQV0te12E0VsWLT9l33zgsoldjUvfLaou2UKdqltLZXwyFWpU7sUCaFws9RKF
qJgdK+u2lVj1DQU1updw9pzLvIs32bJAjMv5ZazyLlCcOCeEGSJgkmFBUramvJKZu0ec+bBUWrKF
C3ig59LerqP4HPU+9sTC5WprfMUJqYtPDp9qwGamPThkD96Qs2auOYPHWQ7Z6OGQ2z/MaBpJpFYF
WZQRGaTY7X7pSJcxFvHZMs/tkJwiI3FCEqCH2diUbMPbmJ5SHgXj005h91DANgTO3rexRn1fzSk5
OWU4HFhjMDlAgidctMqEKA08IEGG72pmydelTo0b5W3ZWauJ/lxjPENrHDc+4Sm0N1atdtHvhIFT
sg+aCOY2QtJ5iEu8uMlI2uQ1TG8TGOmWL1nsgXQRXqR1YreGDrS7VMy/EOP0/UHg77NluKGTEgdu
KT9CqhZJmPWHMxPpEk/DcM44rHepwq8TGWA+dWe+IiCI7z6ldbfSZ+vKtbjZ09q/SV6aBx7FJ67q
4VGhj9HL+vgD/Q5JzaZ41sfE8rQonp7tyrL4LcgYFhlwEulL/b7urXXbkdVj9+NrFcIkphOtTVo7
JJsR4aUH2xG6djsWvhNr/V4f8v46qGEfdFlSPhM6ZniU3uiuFgkKEEn6K92wmeSn0NVuN9qL8R4R
O/Ki1HZEOmdFuyFkiY1FLAfFQx7kdqxTvh0DDy4NUxDJwgTH13K4tUa5Po7jiOcI+Il6hGETI3s8
G7LpvigtK08gUSbcvhU+E5LEs9tMJF1GJVBsQiIOXSU9C2erfmedzZaDm+rf2ofNe67Z626OU2tr
xAaAIrxjpZhuhd9aJ3+FGf23r6a3WImeaQajSuMuzJlzEEDCemxkaXJ6tSP+BTIVK7/poA9ZiQbv
Hlh2EenU/lP7ZnzVVLadlA2X5O5l8FlOMrBaLtbOVtQHFsSIMP/BcodsIs+WPBPPsQbNjxxUB3NY
RiR0Sf1ZG4xfVTgpkn86h2fdSF1Na8KbgxNq04lKu6XMY5teQl3Q9kDXjs6ggx6VFGaIip1m1LD4
yphejHAaXcoBScko2nTYjOSxv6N/0rfJaL3YndQfDbPWd2xbyHJk1nDC11wttghPYdqs22UqUqpd
wqeEoNEjbGHx0gv0FOVi5ydNHpBDtQSpKukb5R2WW1cWTaMVG49pIyWDmlAfjewT9SwIzi3sL0wA
bsvTqoI3J8QRZVD+02tabDV0RFCI56b8HrX0IVwX8ouv1GKTlqDqR5AZ6pkZVaIfouK5K0F7c7Ln
7oy+fR6WF8SNWyHbnSmfad5Vkue0hdsTT7V2FAIA8hLFB3u+0GrH83VpkhBb7W9jIg1oGO9O1F2E
9I44RcniY1JT9G7S0mQovMm7Nd/J4sexbixcm0RlZ+hOIJDayhKkHnswz3Lwk5a7hWgjPrOv0rpV
6ovBNlVe4iToLGA9sV8qunzy32La5aBPneLqHQRVdVqAk5K9Nl/vpPMAvZiPvZui+Mq44dr+j+ws
RoXfTvHI9m6H01z8DLgj9fBhjb61oqWzivYbJ7uWcbuNqufIfFeak1anewFjLc2b1ThbLr9TFd7F
NZVf8/4T7ezRFHpUh+3c/SwgFyJD38hGpU6vC5BUF/nTiMSAlchg7gLSzqedlh7M5WjHEK1mTmf9
Ts1vZf1c8gC1rNhnuwfhJ9lz7HOvNmg0t127t71q/Ll/djL+Y72kEhTP80pbhi/sS9W+qRybUZ0d
Mj2YtCMVPvsiJ+OU9ZnzYVC/05giSOSpGoHLC8F301MYYWoaSPadfziHNgUJigMgnFkf2onrh4j8
jLwBtXyt5F6CQdBtuUnCadMYhxihEd8brhOPV53F20a7KhTcmh9Rdc21fR//3DPgsR25k+ANPCs6
LVBnp7izXx+gK5N1c4jQ6QRd7d+m9rzMr5ijNvAbnXkO7aCGxkL4rqDF6YMU+Uwh/F77yeFRCy5X
UsmTVaF27FyFD4lJ4RVSrexsc51LCqfMTm22FYsuEflIv4pKaeFtR/MlHkW5B9b90jM9eyAc07dW
1qrsPFHgbNOcxwzWtzNKKPNqC8UtDOqUczp1OXqIPpenUG+OMemRWr7LrXIz0ZhGHBttC1TvkDuE
ahdWqcg8az4bdEOZHHzOy9hw/jrwajkIargxxxcixj2YYbdhKEyzIIFNnvCboWTdLVGCwfFphmgr
zpIanJnVXnTvKYHfhNrA79rGOSNMycmIMusvYn5RnccmDFL0l2v9BzAZKO2ruj7qzkvUBmv+N9ES
AXNVkWaIIX2njilitOBeP6ILIuaXj6R5SahgHNVdGM17OaluRj5UU+GldQjTB61nZoA62C8ob0zU
bw71Am351GmvncGUqewYcfeVfu+8oN8j+TUpK8hhVSpeEwjDph7LTSH/zZKPLz2tfFpDsq8jwJwl
dEWZgyQpV4RFHjmPsyC/w/mhRY9L+GrJH7R/boQ69m7S1kDaVz0YCMlKOXQXmPj9XQRp0lYXn51F
YzDhWOQ7wLbkKXnpJ53yOqI+I393Y4e3TFypZdllxqeO3H0pyQ9G1hDVn9UYIc96JlHwfiHO993f
NLxcQQlQbxxKY9KcwbTQ0Kg80x6rsiLSNFEuZ5PSRwPTxBy+CQdZRhweQlKRrXDTJz+WQueJ4Svp
saHryxaY78arRjDf2MKEwxQxuXL6Nx697ceW2quFzsJYeJHxWlY0lPOOzOw9CAIqSWzSFraTD+xZ
Rh14xwPpwiam3sj+7PW7CnV+yJbeK5TwXzfWHqAyrVJnueyV4m2YvoW6W4pAY3bKSLR0vipxxSLs
JoQBZwaxo/LQsiCWIigpc5qo1so0fME3bteEgEHh5pPiztb3ypk7Nd9t9myJE1vGRtQf0fCBnMwX
qAZQMKC4fFhTxO27STnb8w7PeW/zPFwHirSKd6X6AK/yapPl1vpSuqfo3qKWbIsi0NPXbvy2yjpY
UNgiNkDeRkQpCxDywlIZDqR+c2ST7FF8mdHV6ggRrfYQM/j8n7r6bbGPBT0M//uYaeJhC+QHI2Ic
/9Xieq83dJSdkI/5/AfrUXU/yGt3hI2zOBcbVf8pFrocnWBpTmnDFcop3pNlbaFSNNJgLZ4HG1ns
epHiyu22Zax2ST0I/xqwkj+SiGkF/u3Jzole0/GmLu8F2hCtPyqMWpHl9PRvmRnyjIQTSRKhnKJg
8mmn6g85LUsBn35PqGhFMbsh42Nj5NcJ3xQffLxlinHldBsnhIMD6GDxoDlgjykutddkoq1TfFvz
b4fsJCUQXMxkOK8UcvCR8GVwl/RXgXCwKWHqkVZPsekhIF2EEgArUiXyhqzMl+H6QD1QsM7yElKb
DaHtaxnudeROuRw+Fs3YdtG+sN9hCtio820h3uLwVz70BLuoxa77svdNf5E1/+PIyrwZi6CHilvH
aD/Fe0n/QU0Sc7ye7mKecXkxOFWzgjPjfkCYPwX3FBXhRHddrQLXGN1w1aNNx0ad8SF/cIg51AOS
i1dmuScpWOZssTV8OetHJJ664ZQ6v/Qj5OMhmk/0DG5kf74/aVDRPER7h7lbf0jqx1CHiReWT0sa
P+23yv2FWQ+QZOr+OUBh0CdcPa3b3iOsk680O9eIDghEWKU/2G+KeND1y6Lt246NVt2Zs7UduTYM
+6ApMBHd1kwfJOzItN7QpiJLf1jax2X6sjS+MR958qnEtMDb6Okp9amV89B40P4+AZquOn5M1nGt
rgRLVjCCdXyaEloxvwB9lHLeETlaNM+qgfLyS7WO0nwMpxdahqpov4ptGx8LYsPWABe7axYPDpBs
NV3y9GoitE36zzzp+RIchf0yimDmFksiLCwvQn+O0uswntSICnlkUv17Kg+ERQyrzbziJ1hX+YaS
nvro6DSRkhW0laPgeXxftYsz+Oxznui/uY8guYktlNxyv7PMtkZ5sqkvFjkNCWrut+Sksu6b/S3O
yPbUif1NzY2mbmWDeQZdVMjlrN7Lw84FfVlRtR+sx1SdTqP+GQ1hkOsOIDUNY+0De40rrZbtp9yM
cBezGmA3pFax9hnWGZtBrdkDFKlSlMxyEj9QRLKxuIDt8hEvNALUF/qxOe3Sw0zKfd59J4imi5IE
9nJfaL/xaG0a/S3lANDVFGdo6oJGF4zxMzRiNP0OS+wpyYK5d7mkXUE+CPCtxjXHr691r0TcdfW0
H5wrfgpGgmi70qm2MHHMlm8RAFvLJ13m22TqHoeItP/V5JSJvDb8mAWa/eklrM95KFyloagLxGoV
f2NXeGuMVeYrjMkuQdaZch5UYJet4iXqpXPEdXWyU19H28nkxoqKTaigk+ZNn2gJdnQEipITb9Bf
mpxvc5UTRB99mwZcVfrbjCUsBIp9dDTciJTDD4cRuxucNmcuGf0gzSU/skTUElLQa4Ehpe3TOL5T
ySb7C4n2qC44scNtW/4YMOtEp8J1/lW2Lwcz0MKQEOWUfbzZU9C8HbWfpmk3oUOB4D3BZyjafQ32
qeLN2SCt7BzlXUnnfVUOezQmd4Q/+mtDuqV3Guo2xU42y8xFFj8vOjG6VeuD/516jMmBtQrU9H+1
Te9m+9pL41XPmq9VlZucNmrT+GmKv1hYR0HFRUQoR5G/T23Cno7eDf4Pknkdqfu71goXb/yaOC+x
rvlDi653/TcjCAmfy+XPaWgKw2yjfQwkxA684nhnrvt7zfbCrpjLz4gG1tZLV3U3WuNpkM9Ts5UJ
swrBNKmy0eCC2XjU9ofuyaH5Esatqe6eMViaY1Ntc+0yWOQB74Wl0UnhYcLwkU24PTOiLJNgoEBz
QtWnq7e+PQ7msYUPl/FPYQh3Bjvulb0OR1qD56bai2WdR0ULUH1uVHYpsifISuaTx6yCJMBN7hsZ
+M3wOhu0XQzUqea32f6hFuzfSjGGWZgkyD5UxjOK1U1SzcA/v5zxZvjQKkfN2hdpMGQUfPLa4MvF
+uiIv4E2ZuD/vN0W8dtkhYSOchrhQjoofIugCugrOcE8G+K3jGpkos/wJAk6N/RlRLik+Z86n9Xm
WSBULU9aypcTB2GkPsgavdeuvbee2Me6Y/cRp7H4M6T0ItpJWmCr5FkO8EwUQ9TNNZQv2STccXno
mxCen7HsTUPytZAYYoGws/TxBejCs0W4clU+FeOr0jzZ7eO0BGN7o0PSBQQGPD+InD9QX9vuQ2eD
MZ1jl6j7CkwjW5iAcCAW+Sttupc5eaiVI15B+tMfc+tYyPeUWPd16V1L0tVK21ZMLjGVd6sGI48v
zwBjLRBPxsx1avo3Ij6th11Un1NKLpOKNZfbuyx/HPoxaDcPEi2gAtHQ6XInkDpavCaliDGqd0Py
Olb0Z6kttPV3Mn05Pb8hcgPFeC/1f007BrGxeIa6p+oBMRff49UeboNCTTCBrbJCqUG6dt+Wfoyu
YKUDSDbYL0zarbLpn4mib1EzspeGE6auA6BDuMHj90pXiLtyUiOqzg6hA8Sv2A84Cd01K095tcCU
Y38E9aHFJVl8fewOHaFevB9Wy9KT3duy2qtBDMygKX+h2fhFiOe/Md0sUv/sFi2SPvtEY384Ed4h
INmS7vexKAMUFQerX3Y9xTLqXdBEERj6+J5g9kxXUUiv31qoX1pSjogDZwVzAqPraUq/V4CMXlOa
u2bhYbeWaW9X0fswV++mqeycdfRtqZ6qiqrUenUBxTZyya/Amr4xzgeg/g/BgCid8TAZ6Y2SQ2+a
lm1S0yyuWxWRT5JUPXXf28qpyKJjbCjbEt5/A6nx2ypyOxTzY7SoUPgwVZPurqLbdzw1iWNziRsf
SF6YJaio4TZuN0mmuOT4PMWG4Wmtei6N5nPObOnrFVkCTu4cNC5cxN6uOhibRjH8lURzlxxo3H1/
S3HruydpjozIiJN1577N5e/wQtcpybbajF3AWg7rGu2QwV1zB4LIcIKy1aAo6bzRunNZwOuV0PND
u5vD8KonI2ksZLENa/cwrMWRlgUvg84LVUqUwJjpOD7aHNCbaA2vSAnPMxE/ZSTe9LrfjFyafaZj
9EOQo0dH3EnUm6QvGoFZs76+dGvnO/wZFVnksESuM6c04xabhsrFdVlR5lCwEzkoK9ZAEdqpq4qd
0fGcoqWcYum2tuXDWX40ir3LquncarNbiemlo8IOOpO+5eUepqlqO9nOj4CSb9M4HMws9ChCowGS
Vl+SU1h77nvtVDHbdaDz9PnYS4WE17yow88QClJVlF3CfRKrwhdwzZTWgRWpW+TsN0VwBUue3n5Z
j3HO9J5hgeuldjXU0Zf/FzAR5md2HrIyN47bXdP1FE71waDOFA4htIXao492b+mVJ3H/Gdn9+eG1
czGjZ/51aKybNOvQaatHhtODrJjYRn16GgGReqveRgqYnAryM4vZy8HigaZ+1cV5TMgycsVI1zkz
3G9b8XnbiIkEVxTa2kZHbWYwQlK7TAG3SXkv8bHIalB9TH26z6bcc9p8r6ol5s40aObyAzo5p7Q8
jvhtlG3bwsjcxYZ6SdI+ZTueNc1kBIZb+GLTH/Djx2lE0n1F3VnIbSDZS3WZHDN7okkoCsJxpqbc
UZATNX4+18cq4iy31xcTyevYMxA3pPZTSgcLNt4riR3QQFVtjyiL9tlCgC5OvtCJWUjooq/WPZqh
gbWOzlxpPFF7h3xqvtDxlG9SPAhFG701fHmpSCATZ7iVhkWAn1nUW0VLn4z+NRvZ8jrM8prEGMjb
yZHR1E+izz7SRSICpFJelLu5iKiKYLIaasY6/KAoH0vUZoU3wy2FWn5qIcXqniOZ6YevR8r90Qz1
ZUEu2cU8FFrp2ugfUK7i5kYCvnLKhwktZTwJdcOAwYIj2vhQhv0mDWuvrCC1sTdQKYcWktT6iouI
0DP01kD0tR+39k4HYCXI0U/H2c96a6NnRkBDhKeL8oEx84DJl02LobhX3IhELVvH1N5K/EIYLS08
kEkJHmZSBApNgMogrVyRY8rqm4OTjpvqvrPF1BYXWrczmXrbofijPoJ6OWN91yZYt3E5j2yGK7Bs
bSF3tsnvRWJs9+R3l5yYEv9QOWQgezomP9Lkz7pjI7BtQFeqY8dC2FW5qynTlpNhb6CnW7rW0xHl
OVP+Wg/pYZhT1UUoe1njkDI2s3isBPpE5BNshrjXUrN873Cksa9BtxiIYVNNPTcjkLnNC6WThT/S
w9Iykt17sOMAa5Y/pRDAK58iwCgeJS8MZ5dQsq0RWptB2sgIKFHMJTYy+nknNOEWwHxWG2Am2FH5
PBfETcmUThskXnw49971NfRrgrvydSpcqQhwjbTwqP8I6lbl2sU9FNseWi03mu/7euMaZXlSbUzG
GidL1ZXIlHQ6uOWPgbXEXTLTjU2Yf9VGMs1VqlLpl0tc/F33WzGI17xeZZ34QOvjLFs/XFXfAN6r
NeOsQQA0eDY20UieaNTqx9Jcn43U2CHrDuhceSLp8wY5fK55c8ZZBoPiz04FJppOu5gu6aiXAY4p
Dy+ZDz93U3tGVehIG3cg8Rw3q1A+6glxqA0BqKkrCwc2DBlDIDsebbmuyQwXD8qjY7C+TeW+Z2Kn
vJLiSDET6UrdfNfidNatwJn/3a01Y82vhvuhQ5xL0/dYeL3E7MD/1chdSHpGYTNaEb2b3wvxXSjt
v/juccBiHTaRHfdW/56jcTTy9DIB0PVzDDdcYvKKjknbBHj5IXp6V87ZxTSrvTZgiavGQJfpI9Zv
8FBIWvj7vSr1vWY6f41M6ObNMN/E5VNF6uidaTdUB0yGh2J2+v0Aa16E5rXSeg/3PK+yK2gXRWdo
cCAJ631RAOL7znpg9viYEBG6odLc8mGeIYf4gaUOveS8ZXV4WgcsalOPnjKOnp1yPvf5gHsQ1b+o
ib4dlrv7aKwCIGZojQSrIB2zSQrFwOVgYk5EcX0nVBRiBHA5zlNF5evyoafUWNsjah6yF5i2VUwK
ST4wQvfqgaYPqICwJo1BIORu4Vn9uJ8pA0OyFrKk6s66u4s2F6s70ykdEGt0tIZl2EG0/dizsRVJ
eppBGXGe+HUk39Ro3A5haz5MUwV8aJNuUTnsNLZnQS2HksqfkaxMq7G96L46Fgu7PL5UlXVCtt1D
k4ds4NrJqJO/yrB/HXs9t2R/1tTZmWbHXFgepjbzqQQlESw+iCjf3WUwzLzeYiNFu4NAYEoSIEbT
WzCTed0YIqJhFAC+UrixbYBcAMrofhkquo4vHpVZu6A6ohW7yWJGOfr0UkmERtFEPtqG7axT0V3T
GAl7vx1z6NcOL3k5t9XejE1XJ0yhmQVDtwm8QlrCaoCJ92Ng5SXqygGteVqahT+QDfOoLFjzU6x0
D1UtyRklrJk1Sb05PKB1XrQU1tp3mmjUb5pd1faWktI+KJIYSye1vN9pZ/9TW9V5UEUDB6ERTva6
GtBYujh1XWq1LxXyjzdSdPJgwrrlTWJAEy2RCRnkne5CixqaTVNldNsb+aWS6L8QEJFDG4RxVJ7M
gZBALAwK2454H0azOVIa871m3RDgL0zwi5eSjqQ2o5QwDi+EX+PxjNaY77QR6yjxAPJ0gipU+7Wu
W/1dWyL7qptLkbnD3OqBCabtKjZ1qVoJ4pCNYXoYdXGoHcIwzBYv9apP2v/VljsMLsW5IQsk6FYo
Sh3/5Q4+tvebzEK61KHWmyW24h4/JBqiEhu8yLpzof+Sxo++NqUexrAt/Yu+UORaI2L4qO7h+tIo
PHQJS32RDTN+VEeHesJI/YgkLd7T+ItsSQ+TBjS2SZ+rAphO4gmPvcQBOqa7gFgXHYvOLSWAwya9
JJquU51Y37IQhJQsA4inTcVsNlJ0rAkzpISoUxBgT8sT3P82iujJtBaLcIeOlqKekhIAqXEqvm1t
XbdkkxeemhPcgSPpa5iVKUId1YHrjMQMYJ/00lwgemea6jg5l/hmrX31l609621SlSygpi4d1NcW
ESPYhfXlOUMt4U+D+lTM00+ttumhFNq5EHkYmPYIR07myBsRN1y1vY3HWJCtcnWS2gqE1jvbtZ20
d/hn5xlZ8vxK8guR9tRY8Dws47Ht2nEb0Wl0VB05vPSdDgvsFOueFRIvD8KsG18T81qSP+BXqt78
qIgkg2adx10Ja0pWokx4TNIQZqeNDKbzyVB+LFnmey3DiDskrBRYCf7/xpckUXCiZWmDZ7lR+ffq
6TtTSUFxZqKLjcV4SuxGD8SEhISxpc6UA3IVFVy6A6sWUcH5pIEHAwXmr3hn74LPtRRbJymSE8IY
3aO5ZzjUmFEZxcp+3o96ge5DDsPLOI+4MRwb+E91qhfaCJlMR4XjOcPOom7y1GwDM8XzjnqxM9GE
iD6o7gxPPTnWPydpc/9u+iIFYGwwI2YEosqOiSyvxQyGETFMJ7HtapSlgtVy8pREWT3xT3Ay6ZDf
lVoMD/qgRpyd852GlhHOOjCFoBuTXxKpEzTNE4hQmTkYFBqor7gp+K+1pgAyr3g1mtHZhMLSdpoX
C7dtR8bDEqO0tUFC03RYLgr1ZgnY+WFIpkuiUS5nJoRwpxZDheXUu7rKvo1wfS6yGe/KeUzk1Y5J
hsONSRCHMy9o/dDW7KK24hTX66eUEYqyophTlBb16SJCUd6y2bC5i6hMYBk1wz1Vp/c0CU28KPMA
oEkB6VaEvNNZ6OAH6eRy7a2C3q5qtBHqgi54s07TsMP2OjD6vmeLVuGx1Mf99EJ4QDxueentPunW
hicf6JVhcKi8gvIvamXz6Mdwok9Gk/WszWX1noMJmctLlNdg3eEmJk4jJM4Ad3nk4jblbCvC8K9V
m/xRHezwt1+kFsGHh8neCu1LyPX3NE1mezQVhIWFQocYqW8OR8n9vMhXzZ9F4nZhsBhMs6aN+TRv
u3EvTA1SP6Ja/D++zmS3ciTLtr9SqHERIGlGIzl4k9tL96p1tT4h5HI5+8Zoxvbr37pZ04eXg0Qi
EYjwkEjjsX32XnvHwFMEWzebYg8I86CGvekrMAbkXLuTIES0BZCLurqkC8uRQrs94VtU1mL2cTui
WdG4l2YHfq3pjUPJOFVRfJNF4fEAro4XnCdoDvieuCRcqv6j7j8OhEZ2U9KQ9ZX4h31GszVK2M2O
0JgdRbtXaR3mZaXXD2dl0y0nR/BMBL+XmafF+vl+hKCEG5b7CgRnPCSZg5O9R93qhPk9XYEktWrN
VvcyORqnl+g+hT4MiwEboqOEaWPyaqZujFc294is1BVTHcEJ5nMyfSDHXThWWaKI4WL54c13ywO+
WN6hoSZBxJp70/s53yEacXFDU/gMeR6D5pW1lDrh10rcYVe5Ax3gJTUcDHAxAlVCDmSwVbPt8gU6
0dUYmMTgVXDb6a3J+hTfgnpKiYuk26zDLjH0NtmgaxUtxVRJ0u/GtbvrJvvjwusdnxUDGQ6EpHjs
J1HdmF6yIyKhJBHRaU7LzQxG3omT19Txp381n3IwYML/Q5vhX2SseN9NNdcrpv1yGyds/uJ0vB3D
P7h48RfU2u9gHvgOJlsAxXzR6/dGB/4T6YbhAwgQydurZX6K/N/WtoXY59XkMfhZaGQppLMblgb2
Jlpx3EjQrY/66n8sfESqkLvNPrRlfahSvsKksggpSxM/6srHy2i8c1XO5oGMQIfLMteINsohYdNV
H9FafadO1H1xcx1wJ6Vlx/vPZDL2lMhuWQ6Q4Y+KrLwDVNCzle0isvSmfOhW9S8Z8utsG8zf2Hz/
dgs2qFmHD7Fy5rskS0jz0keqt6GrR7uHcidT2AzK8ICQsUKmQtifZ3XdmMeOexJt4X0lc0IbokrB
Si9x/UiAMrjUA/CGzRRPGTtQgs1vNXbYPXl/tAMajJ07P8MCGU3UZtsgZEVMVmJbuPAKLq1SRfyU
pzH7akn54ZIqRH6HPYmCy5LO8ae2ODcBVahDEOQPKcq2Hrxt6n8klqsEQkvSZqwHqCL9oRTzuQ+m
Zy0HBMJufBSTc2n6Ur8lSVBge9CIAsMoXgTma7YgZvxb+8ZlbyxfJ0txdRPWb3QPZHcyS4fXgDsI
9/gZsVYQUKdk+mnp2meCVS9VRHpKEpjkO85xulm1frfFrO7rgulPKgeSUQ5Up5Tt9KkFBtVvwjgv
K/nA+sHtqjedXkNiS8hKq5kcjyoRBqMrJane6mFlORDxyYhQJzb1aP9VTf3jyqJBkMIipALW0BoG
FS9MkQ7jthMOHAaXxzQ5ejn1t5TAStz8dDxtJkt2emQm3WrtNEeVD7/9sYZsbsrobrHptWghxsAg
C8BtfYZ4uHBD2gLqgppmhH8aRIt3Px/j1tvNRS089qzSA6hfmH/Ug9f7qmS6qVa819UafueocYem
zT+7riFOsnD56Spn3RQwWrbDEmoEhJV9RwTyYt8sWf3d1W79BSLt6ucuUSb3smdrFqYhHnwlOw5u
f2EDKYawe/b8wuNm72Z6ha9WvCBpcOvkM4YlwdBmm7fZqE/OFAfLYehLSfNnNHs3lCNOvP2Jh9+w
XxKAOile8TfuH+qm7zrgEtbDPaimMjoEEMYRJ1wXwiNluI9eOg3fFa92uXci531a1J+6ZNsLN645
wNqGFhWOwc8oqqHdNv70MI1mfOPvggFaGTxSeXYlCcBf5YpoXljhvrgEJHdV4oTEkXx70BWrfMbu
jISD+yYyikpOmEck3Z/RzxjxleCyE+7HmtvzQcNjuhHBSvy3ipb6wSzobzqMDX9RwO1JsBun3KW4
y0rztPaE+xjmfCazUsunGn4gK9fFZVfK8LQpm4H0P2kMVlD8TmhprHe5sSEain5d1BQ9OZSTHMZs
rM+JGvw9k41G6wQsHwUg9DehzGIKZeP+p7xy2bCeMDGOofM4gJT6Cxtrvlgpx7PwTX+TzlGyQ/pB
poxteFJylTundi13EXe48Iq120ryrIHFmk4KY9LdGCt9k0d5dFP1lK5GsiC6OtkW2cyTLDrm5qGf
OFrqEYENqVJcRWMCRz1IEuQ8B5vn9eBIxnT8gGijtmU4BPdt4+vP0jXmVvdx+WTmIrnzxVi8uyHd
tf7kDNupzJfDuJTsnUBa3YbsM5gOB5mRP+mXWxm435Q1Y9wR0cZtYavXRezcjITNTzL1h32AOrYt
QtGdkEgwLPgux3nEHy3JhH87Nbn6GlztbZcgn3Y+oIOd6xSv5f9au7AIEmIgukcfxrCfcweNLfaS
gzd6P+tgP9RC5N4t3OV3hHRzFjPZbTbx7S38+/LX6uKpc6t5vmDoVnZLMoW9s6lf1iAHAKPQKKWD
jcxRxZ9O9oxJTF4bE1v5L7QB7ySz9JZG8+WZCJe/nVlUbciZeRuW+Wis9W0eL1eGkNNt5zK/OtbH
isN/nbK9wf8P64f5zCYkh0zaeYdojukHdVmtDmbpoCOgYQX4WurA7nn7oX0kXXjuQ8//N/nEm808
cDmyubMecobwvyVApscldnGsZZo7AOyeyzB7jxQz/wArM5s+s2yoGHRjJodSgVobm+Qwh6lkDaGd
X11YBrtSzaRlEtFQR4ad4aWM++RDDV32xsQRf5hWrsi248o7R6b5ECxemPGDGcO3vpbFsSVgQ/CP
ZDHCkG7fM20Nm7uy3BrQpYdh9NQ/5T4G2BxXsqXPugIgeahTtoVdnMLchEZ123ZIuU7YT2QwmcAh
rFUfctJgI1qyFOiNS/5Ooc/CpYRsJG3PAx31K7JOAMr1rJwGcSXD7sQMzt0bAeW2cZpPgHvljvrc
l8o4715M/Qoe6/ECvKp/xRJt7tlMC9KIKVKWVybnmHAfGUKdfqPlUFHvElmJuqSnx6VL7+rajV50
ZbC5VRNay9oHF560Dr6F+Kl0HxAmGOpTVsvVPwd+2tq/c+iofN8WkbkMYeqhuPv5ucfEdQsSZDrW
o5rwNRXgbSyR0rCiobYvFjQnd/FHhl8STck25s4tTg2UXdLedYmjA6VlrA59zXm7D+Qc3aemmBCn
PXHWkgDkUifLacUb/0uyNcWCb6oDMymVLgQQLl65stgsVLvzY8ejDSGGflrl2b5aO2e3huEUojG5
2N/7pRObMFJgmko3wHK7RO82R40vfZGWu0asb2IVLJGASAkk0yTF+7lgSeqSrjxZz/sqMz5US7ew
fTB6WVl+Fl3/sZb5gLHeb7EP1HNGcWg3wHAKPfEYef2I8O7L+4wq4afEBcY0j9hk5oF9HHSvdV9n
pj8WU3r9J8Svoa3sH99DczOGgICP72zH0qDe2kHG+3otq79U7faXsisSOHJJNamtEewC+1B5D6vs
IqLdfXDobBHtK+5xt3WXWbZ/LKWMapgUMi+4p08nftJuMDDbW5j4DprdhGFvyeGgzmu1voLkbU9r
O3mPnnDUNo4K+0hSuzl0/grDyHhUSHIr3XZKJn+qkekDrZLZYRXukSQsBg7DaZ8XOfitBs9cAszw
WEWtBwkddZ0EOZ4tqvao9AkY4Mz0NRWmeyiaOviGIgDELUDOr+E8rvyR2fats3aOmeFdVYwPO1L8
407NXn23dgvmBVHyOIE0pMl6hC9TArU/NIuXE2VPk50NVfoqCjZyfD8c8eb2Tk2M3ToX2loZ8/lK
HJHt2uNs3PqQz433yFtw3UChbNYZqigUNNoKxjqGHjT8HnQSbRxCaEck3WrvuXn2PoeLe1u7Q/9S
DzwhuC5qLJaKhm3HYU9aSdfBwZl1MFBhIUcwTgDNshQrm/63l+X677QAC0KPH2h2p+JOp3V334zz
t6tUes9UUfNc4WqOeyrqJ7U2p1h10+PaNepMLhhwHmvInbIBnBmRNgQJycqNESd817PzaEdN/XPK
fi7OEb9ySxF01RpyOhoQMLa+dcKTDEgZSDFFyA05H7gOh9TwsnnI9tedOiNmmV4fYM6wZUHUsMRt
1o8yHeSryRjcpoyIRjNaBfAxig9VIOuTi4K1KfLlHaYbmjg3ZMAcykXAoEFlF0q/e53nko8UYwsL
ITAwxOnnowSe+C/DSrap2ik5uTUx0qDGhzcC+WARwP3Gy4HqS1VOCOBxfmA7Jo4DZ9uVjdQ+XM+t
TUj8ctPw5d03lCmQQm7BVQ3978XFnZsHyX2iCLUnS1PsemBTuFeyfzmj60Z588cyYjDu+0Scsql6
ZWqy28h1flWCAW5TT1K/D6rC9uNN3mUo+x9JDwfEBML2d6FPWjZanPreF+RBLb2iDyEc+w/dVSjV
UmCU6zzWXVn+U68RS2KK5N46MpE7n5KMG3BSzk2aSENsOWMT5EooemFY3wLvw0iSral//cTxrQrm
yP3DVRZZSTi4VWYr/L3D87HNFAOclp46Ri0X4kl441taNMl9ZIb+0ubNuOeChLNvqvNfLDfIkfc4
hHO4xdlmJR+1Wfv8T1zn7Xls++qMNYM/OhylCWwNVul2sN6lKjv0lsiCkRIpLEOmA1n9gkImTsPa
eE9sg/B4mwZH2khYAdfO9feQegWDyGoDg+6qxe9gcpt7njnAC1n2A0kD81ou2ocwEdgj8pYyuzy3
YmcEGirKB7Q9W/O17Bx/E8mGSR2mdBLVYj+Txj6OmoapVPfsWsMWgd1v9JbfLmVigxHwGX3/vLq4
bESG/xgPJ3Yw2xK7wKK0mSFpHf3VPldoKkgk9a95kI/VkHZ7t02nI7BP9yu8msrba8SQt4cRUgY9
Jt3AvVOj88erpv6QGznrzSi7fl8U3ngbl+EEJ7/4Im2dbPn24ub1IwK9qXYPcayXc7ZKZIYRcBG8
ufGgB9/l9gUdNxyyLxA39SHFYgHwrJwvbdNy0bAxpiaHq8Aukx1zvYubIlZ+fcxXE+7TpertAWsa
C+o1nrdCOVwifTxcUT+zzpztOSYsu1yipYHqlcg4ux795WOG7v8nDdZXlCuCYGby1blrW58avcrC
OGeFisGfzZs5+db2P56x2VOuougxyXAT99QtPdCZduVTJT3nZFUWyOXF0rZY1/HtkkAiWZNdzeUW
v8dfNsfBfdLM2YMXkQ1sEJZBmsDj8rvqx83YsqJiE+5jt82aPCVvWa/yTVP9dsrglxzJyBLxV6kL
fYS626kDiarS63zHkH50fBJBxkPDxT+rdlKkXxN39pMcu+kpg5W0K3qyEc6g8+3Eqbwt51idx4bO
qHBu3lOKZw9pTOK3XNqJtFAW7a23iJe+pfLcTsxVnmOrg79MVzsmv9Zatp9FGmEMjhye55FXSnjm
L7dbFqurT66mWEmawiv55Y825t12r8EEvPi8H0CLJjOS42DsCSQqcpUAPa2tsIA9AhPfBIjrOEfr
ELBTyoLkRRCQH/dmzZcPsh1mGxsSz3kTj5tEXcHl3sJ1po/wVYiOIWeqSsZGOxW3sZiXrWyGX41G
gBoq19mEk8M2GGjUyQ/H6DJJcgEb2Wr2cbo1PDRF6s8suXtXLec690HHjnPxknT1Xw5ggOaNuq6G
2uJ5WJL5V1APLadSQZAzCnGJq8z/WKCvXeS8lMz4+H1iBvcRvTx/bXQBrH/Fz5GEc3bIXFR9qRIX
n8cq2iN+BIb8KP5Jw/rLctvkh+Llx5X6hHM3ayoNp5A5r+sXng8QeHz6cgwCCI/uawqVAvsaNl8X
djZpmzXdiZkl1KZg2bBL9ZojLjvCoqrq2tu6gh+ZXUP/FxFP71nUBeYPwd+nyH+jHcTcqutxV00J
E8FMAgilKDmtxArw/eKimzsUPCdh8VGMrHXdhAO7yp1TPfTZ78pRrA9Qy06+M/e3cRW2OzwXeKkb
wI63Ve1ZPquOnfnVMNJSWVBeKPXEpTKa4MAPKTssQfxDHS5mcJ3G50r03Ll5Z4CIdytX8NxByY0r
KgL6BDx4mhBZRdIel3M1apD6eZsePe5gh2UZkS/n9AoEgTfBSrnQ4LlTs5fCtMciKoJfk1DVryVP
ISuEXXEFVohNYIhcphMrn4EJJfRDc8h6/3OkN+9hgS0LSdsje5xIvltCHiZ5k/g/kELHnTsOCvSe
Sr1f6ZyZNy8qcWUS6kFENxYJyfBvZRxsEK4d+tteOsWLjJiRfSsUiskw7PsGi1mbV/ZzBiv53NoU
fCff768oJ7pajtwSAYYDJJ1wCJTS+LB1F/DWEVa/ZlTiyFKAwbiHJAniZ2YJWMxP0KO9W0cF9ivR
QXDli8394+gBBnGi0my9qvuLyiB+xsHjOGcNt1d+wfU5guGwOiUWDvIDpGGk2iSae7I3ZPWXqkqx
H6bZfjQDlwpoJMzYU/TtCb4YQ5aIAyMELpco6NHqzTw8ZTrMz+2AauphV5vFeI21iCnj1PHKz4il
Pnd3/Ap20c6jzqL6oYqUfvIRtFBUUYSFJ0n5qBUn5rwoDPJlTgkD8HyiIFPYHCKRjyDs7ECrxRTu
Mtdf7+OAUYLEIHoPexVsTfsZ6MxeF12+GyiaqIr5B4d5c4ocGx6IFS9HKIT9adTUCbg4tL4qf5pW
zNfSnFpOjJ1cDeepnMvLQjoZO6xHMW8Bmj7RdHBVFVqmwOFx5y+M4/lECgc+Fadf6/0w+jCkBdX1
M9z3t8ZhoFipmtvDjKRN01DW+JxE+G/hrGWPHoFzsPww224GUUTHIZxqguxKHxO9Wkgc4fLVUwxx
IC7PeQEUkOOfOCvbAvtGqQQgLVkrtgHXfAnjwclj3/QyW+zj7uSud7O2lIXSjnoE/AoT2OXzO3m+
c+9Hcjxw9fJPU2+zP03nOTciKcrt2s5/xoASPtvW+b8G6B6ex9kcvGLqDhNltIcAsQuaVSoO3oph
l00xd0a6AA6STg6cqfjSstYz8lgtyI1F7h9nyNybRZDTHtOA7U+R2P0qTIjHlNKM1o7qo+8mpLrr
YbuQ67sZhZMQRUYD3+Rz/7t0ZPRbLj0rxVZ17Q0A4H6n/IDfBxCBNP2sB9yHOOeaPWuI5BQW5G4S
ulP2De3KgCJC51RmabHP08HhcE2bvViwJms/+mcRTrblFQSG0AO7JysBmnjAdOyq0QwBb/A/kRZY
eRrnOXVbeb52AT/P0KtALgAlIXyCV2EIvJukZJE3KT96EnakbydSn0wW/oUqAOes4AoypECY2grI
yjvCwj+s6a4WKhWG29wNIS+ZluKOshwAQJZxcVMFOLgrCGoqhsSMAgBqvfoIGwcOY5t0VH+Rvsni
1Ts7Zde9BwPMGUXobD/wOD0IRqDbAhrAtle4UqqiSO9C1lKXiUefj5Sd8D6QCGjKdVePLdzALPjD
fkg8Ej//xvCHNEfZ8XGclN3pVKhjzPXvlgIK7xz5iznw/e2O1crhV/RNTOaznoBFyfyQlyb+ZCU3
b7hHuhtdY/2NFZ0VzVKYbd4jmfAAbmGXoZfU+Ck70CEbVjDFH8RXgEgEAe4YEXkehUvyjO7r7dy2
+C6dEWE/auR1kgtfQASQjgAaBHgO/CHBluwaTF+yY6Ymmh2Lpt0WyvnmI59L4GIcTFOxykORhOkF
pytewBWZ1KFNdtd7rTz4bv2O1pXuNZridhl9h4HTyc+IeNl+cUIGprpz/61Z/NoTe3lVlcMrlTRB
/BQOs3tHvrg/xFXOTEXcjUC9oKMXcDFECzx9VJFFu37FWJPVc3BKfewlKUiFHshHyCL2ni1k9O6l
sKO5lYxn3+XpWNu122XFCtMrIzHYuOkzSJLTSoceqS3Nvo7GUGawpUL8IsPoO011LGvS1YwGaHjG
cfemggiche60bd3GvUHrBU9R5d3ZDTmHtvG1b0dMS/jguLiCLIoQGDBCPGUbHuuuWx/MqpJnrzLu
Bfb2us095IFY5e0pZpNxwmoL4cBjnDnUPrCAOW/eTMO+nAM3uxEwFENM/gtDcwfVcjNHNtxNtNPs
RaPzd9ksdICgE+LZRMq/jZxAvGNxCg7mOlWM49gdrY/+jBImzytR8lMBjOtQz/ho83wEvDFhHgZb
0L6Vedg8OwGZW67MC54t9O+y6l7iZfYPnBKA4FjAnGzphk9V5rQH7BzhG6ZOiB5VxEIKhwIbz9Yj
usqeZq4GyPLtMBzcEqTHZmZduouuyyG1xmIF5FpiX248jdXDxMjOkeXbgJn0WmroOq+yrKFWVFn/
6tQzeCxWhfewovkR265+AuMOnUOCkDRrZ3ZJMHWwwF0U+LKvLknVrS8tA9iFUurHCWrFrmiGHw4V
rshxOjAPgodP6DSBLMKUG2D32SgGRboyEJoBsKFJ0Jlhq/GmAxN4SWpUm16jSfLDxHQ8Cw8nsXWP
0LU/sojPwqYZMmDHeMCSauzcXRiU/4B+tjyuIAoIimocShh44XN4T3M6fREs+W3gXNxMa7a8WeTy
HWvZ8bCk0OvyxsZMBJm6Y7HWHk0ycjUhKQ1UgaaclP6j/5iySEgDZYvRLLbQZeJNWbJbrDvVboVR
Gs4wn6CebvdvurXri45yVogj86zrrtkddzrN7QTf23MXlfUxGmO5Sxbkoasnh7DvSM1WVVcP2P2m
7cTZxsSM9Wdsoxk+J1qmaXIs4W0SXma/IzBbXlb9ZFzgJ6D83c+gG4I/uX8FaYVkgxT0lW0B8/TO
S6Zwq4ZyOTRrog6RG/fvxWTQE0Kux1Q2u6gz2XzBce59cwIQOi2qkPqZkhoO7gZ3IBz5mPqpIarD
Krpq4vqCf7RmsmqZPnTnfPdX53Crweg0mPyOtHeHZ5Z95d6fhflOsiH767SwKIsyyQ+ezkcKGq/I
y3LEEY35Day1QM4au+Etx+P17jK04cMlbBqOKFabOKGLqOiG7JW9cMJYXpXPE80iTzFIepz2iwVd
NVExFmhWBhLrDf9VvE2hkKcAh8SNHtArtyViDU74qsIOm8PLv+iy0Ugmur7htFpffdE5tz4r/GOl
B44YhhVvYHLCHMPtsAjJ3SXuF8Cad+OmTwMod5D+6EtV/NpNr22Iruch4jzoOYzOKX5zfBoY6ljA
ZjwubftdeHO1L9OypTM5vAbIaQB8jtfWvfHrgR4FtNqj8Mv8xb8mwtzQyy7oZeVPLdhHuxjJ7t0W
r2nvDfM+tnN15q7RPq5zLQ8OLWgHKC10E6jyLXeEbrfmVLTUusCLi5FpI9R1ilF2QQpB+VRHe4Hf
Ud5k9R3xVbgkQ8JCpLM+EY8CHSIC+3MlpNi3fLxSNiIYp/1U4y7B6skWADvfLPJ164d9u+c0yfeW
pgj+ERRdTNxbdwv1mzwPosdq3ybrd9JWkifg6u1ocn2bmrTA6epAaHf5/yAky6dgXQX72bndxdLG
x0jw61I9QAI3AfAF7OcNedn9otMoOKmifXa10Qfk3v/10JHVpnd8480xFUfl/BlNUXdHzCn75us2
3+EKwbgDFZTwaECiaqAoANDTUD+iCS/vY8t5wCK2PU1V+Kr13G/6kL/J6CXfYvV8Td8N1zu40/gI
5PK+cA3fiHrNjzD7oiu8jQyd8K87Hssjw8t2LgZ+FrDhaV4hjDJwKZEQDa9VK0hR3TnFU7/JFXNW
bLP9AJ64IT87+dd2GAvxN46zaWvDx7HM9GsrAfNc24zSczyX8hZXX7dTy8IG1BXLnS7qiA+4je69
Bq2Mcr/qmA4xT80YxliD2MOzFqR4Y4n7i0Z5fmSpkQOHbf7g7Un3gKPTR5Vp7zSPoOQKFon4i/z6
NkpTMri13x5HAWguGfr0YdbqGzx9c+u1IwFfMUVQ9pN1s3B1u6dhivMZTzlnBjd2b26TZ6XwSqZh
h7LSQHYs2WiihfRsj7j3PM4hGYPcQ38QEzgiW3TRfT8avqOxvM5pZD+K2S1RDvnVLS4hprKkToEn
3tnTH5mf8giLFdc3/8p7bk4D7ySwWw6sycY0mOakUeBnmOdgiSif4qt556TUL2FqdIjjgMzk4prz
SY26P+l1gm60Hn8ifxy+azWkh4rGLzhzEFkyJxmPCJjNL3dcUqphpGXBBXm2KLDqhMJdkKyhECaY
Tc42JHdNvSjdEj6AAbnwL+n39mxC8gJBLJc3E2ofgTGRt9hyyIcr7zOCKVEUSE6wD20AyY3WcZCa
8THAOnEPzCsnmIWng3q7aUeP14ALo0NOq/ATOySqvYSQWVR1lCs0yQwBCpKPjSuXzkRP3na48g9K
jPGNrtfu6HiYaYbV6U+8fUzVBrHdFmG+S/06Olc4Y3eMdxxJdvjosBeeDAaaZx2thmeLIkVICsUB
PXq6AfjJOxsa5vbFjV4Tz30Oq2DaFe0iL2sYfPhjAE6+4vNqG5YUOC+j54FQ3aW0fPRay/OhAxza
lTNkJ7YrBeAG2jKWmLLsXmPHYrnKS4JqyvDlCAC27J3u/mNunkpBAgfgNncbUtlmMQuHvmnPXkxa
QAxkRnlDBzbUTXOCruXi/h4K1qKB/mJwZdzBlQoTpqwGzkHp2htoWzy4MIIcrEvcYes/UvYu5MBM
n4LCye94rsQNHW0rMKk1JEyYGer52uYvsxAp2dB2n5QikR4enSHceNxQsS76xE16rCDoetzSQ+Fx
YGI5msueTFJJeMbBg/4seLk4Bz25UyvJlVH2RK3yxLz3fW+eXEO3Y6qj8pguM1XmmQx2OHW/MAGw
FgS6eWn5+OyVTaGudyycJSntLf6e8FQVwATEEHPiL/7vYQ71xbDFJ2jECsh4WJgrrN2bkeai3eRN
X/NYukcS99EhquXwQ2uRuvXigu1R7H6D66sPPdzV53iKv7IwwtzWoyCwQPuL0dfbs73hoppXFGY7
0N6ibsIWIgeqtEaF9ue2x0AyqnlkwYHVBMkhXEgFShq8djJ1yM7HtHK1s9/yxneiPg2OSB/9wNbP
knsj7nE7I9wjUd/yUH1ry56iq1suEFHG1ygZ3f3ku1hLjeduwtBpdjNBXppKGlCFzHHbeSWYiTOw
3Q8pnz+bsHGioC8jIpfPx9nJfIJACDKoOYulMgseYhyE9rag82LHr4KreOYu+6hq/vk0KO7gPFV/
7ILQHYSD86Up+kJsEJYUonzWTJj3LNjgULnJ/Jux7xO3mUJ0JRZDDeq86weEo2nEplAU7V/+5Xil
25mox7VwpC3YRkVdZm7nSsqN6XX/lHHsnLIOXia+PzYU7FX9hhg7bhyaVVhk+ETiyqC4D6iJ3nk1
IVqZc4MK53ggqp8syY1PuwlDVrhgL+bD5q7gZwZqPzBN4WwyYb/exvEI7TiLyneboFxHPksHU/Jp
CNyJnyFK2Na2joP21veQ8nuDRWf6pG4SabmsQgAjLhx/kiTz3J5Y0zjbsiQCOXpi2eOp5qvpEqZw
JzqH1ob0ZEzl086OVhz90pBQ7xfaEdg1nsmfPBRlGb3iCCq2utHhEZsLeCfIHlvk/oz8wMD3H8M9
oRkX43HomEtglWbpgNeGNYHkojEsXbqPxvBfGg9jyoZ0nq/XfQeUFYkpUjTBrp0WifibYFmGiTuy
T1XLcKswrKdMgUVaYuHXZU/PLI0YjHXWeO84j971hebIgaU/RT4GODi2hTgYWbUG0Bidq+KXx6b8
nAY8Wr5yoJ2DMsS7lga3pktRVDBs/FXTPPxLFfxCCejXqbqfCGH2iA2HYuwlWq5/uvqf8Wq5GwXL
/Mzn7QYUAVPwijB1OYC3eQTCu87g/rgvGobmpu3ZUEaVnHZaueWxx5Z7I5msKEhkdNsYPrfk3sLy
1FP3BN0UyFkekVsZYh86cKn6C0us9U1RjPCLv5bmAps5+3rInb0csoUoH14kHInuX2fAiYkgp/+W
SuTcFEqfO6rmRyOu/AM5kuRXIuI734jgHCosfIYMyw230pGcQWFu8HDAsSK4cuuzsoMZIkIAIUVw
63tlTiPofBCaKHLHdhRg/Tg6/hsrbKKR0keUVKG6lQkTJV8Ick2eSPddvfR34MODfb/WGkAE/QBh
nxNr45irZwEZKOBvkvQMkl175X8gUONAy/Ot7AfQNSrAypkGzjHyxvyIe4YlAlF3lj1i/DRSDi8+
mC7YqihLT1rgL6PnONiuXQJyWfD49TksF1om3yIW4YcweYgJNDDWXStJ3BWXq3Zw0ATcPy+IgxCI
SYdh/LxuSptB/k4ZDz50w0JsHSv3MmVN8JjViLEOvvtnt+sIqc1xTMIeVyt+yB49PmCny96b6BXG
7zDwvLOaSExCKf9ch6tj0odK6+akybk/Dntr80/Jl3BTjQgVyOryyPOOGCcnCYgGu1oOB/wIzw6D
hAuS7UpndRzGjsKNWbV6xI4Y3+K7gAoS7DBz/8YN2DuORMMJQ0dJcqs9j1elGBmEvWI++XyzMMM6
832Isu2eZo0NmaaxMuye2pkUb4KDiiMIfcz3+2gTVRXvWxfxa6sp7snjAAJ+0NTvWMrfQqs4Zcaa
RuOcImEV4w8A2YvZiUuvgSWryt1aLxDFqCHexJpg7JJxgDszmDLLH3RbaCd4XvFEYcnL+3eqYfxj
1FXTrzILFB8SHjvjs0NlebayRoYkE+W+PPs+hnY+1x5GFTGwTUXFkjLU0N6a9rhaEVGJaSnYjFgN
pAlmqf9/f/r/s6BdRJEkbypD/vPf/9V9fz3nTLb/57+9/8HpRmlyDrUYOBqYwv9L2nn0xs1ke/+7
vHsCLJLFsHg3HZXFlmzL9oZwZM6Zn/7++FzcGYkiumE/i/FgIAxPV6465x/Mlz/9vNQ13dGkTuFH
aurCz7w1fIOH9pifYEF/8Kdim4vx6/kQ7yzT+emq7RiGrZE6Bjb1tgWFmmiUhnIFoa1v8bjD2ptq
UDze/rso2tsoRimneKZYnXrHfmbF5M9mQL4VSJtyx61aP5wPtzYsDAhywprt6Iahvw0Xq7y99dAq
T5wBnKajd8EA/tL357+/GnaI/KkoVac8lV8pmmC08+9+/mw+/+rzBalDaNL8fGPcW8kx93bnvy/m
9udoX+bZ9c////9sTZUM96v+mSfFqwCQfS1YYF6JBK5rf3LEye8QGAPOB6N0i8YYqhU1aNqXSXk6
H/lSxy3WSwPgkR3eKE+KRKJ1V7QXWnbp+/bbhhVF2gemKhkYYI/wvoN/OfDO2++PaI0o6sTIZBPU
7CeSHv+qf6T69vuWw90kb/i+T+FXGFBpj+cDzFPn/chbmGehayHINL4NUFMFLloTLrltP5cgAFHj
qn+cDzGP4ZkQYtEGst8YQ+U+WknGsAcOsWlbbjf2iwL2MOMxcT7ahQaJxf5lgxICGs9ShLcCSL2v
ryvjwqS6FEJ722e5njj6OK92sA0ZrG3wb9OFEOvz9j/D8s+CfbUg0bPyBZi98gSAMe82FArO99Kl
789/f/V9D2nxDJRReeq5Y0Iofz7/+Us9NP/91eeFwuslnhhy9IbClgIhiLV/2YLFloWFYGKGiV2e
Km577E4XBmD+v7+btLYhLYeLly2NxecLDmEqj3V1GlKU+rkkR9G24xnhjafzXbU6Eq8CLXZAu1ZS
4HRVdXKooOE9j8TS+QCrY2HjGg563uDevzj7Uou6qagjZL5n+WHu8mb5mFr3/y7IYj5hHTmYJr7e
JzNELXeSsIwt6nLZzfkwq1uJY9g26HFNN+Vicbfp1OGJqLNbHUEPAv529RGFS/d8lNWxd2wiCCQ6
VLEYEtnVio2xEMct4nrerY4h5c78fD7G2rDrmqZbhsPjVzqLGBiaNY2nd9VJQXzPPhSwEP9dgMXJ
Z1L+rCaTAE69bcuvYVldCLDWS4YqDFXTNUETli1A05cenIpT+q3G2m84krQt8rvzrVibvIawpa0J
mC/2spu8pPGQiW2Kk9neKcnnoXpoxIWr6NwRy5VuaNKAGq3bwtQXe5XtJLbfpTGAiAFnB6e8U1T7
QaI1Hfv+DUyKCROsIbvQeWvD/zroYnshSdyV5NQKUlM/Nprz/XyvrQ7NqyYthmakztWnXVKcyG+b
/rUXkijbNe3jX0QxuDZQzKFqZy02lsy3I26mfnkicRQ+2sEPI/48aRdOktWOMqnROBiD66a9WPGa
SqK7ACt+MuMbuPTmhcFfnV+vPq+9Pagmu+5GuIgMPkXxSDtxWKGhdL6fVieYaZrzLObNbiyuWFNa
5JFmDMXJp9w3THgUCYQQ5xpyTE7tSup/1WX/ibe8M4ICNZMxJl7CtSSdnkfgD+db9M+V7d2acRh1
yzTmPXKxZqwmRZO69fJTZYH4OAYgc+0DAmtUkeFZpt+RMTofcXWcXgVcrJcwyFMzrQiIXiW+G4G6
TfOr8yFWF41DrdKRnC/68uErZYVxdkYILCvFgEpr+bOU1sa6Ph9mdTa8CrOYcSx7OVkpYdBJwJ/t
iBI/AiOjHu06ilY+gc/Hm9f6cqikKlRDSsbJ0hazr0QvAbJlUJzqzI29n6m3j627EgH77kL/ra3U
V4H0xTWfChr0GJtA9u8wv9ONh/PtWJsBUiUtISSJUNWZ+/XVlVIF6iWwAuTzOsZtwInxGfmzFuiq
OZ9jDocai9RSl7M6jsikBeZgfNC13843lPb/qAXz51n+nJhkcleSN0Xj2U6KtdmHAO6QEUYoDtyM
8YXrpFjMr/+NMg832Vh2THWxNKl9NUPs+MYHKkdYPB69+jOUEHQlja8awtTAZPNd/MuZJel26fjT
FCfT+trZZA+7C2f3P0+tV1Pvf38KeE9bh+3HA3O5dzu1l4xjbnzQ2vy+AkVIrd0VaFkC5bxVg+lB
R61Thu1WzwU6pfmFPWOxoN+FX6w0J0aBIwoJj18YKqabIXMVKvyYzJwf13ftdEyVAdXRQTIpEZrv
Nvi6hc4meZ2HOOAgmb8xCzCgUJSRkCsjNALjR6BHnwdlL2ocN6CknP8B2ry0Xne0Y5IOdDRWhTTZ
kJdrPO6xpTQS1X/U2qm5h+4kgEeqYPvz4kNaqsm9bps5gpoxNHQ0ba6ZO+R6kSYVMcYv2D+0dkIp
uHO46cJDiFLoPk49oPZVdf2VlsDTO/+Llwknff7FXOPNeXLotqHri9VcUdwBCxw81o1CbWMQ5VNY
oejZwVJENd9sH8ZC4PmC/y61SNPGJac/FEG1V4vuZwjX7UIXLueKY4EEkHPf4VfMVXOxavRITSqg
XuGp97XsukAV994SIDGTlhT+FJrOhYfMajxbNYgIn5ZN7W37HXL8SIrm0QmFVYQfKvMEFY360vlu
XmzJLDta9SrKYgVEGialAKOjkxA/Z7VcbNPOB1hsyu8CLIaR0ssABo4AlQdx0foouqeq25+P8X55
0QpdZ1arGo8x3ViMTY6HaYWOoX+C8Hgbh/mDoSBPqsCyxYbvcdA1zK28nRfCFROUYjP74/kfsNZI
nfstWA9n3skWjWwaO0RvC3RZErQ7P9QxnHosxs/ng6xNiNdB5qF8dbxZEUQKkQr/pCF7VYdAg0Yk
4JWT0n04H2i1NRYNgdHLylu+qFrZO8mENv6pKq3viAX/NE0qJk534RxaHkPz1GNX0Uw5Zx605QIX
GbqRqMIGpyhEjq0NwKm2xjVUo2eKOPfIdf0uUSo73zS4ksuN0CKuTfXMVAU7oboYqq7QRtyAp8lV
Jnxjai8ef49GavmbxBHwR2Ic3OBJ7tJwSB6QHi93SpQku1ziB4+gArhWE1DfUADghP8+7YsOGVTb
x2B3ygCitIKK1iYpagx0TYMbog5/zG/1gZs2nJAwBXPm97XxgACeOOlDS+E86ez7fLC7q0T4nyAq
9S+YtA8/AQiDPVUspAe0roqezCBO9zXm9mRowK0IifBIamffi1akSC2rEwrBbd5CfsPAFboVMgIH
hTLNdRkO5pVvVB1alOYEbb9Pb51wHPfw2/OPFo6CW6PEKKoNKuURcaIQ3DHcZz0vzKs8KIp77M+c
48TZdqiT1rrxunq4EjnUKWrlYFWciNtwqvaz0iaA8q5RtIPmKbhDxcCFgEa1p16twkewU6hnGP7v
3KZqackqeUwGKoo5uzcgOCXcALFEVgXHkftUjw2qwLEDWhFAUkmCeI8g1rdIB7JqSJBdlT3iR64h
NZwHqXdn+ab6kGqZ+lSnxp3PPllQ2B+z4cZw8H0KndhEYq3yr00fqXe9iu85rsXBNy32iMj+yWt+
2oURLg2WbeFaE4WAr7hR7lrMFvZOW8efMz9BDrWN0SaQqJz46PdRLjAHS9zhPP4kdaCy2Jp6pyhy
vus5zgRj3BUd/V87YGxYUVcKpfcNfNQvzoh4KJJmxWeAd8BwmnyWla2q6ctYRZB+MwF5CYmdHuUw
R/uOsijqfohtOV9DZMa+QCut4TBXSrRVRsv6qI1a9h1Qrfjg2HV+B5YnQ4Hb+VWpWfMy6eg/0D/P
zA4EdtPmV6oMyvOUa4PLJAk/2vjl2teN0eJy7E8VHFAZ2hsmopZfsXP/xrTMfOrrvtmiTYWvuT36
V1lmdtvOA4+H+qA4gde0IZCW8D0cpa6/hziUblUlYKeqtP6bVzspVC1L2Xl9iaJSZAUKxObEutfL
/jlMEu0qzxVhPBZG6x/DAo2kceCxGFgYAA1pWmG+0xh70SD8G8wzZUQ4fzf0o1sgq0s/hz9iLFm+
knBoHwMyTrN6lfgIXFc3r0GwpodexzRl9Oj7jakF/skCBvKgiMz/kJTFV80q0pe60L7EngldsUfZ
vDMmfAd7pT7EjNKkDPLAIA2P9K3zoo9YfWR2LHahAbFFT8f8EJcpPnsxmO5JkViIzKz+PATeUsuC
fwDhYpXROJ8MgaCyaDEqV3293luDWn/1WZ7wJKzUvzfKpqWhgHVRxtwN43cr+t4h4O0DPO70X34i
J1R643gn8M5mkFEAb2SLDHhtIRYKc2tr9w6qeqaX7yQE6EMzGrAzHa1D2C4UBxKK5TW+aqCI/cD6
WOOafNPNWMvERyQf3U/AA7N+TD8hn1H4kAQn4LqwXiz4hi02XlFi4vo1mWh0VGEforGqly91Zyjf
zQaI5GRE4Q4uJPSbMIGWFIQ9PnI4U6RVZoDBQQQ9lBFSDXUL6RzUQv1sJXo9K6DaxzTBbahqreF3
p1fqbWVY8nsLmfEaowq5wbwAwTgtTjHDqfzxit1HRQYDtetE7cSnCFpevh3zpkabcIi/gxAxrU1Y
+c5WnwXancrsbvSolMeiV6x9n4juRWvjtoE2W4id0nUN+LzeRusca7MEnZIXXh5wYMENfdDSBhwJ
MmabzuyCW2Qj5Gnw2oI9XBmu0KDDEEW06kOLxOYhUZT6KTXN8RQlOAq0jY3HSDaZu9aOc7dTsEtT
oHJfNa0y7f3CjD/XPsy8COn47VBLgG0JFk1jmOc3Zu3hUYcoIrQ3YSe3TWoYdzlmqTtFbU4SJclt
hBabrwgPOm39Ezo0OZYedjRCpy/cijDt9JUBxiYkqw6uO8g+WFyKQzUy7qHSKjZ0gBjoLJioKbyv
SxuTRwdusZYM1iaHyrJBTyCD45OjvB7UmB5VJcx7jx91h2JBewjRHLqftNo5qrmNtUWBDlqZ4E6I
sG++C+RoXPm+Kg6Yq87cSUwVSxgeXzl6sc8KonAPEh5VCAW5e/Sdon0RM6e73ECObHYLGUwwUL1C
9jsYhIPcepuALs+crQnIZqM3QeVWtl89FRGYVyg9KDG26LtgnAFsxI+HT1g4U2jomwnBJ1t98AKM
EfU2Uq9jB0PdAt/2PZZCw43ToIKRoNFzqEBXHWq2/+sqRllFqWLzGneO6BkByH6r1PAXueyVO6DR
DapHlra3gs4ErtKKo0LZD0mXQsHtSYd0TPUUFgEug3fJaCtXWsw/EmFkqIAhDmk59k8oT6pfRiWu
bkxnEGDSs/ipjhz/qNdl8VTlSXGdVlP7saxQhhcjiPuqxqyK4yzZw1hrvsWzCshgj+XGQUhzE4Ht
PWatBgQ8ordIHsNIlAnqvXHhZNeJhniPpeflbTG7JSFdGF6hFgOe2gybZwNOwI/IbEk2VVYH5gdY
PvQe9HKn9mcuEfFvLOzo0X0IYQDl4pY162ELCl8aXGpwhKzF5t3g9Zt0HqvMs2csX4OEdloijz0l
xjUA2o70Oc/kG55NY4+oqBcdoOM8x5Ff3AxdW0LbhDsCUzdAGw6dp6JVzZvCn2UfUjJudqeha6NT
+TRBw+4UdPpvQTzZDCT5An0o0Kvzsy9xpk7oNkzGrP3uHUrDsg+9jaS2quKlMWYISCeyLcCqShTx
BuDoUP1/2FP3Aw6B9aXrPLH15KzPiNYEKLIcvJ+J5dEYwgJtKhSIoVj597WCxawet/DDJsi6mmyb
Y5xkmCigtwyzEa1QNMctmO45YgweTDquBcxB6OWboQ2w+sg7B/3z+gSqFak8YWlYJCBSBEcBrTUI
TWj3jfNpEzUdYzoiNEAGx3gaDByfYBjg1SOcCaxoh2R2qXU9VPV42Ht1HV5lUMbdKUq8q7xu64cU
rQBSPI35wEIa90M0A3brWH2oshywLIzEQ4SOxBGJETyjyghdvjRBdFvT0LqJ4sbDTKW12udR838l
SCwkunwsuWXuQXP2Lyb0qXGbg03/qltj7YqyjRF2aOLPzmQiKx05065Xgx+xiGGIKj3OBx6uR1np
6Nt6VtLTNIurgIR+11Seutds9LlKiPM7OdnDvkFDb+uhOrfvCsM/RAr476nsjStHtM0+UbDpToAU
oiabfxlzB82CwUkfbWOKdjrqAZvCAOvlg0jD803T9z5qWftAjOHelD754l4UmjzCF5y6QwUL5Qlx
ISxXA/8FsQxgjZTLvnCPAJVo8DJ3AyPq7mRZRgke8lGBAKA0lCN5gXaHLLN+I1EVfHB86yci8j11
Lya94RXBYWgHrqa9byMA23PupJyDSCWb+zHqmmuSju0z9IbgYIHN+aJriXWnGVbzwWqU5Kau88k1
FT80cQucQMtX/iQhB85ag1FdT1y6ySc91pBkNoE2DVvQlejW1eSYSPg3+zyRsVsLYT1xNUOkxCuS
A2Zm5l02dPZHCIzI50LFbm+GwYdP2XhqX0JA9MJfSZe1rqFY6XPiW/Et4kFgvnMdbZsmMIttye3u
6OWNcnBmhQmkhwGMTzrkGk1gt4zy11Xu9DX+xtbXhmlw7xVFcx9BmfsEFi+661Bz28QppnXT2IUf
gwh91wH5URQvbAw3ylL9gBBV6Gq+Em5jGQa8h8oWRTV8WoJZMr1LMGiQE+7RTsEVHXMnlBs7NAwD
tJr2uV+8KDVI5ywy07tZTu5WCzF5RNvPvyqkXj5KmCLPFsjja6hszJLZU7CU0W/+X4hb9XqLcD3L
UgZjd3QytlHeW6ULx4FbfYV6Piyh3tsHsd+5oO+UjdIDkoQNAqDc4I2RBn6Pa6XUDmYl1UeHNf2h
Uc18HwReiiFzj9y7CggiH8ruVo3x2xhNZAdDI22ejBjMpz4hjJn1bX2o0IKyEX/M6uFT7BnKrkUR
ERFY9IsxJe8etIHHUs1OuFURhztoWmIcIFVICI9qfwwkFGevyX55cYXti9mVN3kViodcs5F7Vuvd
YELpqaa+I+9qN3e6CJpvSYZ6tBqWOoxIVB6xLxa7uMdKpsuH+CZQYVL7TYBt7KQeA6FsbAejA2XS
ppveMNGDwcj8RnEg5egSTRB/8hu8OnCHkIah7YamSm+hJiOHhVY+bDCISXhnw7iPHIdMH0RbEM/1
B4RWf0ZhYz+qOjuc6aCL0vSlQgoE/WOsj3FmrkRK+sdrd1pTYSeaZsYtGBnsvVr1l2nl7M1tRcF+
0AcUPSIUfyEoHybpdYcAUtbW4eKHM04+7hFfnyXZMMdShkEcfYm1JFCS6LcB92nb677yWMKlugG/
nh5iv1e3jpSIPkL/3rB7K/sa4apjKOvs2KsNF1An0W5sx67w75DTlYKa6SaIQQGrsytX7ATJdQcF
73agOgKMFgNbGfrFl6aMxr3ae971hFDtdlIT0P3aGH8jNQ4ptBLDHVr5v8coTj4aukJfyvhT79TK
IW+9H21dp8+VHhVuk3jDRhs0zc0RrsFvjc2408zsyCUcaQchtB2JEYg/Qa5vBONzDU4cEzKzVG5a
f9bIIGWiPmDG4kGO7BuMoLKHAFmva08FIOs7o/JoNGQlzMjIbzOvyO87I+pPaagMH2UjnqcmtaBn
q6nzDKL2Ue9gLyM3j61rnMAMKzGrdQ0N8iNyNMltriN/Ghneb+Tl2ltLgozWuhI8NsfVNgxgWARK
DHgLeY7sk+cnT0UwWjdxBBWinH0eIOShglgDhvZCWdzqpVCPXaZiuVvYHW6CXrxFh/gT+XL7CqJF
9jvuRnSLR/ShOz2A6ymRdB7Gqnw0GxSYG6xJJMpnYnoyyeJfmy3Wsdxw1SOCY7+rJHauUKWKdwOe
NBvIu6gyapN1SBVxF6CyvbX9QnVh/M/dZo3XDa5qu1CPv0HeDo8Jjy1U0ZOWJAJiIIkg25RlCjds
Xlzyhqzf8DEfTIxSJsDVGJkgPK8o1Ys3hOaNyXo4hujK8yRMFFfh+oTNGwaXdlmSy+pSgeg35ryd
gudMkMscUgsZfl6qHjZZtobmx6BcGY2VwJPUkBpge0Z514dggJwcRFJ4UYhxcKf02/KXHbagzVnW
Vwp5gz0ihpCmhkrZT0VRoK/P3FfI2W9K0LnociOKpCHLdW+3QwLFuwo/nc/lvU9dk8lzkKpDz044
1GPf5kOroTflhGmL24prU7ub8sOff98mV8iXBdcBfVEWRYOkNkkqT27TPgzRdfCHuAXyxA65pP98
31hUQ3vPUmwR8n3nMUEUqd+e//nvs7gEEBp3A4oHJDsXCA/IzJxrgze5PeqFOpQ69TBGxYXC1toY
vA4y53hf5aRrmcre7AgSB/C0N9G//PxiCBzKKjW8u8m1yDPmp9L/cr6PVn++rpGEth2E+pflXBS4
RzMm2+Sm9Ve31r/98ddBy6qOsNB2EzivvO0cr+obperQwlUq7as28yeH5ALAZqUB/9Q8TBN8mE2U
tyFyLs1xUWNQ7qnpo0TXZGPiXXu+GSsTiRhS8h+Lp8eydmlRIdCpp0lXOI+idquMzMSH8yHelzYQ
ngMKZhlogeuOPf/91TRqjRzJdRVT+ZZzsdasZ4kKe+IkXy30uC/MqfdlB2JJbQ5oaiTbFtvGSGKx
RBNUcigOV3Ha3UxeezIc8UGr/R/q2JJ+HC6UuVdHidIhQChiSnMRUi2UwY4gNLi5jwPiTeD/PN99
KzUNQJszDBFsCjCixSxI8BSRHnY3rpb9RNcJhZoNudMN5MaNKsj6XIK0L8E989YF6HVGWhAWfOIi
oERHMMkC1XSzzhL7UvOweESDWXrmscdTGlUtUrTZh0FX9n1WeBd2trXunPc1m3EEIefMf381W8ji
NgooVtMdYTOP/U2Ed9v5Dr0UYV4SryJ0nOlBj5yC6yuoTzElrQ/nA6xNeNOgH1FT1mDqLDa2nAuy
TfKIGQFvj8JKb1C2QT8OAak/7SxbVVlawMroLeBRi6U1Cu76vdXqbk3KDN6fQt72fFveV+rnEDhb
AR7mX2c5/aJJq9SmrDQXvQVagLqGm6HsbRU3E1ZqMq1flCb9rHrGsXayY0D+zhh+nf8N7wbMpo1g
BYRKEVjHJvXtgMUqEoxF64wukpQwQtM7BMAu4JdXQzh4RmoqoHugI29DFLy/SB3oo9vXxW+18m6s
1D6eb8W7WTG34lWIxZEN+Tryk0ob3bj5JjJU5rPHIUN6WB7Ox7nUlMWpzZvDtnOPOLOsgzMzAo0L
m+xaBK7PbHYwRjSm+dvOQkIbnjL6HO4/mT9YvOjbtJfgxe+3IYALM1XLAV0KU3FZdlfH0ihLxOEw
1Lb8DA24f8zxKptXvlPXCEbC/E8QU7lFnin8mJuhfdD77Pv5zpyb8gZZM/8IU0hcIQA6W3Ix9VLF
zyKrTQZw5hQPzWi2Pt1oWN3qmOZ2uCb8RTiigETWgestryxRTSqzNfXelZm21/PPQ1vDp663dfti
5BcgKO/Olblp4KptaQF1f7ewrUrHRBFCuzsM6idN+ofKRDlRUpjimoFEl+yzXWgmP8RkX9hTViMD
V3L0+faqmosNuDcQQPSE6F20cDd9ayE7JtA1v/b0O9GdamjsnlJe2PTfXQxoLTAjiznrqGxli0Mt
6KRJGcnueYjm0y4b0wczxZQ2RznQhhE7spntUw1tyvMDuhZWWobJLi1ALpqLo8Co6xYbYmdwJWdA
ah5hh2MQo23RtNzxP/PiwqCuLE2D6cqAgiri3bTYxxJnyMlh68xXn9IDSUD7Qj/OY7NcEOBgKK5x
JVUpo79d+3oCmhT1NdY+j2p71pTDpASU/oV+W20HdbUZjakZxvJayhIAW6HVgzsZ1m6YsD7EfO38
0KyHYP+SoJg1e/mECkaFkkbVDW5c5C1IeRLHvEf85/NR1iaAxevAmpV1ULFc7JVI+FdSKvngMiUp
eV5J2FZlclNgDtZKhH2+nA+3csgYr8MtNv+mHbsRg8MB/aQZxfzL1j6MjnmYoh/n46wtYQv6CsEc
dqvlPbtVCyeAQja4pLOepFewCY9fosL4ZKF+qsHUxxvnIfU7/8K8WD0VWE86N3wV/M9yQeVJlySB
HY0uBkgblHXIBJV7KWuycz9L52PO3dTXvxuXkHRr0x42NFcti2cMs+XttFcURzZ1KAbXnD4KXi2y
+l0oP8/36dpVSwKThYTCZIEXtNgsTPSZ66KfBtdH4YMdWAOtoySPrYfBtlVvxHQysytdxUD3t9Jf
/zlakK2YXZl/DU4eVFzfttHokbnXQ1VzS+wPUhK9fhhcnW/iypp7E2Lu5ldXb7sp51z1pLl2ipRj
ijz56XyAlfP6TYDF/lchsdBKlH1dEVEp0g9Be90XQFKiL6124Wqw2hbgvpyelG1UsRgtdTI0PaIQ
6Foob3nf4j+/xpksrf/7/D+Y31ddBYZ7Qpo+4fObQkMxHrWw8121MqWxZuftMO9/3PEXUzpEnT9X
QkGGCpOHq3JsxccSVNBN3At54VQS87cWp4al2vMdfuZxaf/8/VVjRkzJJ5Grk9tQnhdIW+BrrISH
IP9kBD/taS6RlVc2aDbjQgplZft9E1h7O+EiGev+INvJRWf3WTGtfaC/eL3baPVuCq/a5MIzYm17
Ip4D9hH8oekssaqFkuncU+vJLTT/uxmr3wut2FO9otwQIDcTZUc1tH5MXnmnd+Bbzo/oyoy0qO6B
kkX3CBGKxYxsnULaaauOroZXIFYwX/7V551FSrPLsAoLND5P1mCTl/vG/v0XAbjy894EN/qOquLX
YR3ZfTu6qa98QhGXG/dMmTofZO6E5VQERPx/QZY0labD5cnpy9ENsCPa5Gr+lMXyI1n7n0NAiUNV
vyjOFG0yezieD7y23gSy+jPqHSzx8hVbVRQPhBdNrqg/I8NqNkcKqOdDrJz+1usQ8wR5tcyM2jSH
rk4nN7R2xrdK7NPqqpYX5vjqLDOhOxiS1Dy3zLdBaoGGVo3ev6tPOzlus0v9tN6I/35/sWS9ETqe
9AtS28Whc46+OPTNlXYpa7c+Gv+Noi9a0dhjm3VE0cu9ipHeZxTXzg/GaoR/LrA8Y8W7zGpujk2M
gPf83lfxS7BxP9DqB1HJ/b+Ks6T7YZZcI7E4jq7kHTdozYNP7Xojg9r9mzi82cBVWzwXFzdZL6vB
8yFN5sr8PgMlXbvgUc6HWJ1aCLT8X4jF7dXxK8svkbxzfYBNNT4rMrowKKuTi2sjlBPNAdK/mLwK
OIe8Rj7Mjbk+ZqhT4g69w+e1R+v/z9vCRkwqVZOw1bT5l7xaizGsAZRAsdWMSZ8Ctbvw+bXZ9frz
i9FIeLQ6KTBWF7W4nfarA4B7SeZira+477JZoQjEcTb/hFctGGtFD8coV92g3IXF1r8GcYKo8l90
E6UBsox4MVnL+7yFzniU19TJ7AlIktogEWXLj+djrDaEm+3MgCS1t3yD2Rgsg3n3VdfGu8KJkNZE
OCp0UESMDucjrU1gTn5u8eStHJ5Hb7sMtCwJCGWkpFXZ3VEkWrrzyTf+acXB5vuqtNEzkkzl5c1N
tRRpKiG3qb4+KOhvXhiSte5iLIRUoVu/50KZKYAIb5KTO+oARf1ym1iz4tuV2Vy4Fs4TaHkU/0OG
tHlGopm1uK9odSaNoPcGl5L+pou/ZaB6svTCk+NCkOX2CN4YITCU39wsxwuufOkMkiKX0hWrQXg2
SQOTEVLxi9XIXT3ruKoMjAh2rMpvYm3K5vnPJxcdJUi8knqFwvN2cqGHYUWoVgyuDSj4pp4K7ej5
7e/zQeZf+m5MXgVZzGCvtJATxv7NnY3wkvJLBuig0L8wMk7+N6GonxqagHr37gHSG/gJThYw/2hA
Il1Tq1scLE9dPt0XkfmxAvN8vmlri9NwpCBvBcZZX241RVIZFd7Ao6tKLCQED0P9wqa8unL+G8Fa
3JBjsoC1I4jgWMcI983kfsYBXrqAidXZRm4P7Q0uMNz0304Er8uKAjVKcnAQerhZ3PfmuEmS+sWv
kubWa0t9O1EwIXOc2p8RgMTLAAgEal4DgozoeqKhuUO/tL1wtq69tSRFO/AI5Gbe6UF0eSJipaUs
UKTV91SE9xJ1eDhO+F82lMPwhlW7Y5ml3/98WF+HXczY0S96UDbB6FYSi4oy2Jfj0/kIYm3mSKih
LDpax3R92+EWBgMOUt0DLfMwtW0Ap2FckB64bJu36ijqW6ULnQeQ7lArEL+Eaqyke+xdy+sSccOj
r+UlUtBGdOFFtjYRpJi3Am4ZaBUtth3cr3N8runxqL8NPuNbowb7801fjaBpHP62BfdyWYQJA/hr
IbxLV4A5je0KXO/HvL6EZllbNyYqS+S9YO7hbPu2f1GvTozOYY9OEFDOpuaGZG/dwK+wLjz+LgVa
zBXfxv6piwjkjQA31HwHNupxSJF3qR3j5XzXrS0HuOBclcl4AJ5bTJo+9Cf2a0qKmaLca/24zx0F
X0+ALkhjbZI+esHW6ev5mGvtm8cJaSSICO/S5n6JFa1dwX9MvMfcONmJimfNVrmYhZ3fYMtT4lWc
5aGqOmOkVSO3tnjIdjnEoxpEmjMoaPx/spJbPSfDwoKPbtBHvS4w/T7fzLWufR1+cYtPR7SAAdFN
LkjVetxW00te3wi5wxBUta7Ox1pb+5yHdCZnu5DLgkcYD3iatRoPxQoJ5sLAWXwEPno+yGqDqMQh
PwTQB7zS2wVg4w+G1RLjxturO+qKMt2hU+thcor3XYds8z4y+vi5ToPxb7qSiwtXPcQD7OUlX09g
1WHdSYKsvqpQBaioG0zah1AYmEy7wrpwdV25XnDTt2alJe6WPCveNrSaqdQtrsauVE487tPxUFS3
9KupXljpKxsXF2NuYgbFF9Jhi9VnNOYAxzZSXUgO26n6CeuhCT6dH7WVqWFTnaKyp85KG0uNuFrF
XXIEfezm0wdvOsj++i++j2rbfNXnJWnPbXz1ACtyPxXdUAq3xihy3JT2hT5a/f2vvj/vJq++r85u
Uq2eCFdDwDtGvgsd579ogSkZAbiYMPcXB5RK/iNNRl11VezXtN0ElvXPA6CggIjELIv7bsMr7LpP
U90Srn0/YsqrQHQ6H2BeeYudjqk6f5qzH7TlYgxI3SS1Z3SaaySxtWud9NrD+1Dp21sdF65KNvG2
6p0J7mP8+Xzklb3c1tVZlZMyACXrxZ7QZrGaKTM8Eh+Yvt+anxRn32VPfxMEXJmFvBqor8UAYfUp
IgxHVTdRsYFCreW69dAFxxbuo6mnx78IhlrcLIyMbNRyNhg91jIqyDK3rc0ntFmeZ+bgBuO2R3TU
LzRsZUedBfz+E2v++6u5rdQwWbUh5s3ffU2Sr6JCmXAHTqR1PqVOfWGSrG02lEKBHQLCcsABvg2m
W5ltVRZIU9SdtlzVENvhQYv9x/n+W1uvlOZAsyKpoCPt8TaMBh/E8iaKCxlmrQ66ftmfp3ZJKiBO
BRxk3s8Wk73yDbjvhUn+GH6AvI2G9kJHrbfgvwEWO46Of4ZjNfrkGuXB7G+aX+c7aG0ceNix09BF
FtpwbztoqHqrGT1KWtEX3Oht3fXqvxkCdDMEc5gS9DL57Vh9MEXYNVDA/FlkG5lc2tDeH5A6dwzm
ERl2/nu55wsNl8agiqxHjDp2mX/jO59DqNuYuu6GyD3fXe9Hg1gS1RGAQGSUlusxxzsPG7PRfMzF
TXgben88m95+frEEMbY2Ba7m5mN2Z+db59KdaaVcDkaKXX8GWlJsW/58pxhNWN6NfITSE1SIRkyP
rY+hRHkt5HWhqTuz+SlmrrRyK+CRiuHD+e57P9vexl+0z0HaCrZcLx8V52MJl7kKb9pUXFgxq0GA
9Mx1PfBLy6RP5/RZOcU0UoRPGKCVwHpi63S+If9gON8ecjOqEj4WeCxuGkuMJ17eqhpxBX4kN18e
qi418Y7xdfkctGH0Qi/Dds3TJ2esm09toelcRIsw2CgYv2HuXEC8b5z6FqfG6gFgLdXHyYvCl1Zp
7WNjDO2tEQa+i3VCej1FfnqUfhUfCx2IG8aTeggxXGuuuIrU4+5/SLuuHrlxZvuLBCiHV3WcHOSZ
sfdFWK9t5UBRoij9+nvoxbfTzdYVMWPDbwOoushisVjhHKee+DVH7HgEwx1ac9EPcTWxvvybkSx5
QuWJo5bvG2/FzLW3ZHL0PQgJ2keWAlRm6OYStN8lhhWSuQjr3Cg2XgUUtLEYjPqAi4dhpG1u73Mw
I6KV2bZeeB5EfdP/Ag+vGWqpXmJKbs5AIY48WHrVTVPyrZn8+QakJ8MV2IYz9DqBRvoXRy/Zz9Kc
tO36TizttriJ8eJGLvHizvdqTFjplYPdJg8lhkQxu62CU1o69Cci5KebReOuTluICEBnjHGp/boG
S/4L+QhgXWJyB8CwUkDRNFhJPiTug66Pe9B+z+RnW/WhHV8nmDxcl7Wsyrss6QCCoNgukw6yJuYf
Ev0nuh0+7O7R0o/pIHhJXLsYgz6/UIwmqUEcYHsPBtu3O7D0rStwGeIJJECRvPkN/aSb55/3khbp
wsTwHwweDXgCEUd0+RxBHb4uZ2GhXAvghQHmo+Eu5YQh6KcTohnMf8j0v9hN7X9d//ySGtADw8aI
lNFjKe05UKa0Nk0C98GwqP/E/RlwHQ7RvsylNd47DDN/6/JMsS7n/soGbhpy3TgqmBOQn8vxMCQM
5G81uqQIIMzb6crwMRC967JiBmSRrwOqqf7m622xG+eC3nsgtQ7zGoCbcQ8WRB0kp9fUp0HUwEWB
OcQtyX7q7BqL73sbqzWLvx009D0JpINNozXDl3UFLo+58OgOurx0vBxd+fcnpdEzrZqrB2AE6A4L
UaIIuw8XV2wXuWE09woArotybYpY28YQZ/7g6WQzo1GOgsoN4H7rmlxalpCCXAzioYVwpe7SxszB
HP2gMXC7AZJ7/rhLhAREjALOEbQq8gUI3tKJ23pdPFiVDm4mzPnrQzjyXx/XA5iceAgZeGjjPXl+
EnkzOSjeNeXDBPKmp0mJTHZpsDgg758Xy3jyGsmNfkxHB5+PnW9zttP6W2BnPJEejFMHg3zYLdqu
mGHA6CwyVhc7j2oKCP84rMusyzsPA93NqMBivdx1ILF6yDejbAsoR7kb0kIQD3LChj605pZqh0YF
xSsc9/n5xvfxBAnQiuhiCFR6+ma2nmaBldMHw6T5HdP99IuugT28cNzuFpzH45Wl6V7I01E1P7ao
GSwAGW+w4KDKdr5Rqd2atOwJfeh/sDLMXz5qZUKv969LF5Y+FQDjyDv6QEAl6/ZX7BP5EJRCMGeC
8CGwoYPwPCeGFhQlICvg8h44MArAIgcq5Y+rAJeFXUG2ELpIB8VKDLs2bGz91N1r8a0OSiuFAPGK
lTbfBFY28gOBb8CMJRWMwQTOgp+YDz1k7ZJ6dDYx2HX1jV5WXnBM5iH7gndes8H8rr1pNbwyQNbK
CF7d8ZSZ8A2O9ncTB+DB0+Nug5P9AosxwKSVMB1jI+6w11BHfSqY6YOjKfX3JChBj2pOIMkuAZ8E
RMkoGXvn3o8d7ZinNTr3gGY4v/DABR+V0ZjJkWIupAV8nAcyxSafb0aTjC8VWK/C0c1GtJZQzdM2
tNOnbd21KraFSysVTteFV8ctCE4jKSwxcRbcukrNh9TcEgvoiqo9uNiC8++b51aUde1IqSu2YIoq
+812/l7f48sg8fz7khH1zMjrytaMh7HM9Mex6+mdgY4JICzqzMKwempm97Whkw+7LRiUg4OBVLcB
9Flp2XSSmsPUT+RxmMGn/MUniiv3clvOvy8tG/G7IW4HfJ9hXBdkk2BVW1+3hfZSSMCxRgwjsk1y
doCmCR85awnam59LdGc4oGXmgG4Aem+p3ZG03I7k21RX23W5UoAHeijEvziOaEhGYyZeiOf20CXU
G3LCmidjvp38V0DNuAUDRXmyW5cj2cVvObYByhWBw6sjkjyXk6Xd7ExVUD+1+QMozO022QK6cTNk
30irmi+TErsXsiRf3PEYve56XD9NHE0OvwILrJ0EvKxxvSmrO0pvDEdhfkuriF5xlD2Q0IWCwnxO
fLM9gNEScJ31E9xaD2ru5h4kubOlOLvS3Sn0Qn8e4iXMzKH0KDvowWi7CahW9ZMNkCJM5mU7+nUK
jgBhJOOP9e2SMzAXsiSNkt4pERdCVjMSgKsRcJU+2TYNc+/nTDDgorXb1L6pxx9BEHE8Nrkq8SoE
nNwV//4AX9S/0VSOurxY8pMlTeKmCoamAt3etQd62Vpx3hZ2zMbs63+fl+wxsFraWVPRPOntbUZA
sH7QkuvWVaThxIW2poRkiQCOQXPUCCmkuk7SLQDNBlvhcBcUQWkdxifeTagySge45GRIMURbP30v
m79YAjrtAEg9W4U5CP8mKeJgcARcIIJr6CJ7kSfOZFMLR6r42wt/AnM+8x59wFrl4aBd28DZAL5n
8LoudMFlnMqU0xmxO1sVq/36yUuG3eS/FW2wS8D4XjbAolG8Oxc26kyWdH+g68qcrRTuySdgky+8
0J7IxlAhQS9qhAECBFeB6CWTzKGePRv5PhwqM3il1XYeAV4ZYFjMBHjS9/XF+x0OXuwYzBvtHQja
4dvPzw/Na08gGNVPYMD1bsonINbv3V8OsGw2X4j9xbHiHRteUueKYyQo44iD7F1WAuDqDuSfWQw+
8odyesg5YHD36z/t4mQjfY9qG+aLLdQ68P/8l/GS9JqGR+wz2Ji+duaLVbu//kyC5Lz6/yRYzVMd
PP7h16WVZR2wQ9Icv78z+t1YbDXwwa7/flc+bdIKib+f+L4udg3MSEACIIrLBsNaYencqHDxjUUp
ogAq2p5QWZGskRkE3Me0tJ6B1OKHlVMfzZjtXGYd62H8RzMBG53QJ5OjxJYPe+6QKEjHxyQvD64P
gm5WgfgZxM2Hdd0vrQPMATAQdCWJCoAMYl40MTd0vU0jwPW67kv+sUAOHz7/vKS0jYR7MZr4fOfu
3Gr/wSqY+DxGoLCeKO8irJLDd1JkLeo5TvzszseBH3KusIyF1cH3MYX0m8XkojCSAQmbxcCMfc68
sA7dD7YN/P75eB+LbB9GIUEcem54Zk1QTtGp99zRu+6mSRVedunX24AfcRHioi1Rfv8VtpUnxsTj
5yG5nvYd//je/m6eBX6wwOiQr0KjbZw218okci00neLgfPjg49WNFh40AmO6/gJYykptyks8/p4z
tF0lzReifays9nv5TwTIyFIYWDCmuvO15wTv++RQN4owVXimszsB1omkkYHhHpTVLqGlEowEWH2T
RMEAWqIQsO6TamRlaYtdDz2/iBXg4eVJ01Zv8zlvqfZMkx/BndmriqiXTgt9UgIASITbgnLn3EId
DRgyqG1mETzQlAC8GwCLx8D8uKGeSZHOgaFNXd9ZVhZl9Q7AxOTDHHFiDOZEC+kKBH1vCQgofL/v
rvrsShvDDzvRs++LXTq5QPDLEdpmdhZNr8CF84nCRy9sAq6LAPl5tOUgjJacaOb4cT9zq4yaemu6
IboCwTGkKgJfBEswURQ08CzFtO1l/w8lHdqLLAjR0WAc+y9xfZtpwE3dA25nfbUWjgVOBPL2Itst
QKbOV6sC2Lvn5QONKv8e70TgodmBYlj14kmK8ZdTEWJFTzaENGkOr05oVLhNsuc1rfZ+MpE70MLr
j0ExRJQ62RfXZuiligEVrtBwSTzeBwB1QBcu+pwlDXvPTbuiNruotBIPTZVAawcYrXPfml7/kLfO
cNDnLD+CEcK5ooi6Fa2BC04BHVbv4iXtUZ6ddeSEumhPOFAQv65vn7A2yavh66hwi4kWNAZJh8kh
3JnM3uoibrx2c0SAMm8MIWVXgT/stORqXdqSsQDCCv1bQJm85Fz10y7pTeZ30YAGETP1t8T5abUq
quMF4xcQGZg+F2HQBe9U2dcNoH6cLoq725hlW179HIHoGww7rziuK7S0OQ5qSQJZBFkgucRXZ4QQ
f+RdNKbtc+cm16NjKe61pTUDjBramkwAPCCzeW79XQ20RD/vugidsOw5DlLzsTB61K1yTVdccUvG
gDFpqINW1MsR1kTPWz23mj5iltaEnvVVi83j6AJDva9AD+IZDxyg+OsrKA8RiHs7wNwvisj/OkTp
DW6hwaG3NQitjHoI29EFLO21Uf6azXSfQD4b2NuYD4/jvM+AGG602bEK7D3pvef1X7K00Cc/RJ5m
6MnYpeWMH9JnQ+iypwkE0w15Wxey5ExOhUhXMBlaCsizro+GfjtrD8V07XgHzbDCWI/y9JqqzveS
geLRjPOGuTtMxgilT3xnVhRO0YIeItLLNOwwOxCrZrxUEiT/5NUxM+yq7qOOGOAEcxwwysWKYyYn
eP81EoS+YDpF3umidodpAn20nYlGVHuc45tmNjeZ8RiQb4ZVH+34SLM2NGjzCc+PM/efVHFeThYv
9mhVAxidRiUA1kZ2Vduv8Xitz1cFAG4tzOKShG7X7UOGhPhXU3QxIjAQbVTyAz9Gn1tAs7SP6pJu
deOqGr+l8WMbH0iyq9IrlqFarf2kAA5fF7y4jSdyxd9PdE0wlWu0CbgQ6tR+MAv6Fteq1PLiAcMc
C+bM0Jh80Z6QgqRk1NqYRhbeL+5dlR56c7+uxWXqVXgTsXiYywF0kJzmjf1aK4DbiUNcsU3Dg00e
PLn00RxujcDbGPRX4303EpTlX9L2Xtnls7SIaCvwMdaO2wAlR2kRK2AkEAtnYeJbfdj0Hyxh/zaO
0+9LZw34PhifsfF9C6xL9cYeFI/ApQvg9PviZj0xgoI1RVkYObzThMx1nBfNltgJCYln9BvMyYGO
pJzSSJvBZbW+caqVk44a5l1BKeBDs2ae4URYWDWK2EOsjRzpYGPw7kFWHLN40j1jTD6Oc9XCMtxj
4L76FCHOU2b8+KgeHnpX0FME+JiFGcQc4+fgZAK/j7HXLMAbAF98XcDlIRICUKhDPVtc0pKJzV5i
J4DLhwD+1scHjIdiRFixGYsyRFILw3MI12yxWSdmYI8lL8AXRaOxPpBiV5qHUUWVfLkbUAOPFASd
oq1avpeChMfM1iCiARV3D1Yo3Ia7olDETpdWdS5FOi+Vya1usLUO1dqvufUQVLv1zbi8zfF99I0h
1Py9UtJmDBzDDnhQ44IgX1GlQ/Ry4Cb4Tcrbih4ncu8bqnBpaWtEZOYBDWuhBQTlkGpGKzyNprHd
atbeA8MWZZt1tRRCZEQbg1mcTqVHo7R9mJ0DmLWo8bwu4tLT4Lko8olIaS00lMR5TjgDRU6UIY/f
75xuw9zQzreCEkIF/reszrssybfo4Bcou65ChNIfPEzb2PtchTBz+eQ4V0dyLhio4rMLdPyonvpN
3rfh4KGQ5JihCWCnrlM9SReihDN5rjTywDNmJjMou6I0eY7hLTPtWm+TkBrb3j96sEStvCGiY1hx
oJaO7cm2yR3ROSD08A/hpGXcsuLBTLZ2cAD3y7pxqKSY5/6HOWhZ9hxIQbTH829Jfpt2z7iL1qUo
zMKVHlYYv8T4cgIpqXYdBFvL34CxbF3Ekv85XS7x9xNHyl30v5MJZuHbewCkUtXAp+r7QsWT73cD
7+eYAlEh5W8c1Ce6ogS7+H3ReGCiRxjTs9JrpWnQdl2OODkjmQEKej/TH59YIAwjIRGGwoQuFyy0
PLVAtmMhe5S/pfu8ff3E5wXkGC5M4NHL2Y2O6/mAHicKgi/Q6WxMhRNbXJ6Tz4u/nyy/jbKnP3N8
Xje1HTKRoEVZ//2LB0EwlmPYEWU/eawmi03wZRlxF3l5c13Prx1yT8g2gBVUFZsvOjCRocdbHE9x
+T4ewE6qYe4RYcWY73Q32RsugNQ7k1cgUK3xepyP66otPOlEwhBqeYAQuGxWLvoc6W7X7iJWOleT
PW7yiW2T4GCB1MS7GyusKNPAkKeQu7ikKG8g9yqeInInoDeA9nGIkc0bC6D6Gn5os/u6+uY7inBz
ybuI0iCSsGituijFJWOOCaK6QtKywEvfjndZYV4V3FaIWTJB0IOht0U0FlzUzDTfGbTas/rI9eYA
VFDjoczmQOHGlozjVIjkj1sbfHtaafcRQVJwMMHSVISUfGvQ/K+Ch1p4wCGYOlFI8sqdRwC0knuQ
VQOK7ssIDiYn20/gNdT0SPdukf4BhfGECX42x9usUlxwy+uJVjhUqgS8g/QCMhlqqwy16cjR081M
hzu01X5bt/wlERbGlgDsADKBi9FZizZGYdFqiJDWCx9jkLOuf3/Jwk+/L/5+4pXSMYttauP7npWC
mxf8NOTeG3a1dViXs2Th6EXDIwEBMIYvpZ0qCehkzaoZItsEaSxIikCzB2L4cb8uZlEdTHoD8Bhp
LDzgztXRJ+o7uQZGabwjwGO3D6aNaYIKXFV9XohI4YdQlxHon+iElNRhI7cSEOLxqLFbNCGPuxlQ
OOTKy+5N8BmqYtIFIxAsEpgB8QEp6/9m7D7ZJC3nI6g70UfqJj+ALlD//eFFA9rFb/wC8Ry9uPgA
5cac1ONw3Fs27ufqqp8PcKfrUn5PLZ2/qVHzxAMuEPC/GNqQHEOlD16psRlrBo5YK3nJW76tnWet
eLK9ezPZO026QdcdyKY9NBw36PnVN3aydem9a2+tTlWBXzAVAWEpsuWIWIAFdm4qja03LumzCZSl
h2begYAwjq/zv9aVXty5EyGyPRY2M0Y9n+CgqvClwUTd+vcXjtWZEtKaZgxpFyeppyinVyOguarQ
KhUnV7VOkqlPLToUGfibI5L/A4gD/1ZzNhlTVZtVCyX+fmLiOQfgGwGRXZTSI0e+lj6tL5RKCyn4
tXtuJL1bYqGG67TZxuxuDm4Db/dnUsSvONHCnYBdl2fFFIGozgWBt8MAIB9c26ray/JqIcxDyAAA
UTmv05gM2DtpM0XU3xoeeKT363qovi/pgZ4GA5zrMCtjBsfkMS8VT4Vls33//dLFGQNUC00H3RQl
8y429qBWbluFCosi0KGOSXYkeTFoc74Vlp9UZTrEPAKsl9Xuxix0DcVuL67SiQhplYjV8YpWCdr7
u3sM+87k+RO7cPJ9aZXSzipA3Q0VgmHjsS3O3fr3l5ZIoOVg1B8jEIbcKa5z1ApZb86R4z7n+j9T
y8I8V/R3iN8oO32QYlloYsAtCSSO822YJofXPGv1CE2toYaZEMwP5vnR864zxhVbvrQfwKrB7YKQ
HRpJnsqgbVo1Y6/jWXJDdUyOMNWw7NI7BA9E0NQK+EAg2Uupm06feZPgjRKBGfcw4ZTXhYGJOpA3
51724OUz0Njp9yFzrudc1VC3FHNAL4wQYAgVGBmSRfeO0ycE3Q1RQEWXtp9fm8k1mEuDeGfGintl
aSkBaI7IEHifYl7hfNsqoJXNyLia0WDr2wG9iqB4XTc+sfGyYZxKkAyDzj2LWw8SxnGb3Od7/iup
PmHfqOljphKWBzuX7GHEDMfsNrYR6dUWXK91ccxVw8dL6wT2C+SlMWmBUFBaJy+ObRBrpHPUmGCw
LVD79hRKLEqALaP/xwG6hGxxWo6x4Llq5ghYuGHa5+GP9X1YcgKoPjlIHCAMghbnOz0ZpQWgFcSW
Tp/vjOouzrWdxhTv6CUlToWIv5/ci1ksstR9O0VzHMZWaH6QjQzhm6DQeFdC2oa+nOacBFDCSg5g
POOqCd0lYz39vmSs5QT+trzGfRXgeWS0PMRcc+9Uu9ZSuMvlhULDl0ASA2CVFC9aZhyTEVyr4Hmf
d7lJcbK36/u9oAqSc+gbxFQr2qflsVDEWNwbrXFEGqrYg07gzurHsOTODq0piufx0vMcEzqCMgjY
S5fpk6pKrRLM0WPEY1pv9YAbIbAN7NCufX1Xm1W2AcUx3XhgWwf1fBs8DZSTL2Dd1Y4c+fDNxHTO
FJ5tUf+T3yRtJdAu0AvT4zeRGpCa1Q+mPRPz3tcVb6qlm+JMd+nyzrhWEd3oxsiq6pAXT3r+kmSg
/W4fif/EwPrXv9iuqpnJEPG+5FXBEYmuB/SDIjSU7wjHQO61A8N2VFh26AUoKXbh3G89smv5wUvK
EMA7G73+AszrzlIBlS3c9eC2hhsB+h6q9jI4vxaUY6D53hAZwd/ADQnRdVeDaay5iVVcGIubKNjE
fMz9Y3hTclqUA3LLsWoWzeYvUHuFoiemnbwwbz/cTwfEGBsT1KLyKJjzzh1XDhaKwTEGFo3dXqvC
VAUTveB90WCL60nQQF2mRTyLaH7D+RgN3bDBS+8wG92ms1Tl7CUxoCfFUwGwS2h/kfyjbk1VQ2zC
o6zaVtmR2s+GFa37FZUI6Vx1gI3A9BBE8CDM9I1mXIPT/c9ESEfKys0JIOcQYWn7KbvBIJyhMuEF
/wsYR3hFkfC1UGM43++0mpsJCD08sg+5vvU/SDUp7qnTz/92Gif3YGp6datb+Pz46tv3ffHxZ9XZ
56Xbw3b7isfwobjLd7l2UwMJfFTc5Esn72SBfjugEw30JmEY+MQeJK9dHwJVbxjCWjUwo9gF+XjP
c18HNO2A5wLcoRy8PfnPdUtSCRB/P9EiM1LKPHEebP6X9h305p/4vGiaR8oO/T3y70/71vYpWAEj
rQ5LsA/m8SfSJRjAeJcgKWDaJNFpDQngFDCvrGL3GQXEO0MwPCDpeL4+1WTa9ZzSMWpBK6Rn1UZV
q1q6KtAJ+z8BnnTOiA9IZDvG7eh792UJtABUc+ZqC+TJxlc0hP9ebflOdIGWiDEhD9NOck64Aet6
MPfTEJVdZDi7hF1Z+UvQHph523vWrjcPSUYwI70bMXybe6/rS7nwahMBEJwvgFrRpCdp2iZW3XRm
RiKznMKAYTC/HDbCTaZp2CbIGqj2bmFpkdGEB/PR93MJHuVOeY8/BG1kVE1IYwAh3WkdDzsC7GlX
NSgtfr20tmfChPYnB4n4VpxUlt9GNt71TX3NgAtBn5LyR5G+eIUVulwFD7+0nqfqSetZIsQZ0ixu
o7guv9IeDig19z2dri3bDYk2heY8Kq62BW+B/JHo5gfMPh6SklvNaEACrhttVJvh9KNRfH3Bo559
XTprFtNMcDbg6+yh5K+Td2UUh6B+WbfCpR6QMylyxDQC56OzIGWajmORh3b2RpMMWKy/OvRQB0Go
8UMMQCdbCUWyZCEniyd5KqfjfuVyCG4xy45U3yeu1DPFRFxyYoEapaSaMUwXoemgr0Cu/PGgAxhy
iGsRFcAdypmQOK0YoDbiJnL8bxm5Nf3rrvi+vjlL9oUpQETOQE4CP6JUiSh75mVWWrZReauBDopv
/uzzkvnqXo4hpalqI2DHMfaVDaoixOLvBzAT4nFQFgAx53wLhhHIVppmNdFk3wf0Me5cxR4suTSA
ogUIbpAEucAcqSdqMQdPmShrmhue5fs+p2EBAoqE+juzHRWP8KUTKXoNAJgFXOqL/nHkpuu+TzGn
wfxnrYkB21huBz1SwXgLy5R8pyN4WVEPw8viYlSozLQW2HU1ibJfABOg/2C0a33jF1wlpr5xEbg2
uiYuGAGQYZu1fi5JVOZFEXaafd2MxS4fhv0YAOmz7TGA9WEwCQFhdiJTOu6FQDSM/YpEpPoZa9o2
TT6RmjyTIB34yvDi2hyhVTvFIfgjCkDerK/bgrmdSZDsuRr9Bkgt0KHoaJhm+4GFenfAwIDnvq1L
WjIBZFfFRBCu6wt6M+prHh/jhEQOj/z+jsTh4BzWRSwlIgA8858MGdyBa4yMuY0Ls6NXPU03jvZS
gr8EwPR2/FCxx5w8Oqbqll5wCQ4yPzrSAUA2u8gy6Q1zi9kzERf429g/WP12XSvF9+Wm06w34dA6
fB/ELba1pfzn+vcXXMDp7w8kn5myrDPcxG6jtBcFKoBcFcUtFuvPpJjnjjNJWTMmmQUp1YamV7a5
jftN7Cr69FVrJV39hamRcvChC2P9V2I1t3GbH9cVUYkQfz+5hFG9Jf8uV5vuKMrDKqI21XZIZz7T
XGo3FhZqpqgb7TRynWjhrDqNKi2kcx/Hca8THVK85FCVG7Pd/tkqCb9zskpDM5h6nYhQCE9PTBgm
wy3HTfa6LmXRe70fvUAKyTvazi6roEVBNky/NTFEr+/z/DFXtfTIFEoim3F2SKRQvAG4nWVVOIQB
qkNZkh/GuSxBCtVvTSuzd4Uft7u5AMGWXlz52hCaAX0DVtmRaM3tyBJzw1Lv27ry64aCLtHzJc4b
AzgZNZa4qXZgIu3pbfEN44/rQpayrCeKA0j+XMpMqkwvC5yoeDCMLYIfQCa3ybAtaDaGaVvOIcK9
Z1APJLssnbvQz3weDoFDQmDyTQoHv2y1KHvaQPzCbIRkVUbqBmQkeO/F3b5o9pqqv3rp/Qxt3wVI
BhW0LRBdK7eNcqt79oBbltnawQcsBqHGzjbzo2YHe8ad6xFammmwRw7z0BH9aX3Vl7f2/WdI1jbr
xYxqMu6xZrj1WBpWLSii+hkPaE+xv8sn6D9Jcr98nVqj63SQNNuvc3oD8sY6PTbJjXJCa/H6f19Z
+WEZeHE3DAwry8wt8BUoaNdV4MvL1/+JDOmOKeJirOMaL3TSTGiBeHGbe1LdZ/qd3d52+mFMvk/p
tFvfKpVe0nWQmH7fIsGD2z+4teh95eNx/qmr832PpBvB64lrdkKEZhk7oxueHDe5AkX2vhu9/bo2
/89xf5clLPPEb88JkGA5cXBNp/e9+aOyXzzvdYy7UO+Bd9f+w8yXYPqrdA6AklGYosLoXelwezRh
JbNgIdQ40H6vBy91vCsGhYaL+wWyKwMAcMjKyU0aWmm1c93P2C+PbrInvBA2iqtPHE75rYMc2H8S
JD0AAmrmVYKrwumuguFoNxun/VJoezDNJcbNRBWVx0WfeCJOclkW64LB9UbcgW44tSGybusmofq+
5IvaskjazMWCkeLw1qs8umKx5HwAmi8K8OFhsVJji6RW95glP2PweDe3yeYznR7oj/hvZyzpLiu9
jBmgFMHOmClm0ZIwVfhthXFZkgMipWFTd5hwUsv9kKBV+oGzqz/aDrmHoSgZT/MBC9Z0U/jMcq7Y
7mUVbGQQAR0CcGspgm7NCnjQAe57qzvGjIWgZEhmVW/Rsk29CxF/P/EyQCENrLIXMW53nPLH0flM
jA5u1f8pIXlMZlR0qBt8f3L2TnZVfWJIE4b0/n3JS1JMG+KOxiIZ9KnQrr30m5kcvGr+w72QPIkX
oFbgF2KZkl3uHGoXMZVCxOL9D2BuHxAu4NtyJYuNUUcDBAhS9j4HSdWvoj44OeaBvL8ahO3rlrvo
309ESZbFUJnNRgcJgCQ/TvZbz74OGNannuIJuGzA7xpJtlV7Rjp6FSIamnx1m43m3hSF4g5RLZpk
XuZQ50XtIgwd+1vi79DaH9rpdUx9QEx/yqO8ayNZ2kRqQG79zpoEYNdF2WajhHVa3Bfgpjs2SGNQ
9pesrBpbjeN5AwdPim1i3fr1XUPu3EGBobJ05jHw4KCogF6fi4Ec7lVNO+QczjfdAcROV+37YvR3
KkAyZS+YgzKPcREO3W1RfR+aQ+kNYcaee+/Jof94rNw2TKHU0tqdypRsmoA1nmc+ayPX2dd1GBd7
09tV3dv6yVmyt1MpkkmjypMWxgDNTO2NTIe8Qk/3PjO2swolQqWOZNjAIwfYfEnxag/iqOrHa0K6
fWmkdljUkyKqFXGJHCadKiVZtucNTtX0UMppwrTYxMX1zHcm346gYDNf1hdQpZdk4gZP0EzBoJdh
bqcMDczHmd8VXNFAs+R5TjWSIrF60Kk1lbBwjGZ57daakETdfEYRgDSLoW3AOEnBmEF0HhQ+boTB
dW+dtn02/PGQIbIEttQnuscckLv9T5acd2yGOOGGiJa6q+Soo6M5DydF9WHZJ7yLkAIyDRgyZjUg
heFXB6O/9+1PxAGnKkguYUiycp5ykSIByI9O/qaditlWpYHkAGbe8yFPIcGLrDk0vq1vt+rr0sEf
0CWFzgfEk1VzcOmu/syVfLo+0nkfqqRI3ESYk37Uhle3eOza71mq6EpYPhfvuyyddCd1hxxUJ22U
NGCJf9WzZ+2DJFW/03OnikgHPJs8Dy2rOHp82ifWRlUVX0z/nX5fOtqOHhfgm8Y2D0WxBRnHNile
U7Q41u2NVj3avNqjYzf0ve82v2bmXRr8tKx95aieyCp7kI5/QwF/4SU4kgM6Kvpkr3fRusEtO8r/
bRWaws4D86RtBysRDxjTeOL2MQNlefpg5K/rUtbVQL/6uZQY4dncVJBi4aVnHa1JEQKqvi8dewOM
GmXX4o1kEgxGXJWqTslFg7bQWYw+Rs935VwWJpVcv2w7PPMqhmZXK/R59z1uTUXAvKjGiRhJDdBk
m5Nr4dai3WOXvcVA5//EPpwIkJxXNpk5KCCgBxixQq//6TZf/0yA0PDknTf7/dgzDg0qvjVmoLp/
5joE9JkOKmoD49GS/wItCJqhAPiC/p9N3oWlezC0XTkqYvDFQ3EiRfJfpuYj103FRYixBG7sRudb
g5C/9FSVRJUgyYsFrM7Ax47lShIe0uSLXX9hQO2cxs+cP4QPNmg68F+esZ3GvvDmHG5/1tBHbMN+
0T61vvOLR+Q/EWiWON/5ptDLLJ7h8/UAqR3wO751qmT94vE4ESF5kcpjMZAXccqdf2aAMfxcV0D1
denwxZ7mcz7hid8nz2iVKxSOVvV56eh1WmcTs8YWaN6htoCRrlj/RVM6WRzp5MW9ZXaZB5ut3YO/
b749WarKkGqHpbOXtKwirihLO+Vmyu9RzW1Ut9HyIgHMC7xh6O6Tk4P61KOFyIESqEwX46ZQFgwW
dRA0dAEIbYGMJ13rBAFoVRYEeaIqD0G1ErrjTebej6mxN7IgtDK2NZpnr/8+O9dFfNtiri8PbtH7
qNgt1e+Q7nVr7ElJWYvfET9O/d4FA4vKIJbW0geQqEDAN8EjKJ2WOo/72mFjhUYf4xiU9damP9dP
zJISpxKkE9PEc8WDgVXRbP1KmnubXFkAp/igDB9JN/SVmx6I0YC/Ix0bp4zNkU20eSlaLTumTeLe
INvjXYHaN1DcLYbY/LMH6m9ZIFaGRGD/ybc8LwBxVjZz81JREySyGOrhG+CWbIfqONDbobTCRis2
dGo3TV88g9YiK9ujkdW3dtGGsWduaFagO11XLMFFMgA/y0XUge4iSwBMSEvQlcM8aS0jLwn1Qsvt
d1r+pUFjr5H/7H3Fi/bCi0iyJC9Sss4nXsXJi++/pUERllazSXMzzOZModWF8UiSxN9PIoVJdwtC
UNt9cZN4N6V5CFPdjcqhocXF8zE8h/cwOhDlmQe49MoZGkJecvuH1pJNZTxkoICewEJZNyp+m4sj
B50wjg0zBfOdAMk+14l4IDUGTlH7AnjuV6fPbljxQYZ3QKWci5DOHCCLXVtD8ecl7pvvheYfhzhW
5GkWtADoiwNcecfCjOzvp9HJztgTI45W1e1LX+ib9s2vVRTpC0Z2JkD8/UQACg6moeVN+2LmcViM
1/Aaez4GO0d1514WNwGWcqqKFF8lKDpgcqfAhszgW0uBfNqDcw2RXEe3c3MFGol93vdbq0wPQ5CH
RffRUh1ATXxw1DjANcF/ecKKOI3HmnRsXqy5vkqh7KArXj4L9i0a3sF7ilx+AGzs87X0qtZwpi5t
XziPDyw3eRiPc8jAjBNW1InDhhYKiQvmIYbdDRt5InR6yEDfvuYnaR5DYq2ZuKG/c1X0vSQAxA8W
UGvF8LE8z+UxFGJyx2lehv6vKSU7FqgQqRYMMADkFWBRfKTUXHnR+oL1DYabmxcHz139Kdwa2ev6
tSXub+kqgYQAWBIgWruEKysdQPDzRm9eMrDT2WQM3eyf2qE3fck3xuhuDH/HVbRQy1q9y5RcQ8F7
q8TgF65KjuFP+7nXv2RGvXH4YV23RTkCeQIW5yGUEn8/Ob4VawcgKwwwarQ+jf9H2pUsR6os2S/C
jBliC2QqNZfIVKmqNlgNt5iCeebr+4Taul8SYBnGfRtt0hROTB4+HD8+zvUhTACNG0qrdzOQWe5/
KNAPFSB7DThi9D3nHoqo6SgFc2D6Pg8V0i30MACRVMm7CQpBGgabE3cVXJzrDvdSl+YSCUjCellN
XiEqUtw61NfDc5ujhtHcgaQ/eS9ZV+ra0MsHyxSG99aP6ifoGq1lGJh/xRBVT5kqAe0fvaOb8FGK
8gM6oBxqRcSKujaUUC5qog5XB88/mOu4Lam1sUDzn7F9R/2Xl2inKf1hRQ+G8SiTY05/3T5u65WD
MjAAtmXUF6Cl4HR4Y2bdbIawAKcpdDtgrnd3CLHRywn8wYiL2ECT80UQvVV0HbpSl8C56Edj+FrQ
p0QH19D8wxr2hnc5UdzVGYe4bOvSKt8z0yGZU4nqOTbWSgEuEa31gLkGdRf3GoQaBZ8a0LDvSRYM
ji2Z1GnqXGAnr+8/Tg0oVaCabRgIPD0YjlUytXLbvaN3jlwezRr17K4tor/bmArKFJjVi8peWDWc
h9QAWqjEwxy9B8GgvtRjnh0MOy4Fkeq1FAuhJIC5YeyAMIBHwxlwwuY6qIJLWLeGh54KdaN7e8/v
UgRnFNpyJA0KyHouRuRn47k5/XfDc4olkNKpasHjeCk/Ty1Nd9c4wX9EuQhhGVyWMeYuu54bWT+2
lX0J+uowvYSNftg9g4UA7lKYGphJ67C2L7ON42qjheDenC03A06D1Oh3qcPbsC9j0XhA6zi/SQY7
ad5NowtbT2W+BjrIKCZK0pcPY5wO8pSXdvaeT49THqWONiHere4/s0sx3IGa0Gl6At9R9q7eVdHo
6bKIEGR9KYCSQ9kOAqxwOBEpWc5Dm1R5rgeSvqP417FPvTzsftKZABaJxA2HocfvuBEEqdZJ6btB
X1G0lSg/4u58+1CtlRTeC1BqszbtKNLgffm8UYostfsUe9Gi/NUtdLeNDiVJBcpwY60WcrjrlygB
ndCNJn0PDOKUP+NExDgqEsBthp1aTdlMEFCO8JNH3VXivTlZUEnqiHmwzlUazGFuN9Kw0ialN4cL
mMTgKnv2LOISW5klkGDIrFacPRirNkSZTYrRpsN40TuvDb3QOgy1wChdLdNSBH/34GkluZlAhILE
3CsRkQ+sjhM3PHfnkjawQnvA8IHy0P0NElQClA/F7hoKJgUaFpYoOI5XjfWokWYmGluMl/hBktFA
FtX1O28FBDA3FJlNaKpVVd4oz00Ta3N/md56874P3oPpoxO1Z1yX4+KlgIpCXSkr+VzVR+UQH5j2
oIKAAC/GYDxmfeWiZe2XuUNfcPAbS1Jw1Cf9b4FSLVkSPbjr3O2nfAPxMvCOMF6ppf7KqzlM7CpT
wdZBndJQPE070WlykcJzB/2hjJ776SluQ3TmvQvAyTnGJ7P1O5GeXp8ZtgxYbeOzMwLvuNAqggOY
9OrZKkK3BaVzg+7rFurtclHX9/XhhyQFDif6hmO5eYhohZoEOaom9Wx8yP1JNvZGMdh6Xg3PxF85
fPOgoA9GieG1YTwAVh+1ok6A20cG5wVMejLCvTwkzaikxrYrAzMY4OANhVOgjDuIDzpBbcIBUOHS
POaD5ZTCeoi1bsLkriRzGYFgHlKNzrp6buSHen4ewkc7frt96za3B34ypqcy6j7uPKLYsuqKSFXP
ceP0lpvO3u3xNw6aKuNK47UDCSH82OX+gLQkCEuY7EhqHNrqRB+bCp0PBA/dxjqx4CPYmmHboOSS
m4QeSFoUa7l+lurhPpb6p1gbn6tqPt6eyypwwhj2UWdtw7dAbyTe7E/rSG4VudYBEvve6feG9rdF
OUxAXhv1SCsAkmRRIfHG7gDzpKBOGdcUVUbcxKp2znOSa8a5iCO3Vt/GShBP3dgexLJUqAL4mchg
cCdsrq16rILIPDfR29DPTvGjBqSzNC63V25jHtC3jOlYB4uionPzMLTZsgoqGeeeHFXJ1QSzEA3P
zSJVSYWgLYZv5DcD0Zd0FqQetgSgxTgS1GATAXsq98TWFYlrOQiMs1kXzh8rFWEfNg4wi/jJ6JjO
kin8Pqck6Ou8o+Y5Hd/rOABfg+IRa7cthcYBCo4w+h6jop9vHkCyGXmqYjTPMpD0pHBp+Gf3Lluw
DnCgZPQ+Blfn8q5Pah4r41BZZ105dpGniwiRN3YBMRCsvkxYawA+X5Kr8qBFCOWdM9TiIK14SA57
JwCmb9QKQYlACHZjOQGzIxUdwQB61gKvyd2K7n6sFuOvDMEADxVFOOEsK4/tP7QQ6Kf1ZUbPLIBP
2D1GP1mNW/+cDI3VmkpwHrLYqcj8Qsbmxep/WKLGNuvjuhTEfr96dPXajnqwswfnJDwUD9J4ELWr
3ZoJI3dXQfaqrRlXR9WK+rCiAJ2Q3FWS76b+HvaO0siCh2N9ohCKggy4GCC3UPl716J4Wkn0MrzM
upsHj5F+3n2gMD4ybiq6soBXklsoWo5q1XRteEFgMO1PiYgUbOv7YVUhiIM4CC42d2DtAYtUaHF4
kYbcN9rxIQWxpMAuF8jgD20OjpywQUO7y4R62kE+Ekt0btcSgEyHP29bBm41zOLlcSJZQqScKPa5
9YC9bkWnlWn/Rb4DUYLr4dlhuzqtmhrnEYIi9nlKD4M6ulomu1r30mqWG2iKG+539yAP1gh6qMPe
XfUuacO4rHo1JqBcto9mS44CPb6+fcvxufmYZKZNXgaYz4x2OV7QPcv737ulCP69nmimKSlEqOZR
ap1Svb99L9j/81vCaKkZEZlmrt7TYB6bcLZS6azOI1oOwO4sTnZ4GoIXEoS7LVzEia5kcVGQMU5p
PU6QZTc+osIkF6EFNo4vECwq0vhwHpF25IyDwOotUkpGcLa/JqDnl6Pd3IiwOT+9NUA5N+g95VBH
vxOrDc7NQ6GTw6wNh9vbsXFDFgLYDK9uSA1QRVMHTXBWkvQu7KwH9IwxMq9WPVNtT4FmH2/L2zjB
C3nchTelkVIzxYSoIf+J0u4UR9lpovSf22K2NkYH5kBhjbnBP8ddlG6s8jrOMK2EvoF9wxSEbjeH
Rx8S+DU4ySuC6CTTY2AFygCdE77nKL7Pd6f9sO8AF4F5Cc1KYVVxB2uIlaYy7Tw41z2AUsdK3W3V
oqM4Gm0ijwHanVXoK9a7qTMbYpy12usVl1Lv9vpvbTM8JRZwBtf9Ks7ZF8AdhKWpn2mYv6Q6fVK1
7i6syN6kP3PJrsTwFzyqi6GDewieHU/+LYuKEtkp4XTVYnguyGmAZBwMh0Q/56BkrOLUna3EDQ08
VCICwc31AmMAtJWNBCmf7GvBFpUUSWKgJnH+JafkuUFhUJskd7e3ZevcItcHpxueLFAZnHLvy7az
wHVtnpW+dZviOFDr32w8QYSLJWYYPGypT8BbEZegV8LBmmc05anAJXqYREpkcxpXQrhp6HJG9aGH
EPAxIzXzlsV782/sXF0J4LzKMsntNAwhoJsyVFMkzr8wFBYCOOtNbgoUb7BlApOYR54tst+fYfxj
4KVm2WlEbTk9Kxc00aPA0s5aMd8PsXSYS4HnvXFkFxK4nVb1vgtYA6VzIH1MzaGmp/1HCcpVg5YC
TZ8CGBF3lApaqnIbm+cwGO8lNBMoxspR++PuK4FuCzqKKIBjBLcOd5bUJmac3oF5LqMn/RW95vYP
jwgoWjqAkQvZBi75lplNMPZqbp6H5Kv9Kmkf/2J4QAgRx2HgYf6diAqlyIcO5wjhYu1HPP26PfyG
ArQUQDvRsRuu5QrjGWoko3MpSWfzh2n0rkJNtzQmtyCitPq6aBYgMVXBc80o+IHf4tapUCw6z0Yn
neV4PsjDIc8f5eolHu9iJXUtzZMRELcLwfOxcYQ/WdMRRSZoIGJxQme1lqUqncl5CD8q0zjoZXmi
4W5HEIAx2G7/J4R7ykNNRus1JiQ3Xosj3Q2NBVcwFg6ISMbJvjq/kyZL0Qy23bOVohdeVz+nkXxo
+uwZhK4Cl5ldBe45BPYBUB5AbCyUaXNXJR3qdI67gJxn1Mtb5Jdp+gG9174miggQv7Ex7DiDWUkx
kJ3jUyWyGbc1HhcY7v10V8OPUmqUsTXq3e3jvX5HwE5sMhJQMFyiYo1TkiAFj2o9mNpLZDaOP8ii
np1b4+sKumcD+QJkIh+1GiXDmIs+ay+59ie7M8rf+z+f9R6FekebbrBeLxVkh64445jbzYWMX+zI
VYr/cnxOAQflXGh1g/FD27Xed7d+JSYaxbB1x/fDd+Lej4HM4zwGJHyf5PvaODa7n3Bw7mPp4f4z
ICq/9iQLgGiy4vrSnywzO5BaRLi03txP8xxWuq4gqsqn8iV1ChDuzqoLEPYkOsjB7ojhcnzOtm3l
0Ax0g1ag7EmfMyfOK4GA9SXDyoNQAeE6RLdVPj1np0o423lbXgpS/my7ySU9qxXQf9w+pes3BAqd
KSjkeJFC4VGtEaoI5LynzaUZvqe65k7AAAcADGSVKOG03pHPp8O0wA5HgABjv1/5sqSuo8EoW1zn
/q4iTiViRBSNz6mLuOmlWGsxvhZ6o+XEf24vlGh47kKMho1mjUPTXiTkgI0f6OLl7BYAwKIOb89A
qH7Vq8scmrIKbLm9ZCAOr+8VdKbfLwCPNwp7Pm8Enysp8l6P56mhlyT71h7y3X1ZYYHgtiEVixoG
1rZ3ub+zaU9mVpbJpbO9Bt0WBK/Bxn1YDM+tfxxKkF9geI8aP6r7vPu+e3UW43PPJ80aLZAGjK+C
COZnaUfH2+Nvfb9BYGiYrCkWgs/L5ZkmRZ1nKU0uNDro050SHEZVEH9cR4uAWVOAfWToWviR3IvQ
kcwOZzlJAFm72HHhtnXktgl4jm0LIKDcGUSFtRt3ArhRwKyhpdARhveL9b6g9WxHyUUeZCeP7uv+
cnvR1gIIyGaQOYarguQkjxodmgDVqZKBAtf0LXD0dreTtByeib9SSVOcJgj0YPg5GY/GODmF0qJV
iynYetEsuJuBG98UCCzkl8opEg/Nh24vEjv5S8NvOQvuZszgM4Qjg+GpPjmG/lU6TN03YH13qw9E
UZFhh68Eaxy50OViAfsHCouYjpe6KB2Lxk4teIo2lonl+FDCiYjgGmdUUHQZ7NSxu5iu3r1Rdbel
zzrYIAWKzrbwKHifu5HQbb7P5OGixE9FRtwozPfvM3MmgNiQWUNE3i5GNqOepoZMlzh+CO8isjsq
yJyJ/wzPGZRRMoZR2GN41fzosot5uH2M1goKdhgINlCjgaZ6sIiX+1uXUyUZZiFfQF4vPRSykjkI
ddlAIbW1kOeT32skcdHzGB6laUAZrroK6RR+V1Zp86VS7r9Q5XR7KvyN+Bwd5h0ahCNqB+tmORVT
mYY5Kav5YmeT/Qri+tJXJNrcmZWMJs40DSr3tsD1dDAVGzwrLL8ORjxu7TrbmlGnEQ9+9K2wD2El
8ITX81kOz70dEZDzSVJjeG1CK6n2m6qj4PgYiZI/ollwy5bKUa2EBsT0ulvazkwEJ0w0Pvv9St3C
4QhJE2P8nCANPj02VOBV8EcYliWgu7h7QCGjeo7PuioBvOt+HHpfqS4K8WwZl/xt905fi+AjIaEW
SWmN8KavqE5duZHAytlYItY1AuU2hF1DvhYjIVpXpVrW+518Z+dPRJRy3RofOAYkLRhQAKjO5RZ0
Uq0UbRz1PiKcYIpLnP3LA4TGZ42fhtugcCaICiolW0OTAJ8VFcaoBc5+315/ZoZdP3bYYqR14Kzj
4dcBwOLOaBv3TWwAPuEb5b0UoArUCex7vHWpdLktaGOlUEXIeOhgzbJ+RcuVAjCY4kYHrR+bThB6
isD0EA3Pfr+6C6llo6taieEH+iENP/S9pAif63T1+eyqXI8/xX0+DBhflr8rtZ/4t1dnQyMB3oCY
LCLgrHqZs5Yl02jsKc07H8QtP6qyOVqD5EiddUQPAoHdsXGpF6K4Zy/TMg3JhKzz4+qo9H8oPRRd
KJAhmg53bAujL0xzxHSUyAsST6IHUjlSLLjcvH3+uSf/WTRed6BLR1yjUL7zx3pw4kJywNrjzEbj
JvFfpbpvY9G0ti4LDD22UahqWFX2TWaJZo1hnfhlaAU/FHtEQ8ioTPX7iAbT45hU0wNVBiqiX1hh
qTFRRpcBUN7/MtBxyymVCfAXpZX4dZ3qr+hqbgZ4TXILxBkD+rpY5O/QRt0xoGb1VGLpIyeX2qlx
RtscjlLdoY9ekMw5Gpk02bE2rFDwTqy3G2cW6GSLlTyiZIX9fn05ei2O2wrrQqpTMx7a/tk0Eq8u
RF161hsOOYj6omSFaRHefanb2TbSJkl8s31Kxug+l0pvAHVmDB6GzAf2V3CMP2FRnHaEHS4jSA9T
F1h9zg4htMpoEmWpX7VldWehBhZN3lvFfCjzQTtMKrhnW1sHWWM1dqfKRpkxVZTwiAYy34ERlf/p
6YxWW1IpPecIRTgJJSnQp1n1z23tsXGlF5+pLtdfQblTUKHUxm+m6KXT838kNPpQe+v+tpgNHYve
UXiNwL2Fvm82JyZJ2pFMKrSf+mYph919tnDKLfSpYaW/AOUQ3mCe49Ywx1qt/fYoBRdS+vu/Htlg
YKRQD7FOOkeqklV6U9U+7V2Desbg7h8fmWBYSjAG4M9xKjwbekuu+rTx9fgxOXXZv1j86+E5tR0k
jVFoDYafjIuRfVSCWMfG3jIWGZbvAABjVek5ZbHUxpLc+LXm2ckhtAThV8H4fPKpaqQ8jgKMP6Se
HjiDwE7auAHXn29xFzVv47IYQFHj601zTzv0YCStO83W6fYerxWdAitYtuBPI9Zufub1rhRdUtVT
W8hG7efGaY4NZ6792Khdkvy6LeczesUpHhRhmDpITExURvJ52lwLzCpU2tzH12iu3dqaq+Rm6pKC
qsdIiolbgmbqQKG5HiOS155Jxx66CVy8f4Der89WNH7Xgin7O09x8ooeGsOlqKL4TulD+7VKrPHY
JHgp5XDMVGesNUv0aG3sCLI0rJKf+e/IjC910iBluhzaOfX7brjX0d/8VNF49upA+3Z7rbYEodYT
GWcAh7TVo6BnRWaRuKF+U+b9F9QRyI8W2O3fZqUU1UVsbD92HfhNHUjXNaGEZo80zkop99Px1KX3
YfnUx29TKfBON64KA5MgDMiKPNBWdLlyyFKga2dm5X4ZPyn2MRUVK28t2PX4nCap0A7StAuMn1Rv
Knmukhc7FVxH0RQ4g0WruhFVtxAhK3fTq1l7t7d8bYehCgbuECgiYIoZPOyGZJ0ataY2+rHuqPp3
ZExl9RBGv+Y/t+Wsp8GqbWTWolbTWNR0uRPtHGeWAaoav0hO8SGtBdpkY3hgxVjPbIBDkZziNqJR
q9hu9Gb2x+5vdKr3Vimg1wYzWfCQAvuNs8Sdo7E3+lQOSe836LmgfeS78aD/KwD8RIC2Iu60sgd6
0CSaBh38ofmjWn/o7gcVyH5EF+H4wlZCqG65+vU0I98oTQgChYGb3oFHXyBgfREggJnyAKIhV6Fx
p3Sw0hCQ1mr0jdRwwtq35XOQ7S0dxiLpoMsDOgnQdbyrHOqCoi4ssarY8Fv09YT+awVR3rVOQlM/
kNwg7Ad6FiS6lqs0dzRCvVFm+sZTI3+1S3pISXEwlI/bV2EFWWHzgGOK24AlYxYOJyfQgzaqYsuv
I1/5DeZoST/Wf/vpD9iHTmEh8Cg2rgakMWojRArWWIIhjxCcnSCti8CR6hf5v9gWTAb5eCQI8cjy
gZU5JHYhj3nrU8V0nkm1lzMYy4Xxkc1hngoDEy2Xq0evkzqK2tYHltpVD2jEJDi8TDksLQSWHMSh
slVU1gOVuxQAXiMrRjl065vRALTmaxu/NsWj/S59LdP5cHvzN3ZjIYs7Y3kmRaQLIEsqEKSLXana
iz1lywVeC8A6CHN1edI2fZR0c2rm1jfkl67RTnbaO6OlgDhF1Iloay4IyoOZB8hsVkbJrVtNM7gw
NSJ2P1vzLrTu9i8V3CMoLoLaLSQAlsOHcMSlMElZ5MPprIPZ7LbTAUa6Gp/bikKJgBsLks7P50cp
caklQPBtHSuYt6gUgiewDpiWpYZ2V33a+4n+TzF9b6I/Zf2Lyj+y8a+hiJocrcge2bYD0Q88EgwS
sP8wDX1lTxu9NMzgW+x8MhIn1w9ycmreJvBXtvKHSV1C73P6UP6qKrec3CHwkuyM8mD4b6gSvb1v
q+Jn/lO4c1EUhHSqpHX+ZJXo8v3SSz+m+EcivaSU9ZgwWn+OXtX4clvsxhOECwx2DCBXYVbyVKgg
gdfqLI2ghr41P4CyABbitoCt/QRbIfI2ODQskbZc4bGUNUkHvZ5vWe2hik81qe/7uXZV/ZSR+FjY
32/L25yQwaDw4JpgZS9LebJdxbRRSOMHhvFaS4E3ltN7v5vxg+0W3AtEI8DUwLTgUswwJnmllnC/
QF4glXeSCFDM/p/XrigdhWUGCxPBDs400GcwIkhhUPty/dREpjdMXzr7ySxf26o97l8xgP+IyXKE
DNW4nEpe6kEXqioc+6jSDrNeqE40DRX6WloiclW22dysQITI6qARaoHByYkyAqMw43Ho/AEcVd/y
dGwOSvRRBIPmqVUooiHfWEMGdlORwAOeAUbDcmImwB9WBuIwX6oA04zBQ/5gq6doBkndbo8Ja4fj
8FmcgueQM6SjxIr0fmaB4PBA29btbcO5vUkbr4b9mUZHehWeB08j0ShBnEWT1fpBEeBh8qJaVFzF
ThS/N8DV4RzgQK87kJOEJmMh5YPfhtkRTHuOlYwvcp+c+om8plbxbGpV5cihLDh+WzMDLhFB1U+O
RH5mFKU3Ya/anZ9a4+m7ZIpoMTYUAlxlNCGHkwOEvszdVFUOJ7TrmHt/DDTH6r6hHbEbTsr+/WE+
DkKTwJ6zOqXlWavHNui1ErHD+Kvya/65d/MRcUZ5LtQ0at9WsHNWzWmXyLH6fZ8+wuh6RKBM8Oyu
V2kpgjMbuqKxgwYKGXyRgzsX9gl9u5/RWkkAeVCZ+l2eMsiBN4JbCX92BePsqlGfNNrEPg2aAv3A
xh4k8YHuWnP3YpHiXle+hVXjNWp4sGszfKqCdPoZxkn+y0bnhSNJzcEZQUVyV5t6yGhdeqcoct3r
cjs8EqqLUF7r5ws8o9hOhsRGbow3EEKVDvo0h7EfJ9ldqNeurdzl83Tf2+O9CbMa6Mrbe72Ra4FE
aGHGSMcCfdxJ6vqKEpB4Jn5KZcXVldQp1CfHa0viJXI5HCwaDo4qEc1LbBMIp1D7XVf6CBsh7Q9D
G3eCB3zDMMEHMfIsC0BAlFdzT9HcVMipohTLT5L3iSLhJB+q9LEIHuzhOWo1hyryoa1/EVOUKFzr
b1QoQxl9skuaq5rraFaHubLS1DdAYTuX4wfIOVsnGuzaSVvtLdcaT7D2G7uN0BqCa+hXtmEOqmpZ
ZuitnPhov+dMzeNcpm5ETn1kePr40dlHXXpGTylPUx8oSKpz5RshoCM1PKTg4slVs2+3P2itGxka
H22P4b+hwouPwqYZqCzmoE/Rk/jYhKdQ5IRu3PrF+Ny7VYHDkchpl/pt9ZY2udN0lZMKuVtFs+AO
UJkaJEVhe+qHsXEoq5+KkBxdMA+dM/rGbDJDY2pSf7Ldurgf1TtLBMrbnATY5JhJCaOCL/0JNXiD
WT2lfv8nsY9EEbhVmzO4Gp7Tvw2MWULBQuTD5+yB7ASNnIjiZsWDDa5OljhGlhRHClqN24fBMGlo
Snrqx9PDQEqnNY5Z/4S/ln7Ks9RLc9fq3vT52xiICPI2rjIIRVi1JZQ+/EdOqeWGOhq1Xaa+Sp6M
9BjPmWvBFJNfUZEgsCc2RbEnmLkbiJVzonS1R7JBr7BRpRcGXpc6QXBKA6fsd2eUNHCn/UcQM3av
fMdONapcLyFIV97s8rm533/3TTzsCP4ieGfxCatxqPtKbenn3e/S4yA4cJvLZGrYDpTjwMFgv199
fT20qCk16tSXNBd9naUX7Sc6veWiznVb5xq+JYKoCkKoiJcvxZixXpVUx+MxjZ5FkBN2UPF+e6E2
Z/IfEaucWKFkam+aiR/mB+x2ob7ZsdsHByo0kdmOcsYLeML/fzKfL+XVmiXBFAzoRQ+YgeK0yZH2
xwlNLfd2zGTX9FoKpwrqsqnsvLcTv42dYXAKUWJscxZww+CwAJhGLG5LUtkeJNmMUj+YXQ0RrtHJ
s3uj8G/vyubGA0qEMA6gxSiDWG48uIkL5C8N7Ap6FZvhV2u8B2XYbRlbOhl8Z4wUHBAJiFrKgG3U
aZNR5j5aMinxsRfhG7dW6np8bg55jUK2WWlyfybvBhhEYwQFQ6DKUyLqqvPpZHNHC2SMCEQh7gUg
C79cZZYFsWWHhZ/QqHGsQf9OIxv9N1RXLoEz74qTCXxRqkV3edk6baU7jZYcGmtvGRQOH8rn0BUY
KgcxGz5cE1M9tc0EiTM1ONTW0U4E1uTGsSCwaGDQwLKFW8YtaZqOXVUZWeartHwpg+B3Str7bIwF
7szGyWBVNxY8ZZaR5V1/NWuAfU0aiIl+/zRE2XHR6Oz3Kz0Qz3WNWro68yP1S2r5IuC2aHjuWGsj
oBA1wnI+mT/IwaTvt2/N1hZcg6W4rx/QHyqc2ibxjQ6mxkUyLntrDdkhupbATWBGsY3aVEyCfsj0
w/BxewIbVjoSQQYoWgBJQ70h93Q1PXjzRy1O/CqLHDCIPljphzp+kcxDUN6rg8gj29oO3Ah0H0Kn
CET7uDBSMqWZMc4RwG/JMXCQ6L09m63tQPaPdYpBwn2lKENF7rOxp3ghs9LL7ccmf5vV820ZG4oM
GUZkzUBCgkeYh5E1TanXETgK/NJq3RLdUIP+Asinm6aSd1vSejaMXA8ZOlZlypBUy6vR6zWBuQ+1
r6b1nZq/d6oCsv6/t4Wsd2QphDsAk1m3aI+KFx8YT5dqF70QhXNE0+Aco2AMpEYfIYH2AxrxvRLi
mkW5Wxcup8E9xGbT5GYewjbS6lNU3s/FoyziEt6cB1LjKLv+JFTkkqbKFM7gvsB2WNJxnhVnQF0/
UXd7qZjHlRDOYBlDUiLaCyFD8hFHf+pAEDTangT8B3YFtRV7zpzoRiWPWCdJTd06q8BMgDRgK7KL
NgIdbB7/L4eH88Ke78B5DvOu/ZZ0jp56eXU3tkf7OFhu84G2r6oIz7uR1F6K5PbHUPs5RlV14sd5
4yRTBAj/fZ89SQlxkRkslCMFC27a7lYHS6nchmnjMLfDCKk9IzXzyulkUUffn+gEQAZli2CaQ9e2
VYugqW6tsC0kLOcANv/gRYl+71cDaBFI4IQx4CCfuJD0uuiiWKJwYSJHCb4EkUCZbekZhHPxyCBP
CzwUtztzMKDlUlJlvlQ+BETy7Ly7uz0FpqmWZp8OHQlTRQHvB7QzJ2G0JnVGo2Tqd61HderayVPZ
PsxJ7JJ4/2RY7NhmoUUYmjwOJMuACzfLIfRDpTho0aM1m4LJbCzXQgI3GRLOE20lSCheau1QWsfb
a7UxPLI4rLGJjhdmlQKRkiqZyl6O/Ly5L9wy3e1MIAkBEkwU0+BMAZezfLlyfY4VOaKlXw0/Kbj4
ft3++g0lthieexjRmbOMmhLDp7Eb4Hon5uCZe3uqAb8AEk9QKcHpYgR53MOIAHYf2E1fnGXdK/LS
Q/8Jz0hOrbrbvF7K4Z5HfUzLTOogx6rPQ4kH8s/txVpvNQJFSA8SJAuAKeKzq8TMKCB2aXxuf5vm
I1AZt4dna728dYh6MtwNLgPjwuAOapdYg9yj6giwOvu7KU/H5IsU1XdIcH2/LWi96RAEvxSspDix
6K+9PFNhldpTnHWB30hf8u4YzkdT5FBtLBV6PMGnAvwN+pafi1poZCwB+TiH46H8VYgqFUXDc0+F
nutVoRIML1Uf9q+yFcCs1voPySsArJDjZg1+eMh9Xje5WqsNPaPllqado+wboWcz9oL9ygOcMPA4
GdwRd0Pn5mEAvW4NRpudSylzDFNyLOtwe683VgqMU6hBwYOBfInBXfBe12Kz0+38/Ar+bWdEm6r/
bnzubpek1yVaBvlZnw/6cMoHwVaIvp+700D3D0iN4PvV8ZSOR1uwPBtXAUgGPDsairXRXZUzdiul
kvGSFvSc2D8rqXaMBGDyWNT1YWMS11L4oGmTj3mdKSU9S8Qpfpsfu7dgMTqnN1K9sYvMzOkZjBjz
eGj03U8QaMVA9cS4/BAc44HXfTVgf0lMz+izWiXeJGJs2dyDq/G5LdaUoE2pEdGzhX5wPRwCNxMF
+kUiuG0eZwkpSGAJzqp+JJEX23eKqFPbhva+XiUe4ZP0dCwsgE7PqW31fyY0Mvf1Co09jKYMDjCx
5tPtXWerwr0WoM8EgQvq7dBbgzczRxBWSDMKp87GOKI3dOKF411h/NMYqZNr3+p5LwktID9oQgB8
IITBbOYfjVQNsgTd4Om5ln7GzSBmyVhfkqUA9vtV+KrrIqqpZYVjVr+Z1X01HG8vmGh8dkauxjeM
MSymEVc9mE/oeCqEOK7P2PL7OU1bhEk1dwQLFGZeqXk9eaF7m8xjD6DDmY1gaLDNVU7Z5oExaBOq
S3wEyAG+K7LdyhzjI/4OVAFKR2BvLpfIisIiC7PQ9NX6pTyZorr59bO6GJ639eeyrPU8lQy/qMsX
W5f+IVbyAEoqDyGNO7tPvNsbvr6R8MHA8wEWefj50O/L2dCKdqPSBZNPvehXGR373J2IQMbGoUIl
EqvnQQ4W7h73gGcglyaN0ct+Wn4Zx4MmgqaJxudMtaqOLZVKGD/S/LL9omqCHWdrsNQiBI4wo69A
7R/sNCb/+lIkzCWjZu/nxZsmh/X9GNcvoAT+B9WCf6uxfuj0Nnog0Xnn1qAqCVySwMDhqIHlhdua
SOmlaY7UzpfbxCl0x6gjR7a+hv2ffyEHOEhEZ1i/Rn56tdaNki2j4DpGoXXTe1nllXrpvN2Wsrr5
mAVooFVm7IJslffRgrGzqiwpgBXL75DejSxPK/cqL4hg9e+MnYjBXrg3ElWaXaSApdtHW+3ZjTtv
isgkOAurs8ZkIM0C/ho0REAce3kWkt6m6IylA3Qb3GXt6evtRdoYHdWl6GPKwGJrtmy7AWeXNGWT
j2Lw/hhWh/9qeI37eKnv+4bOGH6wn5S7LtlrhqIK9+rr+TKPJA80s+4xfCsdw4Oh799eDI/0KpjE
We0T9/WUlqgjMNXJ75+U4tSH97cXZ+OALobnLESqmkEfWBgeHRBs+1lPnuO9HF1AqcO1B20QoJqo
CeM7XZhSjILKopL9uAmc7GEiIiT6xhwgABg03GZcBD7f0RajWg5TJKPGNHBCSXPGrHL7QRSr2Dim
aJOJxwLQTJ1Rqi4vgUEQQMB9lv3M9MrRs0UFMFvTuB6fyb9SuGMvkzIaMX4jv2bxl7w4zrHAMvxk
V1kodewFcvVsH5BmXNUBgkLcRlGxNvtp2M33klyWR7VRqRc0fRhB1zZvUWPf6Xb3DW/L8KdS5wTG
xCBXqZOmquLHUpy7up4q+gHsohGq/O3UIU2T3CdRSF3gSfOXqIniP/BayeikujxIRxVcnl5nDeaD
PVv9sf8f0q5suXFcyX4RI7gvr1wk2bIt066t/cKoroUkwA0EV3z9HLpnuiWIIYZr7o3ofnA0UwAS
iVxOnsz0ao/cHsZtzHXxhgb24pRXYzMBxS26J2fyuK8pThpQd7ReqKHz7r60mtBzWNgZM7MCWx3d
MnSqme8Srs4RmVMlRqxs7PpCy/YYwl6EjTpmmW8AJrTD7OX0b33KxjiZrDeFD5NvAZToE3XoRdRw
BwBrPQ1UbSoOwmsF8Q2daA/oKVX8rhVdE7SK6XzN6qyIzCzPji0lXdBmBY+behY/U9MYjnWGPm1a
ij5wcy0LXIWruxYcowHwqey1dEkatEXNfbfUhh0GBHC/Q1vND3V0QFlS2+bLZDRi9EF/lATzXNsn
DPPQflDXnUjQFDOLYfvVFJAUa7B8JUm855FMZMec9O/OTNwtcPW1MuLRx81FVg4Kj2DiUhlbUZhd
M+Tmi2GCGwNzD/MosX/ctj3XF+pShqzwY8/aFoCbFy0PvaeMfdhy4vNLkglJDtDHyv3UrtEYdT05
xos9Kfc8qIEB/YPfD3za0nCOWWyyYVPMuq26FEeXwnFw9ZeebKzAxiZf3las4EzA8vczizCgySvV
Jst8EdYvsBr5LUl9RtHrs5UKWhWE3CVatREuXqHdBhOY9iJh5gt1X8dpbySYWv7N1bdmN60pFSYM
A16zmNErkIM9FPo4Iv5FdyL3s/aeAIxL2s+3T+UqlFhoZpZ5K2iEhNslI/cYxdSQtp2MFzEZoXBK
v56emHmn9Z8J/XVb1JoCA14J4C2wrqi4S28zr9WxU/tRezHYp0l5Hva3P/9eTJHPH1OC4Nkhv4+A
RQrqCn3KNS0ZtJe+mHxv/k3ZuEcNKcjovef+1Pk9YQ+jmgYKd6KmOU7dZ7Sp+MxuI1G9aNXT2D1V
7IchMHB5w+lZO8n/fhn46y81U/DeNVIPK8/JMxP+DHTksOE6r23u0syKBl08t2DCuhRR2BMpydjq
6Ig/qPNRPN/e3PcYT95cuAu4YLaNnlAZlKGqvarjSYPOG2rg1K5f6UUwgbaNHIqCB/pchEx5dFyw
3KXhMO6Kxt1p+a8ETBJp/VZXB709KFvu2PWi0fsMtm5wtC6z3eVUimML1+YIxmKVtIFPN8fTX1/0
y+9LJrfRhpxwgu/P7PdoOJGpd9Fc3Lnd8OGI4VKQfHosMcxmhCADTxN4o2ku/NsHuLoU7BOgeoBv
XIFqsqW+n6JXMjbN+hlEUq9d09yNrHtrpy3cw5qopdUQ1hFkSlfEoz2CryTvaxtMROOT3aV73qKA
y70i0PX08+1lXd8sfaFI/leWlDaoE2o5pICsrPtm4DZjsmuzFWOvaRkytoA0YjbOwlJ5ebWoN45m
kidWzByMe+w6f2sw3NoiQOWNKjouECpvkvdQZQRzIfDexJk5+SqsfJOMES7P7a1aXQZQocsMJDi1
MjRPUaZZULDnxh5ohlVfwbCX2wJWl7E8I5hQhNkcclbKJiZPrE5gGX2BmQlqSAn/1CvTxl25xnFg
4g7yX//KkYIwRx9cQDdVK87dJCgXqHmpRQZ77dF9WkTD0AezWvu8/Ga4X26vcGULl95lqBtyB+gE
kw7K00iGjiRbjVmKyMn3tN3t76/s4MX3JXuTpd1kswnfV/rA8EKTBvnX2xJW7uaFhOUXnPlITk69
PO0gYWx3mvtXDsDrD7LV7LC2TQYYMfFaYMorkiyXQoYErLRuP6qx45yK7LTVUbi2SwaoCVBwRV8z
vNXLzyupzbLeGNTYMzBHaohI4vpkq551VRVAUvhciJRYS8ZG6dQEa8hFhQDi72KuA8d+1tiO5AfO
No7leknv7G9LPz+EXllnNCalTKWJACY8yse71PBZudHOsCoChQ48AeBUduWae2ZVmakxIQBF2iN8
G+gh7zcMwLVyoaSBzr9lQg9ykrIvmYIUoTGoJYALtQOt3VHlydLjavroOLclRXIuZ/kdZ0rcQr8E
pbZ40cBL9VPwjWVcq+8yzMsA4x1I6IAPl9Q3rwnoBpUWrCAsEEWIRrDbd3Dr+/rlz2eT2yF1wZ0X
WkaWBXaswtwykSsnAT8N9eqFD3WBBl6KmLpMz6hNkpdJE+l3TpMkLl3newECgq/lgNmg1Kh1EJ8A
xemXvSJ2S3uz7xH9mGTV3aCrwcCUX62FuZKz++n28q8V8eJmyc9E2zqDptYTTFDOTk5lf3dHdu+2
WXRbzOJTXzqsl2KkU5xb4GTHGRdYDEcj2ef8Rc0fdS8DunAr1bUqCkg4NKIDgQU+9MvdFrqipUZH
1dimv+fyq9DLcJyGfZ6+VE2xkZO6PlksywZWEnhf9HHLrzhaFTlIGCs1BidDWKnfk8UFh3elfb+9
fety4FkDU4EOTU8ysk4JljDV7tS4SPeakwc1iTLz1SA/b4tZVYbFgf9fMZKZnc1Z7/WOq3GfZkGp
5NyvLMUftXRjOWtyFiievdB+AwG23Mkzk4FXitgpy7XYcQ+pHjbC9/5Arc8lLL/gXAK6nDXk8rS4
c4DBrQ48AfByYxXLr5R1+lyGZPgwwl5UpYAMavrOHJZb5C+ruwTrusDvlylxUoSezsioakmhxcL8
jimT8Ni9YUN/V5cAEsvFtCLPJNdfynSsvSGrtLgpBn84uMjs3daoLQGSRumVSq2y41o8Wl/7Xcc3
6LCuO9yXzpn/FvD+97NzNgu7ZXrPcM68OjLUj7sez6nhjN8cNhxsF/3CotonU/e17J2QKBiUazqR
CkKZxqYRNdH1RStMMyBTmGHocMfzsKDNBqR6dROQDliIUrDHcv0ZdPp5azWeFg9Z5KYh+ij+YJP/
+75sw1NM8JwTamtxru1Jfse2LOrq7wdGBu0fSL1fTYRFVaJIh0TH77c/u92nz7d//ZptM128j/gf
HC75dbSFV8xtleqLA3knJi+Y7X0/ZtE4DuFtSWteJNrN35ma0F8vXyi955aRchXWeiZ3jldGWmXd
zaYbjJrS+/OEZml3izJ+dXVnMqXXyCpdns8UMlEg8xXvTlRH3WC+0/66vbZVY3EmR3JjSGKXc8GE
Gs/VF/BVWNZbmv5B1gLEYP/tnxRwDRrvoGiQgezTYz/Oj72GoliDmkuyhZ9+L0hdGdczWYtOnl3s
kvZOMg+zGqtTHi7TBemDw6LcxlyCuYkEhqikIJqs2m/19KVREQO83t7PtXPDREv4D0jDIHspvbid
WgkDDD3YTws+2Qlc/JjAO2yNZVrTSAyEgbOCIj7+JUkxa26hKoVVjtkjJae2e1SGTzz7BHKYSOUb
Yc01vzWM5bk0yRgTZiTTNEIaOjzvLQyoyEE2M5ksgA8TaWpzx6zhUOdN6LZtoLribZqKsGPpQTW0
sC/FX2nrBh1jG+bxui/j8nfJRnxu0i4zlrN2aO173i8juaMOsny9rxaHjHq+qpEo2erJXj3h//Ze
9hMzV8/zhOFm6uYcNpn5xR6VsMl5lJKt4ZJboqTL2QEQaxcUF6ebd9X43IxhzQ7GVlvr6mN4dr4y
gelYzYJhSo8aJ5iqR7Rpl9iF35T1g9Ym/pyi+zhFF1o+v1hVseuK6plP9v3MwHZByh1J20OLVgiS
0dBIC5+QqQ1YmR5u36u1fBFmliPqBTs3CBJkNtcxbzxOvEXli/u6xvxCZaeZd337MLfoiC+Th4zB
96yYP6EEelv22jt2LnqJHM5sikv73Ib6q3HLI3pPlOj251cvM4jK3rPyQM1Ipt5GvVZBOACTVfz2
4KSXZe/nBBX97s2YvmfZFjZkRd4yTgqUtQgKgE1YtO5sOZQOHlc8gqRIEtF6p/5upv1s7CztU7oF
Mlwsg2SNEUwtfI0GSOXAXXYpKiuo6tlZiZ2z59+tK3wC/pnKzV/cREWn1lCGgGruJmXe3d7SlVcN
crE8WAjUceU5lOigydqkzNR4SPc2Ca0sMLamk68oxYUI6W4icTpYvYmlKWMVaOwrkHUfV7sLCdKz
matD69AS5+SAQQgMMOBQGv6fIqTXsqiUcdRniEjoK+f3+YdRsphvucwFglbjAjkyTkhP07QoSYGY
mujhICJgYsKPnzRY3QAAXRrJr+rR3WBlPfUMEVfMfKNjEQId+KvaROitKZSrIVxHlQLjb+ScMWkz
0pXUEbHi3Xv2nim5L9D0d3stK+YeTMz/CZFOQ6lghVEUFbHrNL5SYxwHJlhrDzTfMDhbi1n+fmYA
imqsiEdNLMaMMh54JXoYN0SsJFOWESioeQMhvdS9L0VMKMDUnemJONXu5ukeLtfwZbQ+nAwFczXg
mqhTLICNq2Ro29mZM6ginrV92+7bag9oz+0jWfMnQY2Nnm8HUEYwwkp7RVSD4zma55jo+iFRUz+n
/akHWmcgTjTUwJtr+r7k/e/O4EeHmMHQlkFnbB3ZirXBzwBOAXkpMFHL0BTVGxTXZMYc2wEpaGCK
Ori90BXduxAg6V6mmQMgx84cm8AgF1Fj/s0L1S/bj3IwQr2BHURrCRo2Ab2QtjPhaTOgEgfeffAv
+h7dsAZrXgKYuhFzgqID7LpydzAKyR0IAJUZrswA2ltyYEYZ1M6RGsoOra7+rD3ZSeG31rPq/Pj4
DqLHFagYADDwrkoq3yc6RdJCNWJu7zr3h9NkSP/vjI0S/srFQtUM9UWQBKBkKjMCDUAuCkY1IybF
Q9m1YTvnIIf5XdVegKrpH6xooTTDbDQbWR7J79fBgWzMvWHG7ngSyXe7PxUa0GFkCyKzpntAeQL3
A1TJSp6g1c2sKCbIITwyrXte+0bvo5ljQ8fXLtGZHBkUy2e9cAY0UMWj++TkzO8/PNAA2n0uQPLk
UGwCPsqAAJXeo8O22ILwX5ODLQJAELGghk1giSRPNB8zkO3VqhnXeqHuudW3fqP1uY+Kd/lgpMgT
JYKzPbPr7zofNR+hYxNwYAl8Lxu2CkXLXZWcO1xjDdd4mUWGlOyljS+txKgzZbTiuntgGNxRPWjd
Roi3LgJv7lK0R2u3ZJX6rkuBOmis2ObN98JMH1yvBjmxFd1W9FXFAJb2/8RIVmmkaSY6FWJyE1y3
7hhOf5DPxF79J2G5AmdPbpm7XW7btRUXmBMcTfrr7QWsuPSgQ1x421DYvg6Ock1kedVoZmx3oZUc
zRxOyo7QI2YxbsJpVs/kTJakgzOf8FTgkYqrXvcLPXAb4Fy3UkarJ3ImRNKtvm9nwt+FdMEv9ePo
bFwjdHpYYJ6Dcyo7DjZBcXvIMxgcnLVRKw+6M9/dPpFVm3YmQlqAM+pqpbAcNzWr3SN6a3lgK6Ch
5phG5jdmNe0+Ls9Byt8GxBmvnyq9PsBrcbtXK8jrzBAD3HzD7AOMCgz5x7H/2DANM9yWwj2GVkhG
zpmbSfGaxowVdmjI4XB7HWsHj6cNLwFiH7CDS1eRGnZRlloKE1r4yvdyiz5kTXnPPy/dw6ru7Tlf
jmUwI4tiVveDa27ABFdiXjiL/61Auh9uWiYY3oYVpNUeePm6QoXgUCkRGrNrf9oadre1IEnPMNOj
TMEVBMxZ4yID/jRqGoB9+9uHsnxEtvSYPWM4S7lyYXS6tF6gCDO7yiBmnNPXQcF4UbQGp9bfuvGl
cZ8pzMBtcWt3B6V7IGYRwS8DPi7Fod+/9UCoZgJ5ogOC/8UelDAfCQYVRrcFLR+6Xtd/gqTNS8Dt
XjAdgmb04t1zMp36DKxxNCu+lMhmhC4ztnydVf0GBQBYRLXl/9I9rT0+NnSiZjxNz24W5f2Gz7b+
fRMxKpIfaPKSbmdNp4XESpixle2bwvfGjS1b0zfQEsIC6IuOy/cTxXPmFk2jx8a466sdShK02Ajr
1o7/XIR0R4tsHAu0AOlxhhEOIpz0+zpDX8SGkq1tFBgfNHAaYCAvimyXStaLFNTVuq7HtGOtn2uG
CLyObYECJSnogARZP2DS70PQr/E6tt31BK223gkpLtV8nt34tga/e0BnKvwuAJsFPD68C1h/SZ/U
Rms6PePeqSqDVgtGUASZd2wOqPlqGiH7S613jeF3eQBKNLFFDLG2unPhy9/PvBq3m+e2MTrvRGrB
/vZYV+wYcbcGZEvW52qJ0kmVplsbmELnnazM9Hvh+Fr/7IlDVTxpxIZju+FLyWWFf+TBlQJyCGkK
oKQvVzUC2MVYO7onO9GBHTKBNgHkCwxpFviKW9pqvltwfkQZn+81nbl3pUrbT7fPVbJMV79BvgO5
zd186N2TBZSyTgRiSdML0EWEXgg9LiwW3pYnXev/lQewFNg+0XMn57cGzAnCANLCPZmMRxVhfp4k
YZtupTTX9xa9wbgWoAW8Ssx2SA3oQwI5U1o9gQ0aVH1tfew8gH4HI3vua+c7+lfeusQKTF5ubOqi
jld35Uy4fnmwaocycu3l7skQ7iNpyZ1Hyo38hhyhvW8kID3QGlS9rxNflJlKRVvHPlnqs1fVoUju
xynWxYnWwh/LSO/HKNG9QLPTfadt0Y9IpvMf6TaigAUgDhomyfp7LkA4bIL0cmh3hih/O167E1YS
lgXbSESsHiWC0X9lSbtJbbCS14Nnn1qEnD7SgPsuNT/plfjUdcAypVN91zT9zpnUvUBy7GPm+5+V
YpgnsgbLWmVOmixLkk4nin3KpiP/bGwFnmuq4p19XlqcmhRoicvweXBU+zsL//jofcPrCfOCMATH
BNahS1Vk+PqYTKNzqpufVTcGU3mwlF+3ZVyvYXmhAXIBjBv92HKyoJ2tbnacwT5Rn1h3GOVz+/PX
unb5ecl5sme9TqmHzxuZ8leld08pqx8UnR+Z3WwEU6srwUAVHMjSjSrTJxFD6Jg8M9sn4XUYj5z5
9OfttVybW6wFrDdIZTg2ChWSx6mA996qzB4NiJgfgfohQw0bz+bQHA13y9SuLuZMlrRvrBY5GYDe
PulVuqtLHlpbjMjXD+blaiTlynjbTZmN1RC0tjphhVk33HvsQVxo97/cLWrUtfWArh6JeDghC/3K
pSqLwukyZyL2aUD/KEu8vRg/3T6dfxq+Ly03KFFBFYzn4Z/ZLZcyUmV2p86c02dg0pmDCeVGdSj1
pg87vNY8mKzeAtzaFVGpj+2n0RmykEwsvWu4MfkDOO+eJ4VZdyoryueqAvlF6lLzK8nJ9FpX3byH
BRu/9i64OCrMPDoMgM8dGsPG2BPhJQFTOeaU5zRr/AS1iIiqGouo082vvOI4wyQzARXLkgfWsWEP
2pvhUKCxKnRtjNszeOZGFXfIzhjo6AuVZve0oOjecKYe1WRn+AsNob8dSD9yrVCfO7ulu1KnXqQV
3l+Cqd2+LciAYUIAmCm9KXZg/jePPRhDBz9hA7y7oZ5PxWSnJ6vkNBAgJwoYJlzvrIz8PWHigu/U
mRakjdGHJkuUJ2+uxgf0ENCoRRfUUWsohraMoKMT+ViHNqoLwIia6Kor1Dqopz7x9TzLIi8hxm52
9OYl6bMyyAbqfEkUu94lKI4d0h6IAMb4eGwYQZlCTPodc8xvjTVlARp5TX+uRRo7ajIESqp3gcbz
wndbrTwqTP07HbUsrLjyikSl+OVtVSLXbvjSaoACCtp7YXYvNcjp0HNrApH6nAwWRtDQo2UbPtXN
z+7M95U2fCxxiedpoQ8BJBboc9A7yPWvzuGaNWpW+uxk2a5UKvRsp8fCmf7gGXkvsNmYcIaGHenu
pR0o4lVhp88mqF2QasgecPinsbd3t2/g2h1Ha9PiDy9zPeXlkISkfLZw/zBYZkqQVt7qOlp7TEDH
tnA6oj8RMf/l8YClMAEXOE+fSdL5tSp80KwHjQNaVWt/eylyiej9aNB5hFwGqodocpD2zKuTaZ6M
Ln1Gv/vBI9MeN/fYIIuJGM5XiBrycgRewfxOu/IxKdSN9NC1pw1TdiZe8iz6tO/zKZ9gymb3L2Hp
X6ys24/DVg5l7cQwGxwUme8D42SrPJCsNJw6SU61W/8wwRPgd1qy4eyuyUASFVKAyYF1lu5U2+ml
ilKoctJnxdeRKmmLjWzGipOpv4+S/V8R738/izC1vjThx/TKabAb20/BrweaJ3pIO++zzvrYbp2w
5/OdPcG8KdaG9DWlRL5r8QdQy0bx9VIpKRGulTtNcpqcYkeK701Ho2L+TsTGPq7KQcIL2VvMbrpq
SMu7yejVUiQnVmFsAf8MCiK/d17M6ttt1V89LwfcrMZCXIcEzuV6mrlouI02klNSRAZ9pFs81ivf
x9O9tE5g3MNC5Hj5fdzrHF31XnLqyxe0Fpcvt3/+2s3F94GrBNAD1lXOdeSK8NwqyZUTjLkOjRiM
oFKM9F4ABvzYG3QIVV66Pgbq8gMQCFpYjZN7QE19C2W6ulAQRCCOxV5e0XmOAr3glU6hlTx0Hq2t
3sh3WJTk7gDohko/smyoysuKV5vtaEyGkZzmLmsiPbdFUFsesmEVeDpIoRXf5rGqQr1i7h6NjuDq
GBKyb3LVwhubZD87OBm7iaZN4HAGKg2tL/Zg2vjLbVM3pFoCz4DS2S9rBZMQm/537lnHfLB+9bQ3
HwXX+3AgOToyrXn8+IOFlVlLjgG9clfTuk2mVTlR3eSkgMw6yY0oLZxYrerDbVVZPSA8JrCA6BbB
tLBLTYSXqgung6YYbuKDUj9gGwJkzOTyiixYxP+TIAMNxrQpxkLJlFOSjGFFATs0dfhKhvNcCitw
u+rYc8Vv9SqkQtubTv88WO5xHr1Dald3ttUHC5mtO42PKA1FtMwPWrnFwbjy1IDMBG7BMnXFxT8v
d0GzGCOp5kJNm0fbDWsNTBrzhqOz4lctnSaqB84UROMy41vRWuPcqJpymvuXRP1cFUWoq8wXHsZW
zRsGYCWuQVuLAfoyoEcQ2UpOgk3N0aryIn3OG5wq+6G4dpjRfZ/vZ0UP7O7u40oEeS5uOFJ+wFpc
bh/pK8bBlaqcpvmJAEny8/bnV1UIwfmCrEBoC/zD5feR4Kv5oI/KaZws7agkthpklsED0oB/iAi0
8pWdp8eibslD4rjd3hROEaZd8g1RbBqK3kiiEu3yr0C0JD+mwtGCpjQHf3SUDon5wTmaLUs3sqNr
OqUt7PsuxgQvuKjLH83gW+pjgU3p3M+pjZYZHWiaZAsSu/Iigmv9XykyQ6w1K5Q2uaWcVA2KFZC3
fjwSspHBWhUC9iyQcS/5c/l8O9di9lRVMBLc8kKEmGXY5RgfjZkxWuSydgtOs3ZVEJjDqCPns6Di
LrdOYCQkoqBaOSk28RukdEfvd0GfOoYZ4OrGVVmXhQyksUw/RgRyKcswstLjNdamLIFan/pa2Ye1
sPEWgFV52CpzrN1MoHf+Fbf8/cxNKzCOuLEKLE0Qy0+1vTd3vuN96fQ4b3W/rYLbV2dVHOCkAK0v
yCS5yGWMmkd4szieFWheYEEx7MnfmxZYE7fwpSsbCUuPmbRLtm5J112uzOqHrGUafLM+G0F9kr8N
ibEflTxqeY4Cm9gwpysP17k4WfHbMS/rzJ3w8gsfvGD9B2dVLs/WxfclHSwcXjqzje+LGn6SX26V
N2WGmX8EgOPcwyweF9MSZB+wWwCTVY8FcPOn7oRp7Yu9NcA5iWCmM+rnI56+0Y7U0nvVCXtTy8G3
tALOhvNlGscH1jTAWeYbd31FY7BwNBDAzqKw4yz7fqag9jzpal7DoxLJbsB80oLdKwBE0Sw7TGkJ
kMxWXX5Vb84ESvugzWSghqsmJ1cZHi3q3VcV1u3Bs5rnUCjaxo14dwkllxFkm0iEg6wBo+nkWAxo
k6SiYsS+DxZawqv+0RDVTuVvdvFa+wy0cyMoroZDI8w91XHuabM1EWt1j0ENhXmO4B+7SqLOSpeB
xXYJY/LEN5WnfgL9587uMJfna1FtvEPLvbta7zL7DHE8ODplF7ltAJKlS2wG0EtoFlbkag/p9LM2
cz+BHSjdILE3wrT3wQxXMpdmfIyxA7j0vU/qTIm0wVXnvm6TU2a/1BP1G1sLcxC9CBNIuy52pm/u
vFfAHYf/Nhp6zx8wrbWZ84BrdaBUPKBl6tcZYjzxSB019DAjuNXMJ4wI3tfToUP3VCmMgC9sAslB
GfWAmEeHHXN1xluR+UoH1vrSV5O9az0RxNzp+JTn363kYFHMOf6ueF9n606wu2waw9sW972jTF47
1AsmF/UWbICkzzwbEWwMeXJKpzc+ROV8Qouu72TC18QPe678Xjvo9vCsWE8VoBo1zZBHmSMdhIjN
qPq2SsDg5h5u/6p3huerX4WfhDo+iAAQeF5e68QsZlsrNe9kp4+T3oVT/9WDx081tCAxI5qFAsTv
rhHHunkzdLxJM0YGsb8UVQSWBYZ+8nfKWWDmTSCmeOjc0MRsTT7v5u53Qh682gwTtpWZeZ9tev2j
4cNCa0EsK7vlXcKcnhAL89rxayrSoCUfFYf0dzWKUNfulfFLZXYI+L52zWNdOhE1ogH5Gz3bG+qu
NAnSlwaIcd4su8LU1KOmFPuifRLOp2bYD+aJ1zH3vozmQUxvQ1fc2dXPkk1I7bqHJttwkVfKnTpi
ffTiL7hdMFVIz6PriqrLeGKiTo2RuNmTwu9Lepzb2ILKk+ZLx36Z+R0KHR8eWLy8NCZMOjBoaDHB
aDZJNG/nsR1SwLfs5LlvHpv4tm6tOLpgYINrDgIOpGZkhTc5HbK+YdYJzGGP3gSGTRt5OvFBFpR/
VmEsC1gSkleNJQ5HsrBhrXUC82DYJQ+dxjZC7hWXAgv5T4L09E0gPR04760TYMOphQFWxtfbO7Um
ABTM6PCBFMBQZNNg2tU0dZZ1Qj+X7zu8+IMFuOh8wUEgJrhKjxkVeGQ4stOnEvyhh/LHH/z6s69L
29O23DP6Dl9v2KdKf3L5Vk1+5VlEZhsJt6VzA0orbY/Xz8aQVsw+NYP5aE79iUzuZzI1n4iehLOT
HiaLbzHXrykvUh8W5lSgW+AqgQT06agNBMo7EI5HkWMCUD1MaVRhAMrG6VyJwsVfpofhxcfLj3rH
pQkmNpIgOeuLWDXu2wpYvZ3oNwBhWyL0SxE6hqoOA0YhxFk1D3e9jl6+FuMRTrXubsEKrtw2rAbp
yyW/AFYq1IQvRYm0rkiaQZQ6piEbu71KiON7dp2h78H42QPTeVv9roLQRSBokDC1BX1ymHtzKVAb
mWUkXkNjmn/N7Hst+97iAuVb+aq1dQHACTJqPDnXY94wxUAv+96jMVAb7a7Lyl3j8qPbjD8Qth2s
zvl9e1lrR2aANh1ZcySfrjBUTBhjmng2jflsg2ovo594ap4afQtsuyoHs8YQm6FDAD2Gl9tX6CWi
bSFojG4Rv+VwOH+wbsO+XV1gHJFxJkNSP5ICKU4SlcaIEH+aZvpVGPY9kA+orXc/9LR+AlWutXGr
1mWaGGgHnQDFiqyHqHvM9WRSvKPo78le7bEBD/QbCiHmcAR5/Ia49W38V5zMBKIU84AuC4OC7BE8
I4gN1YFhtuEfKAUY3+CwwzbhyBYlPfOfgRxOaV+0RVxgRGQ1ObE1e7EYt9Kea1cKkBr0HuI5Mq7u
8OjOiWaQpokpB1u3mQrrK2HZfug/5QlM7m1FXxXmYLo1IKRoKZCBc7NVpQXSA3U8t21YmyhN1fmd
N5b+rGxh19dELd1YwFlgTjuqOJfbV5iNkfclb+KewxqNX2YM2OTiB0KF20ta072lY3uh/gN6Vc4d
lVbdU8NQ6pgVqbZT6EK2KyxMmdZ+2jp5hdf6oHZmt7GRV14EbhnGTeOdBHIZbUWSIcwUwlWHQGqn
P2jKg7eRANj6/LK5Z7rX0LyvcpY2MfNHEgLIeXvP1i7Q+a+XVNsmNVf0Gr/efasZ4rZhCuyNwvHW
CpZjO1sBsdqit5cViDxS+GZj4dbnJYszErMtW/QSgKTloDyhqfX2Bi3/+UXQg+NFlxgQ6ZgkAJiy
tEEq0B2DY5tN3CliX5f307hrym+kfqmmg6Xv2bwlcOW24MFDdAL8Nbx3b1nv2Xb1YMOuetJWcaUy
gHW7VHlwaItG+lpXwnRGP/rtBa7KWxrz8BihJC57DlMr6oT1E+R5O/KK8uevaqtd4T3mkDYR7xB8
E4ygRuuNvInWrOW2At6tuLTRVe+DJl8JRtypACAl9Iw/t5kSkXoMlML73JVK1Fr5qaAz6A8AAhrZ
s26hatjkGvFhpvtPtRDTsXczmoKKIW1ecYQaeK3dwriDnMm3GzQsNUOpPjSGlYcNs9WoqfLWt/Gf
3CWVOfo27/NjmpEkmNqRPnNmp36XGolz1ycD+Vq1GY65DuzUDAskTG0hogqpk8FHvycGC5DUO2Sq
Kh4QySl3gNwlIc6HnMAaUGk7YzSQuAb2xEcdIiG+zsq30e21k8q0N7dO/mpyBeMQSNkBfJhTNRoV
B9N/HQzXBCGiY1a+QdzfmjEkXwxF1X1vSm0tQsT/yW44fSkak8SqlnlFSGwMDk5E1t4RzZj9TEu1
ezR6Jt89quuD36eYBarQXA8Ks7Luy8JZxoJqra9h5MNTOc1GONZ0fGrL0sG+jO2Gbq3cTeASUXNZ
cpiotslX3xmmwkBghQezf/hVcm0j67yiu+gmBZAIhXvwdHiSF2V1LkZGWGYZp2bt5+JNo4/5eD9g
A2/fkRUriQwlLj+q5vAA5FCIjKJvky6v4mIGtzt9aFoX8I0N1MbKZuHxRyiCNxLRliG5a5lmgPC1
acu4zO6SV2feygJeGzL0eAMov9DeIRyVXuF6tgTXmFLETvp5pImPiQvR7V1aWwD4WdAOjXzAdWID
vXVqrmRVFecssPov9lYZdeP7cum6KfO5TAZ83/QiL0Lu8f/18y1JmVKPJpY64/POEajvbqsHenko
JBsICiC0omGoDjI/sg3kc5G2GW2KWNh9wJv+zjBO8M1h6u7UTZbqta06FyZdPHcsrJJ6dQGGiaML
c6JvZLHXLt4Cp0N+APw/SHJcPlImLSfbBZQg7tKoptzvSe2XWljvbh/Jyr0DMTy6hOB8qyBKkY5k
yDoDZZ8SV0KkoaFVJ7O1Dsmkv/2JGIBz0H0GhiH5aOAgMsUy8zLOjP5/OLuy5cZ1JPtFjAB38pWi
JNtlV5mS7XL5hVErV5AguIH8+jmo7p6WII44uhG37osjmAKQSORy8mSEIkMwjsYds9fIfRZcCckc
gQgdSnCJrUzQd0PlcLZo0sbA8PutM+ZbS39K5y9ODtKUYQzitZ60BUWQRwQfH/lasK4p3lFuVdA5
veZR+qzRasvr+vZLLwekS84UEEFhesu5JlA3555b101kMiTqAnutXrJwbWwTaXvJxoRLozLxZLVv
FkVnsMg2Qno4iDcuwrUpxwvabANaBmpqtBEBt6esobF6vczLmEVgZjwObIsRWMCial4w30i+hDcE
aUDJ/Aitxv/VUMitdKvJMQErEpRtevyLrmvy0nFLKmDZs48JdmqpfmpxRBXGUURTWm6mUExrW7Uo
AAP/MCEMHjESdefHTTRYeOCieYRCUBOW+Hf7AvCeI1CE+cK7rtz4Uq99d6QcG+Qad32X7kz9/rqE
pcM+laA8s53b6NxLBoQjIH1LXCOE07TVhh8YKnJd0NJWoafd9xHNI8ujYo/TbJ74BLbBKPnepHf+
GsPP4ufht6MWA0gG3JLzk3C1ISGT4zRRW79NzcZw11p91gQoR52PBetTEwIsutfJPr5tyru8Cqi3
Ik+EFh+M5VETEFbfUMtpNBa1Gf9jtvDqjep2lweeP2bGyDII7IeiTOj3nQFTGllk9sBkA+m2csIL
qnT2fUWVWp30aVfi+2Pa3hfa+Irkzc6Jszuk91ZewoXDOBOleG+maJEcSiFq4gHB5LHX67q68NCe
fV6KPwk66342aq7hUriYk+MFMcpSaw3YiytADzcBWwky/Op5axmnaZf4dWQ5NcrsgPRo/nTj8Bep
VMh5An+K1mUPcYfy3FG312onrnEiVrOd2/ajtaxd39FtzNYmGiyuR+LHoVkoI6rZJl24KdC8Hovy
4nG+64uV0GbxRE4+r9w+hzSp0TsOPt8W9y7Ztvp25MWKLVxbg7JdukMHgSQ4iyq688rdeHddq1Y+
r87SRjQwNmXussipNmA61daAG0v3D7kSE+1vLjIXal7WiDtWpDVUqqmG7LNojd9aFmfPXZGQe8sc
55XHVW654sHD/yDAi0m2mguLVbfTIExEmmDyrPSnuXPTjVEMfkCn3t3oeKzCuMi8j9LMjDWcmuIF
oQIHvnLpO0pG6ktEP8mYCROQGRHq2dtsdu790g/NSQNlW4qGWbfZ3HRy/5KHkgsSQjqQyGqNeowT
tEfp4Ki2gcL7OqzRnSkH9+/PS3gvyPDRyaK8XQbn/jzpaAh3pyR+c6kw4ZlymgX2ZGkb3x7t2zTx
XwJlBA/GRQ/YQnnbTuzbOGu1bpktQKnWo8s+22vwMeW2/vv7eNGQ4JJwLXkTTr7PMQ206ihBh7tO
wyZ9jtPfssf/+qEs7hoqU0AOIuFxMW+Mu72hVaODXWN2gO6p0IzJzioAA12xPUuCECwgXIVpgw+m
rKYdHH/yMpx+PwDgVtjFqzEabWDoGHVjFnq3omxLyn0qTjkcVOCdnPZSnP0t9V5LuovLXTW8mv77
9Q1cOiXUIRBOYDAYSJoUf0AHJ1dh+hp43ft3d/yI5x3PVrya5a37rwjFJWgMjFOZB4hw+X3mb9l8
b7X3era/vhBpl08s0V91O12I4g3oVevltMaOYb7dLHbJJ3R4ju4e8DXzD/gP/oEwKDUaL0FWD4/t
XLcZ04zO1HBZadNN98Qp7WNOWhd8XVS/B0UIqIubZnRC0IzmBMAe4a78gMU9RTYYph5A3QsIV+N5
RZx61Ij0pH9qePFDtDH6FkCiGQzxmjIu6siJMPljTm5y0qA4N2klLB/f8l9VflevJRPl7bk4PERo
IOIBJysG+55LoHY51760rYN9yLLPTr3yqC+v4L/fV1ZQIoFRU5IbEQCXQWv84tXd9A/GjaAn9b8y
FJ2gUz63/gAZbTwLtDHPX6H5RpDVw9fryre2GPkmnxzHgLbDXHdwnwAW34M1FfjMIcy0FQ1bOxLF
D2pSAVyLBSmw7xnK8e5dXHn/xKgCyAB2MPwPjRnnK6HDZLIB40mhWGHypJENfxL9yjoWd+tEhrJb
LkYYaxqaBjC44iMVu06/64c//+BAbDmqF7gg46Jzt/SrpNBrbJVRPlTxN4lbJWO88tItruNEiGJF
wQxU6p0ZYx1Af3E/yMXWypyVZ2fx0E+EKEY075uMmjaEGNqzC/LY28n6UMNHvIP0GEprF1klDLse
cjHaJgJ0tJp8H4EkvX4Ulwsw4YxiDgoS+qCzVCuFMzHAsq/pZiQ+zWgyrbobkz14ZmByMakENBzw
0zxfuRaxPgmuob4S2TnZeqLYIFN5fQmXph1lG0T/RCb4wI9Pzi9FI8QMzgcA/Ew2JY9opX9F5gyj
UMr64PNsxQmUN+zc8CL4RJISTczwp9ECeS4sicfCKQBQiZounItvfIYh2ZDkwzRXruHSweAmQwYw
MJcgIiA8Uz/jnRXFTxg4EFcrBn7582hGRE4c+B41khad0Q52Dqo0UnwCcjFrj9cPZfH7SE4CnohZ
kyCGON8nXg2xrWUYB9tOm3LYoxnm+vcvbzf2BSgXCUXHzHI1SZm6pfByP7WjxgUp9F3mYCTR7VcD
DXeYy4vEDyrOavxi15hx14DcLNKp0F9Y5o8fmkjXmGTU5gV5QeAdgwhHDk+FY6JcEL9Cpa3rJj3S
hI9JTEjNEPO7EC78krfGtlDopnuePbQCbTEgXme/yn7lAi2cFVA1mBWJENgGsbLyC/RBY4ltaSTa
xRbZ19mNaIS/Kzz5vlpzm8F80RMDM78mfdolbbsVVRoYXNsCwH1dK5ZWAupMC/OtQD+BRNG51tls
5lpd4e2y2mn7uW/E9ubvGwDa4flFXhmNkcqboltVXmdjYUaa922I+rX5OQs/H0BS9JKi8RLjLQ3l
IHqXUN0CijHyMGprfLNu97jQJfDf719wQCdl5TrcM5Fr/DPVjxiYA1jA/vYtwoOCFklEyWCsUY6A
o0k1tfXRBKbTCTLkztYi2MubD/AH2OCRzIBdwfU/P2MCwoCuY/kQaeWOYi5EFmRJeOsaIAL0uDIx
Z6BrSnGzkjQuB2alIwiLX+M037TdigN0+WRBAHYIfGxAzaHidb4Gtwebn0D2PTLLeodHatPUYavt
Sm/lPqzJkX8/8XwZxsjphYCcBG4810LTZLvYvqOrteLFQ8FMQvAJAEFxUafodIOWojYGzHSsQt6R
n0PvBqaT/rx+MGti5AU6WY8B8tDJzvUhqjprZyKVWbL6h2eW36+LWdo2zLBFURozBMlFyVivEPvP
rO+jPI9cM8PsEQoWsSls+e3T1SROE7gpwLSQK1GpXzBrunM61+wi29lX9vPg3zlJF3jFy5h8n/Kb
UxdSGHCa6PkFd51KUdHaXYHkoNZFzXyXuhG4nsx25SlZOiDceVTBfRRzLxg5kfE0SlAh9VGaWwEj
B8mZ77Ht9eNZFoKOCCRsZc+fYoWBuqoLYlldhMSSJUI0oNneigVYEiG5QuB6I0RFButc0UgKpJlm
QZ9L9tIBCFaRL9Yal/SSlnmoNCAAsmVfvyIj56gYoxQxwhoXDy6zPvu1vWMDD5nt3V/fsUuvFR4k
umBAIIZ8wUWuNEOzIFIzpYi8uQ9cej9mW9s3QnN8QeV9xW1a2rpTWUr8GHO/GzH2SETW+Op5b7wG
8UL2cn09y1snlQyJX0xxkr/hxA4AA2MIdJKNERry9Gwn8gc2b7y1hPmaFPn3Eym2nlR63kGKpYm9
noCFDNMuXeMzaW/D58JBwvFAz1BtR5M1wphzQWPS+yk3WxGBhDeYkZcqp5VXefFQTiQoh2IL5he5
z0XEzZ+ifohzjK1bax9Z8GQtQLSB98e9wbV0lP2q4o575VRBiPiaTm/UeJgLZ2v5Jeao5QHauTv6
jh6TjWY8cOOR983KIlWOnL/7CJgKOi7QwAKCEsU18BIvzQfXGKPWYe+Daz7klX4sWPNl9sytiWrh
1JifbJlhdDDobXb4t+tq+X/8ACDvCAjivYvkMLMxq2Y0oDEeP1TGH30YQk53jXZP+q9evu3ZXac/
WubNWSHsO4bd/keqYg+rqZta6kDqZLOggWPUhFP2I7FXjMjSdTgVo3h2TV72dj45Y9R47071jYFc
GZM+3N31PZRP+HmAfb4Y9YmfajsFJmGMfDcPUpYF6QpQa8kWYlCJg5cQWKCLVDRHh0eSTyOUhOds
Q0QbJnO513xvm5Hkm+YmX68vSF6tiwUhuJPvCErWqq0yYaemNJ7HKAaRqtHc67QOenGvj0YInsOg
vBFM9a9LIKndHBAoofSiaINPgfs1k0RE7D2PXy1nxQWTr9LFck4+r2hBiTYSb6jxecKeqz4NQcaS
gqkeJaWgA/DYBw+VttICd6l4cpgoAi5pJi+jLpOnGdK3Car+9as/GoGVb7PE3LDs7fpJXaqeTIeA
8wx5KgnVVVRP64eqB4dXFdWBMyUbH/+uC7hUPXwctTBAn+BZAKR7bufn1KhEPk9VlO58fev88SfU
w7blihm8tPVSClI7SHPhP9WvwODhdM4GSAHPZhCYYFi5ERAIFTuToAb0dTGUticl6N6uTOAar+zT
wkEgsgNCTBI3IT+lHETamm3PMCgcXuSBbswk+gfHgHfWkg1mIG5Sj4Ha85iaIz7vggcs04Ni+KZp
oe6HwK+E12UtHYaJ5nw5rA1TD9TbL8YSTC5pUWFS4tFFNFFtMRbjuohLAwMSZZRRMFgMZWkMJT/X
Kj7YbpEOYx2RrAj1/qGd322XIYjot1m100CCf13ekhafyFOzCLnTCyZKdNo36A4ATWtQ29nRor4e
EAYm1AqdytcFLu0hxtsjGSetgKGmFDon90FQTKooJ9lXQ+Rwk/LNVPor61rSOpkBkwOdAG63FMNp
5ZVH+8zF9Z+r4H5K1/KJi8tAPCG70YGhV2MKbZioR0etigA7wmwK97degetKxOMq0by0wec2GtlE
AGpBiwoQJ3btXCNMYcAEpDm4EHgZdOxea+6reQqII7amduc492CXn3sdP6IODPGlrLbXD2xJQ07l
q96mlfU92PrqyCnYd27pjxQkuQHApruEV89W5a9g9JZ2FpVlDJ9DVV4H6vN8vQYoWr12SkD4XG4q
oM86fbpr8n+gHqdClE2dwQ/Ygrq0RU9VqDVBfLi+ZwvaB50AkBE5FFg81ea1k9mjEE15ZAcZKlVr
dmjx8/i4IZNagM/JLTyJZdDnw+e4mhhGCyVBO3ytV1zfxe9LXjqUEgAx8pXLw7U4FznH92P2RtE4
/np9dxZOWFLsgV8HLBHooVN+fhzrbtLTHOjqPt05hG8LUG6vGbalNUgqYQQw8pFWx0gBhNk2SJYB
Lpd874Ys6MSKI7MmQP795BDI0NoDvCcWGc7Xxvrj68fruyT1XLn38kX73wUou5S3QzranQR40jgY
7L1AR5n9ibD362IWrjcQt0ApAYSJ/KsKSq5HOtTdbNcRJRxDWrnVBEaVolvb/BoP3ruWdCt3Y/H0
0SACGBnI6uBIn+8bupHqsvP0OrJB9o2UNUo9TeJ+0nx+I15ZejaY9QR8HEqWoEJQx/pNNei7K2E0
UdaH00u1xgC6pACWCdUiaJ5Ch7FyQH5clNRzcEsSjK55EBMVh7pPb2wQ+LuIUymKOazSaYgxQIVF
NdEeitF6Yv0aPmRhIWAdQCkEXiwG76jAccsBkHhIjC4iH6J9ENXNCRHUDk4+rzwgcwMDk2b4fA+S
y+eZ7K8r8OKvl5QdgLzLbLVyD8Gui7ROg88nH1b/zdTS4Pr3F/QVbzhcMZDCAGmnGsOceVqTTmUf
EcwKI6jZl3XoruG3lhaBYaton4BJRAVcKXu7GdGGZqR9RG22KbZx1q544QvWBPVb2aCFeEWyvZ7f
urrOaNrbcRdNzifBHjLxacLQOCu8fa+Au5H8NpijgOrBuRS/a5sk17BXEzg/k+o3ALgGpqxdF7K0
VydCPOkwnRjeAYCW2hmwV6393mz6auXxWzhvjANEyI0hV/JeK/okMAqU90RvIy3e58aGr4GG176v
mA2dEY/WNr7PugfNfxnNzcxWTOyCTUdQ74DsUc6qvzgGA5SZuvCKLmpxwlyfQst4b6uDqA5J//Xm
w/DBjOIBfYrZ1RfZTtJyHa3ijEfvuo9m2JXg7vKoATZArwywMsAFXKTg+ta3OyMjVgRIc3sXdyuu
5sLn4Z7hCQKCGw2qlmJb9dmwWVoJExY8CTjPgzU8+qIAPA0O+NARZandXT3RME/EngAwSX4/DOmv
W/f+XzMyAWFBlfmCWqUcmk7X88GOpqey/RyzFQdk4cdLnBIalhDqIoZSFNUy0RwOgjcDTXDGzqzm
N91dI725tEqgHEe0+xexfwn7ziu7zaxKB2qQB6m94T4oa+/sG1mXYIsQ/0mWFuATATNRuzmnLO0I
7Uc98tCcWjrb3CW7yvFutrCQggcUW0VgnlTysMZqhBdrjQEQyxjU7r02bdkUEWsl47m0ZeCKgxEH
nwk8W8X61YnjThgDY0S1Xt0RG5Eg2tY+I8eKGefe7cPakVlFpyig8DDoaME7N7Wel6SlFrda5AYV
/5rGb9cV+NIUgjoQpBYyFwAi/L8Z+BNLjiHQXqM3zIuyoXvt0YJecTPwde31upgFRT4TY5yvIitt
a6Ju40XUqEHyGAxi5UwWBDiokiAHKLm2Lop/vdNhUI2Oi2jxn8aLUaz8frnL55EAbghAfX+zaIhl
lIsYm7nhVLVhR7T8mXQ79k7qR2HsyLzLxJ+btwrnDRSyQVA9vqgqg8G9zYrGBBJrS5KH/Mb+H3kT
YQhRi5UTi5GxV9yc2TbTeSCaE1VGkKN+spYtXTqI0+8ryUAvI/lE9MyN9COPi8BL1iaFL9w+uDVI
XgFDJonDlaMY/Nav3DrRowrtS2PdgXc3DxpGQVRyd/NJALwFnxbzIZAn/8u5fnI38kKj7cQaErUP
+fAcr7HdL+zU2eeVnRqMJs+0oiURqE/jIOcrxnDt88qVA78TJ1Tg85kd5ukmW6PGkPusXAkw1wI0
AFYJgG/UImuT9/acJ/kc0f7QO89W8SHy240T2pGQVYbnL5P8ylFPGhsareaAHOde0KKhCgQcllip
9i2uAzEFvE1wciMcPjdNqUWK2SlzHVxRSVCISLQmSM1frqvSohD01uL9A1gERZFzIcz0ei3nMYkY
/TLbv8GYATaOm7EiaN5C4RJOMwrGANWdy+jzFilCG7BAx3hIii6w5y+jsUYxunD7ZJ4CfF4oheBi
KAsRtInzuMgJ5mz8qY3HGLQoGhBXr9e3a0F3z6TIX3Fy88jkWrxuUhKZ9u+aPBfx7vr3F8w5mDIk
zaik/kCS//z7aZkDHF5WBCDqg5W/ae29T+9N0KR3dhNUa/1HS6ux4PgA6oiw8qKMPmKyoQuuOhJh
XNjWHUGs3K8p8UKlHNOtZS8QZkugUq4WqeIB5d2GchIZZPrBR2PbUzBXzzG7K1HETu3mzhPW1qmd
rYHuNI7XbCUkXNBwNDEA3wfYOPxJtRbXjFNONMufI6692tOTmd6Xw/31U1vaR1QTkO5Ho5g8u/NT
67KYaVVizJGTu4/m0H2O/WElllpSb4CgZT4JnuQFzFqPMUqVl1JE88OgZsD8KhgnGyXSlcu6KAj5
Y+CUpOetWp0Op2CzZoTxJ5jlyirXCsgkQiczsw1j4u36zi0dDkrziKVlj4irjnbzMnBceGDcQttD
trEHJFCyY5yl4XUplzEvHIoTKcqL49WZZnPMD42oZj/Rug860NTbw3ct6/YOWTERl0v663oD9Qk2
BzQPSGU5MRHgN094JtI5ynuGSrm+0S0MxNXery9pUYqkUJHOPsjmlMchTh0UsUp3ivRYSzAeen6e
xwqT3epk5RVSh5PJbA3Gz/6vpIsaMMkmhm49SNKNgNJj7H716R87e2lbsLT36OdL/x9piks1RJsH
aOBgMvD/C33vC41Y5WhMaJ8O+mLb9GDSCjBz6PZdlL0L0tQixlCD/NhwBHrfBG4V+N7KaUKg/+zn
P68LubQOWMqJEMU62H3TgqhrmiOtJ5jiNT7aZrui4Eva8PdxRUIHYHVVG7Ix72entafI9fd0xhj2
L/2wv3kVkn1DDrsAYBr1+nO1ngt0WbV5Wx++eNwKEIismOmFXXIRWCArBbw3DKmySxiwB7yxn9YH
O64CT8c035WzXhIgR6kg0Yn8o6u2Xxjczimi4OrQl+FU7dKVa7/yeTVLW8QNrKmLz6fGazLvnPTl
9v3HRDGgeiXb6wVUORMcjIaeTg9zBz4o1HTrFQj50gIQgf3t30I6zVUsipHQkk8JpYciaOP3ur45
DgbAA+QzmGmHzi2k4xX9IRVzPUGag1FZG/SHk2qtn/HSd4IEF/l4pIwQa6uvcGUJvdNrvTlg7FhK
gtr/lOsBoY9VDhjsyit5uVmQBdyfLO2AzUN9t8whG1lNOg7c8yObPjUzv/k6oGsA1HiohVmAd6mO
oJEC6pfOdnNIpyIEEWaQriG4Lx9FKQF4KwvWXSa/zg+k77RqxjzG5hC2/mffD/t+4wT62uzWpY1C
EhVOEUCvl8QnlLhZm4w+O1iUhPHsb/Bo3HoxsI4TCVItTt5b4ZWo8ghIKPtqM2YkHNfgppdvESSg
XPh3+gPmcMg1nkjwqWsXtU/YoSkeaA1I2l3bP3Q3Ut7gnUWKSKYIkW9GSo0oBjaZgGWdcc0Pbcd2
GPZU2WvBxcJZQAjGAwH4IoF2iol10zwVfuI1BzN7rern9mYvGDMkMO7DB4kSEueqBdfietbLLKOH
KX4W+aa63UDh+6hByjF8SDlehqpd5/plXB66tAljGxOhtbvrqrRw0JhZhrwKIHXyJJToS7dBljJ1
TnnorR3Tnhz+4BdhuUaXsiBFYlds3DuJE/PlY36iTrGjl6U3DtVBCwr++3fh/1wzHosSQNWN9AQo
A2ANzyU4PasbwgROwnxg3vc0e0GPP1oOV7ZrweDK/IfEIHrAH6lIlgJZaGGD6PSg2cVjPtqhNlph
0/k7QdCEHTTt+/XjWdDfM3nKxpVpEw88h7whnbaO1W3JWiPApR8FBB8uOjJrclKByswykHwWhXCr
Q9zsvBgjjrygsW52pFAwBnpG0qkDgPZ32MzJ8Se1DtbTWK8P/fRhGL8x6/T6Li2tAcgcH+YKM+OQ
czk/fL103b70jOrgHs0u8PmnrFypvC1KAI85Mp1wacA0dC6hBMOtaK0Grg56f7ws2/g25p/la7Xc
JS0Gbvs/YlSK26ZANxW3IaamW6t61vIjGoDWRoot6RRq96iuo46PxLNxvhbwwDGPdkV1aPzf9Niv
dWItfh7lMcRouPN4pc4/z8vBBcaBQKF8eCRjuQV15Mp5LwRoUCj020N1ZdiuZr6I0Whem+vVwSNa
oPd3theHCfud5/mWaqB5RvVnZCRgYo0/bUkPZI8sbMAST5JXphVvZ5se2Pzb9F/15s2Y/lxX5gUn
BfYezhxgA0A5qt3rVpr1CR3h9TrU3+i1+eEmxX62q19eA6br5HY+F4w7xr3E/GVMe4GjfX5cVocA
p21jehjQzWoysJA1+tb0VyKRpX2T7WAyXYQUsuo81nk6lFMDKc3w6Ln7QYTGWn/00t0BCSoavYHS
g14ozp1ISi13G7wxPf0EZMc2a2jQjp/bcQ2csnBAyBMhRsd0LDz6lrJjo2FVQDtO6aGj4n2o9BCu
YEASLXC6YStG9+vN+oA0IoCfcDEQtauT0v2mM0HyXpUHn0YE+pa/MsMMJvwj8ct1UQtXFxhkDMKD
bZCDKOTfT+x0ISgc5MGGM+B+dYLBuP0xQ6sIOMDQzQMvQFWCeJpj3uFYDuVL1m8wu/T6r1/IuyJT
COUCbg80b7bqLSX1jJPhcItz50fibqjI915HN8Ww68g+8Xdxm2/r6nNsrHn8C6p3Jlj+/WTfuOO2
s2vG7CC08alzxtAV5mNN43tQtKxcJHUwm/SZIQvjEWUDN1xbxWEjdVqCggmeuQmesST/7BlP1vCU
s2+097eO993xX8yMhbHTbfq1K7bg/SAVS6AbsOsYbaRcMXR0Jjp3PHZg1q+Of/LNR7RhbN1pHzd3
yTivLXVBHeEvSIuB0Ny+GNHKG1+wRIzskNTPk2g3zBNIzLJNUtBNaf92kjuQWLboczBA78WaZ9/c
1v63FaVauO3Io8Lgy2Q6xk4ovkXGGrewjJEfbNLd86ZvA1SowjjNdkZivpjU2PWt+Y7SGPpPMdjZ
JNsBQzwSBAR0wnC/DoMZ9AzMfdysv1//aRe/DCGy7HiWp4GuZHVEUkK9IZ1j0hxH8QXImAADETnf
WumeJDdnqiAAb5IvaXokikoxDKZgY895z44mpZs9S4qVo15aCmIcWcZCXhcm6PwCOZM2GanX4ft6
UBvgZa542P5sm+9p/eP6pl3olNwqgnjNkc84FnUuqSzyzhSVxY/OZhZbmu6uf/7ihiBcs5CvkiAw
VADVHIZdGZM+c2c42uafojpmYk84pgofYhv8Q9bKy7CwFhBE2mjHBF3E5dh0o9dGbjo1P1YgpSUP
+vP1tSx9HoEzuPiR7QGIUbntLS3iwSpTfuTmn2RrVn9u/zxKR8BUoU6FsauK0ZS5e69wDH5Es/bP
bs3hWPrxp1+XGndikllPnd7NTH5s6PeNY65k9i7cGeQTTr+u+LhW3iWD5eG3f+TTQfsY+7fb9wb5
IxgcC4wvF5VdrR3LAYWq5lhW3zrMl+1162ZFlW3MiAKQWEXnkVrzqkEno+kZDjf1n4SA2+w8jtYv
0/00zXdae3NcAy8JjzLwYIgykSZRHi3NwsPo1Tk/jikSbrTb0Gpnu6/xWjfl5alDDmYIAAhhIW2i
+s7Auvj1kPT8qGfbOtuOt+aL5TJOPi/FnyiVIKRsqxKf79vHjL2WNxNwye876JUHbYaPe6EqreXn
aRLj+wQTa0WdfGkautF1uiEeCIJN7+W6ll1qMUA78CCQnobQixFnpd92bjKL8QhcY6CPvxP3zRlX
+D4XTkSSYsL1x2g4sOEpSxrnpIBbmYvjiNE6ds1D42YjiBIxnHFsGb5/0T+RxG0Jnul+hCJjnt5T
qt3+fZSFQUYpwxaQZSgLwNY1k0cK+9jtWp8BL3czhgrTFPGGy9uOUccXHSczLcrJcFP76Bcfdn7M
6A7TgNd6GhaOGncPFx0xOTqkVM8NUPcJ/k1mHdsDiJLDrqXb9Ga+QCzkVIaSVxg6t4O2QUaWGWE2
vjXmWt778nWFBAAKUZWTOV01xLPqvkdLKySwNKTmZzwsu7L6TaZ7zdoWZA3isLBniLbQcCRHoMrk
2PltJ/1QA5ZiGkdvJncFwaBlDOpO9tfvoHzlzpBbiFZBXCLpZCS0VLWMScpoZRQeOer6b4HpiaPA
xK0hQxqjX/GxFiThSZGxg4yNLnhSxgygE+RSpmM3Gb4WNCMfPhmxa3wUY+aHcL/im/0H9MoBGwLf
HREfes7P98+b4wkPXGcd03aLyeLdWuvs32yYsnfwFQ34tigPyrtzLoCbbizqujKPut/Z20Szyw3N
Sg9RAW+fZozEESjeMxBOeylLQk3o4701Wm7QzXrzada94p5VNDvovOkwcZ1ne8Sn7ucYlBOPJp2I
tp8cp/+ik674bIoPkIoBl+vcFbrd7UqSjNuKIxGYEeZiXLedt1/I7CZbYRPtR1sW+iHPnTUCsoUz
RE0JuTWQgiMmUjsdfbAtEGfm5tED34JfvkwGJsrP+6lbsdqXUaYsXkEUYBbwZ6E351srCqRb+8wy
j4OdBeb43ANxYXk/ptYDv0MSJOKx7/cGvXeakALCcv1OIIBZeDYkHlO2GIHE8YJFteH9HI+xYx6B
BnkzmM+eqoSUdyLDZDkgNI1DXHfNl94x6AY6bO65MYEneESDY+DPVNCNL8iEcY2+0+yFTcvHput+
tJ77gxTAdzK79LutThP3+6yn2euMQcQcM+9RDt5YZhxDTcyfjoXWL2DszPumqNws8H2RhznX2Hbs
K23vc0ccUtGLgzb5zncLSZUm6EtX23U609EZlfxhTbrr3Rwkbhn2qGm0Al/HBPshcZE89oV+n8X5
j1wrMEuvc3jgW0WJeS5p87sQev8oQJP5qfI6JOS5kX2kFRpxgnSaDNjuDj5CmVi7maPhf9Ok9gen
nY2SqZu9Q52dIgCnxFH3xrdybOtwdufiK/XdOuwzfdhh+SbG91ViM+jxfJeVBQkwfq/YsliD+9cV
ryDUSR7bSSNbs9d+zJPl8WDoZiMN3MSjf7RJpEHvwE5ZBXM+s0l/xWy24pWDDPtOZ9zYeHbvlpuk
nB09TNHoZm77INebr33R+e8jqrvt1qM52eus/140w1fdr0Sg15PxyfOx6UHlYzop75j4lrPaxeHU
9ozGZEpfJ1YjD2Bofnw/mWa7oUZuPbvZiAl3Hq9oGVaV6UVWb4yolqV0EzcUiJ1C58mza9bTz4wM
vxlP2l3D2o9qRo44SE0t0QOLpKiwlYP3NrLyTbTeV2OepzRAKyOJOrdgAZCpoHvXpiQkc+WxgA4J
eC0dX9R802ta9cvxgE8rkzjZDG1cHTLkK+8sn7+g5+LD1kWUVHlqhGMrtllLfnf6yIO4dsQXv53H
Lmy93q6fWq3u9yOv/pSwVfEOTS2gumgH+8XJhqbfxAyMCKHemSAVTgav9TaemLIjcEPvldNV8LE0
RyA9OB4Knn3ojRtNecfaQMur91FnP0XawPgXqbWpCjDQjHYybmIrc4OMpd6uZQ6/97XewRSFjFXb
kuUpDQl6Lj91c5o1ATMb8K4kJgtIFg9bx8mzfZ3PSTDYHQt1NMX/YYVg90VBXzEMMAlIXVgYDZl8
7VvNfHMqo76fpvZX43TtEDgsqR5YOWmbvrM/+sSc3VBzzda7o9ms/4LxiYOac8xczfpua4Dfmkcw
x+AUbEBcRsd+BGloUcPXz7KwTJCYQS3zjepoCLkDL3CSguqg6K0vMQG6Zm75HDR2V4ciNgu8sr4T
umX2x8mbKnTbHBJqzy7B6NVU5Q6omhmqZBuBMZLHfDJJFViT1TT37UStADSH+sbJx2ZTJQ3Y88oa
gxN00M4RNE9tkF7tQjIVkZHCUHeW+AEq5WbvlDTZjLFlb3yjMY3dmKLmu2kn75c5ay19HAv+VGDO
w1M1VrkB1eCvBqWPU65FpVszbT8PeLE2rUUGMKhmL7Eov+leDsMzZrY1h3Y2vjMwlI0P3MvyR3vg
MGt9VQx6oOngaad5nsZB4SbNEzMJWu0KvxhfK0KT8b6zteRutFlynEAdoqFPrmeIQewqKLTE3OM1
T+6bjlbZNtfcPt5DVb8UnOy7GBM2e6N4dwnIHuAf8tDBL9i0Lqs3aaH1fZAkRvZkeCL9H9KutLdt
Xdv+IgESqfGrJA9JnMSOnaTpF6FNU80iNZESf/1bynu4N1aMCOk7OAcoUBzRnDb3sNba+2aI8lAK
IerVaMkbqde4fVXKdR5Ww+C+EniQ6yGJ9NeoWffFWoC2sNIjiQsAeYL7ITNJBMAaepFWne7eNSkp
0zBnVvPsNnQ8oUr+G3Lo+k3ZiX1VYDc0w9R/ALHnoiVQ2iaBh65csc9NkOCTpK18JYshKACK28UW
GrwUlj786rsm2lDhlo/oO/ioquwFrDJ+5ZLa2pHCpju3ZsUa11kLhCUiH29o52eanoYoG0RQOKjG
tQJ6cKflkVbdUFuIwS9K9RsSWpm2oajukD9167hQlOxMEuZykGEPa+8XiWmHqKCbYW/XNbB5naX0
oLCZ50tpej51i1dRUxkUmoBxrUB9Qm/VxChv80lsZteXwKmNAG+0YVNoJoM2v5V4K1ZC76MjOh4i
Yks4sQNUElOOVgTtlvbjCxsLN0Srm9TnRJU3sWp2rUw6vxMF0KlG8duDAwW9quS+cxQJ0YSVriwL
nSh0CctqSWH6rcm1Fzwcf0czTfWgY6wPXTI2WGGB6Mevep1zTD1KjY2D9y8PFRrF5ptxrEqc0yRm
6HjU0STo+rTwk8oDMddij/pYc46+r8gy0y4aQoCptpmjBaoA+duoKsij4ifqtMSpKiTdMI2SVZoQ
N0h7N7ulQ176RV9suBX5kYF96QR+GJ7q/giEvr4nTVwFYK3jkpqihrBMBsFyvy666glKu8WajzpZ
WWke4dBG7dEeBiiARrw+SGBCthSy+DuAh+NNMajEdzv5d8RSBnhxeeCiOry3oXyxmVLqYelRuaKm
FD02IZIvdQFtP93I9kBvRatKy7oX2EH5gq6+YwgTza6Zm7QPLprswjg4Zh1EjszvSDGqH2lSMHqr
9Yb8CbVu4qumoQFgxbhvnRG9NE35arS2tbZhFHx96m4rBhIFXOvzK/T1LTae0/8xafegSwPOlVkD
DqW5R5dndO32id0E6QAICEW9DklLO9oatGnDiCcsgNZqGpiRR3ZjYmd+bFftFcxw5VeZy1Z52jgn
vGX1naR5f23lEJvJCW5HT5iTBSVSERuZm/0mIrm88bwo9t1kcAmCt075lVvVtyDfmy8UHYY74iZP
skPfTGtw65sCNsQnWQaqYgvHiTs1bs4Ab27vqtrjaFA3UD/OaPWn7XQnxG/Fg962Bfq1R/qfuEC9
OxRcP5nd0A5bzRZ5dy9MI3ltCVwZQZvrxiOHzizTHeRRPRT4a0/lGwPNSppAsWanp85DbsscR9ko
fNtqXmK32/OsZlvNK1N0Oko28Ndca4BG7LCGod00bS+uclszQ0Mb7CvIB3YBgPm13+iCiHXKoNzX
GGrC6uHJpmPZBqSCdkJvlXexovEqMpNmNWiGwP/Rhl78q2mdMuhrrVnhiEACyaZhynnmD56rNnhu
/9LR+C25XENSpAKPAkWw3NuYmRvWkfUnppWOlo0R6Cggs/pOk4LtlJXIVaeJ72USk7B5FyDfoW65
SI9cJm+gARfrgaOFqSDtM83rNCiI/aJGK73OO+teUgKdNJf/LVnl3mWx3v8BT0vfpW7Un5QbRRuj
qCBuocnssYo7tiojfdzG3JbeajQLPbtFA4va10ovvtGx5NAJBiXfdSRDTNr0VudTpsH1ykGDWXly
BP7axXNmVT2D86ah0U+Lt/IHH/HW+XpNk6MJFeUx0NKa/uql07yQvP0JOeJfMrajoFRJC7ctQx8d
eYpGNjzUTQevL4F52eltJ3hY5HahB1kmhyZw8SD9GVzlbqDILn7BZWhCpDItvzRTVBGzrqlXSazV
KysqxhV6Smc3EHdo7kkp9X3b2em6trmFTbDzPMjitvR8no7RY95xwFkj0hbOrusdRvzYFEqFsaOR
tUb0v1HSifuCVI+NbZcrmF0EDHpab43KjqADxACWE1oZ/0rbqoOH2tgNVqf1kg2DOQokEDE/Ta1h
NwgaIGCntGSQu8osa3IquF1VW0jZpmjFB88WCvZRts6LOg/zNDmh2vyH5fDxmJUF1OpH2Lse0YSn
/nqe6GDCLdgaB78eXUetVZm7+TPQiO5OcZKthgwkgBG3+djZCv47q7ufKbE6fLbbF0btwa93OgRA
Yx9ULRocrlhRQmuxSowTABtutzHGLM3g9FXoG36TexCTLvBya6SHa4pSWtfXNRxGVa1jqYMb1mv2
i8AGvUSFZ8W3Voc6iwP05VZPB2ZecWHcoYwvIMopKAtKs9e3RWbRfpW4DZKe8YjqIdgL5l1tpy6o
ecUrySw4s9CdvDO8VMIZlMk1eqiz2jeQnX3SehZfpTSKZcgJBFu0yoZIGJgw7NqrS5gbXuTJ82DH
rq85BdYBqDToyHEGCo5B2coj+i/bUrkOMgYcYHNw97xrud82CXpUtioN8jg76caYBuhxfyz17pGh
pHVtehz+Xaw6vO9uG0RJWd4zvayCAUmL58qu9ooncMR0tFqzex33OWHJlYH3YpMa3N1Az4TgMlM3
BDK/uoaWp948gNhFfNeM6uo2lkld3kGw5aGz9Z9ontX2uyjuTPcQ6TqUtpTeF35UF6+l1Z90WjyS
urFwXk3xnOgWf3SL1uC+Rkb1zM1+uBN1s3PL2A7xUOY49Z77U6TqGTmEKqnwBnJN38a2pf3Mqkz3
kUgC1yF1apKsU/Q3fYggifRsx/j1JmPOb6F6JB5MeoBiubUaR/7Esj4Nqgz3onTbt1a4MW4Zezbl
UAWGQiyYDDXzHfQt3tR2UQUtBd+rHzz9BL/3MXHN9Bmy/c4vCNgl18oyajygrVP4xRCxu4iRoQ9Y
gQi2AAtpVQC8sushPKavDRVHD8ytvCpEZ46Kb5XZP7SVnctdmk+SrIWNoC7xwF/sZfRmiPEt7/ob
UWdQQbfLX6OjjgxpixwBExflbZ+4rzSqTL+sgSVe1UmP50jqRg+dRhf4MtepIHLoQvYM2IWOYcPR
coBceR1zwBwz6yuL6b/1wfpten0WsAoG0ir136QFIZfAFPkqxWKg9FoCBDEkWLM66p4U8FnB6BoR
blAh/tam0vzCcuJgbByFCKhJ4l1Xif6aU62nfi75LlKxBuKqBYhVRoRlhHlsPw8cHBIjHfdDYTsh
QnuEejLNYFi8U6NHzxpPNd+xCnOj0oIHo6LFVkk3WbMs6vHT0vpgy0oghucT0ybKmp9QYOjCVMHD
RnwKg52M7G5wKeYgQTzNVSFOmlTFrxwd5X6A+FqJLQTYmvsMUHuf4OkRgXTMo4Js2mMNmY6tg8xe
FpBEz3fQ1bMeeR6nuOF20wGuiW5dPvxF+sKB9bxSZJB9GDHNqdcVK+2N6Ou1xSv9GQGxDEsAAO8E
pGJXbcla0E6o8atgXT9uRQy2PmInwFtjWAq8gp7vdXodtK6nNnxwf2DpIx/+CLhDLhzVUeknVphy
m6eI/h2xRSS49tLOu9YbR6LrR5T2d12XN+bOQ/PRVW+l5Dpt3SYAzqIJTdk9oWRAt7ZGXrykHvyB
eY+JwMRobvl2Yu2iTD/KqIMDnsevTstf4JI5K5VQ70o25j33AFMZnFweeZx03app9CJodNkUgabr
VVjTKA0bF/FMN0a/Hei3BZZWQLDSLLZlQbaktrdMG8smgItc+46tVjUcK88utrT54dJtZ7e+MVpv
ZIibdVtz44YmCSC5KEW8Wch8/EqcDvF3pcd9aBeTjnJR3SPUfCJtnK9yIUp4nG22lp7T+nnfFjvk
bo/pWOsvo5bym7J0nDKUEf9laEpuYFfTbZMo+y4yTXmQTRwhpITEku5kp7JTr1nMrI2AZvvotzTJ
dhnUDB8z1bNfRWsNJ7fwHitNLxLACW1k3IpUhDmuRZB3hndVF1oZZlDoYj5SzuZrhEfkETAkYWxV
lr1yeAg38UD12zRGRnSQg/B12Jgb5XJy3xmliVxNqem+MCPoM7vaD4/IvamUsWkqU65Y1qU7SSAk
HYGC6Kd99ddNtLfGYqbvudnRySFsx+Eph6D0/46iCtK6ETB0kUqdq9gqbft6gHDdk6mQ72qRzLnq
EXX5MTMfh76x81DEjesGVmx06BCfKWhkWBz+gKehQ2dUOn5vCA7B/Iw/plWMMRPnWXhEhKJwjQcp
KX9L+xqtdCJYUAhGKPWD41nYdBSh7XpAKHhobIL40bY5f21pDs3ctn5ojI5AiRqq1UGXJbILDFKd
qtwervHaoqpt1xDxRQZzreM/pJtq5GT47yHOYZxsIftD35L6BySUFAQ/m3IVN5p3hxa28TpT1Vve
IFzMwLR1/CYqB+QNvZ9ICmRB3JXtswLU8d4eSBwHrhspTBHuy7VN6lRHN53IWctolIHeZ+i1QNyn
sW3SNw8p0D30xZ6RfLe3iow0QEpYwaAko7lSkf1sIIdXKBhaG60NoDGZ5K99Q7pg9LK2QFpBZGko
uTY+5LTN35wJiJNGEkbRi+nPDsHnjabc+k/UT8dAN/f43W04NCg5BDUyZiGa3osVcHL1KfIQ2BrC
eyAiiQJhMscnlOFyVqX0CzM1gwFGaN2ZLP6VAQT0AEWP7sFoW7UmqrsVtqR7QDuz3pcknYINLTdx
vOgwwOwiKq5FY2yqVCEHAhg7YDccGaprRVGyMPVy3IM/6t6aEp3kxtKqNpPxeOga6akw0yvXLzxN
+Eg94zbFFDrZBkBSdlAbNF/AKVwqwkFyx5jKfaA4zdGPnJsGfK2RHh3xrJyVoFsmv1/hhZwPsDoQ
dgGTypzVLXPHhbdR5hQl6tDItvESTf9SLQPIqal6bOCfOSzRQg6LItdEj6W2aq3AWFJevvD9CVMB
VBMILmivOkOolbkeeXnrucfO+g2zioP4dTnmwhZ8/P4cIWy3jkTiDd8vuEDOaGtWVzEycF8PsjAJ
OqvlITs/ukj7uEBu7PC0aAtl1kufB8QIPRWAPwUjcvr7D8gNgmwPeuvYDvD012/xUguKz1+H/iPo
DUB+oV0vxNLOv+6OHtVo2tMjQJHalVtuv16bC1W/s8/P1gYhnUnaBJ/X+c5zroS6kuPGyZdAOkuz
mN0DZChR99A6eqzUqxpO6e+vZ7H0+Vk5mPCWx0BP0CPvtshw04UdvrhIqNdDbgPYANua7QEU8Co7
5RZ+vb52c3/kvvnGlsR4L80BjIlJwBth4ydRq4gbSc4zgEHKAa/kyHz0dv3+Kk0SLpMeLMD/c85x
mrUoSUMT+mgiJ5maq5J9l8YJ9ubHAZzzs2pnTGUcQnLHngpfumGkLzEKLi0SqCXoxUJBYsdY5yNo
taDIPBHz+IQ8mm9HS+XhS9+H0M3U020if8xRINJz85Ty3j5KvIfw4h2pLWzCtAYzYMEEWMLPB/j4
c0ffPjdRRzU75yjknYpD6JHITfPgVd+/EWfDzFCEWpnlsediGI7SQRgX3wd8EAB2LbC6wCL51Oen
ZkiBJAlz4DRbt/kQWuXGRMm4QWLm6zP7+YEAhgXYERAGQGMHM+d8wzvboKLkHuINU6W70aqOqFFY
97wX5sJIn4k/AKwBvmLjEoJ9gYN8PhSdAu/K1aOjcd86FqR5Y0AvXrn56KUs0Hhg9Eg1LMhBfD5v
ALEAhgD2CgYmc3ZZ1NvMdQYeHZM43kSatj58vXwXvg9ONYgLUz8uaMvNsBbOqMvCjnh6qpm8q4zy
mhrf1WbGj/44wmQ7P7x+rOy8FtqO6alHSalbafa3cZH4PoBlE8AMupTubFdyCz2RepqnpyyDRQwW
+X0XVwhi7zZeWIDl5ow1r+e9XkAQ72gQIAHKDdRt/2ELPgwwO8FtNJh8rDEA19ftSScLx/bz74dz
hoYsANuCf/5JpFAXXUQZsgNH0PpyDlXhb9t0fB87AL3cyU2eMwFyI9Y6JiPtWDo3lbGR7oI9/HzB
gUZ9v3aTECxEa87PD9E6NIAwrPzkqqvKO2X2uhqvv7sD50PMbGE11JYODEB+srQQ1KZySdPlwha8
80/BccP7/emSxVAtzq0KzedM/aq8ZvG3b4AHLb9JUWXq4vAJiiZkUshSadmpek2AbhbfP0DgmAP1
CAMB2+fMVievS1LWo5efKJKDxGfP31/8j5+fRRBENHbnCHy+rG7c/rZxFn7+dD7O39OJIv+fnz/v
YmyiipILE983+oA7KMkSH+lJVAuD1F0SCrxwVhElAvwN8NikgTW7ykNm20nhldXJsR9ZL/wB7c2W
mEmffc1JYva/Y0yH7YM9rcsWoirAT520FZepL1bGlLpZfXtTzgaZPQuuXYH4H2EQRtE4LbtR1bff
NcwCGlQg6oIvBxDqbBa1FQ1tVlUnGPSVMsfrqOg3/zCHD0PMNkO2kV1FUVGdntrxdsi+/ayh6xTk
f6BuY+HxmZulvBDNEKPAdSzz3x0LKFlAQV6wGaCfAZvtYaHAX59tc8GAfxhYZB8HPUyvgAT49uKc
fX62wbkGJivg/vZRpMMaImAsHxfu3cUJQCoVMiTwW4D8Pd/hgqS2EkpigRrguxw0s5ELI0y/cXaz
gZbAu4auUkidzH3xLGoNJJ9c5yibNUA9dr6OxPrrZbpw2dDUA/EEUhzvt/p8EgwgBsJQ4DlC1DYw
szum3fC4CYpv9y+AHCSyM+jiCdXGiVl5Pg4HdDiFNKR7jDN+E12Xi17SBSt4NsDMiCckSZoRxcpj
/hcoqi5dW2ngFOCKLly6uZMMvgWK4dCtQiw8waLn7HhhmFHLB0c7dQ78MYIaK7nW+icH1IW+v1Le
GALbgmRssv16p95ZBB9Ow0QkAbocsGFoYQHPPs90VV1KjTga6GkcUFoHLTM3/Rj130dPjXSTosE0
UrXsKe0s+RaVpH+TzPZuKi6jv6Vnl9dVpD9xNMRYlyTyfI0qgmqWAPqGakASdnULfYqxSNyHpKvR
w6wnyT0UeiVavENqPyivBQ3AMpF1jDLs8Ki5FcqzvF2h17y3QRGYb4yeAhAH0NVVi1o9WnvkA+C5
pZcXO8DrkgfpWSfQOvXw64WZdvbjuky9kAE3BF4bHUonZPX50SqSnqHlSJYcPPu3Z22z9FSm12bj
+bXX+tJZ6pExu5SQusFwIEpMaVOIo833v2UAUMayTtB89cpo0Ab1aaDf83f+d4jp6cCeu2AOzS5L
bsgaLpsbH4DTc41jlX2POzB934HZwnKho+90K89XrDISNXoote5r4L0N80T679n29wHgj0+tNJE2
RVbwfICiqnqNtKa3L+VKXzvie7b9/fNwaF3kYw3YXmt21w2XO6MRW96+EHc7Yf3DjwfBFClHaPWT
T0qBg04rQ2eOt0d3D2Y9y3IhHJqZ3OnXQ8oRKWuYdShlzQP6zNYyOiYyPrSWH2Wv1A6I5zfx91z+
T6PMntfYG9JKxiI+FEW1Acrnl9Pk3/MQ/m8I8A7hNCNZNO8XKfRIlFC7jw/2OG5QzLxpgNX9+m5f
Xqv/DjG722UM7So1YIiYXFMtdK0gqTbdUg7iwpXGm4ScF55BnFpvlgL2qOC1ABN4XzSWP1KI9VzV
x68nMnMWprVCjAoJXpDdcSPmHW4NN+pUA7bxvusCs9miRPb19y8sFNpWID0OpwdRzDxJXuqpm4+d
jhvH3nRNApNwzQUJ5DcFjTAPnF3IwhhgLWOh3NnVGwrXioHr9Pbqtcvvi6defPv2YQA0oDRAzsWe
zEXPARSuGit23X0V79Kr2v72mZ0e7ikDjIolntHZgTK0Fpmagrh7UEnGWyu7+nobPp0kUHCRhHjn
ECETMa8WDZbmRkVak33Pbsw3Im8M97u2DyOAiQnCOJS+JgbPuWlttCFqtLE197xJQrMFcEB9L99B
cY6wxeBMQr4UNZ150wegN92kyQxzXxa+KK9Kd+Govn/g7MHGDuOaUZR1kJWD9sH5FCwRi7aKuNon
RR8CNe9nyaYbAINLr6t6BBjxLh2PUn+JrVUTbaN64QjMlUymCcKsT/IyBoSAyJzZJsB1aQBFVXvD
ejAbEiaRBbmCGwUoEDyZ+6YJvb8qXjgZnwwAzh2CWgTNcIEp0jznk5aGBt8Y4ih7uwIg+SbvFgzM
3AC8e4cUJTIoPUDSbr5rMfFgjB1BT6l182PDql3+4+ujPZ/A+wAm5NYxjQtJmKJtO0/Xe3rSRRyC
YtUIEv7/RpiFzG3ZGcRMMAW01tI20T9MgEDFHwUaPLpTp5nzHUgqFE5Ya+DzprZJs2S74LXRC1sA
5QLIU5iQi9A/qV9QmaJy4tb0hE6mkD+P8vwudgz+aHQs3usWxB41S6F5H4uyMIJ4YmDl3LoFLAlA
BiGddu3Q3rrmJLcfypZ1G1AqyV9byttoLMqtTqQLCIeWhXWm8StPtcYmszQwwpweSTGjBZLabfla
dIDWChDOAK9OhmBMIQ4QAPLV+jzv9T81ejH4fQTzp0Y4rsCnLim0X7CBON8ojcC8Xqj490WmmWXP
x70OJZf+1myvteS7DiwuE9wzZIkg6IwEy8yCRJX0aGTqw74gfwyaAgH+9vVRnFM0JxuBESxE99Mb
hMzv+WEhMYA0cS0HmNnGTzsJ7mugOl9295rag774YmX2yhoAgG/j7ddjX1y/SYAILcFs8FBnTxRS
9ExnKR/2tPee0Cv5Rz7aR9oshU3z+zzNkMD9h7otmn7AKTmfYTmi2gop2nHf1rrARqXNVZEXSwiT
6SszW09hZFFZeJfRnUdLqVdqrci0cf8OMuzwKupv6JsSWHoJKPzD1yt3cUofBpsu6IfMoR0D9Ffx
GA9LC8BVGQK8sfR2TYXuT/NBJWBygpD3mc/HaND90dMsHG7v6BYAfNrFpq9fuCH9hiRBOcZ+2a71
pRYkF5cRbjDkHXEoP3HzBVgHOeR9xn3St+gcJuzTgHJWbrMgsvpNW+gLb+TsDJqwXhQleAS6YEPD
H5vZyrbMq6wc6uowmlCD6rZNsY2Bfvt6uy4NgruLdhFTQgUx9fl2FSVay/Ypm9qNv5X8ZyTRVuz5
6yGmT3zYrvd5fBxiNg83B1bfszEET3/ZNL0qvI0becHgrUoSr/tkqVh7cbwptgMZDZnfeUiUlMqt
iJZWB6Ghf7IyAxPyxFopwkbc8+RVW/I3Zyf+fX7InVKE2QQIq7kI9miOGrVFgr6tYMbyNnRGtvp6
BS+O8N41DU4TNDRmfosWudKmSQ2SSbSOtTfpfC9O/d8ZfPj+7NHPuJl3FYQGDmZOfTK85Sr8/gRM
1LMNuHooT83VcfsuI6zXtezg0ADhXbEE7Ll0igGbhkeO20KhHXd+itNcN7QKDWkOuRdE4krTVjX9
3ovwvkYfh5jtAdC2le7FaF8uZb1ye3kw+vo+rZ3N1yt1aSbIN0N605jEteZyzim3U91hfX5A5zqv
WMtuUy5BDJaGmF35pPfI4CUyPxRC8Y0LbcwNUoXRKm8X04JLQ82ufj2hiIcaLGHs296RyZ09XCmx
8OLMXL73nZmqI7DI097PZbZqAQR6I/T80FarjG6V7etNEP3+el8uXcGPg0yPw4dnjUNZxI09koO1
6f0BlXkE21Iu7P2lMZCxw4uG6IQAU3I+BlpWGOBkZsUBfRgmtsdSt4cLuzHpnaOIi2cKcf38CGu6
AiMx5Qet/aENHQKIhw4ExW8v1NkgM1syNImbxUbGD9CfAD+FaAsP1oVFOvv+bJESTTXStTAJm2ah
JR7yxl6YwcVlmjQgEaVMEf5sq9OyFGUZu2iQrfzxBcIC+cJZujzAlOkCoHXKIJzvs0PBgy2FYgdg
2HfWyK/dju3qqDp+vRMX3kEHiJ7/DDOt5Icjmwv4npCmYgcExb4QG2WTYBh6f4zvTOMlTV6+Hu7i
xkCoampBi/hrXmyt8DQy3cCsZNoFSL/6pP2XCX0YYbZuEbP0um11djAqd+uh7YBh37cxDwZnb7qZ
n5Y/vp7RxX1CsI0OaiaU1uaw4Da2wPa0OTsokoFPqP6Osgb2J9Kuvh5nOlAzB8mBq/KfcWb3MgWP
i1t1zw7OxLcriLBXRjtCd2EAM0k4nfYA4Gq5EClfnhzqAhbKyhNo+Px0oOhUi9jG6ZCoLtWbPrqO
+wW3YmmI2UOT1szgoOKzgweOlH0dnzL+T3d1wm7rFrIun0JEa7AF7RpIk2bWQyXevPou5at/2J0P
Q8wCGl4qKFVxuHeMqSC3DmkHZoP9J8n/GFn4/aGAip36wUD/CH8435MKXQTMoomqQ594AWHFbVQy
0AuN1i+U+WyUILt/PeClHYJTY07OBkLs+YtAJz6QOTrVgTADqgJQvmAQosiXOuUuDTN/E2CyjcTB
vDTyJ2PSp/WrRX5+PZVLl+jjVGbGoVRsREbRxRhod9ISHloFuszWPmojK1s9fD3YBZfD+TjYzLRq
sSpZXGBCHvbGbJ6sEUwiwlYRX7hCl4yqiZ40sJfAdH3q+KyT0gIiPGYHUlk3Go13oJgtDHFpcyx4
TggsLCh+zrPxTmyPWZziDOQeA0X/XmlPvbcQsl+axscxZuvVGFKLQE+tDuUQ8saHFNHX+7E0h+nv
Pzx11mibIFjj+wj7/FZBSUAIKHYs2OlLu44i25Q7RqiHzPn5KAJpqtq2h/JgDGSjmfcQbwpp+cq+
CZuZHFoHWS9ogsEuoyPRbDYt9GZQKMvLQ6Q9pNZVpBZW6+I8bFgYaEm+283zedBStl4Kqu5BV5uu
4H6fIJNcbP58vSeX3A/kYUBrQvoMGcLZA4O8ZzxAIYcdNFUFCd/26iet0RNdhA6NUTVZcjzfE47z
ZxTHGNQFZGgmDcDzaTHqFE1jF+yADuzqxkGeN8i0hob6YGibzK3NLXRqHgHmYStOrHEVUztbgYSn
+w3EXHyjtsdgpIBPkFRjQUo8dh2hQh1+vSyXjioyilALnGK8T5rWDnhrcuw8mNzqKSccWts/SP8P
b/vHMWb2Fq1idM3Qteqgk4NW34Nl6Wt84Upf3N4P85itNjA2VQxJC3aAZui1Q+SDQ9VE5L+uMx6i
FVmNLpb5Ap5vae1mZqQ0iCiki7VrfpTOXVOGov6XEQDAR4w0If3nxhCNXZQDEQe4fAy5UXGViN/V
KBbu38VpfBhkNo2hdJUzjhE7iIoHppb6tdX4bXb6h4MG7w4cDxSj4JGfXwcHoipQPLKxQRDJkGqj
iBMYCGm+HuXSswvni5rmlOIDNvh8lIzXtJejAx9PQIQPgl1sU3qNP9anpPjz9VDTsszv98ehJrP2
wchnUy8Ru4evNwxPUtzRhc9f2hWY9kkvGjk8QDrPP+9UVuHkQLEj81LsYpesDRlfaYn7vbLJu3GH
titkwibJh0+9mZ2oRo5HKNxNE7I2TNf2muv+/nqlLm0KmgmisAAn5XMSiRuQY9VUzg6wXmW39pK1
nmwoh2rK6uuBLqwZcm7Yd7TBQeblvcr7YUsaFleRRp38kHevRbaqjXXuLGzLdExnuw51TjhAE44J
/86eEY9lmuVYWn6w+V8ZgXTvBZ4GAZjqCnJ+oeHd10ud0i88j2cjzsKWPEcwmOMQ4JwNfk5v6zjx
S2UHtj4uXJ5Ly+dOXB8HFcvP1iZJBTAjUKg7dFrpD9m6gfxg6S74dxenY743oIZEAC7Q+blGP4NE
OU2CrFL8wyr5Jre3WduFBlvqdXdxNqCu2OgcA+agOd3fD4ehb+oK2mM4DKb2DLUE33B/dPWCl39x
DPSeAQ8H6EvIp56PEUO+KVYJ9qaaNH9Cmtzr8u3rM31pvaaAH3WeCdM4z87YrE5ddEMtkDaxAjfv
fN0YQj2HmzQuXFP7gkXzJvgcqkk2ikp0ZqIhiSZU0zfFwTPTdl/b/c+6jCoWWDQrAbcvtX1URfdA
7a61QwZim1ZYawYHCOI4UCGFyG/5wzH0fOV1qvVrntmIT1X1o4zGdCsVyf8WqBqsPUW829xu6LWA
LBF0DiGuZXELhQqNdFuUkIcD0LSV30g5bHLNzEIEi+LQoCXYrZAaRDJ0yPmxotNubG5o0Glqqfeq
894coObl9iHtexIqVcu/nZk1AeWjfGsg5vQYl1b2GjPmbRlk8a4tVgI+BjmWDaDWj5mohM9iFW9T
zVYbtH0x11DmgXaSlihEv4L5RmTm2yJPq7eeAlCsQccSgmyAYEOne4k/fXHbcQ/RJBD4KmBuzk9W
m0GaNk063MV6g5Zbd4Pm82zz9dG6uN/QKUQOC2g9k8xsGVOFQyG9lx9KYHbv9KpZff39z3OYYENI
H0PSG+jSOS/VtmutMlvcQOh+vUHyZ9U1xbNMjF1JnAXT9XkqU3Ee3WLA+tcB5ZgZSYtBwlvwHENt
oh4Fl4VQa177xzOJ7wMjBjoi0pOfbiFjhoKAIOogJaqTkL1v4SXVCtUjJtZQkr2O2XAzNPrPMXJ3
Ra42kI74oWf5ws+4tKB4PyG+DfYIoACzzJyeV40Ooi9Mmu4dhjTb6gIBv8XaLdR/g68377NDPc34
v2OR8wNogYdBrZTmh141awZ1VVtd5apb8+bBbdzbbMlcX9xBZH4A3SBgjM0fVtk3jolAASssojWI
6ztB7G+fd0wJ2SWcSsh5f2pvbOSN17n/Q9qV7ciNI9svEqB9eZVyqzWVtqtt94tgu90ita8Uqa+/
h9UX3ZlMIYWsmZkeDFADRXILBiNOnINMI2Tn4SrS3325pla3OAjAm/HeQ1Mg4HKXk8aIVgEYYmWn
eRe4j91az97S+gNsZcAtmMCoqUiDVOvM2mEo+pVkPBZFsDUy0CBREO50vrcSGC7akj0F8uqUeI3L
oUzAxOZBm2SnbM6mB/Cc8l3n9XzDPFBykqBtTrf32/VVCgAmEgx46aA5Cuz8l/ZyJpIgmDLsbXOf
+6CXRJpsd9vE0uqAXl2mSvAAQXvopQl3bNGM79UwwVNvl3pmsx1BDbry2pVfUSNElBsA7tWBbwGp
+qWVwiyrHsSEKM2JLxmLBlDn5msd+dc2MFmIMx0kgqFPpqpL1IVh5yAtQs0U3SZ6+YfT/vTnnYHa
U+qusaks2gI3AqC3Oryfo+zpfkCvojOQHDntkn1xkdeMHLy2UUsDcfseBKHezzkhzoqrW9wOZ1YV
9xMg8DAS9OufBsIPMoKAptBoRBAmqVeujkVLPsDqiEXRhKSmt0B5l+d9luYnp/5e8R7sPJ/MNYjx
gg1saYCLbawXtrmyuSfwqYmOBPRE8Y6b2SaozI29VhlY2N4XRuTfzwLeVKIysgxGyh+2324yJD5u
n5/FUaAUjGVxMBo1dNdFrRfN2GanZmo3w6B/bUTxYqbjStJjaRxobkZLk4tawBUoE90pYw88NsYB
arI3jX6+PYrFz5vwoehkRIpUhRj5JhsQVOPzCeQB3IMJssTbBpaCBbw+ZcUc3ZKS++NyIUBf38+m
zunJAj39c2Fqn9FPWe46xJ/gUUf47vH6Z6c5zgtItxi42ofq0a8L97lhGWjTb/+axeGiUw/oDRuP
b/WJUmkC/HfcpiduahvG2QuZkrfbJhZCBWD/UZKUacTrOpGYOqMVGjZeYf2BZuBNodt70j+3WbAx
wL7fWCsruLQP8QAHFg14dNTFlfkljVuwyitxNSXdp9LpXoOWHoYp/XZ7WAs3oOygRiyFSsdCNSrh
Yhwai566pDukTP+T1AkwtvxER/v7bVOLIwrkmwsODOU2ZUR+Tyunpj49ee3G04GEeJ366LaJxX1w
ZkL+/cw7tDLW18EPc2KTUW8kRgxs+sXa3l+zIgd6ZqXjXaqnrQdHlx9M69WZDv/bKOSanX2/HFhX
9z6+P4OL0ALa1wGO+n4TWHXgw4BKMUHzcGmidywGBYsE7qfalt0mW4lzFq5T6KUjyQK8OWCUKrlJ
avXwr7aPPNtwMN0n0/8cgBmVP3nW/dEOnBxyExaihOuEK5Kk2cCHnJzYrO1YEGwtq7ivLUS+imAC
GTe8HpEDUS8EwNcHdHJSciJfwJh/J3/V1deVtS4CQd2U4uvBAJ7V534tW6g2fVwZkEt1tpm6pheF
08ufb7SbGuLPeW9EWibQvwuBTwKqvXLkvwUbXlKbvzXNWl506aIA9MlDYyF2GwDEylaDzy8GMbZo
ZcvNo8NATPyzQt+wWYD1fKBFlFnOvhqgDm2A4TU1PufGB87r+S9Q2f6gnZS0doVf0Lt2rNfJG6PB
/ZEcoHCoL2GPoLlfxcOlrt1OU2emJz145tpL2Z1EsHKmFtwnTICrxkCuD+5a8W3Ed1uvsNz0RJ1d
X4JU8VFbI4dYXisTLxSkAWTTjoLpBLV/PoLzKT2BOb36bnoMtKPCYAfNH7RntOClext0pWHtJVo0
BUhLkRYCEp5ItYfcgkzsbSe1OGKpTe2hHVVmuy+37tTUZgcSYnIajLgovznt77ReSdSqXe3yeKCr
Dylu2dWMuFg5HnWpM0TGFT3B3/6FouUvktpgZ/09tOPOcMunserewDwKiaQBbeK3x7dwjyA5jJjF
R0MWrkXF9uCTLLdyn5x8RiP+daZk5TpcnMAzAzKmOTv7WidAwIGOm1MzPxs5xCVRlryvbfGf+YMa
G6AZQNVdhcujPiWG3jcINOd2O4G9tGy/fGCW0F1ggD8BNQI10PTzsRp6jdFTmk0J9Cq5HoLefQ2V
s7gWZ1aU0zVktgXGAFjJmBnawLCMrbmy3AsRJDh8AujxAfCBhlVlOweNXwdeV1IkuUFqHFIQDn/O
IATxNM8kP4jGEEfIU5kby+NrmcOFKA+XPJrw8PRDXkDFBYCJOwsmG8G61o6PLh8eC3/+Yk7sLRX2
yoZY3HNnppQ9l3DgXSGmgRDMG5KQjaR5Net5inw9W9vei2uGeh7YAFF2uwIhz05tQX8KUb837qvP
+bAShi1NGjgCZPcJQhjAUi9PT0LztAnGmZ7AMlHU/NW3no1ijNreXQli1gyZl4YsfQZlvg9DXfGW
jPaT1n9CawB6NtbgGksTBtoDNIFCeRnvTsW9JzwbsqrWyCkpoG13ECtJocXPI3mCGAksekgEXI5D
pEVeziC8ADzhdXpL2g9cgCiuvvOQAJ4VKDsLZaPGyERDTqNjoBNzTps3njrTs9uh3+S2z1m8CA10
b6GdUYK01FxGI0AS3nCTnESvDVFSARvI87x79ZKBN6GVGSGhZM9d6ETRkW2cDPJcTa67v61pXOvS
lwHSZa4NXWqAJMmiJRJUljJuTtxmGqGRdRqharFBmWOIiDU3O8Ov/I3nsVKKhRVQ5AreIHHKV7zW
0nmGVYQ0wBpI+MzloqIfCrT8CTg5XO4/GQWFlF2yIcX+9oQvHgHQcqD/XeaP1CCRlBDrmFlFTno9
/PKzGlT2we+8RcFt6FcyL4sD8gFbtQ19QYC1xo3sTD5oU4w8YNupFc1xdNrqcWqnNRFeuTLqysk8
NqILuH0s3uXcCW1kraDYRcQd+bEvANJx2tjpXbFJuWG+dGlrbyywR6w8WRa3Lxr1QCaAsrCsTV0a
DjTqtnrGCWBZVdyQYCMJHoZCgMC22QwoQxYepL68PkDrjjlsQP6/S4R1P1DYNwEM82SPCJARKhom
I7XfzE1R4sEPqR2QzKXf27UX/9LGObOhdiE10FZNTB82+LivJxY6bhO64sGashWXsOTcAFBBNzgS
Wg6YOy+n1ET7kZFXJkrU+cGzI6/8fP8JkJRggDvhfgaXwuX3kWIWnXCz8lQQtu/bbyiLhsbwhzl8
4H4G5bkLrlsQuNoqh0xqQmmSJaI8WWQOJU0vwNsa0EP3jwaPFHhQAw/zK/lpx0qrNMhZeeqgWmeC
kO8BQr32mnLz0uKfW5FrdhbfgkatqywLRDUTZO46p9sU/EdGSFhpf31gOMiVABQMyW40X18aYrpd
VSWkYk+ZtfG6aAigovhDDB/xtciYyHckMmRXaZMECIjObfviNBrjGAYdpHOs4c/RyVdePUsuEDbe
iWclc4rilzLKrYBDo+VUzT1ec1bahlZQ7+eyf7s9b4uO6NyScncBLsG6wODFybAgfgKui0z3nyct
CPPCeaDU3bipvptn//MMZYmmoFCIMlYO1tLBlelNHC1JKKfW+NI+6w2tmIuT5w9/QoIhrska1Po9
v6w6ehQ8zHdEHnB5yiVpNA7kGWlVnoLW+WK38yafIdnQYnh5HeGyATDe7kEpzZ8twIByHjyWdfbA
+zUmicWFxdsCZV+0KFznWjJwm4GXrDzVZgvlV63dQOKIbHqAjW8v7KIhhCLvwD1ESIq3ysuc0nGE
t5p4DnpSh6Y7tIOCIS0Z/WTF1uICAvUKlKAMDdRbNJ+7dIAGLSDg/T54HYoPRK0oM/77eWWLlomH
VnKOG4QZbjhBYWv8enuu5Gm62hwuqDGQhEJtXq29ddnosspMy1PazH95zWPgRlpZPVqzs536YXvb
2OLCgDcXXH3AiVyhJ4wgHbgRAOro+Uc0toR6fyxAaX3biLFsBcEaIhsfA1MuwyGoPXjDvjr1Nsj0
gno+Oom/hzrszk7ZzqbQfA5FCKlXyCmas/ZSE+OY1OQAtro1Etul2UUZDfqlyC6ia0z+1LM7oEyS
Ka0MdOz7aNcPhPG9rSEhKfBY2PLW+3skhfaBKZZ0Nu9oUgCKrEuLmT6BPBDFjJPQniWoKKDfbPPH
7RleutkcnGHAHl3gElSH0kDnbmAcMb/l7818a5CdGUA99gNZS5mRDRAHgzNeJefyUkj1FK1dnlBA
3EOGdw+JsNe5oJvbg1kKgx2kuJAekgGpZ15OGE0MhNpBUJ5K43vgkihJf+tQqSPet9Etw9EQK9tz
yWGc21MWyIbQJ8RafTgMKK05f5vQVLw9oCUDsiCg445GcVXdATXD+WudXN7TDzR9cuIPfF4SbyN8
BgW6+hgqS5/hOeHniJun0IXYctOucQ0vjuA/E2pKHLl2CHj5QPhWZCgfBG+LV5NAs/v2QBazq5Kq
RjIDGXBGSqAxToPo9A4wEYeW3neRcHrQqFZGjs2mA8+TfA/yJgMK0EUCmA+1d9UooOh2+1csOSuk
zVG6lUIe6I653H4pa8dicBmiHW2OAOz5ls/8UEGh+baZpSmVRPVglMGZQt7g0owHIXNjLmUHXJJE
AvmAaS0rsWZB/v3M1Ym0rwia+4sT4k8fNBvO7iMjACcFUuHA2+jK952k94lXa8Vp9l8KaEevvDyW
8hgoaMs+ZdTor3hcC6tmWd8gumX2s58Noes5EfQzQ9wNRHsOMjNyjJURLbnRc5Py72czliLUpnUA
sO+A0MSveVR2DyaqeBY73J66xQjw3JKyyWZ7AJyvHPA8pN6h6vIDJI63Y5ntRuo8TmBiCQsvffTB
YRBow9eqcjeVr30Zk2zl6b+4R4ChRiCLKxF38+WIvRQ62PWE0N7m/VtQTI9Aoq+MdckEWilQHkLg
h38pJpxWc+umBEwUrV/ki5+UCZR1Gf/j9owuXRpgApBhE3r20Vl1ORBWAzMDyeD8xF2+IembnSH7
+lI7z4PDQk/7dNua/Joao0k5DiBxgGcBX+WltVSf056XQM1ZbgWaXxZAjjB4IHnxkubWUwBO8JUr
ZKkuKynM/7WoHLZA61E/z4BuE1n/wpqSRJXePQo2oyuhHJ94m+405oaiY5Cz9myIIQ7T5vagFxfy
7CcooZNZinmmcwkSjy7k1oaUK8/M5e8jEgXbKyprKpLXYRY4h4wW91j6ySx+QVd5ZRKXPDv6VP41
YF6umjPkg5Z1WDVaCihl1tUDFD1+WfYaq4PiRkCK5uBISSYvtHZJJoxLO1Um2pQNgX0EbEJsBqu1
Xk2bir0OcbFnwsfWWhmYMnP/GASqygWjIdhG1SM2o3l/bqEMdjSLDRglN3a+FsQuWUBKF4EfzBhI
MF8OKQc8NU3nFpKdxDoZYvg0a1V0e3upW/x9FGiGQmAuZVyueXJnd0ha6GAfSePMIQBT/BekZp39
lFVjZLDBeXLyiR4Iac3vuZ2TjZNMySZFH+PKLzHlAp0db/wSyF6hSRWgZVxr14mV3BdWEXR9TJkW
1mYVurwKgfvdEv61S57mdG8k35j7Z4L2MD094MUeGdlnn73N0ME2oI5e9B7u8795wSFMLwOyF5ut
RH2KC5KzBY+NZjik/wAQVxOMYDX3igY31lHUyDCRsAvGTZ1u+2Bj69vbK7Ow+DAlRW8krzoMXy5+
39lWPwOifLSgH++ewOF2+/uG4rzlJ9HoLPvgwKQq2RUuDWTlUJOm6oxjp+flo57ZELwdGTslLoAe
zC0sPA77knYhEPj6oWeT+5hBOHjX1ymqr5pwnp05GHZgY7VeeSm6bQ1Ngy+p69Fd0w5iraFS/pwb
20PNvfZ+DbjkOPQxXnONtqm9w3A3e/rlDlSplklhlY3LWR+Pxdeaxlabhb3+dnva14ahuENPdDbp
LAwDTflm/WdpDZAc3922cb2y8iShjdIywCeK/3G5spoQGeSLsz7WSzK9QuldO0Iz2wrHYAKUZ66t
Dag630RZdIfbhq8Hh/YaH4EAitgAranHI+lFb3WJZR1tZzc3j2LeCboytoVjARMyV4jEOCpdSsgx
UxyZoofCa8b2NdmINbyHmg2VxwJXtSkJ6BE2AQtwOXltMYmuMTx2JEnS7zorad+sYoAWfVA3+Scr
J+aXuXF/yT7lHSu5sScNG14ztyzhtQKQrN2e0iUHja47LKcHuk3cBXLOz8JjffC0qW+16ZjZ+biR
cljbymd+h+Z87j90QhfQjgXdsk+C8bNuehp4QEHeniYeFKBv/5aF5b34KfIKPvspTp6WZqvn/Dh3
D1qwS61n634GaelbES3IYhQ2sTL7megJULwwIapXS9BQYz9vj2EhTDg3oNai8hkkXHoFA87nAArX
9sGbo+BOcKjcQxdGlFSz6Ywacq4wgiR61oUQc789iKWFOJslNVnjCiyxmVf86Ot/ljR2yb6qP902
oTwE34fwnqD0AnkS1GCbgBI+MCZ9OHaFmOwwb0qoD5ejXv3VukH6y+0hON41wRxxrzbnEJHWndwl
+AUgdHQRzuE5Kl/rylaw5okQOljjkU/mGAVpejQ67zWZkzvz5KohNc+CAHt28sQcj5qxMZqNKHbc
XQluruMGRIDoW5F6Swuyko4N1dAJPbPHSYQsj6oymprdYJ/GtR6ZBXdxaUnx/c00D/Vs0eEYmH8Y
89YhTz1/M6udQ/Z+3m9ad0+BLCrXqnzXbvnSrLJYmnDHsndgFkjR+aEkrvMoSkjO3N6UC1ZQ34Ou
CSoMSNSrZSLdINRmRjseExvdttnXMt3cNnDtHWQB8T8Diocr047PXdGPR5FrbZQ3Gosoq8o3rcyn
HUgQ1hSOrk8ZwntAHJByRbLzKoXs+5qR5/mAAb0lb0YZ+WKfR3YVWdW+m1Zocxcmz0T2A+2aKLNd
lzgo7/Bg8YDvrYfnrN0DcHD33AFiiEYWPCZwharvIZAAl7VnQ/V+6p+zbAfJJqPfiRX3fe35AFMA
dy3ufhROMJzLK0irjXSucE8ehX5os6fS3HhrAjQrJtQbok/1unfcxDjmqMyk4LuBCs3d/vtiFJ5y
PwiwyVdoLENsz5/yP1n20OUri7EwCJSM0ZUCCRrEgGqKyS8qDeJx1XzM9d7eVEX+UJldEbpO93Z7
1RcNIUeCEogN3VwVtZibhRZkuZiPftc8zKb5xNKShplw14KPBRcKGSWInPsgZ8Kpkc/Hs+BjdHpw
anQ9RkT51p/fej2JTFq92KQJQZl8e1TXETQeXYCJyx5N2XmjbDOSkH6qUW6PXShApNbfTnLiwzd3
fKB1Enmtf/d+uDCnVmrZCAr8Euw6Mbig3OKhrlkIsrbbQ7peqEsbyp6bRcULx9TquNJeiupgT5+J
9fW2iWsPc2nCvFwiDhh4RUhSx5rzMPki7PnP/82Asgcy12gH0yBNLFi274ddolcrN8z1BQAPJpMP
ssH0GoQ7g2Mys0s8/jw+6ahQkkOaWlOYNt4usYv7b81La8plbQ+QYWRdS2PqTlvPz16Js4onXdjK
EAtAkkq+yK67gNnIKAWNHYlFuan9mPUnJ4tGPWz7k0jvdgayE+6dnw0orKu+5rHq+7GFgHaMFp3Q
Q995k4bemmtb2GUoEOm4LGWlHpHA5S6zGWjm7Y7ReLAePjvJ4fYWWzgmF19X9rBu9OjBNfB1wDdO
whevRq29JmhOWTmOS8sCym+k6HGXyUL15SgqKvqaTwaNDUBUs6e0eMiqLMy1p05sOm8FTrlmTJky
0jJr9HodLwX7O+S59VkLTegD5Kke2c7vpF8DfS9P4n+DUyaxqYOp1lwMLmfuJgGVcob0HL1T2Bdx
u0Q1IKoGVA7gTbU1o+y9LEWBhcaF2+VvTdZ2j542Git7emm7geciAMmSjv4o9f1NG2gN2k5CY4d/
HnkUeN9ub7i17ysh52wlgA1TmsWlqZ/M8vtQmH/ctrC0GucjUFImem1xaPJgBGn5oGeHRt/TeiW2
vL6cQdSLdnKQDKC8elVs9xhtecmw4N3wZaieoC4TlrYZurQJ7b5fOTrLM/afMfn3s0jAd8DhV1Hs
Zt2dNqL2I/Hr9oQtHZfz0cgJPTOAGrU3QbySxtDV5s4mzXiIfomwbDK0EdOQavehm943MnhvHHQs
A52GB+KlPTMRRoX3J4mTR/G9WPM0S9N1/nVlg5n6UFMI5pLY0uzwtWnXgtmltT//vrK9hrkUkxHg
19MRsdK4RVYz13+w9Hh/1kPyTv03TXLZzpZltqvSR7MHiY+T9ssH6dOP28u+NlFK0JdplUczG9+v
rLBlkbu9/fmlY4gUHho7fLSrXAWwXl05wvILEs+9B4Iusal6L5ytNS6lpeXAIxZ5BtCnIZRRNtMk
0tRPGSFx5u+D4NHQP1kg5NdMK+LZX7dHtHBOUDcAHSR2rgVqSGXC6oxPJLFEGleNE5Jk2onBfNRR
0zaa6gBCn4cy79YIRxZmETARtHwgISorVsrwDKhNtG0QpLGWbrSffr931iSOFrYBGg8wIIBRZJCh
XJZ5iT5KiixAbDjpW2k9GPq8UkVasICGP2gOA6WOLKcqcWpZGtjDbPSLJ/QxfQz4ijO+niLJLuRD
kl42EYEQ4fKcmJz6mmtrYwy+w1BLeRv5PvuSmmtM6dexMuwAYCC7PqUwpRKN22XpTqbXsbjOfeu1
5BXbII/dhgmvPbQusTU+GxWpBD8pDSI7D9AEIPgqE6Uz60yH7jeLKVj0wUgJVMrWH35R73lA12TK
t9owR8MaPuV6tST1ArYaqmWo+KkV8mLEBWo7E4srbz50dXUkpNzePkgLWTtpA3pGeHmgkUnFavqm
8KignMUFuN9SLaR9HRnNoa7rsKiGaATJDQXqlUPJ2y7XlCPeayZKaQ1BKP4j0zZIECk7PkC3Umsj
1xr7g/vCKdnknb8x3GpHWfboQsIYMPc6bC1rKyqdh2mHtKVbaltQ/4Re0/xuqI3/u75pW7biYZa2
Mjqq0JwjS5VXOmCQEynr2WmHONUtLQJrnvNEiO+HfdIF0e01WNrNsvSMDBne/VfMF5lvFT3ImvsY
7QM1ycNx3hXGhom7wz00xwHpBuwPKu6WupsIaP6olpl9XELyBfRJn4B7X4n2lyYN3LaymAkGMLSl
XZ5/4rFOd0k54Bm+NaADzvo8LO6UXno/i+dGlD0DEFqHHFYxxEEBgrSXNdI3eXWoWxJADoSTyFR6
wARcjkHTBwPFaXOMEwdgb/KbFySc6Y/a9vatDsxo3Pl3Nl7+M6Izk0p4Uc5eIBrdGGOrMb7iLfCl
tMbd7T225ErOR6VcmENeJjUIhcZYn18M57HqVvbwyvdVod0GjamJm+H7afW7tH415kd+P7KuOI3o
wLtCaYJjFsLZes5i5k9RVuSb6m71bLh4EIzK9C4CvSuAZlHoTusKb4yz7oS+t3oFeXcdsUiwGtRV
IeqA1lo1ODJ6cPsRMDMjr0cPpa2HQzfiBc6eyyJ5I1b2Izesze01X7y1EKoAng3HDr435Zqkqe2S
vgxgM98H/FtBXgFXDvPUDieabunwPW+7g93tb5td2gpQUkewiVwL/q1YnVyPGHqmj7FTHMkPLk7/
2+el+bNYnAjoMY3BjPNZbLLhR96v4FCXfBhiI3AM4k0kmRcuvz8ArexbMw6j2f0BfrlwdHjYrLEY
Li7NuRUlT4F2XgDbDUxS4oviR6HZ9kOZpM6Xtu201xqqUxFkDcBrOJPvNOjJ0bTEnfi7d68DCCUq
rHg4g6BBcQl25TbzMLtjnNssLHYO5LFvr9TyTP5rQMXN+MxDH0hhj3HtbjJ0evj7D+21szGouBnN
S6nOOU6VPdCt2Wub5vftMSxt5nMDyjoh2UdJ3mIMg/fT+ZlYH/m8aZq4LZHfwcPpcrN1GR202eFw
mwfDxM3vr+V5l2ILGb1IBT5AFFV+W8/JqaEFAoeRfE9Fui39fO+aD1a3wgK9OE/gnQXJksSoqWGk
O6H9ph3hPfXklT7qzQe8p6S1/f/Pq7pPFjQA/vGeul8+jlOx783g6OYgfmzEa+qYR0jofeBGk+3R
kmES0ZeuxDJBUQGhVsF5BgcKtcpxXrv1r5/LyIsDSS/bXiCRqL4n9blOusINmjj39Ghip6x7GNv2
QR+TcK4+gmEDXSZKZXgvYThKVNM386SxpG/joLa3U8P2usmfq2YtI7Pk1y4AYIpTMRuowLoDqLPB
TRdB38NuXoNq2JLCDDM79oZd3sQzuT+yRTsjwhtfRp1XWSw0KXWV4cAoJGfC7slo/rrtBBYOEXiV
IdsGUmW8CBzlyplAcYDQxmzirOgj2v7Zoxeeg1CM/o92pEM9u9qG1PCn1LCa2LZ3uhuW7jMN9gZd
yfktuGWQvOig4ADeDNGBcsE1lpOUbTs1cTdGQ/NQzNuk3d6esIVgBxkGgE5AboBuU1XvVQOHVNcn
2NqFK0LH+OTXx5xtePcHqR/oGuZwwfVcGFPijSTTC332YcwWYWNEubniCJbO6flglNW3BZhe6Ijv
G80pKL+L9pD2f/VQNbadlefT0j4DegFkw3gIyjDxcv2DDhiGJND72CI/PNpHFeplmQMKiF+3l2dp
xnDny4AX6O6r/Ww2nIMPs+/jZNDCcMzX5H4Xvo/CCDaYLtmrgAS9HEde6vZcB5mI2TfTeKL1w90/
H1k4ALblWwCdbsqdnGPjTRVIeOPimbh/evbXD3z+PdcLmDX6kBRXSQfEtU0W8DilX1uKZtH5IwZw
TaJBEDgJ5OMup4cjE+Mbs8ljZhcRhHF5v+qGpZtVHrFgPkCbmVQuRbFKccO+UUAUq3eRIBsDY0ft
7nOb9F8hPfDKmRd5FFJcY/ecCC1EwfFJr/y/BBJbPsfLoJ4PGTR7zcJ9pGX3V2O7cZ2x+4P4899n
K5crSdEOzojFYhu5NL1pwjVI0NIWRNVZXqzwcVe8NPbguZw3gsWe5oU5MKtDvrKKchuoU4wU6juv
GWDyajola+tyGjuNxe48G5Fw2s/+WB7adgg9kgPLB57w2/tywTugnA7uYbRKAuysxkC9aVZFwOgU
J93obvpx/jn5rRfRLgdVwPT3bWNL8/eeW/VAn4WyurKBUrMh+egik+uFnXgO6hVPt3AHYRz4MIqb
eE6pN6qVOE1m9/4Yz822ynaTtrHXMh5L0wWSGxfJRUA5cdAuT5llNYNfGgWLhTCOHilPYzZFfC4+
8XotibpoCtlhQMN1KdquHOis1/zenUsWZ3b2rQW3w5AVX3zuH4ZxTfN6cV1wb0tJDNTuVdeaIi2Z
CH1mcd8U4bbBf91e96UADuyOgKGjEIHXr9qnGthwAMk4TXFe20aoj9ML19sXw0oPLTHnB3Rk7JiR
vzqZtRdgRbhtfWl0aLCD+KkDxAjujss1y+tiQrV35LFtnlzn0xpJz9KuQx0AlTxEwOAYVjx74WV6
V05iint0Tdfkh24fk2ylBLI0BHQ+gFgbXhw3rLLtWNdXUL2EWwArxeanhnT27Sla2mvn31cuv2ZG
7irQ8X2zyx7moYyrIf8x5exLgFrxbVOLQwEaPgDcAQ1BKta7bsYinaF8EDvaDwYuY7K//f3F5UAi
WlaM0LihXlJo/Oe63wc4oeOz2T1Z9Dj2H9hQMtf9/ybUe0YjXRcIEHnFVZCFNkGX70pwuLQcQJ2C
JEHiq7GnLndsLTQDut2uiJ1k55evwnydxoN+uH+iHHA9wMPIiOrq0OfuyPkwing0T2Z76um+WwMf
La01vLyBBhd5+t/dwtnTw+hEW1OnF7FG37Ro5J9vj2CpzITnE/zxP41OavqTW73O5qLV49lry28T
IKibwvbSfUpbK9SHudoi7y0ehzl3NxNE+DZl1bWnjgdrYo8LA7XBooWnogs6uSu6mKqxhAOi8zk2
BHJswRCWa7y0C7HXhQXFifGxn3yXw0Lb7fouSrXPifGcI8QZwzJ/nvQVh7DQTQek7dmIlC1INODh
Euhrxizto0F81Utr5zmvPmRRHLJLCIlq8SkdxG6s0qi1ICrcR6mbhLqzTxnfV0Vc62uIg4VjgVcM
4mc098qWKcXTen5V21RvcCOa9XPp1RCJ+wY5deAyiz9u76yl9USUDngh7l4ILSmWsK90p7QTJOg6
Fjnl1qZrNH0LbgpDkfwkshv7CmFEAguNlx5ilVTzo9Z8KbRXvatXVnFhGFLdHvwQeNGAG1MZxmT1
CJZ61Dd49qMIa/bt7lm6+LyyJzNeeZlXUAZcURr1+7pYu1qXfj+CLTB7ypD7CvvRccYdcCkMcS+i
bGeIFTe79nm5387ck5cJi7YNPp8SEepH5qxxFq0ZUOa/aFzqNUUyxHT2Q/F9hmja7RVY2EUodCMz
CugoLlN1gXUbKaqJkwktUxH3w6x6GvhKQ/2iCcgQI5sP9oUrBg3BrXoSOR59XUP3FfzqPG3rD2Ss
Ua1HfAhFJCiBqUl9QalHwefF49aJQKW31hW+tA7nn1fCp3SwC3B7alMMDte6ij5yzFA7Nk00iwAK
pdY8CuaBktrMEWBCKNrAPyvxxtISINHuQ5NDugo1g+ORegZQzOFx9a561JfRfH/zPyo2yKp5oGSS
GRz5E86OAiM8yb1pRnrCMcIt1C7uj/pcPJwheSVdEWAvyvf91B6ZO/DY5NGohdmauLl0Ncq7Gd11
khAc7z8QdssdcPb78SR0M15ghZP0ZbaGsLGgT0hf/PopQ1NVvkYrs3ATXZhTpgv54pn3YAHDwY5+
6j9ALNWsEZku7Fm0oIEjy8ayXzN3g/2D6c4ME0Oxm8s9ebvtORbiCXwepw3NWhAPVrsRB1ah8bVq
seAgoH9C4tA75MTvf5tzY0cgb9BIqIkyfUrn2t3OeUvuftEgzYb3DKxbeBOqb/U80KyEy1zNRH/r
RsihI317gNfzd2lAWaJyHAYn0Uwkg07CfCL84QOfhyq4zN7jclJrhJVhIPrM8YzxJlRW7K+mc7ff
xe8/M6A8yUZWOlPiIzFjdzvOtl12hBj9R8YA6iXk7GWlULmeJkpaf+h8Fufta6odnc3tz8sZvjyT
ELXHoQefCNwWes8vz6RmO8NUsprFpU2fOUNrO8J1irwZvzvvg5yC3MqgL4N8sPo67joAVJ2uH+NS
r7deSfc6/oFY1Pb2eBZ2FFQ2wJKKhyVcjaeEC4EA/55NjCEeji46tEx9Lbm0ZkBZjyEz9couLBiY
vM0ETktirWyq90edsiaIE6TMBvqBAHFUTLB0IN0YwERWk61wTo3zpej/dqZvpTjo9himQxuKIY9A
mQUd3G4jkm5b3A+7QcQCtIqBbK1EQyiXARJQEM/yG/+ogWvO99vIdVYquwtbDy9aMAG77/5NrYKa
3tjzcRy8o9lYoTV2kAIzPzlFtbLDFxYMaS1gnxG3oC9RHYgO3nW7KVrvWDoONNfbqODD/W4MT2do
wgHXAfSumhC2E78nSZD5xxIk03VpRYW+UrlbGgQSc3BjUozkSobQosGkawYNZC+3bAth93t6hO7/
fV9xZJ5WJ07AsuBoi2goNv3Xu0/lxeeVzUR1j01iwOenJgJ5JWif16rcixMEFTbgm4HbhLe/9GNt
OkxNAW6YY1eWEYgSwXr/gUUGA9i/FpS7qutEPbUmLJDqNP+BZ/btKboOjnDHBrJhDjEkMrzKFLVm
01d+QvD5LnsRtpaHLQ0YWB7dX9QfD12gPRj2R8Z0blSZNWCM0Xfc5cGRt1lUaHpUrXUGLB3ycwvK
rA252YnAgYW52KVZRPsHen/YihqMbDM08ShBild5OHCI5fQ9SvhHYemhowM4fHeiAesCZwxydwOK
sL56p1g1oqMx8Y5TVPMvQ/r59spfx6mXn1fcfeNMs2P+H2lftiM3rmz7RQI0UtKrlFPNSrtsV/lF
8NSaSUnU/PV30X3O6UymkETWxUZjb+xCK5LBYDAYw1oDPg+k6CCfDqkDLKO7QjXvu3JCMByHkX/M
rQlMY+mIZwkY0Ea7il90hhnmZ4f+uL4M1fclA2YLRR8rsnsvIIb2m511+/sQLxp0GCPVg8TORXee
TRfcREsbv7jTpzwA/+H1n79iqGefl9STJ8hi0AGfB0ILMNa9ZWPdHo2eSZAUVA7A+l56SMBsRL8t
bx8ZgH4QNiDXAGO9YAMZkCnLKah1cM/pwZ1d6Ar/t2KmKKciShQjd4Aqko6Zl2l6TKdWg/+jbUAT
Z1MxGvHOClAdUgSLq7LQQyBuU8HvJCU2DZKVQCIbEe76P3n/7lifB/NdU7XDrFksLu3/lSInNMxc
c0deQcriVRsy+ChHf2DLcR8JKEIUni5upQlzE5nVj/HLhlR96HVdeN1o11fw3/cl7wrOG0dPvSEG
AgpINB6s5QMXBHhT8YBC35AwL2kjME6kFQOmJF6o9sNLf6gAoNcO3cnnPen1YXObx2MB121MD6Xz
M3F+mpoiml5TEaoayEuiHxotEZKKeNnV3Brq+KVMGdiH9aeEGa/Xd0E4aCleR+USmA3oIIeqiPgJ
J3kNs3QbE0RA/ktTYCpocZOwIsbWYf7eNZMd0AUrxbavHQ9cQ8gp4s2Pf6RdmZzeSQYDazI0O+Sg
S/SsAvAtUZMqws7Vlf0nSK4NLdVU9sMEQVr2yRyPKeMbq6sDbfRftFjl4NdXBXJ3geiBCTJpVSbR
2GwbMGar25LtcCiXh9n9fX2r1qwBMTQKzKD4AbCHZHBNnPQAjEMQt5Q5MjZBDYTH6xJWVIbBeoQj
Ik16Oa7Qx1auayUjL5b3JW8ODRDa0vQt1zLAkCpErSwGoiwglOBkgn9EKPTE7lhfeElLB/LSP3nm
Z6d/v76Slf1A9RSqQlsaIJfljCZvPC3J29wFuKmxyapfFWX33hj5gwqt9a8ZSQcIjNricgQPqJhF
O1+I6XZW6dUjeZkGNgd0yR+KlN73hGzSYvo5jaN+B71+MZ1xMxK6vX2ZGOpEDs9z0cAqD6IltJzN
rEvdl2Gi96l9SJ99tksq/3Y/BKYnpJ9F+HWZH0aPtN32DGJ6Y59s+15hC6s6PP2+ZAzOOCHDEmO3
WpNui2nv8LtRj/T5njV1kFQ1GPcOsQq5ZMV/ny1KHIYTC1w4YWChxqK0F+J/RRvZ+PX65qycpjMB
UvUK+bBJGywImPo51Au0rSI5ldZZgPZG/O/X69JWDhRIGNE2Z8O3YhBXCnFy0sapQXCgtOyFaN+b
TJXvXFsOsCNsFAosoEfIKQ9KJ2CNZ64GoDQS1PEXJxkDx5l2Rkl3RdHsri9nbXdOpUkmUeSx1+FR
qb0kptEHZYLx8qR4AHysQm1rchARoqUUPJkIziW1VTSN9TJ2tJe6Xe76mj9mGDQvSlV1fU15wMLA
eJ7gQLJk9JLGt8YlabEcMyuDGHOjIA1+GrsAAyCKUHfFDtDtjRQXAga8x2V/pJGxKLmtAb4G8NpJ
Fxa+wrWuaAyIaGAMw0A2eqVt8feTc9P7pZsxu/JfknLj+AGdt8a8v775a2s4FSFtvksb08lqiowO
SOaArKywrZXPAw5HTOCjTnSJg6IvjWb3zPNegPx317J6W1WpIj8o7nvpVkC5DoUuhFZoVpd3YUHo
OQ1g133xbS307S81OTKys3yMf32P+TNXjmWsrelUoPj7ya5kbJnAjAGB3RtPyhB3gMKuVrYdTIlw
TWgdXSE6SPDQr/WOAiYBECXawS8Czfp887aj8x6YZSiveehzk4KoYcxHOloWxvzvFxd9H4frn185
g0DAQ5yLiAPT6XK/I159FQhojCSaQLAW9p0XNOl0qIffmlWLgbnl9bq8tS0RWXwx/YMpfNm1NMbE
J7QMpdHoPUxhbt594PMAQxCTPvCUMiYeisLZZPdtGrnun6nLA1/x89c2HN/9v+9LSYU5rqpkiOs0
KuphDslcb7J42OqdrWI7VAmSIihGgR/RVFgICoNdGVZlyFV8SisgxRgfQpZNUH6C+VZ+dZgL8TKX
A+SDTcmOu/VjVTSHHvwAlWc+ltQtA5TDNhhFagKK4kVq+MjEzhjiv75nfzOhsl84+R3yoyRPkt5a
hjiJbFfjL9wqHLatLfPo+zGwiksHrEiOXT/YE4Jwr3PeyoR0DwvQa4O6nc3feqPCD15zVKc/SLr/
miJZCpdBMbi8dnqTglDzFdjJSRKZAuwKrf7joniY/e3CvlCC6KI2bIAoXEAgMkST1CU4GD52HugX
39FeFLhG83nCsH9g1wPfuyOrQ8MDX0Rf+HVgsswNl74fgqatpo3O62aTJX22wYPW3uR5Vj6gsNTu
fFs1pHW5Y0BwBkofMFREdwraqc4daxv7iQXO8fgl7uoWfRGGcYxT94/NNLrnc+vvsrZsg9hIwGLr
tv8MGn3HwFpyWNzZeWFWOn25bkKmeOadaA9YC0ix66DDw5gfJsfkOKwGqHRilC49xkaabLwKlL31
nA0hywgGI6Z4Hp+Ngnnbptff86GoQoy4H/U0LzejNXiBQal213AjRa+i9xnTl8XG6pN8o1VLByzK
/otbMlWWWz5+F79ZutANE1i3RgUE99qu97TXvvld+hA3xjeQugIyfAgpuC59ezp4lfOYxyzslxvd
5cVPELfDyQU5+3HBsxxq05d3Tbu34hvHhy4ESOG+gxYXPRVr7L86btAUiryJ5CX//Tym+cD0IAxA
rrGgLbTqatugR9bQjbM81dWnHnKuG5d0ZV0IEX8/UVKbg28u0yEkr8KZhAiFr39ftQjx95PvZ6xm
vBSLsD3g6m/mKjRVLX3SLX+xBMnUWD97Xj7q9FiN3/P+zjaabd882kigmZqqO052DhfCJKPy/Apz
q62F9czfufaA+ZCw0L7SCT2z3Rfmv+gO23H7n0F3dxl7yxNFICvWcuEKTmxCMrnJZHapxxA/OoFr
Hcr8HhATy6h4/a9KAYgwZnCR4kCd+HzTxpLFAPn3UDkEGYIJmJ190QeOu/2AacDHImeOTkx0WZ1L
IWjxNKcex4dXW9PYoQrDuOLiWbXuExGSupaFeXbvEXpM3S/F8O67iu+vKQp5GMyMC24Y3G/nS8D8
FG9SgzMQw73Y094Kl2nf5opa65p9ixAcrJCiT0QmUfTTMsHbBotAe8OwPMRmEubsa5m8TuBMv74l
Qh+yeaHEIJq0UZPB4NP5euzetKhd+OzoTn6QsGQz6a/JeM/nX6w7VM7369L+/vILcSJ5of87/SeJ
wwRSsSQ2rBkNrSgej7U5hDl12gN+Wx2Uk74EqdMX4UJpupssj28w5jbuq3EiQaxp5cHXPFDYI125
88YqvSdWX+4KxytDPPsxspjWdhr0elO/ctQtPxugo9zmue8+czClf9J58+rkTbG1effTmcv+tSoz
95USkm+o6U13k4EYBMMGtAka5rFNn/jjrzbLO3BcNfF+JjEPpm5gQPlf6Gtljlw1en9pvx7aQFDH
QsOeILiUAmWwaszJ3PZ6RKevcfVeJap24kv3fC5Acv8sM8BtnkEAYNVHMmwyLdQ7FRztuhBcZHgY
iwlE6V1henkFDiVfR4KCbpqlCxftk80VF83lURSI90hji1kwgLdLqgIhGulMrW+O2JXQIk8z/cL9
L0DBVxyRyy1BkxEeYA6GgcRYsnSh6WaXDhqM4AhUzYqEs+rhcqms8++LdZ5cmEvtdulE8X3TCRZv
509bnyrqlatLQGwLx4Xc1MVQ4+SAr03z4+yYdu6Gg4UxZQq/uLYI9McamMXC2cYQ6Pki0Fikp3ZD
s2PjPWT5ntJNUSl6gFQiJNc+JFqBQYsqOw59aLKwcLbJjeVE3PW4mU5WIXn32aV6Z6VYBeG7rtpW
tcJk1/bh5PtyPZFlVmoxUmZHu/wnAd+En9xdd7AKHcn3+OTOpPUTLGDOvpH6n6FtQ12FOqCSIR1u
r6nBB1ZCRt+E+rwvrXtbFUMaK2cbG4Ejh8EsdM3IZ27O57TWGi09uoB91w10ZRWHhjzlIMqLgT9p
hsC5Nv3vAEHryW/N/0PBxtbvipbvPqLP/36HdDZ9a+AxNeL0uJib3tyBkpyo6C7W1OkihBQUFJ5x
wdGnxWg9q7s8O3ojnrr7If7c3tjk9NesT0UIszzxMG47DG5RpBneFaGe3PXdQclouLZhpyLEKk9E
xKnNW62FiMx9M6qtBqxT0ZK5v74da+fnVIq0HbgNjESrEugq3vLx0Ogf2G40MCI2xaV1iXeYOcuc
gzczPTL9rsm3NZ7/xvYDSzgRIe2FlXvdwEsTlt0FDQ09VQZ0VUWiqoK4EVOZtnQrcpCnNF1G0mMC
nFM95Ko36upGn3xf+v2+VfdsSPH93n8GN21On70sUDKarR6KEymSOdGeOlkbO+nRKXcmyq3w+N7x
+kaoFiLZEvo9SdtWLjbizXOABhv6+T0dFULEhXEe7yKkPlmHdC2O4BxZOgptjSndNZ0Ozigt8Jwf
vb3t3SPRo1LFUaXaf+mWdKbUSFHVSY/TvIvdba5yzarvS1fkYMWUE5BaHCcr9Czg9yluecX3ZaBO
LaM+0rj4PhKz/E95Yx/uv67wvw2RmzGtLnfbNseGLGbQvJGf121K9eOlq9EsOsuDr02PXXfvNLtB
lX9atVkxG4xxRkxEyFFWN3LPna05PRZL6DT7KnvGTCm9kbLkXx2dSJFMCADW7mi28IKFh7nVQ+xv
rmtp9XCffF8yIU4ArZK4enrkyx3mcKu7aVQ4WYWe5DirZ2Zs8xErGPV7bwlZEQzjnzp+u3kdIHcC
1oUoLYucw/md13QFGuumJDl2AAKewrreT52ixrhiUOjNQ286wL1EX6O0FfPQZXad9loE4sXAd383
+rS7vogVVQFQA3su6siQIt0Xuh3rBd4ncTSN1mYuHvz8szseql7VWiB+qeQJz+SIlZ4ECIaleSAN
s+Oo1L5jti/U/KPpsw3xs2BqvpsqUFPhWK+Jky4Q00sm008gTrfeqjyK0/1cgav3MbdUA8CX1owh
d/RDgKoMg3YXJcC4aaplLmI9csiBJKFLn7tecWAurUCIQNpMDA5dJp1IglfDaFEjomboJva2S1UR
okKC3LuweGXOq78SsnefhKMqLbemJDGCAnJ3lIQuerWMDjxr6C4xojkhKPc4n2rMCmlsUMSHl7sO
kAjRZeThHQdQB+lE1rmjL0vRGcD1pIe46vZaW/82ACI3zuSl4apZq9VVCcAb4F8Q0dp8btNLjfkw
oCkZUaUN904WBx7VA13/df2EXp4cZGyAFiTaDNB+Jr+FHKsBom2KWKFNp4e8GT9xty2RIVt+jbHz
QJflM4CnFc/5S68AmSY4kLFXeJjIvHVpOvhtPpZo0KpqgEwX1Y8Z3sdqxkNrAeD8+gLXjA84Bv+X
LZJcUGFZrYNRMiPy+V23vCBC+v/6vlxFzynQopYYJ5STIaAbt54/IoCgbw7Nc4BIkE+PQwDDmCGz
Brzaz1n2q0Tl4/oK1gwNrBKYDQfCFpodJQ1hVLixOLCbozTLSIAxHLI3Ha/ZsMEiivtgdTNE8hm8
uu4lHGczjrUxaNgMm/BNF8+hc+OYOC4a2NaJBOlOE2MyIHD3YM96/TnN2WfHKFVpVHlG8V8hmAgG
kSTIUjF1dX40LX0cC61zoTGSJ4Gd44pJ9cem4V+01EIherHDpOV/2ILuQ1CqHgbCDnFtBDzXAtLU
2+v7t3acHMFbjnYh5MfkQV8z6we9nwYzcqyw+aoZETeiZvnAzqF4jWhE8CYg7Xq+ZH2e3aGPHQNg
/Wl18Can2jS1eyPR0F/FovUQAAuIoslFh3Lhj8mgc92IMjD4Jq+40z9wmE4FSD7cq+NhgD80Ijd/
zKaHj5zV08+b51pqbScp2nkxoiUOxnTDvl3f6bXjc/p5aROaZXAGpuPzmnsY6jumK76/aknoYXQF
wwzGoSXt9PVEi6q3jb+NNM2e+y++8WjenmdBf+GJFElJcVP5ukkteOQG9E7owfjnupZWmgU8QSNJ
EFkCFuSyjKY5OYKaTI+y6ptjfKaAgU+dKDWfzYw9tksXOF28GcopZMvLcCPp618TBksa2j1Mgdss
X9usW+oWU+tL5HkULSZ0c7i+urUoBFAnGPMGOoEAGjo3saRgrC6NZYmKicXoq9e9NnS0ov86IQLa
DRjQvnOseVA8FdYsAy9Cgfhl6pcAIjQ3et4bKOyMFHyJPSuXJ4ejvMY6p79HNbFXFCnX5KFSrKNA
6SFgly0xm4vUahOOW9Ug+6rzDpzelWSX34j/9Xe3TuVItjjPeuWwGfhcI43flqIF3cz89fYNwwQU
rlFgagP2UYrjmiImIPaelyie2d5J8ydHj6vAHqan0nQedL28PYkGlZ0IFLo9eQyVqZGnng6BlL85
wz0jzaaeXwd7/IAvBZqYg1WJuWAZMaUxtbgZ0SoXmehaAA45kL0311W35u/QdYfwDa0DaLUVfz9Z
ibXMNSqKMxJZoLVz6n1q3F4eQ2CDqT48fsVUn4zfntWg6nQWYdcYzo6tqCYGyON/Xl/GSoB1KkSe
u5nLrnXzFELYCJJZBOHbunLRAWGqYAvWBSGkhmtAECRj5OSgTigqUd/1uwPXfsfdQzu+Xl/Lypbg
ZkYxQbTZoolfiq+KogISklZYgMx4S/w/5e1JKLTR43UlXnOOuInPt5wZ3dJqGlDkcvbU8reh2Rep
g07KT9eXsaIphEsARHAx7YDrTrpJh6YxgGGoLVHGA5DEk7faiT4gAXM1JoZRQXQgZ9N4mzgzklFL
ZE31NqvGp26Kt01bvN0uxkKGCEQwmILCpXCur9pobW/2cNct2pO+8NBd8rCtFQ+2lU0HDg46x1AD
EROLkgtjEwVi0YI7LWbP+vxc/vnAGjAvhqIIwEMx4nC+BqL5RZJ6OY55ne60FnAstf9liW+EkxS+
Hq3UQGuDhcG6ZPK8eXQ1b+pHmNZg7mdtACZ/9waaC0U5fC38AI65AwhAwCQD90UyYbf1ipbQBP4X
TblBbGpzaJXZHdpCdgUH8lOXpweaGHfgIXmkLfvVmj4P+lw1Wb8SKOBniMku+28/vJQInUg6owco
X6JymHYjSHA0p/ra5+SbFaeoD6hotmSoy7/qhYHgvkaHNJIw0i4Ok63H5dAtkTPm5m6pjfx33/rD
IUO4t0kbIATNPhrAJqKVb23vkg2L7RF4tG71ER+CNA2wSeHWdaS2zu0JYzItkGLxS5J0Ctp5DubY
x0BDESqZ6+XBs38XjSFBgAhB0AUq2exUacMBvRGZhPVPaVJ8K7QpYUhq9Om+JIw9l5pF7vUWTe9d
TLxNr7kfePLi4ONJjb4x8A/KvozEZe1WvbFEE0+3llcfO8u9uYPPOxMhXcR0zCnllrVESAkEZHqy
fW3TJkWYJ6qOyDVXI54ff9nakCKQ/Fm6+FPcG+US+VaYTEGph9d9zdr3ERxht3AwLoEUinFBJmyZ
52gMh+TZ1RVxsrj+zjPDnmD8RlM6OvgAWCfdK36ON/JgZnNklDXazr5npb5tjM9VkoRT8slQ4cmv
hMnCmwk9/fVs0pkDPUzq07idowfT/bYLteTbdW2tfR9w+g4cCIq+hiE5/r6xUWAsujnqDkm3Ienz
Yj5n6e66kJUtgXWZuGHgoEVW8Py44hE3uc0wO5GPqcDXvP3ykc/jbIqrHnGYrCM7AaB70TkRrb5T
5y5DTeC6gJU9x+//T4AUElELsNrgjMQLs+Fg4WyximHje6+mM2ynpAkHM9lcl7iqMQwngzTDE/U6
81xjaeGNs56VDpK22yzZq2hGxa5KRowMGiD9MNKI0F6XNNaNQ0t527kRS4IM5+RI8w8s4FSCpLJi
qAfCHe5GdPldoBqUWa5iU1RrkG6/PktMjkW4UR9vDWOrt0pYp3UJaG/FRCb+IwM6WrHlMAFkFqX8
HqlZVjyascJZrRw/bMR/IsRPOHn/aLTRZ47MG/o1/QCz9PCGdvGdfrndmk6liF9xIsUpPXNpFywk
0w9uuTczxfkW5nJhTuAnElNziOtt6fs+YRRtraULLq4fBFP0077Oftjv7XJ7AxzKJShXIFEh6hly
WtagQOABArMbLeU71/749e1JibPvi2N5oqi66Q0Cf+uCvG4IR33L0a0Z27+VLHnrCvtvHdK2d3wy
s2HAOkZjP9iHON3YxS7+6ffb6xu/al64O/6yIgM4R3K8YGfTZiR8CGhLf5ZayL2Xwg7zj1jXiRDJ
VzVxb1Lbi0mkd963tDIPbtz/uL4OoY9LA/tvHdKlm8+mnlmjRiI8w96bodgldJgxyDQdrstZc7uC
XAaKQWMwkDrO939iSelhz71IY8HcbJJY4RVX1oGJNuS8wPaJiFJ+oDSLnxnTPJDI8PdOddf/dm9k
2hbhKuptKMSLyhvg3uUdt/nQjWChiPrynv/KMoVBrS3ARNoYg+pIvAKC8lxBpNF9ygcHN2GNzvu8
CdP20boRpwBrAHMcSkgiRwBOb3kNZMQTz55yM+JTOFuBP9xd3+XLRSD9DKJSsBpgbOGi8WIhTsJI
hvQ0d/MQvQtbZhb7JCWKkPrykEMMoDAwGwimKNzk57ryMAjAWkMzo3lCg4e2I+6xMh67Ym/qX64v
6PKYn0uS3FbaEb1gLSRp02e/ua/QCW6gW7O8vQnjXI5Q7Kl7JLlWsdI3I4OMoW299E0Z1F00WXTT
to/d7W04GGBBQR5hNigiEHSfi/NAG5aUhWtGrpvACtLASZ4G1wjM5dN1/V0e+zNBcoqFzXXp6UJQ
7Jnbqf/eotPuuoQ1W8BcBjywyLFfHMsxJRSgOo0T1VWzWewiD8x8/Fl3BfjAi5/mMr5dl7eyIjQW
IXUrXimi9+NcdVqTxENvTBOggd3fJYGrcW/kgxGnFD7GNQEhIdC05VSkYTGb56U9RbnzKd3ZqWJP
Vg6pgcAIM/5I3aKlS7K1rua1mSb4vPut6B/b9KksFHuyqqMTCVLUAszDaqpia4riAgSl3edZFdyt
CQD2q/Dz+C/4s/NNAHSZm1kmnaM8m8O6I8GQqED31rR0KkI6IlUCQg5Me86RhcixWzYj8oPlqAhS
VxI/SD0IMAzkB3XsuLQXCZstcwBTSzTwOysOqRXQZk/AcaKFOI7OvAVtF1EVOVa0h/qajswtAkqg
1khXTTK0VdF2HVLd5hh6vMds8u33ACQgkY6yt+DSkQ5JbM/c6C2GYankp5dSNJJthmJ//SCu5I+A
koXkLUCGRf5T5vQrSysGyBhqNXX9NDvzrsAMmE5JoJd3SQ+0tvtyqO5qdnMgC6modyB9j6Gai4Yp
JHq9dDKRZOdgvEuX4dfY2FsgO38HIszNaXCIEpwogMuAu5YR6MzMqQy9Z0i6+gc6/BmNZy39el2J
a6ZwKkI6qXlRY3inb5Bv7bRNMc5PnBcKW1gVgRqXYKBCE55sC41WGU2hZcht5kMSDKx7NvVRIUOc
9/MoFpoC6xyw7ZA3htGd+4MUyCWA7McyADC3q/zypWq8kFTD97KJNzEY3YKMNwo3urouFA+QFsE8
zMXRLbQcz3yK3bG6JHCQofx9fWtWHBCMCYkj4ECK2rHk4xjxhozU8Ryx7ElvimBieTBkNzd1I1pG
3wvesAAyw1P8XHFjPHkFT5DSKxdtk7dLWKkeSitqOpMgbc3MFy0fDEjAjnjvvWpMVvzr0s4LdkMM
hiClAx5fyYBrzO+YraMBNcRp7lmV2UFusIB283OTm89e0oC83rCDzFcletbWhfFG5EIxCgXkOcmJ
NlPasrSnPUKoMQSKdzje3puEPgg8KNCdizgATuB8b6yYzHY/p32kdQD74o+ztp/GwPK31+1s7Q6C
HPCDoPkLqXg5B850DU0RGuRY9XjXs53OyZOuHdrunnjLwejSTUHpPvEWTEAqxo7F7lzsHuI2XLTQ
40W5B/WqRUusoo8oKMSWIiz7+xl4bU55e3MUdHkiyDzX5Wx1Nt7ZJcgjiZWHBQvyslGVTtYsQrBt
YiJVx8tEnkBHeShz87oco6r8BhRu11Cc1TVlCTgrF2841JHllENp9lNSFyjxNZW36+BLjZ7cWYm3
AUHldZMQliVvi7i6wbOJUhz6TM+1lSS6M1YVBX0H/7Qk47aofyQaihdxssvq9+uy1twcHiFooMXr
9xId2LYrYtMO1mem7oFMHQurnP3WdF0RLqxcEShd/CdHsoCFD8bY23kfZf+QhD+1v6zv3cieml+K
kG7NCpCoAxcO+L8QvEsetWN5VVr11EVgrwbEnIome01dmBcGAo3gvLTkAYqxyKqBct5H/VxGEwbu
4qb95Hqq3vm1VaCrA2YGQFL0m0kvbIJGBXOsCM5LkW7+JIZqDn3NbSOpaeLq/EvsIwWINstKY8xA
waZTUAX/Yw/fEMAb/WONga/8u6vi+147On+Zy0UTpn8xyulpVkvLEn4m5nlA0/e2/lUtKByr0gUr
mCSAZBcU6f8jSOj15B0PsgXYOReCqmeL5xubTo/LEh8sUn9prD7Qk+7FLtiuAhhOaJe/84RssMkK
G1wpowtkeOTV8VAVc/jS1cH12ls6HZcTNZsnp+uexoyiiquHrUOAKtBtuqr6puvFIx+oH6Bt9JB5
1uv1g72qc/gqFEMQwlw8zOvR8FvW48CZvR1U5cEbjq77xmIVu+nfpJXsrQD+ir4EtG4hHyvZ0kBK
YH3G8CAOiFWmhD6weXqtxwEjlu0Y6DPZVLm9yeg3r0t+Tn0XMKdykeqgYat7v8CEuDHZ9Nx7KGka
xb62yhe3MrYcaPfXFbJ2dNH3g3kEUD75eEGc2waoFFFyz6CQkhxY81hgzNwrbm8s80HHIRIHwMtC
Ck7aeWRxfQdNm3Nk60/U2Bs/rq9hxS8gbYSyDZrKABcox4ssNZPersFDnjGgon1z5tubjPFghHsT
uHp4D7tCiScHaBlTM3Yofj8rMjAnIp2r6kBfcT3AUBXYk39TLHJPYaUXSa034xRppRW6XoV09LGb
f1nOa6r/jOcHr/n8AZ2dCBQH5WRJSc38wovxxm+0R42bgVe9fUQAkrqCFBc0FpKzRo0TGOaJPkWO
vW39zfQBwxUMOAhsEH0YqBKdLwCIcc48+QT8xK4fPHvml9RQNEmtBByQAMsFaTDe1TJCYGJ2HnMb
fYisNn/TFn/XLcBm9dEYWTCeBoOTHq6rbMU5nQqUoQBtOyu6rDXA9V7qQLfZDU0W1tlnvbv9CX8m
R/JNEytc3paQU3j+kz57923av6Z+u/v/W44U3LTGaFI6LtghYLr35jNpX+nwPqlgotZOvwM+JNwr
6F+Ewz03BJMAYanniECBpbw4jzFXXBkrHhIzNARledG+CLry8++zZczrJhVc3vMQcBMtLGj94IqA
c20RaPzAoxcM0ghvJF0Re/6f40iXLODFJ8YU1Yk1AUjpIR+N+AbDQdIq/LRu9XJsx6hPEV5yFQW2
6vNSgNl6Vp+zhY9RM20WNyxUEebaWTz9+dI1pWfos1tGfN+zd2MXxHRvGPd1vR1VJWeFIJlFY2wZ
MXJMA0cW37RlUHpHfw5LBxlQxStzXRBmb3w8bi9LBIA4dTQvZeBRdYbAtzNQGc9B4X7SlzKYVOD3
azYsaCPwaAdx4MXbaWQa/v9swu4v73Xx2dMfa1vhVNZusBMRsuIwtcAn3xvGaAGtN7DUpg6Th2HL
Hsr6kZAsGFUmseYtTwVKXqyltsGLBQLJ8KMqH8bskTXvpeoSWNccGi4BFqRjGks6N9rsgqrH0sdI
83EpY3zJTrWAY+Tkuq9cPT+4bP5XjHR+UOOOS/QCw+zYZuH2Hsyxd9clrO4PiGKRj8LwOabEz91Y
hcb7qU3gAJpWHx+KYWie/G4sw9hs6YM7uQaybPpwcPnsH9JidhR325oeEfwjNYnu7EuMUmcukN+f
MFXJ4s+Gfm9Nm0E1uKkSIUUEnGHEFw26emSw97lINob/2ceoxHU1rm3U325GNDSal33mZGooqbiJ
IoL7zje9rghl1+oHKOljllZo6RJa0YvHOa6XHsPb6NBzmoB3X2n/OJe/ZicPGPlhezRwM1VzlTAv
6bUCP4Q4HJkVeCO5H7yx7an3rMmIeuN98NptbYy72nzw6SZuDTATqFCP17YKbDu6i+kZA1hs0qkC
CO5MSnPRow6QeSFuv/J5IvbwstSaptgwU1ydF2tDigXXNzpEXXl+CxA3qApNKPt4w7zj/CXTjygv
7JDKDp120xlLWMLRWyMPWiSzNX3n6vdEO4BzmlZxYBs/6/Gxo7/0HtNKxV3TDNvrFiWDH4vKqhgD
hj4A3yvKKucnEzzLM20tjEYt9j7u3JDFxovVkxDPdKDgPtrZHrO1iIQBafjDse+K5ghnEdoTwhDr
OAx3CIAAFK1KkZtC7IXeBEA2kpTA+ZQfbdylceGVmAZC1sCuHv3MCzr9oGvjsWI/NZofSb9tHBZU
7uPUPGXs55JWaCUGL/HS7mPLv+97cOu0ydbLX8Y+P3rcCBM+KoL09e2F+kTbBUZl5e4RXtB4oAa2
t8m/+l4azMuz3n1amgb0SDSsPaTu4q0//VM5O5s+VtZ9TaN0SvH4pxvTaLdtSULHBRo7A6muhlXd
SMUmtleMWIg6AGwQ7+zz7Y1bb5ziCrMWA+fzp5mZyWNCrWZL6KzqoFg5xsivYMxIhMIAApWOVZ4M
mtNybFmt8fqx4NW8m/JhvnfmgYfeUvNXr+jrT60G+sXrRrwq+S8mKIauEM2I2+fkOemYhWPkqOlE
owfoM6JvjPmZz8+0TXYj0DuWVnGqL9ww8vLINqK5CnMBl2w+1Chyu84r0Nx7D+b88M/11VyEFvi6
qxvC7lGBwtE6X828aPaoF6DdTZnjh7Qv0gD9wH0IcuzsAADURDFhcuEOJXnyzTU2Gh/9sQMztRZO
ZWoGVEcHBLKBCrVdBJ1CkKhMIfuFLgU5CBCNoUU3Tn1kNAMJOUm8BzSTWIGnZV/MIZ330LeqL2pV
mQKYDyM0qBhd+Hq/7CuL2F1kTI8cLO9a/rCwL/zmB45Y2okYYaEnFogIphvMCWIsKmD7iyCd3q9b
xcouoWiI0yXSQDAOycY5scraMJY2cpf0a7805SdaL0Zo+bHxdl3SisowAgYmdkxiil4b6Rx7FUFv
ZUYhKSY/AKD1olX+XTyW26FUEsGurMrGCBW6+xAeoeldWhXNFsNNGqfB/N+R9ceyvNPd1+vLUYiQ
8xqYX3XzikGEod3zJAka43lUzRevyjABSURwcEW+6Xz7K9RT06yJ64hn7ojcTDUgiCnL5ypeXMUh
WtkduATXgxgUIS5GTM2kmf2O1S2Kx9vFu3OWAx8OU/nzutJWjiqaEzAtLVrREThLNlDFNRKCJG/B
UFY5VcA6Yzr0WmMGBlI3D6xLy/9H2pc1u40jzf4iRHBfXrlIOptFH9ttu18QdtsmAO47iV9/k57v
TksQQ4zjiZnww5wJlgAUCkBVVubJGSTfAZLcJul/n1ErRy4q18jLKpcRuhQDN1MMLh8f0SZS06fa
Pbs69uvZQn2n/5LxM20eCm9nc20EdDRU446G+YTPq1kWOeTTQoyqTZw+yx6gZSlDz/X2ngi312vw
amALo369dj7eEFg3bjHPkyOrJB36j7lufB4NPRzNNKLgSQe8JovYUEd6Yy+hz7SdJ/KtjxoAh4Hk
GEkqG89JZavpFLyaszYVSSrGKNNScIpowdvpn9D9fGFF3W2WWVRNqski8Uvt04S8G5VvlAhBIL82
oWw2ZjsgJ5z0InGKX0v1OqAyDn6ZozW8DOnf0Idx34wIUgwq6TFWmwbBg6FIGNR4dTcg+h7W9db/
MCRsN7gFWnxvJMmlXzed18NC9at9ynd21d7HlZ8veq/0sgUfz4ynRY9G+no/VtxGpOsfr2xaMP7P
kLLAehDvsfm4OKdCnKz6dN/IpvdCtAgMFT7+1ZUDNnV8ktqdWSTCfUzb54U9OfYOmGBjntY8Lno9
tBVBrUpTd6VfZo5gRaKBijIYRXx/BNufR/0Y0CJgi1SEdisqyzFJViSzHrUQmJFsL41zG7QRV1YG
z/+zsP6Ci0tIYYwjEIZFkeSGc5hzhJaCnWrhHnWHPi9LsbPuWwMCyBjFL8DNcSFWzgjGB6fqUO5K
+soLJqimZnp4f8pua8cIkkgbr+9ScLHd3Bg1WnmTmGeMKKNPs8+/pLJ4pvYAwm7tifQk7J38aOnD
I9NJrMs5nJvqhTv9+/u/Y3Wuq8eo8jOUiTXdsvOrTCsSaY9ZyPl8Bko17qr+6IIaEBD/n7yVO0fS
La30b6NoLcWdAtQlN9QFYCn2SDcWiT26yeznJ9bxZygfHFqQzC6yiKHw8jKzJdD9OjI7GWazQM1a
nBmodLU2ixv0Rwf3J2JjF0JnD/2byOKvvYLKGTIMfudIQ8sTfWkB5EigLBDl9V7Bc/3KzXSjGQNI
Un0lglccq3crMi2umwMC9bx4kJQ4M/HKSies2yzop9c2++v+sDYN4kUCpqi171mFEaHdh8hiFEXS
lmd37AK2HBrU9Th7aS036GoNmYTs7QENTP3QfYN8zkZ3DiGVHEWPcGBC+CuPFz1FX/lOemJzuf61
obYapBUeP72DcTGk7zwGC/xvLtnbnWLllATSFD0Ha8LmOux4Ellfp3DLJC0/z83nrPiUGZ/uL9BG
qLkyoWxALi030ye7TAbt9NPwj/e/vjFNV19f/34RN3tsJqq1GAAznh0Aiy37GxHDTizbOCWvjKx/
vzBSjYbQzQZGev1zrxVHs8jA6bWE6R4p8Z4hZfc0bdvOOOPKxB4CZkYpYIvZQ2Huue+6qsomvRqP
ciBb3DFlVsKMI4cwy364ORSgbRZQdkC6PXbz726D3GFphd7UHEsnD5ziWE40lNXZH0iY4/arPWuF
DBzy3Mg8EtVXPG7CaXQD389OSzbFntEEM4iVywejOEBY+KPUl4P0Y+ijBL7xE0QlQZl9zrsFiigl
UlpR4+pRumiRgAiZZ//Qxr+yMg0y8bpo32ckNvrKAILik89eNH3v9N3wUWw1ZDbWkj2QFIoX8XE2
aF6U9YppcIwq7myxM+fbFla6UANvZrxXFBeyl7J27KxODH0OJw89iXvA142dgDH8a8G4tpCiv3yp
XF4n0HUf6ZHPn20S399se4NQosXQj67vtXmd6N53w3huy+j+9zfc/2oIq/2LfTb2rVZrGb4/aS/5
BIzuwyIP0J29b2X1bsX7r6woi6059jBbBpbCNZ0nJLaClB5xFwqc+kDIFPvD9z+wBzZGD+9+D3kG
ZVPrmZYTzTAqdAwUYZ3mgVslmnOoJxoZ5Cl9MyOADQg3Tie0EoFCB2i160m0kTGx+olWySzNJ6v7
mhdvLtmvFoA1AEmoaXiAIF5bWAwTz9C0rvGofxZu0O9B4Dbd7OL7ygj6RevRdVthN9pfrPx7lb3e
X5BNN1spMldOGLynlXBu5oOcm9aAA0AxqBpeufFX3qDYsAfm37OjLLw/WoJnVK8TCqUK7g7HZnii
HiSidh4/mw7tgDQDy42rnVoGIqLLQLjj1EnmBKj+dPJU6kEtPpMqlHttw5tR5sKWskX1gpt+WmHu
6OId6kJGw5g9jJ339nvJym753yEpe7SUdeFxA0Mi9OjVdjCXUS/2OPqV9VklL4HKwxYB8HglAFPC
WQ/BrqWeViFXb4IAxPSaS35O7Szy/fptefobU+q0jakDmljBksY1oT7+jZkHl76xEe63ETyxUQ+E
Hta6Ra/3pbtILZ06Sc8d+Lvt/FQBDHt/5yg788aCsnMInW1ao5ZxHodkXGLh/fW/fV/ZMX2bCZY7
+L72sxCRPb7tEL75+etGujhfFs0p+rLF50v6sU9Dq96BSm051OUCKE8spxOaVng6PU/OU5cvx96i
YSbe51a+407rPFwcYf8ZyBrkARRGnNcUdyqpqAvDo/Rs0xfiP0y6iLxBh1DomVp7l99NW/AoNE4g
toAg/nrSuDlr5dhaBINiLz4Dkq1+X/eQWK302HB3QtnmDCKVC+wzshI3j9S6yTUf0sXkXIk5Rpku
ri36mVXkx5Q2x/u+tmkKqRz0DPtotFJLdXxshpIjbp6Ljodm+mx0S4wKa873SLn2DK1/v/C6yQax
pClhyMgfuVEGef9Q2X0473GpK6H5t1MAigFCbtCu3Xap1jj1LX+c6FkS9lAX4iUFFqdb0p0lUhus
buwoDoG2E9um/kDPSGh8ZBn/NnGvBUzTj81CvhBuhJXbQXHTPPRoe+nNPXzwlkNi3XDVBLcWaF6U
60Fqk7xExZye/Qw06/UUkBrPMfIpH095+eG+k/xuQFF32qUxZbDV2sJjQI/xnJbOcMgtKwViwv1R
C2+A7u/Ijw36tUOz4ahVm3pdByhczye/XcMXPCowRoh2TKgrxO5iVD84cz8TvXgCCwoUsmX3TB0D
8mxLbjzbep9HLTXFoc+JjS4Gt8BEaj6ovBzwFMvejwrbqqHsU6avTpbRh7pr/adiQXLFR3dTgEYR
lJyzjp5ajQ4QIbfoO1YKP6SL7j/5afGtzub2SQ5omJC9FMdpBoF8NmfTQ1Na1bvFGbuYlr0RooxI
X9os/zUP/DDwYSgCdFBB4k044zvSd3XYZguSKwZIDZey6x+MwQ80G839ywx4xJOQ/hgyfzGBSGH2
IQU1elxZaXHKRv5lIWjBQykOP9iR3yFd3gYFX8iZllw7SGmhgaOb2NGSRY0S6Tz9sjkUy+4v6805
hnZnDUg2gD6Qproh0gdhgJ36RZGhVhWY9vtyD9K49X0wjAGGBVbRW8xaUUlWyszPEgt3vrPMdqoC
NxFl7dY21+yiD8wvwH/XEaXuWOPPqZEnrf0NMpTTwTcODv14f45u9/lqBe3uSKdDJhRo+WsreTZR
o1lgZbGaoP0wi8gRT3kKxfSIED2YehksyOKab+z5QCcD7HoAHIPWAXgDNXkKnIpug5wPdrE9Pk7t
w/1xba3N7w7N9fZ3y9NI89KZy3bKE5Emszhw/v3N30cURoIVC4/fevM6Sm3wo5qcJ3R4tb42zQ6t
4MbPv/q8Ev2ybAEFo4/PszoQFo/YvKcCc3OOgGXsYgBqfK2KstennLDEodZj12of5kmIwG7f2Iex
rjPYVFbmRVwr1lL1tX8ZAEV0pVXwROtAyeb97MdnXu8s9uZYLmysZ8nF2VuI0S1lXvGkn5H0HsvA
4ZDVHndytZtrgpZzDMQAsEilbqhbh0+6LnjSNBIn0Uet2rm43mz4lWAZcQR1dUwb/r0eRjNopRDE
w717DCz5/hCOxg6ofGOi0BYJvmUdL4cVpHJtwaQ4RoYeYdgjyTT+Xdc/i2HnLN2YpSsT698v1oJ4
mdF2uiTnPAfdflDvZeX3vr8O8eL71uIAgWDj++TD/FTtVOA3Pw6R4RXdAMyRGnJ7YZEFeB1y1jgb
Apm7L8RrdyZILRutOwJ3eYR0EACAtVtF4UnaGXlfIy5ZczEFjQstP3QX0UcPnb4HdC6zbzgK88Dr
+zqsCrEcSs1oj5kmRGjrNf9Hq3s9MsGyG9sSgSIgDfh270e3m8uX8hOVJ5Q5IlvbdnmajH7zTyO6
Pm6G5b1L9BfZtCEH4vi+ve15/3dKlKMO+Fsq9YynictZDK6SkE//3LewOSIbqV/gRwBhUY85oxbE
qRkhZ8f5vPggxymebD2NZP3qz1/um9ocDGhkcBPT0RWk4sDSyeKF9KY0oWL5lBfWh4ZMh/smNvfx
vyZUgnmBdmF7cPQUDIvPfvkXccKc/8mEXZhQTiCOFm0xVRpcwMuCovsxsCFyRxDzf+GouP3BcHA8
gBwJz11gi673tNs7A9X6LkVSGwxs5aOx/Orpr/s2Nh3gwsa6ahdxo25oaZvVkOKMIFGBVi19+l61
ddCNT7P5Rln0/2xxnBRo2QRe++ZyA0FjjjsDtjhZ7Cg1/p4K49Bo9A+mDd1aEG8EZxHww8qrxVy4
V3gZ3uyeTo7p/GBnR/CNHO/P25arXRpR1kamnFlrXDy3oO0G7uN7x+dv2szefoRjq/w7FmV5CB8l
8GxICdTepyVLKvmu+INbwrobQefoAuR1Qwc/Ijtn1LNLzmM9inAhw0mfR4GS2N7qbwUA8HsBeIHs
JvDH6hFlpjPw6C1izXG2/yr1nUP85pqA4KyDSwEEqyaq7+o1oQbxZc8HhLJx8d+hWn5KufnIFxZp
kxX+weIDkosTHa0YeCVcb5qV/X0eqYPzUP/qsB/UPbF5J9Gw6V/ozMZDTdPWN/i1CUaqpWdGi9Mw
O1KOPoY43eOk2TSBDu21KgcIq6WEsqbRLRDfmOTc1YI9LGk7H51xpseya/aSs+vBeJVIwJ0a4n04
r3HJAvJcmbDcmyejrxb9rA/Lh8wvbEjnpF9kyT8gYv9sJRJrs6fvwTE2raLDwQTsFApEKuijRDFS
2hAqPNcDi1PtKMo5sJu/BPQn5JNke0x5G6EUIKa1zrWyV0E49nrJbI+mZKx87UyrX2npBi20Cid/
CEz3qZn3gtx69N/MKFD2kKsEeOGG9ZFCiMwZRKmfM5Smn1wTabyFj/mh1RsRWETES+naMQhZOHTZ
3L0y24brGEhBrcAJ9GHeEKcBa99OWSr086j3oWZ8adtXiga/+7tMRZ2uxwVYV6B/stYoAP9UHDQV
NfN5p+tnz3jPICU8TI9GpQXpeBAuWGdjXKL9PY2a316vTCwKyUhd4A66wmqUKNVTJNXyvLHPVoV2
3NmtoPBtEvCLA7t5KrTOjIZC/5TJoh0Dt5Xdcez7MpSy7356rTdHDq/0d37N2sCvIW6TaU5/NFrW
fh3Nrv9Qtq0MzGbJXqYGVGM4pYxXo5HlQU9xs9aWAo7azPx9uzhf56UpTrM7G6GmDeMB6bAidOtl
zKMq51XstBpUQmQ2x12zmDzIfSghzwglZyqJ82GA1k7Y6LX+8f6qbITZq/lZ/35xYUh7U2Od1dtn
oEKiTj+wCuRsuJ74b4+xeEyujOLIJeFlqeymfLD8am5172x7pwrIbbwG9gj3N4ZyZUK5zte4Ehd5
BRNI6Jhj6MyPbHkgP948X1AfQQUBGTET3ClK6BOyzrKJj97Zyz5Y+glkwBBKhn/sbJaNeHBlRrko
9A2DelMOMzkUCZEt1c2fbIrm5lxDiLNovnp72r8q5H3dnVcWlY2SG0CCAUnonWnuh7L3oCqixzbl
ce9XAS3QX3QwkaM29O9zAerLt1+MwLKJ/4A7adWZUNxjbty0NkjunRtuP82N80R593HyeHR/9bZi
EGj70LYCyRwckSqggLWLlbmkBiV4U4X+HNOmCwjkVGxwXzvsm5E9lpYdFH8QYK/MKnfYIpOizabW
O7vVx7E9CgZc/dtvGFcmFMfkkhOOdhzvXKTVP+aSfR9nHs9g07k/g1ub7HICFcccig7qACkm0Jw/
V/mpWZPl2nEy4/tmNk4k5G5womOp0IKhpihcbtRdvRjuGb1OQW28jvxj7ll/MBawEyJoIN91+1rW
EMZdNEG6Z2s043LxQ1MaYV186/YIxH9rASinEI4eJHvR/IiuZtW97cocSqGl7nnqih7diJ4b1lKO
n8zCZ/Hi8PaLa3FyoLq2BP3Mp4NNaXoSZeMfl64AYBIDYAdKiPkIuqjmoQRiJRxMV8SAumWPAkId
jw5vGBJ2lhFKw1y+2k41h04DzCjvETqGuUPnbuMBgDlqE8BolS3a136Uzk+RV83TDL2EA56I2aGr
LWQoXGFH3UC9Z8bJEtkebw+icud3uhT8YfHFyv4x8Hf9YqTI3IDXse4c8iLaYQ9As+FwCLcOLkXg
7gPiV701uAx82NTkiW1L3BJ+ZX1zsMhTi8LNfZfbMoREPSQ8cbfFFUUJQcLum2rQbZ4U6ZmZv8jw
q5/d0ILO0v9mRzmmjNaFM0gMyNS/l/ljxf9px8jtu53hrBtRcbnft8nfrRy31JHa0KaFJXWeTMYS
UZ8FVbHXv745Y2j//90LoQNveH13kHreauCzYglHGS9wtPrkifKT6ZITqffwLRuX/6sdpMyaBfk8
SQj2ajN9stqj1T23jhkM3WMt30/F4c1LBB4q3/zdorQS0lwPrMrQHYXrnXMeRRXw4lRU3+DnwaS/
3rezsUbAOAEagDs/itxqdQiNj60QneWcpV2FTP8bZbwdZ9uyYOHbq0oJsPLqEhX2IMQypN6Zhe3A
An/3lbQVqAEcB5cdSHs0EAxcT1VBBwBDKoaDOw+sLBLZSfP+YDUuTaxueHFFNf2sJtZqotPfZ2ng
aiEVz+mXty/F2mUKjmI0gN5kM+xcLJYUmntu7VdCkzc23fy+XYHZYIW54L8319/J4Djpxg7ua+Ki
kb1LyV5YWcOTst/R/A8OBfCaoLdPzZeMYDwWgNfQswcVl3ocfyCaPlQAs5nQDA7aut9ZlT17yobs
x0IbOgsIDZIP78zWOpbpcEoNVOKp/1j1/U5ZasvPAN8H5+7adAyPvnYCoYnOnuceKCH/PJGf4/A8
j39wg7o0oVxtGJpc3EKDid5/MfXXvH+tvB1Q1dZ2XJEea9IcAVNdJGAoPcdvOD3zuflbEJQiwZZ/
uu/JW5WXleJIW1neMVdqzRMqy50sHR8FNk/qgVUETD+hTuiwQJTiRNrqEdJ+DxUXR6pnYb34Dw7p
48Gln/PcOt7/MZsDRkHid/IWrcLrO+di706lqY1mlQMRwXQWlCL/3HXlzkm35RroDDaslQ4V9yvl
GCJ926RWacATbQLhxbo5NIM1g8Zirw1s0xDIlpDBBVIHD9nrwbB+rj3OZjiIW7wMunnQs/ydI/fe
sYaxRjR1L4Mh9L+GlDsPegP19Df40R9N/tTUwjkYHs+P+UQ/I7krDxrgJIK05stskuYgF5M+9MNY
x5LazqFkXRt7dtNFUh+bYKgzvIct+x8TiJljvjTpYyndIeop0DrEoEXsgL4zZrzQIyhKjkjmtQS2
asf/ak+Qa8pLv4gYZF2eJG7Tx9zVeFwvQxu0fd5GjcG7MG/0EmAZQHhKfxyfcj7zB7/3IQHTegBc
uLRyIkA623Dki30o66p87FPTP1hcgpyjmcE8M9hlQNAseOjQH3XMKgTIVHTTSWOAZaOcLD95CxRR
qnHKjnPL7ZPQdRo6GrA7U9drr5aLdLdEHdHpQPBcQ89Vo6nxYNryE4gEwMMx+mUsXSmPXWF9dZ38
u8ws92DMxHlKc/FsoRcmxws3FnaVvutkUz9O05yHZjNBJKE20aMsU1T1FwGcu8xBh+alVuAN6fKq
Nbh51zlEI9ta0MhxJf6AnHZcMpSTBoNVn+yStdEAgpYIzYr5sR0qKySVOYeuZvXvCDedo0UGJx48
LT3ZczVHvLX9wBnrj6DEm3Rw+ulGjAxKYYRTD2A0KleAT3U10vspT1/crOZRw2cZzOgpDXJT/mwW
dI+3g67FU2U0Z99oe3Sp4PEAIObwbiwrLbbmJY8Wk+WxUVjjUzdx8F85w4gfSf8eWsf4REEQ/+i3
7uSHS0bGbz0UXu2oJGYe2Tn95PdZGYBIaWX2H34V4zgHrq8Xv9KBfDOmtnyROR4vvV/y12EhIuiG
CbIWlLp4/9ZurNu1/+r5B6Y/TvTDXHp+wkjhHCWU7PFbF/epLtFkmaZNHqY+wF5RNYDcMCt58VIw
TYbjUPvB0tV9ZJRF/YkZbpNIL4czwpXKhxm7JtCmWUMCg+OJoos6cElrAK0FSZ2DxjWQZLTZVyvv
f7ltW7zzhsEMUZEwfllN6h0sCFweAd+fnn1hQuS0terDDDB/lPflEuSW253zpgddkpHWh7Lpxkde
5mAwBxgObUDdQCIXJ/FTZ0/OI6plGOhc8CjX8p9TS4fjODH+ngjOQ9BGp58MZ0IzkC9GFG7TdNQe
3CpbjkXdNoGZ6uxRF8Q/GegngBoyYw8F1b1j1elzVOnTGDd1awGg26GxqZzYAze7+jjKX+NghAx+
26G+FplWvdeJuRHgQc0BdhQDlTnk5ZWY6EqXtobsRNJaMfAiVnz//NgIuVefVyKhNpCRabQVeMXQ
g2+Jd8LTHsBWvnMubwTcKzPKEULZ2PVT2oukk4FH/675gdUHSnfumHtWlDsMX7BaPm0ERK0f7fqB
WB+rLnb2GKb3pky5xoABxK17HyuCfo0AnJ0ht547f+f2t5UuxIytqDADRUbI/VyfhVUHMCna40Wy
gGAEO6D0fhgc6TOIBi8vQ4X8KzZMlh78wipCMRRaZM2+iIo024NebXvgv79EcREwWZO0YvglLo3M
JQZ12X0X3Pu+4hs9Y0AruZpIjCV2omWPw2njHu0hvwESFTwDkSFXlmuaMgJVLCzX3L0vshdjeKVZ
YvKHPt27vmwO5MLS6jgXdzEwOOo41kaRWOQnkAGy/PYHE3Xx/dX9L77fFsSRaYtN5LdlG1DLQic+
AuZ9IxuJcUwXalWQ4XPx6FRWexnJQKEXIKDkgONrDhn5LqGFunYMdOkYDMWPTuyY3FihFf5ouwiR
0LZTJRc0dIJOkLym5wqSn0FRD+AjLNkB/+dfFe2fnXb8cX+M60Sp17+1E2LtScPWUrOFczqY4Kjs
6LmZ/RN6dfOgmrtT1VJcfIy9JM6GV6wd578byNYpVYISVK68yvABCmdphIOn3usW2vw+yqcAEIPT
Bg/Ta68YWmGUgqOPpLCG2Gj1993KH3p/wjZCno3XNZ6FqCyhwq54tltmXut33Dln+VHjx1LEu8Sh
eyYU5x6bISP2AhNQYfFKIzBSEpRv7ulBphOsH+h7gJchXbzO5cUOynFP1k3GsYOC2nlsxc4bemMp
sMBrMwoSW2iRV8dg4K23ZDb2DhSYIufNDVX49YDGoOUYtHGAIyuBkmj62ukmcfAUXTC5qJguH++v
89YA8PBCQxiQIRiDMj8FpHActiCn2aVhy0Jv2Nnpe99X/GjW675D4OGJ+1lYh3mPHnAjkAAcvLJW
aCv1kQqbqNMWzJwcAN7a9h+5/1c2fxfgCuldlJ77f/5gqi5sKVOF+7xd+iAhTubDYn3QtNf7n98c
yqo0AD0AjEcF/8we8TxnqUQCAeT36P/AvxavDshuReVeyN+zpbgtL6HQMeGJlphFwaA3L77IUQNa
D5wroYHWf7SHWp/vD29jt0MeYwXRrPmEG0QQ0ZbU7BchElbyowbSGl49cvr1vpEtb1vzdeDrRNiC
U1zvduqaizbiUpRY/jtwm+V7PVTrvCjHiAfEBRLLaAoxb9hEDJ+bAnkokdDWDWa8IXvtH51OMfXf
DtW6MqRsfIiheV5eY+Ob+g/P+1ISK6DtR7vagc9u+MGVGeWkKspWL3mJixiXf1fo4Kk7NyiWVSD1
fWfs3GU2HODKlrJ9iFezLNMNkQx1YtLjWCd8Ot5f/k0TgIH+bkXEDlISqBZjvWXUWP6Mf+mtWOB2
qe248aYHAKIFxqJVUlKtdoMTySnxGsAuzXJoCrNCsI/MFOy16bgWNWatvT2FiqLTvxUhZYmMpeFg
uEZFKB8NP/AhyIr8IgE3gE1lfH/6tl4gvm56OlgBdLQOqZUHkou0t9nIEtxgIh8XMl7Jn15HHo2y
imzGfhmdFs+ougTU9eORaj8zi/7JeC9+gxKaoMwoyeJhvKMOJtG29OKOl++RLPiDZ/bVYNe9cXEz
kJ0UHq00BioiUsed/GaClGlnRjfiEXS60aiEUg4ytmrbRNnlBbQ9LJa0Q9iFQIDcX7C9zytbynWW
OU2pg2qhF+k4vL//wedxZ0INBB5/KzydWZx2aYulID6khWz+rM+Avt83srGhfuv//n8jyhiGsm30
aRpYojWJaX5jjnk0jCLUjQ/37WzEBhwKIGfDbXZNnyl2KrYUdrfa8d2HpT8iiYO80B6UY/2Icj7g
6AbcBmrJPpLNihGXe37ZNxn6icxfQAik2k5n39YgkIqBIiuqd8aNCOw0+HWXCw8LXsZVHvlVnO8F
gc0hXJhQ4g0rC5n3OUz4TQzyETd6+zIAfgIaaYQJQA+UXYecn1GnC+7jtSOCwtaDpY+LaicrtPGi
hV7Lv0aUc6DS8kFMDu4aSADYXaLxRwIxovqU5d+G5ns/7vTcba/Kv+aU91ifNV0qUpirtI+U8cDV
j7a5k07bXpb/2lBvNmU1F5mG0jbktB4y97hHZr8zYyokpCCy9KoRyzLbKFmQ+bTw+dRoQ+zlw0tn
Fa/tZB2QmN8JYOtC3OyXfxdKrTPVDSDV3ZzBLPk7hWCcoFBpTkQ5HaFvGwAo/D85329m+ouQ70/L
4GgFJjGFumhFQJcGdS+KPslh51m44xGGEgemgc44PmHIqX5Q9t7xkHufT/cHsxU4L5xcfS+4KUjm
W50hTZzGnJ+a+sVvgmYPKbDpd4Drr1X2lTlzHenFlImUc8eFGG9CCn6kmYj6P2idg2rfvxaUA18n
JuoMwHIlblUH01d0iwT3J2pvCErIcZY28zwCJ+uzc3ka0z84WAAxh9Ddb0CVraw1yOWQ5XYIUEEW
lHfn983yuaRvv6evyob/taGsQpoXRT97lEMgrgohji3tj91w0CT6rX/dn6x1Mm525IUlZTVMt0sn
VOvwIpjiXrZBDa4BQx9DgYJQx+ThvrXtpfl3XMrS+KJ3zLTD3BGooerBzHfiy/pr741GOQgAIrYh
9uvhya4/C/rdE39VmReM2T/3h7Fpxgb2AKcOELeOeb1JmmHwGlfOyGcXfjKx6qniRtAQGYrM2nlF
bZoCy/Ta5Q6srZoRSpu0sd3R54ksHIBSFqN/5qDpA0VyOSVeMZGdGdxcIfSpQwoPYKebXGNW9ZaA
viZPPAZtomIhU2CVe8/qTSN4sAOOiPblG47uOUfHPbJoPLGa74KWyALu3GQ34/GFAcUP0NhcgfHc
4AlP3VPlAavsOx9slsb3/WB7HGgU05HouOW05XneglAFkUZMBw1V1PLhf/v+av8iGLcgy6wWimMl
+6tByXKPiWbz53todHJXSaobWtqOuVAJ7AoUoLLPVn/Ezez+z1dWYWX3tgHOWzmFkdO8weYBRWNr
neXXiVe20ej3Ydn3x1bwnaCihLD/mLHQ+LM+m0GBoVzHRlFTz8p4k4DzLMiGs8feW/5juwB5uidA
oOzG36ZWtSbseUij3Ihguw41M2rnTbJ4ZhoYZvZQoskH5eYHlqfv78+eclf6jy3sQjSAg8jtpt8N
/zureVNiWHag19FUxGmBRpnDKM8e37koKZ7wf7ZAsoFGrY1utMURzWilWZN4/ScNjJy2+QdrBHae
/xpQPFkyYRBJRYMbOom88UkXXy3tYDc/a/N4f9q2vOHS0uqUF3umoXjjUw3TZn/Ipqgew7Q60OFB
zh//wA4eyyY8HGe1ChFr6LgU6cKaJDWh+tRP2onnAK6kJdSXIHgl2Y69TdfDe3YlZNho/SIOy7Vq
xLiY+U+JLKRWgfH/u57uHG03XuchWQuCFxBX6Mi0q3WgpseZYDd1nkjde3ZBHKhBlYLmHyaALVhO
nvCg2zlxIB6IJbk4tVGyxRsaiJD1hMOLR20Iyr1hkTXGlxhi1g966+gh6KKsU+W4xbFBN24Miqc0
ZAMtH+jigi5iaavPXkHHp0lMIiKD9B+Z6fMVbSKjEYS2ID6yOiiq5OJgyKWHFvKIv4KGCGQvbmR1
+ecsnfrYZw4JReqNgeDEjDRTGB/G2k2RHup6wBjaKR6tqXn0GhBxu5Sg425e9COokZxA9qx8hsIP
iQ3Oh3e9KNyvwKWQWFT2eenBm8Tg6DW6AfQ8hCRA0OYfqvlZn7LXtnIfPrNYMufBc5swfyUPJJ/e
O8R44KORxyZzZVzLERLKuga8zVQU4WDYRcg1oE8kJjfKGH7vjEx+xKE0Hnp5NYBfd3ADUS9aYBig
jGcFVIxd4plHsRRLOMrpk0lIH5HGhGi039WHbpQDRpQaIe9bO2xQYj8aIv2YldI5cCK9sOo7L6oH
OoXA0/10+3yOmqXMY1L1ZVAXJoHYH6NBz2l7ICPngTHjD/ZABG6PSxUsZmsGdd20wexAJbvS/J8V
d8qgKRbrYM41DTrPYg+TANtqm1IrMjMTVyk6DAE01JcjOg/bg2YhRc2AjQhnm/FQG0d2JOhyCjyQ
uZzqQVKwNmGEwgEncObkOQooA/2CajR7HAqoubaDPxy4icZedDkCTfX/SLuy5TiRJfpFRLBDvQK9
SK0FyZZtzQvhtdjXAgq+/h50b4y7qwkqpPvg8YNjyK4tKyvz5DmRO39V1SSNPSWx+aEjrN2p3B5O
pItrHC3A4tN0No/p1HY7tFhDpbnKwefSNcbPiVvqKzQ32U2TpqMfj2UNwJghI2U2r/yYixAMbh8d
1UutjgghzBzldYSUKJisu/bO4o2nx+SpHl47y76DlrGXVspTbRsnJ32onUM+FwcWseepOajqHOiQ
+AE1p1cg6eIo0X0B4WQgAf0GrM5lPGILQeJ2yoIxRccl0rsuf0XZf9RUwI+4P8O9lLf1QIGlyyGR
cU+Bth4tODgA1KPPFMp1UfMI0izP7A6Jnnu1aT1rqK+/08MuM4BWV7gHgJZRS7j05OWUg4o/5WXY
1b8MxvxiKHfR/IPGDwpABNu2rkIVwZZwPzmMNtgaI4jP+zu9V70JR2JKJUaWjwh+7mJAwtUUK2aE
RiEY6ayvTv6pc163ByH7/nKFnF19KtMSuDl8v4iBWU2+E9mdJzOw7NkzA3ZcdJE+YkVANuWAskdG
NXV1xwmrIOx5y8xM6gwYAG8RJDxXVmC3n7t3K4gKVoR4MS+53fYTThbw2n7NwNGnqkGnvO8Jslxq
54stqufU5TzahYKxZI3fNc9D8yUyJVGbZLreGNvOlsNgAEU6M0w0fzTXy6o7pQ90WUJIZkQ4ha6T
VVY+Yc3zyEuA104e8xaY4f9ztoQX9VyUXUzGvgwViOOlvll5yiiLMyRn/E0+82y6GlL0VpyqZZi2
qrlDo3npI7IBbVrtGjvX7tCZ60CVu1i6yjOuANfKcPlWZZ7vAC793mTFTy12vxHuyBzDsuOuHAMK
cIDfAAKKIPnyXJXaRHLT7rCQhfNC29Bwxh03XxFfDInpE/S6GqMkv7w6GSARg19dUHNi+Dr1c613
NAPnf7Tr9X0yHPLf297ordgljAqdExoelwDiXCtxDU0DHSRuZ6EzNTcuO6HNcaR3AG/4ZXJU0b7e
td+s9mVM74r+ZHOZkNuaswJIBAhKgGrRbCA4K5A4l3zooJUUOWGP/p0hfuf7+e2In1sQlq3PeBzN
AwSyciNoZ5+9W0oKLuT8+4KjQpwXmSUULUIVMl/zrHhaddheo7XDfWZBrDJwt2I56AsgJKbfxgSB
Vxx7iWoElcGCbUtr++3ckgA67CZj4EaC1YiVeVeB/9REv16uj5Irdn1ASDksCSxwFAuLnqpuYw02
tKX6bt8MTxQ9DpEHYdbtwaxaAWcP6n5A+1011KqQYskUClWbFGQievW95c+V+qufnrfNrO5gMBGD
igjdSFdosMkpR6jKELzFvimpj8aAD3weDgCvPbRMmeZi/swfmhHtutmpMVf0U1o+YDNKDKyt+XkI
KyyGao5aSyKGcIEcRnc3IZZuJRt41YSN+TFRGsHzUTgiBl7LURlrJbKwPhR6Fe6hP2R7mlZNoDUK
AShYD67yMIVZu7VDEC7Q6GEunmrjtdUl5aO1hQaA6V8TgiMBDHxSIKSOiUqCLPGo9pGFwE6FDBVS
rldkQwv/LMhDaIkiLKiRo9ozCYMzeWfh5b8hD5CLcLbombuiT2KN2YMZIi0BT4h3Nb8xbFmfmtjW
dWVCv9yzXU9xe/ZJGSL3Zgdda083boc6TKtD/jAe8TA0pvJlLHFe2FyP95nNi6M1jV2gp23suVPq
erMW/+NkIMOfLaSHmi4GZDenuT8nWu1P4JrZIR8BgmZU330UYabAGc3eIy7eSpHmyDiSVtf+bNKE
yIebsZnAehlWUMQau8e+ex/A5n9ThqwecNCL/phwRBwAl3jmuJDbs76zKfPs6kbVc4lHXB/Fv0bE
aHdo1LmDPCRk1TS0ytnoG1SpOXzICJDWi4gaDqLgT8q2Zzqv4hIZ0cF7VJns8lj+fyFgAVTk7/eF
Y5hGEUtr6ICHeB3T8sDdfRSM/a32uu1Q1ufqrxlhQVQjGkEviGH0xQ+0YVvkz/b3RVjX/1b8XwNv
JOZnjr3MqrGZOgUqkVF1SoooyMx5Nxvpc9FogcXznRPpt1mkOr4+811sIw9mVrvtH7HqNf/OpRhf
OkbP+qiOEBs1j3acQhDtZQRCc9vI6kwu6E8QIoFtQMSvgV1sBi1UCX2sCNk9JCIMq5WYWB3HmYkl
FDibSzPPdLjmtgSoJPE474GEu4WP+z+tCDvbSeOB1QMGQsYGGLgCTZ4ERI37/2+6hP2tQwAg0mPI
1oMGBIHLmErO51pYhH6Lf5dD2NhkblkXocEjLPnXjEBk2rwl1ecslpwfiRlRCq90C3h2B8PIkAri
le7NFARv+g9uSNBXku0lSkGjyqA0o4nxtMCvUp5A20z5ub0kku1lCfdZEkGBuqsxllard0OGcLVN
giJ1JXiCdTN/H5jG5S4uYKbQRzwwtep+nqmX65+1RFKvWl+WvzaW2Tw7KXY2MiOamzIcdNtL2b2i
OD7Np505ypi91tflr6VltGeWEmbTeooxmmh+TVXlK5uR091eF5mJZbBnJqhDWvB+wkQ1zVCUaOtn
VjnHbRvri/L3CS6sPaSVk27ScOi7Ysd/xe2e8Q8cSDRKgL0EPCjuNSViyWmV6djAmXaIqtzTkwd0
cNNcxmO6tvS6CjUzAjA+SkeC+6rJSIlduhgJqiaQh4CW6+BV012dhNtTtrYs54YED9aYCuut2oYH
U+9ap/PLiUqmTGZB8GF8QiJirGCBWLccDcr2B07i2QjEF3fUqqNe6vg+c36q+lejObWyFqhlEsQw
5tyE8NTWod8MqRwHx6PaDwWyWg256+Dve+UVr0y/6X99YFEgforiJGBjV2LLM2oXg4PaXDgMX63e
Bl5E0hyxFpchfFUhaIbw7KqZjwxMAYl5UYWlBnIK6zDE3+MhC3ryo6xkIcXq5KGmC95SE6kjEdoz
jpqbpRYelLpzSrvASjzlOz0Y33X9I1v5zNCyEc88jJGk9ZjqMOS2HuIjLsP1rg7E1gDuX6Qs0QJ5
+X1UZ5qZVHYRamgoigzqQ0exLH9Mzugr41F5t7A60gM6cEqWhowbAeRDMGe5mVaB5QLlaa+mL04u
2WSre+Ds+4JDzgrbSKJyiSdRuVJ8hEic7LPmsc5227t5zSufD0TwZWY/GnliYSBVMnkVfVaV0qti
SeZeZkTwYzpw4wrYs6BSPLUvw9A95JPla4DdbY9lcVZXnsCBWAQY2ZCFvYqPwQ2rNUaB3P2U7jOU
Watf6lzsG6fyYlL4nVXupiySGF29DM6MCisVA3jV6sOSWQYVxVQEEySSjDKwjC7YHt3qJAK+BBWG
BR4vNlu0hAzRsOxwpj1YHYqCh6SXHNLVsQB9jxwf2peBiLjc1dxkFatVrQhLFAYictc2DGRm4If6
vD2U5bBfLdSZHWE/ECgi5VM1FWGt+F+zWjJR619Htzd0pXA0RUyvSqeod2mPrzfaHTenz4o7SULl
1bUgf00Iiz4mzqw1McP7/5sef7IgBGpLlkJmQVgKdZgaa65hIaNPhRWCvcp9t8b24sMQjwFIhn5F
ELNfrnbvpIlZKUMBMYsfavplHA4J+/qRhf5rYlmqM6+fj0UVKdpYhKN2m0GBS0bAtXbiwbsIHicC
EADKSZffV2I1t12KuHVi6o3djd40k4BoXybrTzW+xM0D2Ow+cN7PTQqzhhQylCx1vJAT2txpTRsU
AIlwV7ttefqyPXtrewDRLKBCOI+QnBWCM1ppkBx2ZgRnoKKZGnRwGR5qnttG1k4LiEbRQY5GbzhO
wYhrdJPdVZhCdIs9qbV9Q11pt/2qDVTFgLfT1EWT4XKZbNr3WR41eZh5+ozmkf37h2CiOxp0gihO
gJjq8vOsGKCwjWp9aJHPVv+oSw772q9fMi6aDjQamnyFzw+FOwx9iXPS5V7BvUxWN5B9X3AmCq/z
NKfwhlYOogAPcKH3TQ+EmcDvh0IrOuwNB23Dl9ODKFLrYntk97EC9WX3RzXEu20L4r0hWhDOhJHy
0dVqzu4zsG/VDzZ5ae8y67Bt5K277PzW+K/AFEI7LAL4AkS5Aq6QiRhjwu6bUXtEm9V+iuhnzSgP
efa9oJ9c9IrkYNtHVI1+qC+W8Qq4Vwx+D5mWwVXCcfkhkEpHeQGMfNfMj3nSVRp33P4+ashToRJw
XEFxMEsi0+uz9AAahRtumscipQenUX8YcYaW49nuJRkI0fm9/QyUskGlid9z1XLudqQBhAc/QwMh
PsD7h6Ez44BN4wuv44VbE2V/1ypiz5hdWVvjWzLocjEImt3R5uZqbwSSwquLGlFuuUbf3s+QFjpE
Q1/cOl15387u5DtJdFBs5UtNK/e+nrrbKLX+aY3ht0nbXxrvXwYKRFNCok+qmxQeWOXUh0hj7b5F
fXYXTZAirjU9yLWxBFJvDtpEuYmt2Ys5Bwn+fGuQ+QHXme90UZD3CeoUvDz0Nuj0I848cyKnZq5A
w1o7v10D8DGQvwR9QlLfpcl+rq1DAqDlkKH01DV0r6bqDdFxVaj9p0J3Yl9x8h9U67Nge/+Kxxzu
A0oUS9QD8DwqRoKjhWTobLhz3t53Xwp6a1AJwkH4/MIXit4CwKT/h24XTjkHr1bGFHRuZ7NPhyeg
6N/186++L5xxnXe17cZNGrpjQIqdDBYruJD/fR4Eukiio54tcinP1uBUUKQFkcn8S7cmn5fAMdpf
y1mV+KrFW59t3P8awiqgixVFVNSILr0h6QxaYybRj6XZcOfgeMs03xpHyWqvjQckiEuJCJ1Tjrja
dc/HKCtGgCgdd6FRKIABmK2g73SJd9fWBgS3jhscsYJ1FSUYaV3rlKNlpo2HQxyVn5UOWiCDkuJk
aaD3q5rUz+IhKOPDmEOxnEyAozr3WcQPVWMenPjb+zcK2hNwT5LFS4q9lpSCeqN0QRo1jcdXNh7/
v68L29wom3YYIvQisW/GFBiKZDbXJvP8xwu73JyUuqXZBGKKeF92wVQ+Gux1ewRrOwPcXbg9ANJZ
IrvLDQgHWYxjg2Y3kple/dk5IYHIWxm57/KEErc57gRiAWGOAF/kjc0qlTPm4DxFNPN664FBoig7
jtVzTVAJzmV5pDXvc25OeNG1dssnqJenoZa8AISrseftSRPuurdTi/sGdIE2CK4sMQYDcN3G/erS
cFaNR6MfpyCOwLPeAShWMzMgIN2gUf/aD7L9toSmV/NIXDgmHGI01y8b5uwFMyqqkhIN0vVwv/ti
5IFR6XuuO0ddZ5/akey2xykzJ3inWS+4W5cwF4M9vB75PrOVAMRGPgDf6IOJP+CloKuJCAKXEpKZ
y7KejS4b6iQa5iQGWWL62hgZKJIzUPIogLSXElNrJwsPALzHASGCpxK2faK0o8WGLg4BZBiaAwSY
QXa5PXkSE2JVXq0RsjAHhA51+apVXzr6k5Nf2yaWCRG3w6IHTECPDrZk8UnGMquwCAUh09Scsu5b
TL5sf39tCEhcgTtgUSFFkvlyQXgSF9S1kiwsGzSmmvxkas+1K8OVrI0CpQvVBE+EBclWwYlil4Ge
wM0yFJJ/lPQbnyShuuz7ghctayXFfoXAtNnuwY+ZtRKMx5oLPf/9i/2zbZu7ABWgBSILO/IJ9Llq
/EdVf9qZpHYhG8WyVmdWoD7kUjS9ZCFgKtOdxSSDWPPQ54MQjjrFU6EAPxUGwe5GJfGa9HdegcK4
P0ESoVZkJT7ZnAk7S5nqwdEZzPHeHzOvip6t6SDtp5dZEe4BAPsmLWLLzjI7L+1eYxMApOrgZF+2
z4lsbQRvYjt93CYdRuPWf9q59Ebyum1AfG2+3ThnyyM6k1Jd6HGrPAszhxzZcMrISYlulOilSn6l
KveH8pm1Pw1y02t7Q1NuB9khkkylCHfXnGRmSAxkYQSYFg9ofKQzVMJutse5OpEQHIc7w+WKLMrl
Jo9zR1dGvQKBqHUwwbgo+fzafUbOPi88E4uOtI0OVuIQghiptc9+t9ku0g6JDCRxPQwQyr6llkCG
CHFJYT/EQJQXwwzmMnR0eyaoNQZJYHi9GpCaQmUJJR+gu9EDfTlP8DfciV2Wh9AZ8sbkG6R/W/WW
50xi5/oCQGkRFQwYAjHqVXRYTSn4oRzIv9f16zA9t8atbkkcz5oJ04RuwdKBiNLVMpdnfs0E2e+o
tkMSlgoD+T0w/5Jyz9pinBsQHOdoTqVRlTBQFcwD5R6rZdouKxbQaw11PrSKASksrkaquQNQEEUR
nqb6pR0/b5+JlQkCSyGoehYwAZDCwqYFKchIGkXBWuedx1AQG5D5I6WMoev6AsCGguqqDVIASFSK
1RabNvacWegDHbKnIkIDW/WUJ08cgXrR3Zrs3e/3S2uCZ1ZKu7VaF9ayo/WQvBOjAm+JNNQiDa7h
dADGL9wuXCcFb2hShwoQp/zZlYIVV1b8woDw80HiD0pdBgMuWi3bgPe77TVfOd8X3xccSKlwR0Wb
IIrG9Tdu3Y4AdfDb1Pr0fisOsoZLQmCRlhRORpJy1pAKfeGIW+rjYNy09JjVx20ja1O1oFLQugy8
/lW2vW61SCOJU4fWz4Z8MfWX7c+vnA78/L+fF1aiHxO14ppdh3U+oHEZHbGBG83+B4wgr4nebMDc
bfH2dRxlTmozrUOnv21jApQNOjUmSYC3OhKo0uooHeCB96bBduYIKydJlLjSq9BpJ37Mknx4NZO0
f0ELNAm2x7O2JhAm1m0wdqMFQdSHKurGstIkq8MqO4W6IgHUrw3k/OvL5j4bSGHPuW1l+Dqzbtuk
9gw0crWjJMG4dkIgxgn+dqDdoYUonJBMy+MKSBsMgXKQDd9MEzADz/0sWZSVmQKzHOYI3hf9JiKa
11KmyHGgGRia6tMCenz/Qlx8XvDtCi5epcvx+Qjnow5lmOqVlUBtHrlFILZRcBHTBZBkdZyGGxU4
BSE40YCR3QKNVUBmjUkiq1VLKKmB0JIspoSAxFLTwjLSuQqx51B7MDxtSPwRopTbG3dZ1csH70Lw
+NfMslxnWytCFDpEBsxk9Zem5SDTJZ5uPUbqSVFCQ2H+OP3ctrg6MLJw5eCBbUJZ69Ji05Ulo7OJ
peeFx41gqh6VQuKHVzfZmQ1h8tgAH1YsNpL2FzXmgLm/twexcliW5BuYJdUFjyLuA1exyywfZxrq
9d08PytlD7RGdVTHTrI+ayM5NyQcfQfgWQXlfciE+0kGuRYuC3xXlgNF20Xq2UbDDmKIy+UYnLxG
K8+kQIP5VXX2zLgxZUScK5Nl4ciDxxz8ldfieaCX4HiaDsqjTj6Z6eTp9g/mNN487rYXZWWuLuwI
cwXJIfTEdrBj2iMYDl4bmaD69WsHEfVC/gOhLkR2hnA1ljSZurGnNEQ9CSfF9Wuqe12n+SCY9Yz2
/fqTl+YEjwzuqigr60h5zLKvrXVPol0XH0oz2J61t7tWcAFLkggFhqW39CocZlVnqo0eUwCP0LKz
dEMXe83sEda/cOebk9MgKz9H9Tv79ZaQEmYRTC4K0CgzCmc0A+Uk0rs1DaFdVLxyWQ/C6mY4+/zy
72eObdb7gjQko4i+Oz/RFzkmiYdeVvt63v4OYDlZZxY6S80IaVsaQrIlD+zqoCRfVRSk650Mg7Z6
Ri3gNyCpg5qC2H2CKCZL88RUHvNCfdYUEt+4fOxutPIDFF1YlDNLgnM2nAoySS0suS3EnQGylEQy
q6sCR2OhrA44h/gmMgCk6S3QdITtT5UfEhk0bG2i8GREAhqFXzDvCM+UaWyr2MxAbcLp8MpYtcsM
csLOf38Mgyv5rxnBD7BiNNk8wEyj6K/oaf809R85HegBRX+bjeAVUvWXmytyrK7tS5aEtDpN7ZEf
tg/9mifTCYJvBMdIdojBXtcbaVUZFtij0f0PjfqgTUGpUt1WcXKjGZLbeHVV/hpzhByUqVY1KSsH
HMlztoup9TVHi+Mwmr+3x7S2t5BSB5RKQ7DsiN6Zjp1W5Q7MDOz2N4r+H/k65gtuC0SWYoXKpbUB
ZS1wYU9o1BzupTittUkCP9W/3xcur4VoCO8u8Hmb7Jk47QG6kD5E8yThhMyKcEBKarkNgOJxaFWf
90r81XYkBtY2lkFA7Ai9SfDcXJWB1GQYugpHw9GhNtYWJysqnpnKb1Ki7GIllSVZ1hYdRBMWMjlI
qyFSujwnY0lqw4lwThCueQ89npLby742HguqGeDDhpbMVUFILdTcTECOH3J2aw/3rgbJNEBng+TX
tp21hYFTXALx5VYU67lWP+dmrzew4xapZ/fxUVfqe9eSgZtW52uB0CMnhRyFuvz72aWlQPu15Q3m
q77LBtdL0OCwPZB1AwCkQQUPrkvsaq3IUEAAjEOdu41BQ7IbUtPftrAWTiJBsWhML48IUfh1TtzU
mVwO39UqQTpGXm8+9WMcQAJPMpZ1S2+0CEtwLEpL0U5zwXQ2Id7TfMMpvMHLoBfI38m/8BYJIcZe
2BfezOiXazKjK5O6DszQEXUHMG82IBavuu7g8i/bU7fy2kMVAK9uBF8Aroj3Yw21YJ3PbAlgPWYc
rXFvanfQUbF7vPj9qJXc9m81DDFEOrcn3GJVVE0Meog0nBAolwCqGO0emkwAh+1zSHUHIGXzqw9k
GC4GKYTNqt3EaQwi4NDI0QkfKLVkV6wdVQfkAyAuROB6dRNo0J42tGrEJJL7ZJiCsjnFrowsRWZE
uA4GFSSWORQIw7n5PDitX0U3DgjotrfD2llFGhHc2FBQcxEJXG48gNn4mDl4XFb2KxueJ/O4/f3V
QRAHukbIMRjIgV9+vyeGXhGFxQthzSOoBm8Wlt+hrn9vmxEBm28HCDVh5EIBHwF3rTBZyqSDm6cG
MKCvlc6jLLqlTbQ3lCycLe5P01LNM/1q6D0LnAig/wvs/P163kijnP0G4Wa19cQCU2IThwrZu+pp
GmQF3rWb6NyAcJZi00pIa2CQw3hKq1fFLPfObAeZigBO/cDGABcjHhvY3wgRhaRAz2unHiMHYTo7
ztmNI4ml1vYFcKU6Lm4X20+MPpfb1kVui6IDrngauX2v6ONTB6r+7X2xtr3xuERUhdqeqYm48WZG
WK4BdBgyPnX7LFWcP3prJbKX5ppTBeMM3mbI+17n4y2NclA8IJZuTYRslXYo6xuSxx6FvnZsjYFV
feotWZy1djWdGxV2g8L0gulMi0N3EW4uY8D/Xps48mNVthfWFguZrmWAcBOgt748xF0RlVDTBLBn
dKsFYt55BJxXCel/vn+1zuwQ4ZUAKbm5NwYonNDRDCjXglgmPLh6HaGRBMDqhZUMlcXLoViawiO9
m+OQq/apnutPUeE+lr3iqQMNoU/3OeoaYEXtMMv6QEmb3fYIV2cSmW8ELzhUAO1dmlfdYYrULFrW
LH5A7TEcInqIXOMjFxQ6pIEZB5Yem1Jwh9De4sDAjnFo1BPKXH84++3UssTkymCwqyG5B8wXSubi
3VGldDD1Ngenv648jpZyM3fjQcm4xFWs7HOYsW0bLNWQpBHDSQr95cLQMWcJd1DM5tCutX2qPFFZ
2+/qeEAdB4Y3FM2vEAZDHY9JxYok1Nv0hg7GgWmWr3e2pMqy4pMQdL+1FwO6CSGfyz1QaGbNOig6
hop7pPFBVppfHcXfz4uC9HrMU6ZPeH7VCjTPJ5D+Oj8H/Z0ETMt9ez4IUUWsBL6VJlkC8LPVITIh
noIE2FTKYqC1zCQac8A2+9YSgjazy8lSWqh5c2Rdw7T/SpQcFGiRn5t1kKJZYFBaT8s+aXrjmTLu
h5Wr9sKuELfQioyWxbBIVtd4cRVD/fwlqm7KGWLqaG7e9gprOwLdAthxkBS6hhxOA5+VZhiVR5R7
/skLsDgm48u2ibXxAOCquoj08DgXw/6e2aNum7PyqLFvbQ9yYADeyA/gygMllzRTrZxXtCBhxZCF
QTeSeF4bp62ADW9omFJE+e7J0qLd3EPfZf5ACXlxomgBBZ0uusIEZ25SE7n4CqmMAkxs2awde4Bp
SGPttudO5H1cNvuFHeGmLW3W1xU1gDqdlPtIAa90W+y5Cqrg5hnypgcDfNhm1PsD5EVQdjp2bu0v
NC7bP2PxC8JL6uJXCH6DpU1U9j1+BWWGhz5ev0DTUcJP2fyVRKOXqVA7np+3bS4j27ApYsfSTisA
uUJg49gdMgUP1E193rP7vtUPVjWGNpMkCleOgoMoA83dFlA/yIJcnvexTBtW1hDvwg4LsroLOtkD
WGJBHFLfpMZgMIJgJrkHiNmz2e8PzBlgDYCpuWjVERVdp8yoR2R5aKiVj3kTTPGOagHJPjfjYfwA
0AvFgL+2lsGe5XLqkahpaqg0jKYdBXV2/snkkkz3iueACaRTbXVpkRShUlxH6SEmFp6hI0QO9nl2
r9ZH89GRFaFW1+XMjnE5FKXXqBktZU6DPM21Xxc/tpdFNg5hqvLEqKDoje+3yc7Rj63td6U//Cbv
F/Rdej7wZ4GWLQIRl+NolFbpK1rgZWM79OhO0Zeamy/JYDJvnJh5k0KZXuIZ1oaGJ86iq4E2kKvi
0KiWIHTkCGCJVdIHdyI0AAdaf8oT3vjpMJM9GbPqz/Z8rsQZDu4TAhIT0KBeRUttZ+pdE+MFR5TH
tm5/oLT4I6KSu2TVCKpRSOUjZsd/Liez0zqUQDnyYmr3gxEIk/AXKARIpm9t50EQd+lLQ/IL19al
EavkzO4mPG+itPO4VXuy99Pq+uBBuwgjI0wWg5jSdToFAMM4rDyHnxJyMhtUWr6+P65ctDt0aCqh
v+mq+9Cp0JZRpSXeFupr2t7GzfsbjpAM+GvAEJ5ncDbmOKsF0g/2r8SBeItvZBBZ9cC9yK1ge3et
rgmcJwrtGBHUIi/XBM3kHekZxYtauVV2rnuz/fm1fQWNMPh31L+ui1+sKtCK2LjKY2NDlnWq0Q8D
Tdy7foxkbVNr0dCZJbHyBaJSg1FQJDwuLXtz9zQUzDcV8DBZ70d/OqCTQcMuKl+QWhNuTjapkT1M
uApcUGR5FBK0p3jWyqftiVsLCM6siLdnYaH/uljyNo6bv+rG8FD11lE3rU80c4+IPX2S/dq2uLZU
NopJSxLKdZCpvNwJjc6adrJNWGSHImYetD0MUzJ3a4uELjpkDg1URVQRu2fPVQagF/APej97mvpQ
aIinnM5ztd32YNYMLfzk5iJ8Bj4GYTADRFFSEH7ivrbq26iikRebygF0uQGt5g8UxnBtL6mOpYsb
MjSXMwcGswG6e2gbrTTdhyyGo/nbo1k5pBcGltGeRR8E7QvWgAbvcLRUn/KgGj7gBmABlE/ownfA
kCq4nLmmkVJRE52vaekpaulJNtfKegAmADQfdI80tPIKI6DWzBi4HzBF8QTNIxzRSnd8hw6/2+77
9mStPWUBqlxeRtjOqCALB7SY06yPbNQRoyG6c9vqt9X0fmyZOzQ7Himdw6FNb0lt7lg1yJ7ry7eF
OP7ctuiF7JwnJq1ge0a5xeB3BXB+o3piyrgrrdemTXxjlHiKtc2BOw/FEbS6LRnYy82RI31AwAIM
hATa96vpwFUZT8uKZ3ABIAFtB3gIkB4SDlNXjoSTqEWnnmP5CHo8c7SCnMjqpatm0KwBxAqoQa5y
yKgJ8kTNZqS5DPtW6zXfdaNjbBJJnL02X6heIOMO4TegPYX5AkDDrhRbS6CVcOxoAPWj7f234rlx
1wEDjZZDC1QqwmwVzVB32JUoiGSFbzUgdDhCpXqwXa+CbGkBHr1teytBj7uQzoCNZMkQivhuo2g6
tSuNDM/Vyp9S0DT3UP7Uj5ArOrbObtvY6uFCr8jSkY6y3BVTRsWitklJk4UqSMCVuvbjnHjxoMEt
jWCJrDzSPzLyu7Bkz6O3ZnfxaKFmuyQ7oD5xRdiOpKQTdzp6CIE1c04APeVe3LbmCcpS3EO6pwhs
o3ZRjqoqP0J+8ZDXfeYN1jjdunYB2XO7vIuSNm09FjvpMwQxOzQ722TXVO7v2Jnq2x4SRjsoI7mS
gHFtYy9Q70XrG15WjBhK3e0tt6sz3HrZ58qcgGUycU1UMiDTWv4EDWL/GhKDBjur6gka01nY2GTh
s09uuia5c/CSrB67ejgiI3rXjmXAKzvQoG6nWPlNB3GN7T2ydsCAokJSfBE2RzvcpUOyy4YOEIMt
wFrADmOsHOMPFABB0/LXgn5pweFQ7uodWMgrr1NPvXnYHsHaguHsIpyExAHMLEfu7L412sbIcdyg
b1DMt23+2QUdBNV/bhtZnSY8H0ygysGdIaoyg5YlKwwXvITWsEjABrkM57LmiEDd/68B4c5NGtOI
6wwGgELZ93m/G6dx9HFa/qBuczu2auFNhRIH28NaqxAju4AmSOQKLRTphFACPKhD46bQnojayjdS
4lMbasfZbyspPebcptGODI+2ne+d5lcCqM+2+bWlO7cubL4+H0rLiiCwkdR3UUt2hUH3bicDWyw+
XPRFLroK0e+PUvjVnQvco6vlKS2QQ+k8COoeHVrfRHEDnpBcvxmRF8iWyrfp3s768LWc9JPL03tw
t//eHu1aWOW6C0Z6aQyFa7zcqMxQYpAyldioDZqETdLWO4Wyegcl7t6LqVFJjvbK7BIVVTWEcij0
XoXVSlkYrCOgBWa89IHd8xPnWRs+v3tQS9HDJSBiwd9iSz1Ry4JPi/pPBwWWHjg9j9naDvRzIPRS
3l+3vrAlXNZzxq0iitws1Iq9SbxMl1zOK2cQwwDLxpJjta9hHz0a7SyOVsHUeE40axfVdyz/0+T3
ffGP48gCtTchKmFfnpsTY4GobwGSjmDO1Z805dQ2NxpzcUXfg5HJy/h9Mu2J+b12e2+aPjH6PHEe
lNoPPn4foj+lvVdkigIrTu7iBwkb1OiNeUCrbx7yYT8/aYMkvSCZ3jdfdOaoTdBx5a2S5aAUUXwy
PzH3WW2ehuqZRl9y9Z/tfblCD4SI8e9iijB6aJp2g00SWEvQRz5/a+mpnv5Rld+1e+oi5inRKYdw
ZgQBzyp9zNkNyjNeaT5t/4y1M3j+K5YpPxtzoyF8wdWeh0r3qa+9nHqzjDpjxa1goEtKCDTA6Hpc
pv3MxOTY9Tx3WLXM6nfWrOwtNT9mRH8ErO74kdH8NSU81nqSIb9fwJSan4q086fkhsloglYiZCQb
AJNE/QoFZzG5CQhZnZQWvHXtFkjY/kNGN5juIK1KX7cHs7bbEYfjgyYa7oBbv5y3jDu40FxcfRCP
rT3N3W1/fm1Zzj8vhD2xyVirGxhHk0JRM1Dd+84E6OD9wQ8BXAjXt7p0XYkVTGwKwgymZ2EdB2p+
M7bHppfcn2tb+NyEsL9y0kGhrIKJKjGDnN5XSyxfyDKCq6uBzgEgyNERpYrdb2pjT9CRcvBg8BLn
juYfuDoWTBVuXjyGkPq5XGzFTXu0oU4ItmsI6D6AzkbykFydJbwZgH3EK/KqAdLsu9Rq1BHPBloE
GVX9fLgzbYk3WQvXECO+EYripNtiSk7V9GEqKWaprt27XktuKhXYa2v269ZB5T/39UY5mB2UpdKm
/NRCmEknkYTlYG1jgx7AXTLESEKbwi3cmGNVj2ORh3HZq/uxjawdSYzimBXZdGD2UH56/0ECAgDg
XCzgNcvpYJLSbOu8CBPM6ITMDIjhv6FQtW3lTXxRvI3PzSzDPnOjS5uGQTioFdLRuRsL23Np8ZBn
8a40nVMMOhc1zoIS6SGINt8atX4zlGQ3mMN3i6WvTM8f+qTe1YZ9bzcy2ug1fBY6dxaiV013tKts
75Ii09UpykNkfX/aDWOIXP9D2pU1yckry19EBKuAV6DXmenZPIv9QngFxCpAAunX38Rn+boZbhP2
CT/4YSK60FYqVWVlovOVQ2TxmOTg/BC5nQdMl9muMugt6diuSaRY2X2LC3/2FbO7zNBjZTYUX1HI
JHBfFaTJFWClnf2yshST5/2wFB6299QIi1WfHdYU13NjMad4sCSFvki10wtjZ6W4tGnV7IohPZHR
fmpdeZ+X1QuRa4HK8kD/a3+OuCtSCe6WBPb98dkanxIr0NvQ/IsM2lRYwy3nTmdp7rqzumSQYQeB
uiVZaPWnCv3Mera9PpdLbuncyMx5d3bCIFYOITXhfKv6vSa+K3PFtS5d2KBcAGcQ3t4f66ysk76b
JOBnN1Fu19mt1PxQJ+NeK46sJSvjWTwK59Zm1yqY1EabVW754KZfUNpBu1QaIkkeCAvd5lBQTdoW
guVH275Dc+2Kj5gma74vz23PPF/D7EYHUypcBHeC0n4WfhrmkI4gOHwdfUFtbuVSWUrgATj7z9zO
jpyLHICettBbi418O3Yg7dSfjbHacP7oTS3ibGPYKhh4ujLNS9vGIRCkxAHU0Z48y6mItobspQIL
e4GmDs86yuKrwdeguksbBwl/7BlkbibGjkuPOzRu18gEHpep9lk5/k1ZGcdeJ6hmje4BrMLR9bOw
uHfODU6jPnPxXWFo9WBND/B2m7EAhLHKijpvl+UgQw2E+ViQfb+GB51GMd8001U9lTvRDz8Ht1pE
QWpCgTmv18J8V5ub64Na/HlgDabryTA/tOJAUDjpTIK2ohpsYGVzx9bk2Ze2wgRq/J2aQrJ/tkoF
6f1eZcA0CudJ1Aete4rpSkSxNIbfXhCEjlB+mfORQHxhpJ6VA2Ja3ZTizc1WItilc4tAZbpL0PxK
5m3C8ZiZdSowhApkYrXnRA3XHpGgQbeDerBasSlV+XR9WX63cMyX/dzmzE/RAqxzLANstkr6bVHl
IVh4dglUS3mXb3JQ8CbIcvOyiNDhtK1Zuo0JREFRc6h1vHWgscQKFWb4m9fXt2Wf3oKC5FA5TYTR
hGmf/qB2vslMftODJk0rWeTx/lB3/o0Vuwdmk41equj6mBZ3ApSWHYKXNfpipmvz7PgApa3Atzu1
FIoDrzduvSurw3UTizsB2VU8W+ARgBi6NIEIljpeBj2phEfI8Ghk5bQsugAUGv9jYF46NdF5lQhA
dB+I4wWOdZAgoHX6Yku0x8LddN1jr31vQW6me2uzt7gJzyzPnpuWKRmaCIBA5tqmVyxo3U/J+NB0
kG/qw2KNdXRlIucdRmU8EDMxgUIve/HcpzIC7ffak2cxxXI+mbP7kIwAJvolipkxyfdVRwLROkFO
2iDL7AMBpx6r1DvgDy+2yba09B4LB51GIDBPR3AHDuT1f9o81jQnZ/tT5KgXeVNt1c3AWtmjrqRW
7uPFE3C2htPfzyzUYyzQjYFDbUySG/Fe9U/WGrh7bZ/MThmBCJbpcqwcrUUY258kiOqS4iBzsc3r
74a/EtOsbZTZTd/lvdO4MQ6Exm+sMsG7cSURt1QKhEYpXt3gg/ld9b6ctISC1lf5WJbERKdo+x7T
T0gm6PFpNB4rcfKcJ011ActfRPNWFiwo6o3dxaFt9UEhdnXxbtTf+nFbsZXSsjHN5AcXffZhM2eT
SbdMmMSH5eQkahp5gMwn7YMuD2YnIWYEUHv9wM1vqvmhV18F26bxL9odKvH5+r79f87Rf2YIhI6X
M4TO/8rICni9Qhkh08hpBLwvyIxq6yAuUb0edODqSew20sZ+p/outPG54J3eG7F+BK/Tj+sftDgx
HpRxAM5DdX/+MhGyU7SRaCTuJA+s/oBWg/2gxVHnrFz8i+fpzNB0Fs7Okxq4rYwRDTm2KY8V6tJd
1d5w2a94/aUjBawkOshBQgYOhNmxHakWp2mB+186kN8qHzsyhI2TBIRSUFomuyJea5Be3FvnJmen
WMk0aVULb190Isz41ve+jMhD9/5jnunhqKNPI0+jsXsfsy26hUJTGzdkOHU1wm1/TWhl8RkB7SwH
1MrAWX1AURhQISuaqSepUm+y2Y0+Dcphz5t7R2SBaL7a/fuYr6DHlhzLuc3ZDBAzLQwxORbHz/ZN
kKp0f32XLq7q2aBmnququ9hQOQblDM0G7V5h1Xz2iRaoro8M+5knu+v2lp4rCCHB9g7VQHT9zdxF
33E6uhK7qG2ynWBjNMQOCjTDHZnaRnJzZXjL8/dfc/NIxTIF5baJHQSusQbYcrEynKWz54LYHecb
aCHwg1yevSoH47+rw+mYwPc6YuegCzirttfnbPkcnFmZhQjYyzbnwDU8NALVD/lkk5uqzHdgoBnb
50o82fQ+Nm+pZQRu86kBh23cPY39tiwP1z9kcbOcfcc022eeBlwYphb3+A6hbstXSKKILtCtTevd
EndtzGszO3M3HdfNgVLYStOvWvEonB/wn1n2nssm8Okrcx56uSP0i8d2wm2CqfHWXmNGXAx0IQaL
FUayG6D72cSrvlJaDXKkB6t61PsXXXYh7feUOoEDXJgfZwGUQgJCHunauVwCtuBRPzU6AVBiof58
OdeealQGIjs0IBUD2/S24T31Qn6hTlMGaK3/SQgrNnpqxFuH9BRAafork2b7zLPq20C7tSTK4tJj
l6OqgFZdYB0uP8cdRtAqTk1rrd1uWKI/pJkXaXiFZW2+LVoIjIq1198CiTZEp85szg4XvHDrNy4a
9ADfPAHoBM1nc1NU7cbT5VbrRWSX9L4ru68jjfd6nUVwlVHTZ7fCMqO/2PlnnzJbDeIJsxqml4At
3QDk2mFGDrnbBiQrNoO315u36/YWd/+ZvdlJMzRRadAly9CcAL+P/nKo5/ySbvH1upm1VZ0dMk+k
g075FLe2+8ryoYf02vTwYDELEx2FNuy16wYn9z6PFs+XdHafORXrwewPf5wl1XPMqh/lOB7SuA4q
CdJfu7FDaKVtUDhZuQcW7SIJrlvo9kX4Mtu+nmYNBQRNkD9KoXhVdLeV3nyGwMGmLPIbqJYeslxF
rviLfkUfT3zTQm4JMiBzVFXtAndpVOgvNv18n6n6wIDZ64GVaZw1WenFHXNmalrqM99cp0Yd2ykO
iwUZcWFoT4bikaDlCthoWqAPC4huFtfR0en5QS2vHPvMZjrM5FUfdNmNCShFuWnXUD6L9/aZmdk+
qSQ3G82HGTPuv+aa/YvW7spIlrfEPyOZIpXzCbOSuBwUPBqoFu9SK701G14EmnQEAHZoECzaN5XL
TS3TNZqspcFhbGhuguYkZnJ26hKwe4qhg0yQ0+YhRDuCmK2EJUsWoBeG1A/AsR97AYaGU0PYAPy6
1aE/NfR//PmZd/JbjSI5gZ/Xyi8y+xqvgXoWP38i2wQOA4+NeXG0HzR8vgKkHI3gpyxpH3GEVuKL
peOCWv9/TcyGgL62wuIGAN62F2VOWIowXZulpQ12buLDMtd9xh2OqK2Pb3ywermNCGLU20rJQ8PO
f+IavdeSNrzuYpdOKDSMp1ovqBZB8Tfb14lK2ipVyCdBkxlNCBvL4q92kZwAbl6ZxI+mkCsHJg7d
E4CU4d+lqQpaHSCOLukDtiBwj9kXhkiki93HuvZIdH1YC7HYlJhHmA21WSTp51V7qJorn05aSuDb
DpX6AfhDoCQNIGXcDW+60eAYIddDsg3V1l6iiwMFXyJBIOhP6j2XA3V5r0w7biCsRAb0jwLHHOpD
Y+0QobVGQMBns2bx4/7EaFGsh54dAIHmvHY0DsBLNyYe9WzQXkAKHSBTjUTPSupgcVwTRzrqxOgC
mLcnxoOKGSQjQHYm/TrkTrspDPtYcP/WlGvEah+PA0Z0Zmt24gjRlO+0uAtzl4IbX7vJSzMS0t82
bRxlZbnRe/bYlmKlzXNxiLh7px0DzaL5tlE5aQiYHtAgye2orUb0qyZD4Gf9MWfQ77u+SZdWDXpp
xAEMGNn3ec5HxWPj1BV4c8zmhy+B4sRJd7WVWOajdwRlEtIPv0kQ9Q+9KWYbQz26Q2LJkWpEUouh
8MbW+KCWjEwCz2jbAIEuygizHW9yOdg9Aqbae0anReCUa5wDS3N1bmEWsAyDk8fuxFWiQItT1aje
I/rLYmvz50sCiTKAdwn4hz9IsCVmjHYIjsqhio9MO1QkGIcVj7voms5tTHvwLJQAOVeitz2iWlnT
YPQhMfFatjIidBfzIRjMx7g/ybELDPvT9cFNc3QZjSGCOBvcbJVA62gUysKzhFrtpintINU/p2g4
bVSOMqYAAcHavlhetX+mc7ZqWm8krXBgscmcT7xsd0wUEQVF2spJWsh5XA5tdo2lbgect4Shstyx
5JNOq9Cv94b5K02/tUUeseJmsF/RoRjY1rEEJbfNRWjxg5s+X5/jJQdyNsdzHEsNSTjIoKFc4ept
GuiD82RW/Ji3xZYz83Dd1sp6+rN7JmOJ56O2jiy/fzLkLdL7vp4HMXKeRH1219pf1/atP3tgZ51I
7NrB80/593n2UzdbNBRhwzbfORTE4gocINWE7f9uDI/XB7pqevagziBvYprDNKss0us3YKWz5ufg
PwgPN3r82VJ3UN4IyFD8b+5gDpcw0CqUpxqG7PebUjw2xmHkK2ObDt2VQznvtmPZfw4loqLX3DYP
SZvuaWoEIy8i7morJ2XZU//3RPoz56P80YptDzMpjF/g7Q6keL++VksX9/kBmDkZL9Uc6rfwoJpF
glQDM1IPolqR9aChSG86zTtxu38Y+F/gNCcXgAc0UnAY37w9e2xrqpUFohPLS3e5kQbKKHedEOFQ
1aFqtrl5LJIs6ssttW68YaWytbiMYAgwwUCBbP8c2awMo3PGEg7I109jHJE4D2v5TLRPEsDQ6zO8
bGoq7zlTD+UcqlcltBGiwUthAHGcGfZ1VCe7lETOWg1j0b+AwfLfhua+zHYzfaQTMiAGoYvx2tQi
mACIZXJr2r/c+un6sBYqJljAM3Mzd8ackuZONeld+s9FBVxbWQc2sIbNUbd+dO5dSfcDW3nWL7rr
M5szn5bU6PevkTUDCa27Y96tyZyg6+8cfyWuXDx2Z3ZmDkxaqZ5CTxhVbAcZwFc2/rg+eWtLNdk/
iylsircxMzGOdmw3vDEDi7kbV/iRBK1Ma9ZR2qKmfd3m4uV+Nqbp72c2E+l7VeUCm+KQfTpsgaEp
rei6idU9MXNXFbO5npWYN0ep+8rLoqRyHjsrO4JEMCrxlmx0fYcS+N4Y5YrtRUcG6iRU0CfgzfxN
VaFNVgf3IhxZ1YVudZsAFwShmPQ5pmLrxd/qP5eIwv5H+Q5cyCgBo3Hucj6BfzZToJcy8GYY27r0
vw4ljZCn+3l9Tqet8OHCQa1gaoOFwtK8CAVSPlt4FTxVQZtw8L827gr0a83AbByNUQtFElyavVa+
jQOUz0ny7foYFrf72RimTzjbep5Gh66sYMJxZGBlT57ydolgQd0/GvTVHtfiy0U3cWZvttVp7qqk
qzFnzER26VM6aMHgb9cF1henDqk4UDkT1ILmmYM0Fn3WjGCBoDyEvFLs7a7P2+KRPfv9mbvT9J5K
6FUCEOWFyfAEVaq1iH9pBMi6TAHGxIcwx/11KRgyfeliBBnZ1Ciw6F3052M4tzAbA5caT3Pp4VYC
a4WPgdhWs0NZ87qVpUsWbas6emM8dPvM8ZGKNy7tKw2XLLg+zJZv5PBZS7pA2VaYdyuB/PKk/WNs
+piz7Vzj1U7NDsbQhr9ts3vNW5McXLSANABacZG5+UDM1bPGbwuPIOyjflByoPza4PqErVmYLUuT
FX3JRid7+OSrF+q+Xv/1pQMIDADIXVE890FycDlDsQtO1ASY2IcuqLW9HEIUVMe1HoQlrwKaSBMZ
GdRfPjTvKlsQSMuDtyorfzYlnGOWhaBbDHKc+CoJLLoC11jcYx5KTMg0oJ1sftp9lgyZO8CexMaK
2ZfGsEPqvdeGvZPk8/UJXFwepMcnmcOpGjMLrmoAop2xQhqIGe898D4/rv/84vqgzRrpd2i4QDji
cn1YbGlFkePnyeBstH6MlO2C3DwL2bBiaWmRwJqAGN+caHjnYT5D1drkOiICUzhhN9CQandVfdO0
w1SEPKVp/hcbG9pNaOfWbehUzNlyuPQEA+ElcltVJIJCD6/PnLk4IKTnfisuTDI7l1Pn10UclzXN
H6jkOtoLClStE4U8seWgtjkOKmoyMM2h9PpmANT+RVTgJUidmG0KBXHtMhEqhNy9sRs6Omw0kK8F
6MNtwD0ih/uMNEOgEvTAxr7xw65ljUa5polAjowuIs0fUSq29KjQuPdZNLFa2eGz+8ZGCh5ZcPyH
FLwLAPO0bc4cGxusPtZKPpw4y8JKP7X2F1uxlRmcBWq/jSBXi+z3pEEKfaJLIx5ADrygtTzRVmtw
s0EwW7Z6WwBtYQ7HtK+1t9y2kyeLlOzGBiXLWiC8dLZQ/SWTksUE055FBw3tuUNAQvygpZBK0aG/
hlOwVgacTSWoX0EIfWZkNpX1WGhMFdgm8H8sp4GHhPFg/cVFdG5kdhFJt83AhwEjWlB523Gtc3Zx
ovCeBCAQb8oPhRGr8sHmn7Y5aENId9SZAwETpdGV+HPJF9keqLQmeTIX2ejL/WDL1k4An0TfqU6P
eqEFpag2aJQKVGOv+IbFRQFhF5qwUJsFj9SlKdfrksFJHfqg243cj6SowcQbu4HuNtn+up/4nV6b
x+2AN+IsuT680NzFWoVL8kKz0QPaow3JUTjn5eha945dQVMi9QYv8KxqBMow5ptOxUggj533jqn+
rMu+CnVh11EH9qWDqwkbe0eoQHcaC1lgvz3hzm0jS9dA+dO3w3uRQTw2a1t5RC93GySoHn+PpS5i
UFu19j0r+s+6kOmNP4oyQmLH3nhFhn5Nm3t3HgpRoUo996FEVBMSWb+DL2N8avVK7RyLvyMB9VXq
Mn8yEvR6UoCpbqRH8k2P9iPQP+FxJ/NvumTJrld0IuUBjq2SCgk+c3wWaUuhZszN29F14qDXMyeA
XtEJNOBkP9SuE/RDjbNflFnQi+Kz7ssvKYheQmBI1DbNX8vxk6cea2AkwbayA+Wa3OYth/RLpYI0
pkM0AKMFmdNOgLZJhnXihHENjTDX8HaNX5YR69DradUWOrNtJD1rq6jDzuy9owewW8hQh9vSpmZ/
4wCAAQB0EL3nHzl3eF0ongs8eRV4Psy2DJX9VosVh70UkpwbmS6rM4dd88LsiiSlAI7rIbSSX83C
36gSwjJDssWKr5yfBRj2pPkGBVsTKE90U83sFT3G2hc9faBmL4Iqi4cHP9XqQ038+KbGpg6NVI4b
VzP9G4Pr6XPHUEsLG30c7tCPS7YWo8VxRIpg1yeFtZIdWjreKFUTvMSQ2ftwvImF3hvpM/ow+ios
9DrKdDQU5S8rJxtzOj/YPvKGaFaDrOIH9oWiihtqt3jQZDYppoay4RNCw++Fp+qg7W1yn5Rc7Azc
MLeEVM7K7Tkb43R7Ql8b0SfgTqCTmUNscfg6Lx6S/sRJteeufG59NxxAu7Sy1Eu+H1iuaZxI0eIR
eLmzmsLL7b4nxYMh39CVF69M4lIUdfbzc+huYaDsolL8vMyObDwCJuw6W9FsrOx7lf3FtvAA0nfQ
fotVmz9GurHWQaOEbvyCxA+Jm9wRUGvzYg2jtXSPoQIONBiAzzj1s8uY0zoxuN+jJXvCzVfoJbaj
tHa2Gl+5Wn6XZ+c78NzS7BQS6Duj7slhiST3lA96wDXzEEN/1ZFZCER0lHdF4HfD3nLVZvD7U2pa
byQdQ0s2+74oI20wo2FYu8lne/N3zAOyw6mFEBEkYvDLPZOaehcP8VA8tO532/7i85/Oml7TksM7
NzELqyrLkKyhsgBz/9e+e078e7PZxvlTAta+68d8bTCzSS5AHpqaDINxbBn45aEfp+7lldO8vGcw
YVPkg/Yf63LGOpWBvbXqwBaDtHk8itBFhidzD6hLrliaRd3/Xpt/LM2ibo3obRbXsISGEj0EYUkb
0kxZRzOm2Ta2cD9lNZRukwa3oy5Rbb0+mwvrBqgz4mHwyCBhOh8oOKkaUIGX06sJEG+n9G5VTA9x
5ewZJW+VrW2u21tgjgKxF7LBIKkCLwU85eXMxhZIZn2RjECYQT4uH29I+qa5xpZ2J4BhtLjcdOk7
89vAZb8Gewgz/di03z3rGS+GANOIdufs3vDWKA0/+j1EghCkwVN4eg3P606Q1dPSJInlqTLeRN5s
CHuXmQXg2E/V2cfGf7o+DR+nHdM9vedc3IgTx/PlLIyM5Jpm6/LUZE9D+Y2VnwvwbpdGHunG1+um
Pm6wC1PO7F0Mwuy2JlLJU17GQOBsfbrJgTD23BeePDAZgbPvusGPNxTuevSLI8MEzg+UWy/HZhSa
mUJhQp1Ka0tFlK7cGos/j0AXDLGo233ILjWFtKR0CnVqkyKqjV9W/Hz9+xeq5BiAN/E4oQSJdMVs
cQpIviEnq8kTH+/tHpo75kGTb613yvttZz+U9s9ieJROv+LYFgf2j9nfNZyzmLFRQAU0OVUn4NyI
/5T+BZ4OhNiAZAGhCDDfByVlkTlF2lCg9/O+DW12k2VTq+JOa19XJvD3zX15EV5amvloQiRPs5yi
QaZCk7KF+v/WGfRvVtJ6LyUUQMFfUJP31nPpoSwa+5DbpIk4SAa/VLFqv7kuQ5Oxg8/TR7fb9mh2
Q9+JJbel3r3ipeicgNUCA0KWkw1g7e5LEic/cu46PMyUE39Xvi5BxDx2W69g/N3K3E+U12bYdKTa
JY4tPpXGSMdNQv3svq1N81c2JKLbEzwHbtB8wl400bKw4QS6f0Ps3WZlMz6xsmyRDdL6x9TTXlM3
9x+hpVFu/KLWd4UckRxKqjw9DQlpd6j4OnkATQVr45ZgPApF5omD6HKQUZNUwxOTA71YmEkSCEBx
d5bI0dvANchJJLa1bbqY35Tp2Byo4eDdyIQ62mRIDnaNe4CqPt1p2DAgnUe7fAcKhK0omBklvRk/
GIjqUVZBH5JpS0S9fdeFppUlfsAd3XsfqlK7T2krWeAMjvg2eENx1NXWa/mv2G+/2kBeD5m2V9SK
XDC9PKWUtDedLh5Trbd31cj4gZJ63KQ1oE9oTtHxkmMyFI3dhy4ole5j0bQnjmLgZ8fMtB812li2
2UjFs+1r2o3ymQql1btfGJnKM1lf3jutbHc5kRQrbCgZGtJJv7Tc8B5r3I+gvMp+KLBtbjuFvKFH
7GxbNqzbmH7qblXm1KHvxsMRVR8o81llvB9Sv8EjFpoGgLsAd1ibY2gYOT2gYYfgVwYRtqP5jdde
BdIBqSLleGmEwKwPtQpokfBFz4ww18b8Se/d8kXVrfeUmzW9S8FhFdSoON1UbmLci7gAB0fclsCB
QISpMZLmjZWc76RXuGEBHvqdW8TOnWEl6F5BGwTI6JFbkGYHzUpIZ6N73u0DwyncY+FU1lddWtov
o0cc5VOQIBA0uR7aMucbUevVLuM6JnsoIZvhDXSDFB2UFGTdb13NEJHpdPxA4to4ahZvd24C0tos
xmtckwYLWReL0KTU3BGbIagoPWfF73+MmS4P/cxt2rHWuG2b03u0dW1N/51lOx8c8rH//bp7cRdu
NCT5wbaBrlB7onq/vGCQXEvGvBqz+9FKyVfmuLSEbJLTHWOLcJwBpKm4HXsbV+/VHhcJCdRg+lFD
WHt0jdwPxjLXIPj9BTnG0IEKyd3Y0jI0+efG1iFp6/YbnqEBf1C9ekhLffjmddgxJsm2XT+YIYRS
zJDpg31f4aW0g5rwuKEDGnMpL7uItUV918e99YQ6Edtppoq3IoZAyGiq4SHjmhY1XfEm/a7dZw4y
I5pN3UhwAR5X0ETvaNnwb7wvqm1J/O+ygspfwpBrdVXmh7UfW3eSISnV+t7WdHj3pEs1bDzfY8By
5kQ8Mysv9hZeqps273+VnQV1khbEBZbU+U6QskUUoLVpWBbYECNoX4Bz0PESiS0RuF3W/+ozww50
KoZd3EEZKM2hq8qKLrsvDd6EVZeyx6GSa/n72e751/sZqtyIQnHvAidwuagaxu/6kvcn5qdNwOv6
BrHgtjIheqK37grv02wH/TY2ibcg2zgRIs+jXp/mfqlQwT+5pRONjnYHsuoH6FOWYex5OVrNzC0k
eH6YtbYSbi/c8TizOjLmaBVA0WUeG2V1oTnCSO/h5WrQsqGjrgIj2coBwVTNb18038I3mJAj/FBE
MuMEWHmp0ntziCwBbs2NohEK/JRH1w0tjubM0PT3s4glzqim4D1hSNzHdhZU5UrsuhSKIUcHeAXK
OmjqnzNqVqkhoVOqpffMUqdUpi8FHwR4vodfKhse49RBxta8Q0vHbZcOPxs2vqyMcIqOZ3OJJAtm
0p5cDiqal0OECBO1Qb8Yn1xVyyxISenvOpAPvDhmaQUMyh8R6btiL6gjo4677LYti24zNAOkQEdG
P6N937iD9HS8KSDiGCrSJC+14ZaRL7ADWgjNbuNY9/dt7KktLohf6J5hd8wvukPSJ00LpI5RbHOH
iaeqUOQxRV9LaHSFvB1SNJ6aaLyLSOaOEVLaSNUqPx8/S6zKYyyF+wgi0uRX3Hr1p0RHJHV9cuao
on8dI7xfbKhf4Ok4z0XlRuz00vS7k+0/69oeEVuQtVUUazmUI6NUe2uHBC5nJbc6e6r9y6oNJkzA
fNCn+6GQmLPCTTy9g6hLEyHoEHgcg4ag0pDeKRx/V7tluhvjNUTywpONTKlVoOcnTql5201Xep0A
giq7Lyz3ro5TyJfE5qt02dGvil2Sxo8rszu9hGdbj4D+bZKwQUMK8ouXWy8fWVlVugtf0bj1Lcn6
8ZYhw7UZHG5uVOXQI2ZBF/CVpn9v9cS/4SrVjigrx2uCWtMuv/Yp5uxTODqaDEHS+4kIoi67o281
T8oa/7jiBMlMF2UgQDhcvOzm3pE71BW5k967hhHipgo68sIkCq/DyvN7yXGdG5q9T1jONAnZ1vSe
+28UhEYFoKbXV2/JgjPJlkNmDzpE8+KZZH5Dao8jVWGMgebokAVa8fKzY4DEkY/GKBw8G0zRcE6z
yfKVX3dUx35UGiJIT4HVrwpaTQtQ+4pAex+aa8oYSxbBoQmoLDpt0M8784WlRFY66xosT+G5N3j4
u7fK0dXGqJh/ShuCm1MvuvRZ9eaabNDSRQCWRh2pErC5TZmqyx1YSJHrXqysk2kwuaODZb6U4Pt6
ck1VHnwGhBdBvQUCWaTZJhRXasoyf2sqI/n1xwuLkiuQREgo/2aNvPwQw5PWkHBpnZqiOGZlfVzL
Ii/snEncaWpEAzEy0rWXBkxW5XkiE/dU3RrOfbXWHL328/NFHLQx6ywQ9fTiWBR71Dyvz8+Cq7j4
/CnOO4sJamEXBlB+7gn530r8ANF7t6a5bS5cysAnYNfjgMHjzbH+gN7ZhiwzcmrcIo9BB6C5YGHK
IAAHhoDBZRsXigSPU/5R7lgGYDfqsc1Ri4Fs7NrkCVKeAZodrW0u3PqRaoa+ESiEfc1ZJT+zDIFV
gLATCXvDWQNAzmb/X3cXTo8PgL2OPtHZ7Oc+VYPGcHcJ2QZpTp4Bxfh2fQFmJia/cDE5swUAsSgt
cjTgnVz3KT+07Z8hsDEC6N5jbwLFA6kmgBAu19erAAqIbW6ceA59MNrd4gH/dn0Esy00mXDQPw2w
EHJv1gdokrRqQ/qydE9eavLA77X0VU/jAQ8wwVdMzSZrMgUYJwKJSVVtkqW+HA34A7QBYZVAiiHx
y6BIbf4t05BY+eMRwXuhLdkB3T0erDNfLUwUvPE2FMDvAGlUZyEXb6nx50+o30+KKSaaKNXnmytj
SDo4lRxO8WhtClDX8XRD9NuerzVcTlvoLBz4PWuo2Nl4gE/NwXNQp9H28aCrfjgZBq8ODUSUN2kL
Hr3OSz8bOHrRn8/eubnZ7LHaRSMwgTnGaICMQDSqZGM7P65b+fgmxJzhcYbEKCqSH3ovTV653NS9
4SSGSX6c7Dx5su0hoPRrB6Snb7fAx+Xb60YXtjpCO7xAJ0V0CCHMAhEXnCpj1Y4wOrbBaD6QlgWZ
tRIwL21yF5hV0IehAI/a9OUmxzHrrQ4AtpOduYF6jbs/bCr9vR/ODcxOEZGM29jjw0l/hVh9YG9t
Y036cFrj+ZY7NzGN8exagdCOLAoFE8leBwOY9iNUMRJxK75zaWMDmgjyYFSTIDw2S2FVeu/FNYcV
JQLN340QhNmSv5qtKXcFBDFApNZszRPX5d2Q5uKUdv4WtYxA4i1hk5/Xd9bC4wx4EOjOeVOaAcy0
s1NDeq9luYHO7qrDwdxmaDEUSIymgPTc5A6I1F7lGs3Y0kY7NzkbWaYB7WsltTjJO6veDNX++pDW
fn62OgMe4sz0MHFd8tire4il//nvA6M+MR7DRwMtcLnHGq82DbS/8lPj9UE6FSTWCJWXjvsklGUD
dYuVmRfiWzAaJcB281NKX8yERIX4UhbvfzGKqfw2ARCxj2eHUeWutB0n56cuQJge2s1aDmtxEAQF
MlTgUCSbXzP9EHdgEtfFqTSRcj/k/ravdn8xhjMTsxiGt8Q1KDfEqe+OQu77P4tR4a+mqh4yFvg3
YcZnU9QIPfdoS/jJ7+tj03d3pHsCpu5Px2BARhuiMgjmUQmd3/kjmh6Mqh/HU9MfUcpHduf673/0
iPj93+zjiIBtEAZc7lZjkDnnwCyebPBvCfKLo0aSqmNsi01hFytF10VjLq5HHy1VSEdMfz9zvx5E
bTM9KceTb1SHUt756FKTehbovRPo3V/M3KSWgfsQgTJaki+NNQC3+nD18pR8bay9561M3IJnBLYY
IOdJqAfHxJv9vqmsqshbbTyhHvZgmRyUSl4TghbkCZ3ZoJFt/Rc7z581kRx7a/g/0r60t20eC/cX
CdBKSV+12LFjW03aJG2/EF1SLdRGLRSlX38f9eLeiWXBQmcGM8A7eAGfkOJyeM6zvNz/bLe7BwVZ
bfamRQMM/fHFISZFE5u90feXXtNf81r9AoLMu9HSjUHenpVXYZY4LpM0E/g9Q38ZCvuPOkJVCZWi
+yOZN+H1lYwQsDtCPRuscRTkrj8T07joYBzTX+Lpe2c4O9Q8oCzSBhBRCf6LSCh3IFdHTeXGbj1u
nVbRnLq/MGN8tLmIfWFxP2mQCuay3WAgL1Fc8+kwYxUJevyqi7tg/oIf1jp1ac0NW7aXuhqqHSIN
vlrw5mnQYvvRHXQZ9kT1TRYBA5x5jVPGx4xYNbqtDfs8wog3TPTU9eqaTGHVE9OjQnSH+zOysh+v
/sb523z4G82p0vJSiPbS5GrIEuj95kN5nKCVY2rl21jU4f14a98aTDoUeKADNEuIXsdD+c8RaNK2
l5jrlafHyoPORQhS4rnLNzWH5pNrubCgboR6+2ybC+HX62BNb5Uqr+r2ounv0/CeKl9t40WMnzQI
7JaoJx9VphysBtVz/lsaG+/btZn9GHzeWB9mttEVxU163l7askXTTB9+cHt4kUx1/akkD4bY4pEu
jZH+rjcbZoeo9aKyBLvg64iSzd5yRttecrVs5/aj9sCNFMbHOmoEheyzxzo3sqjXoQ6RNlbsuw2g
U1aj9T7uHmvjS6+dTyitINdWzbm0uNjVHc+LXCRTd2kGMCPaWomYyN9lsoV7W1tRH+MsckU4MKP0
paLxWPKz1meBkit+lid+V/6jnvz/nV/k80hV5ibSsofkxHntUNoAmZso8U+IxbQeY1ny+/4OWZ03
dAaAsSR46i8BZES0kySj1l06l38ay/HBrmWYtsmGdtQS6f13NA66AfOlDwzdkqXTNp2R5LqBnssk
ptAdyimkGrBItFMMr0TWH8QAQ/ixUedfRJkX4WjaUwA8iwYuQW15XNegXFQiKSl69R9hk/MfB+Ei
ADBQE4At3fJKAHhYdmPK2ksJGRH0SDwjPir6UVhv9yd75XYDkgkvG4hCGyrqUNdbprXQAk8F4gj1
TRbvWlNu3G1rOcJVhEWOMIIYnQ15AVCi3NXgftmw7xZpAfDu50YDT2R4xdvdI/rk3x/ZyvFzFXdx
9hUFOvQFQdy2fuVm7DstNDAeWvac0dd/jwTZi1nkFnnd7ZFOy9Jt54POYj/g7ZHIiyjfW7zhp+f7
gdY+1odAS2Jer1MT6pg97iodvtinLZuorZ9frAVXbZPMpBiHBAzEdAWwEFv1rtXV8HEIi9WApkdR
GMp8KdSXEXe7XVFwBdmu6F4nvQywUnymZbvR3pi6lUMFhAJsJxcn163up25RBY7eSQsd3mIM+8rs
wlmd4hQbcE65/5XWQkHsxZohETAaWrY3QZfP3UpDZdp12clOzIeEnhpr43LdCrKYx7IYdJh2D+2F
dhNcZN5a+0cKWtT9kaxtoY8jWWwhYreg5jvIjRLnEM8oC/Jg6i+W8cV0g/8t0rw0P+QKHKqlXZ1j
OFMSpLaPl3Zr+XF7zrqNU39tjX8c0jyvHwIJYwKmVp3Q8qbjoxpbzzYzft4fy8p9DPm8/3z/+d9/
CCFz+BMbCmaN4C0Ulz9TQ/N1gPK21DlWh2LbqH+gxI+Ai/xC77id8BxbiWWjdYyJpQZSmarw/mjW
1gDKdyAuAok8t4OuR1MwEG9IOuereeE+iwbdnIapFdBYhhN0acmPnZiat/tB16bwY9DF6k6GLJG0
xBbS8hMQKokB0MVJKV/uR1kZGnhGNqrUwKTAVnKRijcJc2L4O/aXdKymJ33i8kHNK+fgQC8qEM7Y
PWVuv8VuWktSbeQ1QECAcoo5XWwqoWInjRqWx6Q8kfZHY5PHJh1CuED5YJztORGBlZxpkp0plUEz
bbx3Vg4OyLGj3QA1aVxWy1VT9S6AwVnXXFqj9IbYhM3aq77F2l2ZWQTBf3ErmqBXLcYITwaVF7xo
LonmHtMYELm6OfUSBn35sRabKca8BhfPHAgJ/AWZgweAfuP1GjXToStYnDWXpsierJyqnp41MAhl
P6x2hrYzlnqxMF8K0XgNSXxZ8Gx3fy2tbMa5BgEOAnpf5g0xT+QJbcbC5WhmZ99d/i0d+i265ZzH
34zyPyGW9AM8UCAO1dr8wrQH1FXP2Uhg1PNZnzKvJt2zaf4XKwWOGfMnhDYPTG2vZ9XIwSiNTZNf
0rL+QXr5Ivr2syKRvt2fupXNjr2H30caPgMxFl+vl5beTB3hFy0z8Uo7F/2Xvnsi6bf7Yda+EKor
SHOBekDFeHEsCxfsIDtu+IU+ddbZ2fIWXhsF3nhz+gcIyc2SH8t+wJfgmC0lHPijED9aG7DwjdN4
ZfcCyADwHF6VYEguKyrgq9fqCFjcpcitY6u0/tTDC4jJjTArS23WNJkhWgDEWMtPDyg1K3keq2im
yfc6Mb/Rzv3d9c6pKBTqjajreBr+lX//C91GndvUaBoBCGffwrRSu3NHWY/qxYIucjD1kxNwXfFI
bMIfgsX+SEGF1sat6tvtwpjDogCPmowGFPSMkfhwX+dyGrhS5uql1gLzRWj7+6P6O1nX+/b69xc3
KB6WuL9r/D7kQHMPMsJwooeNbdDL/AIvwJAV5r4ful96Wn3Fi+ZH00y7WkGRRptKX8lbGkyatZOj
c5l6xXMTHXJj5qeMGg+ZI59q4WKv6O05n7gIVKN/gbLzFxnHvh7X+8oRoabzz6ysAZwSoMXFMqSo
w3XA8Rs9eW2gS4+3dopeevdaNuSBDZZPFMPXOu2RCbHHzblRAV+CTvC2Balk1vZGaRAn5bKv4pbE
yQgbMOF1wqKJOf1xqFr9XEpNPMSJrj3D9jMVHogFVeSa6i9F6ZrPY8xc4pF+T8l5+j4kfZ0HSuqw
s0tJGZDa+dXUDWqmXT9u7IbbBfL3z5yV7m10apZlJcXsKxuQUHIeHTBtvsbB/QUCzfabk52gBQRo
Imqy4NLb83X6YQXanI3JWLXWuXRI4fPUCa1s/Nr2k29oQwgLl9TTeBxwih5qaezAMjxajQHlSF4e
oGP5A1QHr5UdoMkNfVJs5yDN7KEsmwN+LqhgNqKyyoccAlK3sYM+I/SQSof1wSjxAG+cOFK7jh1B
J4QvTG6+66PzGFc6Otx686mv41ORu0+8auJHWTXnPqlQNU55SCrwRrJ0nxlj/yc2OBDtNGuDBobU
Xm1DqLikw17WzluZdRngRPKSyHLwmNaGipY/6nPykRrc8IYE1rm9O7UHnsJrrBhM3RNOPoQSluJB
ylig28ofp858CXqOk5ag7VSwv1S4ZwtIz0DJKPXYmHY7inox92iSf5MOOYmye0stNxhK52DWPLK0
9mxlWWAYyXPXJQdJ1YPZuY8UAvpp1h4hVPwGjvUhMckD+EOQ6O2DqZ0CNuQ7jejnQrYPWcW/2LQ5
TFZ8mpJ8V6E2NXXfqkoLhtYKha2c4SyDc3lwQ2uoYfw5PlSj/UUj9DlPBPrGbqMGbCKnuFFRheTD
D7NU3ypjCFAvvZBCD/ngguCSX0o2JIdCEUCeOzLUE6wERw+T1PoJy6ujGne9X7pZ7JeTG3tyzJNd
pcUpKAnpZTIyVByH7DmVbWB05k+ltOydCe+hAFh9yLQM5XcjtpsjT7M96WHqhnoWqcH+McaA9bm5
t+LiYNoFyB0Q2PRB0wIY2aE/sjRpjnnjaoHNVSBI7CFwgPf2QDtL/D6uv8sOgmGEWht41pUtCNkz
AJWhfoZi3ZJIWJSVNrRMWGdTcb9rVfWWiI1N/rdddH1Mk48h/lYuPmxCvGTyrpW9dVbdVr1QU48h
eTjob6NSlaMPjhrOJssINHVHUcAeg0g0+kFNMzVsij+G6uxLqOMqUDuW75wHHRbVuepbdEUNTi6F
2oC/Q4LSGEUIz+8pgFL89MoyrT0xOMps3Dm3yQgKmxYAKgbOWjw2FiXhlCYqoBGaPBNS+628tHCX
aurPTpxszNrtyXUdaPGEAl7asjtjQtI2PVTKOzpjyb9XOj6GAEzq+nDsrUEoeELLcwrbhOxLzXe8
++diynWIxQ1dl+Ac1vN0sSKc4DapfFe30kNngbTEpYflhZK5igf7TFpZzBToKjUFJNg6k8YugZOe
mr3u9J9LYDq1xPBdUJIMt2fBpE7DztVSfafXUxc0qvJLb8ewNvqAsqQIY7iOT0JAT8Yl8+V4EAp7
Vkj5tZdNAJLacJhknuOEjZNT1sHdepQdD+sW7EY28RcJ7+sDUTK/oco3lddPg6KCBD48F5PxpIwl
lN/MUzoM7Cx1UcCPbXwmbhmK3tzruAD62vxKWf7dLZK3PC4sDxwrzdeaBkmDK3+Umfhuad1JV+vz
aGpBKuqzndeHeJh8lriG50DbZuzS72jeIJWxrFOK5t5ujOMKDE791EFlmrXmF3W0cJdx3xSGrzbN
zkwECl3AjiVCe8TWfEiz6bOWG5Y3ZO4JhdnP96/k2/crPhaAAHBMAwr0pvqe5A5oTKkgZ6sTMS4z
Xnt1Pz73evpcqYpHCdl4A92mvjP0HD06C206kOYXBQ82sqoQbNLO7lRCcSVJHHocS9l9HpgLP1Lw
i7GzkrE7l+1Y7e4Plsw/fn3y4YwmYNGjwLOCqXR0tC/sng7nBFJtJ240/MUuuuLQd9zwBapLe3Dq
khf0NJXZzoP8zAG8OgLgA+nRWDWOMD1oZgNS5xX8XevUpB2DYXWdm55lJyD5SJ7WHhh56eexzGXI
Yutn1ejx536saubrdRt/kpkqnvHCt0IrjyHSgBaM+qrXhvqrpdA9NEWHaxj7AGrFExCZUP37RlWr
27mV7b44VMcBNColymx8ONlTS09mW4tH7iTpWVFSHqDE3D2MGiSIRU87aBJo6WPfSqh96cz+1Ao6
fqGUDC+irHFiIw9+1/QWfGmsTD8FX5Z6PCFKAQl/EvsZFQ2URKWxhzr0Vs11PgcWHwMHBOpCOLsh
8LPsGrLMHPBKdsTZaLuvjZ6E3BK+w42gxClRWHw3DfQ53dQ1XlmAkHidH64qZE1uHpZOaytOqqfD
uQKIp0//VOlL0h3yBG1EkCAq68fGmrsdJZ7IWG+oKOJBu+wk4r3iCKcfR9wbYd9HojhAAt3cOtdv
swa0gmcGDAiuOHmXIDFuC17HTjmeM/40ltG/ww8BebFgUmXCCB27Z1G4GGAh3nEV10bhDgW8i03F
0/r4TSWwu/n36cIVBRoDmtqAVy8uKGixFraMDXnW5GdH32HRSftx2IKjrWQNgNP9J8riEMKq0Oph
3ku2kXrwRtznxrduLvtbL/eHs5I1XAVaTJzCIZdbqQikVn/wgIBYpqq+/W8h5qXxIZuTuiMtpiME
c/1YnlvTV4YN6uvtJYHPPz9hZ9D7LQO1YybVumKerhbHGxwkkx+881sgDdJ/T+dATrIQB6Vq/Ube
qdZkP3WVJs7MssXvtFCnPYNRVJRmhh5ChgV4+/uzt7ISZjYUOtB4O+EmnIf+YfbyqmrMvibiDJ1O
0LvZg4lhlUAuULllPb4yiwCPAbetoyRtac78p3wIpVqTORa46c6iJfph6tNpX9Y1/10krvxsdGrm
23IAX/T+AFdOBnBH5modIEo4ZBcDNKhkPVdycbbMhofNqKo7YY/KxndbWecWsJfwP50pnTcax5bR
9FDorMVZG5rxE5cjQz0n1sKxN7agGX9xQ4t7Ax3H2T4cBTugyRb5JVO1GCQdJs7JJLKLKMzK0yCN
E/WEt5+SejJ+sbGbzrZtxZdmmpQfWcJSGAqTAXCzovzWTU56pLi1w5omk192wKApeZ89u8LFc7zS
KApJMHMxymnySGHpvR93RR7m8L/wZJ5AI0N2UCDnFd9JkTvB0EzxCRd+79dup3q4OIeHRLa/utoU
QDsq2DN9xcNRVnupSrw2RQ2BY6OE6CPuaW8kMmwSaP0NDkuRhcjYA97PrzMr3pnSQu8it91DanQ4
eadED3SuWIe+hMUNycz8DZzid0121rsrJ+K3ddeFnan1R10baJgmHd9nJWeRWvbQlevRK3kHCl45
506n556hZdAZIU07PHUZHcqNOufassCSgKAzAQb0pp5UF7E+qWCXnM1OpeehqtrvDPIuJ62rxo1a
20o2gbI6SmwArtuo4y7W+dTQ2kgEG86t0pe7iVhOxKigEVdgDQmlJiOkXZWfbD2n73iGJv/FSGcJ
WijuAhuBbtP15mYtU4C8bYazo42/mh48b5LBWyrOtwDnK6fI1YN3Mc5eyxMDWkPynFAPnF0nDhzx
NGaR2PKyXjkZCUDnGubURYdrmZ5BrYW7Sm6I8zA9oW0Hwc7H0nzTlN/3z6e1dAzJEQTGHUgPoDx9
PXFjpuSOtKk4k8r2aWwWXjEWX23JfqkQLZw1aV4nKHNsnIprg3PQwnIIfBgASV3MYpIPYHFlYjp3
CVAZcTRZ32ON+VOxpWB9EwigXTxybCwM9BfwwLoeHsDiLuEDzyLTPcFQhXZfS0BA7G/3J3EtCgHH
HHBL+N/gcLyOolEw3xix0kgIONsPUL/QYGBgA7iVbqzz1Ugm3okYDcDIy8+VsdpEl4SmUWYZR6zF
vSkqr8+rY06ch/uDurm5MHWOhQbJTBsE72HxjXphTQOB3k80Fo/2rp42kpqbswk/70IzBKkmyBU3
hbZRr3VaALcZNUq54zb7MqIiSdppA4bxt6l3dV3NceD7jpafrQOhvvg20lVRkpBwFnCNIjDqnVmi
hPw5ZWfaP4MxlnWfa6j7oC3jZfIZokMbK/3mvPgbHpj/GQh9C4x1uooVndqlER/suXb9uZbK9x7O
EBmtjxOIavc/2uqs4tX2/8ItslEIpNR5YkH4hekWhIqYr1lfk3+mSSzGtJhS1ZRDYY0ijcqh9Wzj
6LYb+2llFFh1hg1peBip48td76c4AW7BHDAKMHt9t9D8wnwtqsP9qVpZ3wgC6WKAH+1b1KzC7ATy
ZQ7o/vk3Sl63sAIrHx64LBNdHJDGgEhfbB+sO5UjbcmiWkUxQEEv8rGMTfEDIgMkyHIb+Q50yoL7
Y1qdOJgDqGB8zITcxZcZCieeBg3HA/jWvu5wf3QPSZL/+yFkq4CLzkB7XExL3BmxuFLLeML3NxKv
N59K+Zq1s2bcxhe6uZtw+SHKDEzF/yADe70MzCKBkbxls6j7i9RzpLrratgDQ8bpBbbR3BvAoPTN
rLb296dxKV0AdCoig+3t6KjUz3/CdWSFc2A6QcqODJ6EmmLu0cPewV/gu9Tbg6jq98ayzoxMgcnL
k97/uR/+9iuilACjD4AIofsHZN91dAiK5Q68n6pIfWqln3de/M8gEsByPkRYdqJLXS3MmiACmrrW
c8d5+UMyXWwtlNWB/C344YhHiXgxkCaLqZFocRVJuSt/y/6dOE/3p+p2E4OsNd9OeNLBBWEJ6RC9
m/OpKevIzNzWzwazCdR62KJSrKwHhJndfyFhqaMusiyLSD1jjdbUkZrnF6rqEAZLwsp9NbKXMjNP
zqQFiUagoIMeYFdsbOqbMQJGAjQJ/oPH3QrgYyDOxDNtitpWuIc2U9odOtvtvybwiyjzX/HheazM
ksuFM1uN0X06Av8AAapidEJeHKp8b06dh8vz/se7SWYQElUm4FhQkQZNbbE8OIyl4JZbqpEtJD2V
ePBFhaRZoAOfGbhGk20sltV4OkpbyGeghLAso7lu2U5ZQ6dINkXqD7UV2mVxcuvsVw9Nsftju1n6
89g+xFpMp1uVhkHdBL7l9RQ5RrsXjXwmkxb+N2FwRcIgA1TxZb1OqWO053EQRTncYbyp6fxcOqXH
m2EjsViZO4gtQHgNQirA6yy5EvAVg/wZHZXI0E9T/caai9H9aLNkY9puQYvg2Kq4VyAIj6oQgNTX
y9DgHePAqCiRWunPtiG9iYEyMT2WFhwRCwgtC60MmkZap0Sh7YNA6zx0BKw278/rzdUz/xm4eQCu
hdHkjXKUIscKQAyobk695qlxGFehSCnkoz6XTMBFenc/3MpqQTikCtp86YCFcT1qZhEFGgAYdZof
MwdC0i/9llTtRoglu9DlqWKZtFeQj1wU9lUn+3YLxzev6atU+++k/f9RGItTMgcPG1WuQYnyfDeU
O8Y28o6tIejXs+SkFfZsg1kSrPKAmIXOSO7pw+v9b7H26ZHUAFyJegYqTYtRmGpVKIXi0KgzfiVO
7mvup6E7aMqjO054729J3a9NGup2s3e4C9mp5VO4zBLdiF2dRsP0LYVeNm+29MKXDtFgQcCM7kOI
ecQfjvZREXWvZwhRoyx6IoXxysA8HCD4HCl5XTy0o3Q91lVN41nG9El3YwYL3vGHIa0AAqE+pcZz
lRI4wDl9vbHh174parGOrju2ihxvsd8bI6vNmFIa5dNjBXEqiVawu1W0mX9kuTBx3s93DHCZNxZq
sKA2x3ZUnWhEqeHwhT4aWxI76GHej+Eu0AMiqVKzBToj0qWjRWOOEmwpoGlcDwDNtA6KfYWsf9WZ
7e6EYwxfK8KrsJWGfRDATkA21vkG/jzUkLP4d4u0MNBaqM2oQOL6FnezQBSWOFYIcdTRCn/gqt4f
4lIoqFgK1CI73RZ7RW2rvVZgh8fQ3uo9R+2JZ0Jk6wBh5ixAwzX1xhmbzIimwbyg5r5upqpHrfS7
LYgWyl6UqIpaJGiBusnhcQ2BREcJzNQEg9TnGhhi6vOArrQzisqPG5nAQt31CzWH5G8WK94YV7bX
NTCCghqpfjFSk3hM11qv1owa9nuyOQ2ZVpz0wR4eVFAK95lLqlPauYUPyLhyVsr0Ky9tYForRxZf
WyFR05VpXgUoaI/gfY+NsudT3YXCyKywY0n9KYs14wH8S/utiBNjj7a3EYx92h2HhqbHsiI5+IpK
d1TgnumpRTo+trbaRkliA1IgagA+IWO3hyTVa5LCSYUONg1H3S6P5tRmD8y1mn1fqHXoJiBBJKju
BPBhJUDttHkEbhH1U2rlPrJozGdBuqBUcBFTJoywIUa5G0CO3XW2Ams4BwrBUsbDqeoS85gaQM3E
vcYepE7rEK0CNCYSOPBA/8eFzLbUYWJrJv5YSxlIkGy9RNrjqR6bHh+oH07UYYUnzYHs1UntvzjK
XOzObBo1dkZ3A+pSUWvbqWelQ+rl6HZAJQdoCVNVnJ1p0YtBuzxsKQNaHTg9GM6o6sv90/TmGQyo
wdz5QBMEyGvkD9dnT05c3qZOQyBDaPkJdQJGx71i05OgaGXmbJNKtHKgICD2OLRicZEuMZ+a1sWy
mzoSZTBlypXpi6moZ+laf+6PazXMXMBChRadl+WLQK3HDO8SSiLd5IqnaPrXXje6faVb9cP9SKuH
F/ICAyJRM+Z7cR/lEPcWHSVOBONU304ATx60IgAq+jXr9bf7sdbuPghh482Litkt0yd1rBqZXkwj
V5aOh6P00czZWdElwH9OBWYRC7Tc3WDvr56caG+j1ghg/k1qWecpzJ3yjkb6dwduV+H9IW39+iJp
aAx3qpQKv04q8F4AyrT6jUrmyhLHfEFcEYQMjGC5xIElzN3JkjTSivwYG8k+51lQutYnaN1WnpKS
jQWxNiK8RVF+QacDxJ5FccKxh2wSaCdF7lS8Q5I+bLL0vxgSusAg88+NAVCEr3ftiHJVL4yBRrCl
8jtTPdkVPBW039zqwkTZcghf2UvwoYE+K1AheAsue6QgYNGsqDQXKuSgPYPHzqxsl09b6OqtMIs0
KMsGAU3KyY0mO0p17inDAUnTxsNhbTF8HMsik+8KYwDcBEG0IqqGQ1F7hjzVwNy2G0DVta36IdBf
GOCHpK7us0kKB4GMfj/YT0P1TAqoayUGvP7+tNZGGX1j7pbH3UQ6pUnbEdGE+2Io2b4j4yPFZXZ/
s66Ggd0oVIpcoHaW5RxwqJDH5NKNxsmvsk8AHynK4X6IteN0VqaDgiAkaW96otBXqU1nmuV3Y+oL
lXrAYTlV5oMMcD/Q/KWXSSe6NFDgALAPNjXzWD98IAr557K24aqkAG44/EmRZ8G8vaGhmyIXBBsD
gL//LeI89A8RdcqzniaI6LZ8V1fQx6mfpPUdRlreUD0keg1Sy1Z/Y3UZfhjlvB8+xCQDctlmRExu
Fj4rC6RXr8QFyr4udm3O/UGaG6/A1Q+IYhjAXKjJASp/HXFE112Nk4TC4HU3wX0ntgAzp9+y9Nf9
2VyNA1Tx3IfAYllCm0fRxQwNKrhitQTyhZBhqL/Hbruj3cZOXjvP59sDqxG9c2BvrgekKYIBhEjd
qG7AJ3TCtN+yib2tX+IFCJ4V4H64jdAfWKxFNOxzoxGSRNDfiUpu7guHfOGDxGeynttsDAHtyb3Z
JwCarMnezYzf9ydzZWOj4YE80CHoxt14NSlsiC0tLUikjdB9LURc+eMEw0mHK1N4P9TKCYxQYBMC
Bw0I9LLxwlir9hVqYhFR3ib5EA94STDykMI7ZFP6YXVYOKgAnwQdE65Q159uUDlrq1EnUZt1nk2N
HfzfdwPfqkathYEE3QzUhJEw+uXXYQCbauvKSQDD7tuoVXXhGSBM7oSZbMkBQhEZv7U4trBQDHuW
LoDw6XKpzNBw+IoOVtRAV/FpVOweqtRU89K4AYPnYgnhw1hHQa8g4U3ISYreFoycPaWp3wtVVG+g
0Uju6V2jPUCtAoL7VtEABa6ZT5zFwyOSSrlTeJUGJCtgXJ0P9eQhN+x8C2ZKAf6q95FpwJFojfgc
i0oG4CyVh4H39SFNcuK1bkNgiBK7p4RTFAUt0fqAK0G5JFVKfokV1/ik0wSclbgYfZLaDGW7ydpT
vUsiWnUMfvZdHOpw40UuWIkwLiYBA23LeobRBjlwgHK9RjVFUMMqwCNWVcJvtJ/OcTb8LAv8BU5q
x8cBmG6/xZUIsLYK+xpTsiNoypAU0GYfkrhx9zVXjXMnWpgRcfElHlS5lxXutNjKnEcHCKJ9EtPK
B0lDPsY565D8xuCBZPHDZO4ywAgqjT9aqM6kOBb6MkxB9sfj1LGPNRpiD0BsiH0GfM+jVk9qNNrm
+FQ0g/sFHRf9sY0tNVQUtfQynameKQ31WBBpv5cUA2KNMR0TAJOCHM4mRxjU/GWeuF9YA/cscHza
/WzOuXOA2PLhQK8d8E+TZ7A+9vs67YPc6Eog6I3Yw2MOBvFOC45UbIAo3M3GQmanBzm8bAObTr2P
zVP6WpV1gQbu4J9e2sq+pCnxVSN1jgU0bs6CW+YRPizDhUigg2LIeZ14A48AambKAxOD9soStcPC
MqT0UuFoL2Xe0I2jeOU2Q8cR1A8A24AyX3YcB8upzaIl8ENKprDMX5T+XcgafAjo7ww/63arSXyr
UoLn8ceAiyvbSGBapjiWBY5P1BTfpPGzpJc0ebCMJ5Q7vVadfLEF1Vo7TT7GXFzZyNpip1cQE1Sa
WAQNuHhkd/8MXrnSIMiLXTd3dgARXIRIsx7KBBa1kft0gcADmdb7+xHWBgGWJFQp4MI8f63rI5HF
OshAWM6RMH5rFI5dUwEk3xZj/K9y+/I0hGc3en4zX/JGOFPqPS5VYM4iVlrKDi5Z1UNTQ2RL6auf
su/NR5j7GG+5STJ/hO65D8u0JsibDBA4ZtcBRtA+ZUXn/Hs6DuFj8N0cLFOc0osLwRqYDv8DzK/l
eJUqfI5Tuov9f59iqEIBCA6pA8NZVjSVPleyuBVWFPM/IoZJU+Dy9/sh1tbJxxCLd2Zd550hXYSw
Tq2TwxFqC/81L4Pl90NnDHqhKEPdsg2GjPawSs4tNG6rb2SgEwyt5ejRVH21mhYZebZFsl1dmFBJ
01FvRr942fOumZWXks0rhtt/gIGLT7pBstBgkBDfmLy102r2bERihfLDLUwGtWSWTJMTxU7Gg2QA
n6sX/A0OvbqvpvZvMHiKgALRHzp8MMDtyNi+K7NZFQuKgJNrxhfSW4WHLgdcbtIq3TXapJxSJIro
eUE0UYxQii0Kph4UJzNg79mgSA8jOZQwXelXaaEdqhqceVQryWNMWrJ3UxmH4NiUrymky0KiKP3O
hP5z0VlQD0KVN+jLCv8fLy6URZkE7BWIXBRTJYqS0gxxqwAgrUL+zAQVFNeAwF3cQmjbaaAicn/+
NqZvKXNBpG6MOdWcyB4s6EHRt0HwICV67AEwtG9G4WslvFPuB11dHpCaMwhccG5hnZVRkQ58ZAQV
42msq1dA7L7A1NDeiLO2s2bB1P8XZx78h3eZG6tclrDIiwZUBcY09cxpy9V35YEEsdf/hFiUOnQ3
B0MaRdAIumd6/thaWOXm5wTp2P80ZX9Z/h+GYoMbVZoNhhLz155oyE5eNs3f/6bQy4Piw2CW/W0O
d4ocuacT1RVKhGn5JSeKp5vtpW/T36wknzFaDhUU84EZ6TnLVM+qumC06o0MZH194F4AfsAAOG3+
9x8Gq7QljAZJ60RCyX0FlMcCTHeIjIT353Q18ZhJUTjd4d2DUu91HEsmJcuVwYlURgMKcSVYqHpC
Mx/M0fjWWObvLgOffBoO8LDbqMCsDRFZAbKDGZZ5I6fbqaUh4MQyf09fgSor1ubz/dGtRwDeFzpS
QEUs0w+9qaaicmsnIuVFHQrM4XPZfr8fY22DIfeAVgOSEFCyFgmISjtVILm1I5jzJWLXxRuzdKsa
idTwY4DFDrYUt27gU4haJb9k/4e089iRGwuy6BcRoDdbpi3PVEnqkjaELL33/Po51Ay6M5lEEqVZ
dGtRACOfixcv4sa9wpfEbKBeOGrGoxg9m+6uIdPXWceuQU1Ke2rypz6q7ab7eXuUi/vk/FfMDnmR
0NXYjwxTTJ4RSLVD30T9cBdlEPWYm9T/JbnwH/2+bXVlbtVZLTXqZcBW3AIvRpK9dLH+uYrNFaey
PDAA24RvvHevkGNF4qN/4IfGS9hHL0UxPJg5gAU1y1E2dd+0IP7Gs/u1Lt0foWyuzOofPMfc20yV
Izilpwz+/JT7huhWmpQRHzdKIW5qNHE2xuhWd2ajNke9yIONbnrppzgY3JfK581KX1aKMgj8FmgF
omOWCz+q1mMForbdBp7rH6VWNqAs77ttPBjJLrfkb8NQ6tSRLWvXWHqIvpIofm51DTgLsP99NCDJ
7aboldudDPj69hoqi4eQwghAQ4A8kJ9depjUrMAs+YbxIkc4yua3XgnpY9vp8tGQc2mfhUm0aTLY
HIoxI3avS3OfJ3LGW3uw2M9CckJYTDgkftOeOhhJKGCOBq3kUaDtwqqBkmhwE8umUOEePcIjHIku
3ve9Wx4ksg0bgJXCBjxDcc8jXX20EB9Cg1WzHNdtsl0uFMpjoVFIjfWh+GyVK+7hz4UxX2I45IEl
6nTfXEF6vLqG0D+uSMam5CMK63s5SG+jBpC5zj4YdUR90j2JZv1C6uMkCSWgNAWq9tGz5XgkDaK8
JWJ0Vythaxdq8eibv/02AKiurJ2ExcNGOpU4fKI0k2frBE1HNZYEIC8BlH6K1ux05Xh7KyzvhP8s
TL/g7E4LajUdNInXitgE2ySqtkICq0D6/jKipUO6yaTDQn0F8tB8H8JxUzZezLz4KKPyNRryioll
p/GfjfmTKO8kuUwbzXjJGuE+bnRypvr4y0SPwO6j9kWVwl3fC/cpcrajv8YrthRvnQ3Qmj2W1Fq1
kpBD/tLDeO8pb4Z+ysiswWV+e7nW7MySmmMBzk+KGWSBBDbaI/VzVmzlNUr/pZfZnwYQZM1Zlquq
aeVDH12k5kvzORvBv1DbLmxFg5l1JRhY3N9Tp8n/GZqGe7b7QIejQQUy/mVUNwrrZK44urXvzwIB
v9QrqJH4/hs0AxP+ZeWZsvT9ieGVVz4vyivhWzRG6W6KMvNFKl04iyzoqoXoL6JO2pbAxYDAogY7
21qS2vuKF3FC02orJh+8tzr9i1XgVTwxvU0FZX3yEWerIOS+5+utYpApl209g/FDaOV3N9sSMk3U
PfCQ492vuteBxFRc9hJG2vQ4KrA2rBHdLy4GNNYThTW1jDlJqRz5gZxEFs8EL9sr1TfXM1eWe+lc
TPHkBJuZnvazgEssRAiCMt968cSjJX8njt6F0b1ajsfIW3FnS375zNQfb3e2Jj5sXhFVLqqt3pNk
pHbV2LXyetuZLE4YVTpQ3hMOcV66KCwRwfYssl4McXAouTpDbZz+woQBlwSFLYVs42zzWpU+eJLW
mi++SGKutMdgrbC6OIgzC/Ll5o3C0YhLj8dSnmyqwP4L9K81ZTKp/lFuvOq698emixKXPA6Jlr79
VQYoNRxuz9HirkJeiLYPeoOuMCpuLnWSnriYKGh0j2KLe6OLxa2UZOKmLBv5YMiwfd42uri/TAPf
O5W/wbZeTlur1V6qxFMnMFSKrfaQtQ+9ufJUuLqsFFqmKQVLvJX/VMgubcR9qCq+EEYnTxQkWxub
DxKlDPTUv6noMbxzPH9sUeabEJDXz0oz9Y1GFNLohAzJkzGoHwM12RpK+vO2mau1mpmZPfyi3hwS
vcqik6bztPRkalNw9XnCLopS/P/+trWrRZpZm/kbSUyFXlMZVK7TxAJlW04RONBXwuHbVq65tZB/
TuIsiU5C+2B6e7F8ydYE4tdMzNwAArj/Z8Ioj3J3qH7Ka2QV08RfhPQXU0V73eVey8ukrHmRRqdY
aR57X+JNXkCvpp0UyX0xvO61kuWVeVve3hM2fGJYI4i5NKn7CGGEVh+dStRp/EOU7X0qoPqKd7jy
b9PAUARHWAv5TIKASyuKoneCWYjRyRLeIsfM/rm9xRYHge+B4GNyc3M0GU/dxsr8PDq1uRzZEgJk
VFuPfTMczDJdSZus2ZqtUZ/WZqIPVXQyFOrWR8QgO21XjCs35+IRPRvRbMIK38yHOGFEhmuFMDb1
27pUH9vRvMORP7TDOKxEBYvDQkmZ+EzWrrNNCSxXg1h68clHAjg6JfmwKQ0BKaWV2H9xJ0w9PsBF
FjrZEQKtdblI4pPZ30nB8d0NgdNGI4SFi4mnJpmBy41Gk/xYxL45bedvovBByX+04ee/2GxUBaHM
UeXrvI6b5xUlH0ZQJ5tRuwtju02O8NvetrI4T/Qmg3zirUkC9XIgmafErTetR514v7hDd5mg/bht
YnHJ6RgnWDYnDfvZThbcwAoiI4xP0bDJ0CiADEUC/72ysRZ82sQYSK0b4AWsbLOBxKnsikLjhiep
Ke4YrUwmpi7togMX1JtPRip8HkKSErfHNl0qM096YXUa+1nkmWVxrBueF51AbzxnYPRxHhtVa16r
dPwt98I3IW/2md+995mDXis6glBN85yit2s22DTXgICaUXQyzYcyj+zKe9C7tZLj9JGrsekaETxs
YBPzyuXYvJ7AIzHl6FQoh3F8Bi0brNE0Lew+2B/okWN7UNqcp9byuonTHPXeUxxvKgAC79/cF5+f
nVIzTfNIdvn8SLuId18Y73cyIH2Zf0rXIGLEybuerX7d+kOcqjDo1wo8wZt0Bby8NDvnn5/FT00O
XXmv83kv2cXhp97IV3bvwslUVdAA8CxA20jz8eXv90zZla1QDU50ZdpmRnuP7B8HlIb6YvwbU8Tr
dMni065aVgN6hgqZEszJUH27SOHIkn+LMBT14JdvH8klR0A37tTuDtbhSlvIjcJSTP0mODVadlJi
/SjWUGkOVmWrufC/9MtdteKrl44KJ5uhiZO/nkc3I/Q20EzlwUkOY6e35IeuKj91yOveHtrShuDd
j6vGEBm02W0tyVluqkEYnMbi5I3PyvuPCwQSiHugbEWid46NbsdAztNG7k9yuTe/BPXu9q+/Bm/S
G3j+fflyuyVmVxjAJPsTvFORpu1z9bmXoX8zbSm5b62PXvk20s+srEk4LgQ5ZGx4VcMEZ3FZz6Yt
QQKgCyOlOyWQwGrdj1h5SIQ7JILztVrXwt6D3JCOS+hzyKnM009G0iqp6HndacxOQvMwhMCtxq9w
ghfDP2K2hoZd2HVYIzGPhyaamjfbKglVlVZQ2lNi+U9CqDtVqn0K6jWe54Vdx54mqcbbdOqkmC1b
X2ijJrR1i5Nu0Yv+bDUrQeiagdn6WFYtD0VLdQRZxSbbq+8G48M5cD6Ayf6Zm66gqdbU6ftm8t0T
tr24M7yft/f2wsJfmJh50tA1E88Yu2kIH8Uu2IIHwtU862K8M9OHPBW3t+0tbOkLe7O4o3Zrv9P0
vuWhA/GbnFJSGmx+wT6qndJcMTbNzywQgAuU8joxB60M847rwGq6OJPy9hSWr9pBaj/eHsvS3J1/
fvbebRpRdRODzw+0E0QQGW0tBKS1TeUfiuTttq2FI8NQoJXhzuOfuaP2LC2pzCJrT0r3DBXlthg/
Qy234kcXrlUTyLZFUIMaCCI3l/sNIj06sku5OUFfDsfKhjsYwjxUQMzucHs4SyvDI0Qn9MC9XVEY
CmYUQhztNScfGfdA/TGu3Gsr35+vfJ4Krdp7cXOqnUraRtn29s9fWo2znz/vs+9Qlou8mp+vaHdB
+DD291WxEqItrAXYkKlySVMC9COzEK2qerE26MY5BdI9d0usgAV5TtaQPX9I7GZHBDOU7aiF0/Ez
zxAOUZxIUkIB1FRbO6QfwS3eUve7K3/u4k90pX72j61uG47/SzA3vr6vpI3mHW/P5vVQecfBkQg8
UIbv50/3/JmbyysL7ajRr08qvyFW70IfnYVvWfbuqJTefpgtSLgjcsRputzd/IYsFugf4bhCDJeR
Y1tjeLjedZcWZuenl/PMKiYLfg4K286jlW23+H2IaAgJ0HS+SlMLqVFkYihXp+AzDPx99u32Olzv
an4+c/NnL1wHAXIRl20uhjXB4FENNnRrJu17zz2PTok8sTjpiPNsmu3qNqwHV4OO1QGo2KJEQ3Xz
9hiupmgyYPHApHADmmzuJ3PXE8VYjVwnfkS7hPvl9uevpmj2+Wkrn21VGsyTodX4PFpjUlPZofDT
01YSaGtDmM1R1QQwmLuh67iNgmJxBDZkxc8vWQAyzaEn6XhNZ2wplScoXmM52fDNNXeJH//FNJ0b
mG7Os2nSM8tIZKsG6VFm4r6sKMlSNlQfc/jQV2ZraUXwkgbN5tSeWPxLU6ki9CHy2pajSk8S+iWF
FG+6YSVtsTRhUw8aGwoOKMopl0YGWExVr8gFJzAaf9dIbfYQp0K6cjiWhkJ6FsScxkikuS9ukyhq
Opq/T2bTn1TLezA65SBV8fb9e3jie4bnBmPwFV8OJgDVlnSB7DokAx2r7Z5DsbOtdE398Mqrc1Qw
oGkAQiae0Wm0Z3sgl3NDQP/VdZS+JJbsNlodPAMQR9kjXblAphNxcYlhChAX7VIS7J84xktTMewi
bhtZ3ilNU/E1tuLflLeVbdGrg03TFiqLrvVu0M7M5pRgOxueMkpD0rW+f9qq1Q+l+nF7jZY2HAla
fDEyUaALZl9Xu2JAuKD0TuEAXMJqDX07eqm7u21laYksEnJ0BCItShx2OQakR4aohiX6ZMm/q+Hb
kH/Nxa99+v3dVkih0r/BAYWAe/74jwetCWsz9k+mAVE13ey1TM9Ytq3DtVzNtM6zfXBhaZrVszWB
UDzqRTH0TxU6vEaZnFp5CG30Zr+nWrAPZeM1yeWffzE6qHPgR5TpDZw3O3ZBqMuDy94boGcJSHZH
2kEcngJjrdngmphrypyeWZrt8hyOu0ouDe9UwxS4VSw93oTQl+wqVdBeA0Hu7GpAOCuQ0nETiuCi
s3z07TgulB35+HLNxy9sHoZLxR9w6gIJghXSa+yLlXfKLG1TpB+EMbUV9Yti/b49wQtekZZLBZJB
etLhlp5dh1I9yFJPIfuErpa3UWh5OMgWTXBpjgrYbVPTqbraP2emZjNcx6ZutfngncahdYRhSDfZ
GCNIWLt2XI6QI1v2OILubNfIixY3Ltxj8GziLHmqXm7cJMwHuaMPzYk0mgXGIP9NDn1KbtIGp30W
h+ar6Zbq+y9piVkF5ELZEUq+mY/pixBpaTX3TiizHRIoG8Wk2LoAV29P6uI+sUif8b4gnTGn0c4z
JVEL3fdOcT9QEBoq6TlCnmXXFMOwiZLAXLlFlxZxKnNSYaADCEDV5VxmktK6OpptuBuruk94hO51
b8ie2+ZJ6HdhsUulnIph0bfH2wNd2qhcQJOqDxAn4oRLw2k7prIfS95JgcDRH4LILvRxp6reyoQu
2yEH8McMyNZLOzAOdQTReBxZ21O8KZvv9dpQltaMMP1fE9PfzxzppFqjq5HnnwqgyYX3ozKeLO0x
sj7enrGFW475+s/M7GjX5CCEPhdYKl8AFxhH3+Cv39y2sThbQEX+rAgwqFl8GJtip7Smidc0691o
PJWjtksaf8XK4kjOrMiXE1ZAgtgMEmuiZMg/RGMZ36WmuuZy18Yy29poLY95O7iMxYPgYQCY1mY8
mWtqBbcnbXk4tDZOFJAKce/lcNS29UieTuvfW6dOJHfmV+8VYsPxQABCU6dMI9ZVsFtQWIXaq3Md
k0jRlqo02fnd8GL0svgXawPxHBX1aSxXlMy6kaMNZaQ8CT3/NVF1dM/kFZ+ztDAyFP4iNOqTyPhs
YfwGfyPUmesk5WBtK3X42SmD92ABhXhvWmhKZTJvYER4vV01vURuoaY0zrtONXF7KHKpHZCC3BCL
5hs9NtcwwksDI5JAHAaAMBf9bGBlH7dKU+K8y35fJ4Wt68eW2sDt3bZmZNqNZ95mVIVaGYrphoAE
UX+OyqeoXbnZl0xMtFpUOKYK0fwSUnoIKAYpwGe6O/2bG+21X+8fw7mBWegw8NJCAMTzTk2UypvE
RetP7fXe1pp0De68NpbZ4US7JtLcjLGIOEsDZmDtl7hGzb5og3MJ8TaEs1doxaRLNTkrCEh8bmsE
XKtT9Rdpjine+dfE7I7JW0VLxlwXHBem9LAh37SGrl26xc4tzK4X3Ssl2esZxBjt+07aBGO+S910
o/Qr7nIp5Dg3NFv8EdJmWS5Y/MTaZNF93j5b8T3EG6ppwzQUrGF4lrwz9AGEgBO7HipAl+clVUyK
zwLjSuysAK7fr2UIlgwA1uclPfk0ZBMuDciuUNKDUGEg+ynlP9aqwUubC69vUc8g/3QVEXaN1oKm
1sgM5MLWHeXnuP6UBWu0rtOkz4N5dFEnWldEt69oVBpWvA6ClJg6zZPWdmNRP3iGQtPSAH933/nD
IQ7aroRXwkxW2AEWJ3ACJqD/CVvMHB6iRWJcS3osOCqqnKOU2Vq4suUW55CXOyT5UMVcBZtRyE3X
lZHg5IaenPpMdO/jMFOOSeXGK75z6RhNPGdEytZE5zPzN3od5Gmbj4KjwUbbiW8qCZUg+sL5XbkH
FmfNJIMDzsIC3z/bdlWdjXTIs+0Uf2e0W38NPbz2/dm5qdrRLxOvFhzLe4QDySg+3b4D1r4/8zdK
rhEDGNOx6bZWG9qJ+eW2AWlxT5/N0MzRlG5l1dVkITA3UmJLgR1+Fn6g5vpD+vNfK2wF1S5/Kzkd
5zay8e7r7V+wuO3g8KVTjVcqyZxLz4AI+6AgUIrTbnaoWiARJ63JLi2YIPmJlADuAezdVRFylHoo
x3zTGRoZLsJh444KRH4/bw9kWouZd7iwMgvYu5T62qAKhgNf3+fESvZZ7zkBNEobL+l+qcg9/YU9
4g4wlzBSsL8vJ64QDbcu9cx0XM3dW0121NrITslVbeg6vJNrKq23DS5sRh7AsFTSiwMF3pzSUUPw
K/X90nSMsPs2WMlWHIp/bptYWikAI+D4CKwnmpnLMXmVGjTqmBlOPT7L/qsyvGj119smlpaJm2gK
qieGjXn8WbndOIRpaDm6kIV2GkvPgl9BmqYm/2hoZpFwCu9uW7zm6qZL5tzkNLFn0WglK4VbBAGc
4013EKBh8rRs5yfmcwcIU/K9vRCaBz+sPzdt9SKO/a7L4w/6gASzHN9pfnk35Guvy+uux+k3QUaA
jBZqPFeUJlXvj4rl8b5QOu81F4JTl0S7sE3uaxc24zb/JXn8uCLttoq/Rhy34HOgcJt44xAM5sKe
7VyUhiIXhIXlKE1cH1TdrTcI5+UHv/TyXZMU2WPuh9/D2GpXdvA17GoaNV+mXw3rNN5drkQYRwgH
uYLlSGmjPo4kMY99lYhPAfp/j9BVhYcMpqrHpuzzD0lfirsapNudlNS/VrbE4i5EFIB9CJCIO/Dy
h/S6EdRBSdVPDxRtU0aVantj3j2ilywdoTdrvyZFHNmw2zQvZeWXjyntvNu0KNWPbiVnWy8L042b
98UBNjivt/1SKJ7Swovebv/QxaU6+52zA9lIuaJ0gWs5oDv8jZ/ng01np/6pHjp3k9e6f+gqUdta
fra2VkuuQDuzPDs0UtGRMWgC16kHZWv6iKENW2Gt/L0QiMjnRqYfcXYye79z9bjHyNS8LO98c5+1
m9F4L6hr2nVsrAkoMOUoZrsuMrRG6ODwdEpF3Vttue+DtZTo8mz9a2KOTukAvqTEvqbTjdHnBIA3
7aWnrlsNgZfs6ADtqPHQu4Im5OWEpZ0p6HrtW07rffAqkp69uveaX7c33dJFg/9XYBIh2L7CdoYQ
dMWjhL9MQwoAaPD21ofbFpbW/dzCbHPpYyXKboSFbDzm5rHQvyc/lDXa4KWzo0MmMrGNwkkxx5Aa
VppqZWyZjogMY5kB4LC+Ss3PUU4gnc82RrC7PajFtSFVRBMT8njwm12uDdzlrht2ouXENA3u9LjN
CXZKxMJoONjcNvWnfDAPdsDD/2tr5r8SslN5KXWW06vmL81H+L3Sn1RreMqSHLSNdkLp7ZvuypDU
ikcaeLdDKzu9Ie9v/47FddRJJpiw/tIaMv397Py2fiUgAjGwUxDFLZFFULQfUUnLNp1JyY8RJdaV
u3zN4OTXzwyGYQnnkjaycT6NSmxn6rdAtIvj7VH9CXOuZhfFt4nvlL0jznBFKaRaURhEllM1RndH
F8fnMZcluDH6+KmN4mwnVtGwLQtd+6S7sXIXJyNNi2Ocb1o6FZzAR/FhDMz26I9Jc1DzotxXStNu
tNTqNhYI0H0X+e42awv5kcslQ57D8lcGsXTDTaA/nWw8fFLzaDGsBeg/RsN1IiU8KPpR046aiFoy
vRlxu709YUurcm5rOolnqyJ1QUGHgAWGJjPyD6YUu8dm8Pyfpp/Vm7wt1qROlxyUQZIZ8STKUABe
Lu0JWSuF9Iy7Tt/tpa/5Wuf+4ufJxPDSB4AAH/zl5zUhj9OsAq5jRg+6I0XO7dlaKvvKQNbo2iJ6
oVI/cxRm1UttnqiuIwTe8KpDn/o4GGZIV50BnULpf2tHV38SBs1wTCM1vw+CKHrQW0vtyUhCYyUo
WxwtenwyuHT0DfXZZq89N0UKjbS94m9FbRMJK5tjyQ0T7NOhpk7cbPNM+ggtXa0VPolHIftauN3n
NE93ddbbFe3RdpnkvwN3DWa/aJPaMtLFVJyu4OhGK6d1XrMhO+ERStpG/Scvko3Q8i78Voj+SgZ/
yfEbU5sH0TzUgfP3bU6VwzNcjpoyOqP8IyRRQK/SyjQuLtOZkZnHFzNdCCrNdB0RMtnMT+y1nP2S
AROgkm6RFZqgV5e7Pg27WmkCYrFhJyl3ZrYySWufn/5+5iMaqcmJiThUfq/8hu33hYra9vbBWlqH
8xFMfz8zUXRQUyYeJgbpxdLuve6gNitnd20UswvvDzkkZMQUa57F9rX0Vz6/NoLZ9eY1ShAahodj
E8V7r3K/jqn4bCCA9P+bqJm/9t200gYPM0F6cJWt22xgIfsLE3gUKjQSOMB5ecaqkB70WsNyBnNr
CsfWpIa2EgssrsWZidkoUnoq66rChM8rSAElszKEpVuN0hIXDGLhsGXP3HQS6WHfty1ORDy4Htn/
fTl+LeIVDPOiFUho6J4Ed0MkdblplTCxUkMsuAyajf+SqHb1mtRr4eL0U+cBDVjKf43MbrQGX9iC
EnSdMk2ffTW3i0h5avv+ldi5tguTGL+ZhE/Gfus11SbO14QblqKRsx8wv2T6KZFal/yAJCXp4xUP
fao9dqnyGns9Ol3aX9TVobBAPWaii2XcM1cQRlUfTSLITh3Y9MQL40YRVrbH4vZT0LPDENk/a/r7
mbeJLNo3Mo+neekb+1ijHwk1t9uHaOkao3eQBBHXCzCi2Q4c5QAwBS80p4Rvl4xEqHyirivvRaOW
7r0mqo9kC5ExK2i/vW152hBXGwZWAegR0F8nr3o5OAUt5cQ38XNpG75RdTupobLNe7rHomxnISu+
EYwRcYNwxTMtngY0eFAvn9Rh5yK6Va2MitGMVPbhNznGAmKVFXH1oUfMcUOyvNzfHueiPRrxUAIA
Hk8t+XKcUk0sFgak4QLloxf89q3n2PtY5p9uW1na/ejMUgUhQqAvfHb8DMLVOO5k0wH1tpMIfToo
GLNPYUHCX1oBNq/YmmciWtLvoRAqpKWb77H3qZPtnEyRj55H8eX2qJYOwNmo5rtT9sRObzsstfJW
MjflitNa+7x8uTRRV+pCzbPeCc1vXfH27g5TkkLWn6YCbigixJnfFeDrkWnIJmMT2V5kt93ub2Zn
alr43+/P1rytBWWUBb4vpW8uGi5BuFb8WgoW/hsB6aDLCfIk0+u63DQdPXtW9IPm7kT37vYgFhO2
5zZmfqDsDYV35JRDEb27LJK2MgqAPJs+VZnwwbS6B0lNPkhRq2+zWn4T0zUqhWmW5n7o3P5sE5SV
QtmVm9NpUXKIzU/JeLBKw27b57zwbb87dcPP20O+JpmcNgYZ+UnuBPiPOIuDXbxBUKex6QhiEbSH
HP0K0r1j8KEpXfWnxbPzRQpbksN54PpPtTGMh6p0wyfZjxrby/23duiiIw0BxYtOHnvX5iEazL7b
b/3Y/yfzEu0gZHpJpqbr3x9LUGPVoOiF5JgbY7anobNV9cFVeTZ2JLyS513G/4w1/N3CwaRwPHVo
TA3MV3k1cQgVqfUlw+mQ0nwz45UC0cK2JitPLdJiKJyeWQw8lvoAMQvVwtzLX7Ug+DZoYoVqQ3K8
vdALw7hY5+nvZ/d3WWV05I2h6WjNfZfbjbtytSw6YlrXp+ZLAP9zlHNbWGXhGd70/WJPbfLQueiI
ZQc1ybaQXK2ECoujObM2W3qe0EA82sh0ouQ+jO5gtfqL2YIdY1LjmyjPplU7my0/UwqpjVPTKSzl
zi2rT61i/rhtYuku5uH5r4np72cmKnkoy8IITEd1c1uMf5DY2qjuQ91/vG1nYYPJFnkX2u70SSNq
5pm9Jsx8DZZMh2JxuIl1TTggLtHD7ivEK/5zcQ/QSGBNcgn8O5u1UOEaoHBkOnJePeVNsicZct/G
/odxiO/a/t2cU5PrMsUp563T/Dl/wnuCoMQ+yppkeu/K8Lj6jJhc35U3Jj0wEUFCAzQnttGEUtSC
uiQebYbo10C5dpMZiRXbvdgJB6m25PuRMsgIwJgNWNDtekwjcCZ2EUqD7Ve5AMdqLK5EPIvrCRqY
NlONn6bNDnIsZJXe6lSUR1lFSazfI/1bCh9ub5rF82VNsiR0E0yk9pebUzC8sAqr2HIMOMOf63xN
FWXh+9zgE0iGtBVNs7NNmah1W4glwZT4NQTzs8Y7sHSRQ3NlUtynaDBJUF7+/jxL5UoaLa4GqX/R
Qv+nAs+eHodbMxA++jHAZiOpdrLRfihS5TEb14gVlgreQLe0CWZC6zP96Jc/QG5RsMozHXiGbtqG
8qSgj1HVr1EywZ7bPSqYGz81NqJxur1wC17lwu4sghjRWc2F2MSuMXy3suEtl8wjbL8jvJzhWq/q
ojHqBhJNSxO7zCwko/ehzwYDDEqt1vqdHw4wZ/qju1WN7rPVh/qKe5Enrz47kKD5oGZFmhc4/LxV
ySvkxmiMBFdGt/VHTfO9l1hupA9Goki/g9GCvwDqxX/qQpG2YybLpS0S3TxRFGfa20oq7/ImMJ/M
AFHqEAWuu8IXm00uVJ2dl2qDVojY23UZGRu/KrtHXxulU6+WHvxfdbUxLNdCV5qnL7npmCs6kHa3
F2/haKPQK5I6nlT2rjgSLGX00H7mVgvabYMalpjtIuP91wE26CAHug44aX4yMmJBtzC5DszG2HhW
v0+KF60yV+7PhZtg0hqmM2ICXlzR6Jai23RFQbShjKXd+erR9dRnGjr3fhQItmQIK9HN4oGfOvTA
+5P+uOrLHs1ArWSvmaqfwtc2UF71IH/oo+Q0jHJlx4nPfeTaYinsglD9EFvvZowicj63PwtIotT9
o3nHXVQ3923kPdTaGufV0mmj/ZBQFyyRccX433n1WCIMR09ylcr3giWXr33WmIdCj8w7xe/VlTld
8tHEP9TEp07RK8h5ILetKvkklSTxWQMGGnprJes1C7NJi/NWFQrueEfp97K+W7spFz8/iYYDIIMy
cH5T+j0aQ6mfgR4APisMjf379nFdKkuzEiiUQWdAamyedhsEocw6swdplR507775baS8EHeohpfD
rvvuDrs828TGVvhy2/B0O879oDwJd9HZwgmbByYy4rN1VvBMjMXnxP0sax/VNoMRAu7w7K0bvzdr
W29aiCuDaDlOPBtTjXB2naLXnIl9QsyRhsmeksOjLCT3WYL4g4LIkV1HrrYTwFXdHubS+oFk+9fq
9PezCNkqUz+pILxw+kT6mAzNW5NTPL5tY3EqYS1HXZ4a0FXWO0UbMEjoVHFURAYjt7ODJLSF8UtS
nxr1Q1OF26H/cdvkkpdHMgSiGtq9r3uTOiNojcLX8MDpgxod9PIujv/iIjkzMc+KFXXV0Sgsmo4X
ht+tRnotRWu0fddYKeAsuXmiG2rHHDAEbqe/n62QlgRqHoHudrog/6Fo+V3aorxoKPovKQRO5+aq
eLg9eYs7EQkGwqqptfyqKZ8kBtu/Jd9nuD195fWwtVwz2Cl+mGzEuhZ3HoHXdlDdYmVOl8ZKdZXU
6aR0oc378Ny4cAe5V/2TO96V8qb3t7V2KKM7I14J8Je2Pa3mpE4Z33WH1NjWIiqBpX+SzU2nPKja
+/FhBBgTVRrNF2irzA5zampVGQ+Bf1KzByHeWvrKkVq4p6DJQ44BAqYppTQLfSFjULyWXIDTtv3B
a0W7l7Rdik7bGtPsoiEcOxkHxSCbPR20s903PTalou10x82RLZfCO7Ef7wBaxmuV1oUVoUmBcIl2
NfCr8xkLtEIVM7HWnCbU7by2rWGt8X/BJ1A2NHiwyMD2YAG8HEoJRLcbQ1lzVK1zCiX62Anlxzp+
N4MQXAx4VEo4kxjlVVqjV6OmHqG8cMLuYUJtJ+/32FNgAlmGPIHT5zjToJAScOmB5rQKmruHrH59
9+m/+P5s64ZelMvayPfFbpd9TapoV5XhzjRLSM0b26zefxINyKzBxEy62le6GbWsRyPc2aqjUhHl
bb/iy671uVgOamn02YDZu47FBVSL8tzrVEcaE/G5d0fri5nGlV2rRXvvZbgYo9PLRzPlSaAkqUjR
V7IOGdnZg9mY3PgoGh4KS+8frW6V6G5pS5LJoTmHNqCJnORySwLqK8TRqFUH1YJXwrSj5mXZ1hDc
NZ6VBcdKuXnqocUl0ec8O8ZJLIa5q6eqo0StjRFbozG05AkkBUgKhNvbW2jJacCsy1Gm4AaMb+ad
xtga8mRIVEcWHJR4tgrkq6b6aZT/Yqtq1EOAa1FQvNIQN820Uj2/0BzZevWNxJbFp1H8FKmPmfDQ
rAWES2tFMoi9Cp3sdY947keZXlix5mhe16KIBw+CFjT6Vi+Mv2hGJh/2n6lZgsF0oXyDhR8X0r+q
+QdLX4vIFrcDpHp/qsDXMQXJvtbsSg5dh1ziTjWHAIFpcbgLDaSR2hb1uqkrZOUoLhpFaosHKxxu
V51behI3Zk8qySHluHVjbxcRxqvmIyI2fvjj9g5cCGHIVxK4w1jBpaJOO/Ts2tJIjqZRZWpOKqe/
VT/fpEZ615bSZ9Wsvw1d+tEtYGK5bXNpg/Auhn4RRk6sT+M/s4mG8tBZCbsRRuxNkTiSfFSMdOVo
LV2Tk6Iw251nEViSSyOpmyA+XmgqbKjPOeRoer4CqlochQrvKsgOArA5tq6hTUjpPUN1cnkrZvtC
toM1LYuF9wD1vP9MzLxeKAWlgcSa6jQCLWiJYAuBsW2r363x3KYgFb2D1b/dXps/6qOz1xX5HkKx
qc+T1M/0m84WBy30qkksrgGQOfXL2Lf+feBH+kGVCnWr5RTQdZ2mizEcxc3Y6tVDaTbVc5kN8saP
wl+5kfdOBK+z7u8zgN881F3jkHcV/B2JjCYy7BHwsd/+0UsHhqNIftPibrgq96haq5RGN/3mfifw
AlT+h7Qr65FTZ6K/CAmM2V6B3mZJuiczk+UFZbusBpvd/PrvEOl+6XajRjNXykOkkai2Xa4qV506
tcf82QSlyjVs46JSITP0p65kXIUstM9KoIdhr2OB0ZEMlSRq22tgwMXVzOMrUO7BY08N8IheEc0R
HT1O+mdJYHUcz+/FD1IDRW+8g0LQQSsSAlaMgZsnzlweNymQw9SHiR716aPrHDCL/vbRLO0YgAJ4
paDfDLRlyl1vioTFGkGQpPH0pc6HD4W+1i2z5ETPRSjhapKA21NrInrMazL5Xq9hpgiMJULYTdyz
8PZ6lnLp6GgA1z4ozE30tCgbZppagSFZgAfHTWwHlSxCU2vvk6zcDJ35TSvMx5SJDSnT124q347Q
AYeIDp8AXk/g+pSV8olpxlDrkF21dVjXY7MBTAN2lBrD1iqkWHEOSyYO6VLMUEG7C4y1cnjcom1b
8MlBOd7wu9jcDZKgk2Pc3d7TJR3BpfL+ZO7BLD3//czkpFVpGo3dOEdbHCPtsTi94/NogZ0T9Rjc
pTZKjMJ0kgJ8hEcqdyIs18i+lzoWABH7+31ll4ypcXKa4fsFswrLp3XGjmKS9kc3MzBMHFAFc9fo
UgKHkmRi10R6hncui/zBSbRA6KzYFYQlWycHXCBHv25I9aH/Ytd1dkLRBKWauhwPlay8fSyQPDQx
CfhrVSRrgJP5d6qWHzUwY84+Qc3UMliMUUAxhLrHzmNBPpl+XZw4yCxHN76j6MC7fSpLt3aeYojX
DNBf19hLkulgspSAGlR76r3K+7Q4EXN/W8iCAqMihPc4sltwaGpKCNyMhsEJ6gus+FSUg096nM8a
bm5NiHIr9Tjv+iLDq4gkbEennexRx/BWVrJwRwCvhvYiLESFUoWxMbt0ScNRQ/T0/gVTDEKrSNam
mKzIUBN1UYxm8XpCuW4so09xKx/cfHq5fSALp45lAAEwg93BhKTslZ1acUdr7FWRvJDytcVE4vI1
XXntLK4DhNLzPAuEZmpaTrPrLgPTB9bR+wRjk1a4lpY+j4constAygCgqXiAGIW5ye1r+yhHv5Rh
Za8ElgtRH7iI/n5fedQIoxo4Uhf2sefVtnTYfd8MT2PJwt5EZ4o7fUeDw1f0pK6Inbdevf5QLTx+
8ZoGXYkS+JG4IV6aCPfYDBtWhvqBfdGEPzRBFK3E/wtKgFDj/5JUPQNE0k2MonGPntBOSWR/iiy+
j8FLkJE1RNmaKOWsHDPSkpxx9O2zCuSNVji53E8nZNblj9uavaAVF4tSTs0oMeanymA9pRWmHHON
VwKpxZXgOY2AEA/rq3KsLHuBVnqYsi6z7gS4P3Vn07XW4xhr71GEM0nzLzlzxyPasvVxNppN+70s
Db/3frp0DEFh5pvNr2ytPLC4cWfiFPfpRkmVlhSYv8ImfuHML4YV27lgoDFJ8+/WKUbH0iMmPQmj
U+V7aW/J8LlYCwLWFqFcnjiTWY03DhzNgGHYPyhdCZFWlqBis+EReidJsEncexmtb3pKfadYw7Et
Ncedb5SKE2GidutGglbDbEa83vgLpdOXzK0f+sr4hNnen6grfvNI25lWuqGgMazI2pSR5YXORQ2Q
Il5TpBVDjIl3ZHSAQPQ+ZMLZxV78lQ/6ym1aEzOf55mOx3liUvTPAiyCMSa5R35Sw0PVl6xcpUUx
FIm3GXlgXhEPG97Iiat1zjGNP1fpNx7/U6QraeFFuwAgyYw1MDxUUC5XkiVOaSc9oI6J9miBht+2
0AGXPZPi+bZ9WwI1IO38V5Byi3LetQNGJznHSNahaMbAdaOg6T8KLfWJ/ByzU9s5flOVB/nmcR3w
tYgXdKSnUPRCve1yjXZi5B1PgU4so8eJHVIaZGv0rYsX+EyEohAYFmunVQsRTe1b/S4Rbw8asATk
k2fQIxRbcURmAZ7uOEZMkkbOV571n4m5xj+9fEKISWYp8yQVZZusJuGGWRD7GOtf4xij9TQu2qAp
wZpmpw34PDB+1ZEfWaUd+qndjqBLuK0ji7qIgBvrm8MIdSZEQVI8L6zMOXbCF1ZofymAOKhWooeF
8AiPk79ClJ2MuF46GoWQATNP0Dbb8x+tRsvPVesMT5qnd9/LKR42mWxaAP+jaeUNvlgngX2amQYw
EOEKiVIAkUUyxp2jMdp3SZXv0GIStujjM0j9jL7mnUzkTx5nv8yxOYDr5JQV/Z3LetBn93esWxsY
vPRqQ/ca2uQAjJkbbi/vxjDEU9dXkX2ctC72s6TtH+IqZUc9a+RTk3h0FxO+ltVZFAowzjz8A5ZR
BbNooOPVRz0HorG4S817jI1FpZ3S/VSsuO6lw4ZNm0kTgQ67amAGK3ZZ4EfYR4LwCmN8Obq9aOdn
Zf809ZO+kaTaxka3T8Z3dM0hI4HeMnTwoz9brbDHnpvq9RTDQ5TfWvoTGGIbWHLb28u1wHvJ9JxL
UiLHbIqELaRmAz6+MyNQsIS3b+USBxOWAmQrHAT69tXIXo+KaSo6wz46BWfcZ+AdCw1Zg5Agbfj3
KRGv8Pm5T4TebIZEL+44Zlg8DFbDT93Q94c2S+RepCYPpCbtjSjs0+1fuOQmz36g+iCwk0yzSYdT
lmZ211YVyBoan9vvMMHnUhTDkeRGroGrBBV6hmJwaK7lbRdXAScPC4++R8zgubyJRUP1KDHh7DEG
7FtDo7vIrr5EmC51e7OW7h4sPIDtHqa+XI2VKgCVtDUbEZIH1n/WcDATyQ+1Hf00yuGLWfO1RshF
9TyTp6in03pWq41oOYknPYxY9SES78DROFgMssMYcXHNkIlXdktQkLABQgqyKGzEdrA3eeWT+t5c
e0ctntKZLOV104NxT1ol7CXPXd+uvtuGCMhauL7kCDEEAlcNKXXk1xVVo7mLZvgUGU2NH6oo8cey
3otM881+rcthcTmAFWLvkE27op1nUztIZg2AWJvjTy5RQp6cT4hGd7eVbkWM6tkx5CgbRQ0xBpVH
QdM9kv0b014LMhd1DYxgf7CEYPqc/34WlqdlPtYpCMaPRjT+jovqgRR0pU9r8fqciZhXeiZCtCX6
RMUsAskhK3DzjaY91GPA12ruCzqAw0fJHWgK+C9PwaNjKOw4oDZmH+0MY2dx9s0WNWNBX26fzMJ6
IGaG9dtwj1cw9NQAiXXDMfWRDfoB2QPqg+Tt0ZDd1kzavTnxFZTdkjeZlRqjNEGChDkn6gYmud5p
bjWbUfJEyWee/Iwf7GIKhWMnT5EeJ3dtkaDdyuvARMyMI2P5NrIz0P7RQv/e5To7oM1pLXm5oKEo
8kJnkEzGhqst4aTuBMf8bEQK9r0WfR01TLdACfAdm432nhm/O7N1KCY+yUyMPWlBem6gOW7up9lN
evEylc4rTuHOQuHxtryF8AcTl/+Vd0WGxIVbTRmHYYxzhJCh281j0ILMCSQoa9I+qKfDbYELFxDv
K1C7o6cH0CsV+sWQRE9bZ0Qs4oRm45dP/+3zyv6Nbe6Uuo7PW92X8U533vN5FC4w1wToE1T/L++2
W1Z9rWv4PHPuverDexr9kLf8+/35Lp7ZjgHhkmwifL84EGMr0u3t3Vk6bbTfA/ExV3/B0Xb5eSks
LUNQax2bgrV+Y7thOjVf0eW4KYd+U2JIneHmFqh01iKjJVN1Llgxu96AGWYjkQCBYOLNkHdBb2Fc
Jfk5uFF4e4lL+gXkCqCkwOWRK3eVlwO1gW6x4OlfM/3krbiplc+rbmoQrByIwOczPQdqy/b1t8NV
8daaE70wfDDtyhHZDWl72Q3mkTq1GzSAlu4sTH1akbJ0HrCvcxv0zDKn5jvaJMbLg2vmkbBdMW0H
sSfNHoXA22exKAW4fWCz50nS6loMtxuMoq/IkSMxMJrOwWUEk7i1JkQxa808z9khpbqAxDX6UuAJ
zdm/X+p2BkT0iG52cmykGaMzYMAsGeez6KqvGFxv+oXtxX6Nh/PtJS7dKJRmQX0MpuB5aO2lVJbT
GDDT0QT0nN8L4DRdjpYBM/uOgclD0KXVF9NDpr4rvDUOniVNBNpu7kZzgAFRvSQ6z3JwksTmUe+6
54R59/nEVjzxksdDQg5zwOdp44BPXy6uTEdRJG5iHstmj/FKfqSFXfL19gYuHduMNUXt3ANQS306
grgGuACvAsgpRlbBNwb2k3nglCOlXf5DMDprX4DdM4wqTE+5LXlxdXDl0Bf4vavSLUjgLJPruANG
M/bfuFuPry63i5CTYW1Q76KoP0Ar1KNBvax4pWKyJXE0QY9RXj2mLtvnRnIXVdlKpnZRJf6KUXP4
KOCPNU9qiGE7UQY5XwlOlpcBPUAzjgc8mnLFjMxpqtHG96f6Uci7LvruGi/vOBSMdsU7DV0HQAtf
qpyrlWlTobZ67Kv61aLD3kujX6Jz/5uYPxicMz87oc4VDbVtwo+bIqxI4m0lPD6SFom98hxY3LS/
K/qTUz0Tldh6NyWlax45emCtBCmm1HfsFUs777xq/ACX+3fb/tRdzoQ0SF+nuowBrU5tQXy8QLU9
cyq6kU2XBzoDjmcwV6FXS0tDjg7PQvRmY1aLYh8mzC6Y8en0qLONRvdJ/JjlKymVRRHAIkECHDpA
UZf6wDuZ0pHpwC9PxZchEh/Mgm0sTAV7u9oB+f5/MbMnO9s/24hZYlUmPUqNiec8pWloMaZ9HSaj
WxNFFs4KDb3I4MCkokFBebqPhs5MM4mtIyaLUr9Pab9tsrQJhGMVnZ/GWfXAJim3VSmq0G0iO+Bc
G4MGIzNxsSUAz3mb71tM69yMsWF1/oARurumG6uAVHpz52Jam5/Z7eBPTpfe2ZU4ZejN/qhndY6h
QFa0j9FutNVBHRrKqsModPSTSNuAea/tn1FjVqVvTW0UDENl+whICt8bhi4YEhL/1hgBDLXSv1ma
rn3Bi5FstEQ2D40cEQyjiIgmfYpOYSTQDYxW1M1PVhQbfpYmaUjLvj3UVpVu9T5aS1ot2D6g97Gt
KE4AXaQ+7LWcxHnsAAbIjY0MQXV+W0EWQhl8Hr0LIOSisH+KXapBGg8E3mgdRfOgJ6equm/qfcrW
GokXV4HoBaN+kdO5emvnXICbKzatY2EGmEbE9ZXn3nxdFDuB+cEznhgPAMBvFT3vRZPlYmisI+Mf
nPZlQp98+vYIec60Aa0212fA0Hl5lUSL2hOGXUEE/UQe+uztMQloRACK8ZAEve58ljFnZIyYdWyT
H2KwAhBmh8a0soaF04Y1RSsDkJDYKjW2qkQ6NrQFKN/TvdA0QeSl1WipBcFF7r3Dp56LUk4kiRMq
vCGxjrEHtpLHGkmMNR7nJeeAfC7giSBnQGuzortF5k1Z4cBtV337MKeneRXFGEVnfSx7l25La42B
ckGL5/ltKBLqIBC6IkbpaBs3nUbNI3Bz3x1HboEke3tC/0KEsm1eGkd9X5gITQ0jlIb15I3GfkYx
3r72S9HpzMfugjEKgyKvPFyVj1rZOSa4iNlra/C7qZ52NqNA+yc8bMHS5xf5Gu5/cftgOpFwpd7M
Y3h5gyYtJnmf4k1hsyeMhbG6lb1b+L6HSt4fpnk8W9SCHgb8Wnlnc/MobbRcuqlfR+mKVi9cILxM
5hoxBkZ58KyXS6jGqNOqEUGP7Xo/Y9LqnzqT8Q3jGt3QwbBXnrOLK0K1FEAIPACv5vkNbdOPXY/m
LcfMNhGxQtGvmJ3FBZ1JmH/BWYAwaMXkDQUkdEn0VFrevtOS+7qbAqcr18LsxdVgdAcIafBuRg/6
pSxPq7ppDr+PTu8LR9tElrG9rdZLbgBPun8lqA8FzNZDHobg6SOz6HtsA1M8DvyzO8LKvUMQer+B
7kZEf9V8i1FfQ11EkXkcWv5bi4zEdycz8Rmp1yTNm6J6Npjq/0tSDoijoXUiEhqnfWmzDX2dxyc4
QZeF4KOe5NtRNyBKmocnoCSO6u1scc+0AYOx0ZwzIdymTftKs3zjshLQdXfFWzsLoSJk6A4QHZhl
f8UrQslUt6k9kGM76oUvdQYQM2UWWkCb7pi2lhWWVaf7XjOZT2badM+WPkrfRNDf+nadjX5kO8L0
RxbXvxjwfUBpRP2WWO34pXBHG8TAjftg8ro52K5WPYNIMw+MOOKfcG75PZtgWyl4qQNpimTf9hF4
YCLJ2JZEtLyPctQIfYeD18dJqL1ndVt/BItUce/FURLKfD+13aFGg6cbh24Rgm5gF2P23YjJflow
xlFY2u59Fgv6iHgQSW7G61AHt85TghGXQaXp9b3h9tbJatz4H8TB7sbysmZbZ8O0zcQgQWjeWa98
QODb2SINEFU5/8jKSX2vyohPeKeFlDbjxozcYgvQdPo0pqZ550WkDtten1aOa8lGWM6MWEDqUbfp
7EzOtIKKKRPoXEK3BCDtTyIOy2wT3r5PiyLQxuAaSOKCFGv++5mIJqoTioFe1tGONg7me6bwDyz7
2fPvt+Us3SYwifxfjqLgDq/jBG0Z1jHJXhK+SZoNZjHm2RCkI4a/8haFgrX83ZJNOhep7B7gF2ZV
gQHh6A1bgA/taRuvTRVd3j1XR0Ms2A2R0brcPWEhozV6PWJHHU+eVCDtnZj7aci+anSN+XnJiM9c
YoiF4cUB0LuUpfFK9n2TwcSSO1L/jku+8uRfE6C42GJgZptzCNCHMLqz5fa2Bix+HiUC5FPRP3FF
AtDblLOYVCYwuuKfzuw/dtUaz8BCXIoHFSaZA+Eza5ryUpgEM0aPGwQP4WgPJnGuO/uqfJH1SdPX
4JhLXVUQhnEMIBydO1+V7ap6iektBUMahrQbBMTPoBDaglduB0DH3uj6jxkGf1ObxQFQV8+39/JP
mKg6J+C5bBvTWZE7UwllxrbJAf5DtGqKvEa3Db1vE3dH4A4zzHGfmtzyjZyjA9PVvpLRsv3Ei3fI
BIw+i8EosfJrZtW7+jVoKELHCsgeEQRcqiZJui6Z4BeOdn5XA7kVWcLn8Q/PbMMI88mIkYcJf0z1
H7flLl1wOrcczpHtnN27FKtVzDKEIcmRufdkOsTtXdOv+OUlpT0XoZhH3ht8soaRgBbrpX0s0pUg
cO3zysZNCPWE6cEdJ90X0/ny9uwtaqJ/90cxgJbgRo+GX3Ikr9bYhnZshrcPYO3nK+bPpF0hZQsB
bNzbuvDxzlixSUsGluJljuAIo1xdte/aqHKPakDZA5HQ2f6QMrprpYHROLoGmki3fQcR/AxFBWEt
HkoGaAcuVUowZ6rLiRAUKKwwmSSuix70+eb2vi2tCkiReQAI0kvg97mUwmK4XI6K3TE1Sr82nlz3
kZXf8vz5v4lRjieSYhpNCTG9AYQweTKdDyPel0acrBiAJbs7J2fQuIR+/Cs3CC7n0klSTo4Z5vlK
AaxaZ2BQFwgBqwmWILJ2txe2pHdoY8IzEF1yaCxVFpbHFTM8Dr0bSTCkmU9h7v6ThD8t52dhEas1
p5NSJ0er/zS2LwCov+f7KJyDjc4DP4qiZ65FUwQPJm5O2YajlX5osmylTLCE+oVzIuhbo6BdumJX
A7Vp03aiMY4yta3naPTijVNV+ksx1kNYcTt/NSzHDnVO+XOvyfhQciKDjHRRyBgyrnWS1i+l0L1H
EEemL7c3YEllkC1Evxveo4idlA2op96Mh2wyjomZ71KPuaFOukcS1aOfcXbf1qvl3CWlgbOEg0I/
Er2q4yPPnEugVqE0aEbatt3+9oIWPz8PwpmpCOZ5BJd32mUgXdDqBD6wREuB8yPJ12zh0paBlBW/
30Zh4WrIAnO8lqZORI7aeMyqb0bsBhyA8YnedcM7SLvRjfhXFrlcjWROw209xmqSAONf9gXLV/Zr
OX46E6HUeuqhHCVg8eRYuxNDLrSqHjVBIuydRUBMJvWt1ZblvsokB7AEDerGXEd4+6FBHf6N31Xw
BeDRmUS1wTrmuoHpa+lmKFds8HzsamiEG4i5anhvA4M1H+qZISEG7nllTniEYD4rrZ5mzDSmNt9e
xp9w70oKkPSo3oOaCunFSynN6IiCuaBEMIbS/tiWzuCP4BiwfKJNHfetofsZ97zcT5E++UzacZAO
2V1uPQ4mBc34UNAosAWzPsSeBrpP0kc0QIKqFn4ljQxGkJkfG1S3NyDMRPUolc0mB4FF60cGchYw
FvZPqTvJYUp6+Ewp83QrR9v+wnXQ9sbMk4FFZbXpTUGeeJ/1fkx4PfhOFX3wYLt5x4M43mntrnD0
7ncieXYiU/qLWHX8mpRGubH6sQwqbla+W8jiHuYu94epGrZknHrfw7XY61FW/Li9r0t3Gg3MM4kc
kIMI9C+31Sw6p614bh+z9s717pADuf39JeVAXwaZa9+ooqjfz3pjGEuK932Ex0rdaICn2ocME+pv
i1lcxpmY+e9nOlgYldmmFnRQF0FHw56vvOzWlqGYvonUeVwSfN9Ceab/YJFTt8alOivwpYIbQFSg
ZQRuDF12ai+SoY3tUBRgMSnM2Dl4HRAwCfCicgInQdG64306Dl1Y88Ha3N6767VBMDhGwF0xdxmr
HOmFNboGeJotMJvgWYOx9Ha2gdG9LeT6gC6FKAc0FQzY5AJCsnrHWBC7Kwe09n3lgNyUMzOav6//
09ef8ubT7Z+/0MU1/34kl5GhRxZTTYNYdiGwgZkFsEC/q3QaDELzo9pBiN60D2wwd2Skug+qd4yL
78sf2rRWkbqOqCEZ7fNI1zpzYUoxs+AD0bpssOlRr/nBxJPBlynb1iX7FIl2RSWudxPtcIjbkYJB
yhtlnMvrRHRgwibu0KNNt1x8itaa6a/Xcvl9cvl9pxrGnDogh0nkA/5pYM4jWy8Nbx/a2ioU25bQ
iZrtvApmB+VTtwY7vr438yIwWgTZAGBz/ySiz2zOCMgsYKFYxNT6SH+05UsiVm7NoghrJsxCkAuw
nKLVLOu8QUCxjnKKLb8gY4HmOeRwzWR3e6sWDwSkq4CtAQeK9+HlgWgczxgLqLyjB0LWJ7Ow0m0/
RNn3KY7jZ1FP7+ABQ1wMzCmmvUPH1KgE8wnGlska9jR6th7N4evt5Sye/NnnFf01rVbv3RGfNwzf
uCdr9efFzyMOAXJiTvO5SixCJ+lVFq2sI8D9tN5naz1Ly99HZxiG7bogLVUUl9glR10ITlPeVRoQ
mPHvd2wPyKj//f4s/0xzGyJLXWvxfQv96o9etVJZXNTas88rytTqLRnq2ef3n13pW/quWOMmWpIA
3kQYJ6SlEb4othDBWRNNE64edw/c2Jk833Wcr9yJpVM4F6KcchZJK7ZMCLHLexHk40rqanENM3f1
PFMcNL7K51ECihLX5tbRdD+S6qEhgaSbt5/zDIsB7zIK15B1ec56w0G1OrgW3h8HxLTVe1YwjyHA
CHlk7VV8TwSOJcBpuX3Uy1CmL2n1YRrfEdfN5AewsnOLuVoTx1QGSxoU4SkGTPVb2rr1Zhjqan97
n5asHwKfGQoNhtErxALe8AyO1wMdWoxZBBpNHkGwt9Pj7gFI3vAdsoDKQ3IM2W3k+y7PxBwlBgcC
t3fUercOQFvM7lIjqndT0QN9RszEPN0WeK3GAFlj8gDSpAQTBKlyV4Y0x2CRqTWPbXNI3f2ak71W
4xnDPesXlnTNTwX2/4SypKLH0RwCDI0Is9jYetNa5WbOd6nR8ZkYtW8rZTr4MCeOiEErWmcnrIgd
zcEoX8ekJMc4JTnweEWbHqaKS5Dsj8nLO7YRBXkdU34AflZn+zVMS0AhhvJ/hDxOOQZlI1c0Y/Gg
ziQoQVGv9QkyRo55TJ5lui/I4b8tQHEqUfvvArIp80ceFOUaQ/WsSVdndLaAeYFnbqXiADvrkw3g
D0mCQmyNBo/pPf2O4dNvNgtQOgRF7kyBN0epl5K4rPKk7PFWsrwf7iExvt3eqoW8Ir6PJAyy8mCy
vS7kMRSl/5DlRuS5a19BioqOfTB7+nbMAiYlOr0mP0UlP0Nptze2nZ34H7K3Z2jxK/4gx0EuNHN8
XK6SSUuKOkHpdfpZUgSXT7dXuaRvAByi7g6OEjT4KpsYeyJlUVdax1E/atln4+2QHFQX5lYIwNng
5FTvkw+NkzVwHscBeVdQkKzo8+wfFW0DHQ2Q1JY7x0gqDWIlLMxkdTAYNUVmpzB/THvtG/p2/IJi
2la/lv9fMHPguEa3M15eyJOojkirS6sgufDAMRqFPNqVLt8OkfZ2vcZWob4w+1OENopz0CWnoBLD
3AcT3KIoKwxvzwaCrQWARphrkLbgIXmpUiIxTN5VGjsx8fpTiufbGrWwSTP+c0b5EAI+TiWkaQEw
NPNSlicTvSh9WJrfvH5FxILSXoiY/cS5jWEsi60BIqytBg9Qr/CILJgwwPJnACE0F68T5QDctgTd
utuxk5v2BwzDCKhxBAUi0vuBPm1v79aaLMXeF2OKyZp6z05askkJlhNo3x3MzzQ/3ZazlLu4WJRi
+Q1w8GpG27JTV/3ElfIbdMma4jGV8Z2Nvpq4ALqsl3xGNvlN762xdS8cGfrgcWnmJCN6rlQzNko0
CMQNOznWR+473cqRLS/v7PuK1o00YxVva3bSxdaKXoj7YAmQLu3nMXxtcuB0Y6WPNF555CyuCt0j
f2qoiAoURcTjBGAw9DuckuGObxyx8vlF5ZjBswRINjwy56t2pueekZodyUp2yrTH3p5QoXjOOjT4
Y5LfGL8ZAYAeDjzCgSwE+Bz08Jey6soQPC5AFcXGQO9030q6Fbu2YBjgRZFPQviJPgAVTV3XALym
o4uLBP4jo32skTLR6Nfber4kBM/iuTwwT1qiyjIKve4HjPUqTkkfZEaQp+G05tLWRMxKcXYqPLVq
mYFP9gRu0TAbXjBOokYJ4vY6rl8jGCVxtg7l6HOhl0wwrCMqQsv1Ace0mi2C69tSlhTsXMr8K86W
Ilw25pGkxWmQXVDlv5rRQ8niZ5rtbHflYBZv6LksxQLo0hNcSyHLnQQaafSNBpAkxr/4sue/k05u
W7f7TmIRxp48agV6X/7bWhUL4YA5x6OZXZxkkwY50jV1+8DrXSz2NFsx6ouHR6nruPPoCNSpLre1
SNH9SQYc3kiB4TQ/1E4wGFvLXhGzZH1Ac/2vGDV2Yyh4GKgQQBET4nuZ8FuyUltfVHULQTCIYf/U
SS8XkhItYYkg2LPxWwtWHun+IGt924ubdSZj/vuZDprMa/MWANlTmYSpE2QoqYGwa81BLKzE0THQ
Bs82ABivOnLNRlRgHC+KUw88oYMBt+X07CVvzoUghD4TolgGcMHoOhpvC3Q5fcjTXyO5q9bg9Avl
5EsZimEokdEEkAHhCG93tvOgez7irMbYJoDxeveu87VZI1FeurlYFiB4mCgO/gaVb6suzLLOBYee
oRIKeogqumvj+xJFys7+YTtfW32v6aGebG5f2PmWKLH9hVglNMoKLXOiGGIbwJ8maDhKoWNApD90
m5agW24tvF/QRDwlELnOz1d4EMV35JaXG8iz5ydShLARQF1nU2CvDe9ceLJcSFGUpHV52kTSzk/I
3xN5cOihGb7XHg9TsBA104/bm7io9yjr6mBqA/GGWsTpHbsWVablp5L8Y+gvRvVhqFYihzURyjmV
Q2UUVgURVb3t0p8Z2+hro/AWVeFsFcrJAKvTsMLBxcKTY2+U32j26mHuBu9/WeXnIrsro5XIa21N
yiGN0u3R+pkVJ71yNpx/b5pDqQ8rHmlRCCZ5AUUzl3ZULgnN6HsZuSOsq3VfRrsepcPSec9CzmQo
C2FF0+RtN8G6FgH6bdoqxHiot6sYnqp4XYA1BAtRvF1p5KkLEEZ+GpOnogQLzqfh7fhzJGSRnEA/
FBLBV8BbEGkRjAzr8pOngRriQMS+6j9G4xqSft4M1eIAcYRkCNKkc0vzpSvS8rgHxqXPT1YfiH7P
9Kd37NTZ9xVXl3t8biCbvz9+7pOvWvXbbVeQtks6db4EJcpKCRusIZM5Xqth1n1gafgO5n4cxtkq
lEDKbjB5omJDfpqaTewZvpkf2nTNFi+sA6n+eQgRku7XtUHTlgYDmkScShfkXFIPuXsvyBogYUkK
yi7uTAUCcLnq2Zjd2XFkNeJktHfC2FNxkMnKBVxwKgjQ/iArTBs5KsV09VrEMeigqaG6fWjSfd4W
IHf8lcjdbd1alOOhkgqY/gzDUg4+0QYxViVaAKhX+630fDftMFFD+o325bakpU3DIDoAIcBs5mKA
4+UtQV2VZVGn1ydR5iHPvqeA3bclWTGOS4EOuGT/ilE2TowlcZN2wIIMHiZZhoblChQ4fRCbm1x2
e5a4/iBMX4rP/219ismUtTZMUpvqUzHlwWB/YJT45VoifnETQUEH3jN45atZTo6wYruacFx1P971
6bCbxpeofns8inc2anPzdFCwxCiWmbYtd6nd1qfqVdeRdTlF6Hy6vVkLJhMzI5DXndMGCC8UtQNu
xPRGB+o95PLgWUWIjreV+GJNhGJvEC2ZXepBhMFABh6Pvwiwd7dXsXAaqPp5KIXDhQF0qujalJKO
uTwRJ5kV+7phH4gUW+qupYv+pKMVB3MhR1GtoiBAG+JFdSqKXN4BaP6r7h3QuVXMfMid1DgArEIC
oNicjbSGyM8jx31sqfPb7HXrJGLd2vNk6F+mGBScmVZiJKGg2Wawnd8azzrMn8GIg1rn/T2dWHGo
afw765DUm6j2bAtBg8bMyqAZ3de072FTHfpp0jNzpwnH23NPi56nSiePbpwUr9Qo08BuPOIPlkSD
iyRpYHZgx3FEFPlGradIsHReUHpTtU/sst6KpBxAvOXSvWRi2pa9NQYIDOI9sbkZoshQYWBBmjxX
Wd4cJkb0IBkM+urRot2APcR5Bg6xwaNG7z73ouyCyLa7TZzUHv7q6R8TcGbfuwYHtblrxJ89PbbR
pSiH3KdoswK4ev5vnNFiU6WbpLrDNLP8Dv00FtirvO5jXdHyLi8EeDswOckfnQxJrpFouzS39cCR
dRrKkoA6sBCgs+mou7mtYwsGGjfQc1GyQukAJI2XZtMQ7VhxkVQnp/ra5x+bafQFXk1rofKaGMU6
jxxMzDmLq9k7M+Yn+WMCsHu1vb2YP3k0VZPxjEGsBKTiPJ76cjUyiWMNWlKdGJ2cfURzjAtE2Too
RZn5ljlqu8lKtZCIEuDcXqS+S0bmj6lt3LV23Z6ylqV7s+3SB4aZLUGX6NP9aLf5ZsIwjaeWmVkw
cpMGqdSBdzS7OiRxWwSV24wvY2t5uzIdJp8IgZP8H3Xf1hs3rq35Vxr9POyj++Xg7A2MpHJV+e44
iZ28CO7EoUhJlESKoqRfP5+SdLdLLrhO98EAM/3QQGC7WKIWycW1vkvXPrU9ex604FszxnpDLCgy
0i6iqYz9DmxXGOK1E7rB6BJFSVU7IrVxZUpsx9x5eT8lQsgoUfVQnChLL7OwnqWX+8qy77yobQRU
8BnW8t1dx58F3XAowlgQtW3NvohPZUxH7pUorH53w8Ru/AqcSENlWx3P2zsHKJJguuvIg4smL6Qe
9jy+tP++ZBbExQEo8OH7ekQ1ro29maHh19xxiUzTZte8P6UtdGTjxxCAZEBmDBnnK+DbXMHPMCzb
O9PNA6itnJz1gkfZiVA+8o5weVnkNkKszfUJxiVrGIDgzZ3cc3qJqfqfffzq9JpUQduREXy8/3QZ
i9/f/vRjqx1tFbQigapeLi2HAVYwm2hLQw2cqh7mNmFTJ5DRlUmTk0vUIE9M1bFwhlcgSPVQREHm
sApnD0cMI6bAaA1HRWZXSpr0FrIKnpL+VMfo+GAQ0ENfNwRMcHUme0y4qpJVeyc6GN9/8JH80xgE
ik4mKjrpr7L0udcrFZjaP0dbncwkGmlEAoxmwIcv8jmhJOujT1F3R4P7rv5ELZUM9dPbb+/YkgX7
brl/LC9vXZyxCwO9ARM3d56Ad9Cwl7pOco+k/bhj47YOZPr2eMfSnBdH0DofnHInnO0pF3dqphsy
XY45UBqnyMknBlnDMnoqe01GDFIo68KjfG+IfdXl808yyH98Gf+TPje3P16O+vd/4d9fANeRjBb9
6p///vwsJBP/tfzNn79z+Bf/vmJfZKOab/36tw7+CB/8c+DsqX86+MdG9Kyf7vSznN49K1313wfA
V1x+87/7w1+ev3/K+6l9/tevXxot+uXTKPwTf/35o/3Xf/0KmuSLF7p8/s8fXj/V+Lv7p98RYD8+
6c9ff35S/b9+JYH7mwNbbACwcF0GRmFBDZjnP38E3ByKJ2hnQxp6IXuKRvbFv361w9+CRcUUyEP8
CSiaWGSq0X/8CLs72AjQhoEEaRD++seDH7ybv97VL0LXtzCE6hU++DDUIYaP4jcADbDHXPBh4RoH
YvM2AEwjcrK5j8l2KsOd2wlcUrX55kBMS5n3QUtVyl3zRVF7j9antSdze+0KUOaaWV5WYnCuQLo/
q4jrXfn9p+8z+bei6aZ9Fve9fH7ur57adbgchNjN8Iwols+/4BfVL2dafH3q8S7Xf/P/YogtFp7/
8cebfBViHwTrn7/+8r/l0++/bGomn/pndRByy5//CDk/+O27Hz0qAEgDkAf8GXG+/Ru0OiFEDp9i
cASh6vFnwDnBb2C3oMAGiSYc6ZAI+DPgHOc3oNuDBVi36PcAefF3Au5wF4KIrR8uTqwB6pKQHIdH
0eHBaIMAFjYWc7KonsWWFZIkNvPkvh+nU1XDw+L0j6GgbAd1OyACsZVjHl4meZFrGJRgtJNBEU2m
pDHuZ6I17kS9xS4hgQN2yBBIBH7hfqwMb/5Wxe/78PCvwn9Y/KiNru8V1cxqeMxMXmbQ2sBNyWrS
1i7czJVtdOKafLiI/xgKzFIMAynsdbbhVkgpHDJ6Ga5IZ149vzdQQEprDm+rOVQsGSD5hSYk+7E2
Dzb6l5sHYuLF2fxzWGiahniTmOh1JiAHSfyqJnjCgudJncfkrM3zU3bLh6nUj1FAUsZcAhkF+M/q
NZawDZmjHMpAFinY5TRW4jPBuAib2ru0ylJ/ebGwfm6RL59q1Vb7PiAWDbg8wFwsiIhViMZth/at
Cd0s7ocxtVFW2xPu2zSdc6eBzk5F4FwUlHV4psEw/mbm+jOzGnHWCrv9cOK7YJ9fT/GSzC/a5mBX
QjzrMIYVm3BhLaiX1cPQJigpZdPIbvI6yCAXl6fuPE9pk6srH995DyepBALNwWfKDc2Ipbv07a9z
ZPEefJvVHTaqlQV1Y+JmPnHqbPbVk5VT69xqlHXq1nQktnDFsNFaWFoXWL6HD957ZW/oKJfVo+L9
2JX3Vaucv1WH+/mmF/te5Hlw38JRerBDVOFkayEcvGms1HMcYm6K8kOxK+f8FF/h6NS9GGoVVLjN
ApHEPTcDTbVIaVjEAFu1V9AVPCXucHTmQFQEF/c7WG5VXHQtOnsKO1LWjkpumtDqLoyro78dCjDV
xerAvgYVL9zTDqeu5BCng4REk/m5a+0F9F33Q1nV+1zrU/TR11OHWzOC34I+M1AC7vLALy7rMKJG
auyFbVabuv8IiCHZzdBd/0ghHnUCV/F67gBXRcTheIJ1N8SbDofqdcM7GVttNpmw3RaNHJKgkuPm
7WV0eINawg6vBk1fNM1wNOBsOBxlCuLRchtUz3GE288Ban+Xag7i1AqUtTXQnPid4+K7e3vQ17N4
OOiy07yYRT2GEBfJTZsFuR19jEg3pAG3wj6xqzjYvj3W62lcXhVIFAhDSNguucnLsZquGz1fBgpv
LK9wa4q7887rT/WCXx8M8YIvXqIPBTzUIQ5HgQ5kVeeDrzJhE3vnqjbcAWHiJa6pMY028U8oNx95
bSgQghmHIiHQ5+vg8KsxLFxp62xWndMkAvTvNA/H9mKMxXTecRRF45yeum4feW8L4BWTCIEjmMes
No6wKagb14XOSjSYUpRz6/MKl4gMTunyxAMemdAA19DlPoKNF4pvhxNaFN0w0nHAA1qQj2p8qe8t
FJOg1TGi6l7E0Xgibzly1OKUBbEddVcH12x/9XCKljDR6JjMSlS7E0f1Ag5WQQf5psq4YZKzzuFw
nEKJBiXxsk6R/Pd3sW26OxZ30XBiT1tG+6vW8H1dfgd1Yktb2JbhaudkvSjDuuoljMIhsJeMfQXm
P7C55ZQUgnbvFIcuRQJhAXtOObdPGmoeCTDsywhm8MwxIf5qXxiEcmxTYHwd9/mZK0ibVUb1WaXs
J9hzF/tOm/7EM78KL6h2I4UAAAubEswZV89sImPPfa80RLIg7qcGJpKyiUg6NeL57U3h9cvGUNjJ
F7Es6KCgSXwYXm3v0ihQtc6MsGWV1aGTbyMrj/cy6F0rM53xtlOTc6hbKi9MnbyAv4bx9HlYofiT
vf1tjjw39JxCSL1DqA3xvtqijKig5ejAuKOvJYiWJOze+ZVdvIdaxikhnFfLCqU5G7ce3J6WMHdW
O+8soiknft1nrdUU6DHDi6glFG3FIh/P6KSjx7cf7dXui/EcnCoebFeQMa8LPQEZeChz7Bhor8Rf
ynEG5auXZP/2KN9n6GC1YBi0tOGhCW49Kpyr18mHPGfQJsNjtWV+Yau4ZElTQlOvJ8yxzydPyk05
agUajlucTR3lm7Ac2blpAa6ogenoklFT73KOerZ5+7sdm4HFagGxhlY4kCmHkRY41UAC4WIho499
PrjueDY31SlU4fKAqwnAxrykQAvF/FUZnOmc0MqfFYRBWVukkB4pL9lcQga07bSzdYnFrxS21MxB
1XfnszgmJ4J4JcOHHQv2dbjHo1cG6CRa1qsdg3Z2aTf5oDIKuZ+NHQZ5BiOIJjWN41/oqoOdK4zO
eGLVefGIGI1vldH1JipVmUGKFSJZls9PFNaPTouPmlcMxubCwD+cfEgsOmEpNFZW3rB247UW7gqT
sXqoqjZFubOYBSX+AZ6ZIDrPOzP6jXdiU3u1kWJaFsEb3EsDZI7r/ENWkU/GcAlNbnc3LWYjCcqp
3GtQBb7NqCkjRmf7RO74vSFxGA9wc4BiLy4TqBpjBz988EBbcFBrKohXhu6DJ69F019FcJgRBOKf
LklB/tm7kL4Zi+mCz2eDKPdu+HVQcaZMkfi0T2t6ynr39UwA3ILED1sdfCJRDDr8TkVsj4Ulgynz
0au7BOvLuVat3d3OHlIIwmd5E05h+/vby+/1hoeQhPIfcolF63edskydMDoKGisTIJldTN9KtfHG
tt7gaDvVHzjyfDgygd7BubkQMVZzXhtP6Ggu58znTN650GTYuEKI+7KS/g6SI9HlDEmXE8CH1xGO
Y2PxDUTJA+eHuzz/i1Ta9opcdBEmlUWYxcIR/JzOCiJVU+uLpBYR2+UWeOVJFevpunfaU5Zzrw8v
jAui2MIchjLQukJBWziW9yWbM0vqPAUYh17kYaM+QZr6FB7m9VbqIiOEGxNeJWZ4XURrebvkY/OU
jZWfQ3I5Zx+Fdj+9HTCvn2dRnQYzDd5dkAxY63e2RkPJIsIgxtLyvrP9dkOawv1SSnmqrvA6NjEU
bgEon6Pshizv8N2ZqZCjXUCmw9ay2gfKa+2E2Ax7toJDRcGm+BS+4PUMLickZFqghADi2prVZ/Bc
jbb6KctRh9+5siNXjhn8E1ve8VG+X7fAu0RSvXoui0rtthUWOinHzOZ+l84cLpJvv6ijoyxYNhgs
OmhurvJ12GYzMzKQqyu4jZ7VigcXmtNTHgVH3pGN08PCHrIUZcLV+iq1NaC6FiFRdEZn3zRdsK9J
3r3zvKLIwMp1T8zdkfCz4e6BXh94SaiPr+49Y6k5FJYwXh0xcu5yQuJEehV09OpxPHU8Hns4sEjD
5S0tvZfVjqWqHlVnRXRG8r7IeGFtuUW/WRa/RfT8PUbpkh/g5giNOzwXrso4mw6jAhJ9MuimqM86
2cW4M/Ve2hfdKenBI/O3rCUbKC0PDQdrNX+NHlCiJL7OoDj8XOfMQ7LjfuqxJW3fDr/jA6ENgfsp
CrTrICdaStduXZ0NwDu964ygqUG56zKf9d/fkRANYEQu5zia3KtCEIH5PItyQFzQcm9v3QbScyQk
7f3Yjqfclb9X5w/zhqW2/ddYqyRu9mBDFIW4dndtSC8H2VYydcOZjSkTdn7nwgsiOKvBylLpEEPt
B2lUO/bwQwuR+EEav4nTMHdrlfR+M8zpZJy+B1UwZBf92M/vYKQ8iveGiPZZ+oPjJFNZT2FWzw0M
S99+Pyts6Pd4c2EiiiUE6UZ07dfTJgteDKQZMn+i1qYoXHWlx75/nNB3hdZ9HW/CPCc8ATiJXDqK
QSU79Nrd29/iWJQsE+oBpYwK2hq+rydcaidHDlnj2d2WOsh1WyvQ0MW2/RNDHVnMS66HbGfRuUHo
H66vqW8b9HXNkHVVV14JuFDl6URJeymB907awu1O+aIdHRFtBUCJlq7tunboCyz5oeyHzEPpZM/c
QO9kTL0qoTq3r9yyLW7fns0jWz7ESi30eJAooXG33kJmBV8cZzJZETdw74qnBkzEgJ+InCOPBdAt
ukgg+CARiJefv0ipeghAToPxTNbx1gJ5s9LnXcnlbraYvCFq1ifGOxapHtBY4LehCovZXEVqzR0e
OE0/ZnQykIOcOn02U0ecDZw376euIk+1azjJUL41d0zGkLKAJcMpNul3Hd/V2kcehwImTgPwif1l
9l88NxwiAygKTmNmBT0Ub8tS7Anq6jBi9gp9OXpVceOKaLiYnMJJmwD2ZT0frdSQ2UPhVre3lVNb
qEJOXjJHTX0G5EqRTgNtsirHUkxEh17VHDl6/3ZUHFljS09qIQBAJQcQmcPvDczeZJUNMYD/Twz0
mICMu7g29q0Qxnx5e6xjEYiIx5IGiAIkwdX+GBsK9fy6xhwVMgeAtO2SbvTp2T8YBYt5kRoC02x9
VBoSR7PTihHV5DbfVYo35208nBIYOnJJRM0A0EMkgmimwxBvNXGiMGAqItDtmgZfTdUpndZzEW+c
Mg/ivVXTWKcOirsfprwWIsVua10Pyqr2oLt/s0xY73xkJWdTWNJb3xuaIZlQ6diNtjV8fHtGXt+t
8FWR8iNPgTcHWBiHX3VkvjeCUDJmKHTM+6ll9WVFJfRU5zzfmgo6rdpuvRN3x6OBBb0TwNZRvALD
9XDQDlorQxM3Y1b35YPUkZNaVmeAMJvrzduPdzSsXoy0ejyFKie3GowkBiEzAYT5VTFX5kQ15Pjz
eLgM+5CLC9YnYu14AvViiefxWQuxOG3VCeuhGRuGlfX4D54IRhCofixSvOtFyctcd8RgTytNaZ9N
DagFUlntiSc6Nm9L6RTYo6Viv05guxBSmp6vxsyDh+IG/qI6KdtxOpGTL7O/3hhfjrI6dkrbUp3t
tpg3XOXudeMP2Zi7QdJOcbhvKUhnyduTd6Q8jVLaUqpF4EFjcd39AOJ9sjjtDUJBm4x6YBomRChz
PtA6ejAyts9HN5KPI0SFPzilTy5zwKQvvHqKguyffBeIhC/a0OhGBqvYHOA8HRNPmWxy7Aq7/cg2
tVU8jHYot4D0fxtclgnN6Dnr1ZwEI6NnU8ROvIKjLxpFI4hGI+GGYszhUuQ6LyCiOZpMQiFg5w92
nzSdqk+cJEfnHbcU8Jhx+qM6vtoRZ5xnNG4x5aIH1zApkb9e46xVUebkQX/OFA03IM5BtTXq6zQH
EfHRQVnvSevK/3tSGN/z16XX9ud3WWUFXluGxhuNyaIcGlJa4uHR02g3jRP8PRnJn0PFOARQpncA
dFjNblkiLUE7BAfB5PaJyb0pq9uSntjklmWyXkbAfC11Sdw44Up9+A6lNvCbMoXJOHJ2eLHO8PdO
zNJ/uvOsshbZEFftpTUpVKvcnDflP4gh9HocVIKRQOIoORwffVsKWzEfev9FXJ93A5cpWBDy3Yn1
sjzG+jEhDoiiBHCRFjSaDodxuqLUfYTCh3Sn4gkevpRl4azJ+2mI/Qu7GVUNAZ1BXQMsWHzxy3gs
EvjQ6G4/9zZ5mLk9uzvbEeQUTOLYGYrZXPAEIUri7ur5O+iFjOUAQyMDnOcOZh5TYpk+vJ0jaPsE
DZg3HuzP3r89Hcf2ziWj9ICVwD1h3UekVENxr8ZONjUV27BC3cK7kKc68D/ZPfn49mDHdolFiBhN
iIXdYK22KgeC7KM1YaGgXeycu/BESSzu639w6ACyGLko6YfAuK3SgsEu/bBmmEd3DDYUQlDQ9YWU
9NuPcmyxhNBBQucMzXZ4Kh1GEfOmCpsRugNdb83gcdk12VBTVqjgy/5zTrx4w3NXJbFl7BPPd+yV
gWy4eFGA7Yas63Bo9OcG3gAilLmg76AMKYtzqLLYxaYO4Kye1FZdfnj7YY++N/SPYBgB7B6skw5H
7BpHQ4QgHjNj4jjz3dLLyMBOKa4cS3/wRADSLUhjVEEPRwG+04kMs0f4MNX2tQsdm3N0Yvq91Zen
1EiPvT3o7oPZCGzGAjI9HKqSXkB8u5yyiLrmuoRh9Yc87MVulJRsarz3PSXMPAond//BVKLiCsFp
IPWg0LxaAnD5UmiQEuQq7sg+MtgEpHUtvBOcpWMvbGH14p2BFY175+HzzRUPGAxisceposnqGHZp
iXGa+J9s2RBbXRp4C+QwXoVii/NXBGBlZTMcaDexiadtMLVd9nb4HdsY0bNEEgkADyZtNWcdfL5t
yBCPme/l5kqzvCo2RtsovFqxDDI51STLrcqcgLgcvffD4R3KjTh60flfRUkretpbNvJKoz3LJL7o
wlswzdQH7I7BLh/GYa+AAN3ODR9uTFyI22ruPr/97EdTHigQAVCI2xVYxquz35tt1dgjVkVlcues
suNhC4GD9omrnG2nWXhfLWd2PwknVulYqR7kR97DUBlSsSey3mNB9fKbrLY8LgKwEosZyXzQ6gtb
wKqZx7I7gbM8Mgpw4zgcUC5AZX+dBfht71HmN8iq56GEnB11ZxhKVq194u0eGQep6kJoADYR1Inl
5y+qKW1tO22tejvzC1VfjrwZthLNnRNzdiR00eOFjNmCbkNnbHUWCUt00ncLOIlGRGLTDKYvdV2K
rQQ8Bz1A6hcJaMp0+3bQxPjuqxQH4eqhEgc/EAhqrt+UU3QCxE4bOJnCudNlWJxBlWNMS0c4qc4n
eY5MukutHLTSuWzbUyZ7R3ZyoGRQcASmfUEMrZ5aFrIoQS61s9jW1m2N+88mFHK6Dw359vaTHh0J
9TBki2gAvaKuw69qplU0AxGkoumi83S3mcuO3Ftuf+rMOBIwAMrADHvp5cIgfbUQYULTmpxFdkbs
ukiU3Zap0xR59vYDHQsYXNiAr4CsJ3Cfq1cXST+XElK5oL6GADLFgSoe7Kpm7lmTG6E34WR5PKFC
lOJE+n0EpLNIBv419BJVL1ZEUKoi6GPQLXLZyW9WrfXN4MEvcmZxPqRN7Ymtq0298UioQBaIRnsb
54H30WHkIsp7MLajLqUeVV/enpKjEx+DPQpE47ILrr6XEcPMG5Rms9HFuFVZ0Q1ccE8ZGfwAwByu
GuTcwKDg9oFmOS5Ah89vhdrERFEobpA5NLtwmrvH2XUSz54/uZNIyyqS5dYfInTGxNiBAx+2TZkp
u4iB/9W5uKZEwO+vb3KX7ORs9/57zSShN9iIxNWoZ2pwTxy8IBk6GlnnXR0XPfTYxijYU9fh7RmT
MqQwP6SsPWvKLv6cgwsuk1rmjZ/0BBpDZV6M026e9YRrfK8celkXxQTQYYxjODFiIvDElWQqt3UO
LFUWYo+RKZMjoCMWD1svsx2qgG5RdpCMMlLxxjYVmxNbeFW0iaecXk5+O38wzcxRSxMzxh+jLuZJ
NHiGbiIj8/68NFPbw8mYAMTQFiXJ8SkNJL4cE6JKZunSQMVb57WTdXHZfJJy1s5O+C4TZ8pGMS0t
Wu6HGzkAZpMoR7XRtrKnskAfpln4J4Vxg+1geLjlIYmr80hqNe1KQC07YA7RpLpQYJbSDMgdStPB
a4P7fASxJfNgvkOSJoqZSRvUv8u0UcwvP7iUjf6HMlLzneObSaIiPs5ugjsX6c4KzcyUICMMx4Qx
hz04koagAblDd9V0pH30feXSxAnleTsB8J8Ym7VNWpnCvRcoEJRAtk8dOScDUiUYUut513owLk84
neIpQQM8ClOfuny4qBwNuUQ2KPVO+czrMzsqUaSmPVrJ20oHJU/rPA8veRDKOPHy2Rm3io3Wg0Nr
PiW9X7rXjE4FT+IC2/wepR7upmH/nTA+FlV32YFM5JzVAPTXGVQ3uovYzYGsK4tqLrJYg1GV2vkQ
drshslp944SCfMzbYXiUU6nLNDToFVxEWgS/T4jYpyAS5kbaor0AC6tG49kykFIh0grOyoGb95ZX
Q2iWe9Kch00EbgfQNXaf2rTp+xgA2HpkCHEaXVu9isnOsJiOnzR0HfyET447J6bvB4L/VzXPqsFy
v8FmihQJsVy+HYgk3xqGQksCUg03Z6YTiFhLVNM77JNVvJnFXD/4tahIIihKJCnqgMVnzuEn4TJW
PzdKsltjjwO/yWnoPZSs4z3ANrBQSkxRFFYWeW4OsnVUA6MLHUO3Sw1VldrX4aRkUvkTexCDJUtg
JEzegGw7kxIO0Oj7pHPM5Fc/LJomKSsBaa48bIfPEFIy7a7ro7rchBA5foDSvRm28GzKYQ3Rafem
LMbYR3tzLM4KIGnIpq/iWSWFN2FRDqKu9caD0JS1CWVY0RTGaPFNSSsSJSTHF2F+6NOkwkurEhJP
9leJW861iN3hdyphNpo6xocysB+V3gPcxrAUo7CdDUKAszIbgT6RG6Ck7Ggfk7K3MhZHyOVEDIJq
qtTMbh2sZZp2FGCUdMhBMkijfBRg3/FK7GOPeV7CWuGiCSU1vKRl4PRFUo1dPCQO5ZW608RB23gs
GCy8OqsUbQbzioFfwXbQ+CmbZRwkEWTsNb7/AAJ6p9xCZri1iEfHWCpO9FA3fDvFEqvTsQpwxR01
5OVOmkDLBBaPuspQigd/hIm8B6QrdsXdOEb+PSlM55x1MISr0d4OjJ3MRclMVmvViSQH+hZySgv2
OAE+n9zZflOa7RhIUArRAAvm83pQwuZZ3ZkYaF/tq7AuEzKS3Fa/AyAnRnJnQV0omEGbdxmpPjRj
GQUMz587aKj9L7EIh0KpHeZliolrVLziex9b0XvfkQRFtC5Wm4AF1TnvKpzktmHYWEiXyi50PkyF
zfFjKOV8CHMBU+S8aog4kR6+goJGQHmgnwSeAOrygM6srocUsMZBjLGX8YDeY7rAyLfzKSmlVWXN
kCMnFbLL3Lz8ilOpTDUnIQztUK2B+Kqbtlp9+H7C/18i7v7/xAbHve1FsvOKqnsxSTrNqn8SLwm6
3//oB0E3sn4DVHdRh0CGuwD5kBz9oIQH8W8o/aD5sMALI+iWI135yQj3wCNHGQWISoh9/vzRT0a4
G/+GLjYqyrjNLnxygFX+4BHf/siFftDzjzPCfxZl/0qaYEmDnAnVWuxSaCaBBuIcJk0TEbg/BF6x
U1KKMQnZPG9wQSfbHITHndsqJAhB5ZFrwEs0DnBp9mHI/A34pjgMJhwrRg7V16p1yE1FFbu18/I+
KOwZxV+PdJued/a+rxwDIf1A91ecl/JbB5x6hXC188wXlfc8DJWqEzg/kjOta+89pOtDqKCrYqBp
PXYwqhvdj1004aLTtDm7DUchqgTnL46CGHyxR+rF+Re7i8k5h5lLCyS0V3b4QJLfiBrWUyrwZ9xF
LaRiDd1ZtorOdFVdA6M8maTpfeehZdx7thmjWwB0xRlwzM3eGeNx342hrNKgsMBVUGFwVxehCxNI
Z95IGJc+FEgF9j6zoscoMN+GGCRkZAdVu7MA1Oqz0qXw5NHaKt77oahAn3StJulN90XVIHbieMgT
dyxuJniap7EHfSfcm8UOqmG/Mwk+DK3aGRwkoMekC1XesHETTwX8TIf80nKRN0bVsClYPSBVCR56
8kV19U0UjeA7+5X+TCrg0Lmm2K3buk+1oZ8VKf1rNl/BOJ7K4Bmnt5V23H435e3nNuSPLbBcKSif
RRIAZhQUDmQ4NLOxpUCwF5kuTuwOW60/juAby99N3KaFDpIuDmGTwJvqE2MqTGYZkW1UsCu/dYEG
mpu0FPWFDJr+Piy76aPX632JM1RASjan8y6oXcyi2XjWtKtQBk2tiJ0XAfXOhaBfDeDdA48hGa1z
cJ27zzbnmwI5sqoicomEgKZkMm1SNEBMVdFzM6Hx6so77ahm10f+k25hBth5URKo2AdCvvZS181x
TNVISk3xiAL7x8IPWJV0BGGYFHUEWK+7CYrcBv2nNnsvUOA84Lqsd1YB90wTTCHy7xCc3HLmzpc2
siIkPTnSxTqwEAJ3pA9IWsKPkDtK72OY6kH2TEEnq2dZU0kgECdbLnJECAg0Fott7tfRe3T/GfSX
nDAJvPLd7BQ13FsGTFhn+JeqsILEN8jcoTJELmLp6DPi5yGFASJzL4yv37EAia41udEGd6XhjJO+
dZKyLoaNcGHBKr37wDjTI9pI43Y0QBXFIvGnRp3lftDt/Zz115GDJTarOv+oqVs/9P47v5jybSh7
vqVVEN8P1awT6CyGaGNFTN62+MmmLU23h1Wq6yWkjkq8kUF+mANYLA+6zjwL+Aa7tquzHsWnc8lt
+1uYD3TPQRDQuLrtoCpFbyx0IbOmL9rU7pkCyq3kd63VteeO18xpZGL3iYRcZKQdL0bHvnS0L3al
qt8Zit4pBNSmfa664CoGVxkWBO0OihU0DUcJG4IqpgnvrQ/IOkjC6049+ZQnHOT5quy7BF07yHQC
QKPjawnbRTRBwx3JQbKI6XU5oVLfcdGATtHGKGfdVKL+pkjRJC7tYHOCqFoulgm1zAc+AbWDIiq2
nGmPbzpeQV7mgfVVNrKI31S8+0RdPE4th3Nl2L2tMZF0cDLeDjADGs+LKdoLLTZVdTmH+d1o+HU1
jedKhxuXFh+nCpfJDnTL6wk1IcaLz2ykcWqKqEnqqv3IOEQukZ/0gXgmRQc/8YIF5VU8zjNKVt2W
IbdK46HEt7Y+BUFHLyApxN+5LPUGMMQSGvYgMEie9Ra5gq6QfTnEwrkgkHjJekiyVWWzBQrTzWpr
VilWKyIesmJonV/1M/qnBCJuDoHCd1DUW4JSiImAPrSAt0icSOzqyhdpD7yCNY/FzrLek16xHQpN
M3YDdu7K+bHFpQ4t4lJvu1rCsWbyHy2mHwJRbqewAq3VQ0Jpw1UiqqwiI17JLohAQocc8VPZqU8T
6btUYW/JKp9e88gxiTuB3+8yT+2Moe9cWAfttCe7mzmkF01ZAr8oRUrB4H0PaeiHmpftZejLu9F6
JM2yIeZ6q/p2SKxoOh+tcJs3wwY9sivC69SVBMdMHNzwofXTElW6xPNpNmGQszbQ/NobdH9ed1hC
cfnZqQyId363ke0wZWXe9p8np64SKBR9c6vJ/TwS3CKsxt8Dg1amlhoeYzsXKS/9z1FdbCKSW0mv
hfXYBhfSU+RmDOoJAVy073x7a2JxHvTfVDyqj1gd2AhZMF2PodNkS9VlW3K1D5VPt74yW2rFMGMu
umu0jW7niWdwXck/NLH7IYxLvletD0aTX6qMD274kFvm4v+QdF09buNq9BcRUC+vau6esadmXohk
JqGoSkokJerX3+O9CyywGyCJx5bJ7zv10TSHOAb2US/kFK1DSQN/QWmJNAWV2hxbLZZqFtLL55GH
b/2EKktfBeDwJneXoLc1o4TCI6JsBeFmm0+t+pQObQHTKBXs0PRyMFFU1sgjfHx4F0ZjQADpYnOP
b0sAQdL0sJ7Ney5jd8/bGj3Oc4KOiSEtak5btBw2iK5nmPnnMd4lQnx0qbech6a7IySkySbrnyK4
T3ezHf9gdf9Cs2chDdYHU4sWVdbtVtUMjp64ywCQPlniNwVrO3Qj0BpoxhzkY+j+Uy0W1NHWWS3s
o6nXBPi70LkWaXSdgP8qaOvepBz7HI5lk8lGvqGVa+8ypbNhlvFlFLH3Ek2eV40rQ9zV1OkCHnTn
7OK0hV3bzQnSV+/MkcOZQogPiEE1xUwjNGuvjniXvtx2da1L8DeZYgv6set47/VYhTfPlsIgFlLM
TeUvQcnGhJeR5kEhoscqGrEC4cHVANHbMQr6MnXmMcMuue1Ht995hERlt4TVVkcZmfQIg26NcUC6
WEFNYHczo7t1GqqWjej+buGKC5TzIUIUZLie3HljAmWH71ZrhJsJkoprEPBXqrcgwwh3wcaIt5Ah
sAKQe5I7hrDCGZUoDWzxUBxN+bxRtR82ZHAlUZJHjrpxgOGZEnC7ubKDHBZJgcnQVXVAETTpPtGE
taVuMD/EKT10LUdaxozTGBEpmaVIkA1m52Ui6zkK2xi7knv12MgAmcn0LBjFmNU6H2BpumxYASFN
rtPtF0CGJcM8cmERpiYdXzkClhOe7rFLs0O8YFhYtE0yEZtXOuDKQmTBl8G0f5iJCTMEGd6xSJaQ
JgQnFnJU0pJYYQ+umXMQNZ1yiGTTYoDh94MxOeXrOL3jO7OHd6FAS4JXuNPS/G2cUFW85vE+DBpa
RFbjkePeH+BA431DqiFwwDRH9GNczpiw3DSBkql/1CvE2NBfMJAu+fTAjzafZ+hv3IFY+DcS7d5I
7+EmM8NFdZBGDEO2BJRnVMz/jT1d7gCvrJy+myp3TUy1DOsBTRR/o02rUtfp3tv0V6+85EQBeZcr
9oUKMbT17wWq5UqbyK0GmNfRPyUis4f+1mGZcLav2eMAg+qV7jjz1YkrB7XDGwY2OJvobksG9y2V
0bePZXwnUR+bbS6SWMMNQajN5Kx4RAhTL85E0ZXkw4z/JM30K5Q9VAmi7dyvIBzjLOQUoEnQimfu
Juu+ibYdBrCDcuVLHNsz55aUgWnkS88DU8IjHv7oph7zaQyHM2nTLTcMGEK7srGcBYMItZu3PRow
tyFT0vurmp6KDPDGfAyj8WiN+29O/G93Gx/KfnaauxYsuPwK+UifR9GJMhzneNen/rjvwn9QG/d5
HfjPSWI/FHOSfJM9nBTj+N4/dpNoQI1dOw8qw5ttqi7w/oDk2gN52y4YEncxZuq4aXXOLNcZbaPT
QBy3nKG6L6FObwBIOCY3/BqBcsiG3v9bTxGGdjXv14BPBychwTPRYVZ3zyb16wsRvShV3DW3pgU6
7tV4/kN7T7j/qvF2XyCjw7/iK3F+p1xlQax/XGRqP3caqhbZ2vetmf9MSXOfmX91JRvwrLvrM40B
2aQRoj4bgWjXKB4wdATLkFPLkJu7tN56sm64HH1MMdDJ6O2JgS2AD5/Vp5Cl/r6JMduLeJTFlPTO
VaPCRS7yH01ZDsP+pd8gtExqUbJ2wqSG+5zpbSmCCcVJ+Dv8knX1eFk0XT4BPZO8q4l5feC2uF85
rBQ81P94rOkrHZl7D82w/PhcdDkiZJerBzerxmEQdYDlqHeugcaKcog0La3kGpOXEZ9ohpe7hnr+
Nw/NdAJnH2d1g/HFCHITnfIOG2+rEVBnxXSTwbf1LxLomAjQStOG+Ahar3uvHcJ3LXJ5cWqIX+Ar
ck0oQDEKPvMBlmd9I2hhUh2SDLzwAeb6na2BvbpYTSAlsxy9Ak2lbNvtE+2Zc9uIg4a8Pce3Tl+N
w0QVLGisYhLqjAan50C1u4/5/K0C5JMOCLqAIBsquAiInmzeNu4uufJ9INt6XpzLZtxrN/KDhat0
J0gfHUPGkFFEAW6Ct27a1JQslgrCoHq+iFRfvG6rksXLU3+xpWTbrwGuSaTSkkg+pbRNj0G0lGLx
g49kaV4AsvWHQLc+9r7FPSy9/dPX+B5mbB5+Wjq9hHKtYunjsm7ijOG3pgwxwYS0wZU3NywGh0bv
AVqiQOkQke7CB3GwsGv8XiAyLsPa/ainZO/X5ooVdcu3bvo79Wm1zjgpEZaFxRJAwLC52brGKD9y
bbm4MOi0MY1O48g8KGeURHzyhHRdWFzrUcMELrcQktB6zWeginOG6pYq1H0Oa+jTqIYKbIB+gX0T
H58X7XUSDPm49Ych6k9OiClm2cL1SGsS5hNx6AeE9yQzyzrOOeJb3HL0wzYzSvnPaMLwc9ew5Ogr
KIowOKeXRmPTbEdf7hS1tzn2l595aKJCxuFYrCJ1X9IhwmCwPHaEiGnLKwhIppIJF8VfS09f0lSg
hoJ2cVcCvTLnVXritUfoBiSCYIBzny28gjevvntURmW71UuFbXLcLSmcC0kXLPt23GgBR1hCs6RZ
9Pdcb6WYAm/niPZ3R9ANW8wswHfXjWG8oMq8iGlLTgwA9iF0FIYUv6u8uh5LpsPuZG374YfmWQlp
805b99K7EH7JWJyNX2PofSR1pJOLhQNVFwlcWkt6Co08Gs2WXCBi+NAi33lH7Ai+U6umcsB8ZQxs
zztIczzj40h2OnLMT9BgpilFl2Tx6n8xH7eq7PB+YwjA5urW3kfUdRg3ZdSKQnSpg9jk4WulDJRp
kKFzcsUQirSKCOB3CNETVnbt5PD6jZV24dOVAWFHaPdTiIs7b0e2Pnm30n7UKwa1rovG/YJJDFIs
fLlTTb5W9L6XvfBeR6tOyoPCQE8AZuwEO7ml48Xb8M0E8H8EGgyX+QqfP51grsKSSiorIv4241BL
JunhWh26i2Y/EBbjMmJmKEedDAenkawQMVASt/XeHA0mEc81vERJuGaAMO3BcdPLMuMiqP3Vy4nw
kND9UM/ChpLuXDq3GN+C4Ty64ycCdU0FEgvxzbV2stiV/m6z4uzhuvEa0AhD0Hs4TdLrGDl9PvP+
z9o5fTUg2rN0GAapJm6PZE79jGs9ZMipvoiFfDM63CiZ/+qurZyWvcaiqd+RH90WriRuHkZwWiHF
1Ls5K3vuIKl+T0yE637plgcK1meWeGExrjX5GV3S7GAKeovj1c3GPvbL0Ykr1iQnv4+qzbopUgtq
W9igPfVd2ucpbzDrMPbiGu+pH9cL7+q61LN7x5xaZ8INnZOIknfookm1cqzFPjvThhc9C3jBRfIM
Hf2nnNd7s9oDbv6rVijenaMKiW2F8IL9DPchypPGDGUVebC1+zhaXmk3NXUWR8jdQSrePUYrAX4g
IGDR0CDvFhcFvuI19lkfIxpb2TmVrP5N4degGInXpuIdZ78Y2tsgoqgtpIwuq8CuYiZTPSaLKAS3
sd3dmZHftGvqy2aHosZ/HOXixEVNybsLfPSvGHHvKN0fQ4XfMYl6yKWPNA+wCP06HLAGQtQwW2xg
poqaJSwn3b0jMXcPQGb4G9QKL48ymY/ojau6IagGRYZXPjEDOW4SP4ZPCFRTVMeANlTXNVzjXHLf
3fXx+irgkMFeNJkP/IjjYfSDT2C8eHUDA84Qh11OlnHYUegPK29K6r+DXe4DQAjUweMCiw1BF9Xa
FRKAwYOP5nv4Ll4XAaDKmbAOtDqGR1CvC5A5QJuC4z2q7fDk4/MGQmXvSB4EMFjPZgc92a4dph8g
MXXpduDB0LZhSuQayTwEs1RuS2u+JI7DDKfNazgFsJYPd3Dztw7lnfvNxvLmtfiUUxt89HZ9JhRY
jeGaFKDF6W5aoW3VS9Dfdc+9O18ex+fAd8FCf42CXTSeX0SGkztE+d4pnrf6Fm/qqKB4yEhjD8s2
mPxReQt/3pTDkp2hTY8A8+qHsnbNcTKqDPG1fkM4fPxHLOEMkKoDzucDbA10eo6cZXpaBkzt2zDt
BRF/9EbzYdQ7d9RxtVHcn156XDqEwoqefwE/fhv89R+O+DbDhiWv42AQaIYuMBFMZ7AfcRFCZ3cb
vC7N0D0rUSoQS9xeArwYB44CwUe67tG7o/YEWDBPJ4UN0y7Psh9PZm4UujSXHpvEog5pL8bDshz7
lh/DOjRZMBKb6dRBDGS8YSrCYZ8xCrCppaiFB3kfh00ewjhYGFd+ETnIsg/XA0ZakgdgB474Cc2V
YnsOIffLJ4hCsQotaC7pNoZNZbx3alPZugwEE7pc3lAXo0/puB0ZKMsTmGV2xaAIfnds3+oFMGId
olQ3RefG6zzhsSEtObetmqp5Q627Sb+2pWPPEDbvqAyvMg1MTuR2sq33u47Vs2ftvxRT7sq3tBx6
epRgaJA6BRgjAvz8b6DubZ7ckwKkmTpImwmRECV7BtX+/C/QcVpQgvcV+zoswbNzV4H3NG6LU9lU
8QpGq65sWsxiBmndzjzRU+DI7ikOCRrVpD/89AlYDM/eFZQXUbTYIm1cTOwwuM6ZCOu24E5wiRbq
7CzzoMdSOJ6CdkjKUU7nCRKUXdgqHHCwGedyHsNcUm/PGPob6Lg9gSwmQFx9Xo2Lkys008HCfB7k
QtGAgBA1+NkQ8gd4G3PoS5QQ8cxq4peSYoHpkX321E385ATiAXRhk2mGB+rl0Yz1+qXz4ivFqLk+
tO6YozQ4mG6v23HcCTofhxj1BghpO8ctTiZH3+LoqXYjVrqzw6ohljJLx2bNAuY/I8K8P6U63aqI
AwGBwbrkmIuRErWW3uJtx8DFIAZWI6oI/vxCTXMV+PoCDcQBOypQltD+Hfzmrz9FqDPw2hvuy+7Q
C7YTCA7lHQQaiVH54r+DnHf+AVdrsTYkbYnlj/9NNPlFMQZlk3SDw1Sj/WKmrs5ng4mh5bDckRsJ
mdj5jTyo1rWZ2Ey3MyI+rM1TEyO6WY9neEqiIgTGrqBzzQiLsUC4fNiJumGFcjnqXbvhCac4A9vm
1HsvNPQcAvxDfxvjzi610wzQ6XNoPHbUAHHwGK7+m8AGn9V+c4IHdcs71Ig0iQQPoZQ8Y734ho31
hXEQanhbX0yUFBjSICctWtaIDAni6l67yuQg03g5WYEwjGnKodWYiwWDTT0imFDohv7ulY1KK8xa
wgooS8/11N5NOU65ZZ3e9dp1wMWWQL44VutXUKhnhN8/eYqjaSV277JHro9WC++voVQzRrmwRhOS
Fx5GjE7rg820IztDVkLvVoxRiUlzBh4Ubjik1sHPNm6nHX1QBbLvyN0w+RzPznfQ2a5cm/6RnWT2
YApQmSKDF4FqIMCTG45PvQtThQN1jMPfBJ7NGMIQxz0ng1MEfUIQYdphO5nglM1N66TYk9Y/orZb
Sdft09sGu0M6zh3gLM4CDQyXm4cHWN4hRJ0r0ffPaTfu/RZY6eLHeaISp2yFv0/bN96IAsjYHWci
yWdpDbpe2Ovg4buzNmuXt+izK71E/SDRAOZAtIC/h1GAhdU0ldFt4SiP4X7sb1j7cjq5KyheBjaB
NM8tnByFIObFtIHMfM1KQftqNeOeCBeBlal5stiBsPrCndyha2RrKFgPtn0nGNuOrPt21cQqnIOh
yLt1AXniiKudW7IjpCdXq8LKbPwioVzYBwvIhICMiFAEWKazRpvk0E6Im43oduWOmXbjGuDXa0Uz
TtMUQh58Dj1OuT6UV5rMH44D4M61YZiTOXnVI/hHG0RdFjfc3vgctTve0yWboQI5QvWcT5Cmvzu+
ZGWNCy1vfVON8bPQ09GM3k2B8c1w5Xjl/Oi0czeT5FbHLvb//tLS9CoS76nVwLVr0xQbFiJhWBHM
miK1Fq2Y6E7Zu4uPrEbhDpmZ6JxvHiCqrd6AJBCfZKBO/BcKP0ixqvRYM4sve9xDcOnwog3cC7b7
DDrBaB9hh8F5o3WWMOue/cH/188eIIsVE0o3gBOJ0orqkQYFfMz1AXHvEKLEWs6VWXS9GzEkQuAT
L141QUK0T5GCcxgoBh3QT5CJQKTks8Ltu/ZZNQK2d9l4byBgT6z1qmh1cyQ5PePK3M9QJuMh6dfz
qJmFtAzdFl2GGih8/S1xdthF8OMGQ9kPjvjlhdp7CVn/aaBVeg6dlSPFNUjmEnq/huWKuSH6gcyC
JG6RNGViXZo1MObcSMOfaqTpYWnwVNGsgfeM7FL7NUGP/XsW1DklpH8HYisKjKgkrwniLnyOaN0u
WurCbPW9DdamWCP62yPB1cVwsgyf+GTzFBXDSzjUZbOYHi8BDC3Xbw2utsVrSie2QGT6cI9J87zJ
ByWgjyQKwQP1Y0ZnZOODIn0StLvbeRV3qR0AGj3WJbXuIDsq0y6E4GDLGqf5FeFecjoDC8H6lNq2
hexGQaNtF/at/d/IEwCtzFvDMj9twG5+h8F1xThlwriSdrslAuhA0/jHfkq3feoiyRsRnZeHMEnw
I29jKM0Q/dwggRShbgj1UAUHwnXno/eTuHK5kLWBlvXxklv7k26QVwVz0U3YT7dxwomkl2cK4wWO
cpOLTSAnvP5GWtoHi/aDhbqNUdz+2Fyhq/9FU1kXIl0OiDMaMfK5S1p1eBtAPwzY82AODVIDgsIh
Km8DcoBEVO4GH8cY81uws136qyfLfZLIdpLBtVvXrz4IgGNDSTOJFk7WoVy28Q5BXnIMqIZQcvOP
ocD7sVjqnyYfJMeINLcNVON/UGsvEqCVafgcyBB0E0J8ysEJSRF7kVOkjsTRmnI/63mi3+2wpEW0
pAH+nw7vi8NVTkNS50iHOPFQQck77JOo+15C/0ZQNQfCJpkuPrKNGTFQKsDEnXedqCJfAroZcZLH
PQJ8CX+HaxXLm2faCxRvx1hOWDYiIv4hqgPspUkJ9ChxjTrGkXwqJAxkcUvRBmOxDIw+5K7xwAHh
oX/sZ2ghmJsnNlU+pAuv21L3ENpMY3pAS7IPdei6JAc+Sf8j8FboK2xk2I65Hkro/+MourCLmnyC
yFlkOmn6Xw2SGz4eGmXcwGN0RaYROh64K/F49eQ96Hh8szQeLs0MoLGCv+iCeBsfz/LoqesQqvrM
dESeU+PNv7omDtHVtaY/1ECJmcEY3J4BQTgV3RIQGRBBto+SUURUWFn3B1CStISO0j8h5iXxwaLQ
4HU24bhzzRqDEY6hpLQCYp6w20Cd2GhnnbD9CaINgk8aA9uR3jzsxsZPsKym9bLT3CxX7XfrzsHD
WLk+j546aBY/mfdgc51FXGG3xbwTT+H3uvLz6rvmG1Bum1taVx1Io96BinN1r+EomzPeLXFG5Kz/
5aDJ8nkzSlfK9Ueo3g2GHag0kTUNy7HxWM7bdttZq1C0LG149xPt/vTo8CjdAZ07wlKLEXDeJVEP
DgAr75l20UcaqnfoCDyQq7QK+CIrGZjgjwjGQ+xcnHS92ADPAp6g5qsJLWaL+Dlc+5eBoIe0R1TP
GtbxbhVYBdIAniUvjO4UmuqywT9tpkzn/BvYwp6GRuKHNCs9p5Npr9ZJyriDfyUHORLLiiIp5Dw4
b5Bks6WYVwIlqeQNdLXzDHe5mXPbSAPupAYXId0G2pMI+0nXr6fGtSdYoFkOvih9HtlcQPdYJD6p
Sz4ujy/bDCYYiq6fwIN6FogAVDMe5Ae4HpBuNXVf3MOSC1/Vgu1uVsi5aPxbYoFC8Gnrc66aPYzs
BpgdioNBJUYHgPhJCQGEi4UAoSmv9dgh5GISeNE4pcEReHxuwNEl/G8tZ/VkZ9dV+0WMD8H71ADO
+f+wHRZzVwe/TLgaaEUEGIUw+DY9Yij7sN8nDwCm3gw7RjEknKDcsCU7SXdcFOgxiHShwodk/QjB
GkG0uU0+5GR0OYQS5HVsybFt4/7m+Mmm8qAn9jqtqSrBEQwPJNlm24w5mm2RRVUaNp9Mq2mwWaS9
4Zu1CEPUSOA+xcu8VcLj3a4b/ODkCsPLZLbOx7aFP7isvmI/PUi+hGdgErj8pU+i35az5DRBm4xr
zg4XQH4RWM+On8nKwos2cn1BtBPFx4su5lsXuG9k8SSFnV6as9Fi/Gmsnfcw0sNBqFSkcFdPJ7Zp
nDYDacaL8OM+Q7yr/mlU3b6EkdafiGkO6yIQ2m45IE+g+N6yUVMwQePX1YuWPdcT3wPEaoqYqfvQ
LdPtUet1kvjiH1bXjgeFw/o0xMt0TnkACVIY0rby5369tM5AfuoZCq6p1eyPwxNnzz2xgOlzVh+X
suIouV/oeodDTRZLs/Wm7OaVPtXBAGE8aUFYtAla3NSMyw0iEqxf3ZPL8ckrcfEwUpdYueN347LH
bBjzAyIyGrhr0cs2CQldSwQVTBBL9wUFt/UhVL0CcYWtJ1ujTTwNgFP2urMIW5jNgqhqn/2Gfw1I
hjtAQ9cu4hCi4fADqjyZBwrViE4c/syET3kopLggIXA6ucSv34JOLzE8qvB0xLp+glwL+nqogkYw
oDEzhwERFH9iPYhXF+LLyzjaJWfjBVI2fN6uQ3K6+d0zVOrm16Rs91eNaUyzKfHBwfmQ8wB6cGrz
yedkQEk6gT3UdWuAzIP+V4dWX2m3OSVg3bVsJkjowj5q7oiPM5mPKo+nFaL6m+lCLJeq7Zt9g4iX
GWh5S2+wgcDW4eBr7TSDe8Z3ay62xImzdgMKZlFGevC18kXOWYdPa14TvPqU/SIqtpchjSEUA2oC
YfnED0jy2Squ/Cnf1kFXiIuGPWGZCEZERPzVhuJnRgRPIUm83gSn5p1I3t/wJ7Un7HrRnzBaJtRE
EpTPZd3Uu2/QDTTAIfsgfKqT6LmO54+gQTEhUstRixLVHCNPku5r7SZ3+HW3aUccr32qt9RcYMLY
vlSvQQK3W/8rNU0L8tBPr1ELZUWMgOxiniH8mRCYX/nt1F/FOEYAxybYVJwIiGCsxnOPTQM3es9K
3owU2rm2fvaTLoQoSdR7dIfEgBV0f0MA2rpb4PyoGncAp7CN8dXtZn7qQpWWi4TrqplRRIGrIdca
vccw1+CZWhEZGYFKw8HVgtqbA+8zbQP2JLlYvli4Aiu0Uhokvqj0j6ErfemZN70tzED/LWX6DQdm
+K/tOnNbfUuf5nCVC9pMo24PniEVGZ72dA9G4DEiJUl3m/CyeZEMovvpN8PfCWi7siYPjWE6tVdS
z+8NklRy0nbx70avY/5Yc0oYzRJWUGQunH1X9gDCN+CmYSeerI94ibmHhQW3cFQtBGd96hLvdQsN
MqRQ+BdMmcag5WGAgv4Km65ILnwbg/3o+TCP+kb9GxD+UFnk9hzUCOQORyBeQowuv30/cP6kzRoV
A+/ngnodYFMYTLAlcucJK23N9wTYFGxCno7vDIaZYu49VTUKScYlKprDDN7t8WDqcRBHEymc18Hs
uwAFRvWjEiP97BHlcRIBmFADbPywkUgXKYNob0vbh4BOOtiSdXwUcSgqBev5waabPgeGNtDD6tCA
wlNBSRbhfFKRWhjTaxBy882fGOB9LLYET1ABY9NNJi+IBmFPYdtsrzYK5/NcL12dqzB4qPOG/ma7
AGpOM7inBvxDqQQ0egEBYs/djlQjW+aTa5b6eeA+Kk4oBjuDdC2gbIPcIyBXoPsBOVqnPgRgD5KZ
FJDIMeTKjMsH91Zk7Syp86D8oIPizvDjN1Fyszbuv1cBfXgOGwuO2gDwytw7P024eIDx+sTukmmc
KjIM/+yiB5nNzaAMxql0/PZMRIoQpG0RRD6UK6HpPmcuh2cbavkHkAD0MxAZMuEdHP49LlE++lBK
2bVt/rlq7IuRGHuxMpJzNkapvMUQDD6eKTTMup2Jrg19njlbgNL64iVlFEJEcMbOWwOqect8RdJX
cH1Q3AqnL+0CaU0U0RCpMzHlf3vfe7iD3HB74dBx5q3t1x/hP1pJUUr7B4hwfQchBLh4Gwdor0by
wTUO3I7aGpKTzkB/OmPWTPzoiqpXkASenf46i+e9sX7RFZNdcra9xlCBjulTCM3B3pnRCkrGCfoe
B1TPw+0XRCDHOWAWxLHcCH7CY7RZ9cclyXZnJIkq7a/OQ/tlOJhPbCEeYWHBEl+XnV0wBMElCC99
ukRg4hSeWbMGuFHgVU6dBoYavyC+I++WY/6FbqjBTwutXbFx6WOERMP7CX1OWLvksiFHjo3wIAZ4
JuoMkKB+8Tiw0Wxc5vCWEBBo82T1G/FU9BZw1e7MJsDThjXKW+0qug3pZOseivb5GIhp+NYBhs3I
qh6746x3g7e1uAxk+jb1OvohFHMvlXaH9F+37PAHFkyv8wkTHWT+ZHZZFiFiG76hob47LSzIrAcw
U8fcwwpt8ez2SfgJDRM7Y/0Y7y5KnQGBNo8Rc+23DMnf6Y0lLbmNE+flEkOmx7qxuztKfiUzJLd2
wyAXM9KV+LqnqFYaV1Aqip+bzY1fxuBBcU7Og9CfBWogA2jhsT01YeWjQeyTzdERnknsjTxqzqEg
0S8jRFOYFjW4EHqtAZRhTB3sGtuXZnIJFMXK9cDAAwl9bgZonyAYQENoRzsA5v7c7DlX4xUY/vZb
9jV/C5Vwn3BGDhuefxTFuIje+Q67ZP4DMY09bCaOdhqM0nc4k+mzVVigWj3Ql0htW32iU/1rHruw
AoXgXWI41zGEKKWfkZvtfsDTrZAWOrdQhhIcZu0QPkH1s+VC1O4hQFoaDkH3z+rr/nX2FiQ2IV4D
Z+SKdy4XCKwIob2tw6c01ea0xAG00xy/lk5J9Iq88eje03adMj8exrVEyB7cmdwFexDiEcm2NO2e
GtrNYNIncCoJcOxXOCflXGhAmthXvIcgbF0noi5DO81O1VLFTi6qVXMoGAm9eD08qAsWhHpv4Y0l
VxT8ssLYwKlGmI0vDkKCdBVMrP0kAW3PFIriWy91/LzyDvK4lGCtzMjYu68RrHtLhpw1KJIFSkcd
rNOlr2P24lCdlMqbgqMx0fxGIdA5wR+js0B2yDkdWQuxl4bu2IdksxjkCjQW9pUX/3/Mndly3MiS
bX+lP+CgDfPwipyTSRIUKQ56gZEShXlGYPr6u6C6fQ4LzcEqn/pFsqJYSGQA4RHh7nvtKFFc26Zn
dxD1QDeHFe2qPru11fZaNST/QuBWtxlsf7oAxZk9lJMxk70L/rDIGzaxaq37gPMmp1R4plRUsASp
RLFqR8DFVaDG+1o2mo0ywHABcpTuE9JAd6mhhythGNPaN8NyPUi+ca1g0HDI6SG+GCMuPYajuhUT
zdlhY/mryQo5FGIbxywvI2m4C9hBX5SKJLlZo6nfdafU0VNImRfYlX8SpVPcjpWR/So6xEmQarro
UjcUKr8NDUUb3c7NuSKl0wI1BfIPjY6la7TPIx0fLBWAk4ybWNEFyZVI/hE3fXfS9YzVbxTytR0Y
waqppexac9rcq+ohftBgtG0bem0w7c2i655NxZFqPklotUYwqnFUY9GgyI4aO9qQGbA3eWJY105v
DWvUqcFdxa7qoSxJaI+a6Z+6oBy3cWXav9LIiJ90WpBfe5ibbkBDzsqctJyTk55tnRQJkpsGmXkF
dNf6YdYp776eJGhlxmjWUscFu7PYws46yCaJxC1pYqmnYXc0mnxFEUI7kCD2n2QnTm8CzR52ZR1H
j5OZZOu8sKaXoNIKehz09iKWemvf5HPvlT4FI5nmTnaFRF5RjrhxyZDin0jChzvDTsWpK5X6OBZa
eYzyieVfYxlE3YjkBijVGlkHkMM2L1ec+9rXPhziC2xV4p99h+x+SLAHoDfdcFbsVCJCe+OE2H1j
SB+4gqjyktWawW+oCjIBhwRiyWL2jGtU9KuOkm/s/IZ90xstQtu0+EmPenMBUDs5+JFlwkrCAXFe
Xm25clt4ms92BZUjdLCddRq72JKxa482eaQVUZWCNZPyskEFs8qREG8Tc9AOPaKVH+zjw1ewP/X3
GeQd7nCeN46yHaD8dCoKD7NEyaG/Lwvu0BRTzofr5ew1a9DXo8Un4ldlUyfshx2n8+JyUNHeDPXU
c1oVJjob08LKLDMOqOxrEMn51G44hVi3yuwQrqE8C7ReeW4And2XitnuBwGGPDCj8E6JCs79Q2OQ
tUzIylRFSANaGXQMqNAHzyos89egVyOQSV5ZnNDHnhODfyTIq9TSVf86ogHyt2RX5ERaJURxL/WI
jaoq4oVWhqkdV5ndhb8iI9f3WtHZW5V2aGoyTr5X4qBcGcwbttaOORyBEFBkD0WWHEBOiAvSKOPR
qKvup++o/vcgNDB+1x2qdoNlV79qXOK3RkiXmjrUjIA8Kt+mdCAzos454Xqor/+lZaEyBrrq7PQg
oI5smOOp0Gl+pIylvshmJT91mTHuu2Lor2ECxA9l0A+PRZugJ6llujhOgyrKQz+O8aZvowEtbKah
KNCdtVXRpIzWBqv3qi9cWuGLDXxTPVrVeam9aOyqTjlyiENMtilw/0UR26kLOQz2wnfqfVZq7e94
oh2HRmdCZVbodNaVEr0nCnBK4CJ0bgl/2ohqyBG51tIuD0ElNPRtr8tGLUhrTa819f4r08np3+yz
nvoOQnk2graiUWfVs/ROUBhNNwnlCWSDOSXjDPM7KsHUgVTXZ1t0kg2R7sdE0k91Px+jk6Q/psGY
7+NWizhpg+5BsD1ED5NVUszkPaSExf7ohi3FJQY44kWBu/TNaJPkPmppUN6UFlX3QaO1MdYqccoq
Gu9tGsqQSDM7mjaIbrNBejRT9o9tnapHuDvhsYjq5vswhQPqjUy/CZANHfNaL9aW3A7bOB7Dm39p
bcdpXLeifTMpyUqrJGdb4g68BV8SIQKn3xf8LIsTlfl2ljy0fkRDV22AYG2lqv0ZBH6EA0CCckIr
s2mEKMGbZllq/YPQkG84sExbrKO1tRgztXT/FdFaMxRyb+5i9jS7OAxp9Wg45P6rhU9ih1oa7gca
7rzYp7tYMsdko+hxv4s4kOwEuqG/CD7/SJv8oeL474bCn1kP/x+0EcbD4DNt8tVsL/1fF0X9+vx3
cTL/11/iZHTK/w1+GyG5KbMgweD9H3Ey8KFZZ2xjzwEflSIK/0KKY/akRpwsywRfG/n5H/NgLscS
PP+TZv23idJ5JvlwRYs//4k4+e/YGGl20qYiaizBTn0XkeWghPnNsUhKVUGg7EIIQf8IH/Wfqy+k
87gmyXLjV9JNHhtPGa+kO9Kp/Gac/7/M+q2r7Ed3vtBSNwowFJUj/TfCxDVtTPa6gfRw5sUZ9rd0
H40Tf5VhFXmTp/GP0lRVsodo0M678wW6T+saEic+d9707OtI7F6gQfvK/ODvrKd/D/ksdH97544x
6WQr0uAb+Qp/I3qpeE5zmT4Xyh6Hs+5/6VXS8wnSNPERyiiGi6JPthCX/S9Mnz54rH8w32+4Snbp
oAOJbf9mShFO+bp+P7Qyc+7fDt/vvDIfjQ3z7O3YNNTXpjGKnBurK9g61WwwDSUKV3Yof/He/B2Z
+J/Rnz/5zd23xTBMuUmZPYAhcpn2ZbmvjUZZDUbUsnbN3cyKeJFkK/mCUvHRcM0/f/OBqU1VERiM
fRMLcQXdi9YNgLdfcNk+uvhi+s6YkDzHbvxGDkzU7V26wjDy4fNn8eeF/A8T4T9DtZi/CeQAYTWi
u2kqZYNV5Vyjdm3/oLb39vS9qNH5sq9OrpMq3qA3patyn4qfvn+w2i1/Fs5Pmom++KLq/Aa8dzOL
+Y7Hc6NPFCBuhF/RZ9ljWXAhIXQGwsK509BeBhu1ojS5nXro7EeLrFjOlE2r6ujLp8xBgPTXX1Vn
zL+TUeoLO4v6yYjh0u9Z/f7FsH10p4vgIdu1nw1h191QKDxo2stICttkRLThApGg0qOInwkstU3b
zFYS5Qowgmulw0rOHSprXxlXs8q8O2LyIs7Qwh1LtTpSqMtm4YNDO3Ll2lm7U0xGCEmXyvGCTOwN
DV+krF3GpxhXlgI7gf40X/dxAaUBzTwkyRZBj8s+6PMRsj6Y5UsmIt0aCd2/ZXRTZYDG1do69AiL
7UqnCyku3TbF5aHGuC4sy1tFSoWbNh2N8EZ8D83i1MjV76h0TlGZPTpa9E0dpUvhRI9DE3yXGsGW
Fs89ZTj27A5r/OZsRbq0BI0fQ9gcWgio1E9ekgzGHnkB5KjDD3pRNqCm1k4YXgiJqqXv72s7pk1q
ujLb4ZZ9wZH2qh3Z7QsphFErycd5xCKAHaQQrppO7CZduYml5keUV5d5CcxbU6s9MKBdGKU3kelQ
wJTQw6SIwdP0vpf6bTokm9qIyWpTHFfT4Qgl/4guedd01QUciytNyb/NfRdBBxwP+phH8ve8KCjP
2L43QUnpswAxYVJ5ascCFw7QK2Yp5U7gqXEpNwBcw0lrXB+J1ufP/INANW+t3n5gM0ws/SNnc4rZ
WzWqyTr8M1ODf4cpeRHR4x4FpcNe29N7XoipNZFYlk/n3fYieOtFBgup1CqvQg3khqZ/ZdvRt8+v
/dEsWMTuTmqQsVlG5YG9ge0w0vBwEyN+uCYh43xlFvjRuM/B4c2DpllutPRgbLyxd26EDqVJTrzP
7/+jSy8islU3ioNyu6J3WBLulBbfBP1r688v/tHgLIKoZAxQ9bSgQY9p9yvJSMgGNIm8g++lbj7/
iPfvH2zV34dmMGxgt6ZSewh7vUmS6P3BYvqs9113FtxL4aBz6yj/eb3FeuMYQb3v6yQ8a0+hLwH6
lJfjxtbTxkuH9Am7LNc0g9fzRmUxUTMnxNQmFLUHmXciqTR5ukxh+7yLz0/7zdto2VLadj1hJ/UV
feVw56s8s86aq6Ck/n7xWJPyYs7ueMng/JxSUg1FJH+xF/roXVnM1VStx1gvIsx7G3uX13RsNxR4
vwjGH138f83RsakSm4urjr8lMzOhZsFn8LwhX8xS3xhqdKQ2UaaigI4IzljHPgSnz68+z5X/vSvT
ncU0zToKJz1tjB7pPuHCNdp2aXKLfdUF9affvR4d85YmUIOE6j9Cgv9PtNftxaxtTHOc5GQerDL5
zfu00nI6NT//Nh88iKW3qFNYQdLTweKpNai60IEZUOj6/vOLf7Af0+3Fmous1oaDisCja638Oc8M
6WmywCSmnW9vpmqgqsNrBvGmwgTEckAFVEgdV4mhfGPLUF3nneFvJ4uS4zCZ2lUKRdjNce1YS6YC
2I/654l65K8EY0/qnop53gtkLwICrTDWMEhy61Hmeg2gLbqia7+49vuHMd1exANfZH7t0G7kYZss
7TOjtlCEW/cyEAKzT+uTQACzSUu5OXz+DD56wPPP38Sfqe0zJyeN56G+dJVapnLegvI47+KLGGGp
iKtqIbHUjqa/kmqrdRub2Pz51echeWemLZ3AFA3JFBrg1kN7GdFcZ2QXet9m60YoylkLOnydv4+O
iI0Gw5ak9kKp4MQwmDogFzqpPv8CH439IlT4lVaS/7Ybz2pHlQJT88sckUd+fnFlvsd3hsdahAUI
b2MW0R/sOYqjY7FQoBfro5+WilRZq8ppEw8dSiU7TC5HKhkUFbVqk4bUTT6/gQ++3RJRXlgpUdas
a2/Kmm9FWV+I3Pl93qUXcaOQgNHWWdt6haX/LGUA+U336/NLm/MS896wLSY3XYWa8GdmWVwM4qBU
o0nKPXc4r0oodgLEqviIU0dKYuvBDEN93VcKxGKC1VECgAgrCQGGM6HlQnsubq0sly5pOve3PZIB
TjejBCrKp0qdAc8t/KTeTaqZbvJSdnbUy++qzs/WytRXayBp6qaTpsoN7dBwieo0mClttm/Jlq9p
/9a2NqQuKDFVRQ+tUR5CdEluC8bnSnIofVDPbNaZOtmPiSOBLglpe9bQGN7SxNE++hCej0plQG7N
IDCMtvxTjE28knsrxsS+Kd2pVzLqFCZaCNN5tLqMRhKUQ6D7OgCKQ/cyRKgMqyw6c7WxFhOi6aV0
HIei8miOSNaI/WnSaL+ymPpgYTYX84GCt41XZld6wJQAx0YOkGY5f0WaSs4BVhAq3xIwKnRWUDhF
+BWx/4Mo9efE/ybAdnWoN4Fslh6hPDwgj0DP5GTVYVC787a+1iKEq3AqE9OWS8+v/ZOUKbZbqLXy
RZCdX/v3psMihCeAgv2OzgePVLygf7Km182xJDIH0nhQRik5bx2y5un4ZpiGKclKAPGNBxnsWtT+
Dzkv7j6f0h89gUUQH6KENjSYMB4KCu3JrrXsW46jzwYBmLz+/CPmoX5nlJa2qHDkk9yKxtIDT3hC
mfQrTuwv9tkf3L25iHV1OaoxnpelV6eRetEKOqVHmtYuDQ7HXzzjjz5iEfKEpiYWPEPTUyMZ3BVw
KkrldbkqAdeflSHXzfmj3zxeIQlrrEfV9Ezq5fRJjN9j5ytzxY8Gf/75m2tPlllFXcm1pRS0qojr
y7I5L7NPG+Lfr439HEpAql9enK5qYxeeeRj+s/q8uWcrsUH9wzvw0q494N7zHGjOeXsWc/G6q8Ng
VjREmZ4VObSN+UHixj1ojvPe9EWIrh1p8kc8FrwqVNBVIcFcjUp4POviS38GrR86oLSZ6Rk4lK3r
tL3yR6n44s7nCfPOHF1autZD1aqCPj2vkrvyqvcppAQOIgXhKKBsHB3ZIe4lXwSED6aUsZi1CEFq
q+k0w7OHip7BGImYbdfSFd2X+fa8wVrMWslxEjrlFcPry2jVm9W9pDqv5116MVuDiK6nsh55yJWU
QCxtIPUZNFWdd/XFfLVNZCQgX7nx0e9cxc5vOzoKz7v2cr6GKP1ot6y9PKZ/RKGdOiz1x8+vrc7v
+Htv0GKNMumKCGOczbwhPmFPuZPtBBnzVs3vfFximvISk9y1rOyG7FXVXlLtQdanC81E70XbOf9V
HaMpAZ7xhVvcn9rle/ezmOl6OBRjEmeWZ6NiNodhZcM3UWj4GR06pv0ThQpdXFtVfEi6qzyvaWAl
Plb6DpBMXM1FjMrMv5hd88N7714WcaHHKHsyzbTw2BxsaSrV0GjFX7myfnBxfbF1y/U2wm0jLzzf
Ni5BvR17VfoqEn9QRtOXPn8hcDwEoHbm2ZACfgIIEDOj4ZnkfLQtp1n/WIE+Qqv8Evrdna6U91Cx
7G/DOAHKN8BC0dIEqS0BZdCZ1K2KTonWWqn2152iBzdFw+81rW3ti6J8ihq5g02l/qDYcKlVVXre
8OuLeDNQ/DeEX+cecp/fKrYhrmPTHvj5i//BHlBfRJopK+jqUpTMq4b0EvwUHREc7IDXZM9q0J83
c/VFzOmpICHo7FPPCgbcXIMXs7///PY/ensW8YbmVSBoUpd5/uBsMiemr6j8atz/2Hy9897ri4AT
teFUwQ5IPUHN8hCCrb8ttSK+xNGjdUu4S9BqmpJ2Yruq120gDVf0daff4BJBMe3LdNvTDb6GcGe+
hFHRnWwtl7dBROqw5SRIL4RyZ6iDuvXb/nWoNfAKPUKIdYZsYptF51XkMb39+zYnSOGpirxj8Ft4
Bmq440SxPm/0F0GKbuhcS+my9phFO/iO90abfhGQP3qwi5hj2QYn17RNvMTOX53SeVTML0LrB1fW
FgFH7gfFkkURe0FtBBu9wU4llJrdWSOydIE1rBrD0amPPLQf2UYJKmUNIvKryarPA/vOG6ktQoGW
S5g70fjtZda2A//Brobk2E0uDpTcs1ndEsMhKJ61eWmP6KKFr4WXaY8umdRcokygv4w1YlfyB/e2
Hm7pwMRxPUSAFa4K5ZZ5uprCu1m2bpcPNDawR3YTTb31u2rTkJ3kk1r7ETtwFzDtXx+rBNbqvMFb
xKJellQaxNPUGyb5BbrhqpGlrybzR099EYKoRiuxlhSJV3cFtfJhW0Tqmc98/sg3+/3ISQJTSvLE
86vgVKjNdSnOi5vaIgAhyIoBUmdz3CTlYwNmDob0+3mDvQgLmNIlIZrAzDPMg6971Znr+dyl+HY0
iizNld4cEk/roBg7tJUd6Ma1tufd9SIsJD5GEhw4uXpRQQcXj+TlHs66tLqIC3lRZfhVwyqXpwQI
iEhASSIEWJ939bkm8OYlCY3CNodOTdDz0n3dFMkVfdXOmRdfhIWyUE3IqiL2xjR4UMwQFclMFznv
zhez0p96W+sR73pjmSfbgG5pzSrOe5xLg81El+l/Y1frKTG+Sl0PaDFz4Imdd+eLiTmRdQpMJcrA
huhA/fMXMLlflQKVP/mfd2KxupicflAmiTDzyJNVaUcgPjHtDfOeWGtU9kFOazfKDg0WMsRoOvs3
YfsAbm2jjtiIBRPgSY7YmXQTwILThLar4Vf2zS8tueMKONGi0jZOKlcxkVRqptiT+3VxCjloygnV
Cd4yvKTFQ8Hp0yS2awmE1Bai2OQRwMvc2Bfi0MnbOVQ3Vu+WcrzjJxOvhdTL2KNtKy2ERvtjKApr
VbeX/KOa6GwQIAXY44vt/5Lt74qvuLp+zWH3xGKgTfavejjg7LAm+ks8LBtxdBWH87JQiNmEQN/x
6ZXVggKq3IEvEpXf4uyQ8H2k8NUfS57vz2ZmHfE5XFIhF4xSycVdjF+zZR1c6cEAUmtnpHCzv4ax
Qe1fa7tWZ/8C2Q/RUtaBNd7G/qvoyi0DwmrWyeXRT/W1iGSQkT7asurYylvHD/jP7bzGjfT7Z116
XShQt4bqwXfotCwfVOOA3+FJcKxRsllHZD5wDwH5lSDN9qryWDcoaXPjCTXkhZ/DUKhysPThZgrQ
CLSXqnmyKCDhmArBpV+JJl0F0OyGSZ3x+ft5CBUsQTiUCXkrcDzmztv2CbSdK/fjBfKsdRrSPliu
kxIRAl474tFOTEj5DqxfeV2dmVT4U6l9G4J6yr0OtESviQPMbHzjByrGL5buOdK8NxkWUT8AnYnU
m2OE1fZ3MJV7KlCQ4jWIui4W55hNjqjaz5vWizXALgALdPSEeLjUnsDMfNcD8x/ZGP+73L5sVq6S
Cr2daBLPFKF+sPH+cHVMKs+78WWfcikGxwSWxjlaKh6zHhhGm32Rg12Yw/3nzhdLQEXR2jB6LfJy
3v1wCFf4BxyZYKEwUJ5v5x1Pk9wAUGu7cB9OypXS3n/+OD549MpifUiHNk+H2I89W0t/U/OSPN9p
yrvMtJPfWmQ4VzbakC/Wog+/5mIbV4++bpaTGXm27lQXvYOmMG98mEMIV1whpOEyt+NoFSCYhP4J
4JE5qTiHEkMIKA6KOERWoHyxvHz0xRfLC4bnaVqnWe7JiJYv0UOkV3AI08dI1kFa6WOAKUXanPnu
aH/fP6BkBpc0xjnUoP4ZdfljNgbPnz/AeQvyztxVljvBVpuymiYWTwmADmaOFbgOlKjVLGg6yEnt
7PFwHdcAGovzjmB/ytpvIhEiztG3hyT11DzuVjS4UG1Mzyw0KsvwYBkqoKkx9ZK+eMLW8zmT1S9s
3ecn+85ILXuMcblsJFsXqTebHihm94N85xcv00eXnh/OmyEZBV6esa7GXmvJ934TwyAyvkqDfXTt
RWwo4qZu5UJJwXvJD9D3t2nVfrGB+7PbeW9IFrMfb9xC4McaebWlZsdhlNFRG5j4NeAjNmGsRoEr
5TbV5UKq1Jn6e4NcHAmtY2AYG2IttyuKUMXXQMrW0lh1GxD4gKIDp1qTVFD2NXhtV+8C/Gr5Eute
VfIEanXlf/EFPjpSL/tp62bE9qp0Qk8AY0+MZIs40EXoD+nfdof8hv3MSEMFf8m4FCYd9QS2Wr35
YIBEiA1v3lFNCIlY1ZvJUxNg1scYB740BpGAHl25bc1sk1gZPjzYEOibeevQ2f5q3m1F2o8s+Saa
bq0hQJ8afd92v2Tx2Ikv1oWPHv388zevlZlZcmnEfDs2vtG4U76aZKr1pwXtvSe/iEi1U9Q92dHY
S5UyvB2jUmxJnk7fdbO39x3IiQ0el/UmUTLQaSCRd7kEvmLG9Gg7xZaRHEKBZYeD85YD41hd0WaR
3SdqSL5CanQMSxolW0dNX1/1dUTSGwyC21kxCl8R4vbl9N3VUBgJ8BlbQZth4BrUqQVadrNVtqC9
kou+zZtVHWTqUa5LdiLwSbptSM8hT0iXvtuF801O5bUxKNdhiyeDhuc2EBkaMtppTMGelLVrheUM
S82tws3zDv5qFGknKXQ0dvIjGm6BwFXv9Wk7qjl431SKfkuij59tqByvXdGVr5hlN9cT6nUIkE6y
cQB4b2nhhruKWcAD3n3BhhliuXhN5iSXgcNH8SCffJr4t2Y5pAfMpe11oQFTU4yXONTGjY9IfwXQ
p0Z1Gg5H+uysapWrMd42TrBLquo5susOrEunX9p69qpranAfTuGTgx3NA24zxgVuhP6u1/Vma8hl
tpIz/EzcXOu761xO213fDmI/msJcpzSorGYbnqOOkBO7YYudag+JMyui+zSqy6tYgnwhpX51z5nI
wtLALs1nHbTxddzWNyzXq1YK9f1Y6cGGa+euImMAloxC4ReoSkOD7fGIKZJNalnBtZ800XWEOwSH
8FZycaf70Q9w1MaEMDJmADK7bFTXtYRbewJV5VaKLeZpqf+mcQgjLjXIr7ksnR619F2kNFQnwUCX
YAdh5Bh1wDPGKfIR2cem9AISSF1rucAdpYnavaZUkhtMmthGmaWumyDs9kGSK4dYV3g6KKeB0rVj
cMDE2tqZWjY8yYAk106lY0KSD/KudejBwsgNrhomMxsZRLgnYcj9MsPskfPSELQtRBkffTMOXPq7
2ZVZ43iX5jh8u7IUkt+HcIL0PzXtxq2JrbSPAeERrUMHEswnMA8KUnYX6l+frqC/TieHNfSmbvXg
tTX9Aj17qr3ogV5nnAt9jM5AZm4dCRI7RnvyrvBVez06EiR3e4AcOMnaQ2Y0GsJyyW+f41SzDnlf
BptmTMdVHMo4Aqiia37LusEbWsjJ0UZv9wwyu1vpI6dLMbMYRkVKdiA81G1nBjFsAtgqZHARMxsl
bn2dGNr9BE3lUAObf/YNyLxlb8EeKNJyYEa0+hH/+UNXdxx4BUcqrcL2S300oNU4anioa3iv2QCA
roqsCamM4wBGCvNj7kzaUyNH2qUyidkbcHSio2BisvVM4TJJY3sTNqWzCVhNdnJvN9Umbq3sXuly
7WRIOrhhOJBUzOD9g/BMtVcjsTNzFWuy2NJg0lzUgnQNidNIuQpDJ/H3nTIbrJTykFxMmgEDAi2P
coCPnV/beGY7G9VR6R01jOy+z414l6Go+d42M5bV0KoCYXhoD9gKZEnoFlWEgmYqEFBNocrZDDr5
dAtOylwNoHl+NcaEYsVOy9Fct8YgjzPlBBGCbWcY1kNRZ/lR9QK0lFkGgj7wof0ZS3COuJAh7oWT
kNRK6v53CWIZpKSYbU46VRM39tSYm05Vs2mTOikAFr3qAaJW4LEHvB9xlZyQDvqivMJmuttNbaFt
jFKgrtKtJltPgZofY9xwqVnwbfIQX9+60TAOwfRxU2NSdMqwr72oGkXaZEVNEhOT+XYzAbDGD2oI
Nk7eixuZBOF6iE1507R0tSVd72AMjoE1LXl0ZSRW8Rq37fTc0BvnGuPkQ4KOVqKqVn6Bjn3KTyXu
NgWWOjSV5bzwA+ZSkrWPG6GuLQkQ5mg6AAAiAyd6v8ORCpCSHL4A/kHJ1MuGpwWKObmECn2NtgAt
XdniZ2aAeALUBw5cxXJLGAKcl4mhUKqE0wpHHvavDXjEMmzxoowckK563LTmldIU6kxqaH+0fSse
ekypTgGtuPvKEgNOW76d3MIc8m/CNurImtSQ1w3caNZCdULgKz6qLFfP5QHnJ2o22CiA+nNSIF6R
qTxro9G+jNDEVpDoq6sWNgtb9SA76gNGHVo4kEFQctw1CuZRY1Ql+A3NvIYA1AxuYhZsb0bq8rkP
9T2sO7BBaqdvZCfLv4PFz/ehbkRXJWzE33FoItMbhmu78dm3RI12zbfSgC8M/avvj+NNR8f6qsVI
8CWLdXs7jZ30oMPjOPSi1J4Ejq+8XXAEwWIS28Dpu0Es/1Ci+KecWddhjBNv3CjaTVrok6uPHR4b
iujxNPFve5UFINMBgtpNjrmDY8RrXKxL3rxB4KlsPE/6qLsqqJqVrQ4ppiPUMOxQmvA5AMdCm1x7
3WR94zYT28qu0+AXargQRgps91RTIcggnXDLMMTMRGNvVyUSVJuUFk2w48ZKWBh/smt1x4yfB9pz
mccgJrIVXrHZCmu18ob9zE85NyHaGTMMN3OkS5Tz9SGjO3adlobNpnWg10XdOlV6GMM62mX1/I2C
NtjWoYInZoDllyzbOe6YrXVVS363dZJS/tabqbKhcJdsEt3X6OqVE20XQVnj82uIeTnQ7TssHDVt
WzRKyj5LSEA5NUsN1zhxygd/knMaOcd6K4TZr/DlMbejZj+BNv1ZYOsG4lb1Nyn80J3J3n2jZZG0
TqHd8vIP2RHiBzOCOepvVHVot1YiwOf7hd5uCtVwtl0evGIvCIjRilId9FPeRasogySLcjKq78zR
BmPOSWAdKriMggFMdo1TjDuCETk8LBl3NWjDVTxrMyNFmo6a0gEcL3tUo2UdOIcurbQTvWvf9Aij
Jj0yKnfSJQyzETDT6VC9zjvbK4S6woXAD0AUd40AMJXOSaJQA0iOYY0booxRXmSUxk7SoJOWeQjy
tWBOZyIGIMJKcswKFd43uP6LVHIewyk2D3mkS6es7L8Hcgfcn27fQ1cp2pPpYK0Q68nvesQfOGmL
e6vEcVlnI0fqNKE/pJ4M6TsELemZDKi8qksj3+Zs57CCAddk1A6o3HEbGrZ4arjBVaMr+VUkGcre
Lir/uylgpk4sn+tZ34nB4S3BpF+30tB9ryY5/GmDJ8bbbJgOahVUW7CTzZoZW7hAXgYmR+NEOy1t
nF0Oq2+FyF6Cej5o6invu2Jb5RYcIK1DKezULfZsyi1EKzaKDtrYsrHME1ZJwUUZmwn5x1w7xuxN
MD2scxsSUT28OlhTWqu+GfE+9nOgAa6kAzhRCBBuqae9xY7G4Qwl2eNK9EZ6VWHHczKrgd1voHQC
m7/BvivqGsRtADTsJ+4Yytbs6uACntw1e0b1Lu66e1xh/FVP2z+ctkBeY+yUfYuTgp0G/SLw3DXn
uvZr8SrjfXkMnOi36ZTyRisjFddp0IEu0nZctgJV2YdQXensj63LtADjitUImXeoUuPJrzhSrPI0
rOY1u3IL0Y0usdJnYAAFy30lS1CfrfwpyTEUWplw3bHxjhJiIRjaMHYwko+aq7EKrAtg6dEPaH/x
DpGz6U5Zlq6tKBz3g539JofP+UY04UVC3L0QKEy2Qwu83Pfz19Sw2hVtGMOaAQuvRg0/B19hx1eq
XU3XqTJu69iYcCPTHAQQSe3quBLuFU0jLOqhTtW2x3dWiOln6E8jUCw7HlajFDnRBtAbYTR01Hrr
1LLerkId4xkK3kCcwvIxk337BOOV3SGbGKS5yc+i6gAVjwWOHDi88kbJwH/dTp9Qlucyu4vaUcEG
Bpkb27iFBbO2t7DGYSNFyasO+eVG0+pxI0jQbgdcV1o8BKXsDpZYhgQiI7POff8SZdYdsOnEi1uN
re1Ql+YOUkR2qFLLYb8rcsh1s2lR25dPlQm4u4ywi9WsCdM6suMgt6Jhj7auWUtdL3YYrDSnHvjM
HiJ/fikGpdjXbQcS1x+x0aInfhWbeHuLTtO/1/jNnoy2BthGK4DrtLxSAYIKvCQJbxACUw4DmH8V
BctNDCOeKFVgAw6QnHXet1dUHayDqZX5vY3JFPsGUz7J3AKom8ik/ZwdsTnWIS4kaX2lhEHLCZba
WaVDxdaHIlwD6sFyzhLJbTxyB2TOrQMSmjDi2UkObGHYdC7urE9Z0+raxi4C+75qrTZ2hxFMt23I
7eX/o+xMluRmriz9Km3aowyzA2alWgQQc2Rk5DxsYJlJEu6Y5+np+wtK1SVSarHb7F+IIpmMwODu
99xzz9dE43KbcfgIskrYPxZ0hQW+LFHC1LFR+zjM8Ao8fXK/xdCICVYVTZASdIeTTBBkG8tpoxz3
texHLxh08idsX/thW7q+IRDGIiUqIs6LqTAy55iafvRjdj2S0vNjbPfucS51I6xKn4CxjLx+vt6y
Ier22iTq3INeGNhaqsL8LAlyawpGvhoqBsqbxLgdFzA6K8cuyERU7TU69MNJnaEk9jmT63rxv42R
VOscpPUqM41+17bs2F1FMKTet/qZSphMRBJkgrSpnc2cskJ5fTvfDsT2QZQhn3ZM4vmeUsq/n00N
jEwip3WvjSosdG4QUw9ExxLySRdqAZMRCSYwbK+8Ka41iWP2/hrspr7XdM9dWyQ7H0pPLCu4kM5D
5lHSswpR5M3aUAQeT9991ZZyHTHggONnELwJrvVQkGilryg5CVZtSibWCC0MPEx5m84g2HYASRhA
3ayfk2nCt8FCDoJa/YjjuQuGDha1HD0jZEop2xD9WGyToh+25eAa6zFhMrgwJ8DFw1SdB7NRZLu3
1Q9ZRuoV/nF8ZKMUT2XdpXvNMa/lem2TmgrebImjiOTYhupx6cs92V/zufQziMnZYm8tQIDniJ+6
nfQBHHQq6tDwsEFG12SyqgdkwKjReEePlotfSm3XDubyba4tNyRSkeZt5S8XNdP+GYr8K8+Ududm
g7aumtJ98pY82lUcv4816u/KWygmppxwSG9aOHVYntrYCTNSDMs6j3lFqO+S2dHd0BRNODjMP+Qc
TzjlZ1JBSTOse4hBhO3jb9rH9UK85OwMT8w0U1VQaewHe2jWbj2+jrbLWB0ZhXQRhUejUrS7jg0K
cpfqjxEthZWahQCXS4e1rwvvptX74tRNsCY615+BGubxsJsNLAdFbrc8F0WxNYDCgtYc1KuZc5kK
4YCTSYVNtkH/HilSENkG8jcIoO2mgPfTDPatOcz+dpplFhIElpxbxvFWohzNCxD2C6Qx3SXoerIP
ein7lqhHHaoNCZ1y09Xes1sKg7RG9eqRBWnqSQfOZ/lOBfaayegtbbP8B6nbxKn1IlRi0sN+6kG+
uaTUgUqZ3vUIqLzHGPg6JcUwsEyC+Tv2uUe60fCiEHI2rarSdSmngaGgQZ1mR2MMSeNVjt2uXvOy
f8ymTFdoFg7vlP89IgkMqQz8otFRx/ZWqw4IXXcpLrxr5l6xBl0CLMvsoFRlnIrWvSTKIusz57Ex
G/NQFqxWdjHu5qnu741l0jaZ+iSxd2HNg+WZ2vOF8kjsKLyHQFzjifqsfElkfGvnA09y045UZ+70
0rW6+AY02eSt6CvvPqXzfDQTzbyXtmK+0urzZ3Ao9iXqGpCVVk1EMpmMa2DvuNxT2JoIJwakNwrk
Uicds9X917Zfzpa0j5FNH9+LshImtAnkqCQ5N5KpCkdiWp5y5IYbnaPpt6QH0ARIItkN3eyvOmi4
aZk8cc1IUbOrb1ln1MhJfr8ecxjPc9k9z533wIHsQpYAZbNhfig/e+zyItlj5hUBIJUCdqoDGGOJ
2GqmERVits7UKt2Kl+UGFmoQjUkBl3DJ9kSCl8ZK6CK56ZXWnjRmetAbiunSZd78DpjteshojKAD
kwSNrQnr0gHM4p/8PrFXaaEJkDZRz98hCHLpZ3gDLinyJGojdvu9fDZ8SSq8d+oy01qDFHh1HefJ
tp3p2eJx3SmjbE5uLt1HpH5FNLTstm5HaG+TRx630wmjvt+WrZd/6+MewHEjRpJNLb08SDcjKrzo
9J1dWm5AMQC8dXZJ/R0L7CcrJ8eSPVZAW8Ap6YXnra1CEe5OQMpBA3i5G6nnwzJX8CeJcQx16du7
nMh/EEi5syGeFNov0brrjHNQ6GqaICrTngOjnvKXWvruoTfp9/YSmkRSJOfFbOeVID5vj43koFdX
Vlor2UeNcUPq6nwi+lK7IxE/ebISrjp32j96JvzB3u84BWjmrfAMKkXH4fXycvLACipITgNfTkfA
tSrtNrgizFm3IPeyed7Ui33so/IkDGWAvagxVxRDA7KJoMHImj+GOZVBXnFIcQSI73LKs61mpwMn
gOXLvapQuP0eRNP7QdWRJyg80qbpKyniNpovo6lfNXm1JerqPExY/Wh3LKikxt2U5UfTisgniK3n
JRfEtlQ+QbziVI8MC5ltf2qaBuIMj8mKHOtTWxLHD/cZvtNgfFlsbfVUEVieQxTRB43aoH8fUFMs
zqDGFN3Zjk/RvuTzTs8b9QKIQ8MRUcjbioKCvMjSPBIq50AM9NzA9f1r6ro8iMU8uC09XdPY1gAV
DVRPYdRPsja9CxAWuDqkKB9qH0y4ZlLnTUBx6TIMbMueHqau20NE9PdKkkMsgZVA5LkyERxi2DGY
Jl9GD8yo0p94ItgCNaVABXViZZj6buxIySKzhrPeziWbctHjj9YC15iVZxhcySrXJvKA79rFJXJx
2iqpatoTI24PR4tDz3GbDWbcHWnGeSA0f7XUxfXc94o9mIzgwg/JKz7oc34/LNHB8zR4sJJw/ppj
5l2WLuva8o8dG1zXeZsZb3BcLANhrQVoqLy5TSrr1GgFYZB5/0Tz9EK2ztGIpru25e4XNrgmI3Xs
IM+WcTcM4yXGCrUqE9WHs6OKS5r65WacluHBi10UcbW8xoVZbZT20VTJx2Kh69ukHVxJBOiIKfGp
dPTUxhMNTIZ8OZTzMOykhMKmEh4VyTENRJufVc99nzxm9LyaTjxldhHWLdH8k1a8ibT+HrcZTmo2
i6jIjOtU5kmx0cP0Mm60Ir6nxRIs+XJnkia6N00IAp1JM22pSab3cvk8af2PZLB2ZJcTWupPFEDN
PXJBuk3c0Qu9pZCreBpO1HSnbNQ7cHnGbsIHG6RpJAPR+umNnHTtLCQf3xiXtZ3oxxonM0tPnoJ4
lf7D0ukSHxHXjABlhFByO5bOzoK6dgg07R+cfi6CXkXERvl56IOQskZZ7VQa4441c1C2aZGtiqzv
XmoYL2tbRqQbtPKU1vqOlPdXpqr09WhwTOKM1xOI2frBkEWoT/N0U1WYd43ps7G7HQdJjQz0HNBM
8uU2PvSBTvboYM3Om4ptUam3pFYn6vOjM7P3R52sHiPDOtbim+OYL6XeHCw9DpvplqNBmCrEENdP
1TFJOlzBSPPUNaM+wg8pWvVSuMVXC6CSo266aSz1OkadONqTNxy8Ds3PjGvrBibWPVqus8Ky/pii
sK+acTm0XdPhUGUMWjNGLTDF+KZMVpfa6m5SkPcgLy72XB7aMn5D+ywByX34RYkARho1tvl6RcTq
Sa8pqRtlGHvZmFd8JvC9hmRvxXDL0Ju3BISSz9sYzXVtSvZ1z6yGv7zkvk7Q/1htZ4wtBblWQU8v
LRB2VfOcmfZhAfUK2plQE9AsF2Okrp28d5b7m8j6PragrrFVc9rrl+5mEqQ929n0Pbb9Hl4lS8Rs
az9SS9sZplvvmVHZU/IUe5xeCa2WPvscozLTDoMxe86W8ZgEIXuJRRPiC8voaIMW5yBv9SvK9KdK
82f2Fc+KWTLF5ONlE817a0Jw12hN0eW07qQ5PIGW5kYTtEwTQVC+GZXNYUUbcPZUPgLtAMYgZYBd
q/vz3FCi5zUnCMr99BF9/7uWadVOY6q0Jrg+zNIKaDblL7DAVaoY05S67qytwX1DGndDszJ+tJl/
72IfNArC4WKZdQGiZr22ojLf1tGnGiYqnr4MtalpkR/Tl9lQXmBnOciXE/5xPdChT6Yt7yycqXgl
gGdptLiGrPrec/7TTTLORGTUnGQLPHKzTudHtzcalnXIMTDpHPeYwVEvY4orkGgZIzr5ceASDXMf
CF2RNq0DUuKPMt0LmzPTH67bmVlPx15vitvJne4ZlVlLq9sKu38RvhKrQnT+N5I+t7rLhhdRCNET
/4pzg5T1cf6epO1Kh4vxpXswS5qWgbWZKDQtu3hNfK/XlNyVVQiakhCy3GgzeGWynqNkR/Yw1OS8
kDeOMpOtb3bPY9uIYHaLG3qcoNUn2iTWQLBJxIEadeazzDDD9eyty5USFQOcVUbyhtSFNubKlGQ8
Gm19X4etBsuhhN3uunJm7ckftCl91B2L69OeLQeDRFS9dzyfQVt3jx5YgrUs+oVp0+W9NvxPsDzv
pt9+0mNc1ppnVoFRTEXIBuMGcJ8e+sU8EfJv2I1AJnWSnY2r+tSPabZa4g5uUuHbTxOH9bXVyoNB
Ol5YeDQ1Es2q78mAd8KqK3e56iidJOC/wkQXj8AarDSjzr6pqXGCKtNfqkHrQnACNsHpeR44C+a0
2mKDEmZR3feSwikmzptacm5eqALvI1KkttBOsXiKKWVVmu2dF2lNoMRQBbptpDu3H56dUmvPeqSi
9eIZWFGdArzglE4PmV2nzzA6EYZt2T54AilOyni8ofPnrrXJcx9EP4i7quzfamnPnD88g8ADWS6X
qexAC7BpPuSa0h/ZCax7EcMB9kETwVKdSPxpiM82e44orhSv+jLUW5G3BdeatTzSR+u+roqRXGuO
qoSVQy9n0qc/VWyBJ9C8uAnbuXy05tJeO05yX3ogFzUCaVdUJUW4GL1/N7qLdzTrgpWEJKqVstUH
o6zFNueQTEb9SJSBQRsLB4K5pbMAv7mG6LvU+SNsVgCEhjXcZY0DiX0q0pXfk9cnS8RvIMBap7U3
A0eDo1sJBc4H+mOpRWmYGj0YI3Dyu2UsN4vB0zvLRFu7jRW/smKDrezbd8jjDtwjGDaMh2lEiDul
udbduD4aaWXvtck012CP5oAghmOWm21AXrZ/zmLfRAmMeoZOGJ17lIZdnExzUeSTkEop0vkOSg8u
gFRn4M4yElIanYSNMiIzL0usW4wJ052stav7Rv9hddwvgBXWo20VWehoHY3Hpl/CKdde6onewNhl
DdUETfrRjx6EayPbDSycVcDrAdRR9ckcoi9oT6RmICxNzDjzAMG5Fq0DUNrs650xoBmgLrpOqDxv
OU6SizjMTrOPo5EnGZtMbIYQvq7AKFs9Fmk7H0pHq8JsdMbLKK6Sgz0KuM5ZwUEKeuTYk4y5zK0P
X2t8RF0gaJs2us16HvU7uEv+eVq8+GR2MFOiKcNPMI7NdlA1fFCg1HAPHHKyKktFN1M3JXt3UtZH
rewlXEh8Pykwzg2cWTpZEA/YFBwpt52iFEnpsW3p+lrcsyq3j8qOFDJs5AF+cfNvUWsTDTTkBgdE
fCQmDvFFjz7hU6V713fMfVe3y340e/tEnDQUHOkm+dfIa3XLH67sQNb68uwOHelNWQfAzG31e1F2
2budmtYBsjrVqYyqF9sbrU+aZC4eGODCCZ28AHsXewWKqR2qZZY3KJ9xMMWxeS68xl85lp6jILuI
qYoJ2JNZTCC1epiulRKMz6Vtu2/6DDlvHrwtXWjrpcl14zJwU/ZmV3THhtPNY8pJ/t6vk+ZbPJgz
XEDSx0M917trsw0/voHFRXVYZ4yx1sJF6+VlQjT7YWsy3xoLcisovHIcApDwCN9Z5BdhmaQZcTG1
hpLfAQJWYJhusFdD++qxJawMoMSHZUiTM1jH5Zu1FB3vSEOa51D1H41eU1+Uhb9LZ52VEYbHlrR1
+ztPPZiHGAwF/kXvfhm6NgBzf83yJx9qRo92nLcYmPVN03jFJh0WSnyjJG53RYfWZkyr7Ca5nYXk
M4zSbUOAds1ptCZ56YrYOIk21sJciXKdAGUFXkvLDjHU29Z8T7w5lsD/Vk/eR2+7+c5oEa5V31/j
BiBuawjUpvnuuhNMKa8o5+9RhjeUbiHN0riIPwZNjHtdt8SjqLOkJWLGHkPTbCf6NSy8NKTR+FAD
XB2gle0jA5Ze/SPhyTWSoj0ngpuJLc72Phx6rXc0RYsPU7njj9IfvFWSRAhspudcukaw0NdT/GNy
7fRedbkIRW/R9oui8QBDVATQH+jkGFayyW2OuTHb/SmzWyZw5vGYuVazz1wb68SUuvXLUrL5+Nmn
jEXcXpWbbKeZ9RiMdUM8q29HuxSM6YjLHYz3XKIqacwNlKPHpLsnz/TFntOKnRNSG0+JHj1kflI9
Lc0MhTBG1SjXeZu7X3Y8Ii1p/HTACdnBN1mHE6DZG9NIjRMgVj2AvtdhPcPGE6F2f+iaH58rMdBm
SmEM0vYVt71lE3FSNxD3mrqBlbko1kS5ON9hGAyMt6GzJAmYT98D/DoanNHiMe7SVUXX5FJiy9v0
rSkf2rbCIqA0zAIAO1DoCpb6q3F70wJR2lgDH0fr43JfMa8aSs8x11paU6qL0joWXiQ/kpQmpC6z
l7gstBUYHrCFhII5KqyNon4XsVu+jFyTtXAmdgfmiwlWwwI0D9hqVkor0m0t248xBbDX2s278sS0
ZXa6vaT12ILH9s2dSXLlObNd61mkXbuz1ZzThbOQpqaKk37rzNQ3jbHRS4B6YshwejjZGORLhVsN
3hIfhcNsXc7vpvOTPTtGG7o4HqWzJ9YigV5QJEaKG59+8QKwYeN7Gv3i0e9u2iV1aZjQG4ojIpiN
0epWNY2bb/DgB6RoyFE9xp+VyphpWSCXbK1oQujS4/QmFg7U586y4q1p2TyUqnBCt/WfHeXxJrA/
Z2/SaprbcvK+3E5vTuYYsyi0V5A8UMsn1vxhLV00z+5RJwTqwZ4rpIKmtPZRD63BliI9zmhkp8Kk
a94VgxYg9PzIczcniKrLT+OY1BxvEzI5x7F7GPFn0ld3xmdnihIanDr9DSLCGUhOEWqsomxvFjOd
QyMCXkqeUbpxM2L4TJKpbh27gf6hiz3crymkYst3U97qb6kXDYdZjrSTBd4leBX6U9JoODnT6p7j
WAUFG7p6HEntdnRa2LbCEyEONYPCL0tpM2KGVVGnVgRaUlfHLV8/wdIJseS9j8cFQ5Br8Vo0xVrI
slx3XkO9VlX+GdN/sukEp2mN7nYQudk36VXedvARraTU850FpGjHZtweXbahkk7baB6HcoQqC2n8
XpkzxNJyiraWFr1GUWduJ5lqp0n25kdUN/yy7uZTKgZnLxnT3oJrl/sU6t22Kof4Pp3QBVbD6Ghn
VQ9jYA/W8NVBmSz5bvaDD0uVvOFhwV8jVbUV0UIbvxm+PKvHREy1fwEXMld0lj3j5MQiCWaHjlRt
GfbBxuwDQ73tm4+0jCZuYU8dAev3K+2N4gg/y72Q04kxP9VeIbRnp66mLWnaZr6uIwQnTQwd4Bxr
3KL6zecl0fowzosi6JZuebViKUKZCyuw7Ll9ADzePNZj3mzGxrL3RHKa4cje8KbGYoPjDah9OSCd
yMBWuCw0vb9HSEcGby17BXGuvo0mI10r0zXjFQ1tfnZZNkGXS5ZDw4QnTR+Sft3aHtSwqeB1YSPa
0wgPR2+WoI/a4gCYnKs16sPjkM31Whtm9agWTGMiNvsvD40K0W1pDvVcOWsxQ+tC1KADwRmiXDmT
/cxfbQ8Oey4AV/NL4qLkenbD1o1U9rGQi/c02mm3YWGITk0/yGOB/ZPACctfuwtjD7ORdh8Gvop3
zW49lzenjcJ80J97vtWWq2vfR3HZPPiuV8tV1fRqXZdLHUYTAOBJq9czbJqjMRA1Znbm/MCg5EyG
nG2FYs6Ku8aosEKlFZ54s/aS29j3nB1xaJy9G6M/YFyY7pcrrDiZ5i4czNq/aWlKvVAqU2FKOC9f
2gTeO4gq6qAqEUjbvdmdEmOYb6mgn4SVz1vCVKGMG3Ffn2JjfKoW6lqzXupgsLyPQTnmsSEP+wo+
Xs00HlNakbgimTa8J0Pn3UnKLy+KE6QAhb5KWAOyhVuNP3RzofWTwk5lUS26kFoViLCkxiCtT/80
RWRt89JJ9nblV4y20TKMVmYcW5BzWxMaXJ7zf2dZqe1mJ053nuUK0KLFuzbOeEAXMup2rq+gq6oZ
X5THpKOowOI1RVXQf3XurNRVFyMq6XAJ1dzN7TI9KkFIXUW3jpE7OuYyT8dtmmjv2eQlAU4sZ+dU
tE7Sa3bkltTE+Jh5wI1pilqhFbM4EDo61Gf8y0+zBrC8satsX5CbGQxgJCHQO28O1pWjygfr1fGw
oyRykBt/ip7dbPpUhPeFaZ7bawwRDAOWPFJNZEX3ZertdOc8QoyWrqreNTdX59prinuncdkovSbE
vGIsSmNuUC5k1ON6j+ldrNxMu12yCrS5bX1WLMgBu/uPBBZk52zj+k632u5sQkQ9u0wnLr0bryNY
WWsvlv6Nns2fILKL0KgGxN428di7+oLdFt0uywUlTpFb3pdfk8QGjBw3lVyAUM6W3m4mVZPLh06x
7hxMoK2PG49Jq9cBjmDA6Z/QHT0SWojp132AVd/cgsCUlxoHxBvMpuWHOZfFo6ljxBBdb9xj7EhZ
iPoCvV0TKy0ekhdHaxn7xPcHuxKTY4jpHpemZu6iXqsOmk8FCHfbzO66bMJLhGZb0/aLRP3pm8zH
Ytep1hUmrJ1BCxaftiIsG64S9uDMCPDBsn2Mpb2dmU2lxaVVF4k0t598U+1mCI80d4z2RC44R0qA
BFE75scsG02ghH1E2z2Ox4ce490Wsxc71phFsKTn4bHWyyzkVD/vqiiJAwOt/SSVHgfYJlB8Bgoc
l37K6mdIbaQhS8R+6iPRWp9eFyG0CUNDRkwXzb8dJw7iY5z4Wx+z3beaHivl+ILRyRzSdTuo4rl2
7RL/YYMWEvQg5ELHrc0tUwS6d5ReSvsuo7a4SecWAAQDlwq3jevcKdGxV5Lx0FFN/GiR8c+9nSgg
q+7g/RCFh0Wtx7cT0RHdRvninnUmcThPqeJhvDLomZdDleyS+dPHmXooNcYJqxT5cHAYx4mSIXka
ME4hSA3jsWsqjBCRX7obGInjygAOxBfBAazNfnPT4lxFik+wG8SZuBd6jqVEG8xVMuHm46Sibyuz
fkV8BMlWArtdYizkixy+kSmSf/r61J2pwaOnHF1r69dLeSiXdGI/UxQlFQ9oo9x5R0VkBoaVNwe/
L1TYUxg9L2oB39AOHfuQQZimdCG/l2l7GJqRYQCR4OWYTGfYeqBbz0VU+B/DgKrXuG20FvnU7GTK
aaYcygl4BR2OwzIO5o6RjYHDq8t5xqdEkzMeyimNlwR52KvfGsde1hNr4cpN1HQSikFFTkSu3Dkc
HwAm0N20DFikgNm6752pTSqw27J8Ra7O76cW20epoEPWxB+thUWvdzEgf3VFP56mHjMloaLMzOTU
JFesFz2wzL0XhnyQeh1t9SKhH5cbbxhp+iRI2Qw9q4l2OGbLbTFGxr6rBA4uO7aSVRm79oMFPu40
45jj2W/SoOY9QtuBDTiC6GPCykXJ10ADj0QIv/CSJ+fIxnxKkZw/dz6JAytzdGf0G6+Va7+3xlvI
8/F7zO8HiTdQFSdsnmUVEeMxq/5g5IA1WyKC15UfQ7IdqfMzB1UjJpmNRCvWXPT6Bwdre0h+Jn3E
WNWfLcgM6oFk3MUYtwNDm/vjYECyq9WY7gvfazdq8acfwol4F3x20C3bTxWUbOU0V0doGlo7MJPS
Jku8ZhyHdblVGVJNPL9AJRQB+vDXovf9erBwVupWPMuA3HZtZ7v1Owh62pYYjNYYd0AiYEoZmRGB
v4FOyoiHqKdvo7NUqzil/dmLQYbJqOS25g0868nCtFGvd6+0jLN1mTIRulCs7vXZcw9Z5SU4CaLi
PU2zt8HQETola4gtGOqIyvlN08qF0RjbwRveakGFn/c+ZYKBEfqMV3l2hJPiHgFW48Y9r4MNVPDn
QOj/Fzztscz57z9/AaD913/+Qk7bfi/PH/n39vc/9Mvfaf/r52/H38vwo/v45RfrAhVqvgNVMt9/
b/us+/nz//4n/19/8399//lTHufq+1//goG56K4/LVZl8Sv+jAG4/0Nmun6Sv/+96xf4618eriSz
fwVN42/9DzTNN3U4Z2AqLIjy/M74ve3++hcDaBodatuzsWsj/12ZH3+Hplnef4Ayt9DKLGHhnLiO
SP83NM36DxM1BHnEsZgg8kmu/e9vf/nbkB0XjqvN1fj7r/8RPfZbWhxNIz6az6ezheUziaD/Nvvq
4GOJYTvEF9gs80U6UxYMTt6snH7UzgAQS3qNrIuNBywaeHZFt7zqsh1UoO7ktpmEb5XZ3oop7vGm
4uEPOS6DcIp8AYfTJGf6T3Pc1w/0P8ODPz8wVDTbFrqju0L/ffa4qSSAuq6JLwyRaHdYSBDazLTf
ZI0ZB26fv9aTjdJb+Ew9aYgJ25qsnT8M+/86v339DDj2Ta4Y/3H7fkYC/sOMZIdBqrMFsUNa4tq3
0SLMj3ww6j1GX/qUrZ62oV138uUfnqx/da+uo+q/fnVukOkbfPPr/7g+Sf84minV1ALzbcuLbAvl
3naMQr05uWueZ7NUW1KkxGmpqviRiNvr8MRQGubKrxbPw+gepWqTT4V3Z3ZjBEk9jYs1/k7jD5i8
XyfCr1eGwHDDM4Xu2r6D1vLrR8wjq537qsgunT8Xp9FmWEX6bUsmCU62eqfXwtgzKOicrUFOf0pq
+nnvf7tAvieE6dq8a8L2fxswbfUmsYTfFhepmnOiV/IRBC9nGuLqbjTa3gcyCZFFYQnAA7WNZt9i
mQj9TCWHdJZG+If7db0fv3wcSxe2ThCkEK5pMer268VYEkFd05XqQo3AKzVU1vi14Pw/6/7U5hsJ
mv1j4QwK7rQ26WgxnbcynWo+xVpZxDdpYea4Coa5e9L/fKd+TrX/+ukMFDDf0k22dOF6vz1NUIId
ReKGd1tXeklroFzO3mi2b4YxqO1PKd3r0dIYgOmOWZJoh9Io0z9cop+P7K8fAjaU60KOvN418/d4
Wpl0DMIiLF4mLBlb1+mrJ4ODxX7EbHXXFqDtVo7fMVGWyq4OcumkqH6DxI/nd+VllpJTt5ZkgsjF
OHuebfuBY8i0qhzZQmLtmVrV2s45UhWNX9FoiDtgu1UAG4XRlnR6rKd+xDJOcDzOWnwVUUJEhG5U
S9gzhKxWY1zkz0U08yLN1xul60vHVMW8HDk8dKu4w4MoF798w37MRwUuTPxYlcxGuKTK3DWlmm/9
uBi//v2TdQ2W+u2qsWbTOiFelOdK/+3W5QMQAnvqkoutRvfkFHrKDNY0vErbNPDvkO8pS2kwXFXl
9A/b4g+JA//qn3ccFkDXNF3LcX6b4I/9bEGdHNWl1aR2oC2RhgbJYEee0mZXjSVuLtwA9YZgu6+K
LLjLv//2PwM+f/36vo4Ji/3RMj3d+h1DMg+RjyAXZxd9bngqBomZsfad62rnLOOX4dlMAFwfasIF
jDMm+eKH0Xh43Ys688lDt11xV9GFZKwVT1fYYYlvVlXfGtQPBFusZohpaKWRxEnIgbvea2oyzl2t
q22MSTJbGcx99AG6bbmsHMdvHiJtml8W8oQZsWR+2MDMBScoVM7Eh9LywjjD/+afHtUUjysA0pyf
82YwzmSb61NQcDh5cnx+rRn++MWcs3NE78pfpT7UTx29r4OL6HGUPxd2t9HFHalx1VuuKn7+v7+6
/+rmeibXyDVJxPV+X0MHp7WKsXHSi8YWj5GZNe5SGVa8Nx1lkE20zJ8EnqI2WLNca7Cf//BwXR+e
X28uK5LpWYbj83Bbvx9IckzvyFFRe0v/oXqb/ez6Rl1vJi2l6s0uWucPm7nxazQie5ZlXZdATkBA
be2/xRX8424ujLzPNGe85XzDS5wSa3/IAMcwZAYhr4TcGDpKMXOmiwEfv1eHEwM2GhMCfzs9/98P
Y/+8YfBR2Nc9xxBMMf2OrYrooZHt7k23Eor1qfNa4Ms9M2FDFEtr1Ti6uqFDFq3HNE9PXcHTtGJ8
n3yoElB2wgzTsiTDq6f+xBL6p13d4qjpOnB6OXlye66//w9XCCBEXHHo0W+FO6qtMQ3NwTYtiRBf
um9GifHT9mdjFZeL+sPTYPzTmYd/2nUs5lPYIwzz913KcPrYY4TQZqK0Ek/VMGTUnEVZrBoi479Q
PI2zTbl2sXCEBTFxXqsFGNpIDUc/L5V6Fc7FOO4m+b+pO7PltpUsi34RKjBkAolXjiIpiZpl+QUh
yzbmecbX9wJd1WHTailuR790RD1U+d4yQRDIPHnO3muP+YXynWb4x68LjwwLkWHZtj6/MX/emlKv
mRyWpjjqVt88to3F+bBs26/0MqrLYM5MdaY46DArGBIZT2J/+/h1/bvmsaz53liOwQDL4ijx5wXo
NnBWdFWUobmrPddjSveUuLyVYfogK6sm3DqlEV75lRagyoxG/6nzvQj+ESvNI0SOfxZ6cHqb/rie
M64XkoW0i/tAHJkpfUEFvjfc6Ocn3/mdh0JymOLO6wbl3vlDoYwuqpSvkEtXY6gv1dS0BKoO+S7D
5HXZ+ol/GcWQpzMdyDLtc3nhI7zZOV0W7wKUWu3SEEbzPcfxuDbc1v3kof37dXHJlqIIVjYvs31C
Uf32uvgcwRMhoF/7g2deilg0hGWFuJM4guthQtPPZZTpZELtSTaxPlnP/l5AXcPWFWJNTEmuKc9K
cLtJCEKi2r2pehJpFklgN48qUfq1g7l96TQEqn9SxZ2hfPjNketblq2cueKnnDtbH4IYklWq2uhW
hkm1bANfWLRPcqwgeY6jY15GOQ8V8FuM5ipxmmqZkK55U2WttnaKtHiZMhdVXuUQ8VW7CKwH9JWB
M+VXDRljt9R+w6HHIOL54fR0OrXEeas/fPxUncK0ft95hBSOw3HOlgbV6F+1qIO4Ey3g2B7hehSX
bmWWBylKNNm1uB+bhG3IN2Lsrh02MIbd8Vsbl4+VMbFL+aWPF4NKc2eHIloxIGfCyAguWHW9zbzf
Ta/yKPsSgcZSi86Ip6/60OZbmn8VPnFVPqjA6n/E+MVuThVAHtn5zrXD6W6gDv2O3Qq+sz4bPuNB
Dl/TyTSfY5pH6Ak8qtsQZ6OuKq5QldaFOZYIT+mEb8q+Aw7dM49DMuoePWSsSDQBRjejVOvO1gqD
B9NNt3kPM1C5Y/iKJ1hU0EiSBtsfLpRtOER8QqT3N8pBdjhNxZPGKncZNXQdO9m296mg8Jrk0RRT
xGhochcoB7XXFO3ebY0sZW2nkzyopjHabVzpAer3ADmq2cQ/A1fLHh1h5Tu/KUwG4EOXPyL00w8R
I6bLpo2mNxWYxkuYes5OCVmCZ6RYy0pphp88xefvjZCUAAaHVsZIBiFYZwupdPtsjLAOHVHSUYgN
LYcFOVduQqZrt4uGT4r49xYxNjSdUxjnQ/38pSFga3I7G7UaW2nzWPVVuR2BF6SLtBoARX38cJ9l
VP9almk/8VTzH4Uu9M9tQpPNYGYKRxmWNyqqsKi7J5r3wUGl9fCWcsiCFINVfGFpjNo4dHZrQWbF
JXX0o2JqBb7Z5+77oBVWSIRIEDH8CkKB7tfb2bl8oY9B91l8wIkE+PsrSWlG30wYFkvaO2fUSbqy
l2ZtHMu2mHWMjI2XFZX7JRIELilzbTyNRWU1Bwfx84MjxHd3LolbpGs/m97u9yYLBdTUOFvYtZY8
dLykj5/c2rmrcH6RJg8PzTN8Jlztn7d2UpNBe4WLrEu9g4CCuuM6c+JsI4yk3fpJ4e5G1/UeSB83
rlFs9mj/wlWaQ/qTXfhDkub3GWTr3RvHekb5LNmFjNM//20L4jMxdJZM0etJykNdG80jEHNW0DB3
7glnCA9EJw67xIwmrCZJ/rVrOmpfDUmc0iPrXmta6zLKG44lTEDeRBD8r27bqf1pCZNX/DzkGioN
CdBYOuhj9cY1o/bkRkbes9sXiLPrGqFfVCQXQGPyg+7qWDYK6r3JVjuO581R84NPgGd/NfV41qjk
aK6JuQo/b135uEEg3fXG0S16eRBZWLx0XsECnQSIHUfHrJiAcDM/eXr+6mfOH6tIZqFTZLvivKnn
tkabzLaco5+5/jezxakuW3LqKTbrtWZO/W2EivZQuYVza5kTDtzTIfB/cRXKkrbLxQhB+O6fz7Ab
94OvDVitY6TfCUgDVaPKsoN1ZBv+guHhN72cvFd8gQA45j/P2uYzAv47HSka2oZBEUtT3DXO+wpk
kLeONZjTkc5DcMhz9n9jUuItDoVx7Xh9jgQnuZ56MsKxyNE7I45x+/GNOB1l/nyZuQbB7i8o6Sne
zpjeTm8UCAiFfhw4eOA2tnWO2fOL6zOBTBYeCnYIYXFsb7JxCq5FUBr3Q1bmP/I2DKaVLWTxQsgS
bQkwdM1jjAx6p3XCvHXgzR3kfHz1wy7fVYZdM6nsUcolI8NQzDhJuMH+p5sccELKBOVw6D31aYkH
+PSYz22df9Ozr8rX5Bc3ePQs+7yLnWQdevO2//cakTAAuxZOEW5RBTq32JuNQ0V6wCr3y9cI8dgd
u7q6JWtZHuCpczD2pdiGujleVpl574e2WA8a8JvcBbqWSDmBRBD9D/y21jVjwi+V1dHVGKYeGwwp
NZhN6yc2xhmSwVDtV4t0GCzrWE4IfFadi0cVgWrJJDQQcJTMYbyDdFHC1DJhV0QTtBlj7qYOsaSj
reWWPFDBxNjbO4Zvk3bomqjctzWuUDdu5DrW++xLmfr0M1SQrXFn50CUq/hWisHnwTd4tmLUzY3h
GqjyufsaP9XOxmm2h1tTPoxu0f6cGqiUSGQQY3WmfxWw72zdxJwQQGrAXTpN+8bcVSdqaC57Lf43
J1ZsaXSYctkB+MisbYSN4cpL1LDlzMajwqlM3XZ9lu8Uc4Xb0gX7kRZAPKbY2wvfedaxxYOHEFtf
9+GiaEUbvuU2ptpT4dxNDWWKUag9nLBoT9ZUuJV0lIc0CjYxyqo9JuwBnoJZbk2vGw5TbyJamdtg
Udv1iD7L8UfmBPF1GNH7TTOPOjNN+kNplTVZN0J7Vln/I5ti95osqKhgYO9BV/MADwZW+prGrbvn
TKZt2iaGVRQZwVG52ENSJD1IftpwxKErb4wk6lYoFy7DWAO217dGvkNy3jympdXdQa5iB2Ia9eQY
SYnspjYGUiohoixO/5LQE7BdQSXvKyOGLNLiF3QiIotED7+gGtzk114FANHEIkHXt2owd2noX1+C
qJS7lKL6hmAefWtJ9D2LUuLSoKPcpgt3PjyGgZkDYqJnXLYlt+H0o6EsNZceE7pvURyLK7oxzjar
GfO3nZuhTaD0vxh7bPZ9fWgKP/9qed1V0hkOMkuFIUpm3pINzuYUIRFSgPddJbrnb6UYm4cCShta
eCkvQ1mrfRUnw7KBfLCIzbJGrSLS+HDajTD2hoj0y4keppZZDxwviytjjMGzC6XtiyRP1gjixXVo
hvlypBf8rc/L/CaDG73zpdatwgGxQ5cZUCfDvlg5nd9sEeU64HdccAtWWrtXZebeddCVLjO3HC4q
lG+rUCN22eNJxozlI5gsRGC8oKvG4amPoFTaFAneqsHAuRRCD9CTOfQWxlALVgZajKVZVOK5LkPm
7czsNXKb4AO7iFLsAhADspUlfqwno3ZMllLvNfWT+K4ZHOe1b4MvXu0ba5WJdOvDTrxJ0C8siwrv
/2lVDHjNHtmGNoxRuLAwa1cIpNMlL+PrxOJ8XeqspXXdfbWqAPHBkOXdW6VqLArzgSNq8BVjiukw
PDed9YoJo36k7G0exdxf/dXKH8qEh1AXAqPUmAevccXqp0XoTvieDGs6R22NEiPW5HGAGsfKv/Qw
jG1tjkGPJaTntYvadjPM5IG61eubqIflNIrGP2pp4+/QGYDjkFl60AxGnejjNYgZSiDkWDhiGtcI
VSISFFT5rCLdu/YKO6Bp47C8hJEc1k4z3hEKQQSWbhcvaCRZCJuBsQRZVHGLw99mAGdJdpm6isqX
oET3sjh1Sk53LxltGxwt3pdoSt+8MswR3ZF5tcUDDJWX898VyMzkDVey/GLJuv+e+kN+NWihOtpp
rt1jfBn3dW/KTTXU1k536n5niAn9pdfU6ylMiw3wDBhuRINCqYsKQCVVubSjpHl01EgrPJkomaeA
Ps1pKRsHs3lEqItnGYiXeRGQJ39rRtjpynaQe7Yc88lOWdVdK38wQ/1qGthlp4ywq0WhNXJhhpiE
2xzGq2ZM+3Qs8y3wiviyVpCYQn/k08bRKJ6EhmtuQLLX8z1zuJ1tA4ZgcL+kjSh+FI3HLM4pUCHj
L9Zfcju8y3pzROKN0wZF30H5ln9hx4nYVMmkrhpLWTthmPJCASNcmh1S0JkjmodFcz+aeKHdSsm1
iablKg3SG9vuo0PXNvJWzdWm2zr8cqcON6h9o1hSETpbrFB9n3b3pm7RTJjcNUXp9AOc6nTVjUn+
q+UYzcVRFGoCzW7kLEN+qm3SWTT4LF/rlwi+Mef6WCRsLdAvaYElyFPcGtJwjum2jHz2Ni34Aifv
0tZkBJLH7w96j4gz7XP9IWVOu1VNOb5l1H0rOjO+s4omcGuLSTX1I95ARs+tW4arwjO+C32on0Ve
aDg2IsS+lmeYS7ihtObqaNybriA2tnJSnFEVMzWvjK+qENLjhFcUcGl8bQythQM3JvuAUckWIg56
37T/kZNod2UggNvHjKTWVskZPXFEeG/Guo21vJ1xup23wWvi3SXa0BxMp8mPSTbS4hNeOWPeeOuR
/+qP9GiSI7ARAieC0ei+wsaqIYzRKj2Ve8CjwtvSitMfk2cxzp+z8rI69he1ZturXApvoWLOeEbP
5SzMCKWqGEvn6DB/XmQCXWHj9uNTMmrafiqyetYnVtekB4VbjjX5ztEzsbT0UuFx5EaC7aDUXJlW
TcuHF/zZa+FYMjV1r7rTDllGE6kgooRJb2UVEwgT03/dRrzlU+uym+UTAGCr6PG9ze+ySdHml7l1
187Ns8zF0Q3ubU1PqfNXccKdapWiRR5xBLR4zZR7P1q9fWjxkW8pg4xHXQNoFyNT4rGTivFC6KD+
6CJ1m/n5XBXP6oHet+2vejJofP04ULeDafDOuIluvhSUFRwiqoq9u8QEFUFpqFl5QATxJ31fcqKc
60j4BMULynv+EZ75iDfAVu1dVPOnEyLIg++M9Re/9nkCXYUDG8Cg2NPBCfZhZNhvLpjB68qN4Wkr
ZGI7NFj1AQ2yiYRrqstvQpR8XMJslpbrhIMOic2DXyjtqPLQ3pTWNMB9MKZsl59GvKbmQPXt4Nzg
LersUdwIjATaeiyBCFxHHhK/MIyHuz4Lj7FnldOy62bJcyid7p4BU/1db7XuS8Ok7BKSL/wOu6Sa
UPowObtTlwcUnvmd+AHti07Vizy2tOpbqy3KH3llMomGIZYADi44j+OHbzEC1E0IM8gM0RibG+wg
E9Cicnhh5cE939mShjaIIzggipidqtC/or73LWzGQX8YJvOxVoW4Qx58M0by0Uls93G0BrVjHe2w
B/RcvKFrVF0Zb1nObNRjtm5SaKxHO9JWPOsoZKlXfG1ppySjFrmJFQwH+8Jyijvp6fGOuc24Lmvs
/Ylmy5fAKfpLI1ZiE1hdv7Eczz4QoL0XkcwoIkJoRE7win6Dyi2A6nQcsQYtTeTtCOIR88TNWG5F
AFcvIQHEwXJmVW+DKmbsj29PKIAzrfqGzrtEKZ003nVGiEW2agZLfOfZ89wdhKg2usqDWFVLm3Dz
CyfFlJrZhbzG21P8zNzC7jfaGAZwrV0RPSejPu8AdD7x4A1W9UV1Qa1dgqzuYB9GZlpeOnhFv+Jb
dlaFUbv+YhjGbVInaunhPlzgADumytqPfdruTdUP170NIc+MkvIq8vQfZQiQF39VmNwmmWLzZh+I
X1kRrRFv/eCmSztkMVvbrTQvRxi97qIvXOe17qjlQTHVQb2Ps0w8JT4JCwC12+HY1bXb3uB+DkoX
aXRSxlshTf3JwDfA36cGuv4OSioMkVO4BZOcrRP4QLcQYbwl5izBtDDhBDDpViaXp+Hzr/ohscta
LQh68Y5FaLXH05z61KMtNcyvTL7zXWlzjjXHgSo69TTebzPteHXMNOfVOf1rkW6E4wqgWL7T/Ygz
kBUYCJFOtUcxL7VRyinl9K/WHvVWMs+8fbrlauUCatqICuZuYFvNDUlAagXcw7hm02T6aNOUStOw
fAmjqn9jPe9xYXCUYxvmE7351OynBUUBsPZnHYc2GQA2vtslyYPFC9JMEpLcIbR/wusgNPtUSybZ
fCDI/DY6WHYuD7bdxqsEQE2E/D3Mn5r5wOunPX1ZNChISULFWidGg3M6yADGLC3QRtbmuffXxIJl
ZyjspuClKtwGkW8TYzZUwy1W6vqoCad5tCTGRNv1eQ0Dz/x1GXlR8xdqfnFaJQV3rZ+1DdinwHUi
EFd7SCfY1jCEXOPPyD0U+Rl9UUML5g4a3zzwcXoHqiw3tTsNF2Ma/Gw7hbi5HMYd28FNX0Le6Ywq
26WB612wOjiPfk8KURC2bFJ8xQXlrn+hxV6y1zo3AoxCbaWpxL+v89S84p0l3sZ1u2EZica4y5u2
eeRn5/5RbcJwHgJ/3cRg48B1prep8KZpaU2Wvi8CbdO3EgJVU4P5zDT+i5+8njohRi85jNfYK0w9
9lbuxClCGbH/3dXUdDWq0oAU4+vBtyzET7WoMfIzSJlvjqPmRyyruxt6wdZh0CzAviOq6V8/LP6x
R2MwaB06sX2RsqNzOkm6FT0oeRcXKVw3ftop0nVOMLHuJetMcLbv6yb95lB43wP8ztdhnz5rScBx
FcU/gKbISNfCiOyHVI+NHec/cFWTTvMjhlCdI4u8hoGORYUK4V4LGzZb1kGeD98LcbbHnBrSnhnI
6QmOYpp6PlgU+Bdg/BenjeLXjmrB6VqWTN535dyxCKB/7OiUjzik88dAC785lpDHqATxwg4oxpUy
OZIjPW8v+xoylcEM9bYdq+oNO6q6q4MytlgauGGidLUftUOHdZn0qHlgTyCO6kVcXPsjpkjNnoJx
MUXwVoFV6BgT6gai9Dy9LNJy+GZAoqSvpVMmjq2XbDAnwZIhmexCBIm+U5qTrHs1xMepiiofimP4
9dSg8RMYiwtSveCETKUzPv0STjk2/kOvS6xH2ljPIpnRmjGS6K9aHUPBaizENCeJUeKr7HsyeN7N
6XEvfZjYObWFT7nL2x0nsbukG2LdNkPyEM/9a93OCfQyjRJXJKItVhGfbknZa6xGZEPXj6Wt4UvS
LFDMv5Yjw8RF7uAsW/I+Ns6ib8IpXyQov+y5b7zVI7Oazd0kI4ExoAOSVbehGCngpdZXAOiThDHF
xLE7xfTYQB6tfNwZg1dS7Ohg5jYN8bY86Z6ZfoW72cGHtoLjaXUTqCkuTCnvwypU111Nybc5dQlP
RyQ6HWWI9T0xbjyrkI/VXE6ejnfsRzQLEdNxKEU3cwuaBBQEu6R3CXxf3fYoER6n00Jc6XzpzAsO
UZND9AoGVE4taoC9ABl8gGtVXA8mvDMM8PwRENcSwOs3Wdne2gpL/UbXq4BMZy1+keFY7cJBrEks
kNc0x7Q7orA4vMydvsJCitUYGVAxnrX0qpdF9ZKICkk+Uj+s1u1wd+psuwC0Dnbac6gZ0k1fSrFr
YAsds5M+am5tnRqSyO/y54SU671d++Ap+lFbVoXnr7V8bhHVXV7fxWDYrhN0Nbed28HtH9ruukUt
slVgnNSicOSrZTrJQZ83PmxU7XXgYned9Ai3WhfptEVwQenVIDbSwn+5wLzvwWeggh5SHSQ+KK+L
tBkDZhCW++ZMIz0btKVd5rQA1nWC6Mb82rAmA2d5Q0SGq3tURYbaaDV6RieSPHSypCrv1FgAIBIy
uJYhE2Qx1DwijQ8xpYb9wCm+ScK1ZJEaV3TIIEbHbtJ+N7DCi307whFmx4n6t1YyWo1PssPTPg98
nj3KmeZGgFPqPGu2k/A7zAOg3A29Ze5KZ1bQ+7cw2Ict3SOH5gXM7NOzhHrY2OSuoGkATGYPd6Xa
ZvRgd21WqAtVymJXQvnfuWW/LjJPvzT0Lnjo4uIVw0ZwSUFDUSaj+BLQ5AW+dvNbXYjmMZl1GKpw
BK4N0B7Q9YIrg9MBhNFhfIhNd3gAHRtfuy6FgQ3Xcysjsh3SrjM3uVDXDofqSzfXzO88T+FLh6z2
cHriP27+vyM2Yg7lKCUVywxy+LMRMOgelYNYZNzoNMkDzfPvagohUPV4FjtDZvsq19W2T4FzhkH3
3HUdY1BTU9YydDPvxy8Fb4lOa5vYvXfz8dX9rSphOKR0/ACzpMQ5H9G0A8iSpIinI+kb+HVQ18Qn
mYEQgYn7MI+jQwvmAgp1UXruJ7lb78iMUFrqgoLGVqixrDNViZfIzO6dkmRHP8QUiIOmeDmtyHSp
SOsJ4/JKD/SnPksiThFNYd1YRR78iPUkR/GRhpuPb8b5sN5Cx60r+k4OJLa/VYphRZZP62nqWDjU
Y1BkmVvo85FRd+gKxoLF++MPfOcGOK4ybOTtFnkspnMm9KLc7qIi9bXjqLF3JfQU48UQ6u53wxz1
41jk4k7LZ7u1r9wr4KMzvoqLW/RlU+3t0HafPr6g08P45/iGC2JqOI938YqYs5jwtxGvGQpqgmbC
/Inz+NbxAvetmujv6mCeN01d/0y6zt36lsIWOw3EdfT+7dio4qcrCA1HaK63oKcKQLSaHq2HuvIO
ehZQ8YahehS88Bdt34afzNfe0SEQyWnojmGhsXH+UlnoHcbLRpnWEZtavJ7qornQyoC+UQzDoOy9
r+iemxs/i6D8QhPp1l6WaZdO5CXLNmfmOye3TJAzAf/4UN9uKr2pLnofrMFpv1A4nW4/vtHGfCP/
vNFcMppM3WXI77qnOKvfbnQu4gzDXSCPTuwk5AvU1qYLRLwNsTRsaCjLQ9NTXSt/lC8DqLNN7Pcv
JExxKv53T4lUh3EMPnsl/x5Yc13sGIaDE4arO3slMakUOIMrceyDOnoilNXbRiJsH2sHzAyMRPM2
HaJVVJEEk3u2u3cY85ARhHDnymgne6/mQshCMbryLLt+a/FurMgBytaf3L+/9bVK5+Rpc42IxZ1z
LcIsru19wHLH+DThOfXAwjEuXkLK/AVXBoSCMJadVSWvWRjFK/yEdFrned7HV/L3oqG4UfO7wiNo
OedSSWouNh2dgedpoKtDWfjuYp5HgeWn1948Mfr4896RUiPrQQCOSBGrkDoThgDjwKLUJebRyr1I
p5H4xjgm2+ZFJBDnKXnoyVTYgUvtGMJQFHz86e/sZkpnjM7TYeoujoaz3SzEqD4lGa/a4Bnw5Bub
jvZoq+vWTWhiN92eCUN8qVIRgi1FnRfLsryVgYtrOku1tyEvHhS+/1vUSJ/dmXd+CQNpCj/CrO4F
If/n2lXlQS71vraPYYJq9iQQPOnMGBgXLzBT6080Ou/8Eqw5DqKOeb9A3vHn540UvgKppTwSexVd
SAKp2M/D/D5NcsY4qYVZsiKrJ8GsspdCOotPfoq/JUK0TQ00q/MqYlnq7KfQKoNwlELJY6zJdodD
xb/IVJK9lXPWgBHJlTHOEmJGvE/dpLIrc1QPtUsiaRT39oVPvtUnPq33Hg4uiCarbSASNeyzX8DC
rVhYhW0f6dnZj1WU+4j4rMjfFAiKaGTYzk8hmCcEFS+IN2oXbRk3WyMIMmIGTEz1BtFW33rd79+G
aZY7fHzH3vnBuEvcakTVLBrnm1sBuULzLUcdhRHPPe9KMMJq0/4tmoe0sREPb6di+bReDcPEaOLj
C3hHjMLmihtAGojxaYeeCUGaIRduSBbuUXXReFf7c3JQFGMTHuNDLpvmkPoAjwyCEy7CYUi2sU3b
9pPn5p09XqGzYAURpiDl8FwjheMhtycW9RtXtnsk5RnzuKHZwv9lHKpN0xc19DDZKto+DCPFsDHD
29iO24OVByTCJFUM3cusX1sfxANchxDguNEebY12SklOO/mCDi3Cj2/dO/sSFRlmLsHrgobm7NEC
FsRJEpr0TT2vcXSsnNvWNJFUFfZ8KpnHfq38zzb9f209vgrfqrzOfzbn3uP/vwZl7v//bFA+vE6v
cVA3r2euZv5Pv/zJyvkX1gMceCzHJA7gsfiPP1nY/0IdZCKHshWiUbSx/+1PlvJf1N7YDihA7Pnl
4K/7tz9Z6P+SNocEOsLMqJBTi3/iTz57lmYTkCnRJ9Gq5lGi7P5z4c4CMKNNQ75MTrAb8OHBi38Y
BXx6iIWaeQAfLq8xwYXhJ8/wmTbq1+fOF+9g7XBws/75uSGeDq/3dFQ9NqBcHd3CBrgUrZk+sfe/
/R43vwrJ3y3YZ3vh6aNIpsH3w4gIOfBZlZBODN/bhoi+ruidfWK1Ty64pY05TbhGTO2fnSJ/fRr+
AJdjHN6t86KxLzncRM2Af8npKEsdA1Yy7ZAVRPRwU/R9vwSigInQzu//8dekAmTX5/yEl1LOd/y3
KjrsDWvOIOSXVASjBrWt/2ztdFyH0WSs66TOPzFhvHNbQYGwe8wOQRPD9p+fV6FtCLyYYWcaJOkA
V4TMz5VfTd2tDY/G3cC9az4LGZ9Xtt9OCtxcjgdoq00eWF6c8z2jths0Wb2sNh0IffjiqBhUbnym
UTz/FJvKSRcYxJAo8m6c642p+AEYVk6/kWqOzC2a4KKMIvuTHfj8DeBTHJMvhK/IpkA7N7EEotYy
jvzDDHvK6OAnQ/gcFVBgFzh29d3HD8d7H4abnoMhHYa/jzJNQD/NszEs6R4HeTsYHn0TZIcVmi8f
f9A79w5LtqANjtCVM9jZU1hYUZaFEFs2muscMQZVwATd4ZNH790PEXJet2iUsGz9+ejxRNNjqhtC
cCzxZgk40P7kqU+WjfduGadS7harIvrNsw+xAi+xfWKyN4ayu20xTaDp3PwyQYi5+fiezW/Kb081
6pK5QOQIbMNbYDs/W4Ntc+yhGya0TddMcD9ZaM/+crxr886i03Gj1uK3P/vLew5hhFWk8Qa7D4m7
U6h71Z1lR0Zzm6eEY10MDW2UZTZ5kcRBT5TSE71nb7j7+Due7TPzZVCCnKyGfEO0Vn/+ZBqUKTWB
o9s0eh9TVuVeCTUhBLZARESsigsnC6yvQwd94p89+qdPZtk3wW8YYDjOjyZyGq2kmtpkw0wx2Y6M
+DdjRBZexcP18M+/JMsGu/zsTDNOvurflmCG6pmFHIRYsYCwJ82vqzeKz3bHMHjaTmba3sWlaj85
abx3Z+dX2mYdxq4tzrxhXmTqkLgrIoxDA+pV6zTNcwdDd5fZDWkyg2+2RFh0ufXjH35Z1l8blzz9
XH5Piog/f1HP1PMs1ot0A1+ouddshyZ2kGUvddKX275uEUeaiXj++EPP3nxLonHhtM2hyrI40lnz
P//9DvemcDLXSDflaDB0aVSfrKw+tLpP3pqzl//X51BlId/mzafU+vNzgtBz+5qQPMLEfe9Kxp24
KUxHMtMgYPzjr3T++4GgseneYAjnXvKEzvvs718pIAkKmTj5Cs2y+RoeP/7b594Lf8FvywsJYRwV
WIxRx9lo792zJdlqBSG1tDe3XRMwm9DHKdt3Qawj8sf7DTs57iAHMzOAKObkkclgPlNoY1hgjWzR
Gz65SAn8ezgOgiRNpxhDdzFEvvtFNFIw7A7qaU4NqvEUdkr6PtHDxDqRnlw6Lzg1230CTN5fWmoY
AOxZNRlqVhc+FTiKnWWhZelF1JOCuazjytq3U1XLK/TeGlAKlCEoYkPmFalm98+O74DjDwszuMti
l/58LbUXbxjFtRE18o14A+e73unZLfbMFsIjw8WXMJZ+gzzJggsLGkxWDJJJKVkGtQ/ou0AYHa7s
Jh8vmiCvyULykUGvU5ps97zE3nVbV1O9qqVqOtRBMcRIe7JmFmEn3GVtdf5ONrVEL2c0IVAag1CC
C/CC8Ge12HWwJOEJXQ+qHOylNHxuP2eEQVxkJ8i142rjN0av5pcgsYD6jJmRJgvMVCRBCd8s9xFL
+xwt30jcY22bF8Q3+WBZHbgZX/zQq1My7vTktnTsAu1UScwIJjIECwnplN6F19i+tSjVDD2sSHym
pUu7rL2gEQXfkTonJ8atd+oHL8ZMm4VMbVbuiIVgkVSE24LAtqPhwuMf0FxzG3ebWFDtqU/SZOf4
Ghi60m60eNMnqvju4Uc8MmvTiWkecYzttLhIrgoAatYNLOH+Bt0MuO7eZ2p82YZTNrDyI1dY9GOV
ZRdCtcb3KbTzGugtGN5hNK2vphH2QK0D2mQw6xjxoSTOAiDEeCOLFXAzwpzgsgNTjiUpU6g1up6I
KmURrGoz1bvr4rgiw46wqp84DAuFWE1l2TKgfnzxnDA3d07uF9ENWsrhUIrE1bYMMKn1TDmkLxR9
hrXNCUeuN6hxtfoi8QW0t7EPUmTxds0VDlaPTbOeyCJpZsTJqq3HEUlxW5JB00wkGeexnZSrKi81
nRxCaaLrSMv2DbytAceaJmK2HKzOPBS2GTibwmhjA2BFq99yORHDbb1ucfZ6LU20vi4NUOn2RBxH
VTJMBGRd0BUZHLs/ThmtnCVAkfErJPyCdorvDPVaeFlTX8be2BRbLSzJpdDIOt3iK3HqVWrIOl/7
DF7SjYX4ydsBKW8a9FNT7d+SLeKJ1UgrYs+dGKN1TJV6IKNsju7OW6JbVSCTR8NzJSyorNazvWeM
PHKzbFIup5xWOOA8t2dJsQIHECqxPjBByUXrFhqzT9yxTV0i90JT53GGEBZWUFEzZEVjX5BDM+mN
/62qwPmu0jKRYgPxwyS3NSHeZ0vwfJM9uCJvkVAWcaPWYupQI+mNMvpVUIGdXwSJ03/BeOpMS2kF
7bOBIlQ+Mit3nsIQs8cmtuLxu+Y20iTLWG/EroY+U2P0HfJ6QSpIvR9KR0pCsUExeJBhm52vJwzY
c8eunknJTuJVBwzhe+jJzFqNMrFJng9ju2XlQqG6dMpWwIRsC6ZGKpmmZ0Hlf5mVOpGsMjMDBX0P
1Se8Xd0Xm15P82aZ2WWyrcZRC9ayy0eUf7Ym/I1bBO3Pvhs0Ywm2ML72TIkAXNbJ9KMoM/41Ybby
v5g7s97GkTSL/iI2gjv5KoqSLMt7pu30C5HptINbkAwG918/Rz0NDKaBAWbeBv1Q3V2uLNsiI77l
3nNfO1vZYxK1DY9AZ1ziPsJwyH9Pcd4+T2EBz9qGlo/trgWhc1sFV9hDS8DYirY26Inc6TB/HhHC
Q1iWWWxNyFELRa9MXGi8C2xCfndbh638bGACn1S02FnKrAxFKstnUSeVEzQ3w/zPR80ozYZ5QxEj
q3Fy9g64ePCQYPbHfZ2rzEmd3MseA8/Un1O1kDawhnyZFiVLC71VeDiRXg8ut9Tgf40isMILJkGe
fDjicZwSxB7EYNK3bkr5LHL+/7UpSB3vJxLr6nkMwDsWE6xmm3sgONk6rvwj2ksbf1GLKAr3jCEu
als5j9QAKXk2UFArVYLKDRc/Q0HfNO9d7/cQQNDuJ/44WIBnYkaF01D8AQr7l15hJg4lEw8Km9+u
wQBydLeaSK2WCgMYoH5m3U8QYVsLsqIoXdjtXocsJB1nEF9Dmlp+s1jz7wylAt8T4Yu3iKym7hiD
m77a4adzhvbtMlKOcTC06ejHvxsC7XC9xGmj1F98K1iDWtSSfOR//dFsL7NTfTtReMgFmKkieqn1
2LIpE+/4KPaYLt/hYp9Y5T77sm0ToY2BwlSWd2T6otzeSBGMahzp6BChPOuLzvv1dr2mLrUFr9bK
LZeEvgUqZB7O3tWSFRBdztq/TbBZ95eeGKVXBDr53qvUI2YgmaJiynaV6fGTTAXrUfJKYAcTUUdS
gTmXK5/T2MiD1W3rjY2K4QEc9nSZ124zqck5+BJTXsNHhc87T/6N/nK13f0NjBqXtITD/qOH6HNW
4RrtjKK7Q1Bbr0cT2KjcMTt/mq11Nn52nrUdVGnnZYNz/uwplzq2iNcfBSGikCQ7Bl4lP8gR+5Y4
2nFTPnga55Rn7I+4ysILG6fpAQ5xIRPmK8W77CTKPpulw4MG1mxRT82qSOZh8P7qQDEgAYKTiR89
1jMABl6FUHie1t+ZDzl+9Z+DEehBhTkGuoohH8d5GSJBeodZnGdQOT4gmmzVN8Hkhs9hMbuoDk2w
Z7G2pgLaJxhTsd8WbiWszy3oJJu8wpRlXP8no5QtE4bU2ZpE1VUBvE29SP3KxTnV8BdrjwzO+XCN
Ky6ojwmdZKGhTjo0vA3tbB5ZkDvgsgd9j2rN/VOi8ppfB7XObgo2gHDXbGzrMukELrfNMct5Xbav
1g/HtJ2t4S5jAoDEXflvkxTFX1TH/peZooGgy4rCYszb14X9ydMSMQ65viI8bqXAWj5JSHcM310E
72Iab+LZE9+RLD4WctCfHIL3wEasJ8qjOrUt2/q2YGFf2jjT1/jQ9zzS/RumclIZx+Fsa1Ypuwrf
BceU3Pr7uWpuSsLNEjTw+kkPMyzzaAR3P8tYwcKOvqeFNZZeSVTPECmn1RBuKZI+s0eIhX0HZyfa
mtgjzBcrSOp6YN0LJC6JQLfxBdWAQMSOAEhbaId/sd08B8V8isX2EFmEx+1wAoRn7bdgj2UWBF8m
XxuuUXhIWBlhqPyGI1hP16jiOaUqFbsAlO1hDaY4nWfBBtpxD3PGLs1zCocAdlWTgtWT8xBBxLkB
oOISd+0v3TnbFK+s3S0HTRzHfhqDeF+NmY/a3AgHFX8WJHG+vGZjUL10rcHSJLt4PWuB1jXOBBrt
OWt+uUDufwxoOC5RSZQqeLfgsRwxyzVktzwj2iN6klYe0nox2OR8U90+FBuUV+QqPFQqmquLx522
C/tuPHdA6Y5w7ed9sBGUsqwuR4o/8MoBifBPFtzdiriRNJqmNeFnzg8L2cOkOhhDvTKAkjWhStDZ
rgR0qbE5A0owDxSBfeIrZQCy+wEfnIJNSXFtmWQl4vaxRPr86nVmcXduVWiSjYMa2nGH4h8NIp7g
dVq7VNVc6Idtc+QD09yNtDN3VeEuLidE+E67cmoM0Xae+ZQOeWznVkIR2PEereFhmKgCd31Tw6Kd
NyevEz+wsg2K8ZzTh8yoBkqfgvyEr9X/VHY7FbeKJFb3xg24Tu+wjAwDEW16mi+uigJk7ZBMqFjs
xk0Z/2qTRrql/ogqrryitewfXm4RRhVR2O50mEuZoI/eZowXYlOHrdC44XCdOesVLAxZk59hLINy
eCBGpO3TVQUEa88sQ6+qc7I14qjPfwSIYscnLbwOMJT11XUCutIK2dY1sUjM6FsH120V34YcfsbU
OF+6jUdi6XBgPEuqurQtjHiYvfLX6NoecSDVQ4ElDCF+bnNJU5YloYxIZ5uJkhl3fdSRMoIcd0TG
n2N+kiMF126V8fJrq0bkkshCmuMyr9Vh4ZKtE1S3Df0mEeRK0782hWXhv7wetAEDj1za4U2T23fN
Vr5JC1FfLpHlN26ZBhQ/5zrvwrtQaHmZrGZ8wbsVNUdv20bwfioHbYwudKr6hmyqoCsSxIKFecRJ
3l2K0atSXh7nEc8xaeRBhwnl0AuJ7JYd9KXwTHDvLwRFWH5/mixKu62UAm54IeUjHRVoYmJrd4xn
9ImErhUj4FyXDyVhWX1n2qMbrvYntPP11XernK7EoTvyUTlfef04vjifwj1zoO7Ab+CVXYPQkPNB
7sDwBg542OJKebsZGoG7kzXgsJR3obmhNAyPbq9JiW39FhZkmV/6Mvp0NhmTkRnfec2qnN1ST7Ii
96OYTmFhvTUrSv/Ctqb7KIvEI3bBJjVoX5HrLn+CRauHzvbVA0vs5S9P1iuTNgwKpDe1uPvC/DLN
pPhiP4Z6kU/PbEduwrkg/31tJb9bskTEjd3INSma9hdL1uu9SXKrXUcYw3Lb3p6ykPESlLwNZA3K
r5MrxyDBstImTaOcN4qH4sdQjxD8ewS+yy63BtmlZZ/V8zE2i/wRKQJCry+2JPcsA295rew/uBnJ
r2pwEEScpVRSigIjBJ9e2/JhEU12E/WBfp87LfKkXIbmJxAPwa+VFIkEmmD2QjLUhOsxyFChhioM
0s4GMp67pB0i07d+2s0qlh2K96hIJqX6/TyK96sC/qVug35J5nr6vRq8YCNlv6yIzsAuVuImwcRe
NFiwgRnO3SFCElVM5NHBRcqoLdtw0VfrI/dPoMQP3O3zVzEVxQlPxpu5UoWh7meE7opu4iKtQqSt
DTXHVxf3V69qDqP+rldLt/wUfU86i49RmDlw84t4TO9tkDEGGBcXDOKqPPoTLmtGmFtA7NxuG4Q9
QIPx14OcBLKFsFGCFGTO5H1UtF9BSdhMZ0vrjjDhSJ2xw1lPur72Dijm11+EFSmqcYqI+4y8+unI
XK1RqZpX/2eRW4a2guruQ0TS25dqrb8cg32RZPr1dfYn8eLa3TXC3SLOD4FAXBPIiAoLTX47HYVl
Y8HcyiYivLkkcrYbXALBXVL08nwjtixsHJjjY4SurSs3a981FvbpeMtDik9+HYjXzbBiWF6ME2NC
4dNPVAHeH8mtsxw8f3OdfTVN4G3XMRhex0hS6qPhCc7GhMGbl1cER+WjDiZO7GjsU/zIPp+nXJpm
P20ACUJsKvLAA1LPMHGVunMIzbR2gJoaci7hW/weXSrKpOj69jGDSL6wFXJsQfFk2+Vebes67Wd7
E5+F4VDfIxENkPjOjFHwco3qRxmLmiK0E86I9ZaUtX2AilumnB4YvUMdmed5KSGIObgvCGPtJoSt
kGPtbysSYPI3M+CL9k2ogx0I35yA36oWWHSWqTTUd9Rfe6299shIoboGUZaBSOsw7L4z9sTzPptU
TRgs86Y7VMXRpVxX2uCyDDnVI6zfj7G7VfYeTY79aGF9Ib6RAHNCm3RPK0EttwyXeJHg/gkTZCfG
rJeu0ClpTvJs8sigqWhR0PlvbtIjJyd/zxu3dwY2E6F/sxnw0rgjOXCZv0yHsII9wNf5hOJxgW/H
dkEARCez5FTufRySXTZvOasP1PnXSISabSI2gzHxYCzD6hm0e4W4r7K5wXcGLWYjO2GkerT9S4tI
OWYOFY5PkqvKYhCz0OB5HLULAadhXVGD1qF1q+s1LNOwH7pu1+dt/6OuDdGrwWIxqQrJFPwzXQFN
u9EraDwY/U1MtN268PdxG3QPohRcmijaOJECNyZRRRdMK/YVUkrCk+NJfeAh0xygy6SmZJlG/9vt
pP+uY498SdPFhEbatT+F+JPb0U9cV6x3Hp5QG/Sqq6EnhqRhEzcp//AnBt9t7lBqZpORv3xniL6N
u2zX2J1mObgWgbZJCWRnPa5xldP4rSbwIB2yEMT14+gubYOZmS1GooGQAXA/xQHrtfsONgTTZBdY
wj8FuumpEZH5YtoWHnOHSozrxR+0PVyHYEw3sm6TU8pka3qQ67pEiRXFC/nssWVFe43+hHm1rxZs
a1RFvPYNBugjfNlY3zSjlkTLUys+5cTTuDfos+ptJ6e8OfqoBDHDLxqMrN1aVfgY+qXbJxbDrTrF
rsFOCqP1NTDCyQOxq91g/QjDwv/Jzxy/FNEK5ko7rgySpYj7/tyMEz8WwtSVizPsKu+WvKYK7FM1
eO9C53T1SAid38IHQ72vw2DCbIOP6cVecAjvWoLk8LgSujo89MQsNInNKf9ibN02e8MSXH4CFpFg
CZDSz3d6qmjxnSAciWdsNlIRZnIEA8byS+xfwAPablKKHDAuhrWaOPPKdom4ytuuuBt9Je4x9pYe
YWEDnIhvylTLRImAc2AIm86W0NaPsgrA5NzG2BkUlyayy7lNiXAirWk3+ewRCcCu+L0GCQyb1pKn
tvVrhMUThIw1mSt0h48RtzFqKebutNNdRc/uCMDA+/oqlUvXeKvwL41ElGEporjfN4JojX3XCxdX
YmuUesMxifm2vcY+HWWlpzAZ46XO9uwMjZ0EDPY6gt5ENO2rSo+U3JzWWO0HTK+44usiPBvUh3bC
70teZ+Eb8uZbhURYp5mu5fI+ddreCKOsopLRI73mHusXI2rHmss8JdFqglnSZ10f7z1vCo65O7vt
2+CVMwUIquiC579sHKzBos3JGZnzDWMPJtFUd3bX/uYiGd1b6K3t38mWmjySqKBRW2eLrQszYRQM
rpH090tHWYu0zURgHPvKlW8MD/rsvhojRbXbrjFRqq4gAdOn8SH5vGKRz5xgkvqr8gx+8pDIST/t
FuXGv4CfsEmttG0osHyvIQmJnyg/B005vpUl85EEa6QHn5t7sdhbVjkAxljXzT1PKvNAxoTXduth
y6/IwUhm0cDwyvd+uH6HpY9UjOVrmHzx3GEzandTscKgyepseXMARXu3WAZEcczshfhpr2Ryw6mW
h2fLd5cwLaYpnBIzgbd8HKtWPjP4xd+0yxdjWQfRZQ6JYTKSMc8U0HBCWdrYQUWKZuY9Q0IvL54/
eeOjx1ChOgZhZgEJsTwSN7omWH9DzwCazKMkAmZmSARST5bhdzmPNiNnhhsxnJWI+2KHaSnw9hPP
iTiDh9bwgIKwIvDXVNTYsx2wDhdDCVindZsId7p0iyapM7moUzc0JHRmi+qaE26N5Zu6u/C4ZAjq
eSrmxV0+ikZ2pA11tlj2CDuaNq2gJbgY9XF8gh0j363+60DSXal0VnLOGGZa18TrqyUbq+/cQHoh
RCbarjgBVO5YsoEn9z1GON3lXwiMrul6rWteQDWimvTW0H7ZPCBPZI/ADNkkdt1j2wQ4SAcS7MzR
2VRI3GII0Xxvt9iFd2SalcVNMA/VnjT2WN8am9zbnRGb+6i8znshhzOsEluo8W8sUTHdbqzOit1K
uOpj504zFzD82RePbvi37+Rtebfmm/x2BRSvHRD5znomzzF4Jk7S5h8bTBz/Wl2I3o/MU+eXNXZ0
cO6iQG+3MVAseZpWmsjLaOVedagH0cZHLCpjy71SbzNJQNhe/AddFfXLIsPJPhh3FRj0HRS98XUm
RDcNnSQus/EvQzJa8K3Pt+i49ExIAOyQz3ef5aOkl+dJmxK/3shzzZvN9xLD0/2wmay/pxDD6QgS
hXRnYqMjPAhiDebLSNKTlSAW8n8VbmF1tK70sqmN41DsInpZ3kldZp/ULuOtgnnVAe+o5XqO+j6f
Dov08hepY67muBEUkNagGJNry2u5DihP00bL6qc2JUE18Nl6qpRRkJ6zNHnNOMcG+FUhbvvbycWs
iczJ2U5QxftFu/eCzGpuOVMr5562mLWIYFY78KLb7gEopfoWhLfn+2iI/ZrHkiynQ++ISe3BNSr7
plrLuj74I5TYJMBu2ckdX66mE7xAvtWgk+QLX9ympOovhylckFjjSUuWVgO/CotCty/NaNdz2gOj
YgGyZu6IC27ut0Q7jXxXTXRNvVZsqQmpDu3pFvU7fXbICMIDxORXNX35aGpC6fzyI162zt73oJI+
lBopXgR5J3kK1Ubw/IFxVTUvXVbM9xKjLkUw1k5xO6CQxonvbcGXvwmftCH+d7nPRD8OpIiOS7hz
N1cLQh9DdR5WlqZ7V7jLH09t5S2bvIolmqnErQIOwSs/L/oXxtaQDnpicE1dOOc/bWyMzX2cs7hm
QVCtRz4S1jcZD22Q2owOw31sme1UDHXALj9r/RX41BZb6ahUKC89PwjlteuZckc13BOg4OddfiYi
21XHjeChEmYI/vvjAnUA9tVmM/afRUcLbbgTkfUCQ/hwZsUKmOUHc3bGPQxS2HFaCO7HevvZkgsg
znHpRfPZy+hAb7YopDyUWMb6FMvsGKUmwoV0vi7AUX2WzEe9oGXct4gQe7EwsInSfCDcI/W92di7
CUv4aa7n5ksYBzljjp6TYCedl1jru46oDyg37Wn2JSVyTxLpJaOBpkRZRz6xCXpFeyIJw2OW6lNl
H1qWt+SVM3sNAdF4a5XWRGhaCYeceM90dmX+V80mz4pd9581lkuV4qpsmWiZ4VqAMYZRKWT+wL4r
uBy7AxJWkEg9d++zE8xNBFmH0m1vrboJsKa6ebwrYg5zbv/OnR/rqeOJxI+q7V8sa50fPc6nZ1eQ
0HkKNp+geEO8gsWNtfntfigrNTz3VDgszjJlfW1r0HgnvIj+Td1o55WipPL3Nde62sPyzX56rbNW
e37X1450qzgcrvzwMRnczFvTqHLW7DQuE3bymtwDdcOYvmVaGBHGYU4Vz9tbyPqdXGnDFClF1QG7
ZxA1RmdV23n1UmDEYMdP/NUMqyLwt/4AiMqvf2NByYYnnxyFS0aieHcZ8czIBDaAT0NnOcVypd75
H0212MN+qFyd3ejOY4egZxFPBweIXPDil338MJLGNqe145lnWDwr3vmu7jDQ1h2QEhaOncvqOph/
VLZY52MuBt8/95YXZScLeWCMm2HmW6S8WQH1uYA+DjhpXZxy9jZ3D5XGmX/YJK38/VQTuroHkIlR
lg2JW5I8C/UsHa3FZua6+lGL17sBiFxnfXgMx8zoj05XxK4kqmEkAcGEic47mgDzseRTOCb8HtnY
l2F7NcGPmly+rPQ+YUiXPzY+PXJxqtWxvIsf8M6mwNHC+7WWeNDjYG0Z6VJKo5bxMzUeC2Du7g1R
dWHAat9nBJS66wzmmeVy+EdHXlWyMIXZBLFEQdTw67L9LckqbU8Nkp84WetuLI8TN6k+O7XFXHwj
gNc/bzL3xEdm58a+WLk/+isjuwy6vdfBfXsNN4cp8QWF8bLsvQ5Y82uYKyoRYoPlMtQ7At2Ml8yh
ogGznULNt/m2qng3gWgbDzDBIAt2S+tM56Wiz0vDccvnU8CdNimUNp7zleF+BqCRu1W38yFwljcE
Bc+kXUdR+enWMxtSjOQ+WuUl6IPbmWLtb+XPdb8vNGzLXY0RN3wayfbzX+CSzfVuJaGUfIclqL4m
NBIu+wgasTNcP+dr6C33LxtOhjA9fCJ9QqYykr+76H6EV7aFQVL4/nzul94Zn2dnWn6x+8vrFKwU
MZFmmjQzfJF736aqLOueV6r+aZZJ/Mz9YP4Ih4IEcpovylpIKX9QM4E7mt0Q8sbs++ppwlB6xYfq
mQUB8IF8H5IjswJMYXe2Kxx7+Q768goOJEDS3JTSd+a0WViM35U07HxhW+ORZLXhfVCGMXBowcqp
C7NOCif0NoADeJnVO9km/FeL7SXa6z4ibBVYxpKzi+j1KJIKJHCR2vzCg8saWmV0gDZnk87oRjnc
FN8F24XBnuGouxTYs1FEG5mQQG84/3S1gYh2xnLEvud7ddox9ieQy3XQKAEyH5JodmWZBJbjNtTU
IccwGT4yPAkpiTemBeOiK3K9xBdk24G9lxWE4BNFc/bOpMFQFVRw3dIAReHfwMelZjhayKUfyFFJ
QXYZDO/oun4bZWvizDDr6J0FArIH4jj7ej3V5N9utyZvK5K/o4FywiKZlC3pOgEcXx0il1jXh2Q+
b3XmMbKfu/ZWMmO/JohP3nNs4blLlBc3t3z6ZZxYueTeroBD/S0qAyqstalpd4tuti6pixjESMi4
2kqagvlgUkxU4clWa8V3TTXHDGvjc7otPZu6t3GKDC3+yD99k0PGI1O8YZuZ1M7YPQSD2IIkRIAY
8cdXtb23S9ha8C8rHSZWH7HQxzStLzNYdb0XUZ1/RiG57JTTY/UWmpUqv68NuaWmZK2ZlH3p3MEP
sj7JSdM/EUdA/Mq8qv62PeQyh0FHTOrmxecjM/663uP+ip0HNLgMovm2gMPDtal2SAJMsXN8K3hc
JirAPbnZ88fIPMJJIiqn56Gba3/XhhEZzmvrOh0UeuXDBKLheZxkE9wPLC9feYwRxszlTAy0JRct
CU7PabKYZbk/PK9vbfbEPJIc7cNMix20zaMbDwuTqzq6ljQ1qsGdDsT0ntH9twBLOmmuC1PzkAPb
WxCIVTxgDhEJhyLw1k98q/5T6FbuL+3X7GtKK6P4iRmyPlTb0nmplM1vRprhTTWPy/o25ZH/ew48
+RUyBG12fjt4l2wUMMa7unaexRLW+UPTaYvZ4cjLtS+ZuH1iPqxcYnC3gpZTquDThyZpPfaxO9i7
ykYOdfLKLPiOQJSSww6M84B9t0MFtU0tZdjqFHfBUjCpNxwN5MAqy87OY0EAwUdgXELoRVZizJNd
hbmqbA2rc1VlZt7ZGpzWk94sET4sMMv4GsP3uMv8DJ+nggnnXNichNvergyY0A63He+qBxqYOr7z
76LK9wQSFThDO2TFFBn9NhTfDq/wRHpyiGcYmczQHRB2RdZNT8wnn7EpGM8Qss08CZiLOJW031PS
KUZbdz7wGkwFTREnThk6l7wkyeWwxrnz2CpbfMd2NcQcqCvxwY407R02PYAaEg/7t6+q6icAVI53
YFrmL9fZiJzCwsOwG7x5viYRb3aD3mAo+x/w77wWNIgv3b+9V5f6sl1H0N9FUYriU0e6qFKl8orQ
ca9dqqRWcfGH/Si5weM8gkdvJRXwLqwn1Fd5vKwE6K562KtxLu806qcSnaloi5/OGORUByb3t2PY
5dL5RF4wjWnBgG57409cwUWLhTYna0PGnmxGIHxvc4Mup20jhWAFXMgBumPk7626HlZiU5VZvRM/
B8PAiUxq2IVxuDD6NzACz8qXtBrQLnvtQqaK+c/OeEQNp1af80Iw4GMBx9omHxNfMLxHp5AFbzjw
FAHVwtPRxWpqdrFCV1SSAHXineP0/pYoe1VA3SQ6xh8Re8S7JR96AlbJdM6T2nAQnoyuIyqoqXcO
g5RxuyedBk1CxaSnvYdgUw/7zC9AgXgBTK5d2WU5AdZOgyQLy3yh3/LeyRBBzSvz6Y6RL5M0OCmS
eu9D1+G2naZYiv51EuDmHihw8GGVXGTqs9wgGZ5Vb/N9WQQ+58XdWhcMEBO7apcuozFro23vy0my
36zqzkkjWvboogAjyxNCvba5WIB5maT4hoBnDO/WAGZ8HJANUilFmGm6QFgww+JISBBB1H0AosgQ
k9yRZOVy7B3Y05VeMg3zWvgUEVbTIrII+MQ+c0+Xwxn2jTEwGpcZ8pPsl+aTUmTqD/3il780mPXq
MML+7U8LzweITaQi+4EVFBN7a+l/i62RNcHlhGimM2IddRsT3qNQxM0z0//AWyA5tHM/vxfQ+8a7
tXHa8YTeD2RMM28ZStOlaIVzXCvhv5ckqn8bHmKVaKBjy162Tn1dSk6Ec/KZGXY8guuw56yydP3c
8SYCdENVO++XDXPuhYjb8o2nd+mPGUuWr5ps8uyWJIUJbeZqmvWurOn3brIyAA3EzxhEvFFIapIS
JjHsfI8m87daZOTtoTeEUZIjgM4Fd4hg6W+pjuujmAh5v/fgZJU0tdnwhpAN4ZtbVqzDybUr5Ale
UsRUllxwRGRRqcY//gjiGunS1gVoKXKQgsw5mukM7C+IZIKzLTSnzemuceILQdnhE6oUxVRi89zP
jLFvmYrS8wTjnYZfMJMMWaRZ3hhUsKKpfCSkTMUhHMMy7baDF07he164SBRKhRjgoCtYQcyhg246
+3XcrIdAtmF7GJiUqDMg17I5ZR4/zr5TVc1db1XlvLeX1cTM58aSvA25rLFJY3+1xmM4YBi4RVbY
iSTfBrDGKlgbBELOyOpykP0cH7MYedUvbMAUMLQ/a39yViXyW8TZjbPPAZF2bE4KsovZL5GdjNpR
URqtDDx3KqdPfxjFELgk8HRCIPQaenMHMxZdJB+1KG8XZyb6RSOR5ZTB5zm/8DZU9g/hLNcFJWgr
Qa1B9GrmdF1wsa1MAIXpN40PNeIuu9FWP9q7gAvdghMT4YSCbxvx6hXMs5TbvGdBL/VtS3PK/EYr
q3rqnGwtaORcRkCt01nqzZiNMT36d2l+WyVbwseqy1rzSqKitC+xU66YF+NugV9mtyBM/xawT9g7
lDnzcJtyTDGldmaPjGU5N03zZObWHt9G6YZOg/3DA/+4w0U9bKlNRqj5FTBVpMZjaQ/NB1dsDXx+
o8bh6Z9tO3yfUZ0E1IBdm5k9jNlu/MHzLyaoZ6KOhwk+0+Koew/3Qg3ctkYQZOXjKhENMX2c9nFh
9f1NCXFOntc6RM2xdl3PiII9fvS3LSCSvsE9F9YNcfLW9LSRVox8RWdVbj9sM6khKETMNv5qh8p2
7jpRRMTRb0UIhRS5OCr5K0WeHXBdlduw3pLYLavq1mulIVtiimu4Aijjrazfw3HPq2PnkVV5z5Ct
by+sLP3iLQiR0dwWbW7Wh9m0KPYaFbfx9eZzLmoTgIQN0MmbAkKT3gXMSDnb47KEfgTb6UT/y+Kw
oIhDCdIjVsTVgFpwJ2iKPuuhQzcIKEoza2P0C/HYowceJv7G7UjudWiFJypDGaJg8pEGZMcBkKC3
HLOZYrV7icuCydNNOZaN35zYgziq/x2JouWNrGpUi+tt1NlYAzZ/6senSYjRYZTkqzocXidGLS4b
IlWV3fqpTEvzd+BoC8RwhpWe6+gwLwNTssVCxC33rr2BCD6A7shtZA/Faup0UmuAELTrspgqNtc+
egDCyaXm9HTYB3IZyx5YbF3majX7diG1YD3mwyTjIp2Fa4LnLMvyst+x4oxcc4NAzF8ea9cRXBUT
31v84gZFNp969iqEJ4RaMhYF5tlDzDXRcWjd8lVXI2vgQkjxNLub+i5wxRDNU87+F9fa5FGR6ugt
BIj9ESPSHXcdsuIf5RjFx0XYW39SjlV92L3238h2iN9JEs4nDDGKuK5DT0QlE7GBEOgUJ5GNi6Vo
gQw3bLf/0136f3Lr/++s+A/dV/My9F9fw93v7t9N+9d/32fbrT1q6uH/S2A4Drf/2Y9/+d2a/54v
zpf/KylchP8ISDzCmsq+llg/vJL/SgoX4h/QrthnkhaFFfOK0PlXUrjj/MPHUk16ONFDiC1iLGf/
cuLb7j9idvPY0OC8Xs390f/FiW8H/4Ru/JdTy8IxeEUBeP9u4atySSLoaNU3esOcEri5pORj/fnR
ePl2LDb8KzuKEuummK3xzmV0Ve/LZtPTzcaAf0n8BckPWbpr+e0br3AQivUahHmMktSrN5UnirL0
aWGHsydW07vJF/buu0n2w3u31jbA7qJlDQ+Jc0IXqZ11J9VSNwlcxRpYYR++ia6fz6Iqg73LUXev
Sx2cQKbbdCHUCJiWuhjhV9YGkU7seLNfu9aiyfI3JMmLt5TA79F1s+cnckjas/Mt2DVUmDpmFmkb
M2y2fcNdbanoeVuQ9Cc6Luc7vJZsDvNmbp4sZTmGno/dVFxVAP3VVPvWrnQgX++AW5mLXeb9Ddt/
VG4FmuN9VFJ3BIpRB4P+6G2N5oWzNgqsYDdTiT3iARhfatcUr2hd9Add/nxbx9rcEqQdMi/Yxrfl
n1zUyVU085H+D+bOYzd2Jc3WT8QCTZAMAhc9SG+UqZTdkiaEtqM3wQjap79fVjcuqhroQc8uUJNT
R2dvKUVG/Gatb/XcfxZ0y6NKadHXg9UEWz4MVyHPX9ILuuvmp1cELvmhQWf2gplqiddHBzsGIwIf
EKvVQTrVcwhrfo+ns92V92xm1M55oA6FhpeYMf56rhFH0RYlLXqwrMrRGdnIJ6CpulAjl4nvP8zO
LbxwNjbMtrkt7DNzjB5f/DC0L0yYwRc6OFu+VL9UF/IarX0aZ8EXdXS+i1KTc7fqfA3e1VqLsvyi
VBihUEctjvCkfqC5BGcCO4mugVwMSrsodtcI+NqNPxTZc88FW6ylcYKC23e6G6+k4+x6G+ChHntZ
73rxKsPo4qaEYqAgLBAGz9GtythlJlEKPr0O+lUwSm2vk0CZVxDrqNPLMYKRH8sDagTxDl8pQXuu
p+8c0+Alor64ucRWaHhS9slQiD5I3R3pKeQ5qIvlohj3vJPDkP9S3Cysb1sn3nhaVQ+M7qzfQNrU
1hJinBGOkQ6GgBUFc2Jb0Wk27MrJL5c/y5TuftV3EMjbtCKP2ITTpqFlGtAxtTHOlR4RYJhUl6Dn
ViOiiG16CcR/5UZWlHMxozhblJ8eTTZZf/MoiH77GopoHwq4aoN/3zSNxIL/YFupoh+pfsC3j8+S
KfHylBNRzNPM0r7co6RB/x8B3+P9yok2zcavmbLzw8ZK9IB7w35kUma9MKvw2PN62S0pfbUFdl78
iB1PvS5FSNECdljahzpxvc3URPUzITfmaQlr+WLNrf0teZLJdbVtYlM6xeq1LaNTzF72oaqqBBQj
DruqsYNHjj+/h/7bm0MVTeNpYdGyXlglvTVjG2wKiLNXTFTTvZnGpsbQuLzrULATgit06nGTmTGE
u6THy2y7ANQN4qO73ftpliXK62yM2m+nCu+KtEY0FEhuxCOmC+TejNiO/O3iakrhfjtDE7z3wPXR
d4rlOS4ca+tjItu4NjtzWq2l3sooTQ6I0BFDJk53U3E4bO+7qrte1P9k1zHy+d4DHXPUAacI1dVu
FKzbh7CCcJ/Y8gV4kdqxaYu24Dnlu241EUkTtFAsfDJAHDYU58XNxz/zRJTiC1v08OhV3vIq+0q+
oWF8U2G4jXIDoOdBDUtyWewubDfpOFnc+PwtZmKG3LMrIwANOgtKoXC6GcMYcB4kasvA+o0w6BZX
c/qCl2osVtqF+DjCsF826KyZZMXEy22LcHSeQ6PRS9YeFf8ozu2QuFe3N2IT2rPaDUmuH3PkPk+1
q4cTQb/hHt159gcKy3DDsdZeGJS6h8lx54/coEPLgsFtX5HkRLjiqjTb5h4rOXurps4hB2Ixei0x
rq5T5DzNqh0Vthhm3MXaqDo9lhn466zjvkWboVpMv8vnMoXhK9BDI5AC18Mxd2S8ZQSMIIt9tf0K
8LI7DqFjdjqxmm0a29mBHDDrobPL+QYnlzj4AIIASMVEP6Awml7tMs5Izkz6b6zH7a7mxroSP5Rs
XaV5ycchIWkHDtezp1C+Yis5lYPwNiT4XDMUdi+Mx51Vnefdo+f2kByzEKF82IzL37p1hwcgAZy8
BJW0W+XePZEE/l2UjyKcAau1jnrqZGhnzjfq2ehYE1m1d9tBfKY0J2/uGOhTUvKgscCz5WtaFOMt
Vak+UtIaVIG9tefktXeQy+1rGxTJ3kH2gimJKb6HxlEnZ4cV434oSnPoW5+EJwxIeJamDr6rzH44
Ap3qoDr1wgDQ/yX61Bl43zL3tRKFu3GUxTD73p08eMsgLraqlj+D0GEE3zhqrgxszAYKmbWxx3j4
bCbP2uNocb/C0iy4hcdMrIxbiQ++pGIzBheWULDCnx8bGwNzUUDVQYVS6sPcCLGLKxY9RvjrZkH5
bndlv80Xgi7HqU1vjrHKP6bBJsASJGSijrkwXBkOKbUeiYiTtDlV8UxOTHRmWcN3nPfLcZyX7uak
jn2SY+cePasrX8Z28i6BaMSJzWaI02NWdONeTghNZGbQ0FDw962dLoQ60EI823hDf+qhm5+9kbhb
9Cs9ETxqsJwnNBm+v2ozmb7nrHFP4HOYDJErxIQRA9x6EhXHPUsvwpxqN7lP8zsP5JeK3ZOVWuqa
4ws997lk4FPFrHSm0uNz0UF3C/NZDavQb+JHvzbpKded+dl4GQkaPUUMfU75pxY23a7JrR+JHgXC
TRFfVV90GzI5s2fIGMVfdOs5zgiQTPPa7az+1LtHVv1I7yF055vkvDBQawCYz0QbZEMUIybByuOk
wnpPqjz8lSqmdqvOjqrvDnH7NrRmUEBxw8oZyQbBELZ1MqYIniY8lsgISPE8ioSgGoUl6MAKHB1L
jzrM2TYysM9Or6JjSfWGNQaINSmFwx4Ph7cdCk8erc5Nf+p2tpAk2xWKcFnZ57aacxIrkPgzk628
9xTVwR7BCWkpyZxcyjKMD2HJJpyNgHeZnEgfTTrokiiKMF8DUh0LHM0lM/o4aHl/fd/awAxhVl6l
+fzax7U6kf0pH7zOmZ7bkkqj5TJGiYxV0SeW6tHT8/TE1VYfZ26cJ2aVnK0xPCy4zxVG37zonRPp
Ecg5atGN+7aT4Yvjj/l7FZXFrjANDzVOH30aXWll26mcuLlrPy83cSuMgiyIiBCzMduWQn+lZTxs
zFIkp6mnXlu5hADuaPblUeCieJ3bPvxKoTS8Lo0xL5qu+eAFtfklJrAybPSmYzvnFq946X0vvip3
0g9JUpPjdmHKuyqYO28s5aUYkqeuehFGjwcbxd0pBY7AjD70pp2JyCUKmU8ekbSMl0nOvlpjlxsO
4AUxhANc2WIRMSDTUzv/Xc7O8FRYcfw5V1W0aVwhL6hAFOIc4vEeGm7DR8syDrOsWNyyoEMRnuVk
LK5QliJVIj88filcaAAkvbTFmhLR24PzY5yrlpBQksHK8nzlqj7cIyqjGa8HTPnMmWxUHAOltVF9
fEzzdLyyRWpu7TAg4fDZ+UyBci4ROj4Ua2KaSNRA00L/ELjXIUzcnYJATowyFH4c61jaNs1IUFqE
FfaAYsCHnn1XStW1hw80KZKtZhX7YZGevvP6ObhhVo83k1sOh2XuM4ISMXRuA5av7Lw9b34f/CI8
WxFHBG1/OSL3naMN2VoJjoi8OUNzLBGmuZz25TDP65bB/vvSumqXFuQBYfDhPjHUqNY2LRznqYpG
aIegFtc1QQ+HnN3ek92JJCNcDb2cIxP8896QnstS+l/4epq1WLJ8G0VBfsEvEO20I7JjX7n5Lo9l
88hwojw2tc2fkMHRPgyhz5uu+nE7ZohzOWGt6bdfAJbnKWdZhb4n37p9Hz3IUtt7iVXmFHRLJNaN
CIjNCsa1tfgTLPo2RpTqEqAX24cmHYcbQ4vwCt3/Ttxiqb9NCj/YdaAK2k1mVcXJBjb602Pyg1LE
bayDz8v1akw+/p7kXVWJCu/JAzOxLnMR/Qn7TO9N3wfvEzrGB6+YyLhDdPeLKJ/iOUaU9Ygtht+3
LcqHoEMEi8qlJPWMK39XxU7yVlqJ+TMkTfLEPYBWcFz0ZRpq/ROvgzjxVvh/ywmUiaR2f1KOVL9K
9E34SEBqbOzwDkoMbBG+R9pCIZCw4cWFzXbmvrrUDMX5iMvRr6+QIHG+JNYizpbW9SPyCbqb0eL9
Q4tVr/USJbue6gxF0z2bgIVR8Gvws/rT95IOl23gbweNVGWupHWZHTNcc1i979BSWJzjBnRWjsDo
1gcovNd2zwtoQyhgsn4vFehVb0o2/OF1N7lnFZGPY0LLQpzoS/IKCRp+s7hAiy1skvFALlj6W/o8
4Ct+adkK1V7ErKpFWetZjdmVjane2MCSEBrF0VvcuCGygdzMzHiRNgM9mIO1Rt1H22f8/i9t62RW
wBb6R1Fk9W++lhCkEmXgCo1EfI5DB4uRkzT2g7v4944RhyW6fuT6jg7wpGRUgHKqzLtX0VslvZV3
cOVTtH7+PJ3TZik4ZFqiSNrOI4/RUsn4jHyFIVlnW+02qkNGC8mEaNozqXtF3+1c3ILeurGt8O8s
+uCCgGE6oVOXZ6Os4tSmS7WhGxpvJSqDb5VIzHFISpNWdmc3yMUWl7Li3AzgaBBp6W38RTenphXD
o8kqdejdQH27fh/u8GZCJ6EDw1NdR9tlafwv/m6P1Ch4EsgN3JiowERdCM0KL0jzqOOYAe4084xH
lvWGrCUi1x5nr2dj2wEvIdTUeQM/2+1JDmUYyu7+hRQo+wEh74S8vMnV2iKu6DK6XX1yQ/TGpAi5
JaU/RBsITzwtZX70aWxXfjfxHiFc/MKRj8J50UuCsHPwXuNIazKBquIFbIrYKD/CxeI7w25hC/Xu
4a3/CwCH9y8J0+tMmMUadhOvqPSrr5HABGhR+IVWlm6rc+BU+UYyBl/jxyof2GblMA7uz1a0RMDg
h2qBqkOS0mQvclj37cxYGhNRcXb5VvZisvtdlEXeO60/mV9ZYh0me3pl37C8yFoJEDW93tVDrS51
gXoi8MceW2POhvjeLR2HiIzGJME/SxkyrBOUTlc02z2hgt2MYyXvPkMfBMRWoBr6TJnArjI4Kx9u
qbFy1cY3q0lOIBdUWH/0On4hLZE6SDnzhdgh9mSZdrm9UWkfeNnwzhELqIt1YOaUxaJjLT/DsHjT
dtFsLW9y0p0JeusJRIt1aRrd/hg8R//JrVr8Tov7N60GjbuqseOdXY/zdsastrYxKjDWBjk5t/Oy
quroNDk6RfBZzSgi/vlzY0tuz/dd1GHiTD/gm7IuPpIAcmMYBnERo/Wc3Sb4YgsTIzTAAwiUnMjH
oav2DTvNXUI67tWooNzned9fNOOx68Dsetp4o40bM6YvZjChhGakNLLTlrZqb5plJwKlSmpO7MA5
Db5Hahqe6OrFeEXymRaNOU3KDBveiPq5HMLod4iNg/0lytUHbDKsCrsWUnGYFR5xskMp+e+VS1kQ
D+Eju0B3X1Q0mFylamu3zo/kLgmMRV3+lO54wO0T8yE0ODV30zzEWKdT23toZ86Dg11T9+dQm8b1
dD/mdlSo8mjISh637uSp331amXCDi3RkOyBGErIYMuSHZdLJxnKcJENc1Vm4gWM7OlQ0hIicrOk5
U6iuETh4/KpjCztKDjpz1RX5hB+8wSVBllqXIplzQCYxIeGm7ZLuI+RzcRhn9eXGjvvUYwLoVcFK
thl0OZK7g+oEgsH522ZF+WO043DdoDqS2ywpLLPqwDX9CUKWtCvaVXUhS1XevF5nzqawsp4c2sJz
PxgNIqsKJDjUOXdHfooiIOCF8S3f4JR6xBArjUFUZYieQTgeZ4Js2KRxvlK/qHi4YcniQegG59Wj
od3pegjekpjlpMMK6Ow7RXWCepWSQ5lSuLbcKddWYY6KMmHBSV8yf9jVqNfdlWia8QfAMYToCOrn
ElF1mO1rFftcWqOXv5ZTHaOpY+I2bPtAY6AuXPfBTZwSQgr2EWIni/GpGFj29sGof7OdZJCVywVt
M0LSvwgNgy2ZucErbA57jeG0fxz8iIt+iFN5gM3mPARMoNhwm6F/Hdnx7N2hS6/VGJUAbYKMj6aI
0nU0V8tT64jhaUrVwG+6UfUabVW9ywcNZ0QNk3kyyRKUKzZPC0ozcPIEi3XTngWbvWkscCkntrkA
mw2zS23hxkJfgwx75UtuYJwcDdbNmGcjccLlJW21QW2QkbVU1pb1V3dN9Gib3v5rx3xh6drmd1Uw
f449a8YK2POm8+0wmbFbecVx6B3BATToNDWL4Tnxly85pe2tQsG7AhRo/R6Z72613afspb124tAf
y2cknsHnklmYfwgS/MSAn7LUK6BOg6C5ePyOPhWjy3nFAe+sQG+ZaO2Mszwnbcv0kLDdGzS4uxe0
r7zTUqb9ex4ab8/vgJCCFAuAjZkUgRZQJLQFgFxXFfE+egXQ9n4Vtv7BS8H/cEnMP2n6GMekbVnd
8KcVv0qvFhwGKC6+Fi+kuY1hfa2WIRM70cOGmMdiegsEA5Qkc8bHxCfCKhFMZQov+4uBabcE5rV/
kBZBFBFtVbD3BudExurBrvIv12TZ7yjGtQKRT17yIE6YC5Aqtip6VRHAFocILGhw707O/IfGqgc2
iaYL71+PTJEHpfDfFUlKzHhMW79pd5hOZMvhW50sVe0rrxJ3qYFWRzKn+Sicbgo+O1QWnAFxSQTJ
mOS4hEEGPlCmIf1jbTmuaqm9DcFP43HCEfjQOzI90sG5BUtwt5/53SoC5nL+BIQlOI790MM4atlw
g1ZMpEtoE4SGnK2kpMqDtWF2rXDLjzz1s68uTJaXMKmTl54kVzRosDdmFVg410DBzb0NLi93CW60
ownkT+FmyI1meEh9OqUlE8Swf0V+EcLFKqszASQMiPrOgRFeLGTFys7g18eHWPvGAAlwmUFFoQvR
oAJUELfWDcF+fYiyIvqdO2V79TIEYJRzJGElgtyszoEAEw/9icFBc22QtL47soice3BddPB1gFGm
Hsr3NnPrtxS98ePULtyI2O6jXYAAjEl7bznfEnH5QXhRvBuwLX/MPm2KcXON9+OfBr4aMPvKSQMX
lWH+EnArbPxQ6JeKHNQrLQGaxqRHI+8KyAtj5dMI5cU2BVx0AQtRfZe+nW37hXHWyu1ysWOhU52G
QDVPVMR4G9IieQhkRgerwwbnEAbj59bGzrAGht+AwkEjD9mrBYakApeUSyLB0s2CD2bcyEjX39QL
mNzNaHHwlc4gX0sbZ9FBBi3z086ykAPnjXPA0hbYrDn8TK09E+n3OQzHB/aLLCssLUqWMT6itA9d
jyj7u1E0YO9pwvN96nDgHlvOVyq91kN0Xk02l3hAutnOOCmGii73nG9ctf37xGhg45EqcU77uvmF
xLHfuYjnUar3laI6R7+NQlQMlBehJ7FUzmkeyp2RRPBh2+gMXa6uxjUadMqgFIVUv0GHXrxEpktQ
qDsm5udsaigwmbbib38KbD4as9g0akqM0SZHCk4V03H2onFOro1HrwiRxOUr7lGQ5jh0mlhSy2+L
10Z0sbMWVhT9MvE82Jw2AeCLbiCy64AiDEKGV3OA3ZmI+DIjjNHVegrum7N49uSPIcdAui21qqcD
e9R435BSl5xx2MT+R2RSDuV2kWz/cxtckL4PAdCxWEsDOQYXCvlwGf6pFPwZQI2tw+NnbetcVn+K
Lk3zZ3YezaPpKmK+BN4BDMx2UrMEKvPpjz01HXnPkdHttiy6saOqQGnCXrbju04bJ/w12fdM63Ri
1L4xmay8tWqQlhcklZR4Qcfw2bJ6G34LVe3WhE6jkI6EApm8TDpnT/ZwzmYNhugasbc48PGyurRZ
pNWRbpPjBKUSnVTQuw8Laby/RjNrsanHwT1CketOnZqrJ3omZugB6q41ZXrzow5lvpzZbrTPXVvm
vxccMHt8st1NLpgvVslyoEboptXc0R2uRAzOcYRXsmMmwXUm2eZBepin/uq1ovwQ9pKbg5beWG2g
o7H3wS0JbFjLqkUKyx5t2VkVaqIVtj86yCIYGKJDSFuxzGSmhuolfxi9QA+rGNHtmZCt/Jm+XgHq
6khK7iBu7UTsYuLyhPfNoMLb9CSbbT3Ft5BgUjiHNhZXdDloALuAQbiarOEk2iL6W/dwyU0yZRfT
3glnoXTJX2fK9yNhPMGJUMjyb29X1SeU7BD+W97z/5Zi8rb3HG/FsaLci91I+mfSTEiOazxiybyi
5KJkVOGeET16z6yKw5f7/us2Mu7EmUpYMibzefohq0xcp0AuvHhJ/cT4LT+NTevu49TtT1mZugdf
Wi37N2d6mxnH4guYu5NbhGxtw9reiYCpx5QUVF2eLOhrErd8jJJ63kR68aYVxU0ot8qfoxfoUAU7
XMVApiZpL2qp7pEvt7T5HjgF0rUiq/DwcNfjO+2uNMgCVX4MjHbXlvLNmwygB8AuVebIjMjZRUwL
gjW2uzvV2I3GE+4/IG2lXfY7Nl3jFgXjzJTUC97ihXC+TWGb6lpiZXnrK8G4h2+IRYI15QM66BKC
SubE7sZgaUEDO4qL24Jmq5Fv80hI1l2pmbx5E07AkdDaQ3SKR8pFJ9Hy5Kg04QUj7wjmTzXV7WNP
pPA99B3yJevycrC2/5SO/K9UNK9Nxf/+uzDmX3Ux/7H/01y/qz/6v3/R/4/qGR/9yv+snrk0oCbL
7PvfFDT3/+S/FDRO9A9uI3wKQCCAiXtAn/9TQUPKRSg8Rm0eWGjEMoH7/xQ0vvsPR0RE4ThBCKU6
hD/8XwIa4fzDl+DVpe95EepHyOf/8X/4ZJM/ze0/dTFIjv7tn/8158ElX+ffUcf87XYAFDrwA5/v
AnUI//5fWMqxsRiR2GF1SUWKajsURtprFBW4bZVdsHrWgB0zb0MqWzVyUZJnNG0WiAbNxGHlWu1b
jnPV/hPcs5Qf0bjCHuuDefzpKlbT30VEKOmBRl8E30WrR2fVwA9GO41wcDmh0237G06gokY6KToI
Dh1VmGXKeG+r3B5TvDgGfzG6RMe5MbZh887sJtBsf6zstdQ+/AYfgsSr1jg6boFx6+rBikT5PJgh
sGGzLiiQk7rQTxiIxTvendxi/+HnzQ9Bom+FX3zq9R2e5gtorVZFTUmtGnrsOUddZRcn6bi/guKf
JvYIW58qp4ANdDf1efICID6k4xnxpfwOWks+uLmDiRwzZe+BBOmHM1nvI8zhwSlZTNW1qS+aeV1z
ngafK54KyJ6LwzJ6YXCu2NwtW+bklfmoxsINCQcn8OfoQrrQzPBbV/8uIk6bI2JlVEJWP5ZfCXAK
pJ6ZNT46LMwolpo0zN6g59CC2T7GXleiMAwwpu57dBV7pzJ3HULuitfRNqHaSSIE6e9KxFRp4kv2
/36LQCWditpdEzFvAUXwqWj+ZOweuKhqUU+bGrioQfOksZGCTnPBDgYZKZY8FJ2KdneI3TUxPYym
isgP7yEYxhxl6pQ6mb1tse5MxOnCuolj8KMB6FBr6ZCjNzWmXpT9fKdPlRe08UkgyASkoFzrEE65
3HpjEz7zJBPbgXwZIYwbToVQW8TGVv9SVZK1VC/DLCrY689Nd/Nlm9De+5W4PyxmQH64wahAV0d8
c7UAG9NSj+ZaysopfihPkD0uias0EMPIqDnINEgj2lLRS/kbb2MhjiMgntnfScSj82oYweXvnNyJ
+11gVX64GaLZjM+VkeZhcSgZPx2eBO/H2NpFSvPeVb1L2X4vLFc46fx6Ww+F670xjbGLE6SWKthE
99BwPIZ1XB2ZU43pDSG4B5QaOrMFzGmofNa4deJMX8JL2bYsLWToF6pVuznMtaR5jIKElOF4ELDD
RhsxwSGKM8rgehKgWybfzWhS7RoOVtxrSsWBC4fu06P6dj462dc0V7SVCeo0fvJ5M+G0iPiVu6XI
L3bYMbhB3pHIudoQ1YMpO8DsjVLMtDlU2Y3wxdQRb1LDjoJuyjYFIQHVIEcBVZ72ox/RYEes73Ek
ZPOfMJ0a/6cJxchKAERKYTurnPlSglpXDb4hlKVp/fdWLh4ASmuOZLGsYILG4SWl7rHkukRx1exa
rlBjTll/R4mceivEGIBEfKr8l2DJ5LSf5rHzvlpvxuvgRdpAswQoErzG2PMYqDgG+oqpoqF8G1A7
wEeo0bttS1aJWAUXEz8T6clASrgUMgcw3wxpY09UzTmC3wIne/az4qQ8K4xuSYPriGRuUN9QCOSW
WlpYd9GaVTH3Jf9trRE+K+BLQrxWVk0SryZtsN5lme1TSYY68z4C2cwcjD62mn0/o3j5gA9nUTUM
WGbYErXzRwAmMNsroj/VqyINLIQ74tGGwK4VHxVN5kZNznQkwDvqznEB8VNPGvwEw7zlgTkSk7Zc
YUatUYL4+6AZHFOshGMTHh452fCMR6z5UEmyXL2GyRnMoOjsl4z/ddR0mCNpBR4FFSsaZHRbMOIy
2O2944WrtG2h62E1/EwWy3wWbG+PGETQyDRlF3qHcURpbgMG6Fi/aLpyNsMbqCr1KRid4ShbXFXS
aeNHmADSh087JO9yDpNNoUsnOIDFUjiFluJpdEaaD8buH7ED3YldqJjbHRuGyT/Cx4ejG/MQe49a
uS3ysxS+xGqeR1uuq77zLyJPm58Fc82PYmJwiG9KJRfM38X84oLUvARUUyvbqLk9zjUNEBsGYc+X
WPcQStZooSTFHzKj+oQnwAouIObpgAKT9S+NQ7zokYWUzR/le8+zp9Jd7DLq7rF5TVuJBwnlPetN
jB/432/2Qkx4QUQ60IvwlfGGI1eYB+5O1TRhcpFjEET82VmaRBokBMyOs9z8mNVYvCc+SvMtP4O9
jiOoPuskEe1Ftc78WdXAcEeoLY9spzkXktFnXOekz1ijrRMwtOSBLovzB5fMWYm6i1+EGKzzDPkV
7wSLpksCz2RcK+bkxzF2XL3XVs4WkLERLJ/Zsz4ZPjDP6UXEnrgPgF0beRnHdCaSmgklSyxWIXgj
PqQheh4PoerO6BkXfgKt34aZgUTQzdZFYtNYu6PvngPBxp9FBQ+ZWyAKnyXTZJA9RMVxiW2zvrN5
lilxRzh5vwOrPWQ5w2tI7MUT8Qr5SzHmrGPb3ByFx1oamWKuVywb5Afjj/LTZTa0RebMs4O74BTP
bfJpL4BSVv0yXt2pnM/xiHC1Ql54FCUXCELG7CQR+NCOOVDKZ/DdbEfLvtkwVx5XMhvC5wAqJoaV
gP4VDU2w0l0PSgcIFb9JlL3fIpcCEQ48ECA2ncVMoO15Qks7emHnkD/aE5m3eJTlecwXFmz1TP+F
ROItswY48lUcEJOVR9dgLHkse9f5ZsrHYUCv+AJR04baOxTRh4sMYMWd7lxDcgKPqqB6EmYhsaDx
oiuCX/mdBPOfooQW0sYmZN4rxL536CfbynUOaWhHT2hh2C9nYLwxutk4FlzLexyYo17LDMlwW5c3
lQkEopSacLqBJMUUU6vWIay7r8PoMIA9O3MYA3tN5nQ/NMLezXOCFw0WzxlyLTEZeaXkOWpSsnXC
IXzVTgJgzdbBA5Ki8MlCLvjDLeL6hDwbxULcrfmYipuogT20hCjsAgRVP5LFgAOx0eVBW0UnZbvO
a9Ms13lCJAIaxCs3DWSVSxBRkpp+2edOC9NEiU/fDL9S0B/7JPDiXVjm+QGimMCgiG2ogClmBgTA
smMjmHGtHvIqLzlvZ3erET7hSlWn0mT2Q2u6XR951W3GknfUoYacmOXX0AMCpiyPdaaM270Ox+aB
NOP74i29a3+USrIbz4TX7PAoRuU+jJ3AuzV50V1FHyd/RBjlXx5i6WewmcQnNgblQpDOD3k8tcCD
uC0mDjuJAKhqUsDmi9O9K1Gqve2LiA/fviHESPiJJ/0i3bvzm5NmA5lpR5OdIofJ8GdWZQ0xcQxh
RETVl7d4Y8CYnxkLFn6R3xI4xTDbDGLYlprwgXQs/9ws/bzjsk52eQeUB/kNm3grTQe5btMuOntl
uhxrkGirsQ7eqHvzm9HYeIqhL9MDSZWUgVqJGcoGqR+uGZoLfiXCUZATFIwEAurwWA0ebuwppm2H
hY6brUZ+kP61LLgvC8aYe6bD7L+YXCMt9gfL+u6F7ZzjUvfXzsP8hnes7Xfcr8s6xM7/K50ZrQlp
V1jOOvXGYy3X3YRGlSENXNzZiTaVSWPaIb0gPQ7dqw6YrS4Tzj4zJc2l8andfMqhPfuq5A/EOaaA
RZQzzHfBm3p0Lfu0pSyjH6IqBLy3go/Cv0171khpJs+6LbIfAwwIKmymuE3g1ZeJdw7RAhLUWugj
irl4F2FmZNDpsYyy0ZlstBljOhAai5XlBv5XMqh4B7S+P7Pat3cT8fSfLKKGo61r7o6grjYJFM+/
0GmuGEQxA3KxXKoaP2waIvhyRV/tpNLT2VnUoxGO89z6PYj7sgiPVbTIjyDVb3WKcJtpW7SQDpFO
WOjseKOs+qGh9DomXl3ubDsiRjjqMGNYsXgBJJXuI8ZTL45QH31R+UDxqex7xOYMtnoOnKnOeR87
sH0pbGl6re45SfLy4APNX9eQxdZTmeurUmCw2azE86YDabPGkgCZF5/U1k2iuzK3slCcVtNHP5ov
FaXl2S+yAGdaFfCS15+GlRNV4WLvIyiy5UoifBnvs157Y7yl3eUQBh/whDjnNMueDWhJlOWEUx+d
gofYzd2XIpLta50xX0wYJ39w/H6hlIKzl2EkEQG1jeXAWFSoYgIjvR17vW8esPlgUx1ug1k0z3PT
hnDa+aw7L653UxAXNyfCZdKDc70gRBUbigEQA1P7InDNgKkX8/+l7kx240a2bv0qF/+cBTbBYHBw
J5nMVsqUUkpbsieEZFvs+55Pfz/aBzi2qvGt4Y9TwEE1MpVMMmLH3mt962i38Cn1ejn/Mmh5Sy2s
e7MxhmjokanrEy3VrAc3xEAgfHBG7bmnHsaGygK2Cio7vsnTlIyV2Jr300zvr5lKqDaWSZ8a059/
HgZGDWv0Cv5WwWM4GjjymJkSDLFC4cYQtXNqdCdt8ILOujypckgOeSOHDck71SOnfCZHlBnLYz1k
HI0AEI/hdLHiMrgEhdIe6fuJ3UyX+qbVUbBgm847gG0A3+mtf2i00H1xu6G8RPhisOsMHJHdOcM4
MpFS1CKS2sYp/cVGb0Okx36yHrO0e8Rh+qURbgAxsUx6WgkVEqoiwgppY6zkZoECusNDmFz4j8YH
yDs4AZUVH4D05R847PafJjXp9z4Ww5tElNYG/25214QyPk4FRUi6MN9ZHbJdk9MtdYZ8Ua6NT4Jz
wZNbROFnZTLYMEbD2fBqOmuwwXAZZJMe8RKLS1F018JoL0ZNIw8cxnjj6mP1Qg93PrLNdHtDL8Wn
qCN7bKFx3AV9MX4seVmeSjhsHDlqqrow7ACj1drHCpTtJrKb9JTFLLs15+gXGVIQqAlFa4rCundE
vytQed8g94ais1hAcxUmR8txUFTgYyJ1XWxHt4UEnpmwiP3U3jZWIZ85oYyowAzYhAD/6l3LOnws
oeyd2rBGYd7CQrJN1s4A3wlt2GLNdOCGFrS4bckxOKDYpNuBZNgDath5ZWD5npsbZ0wZ/ob8vA+l
lVebFjMFqxTthKhu71iwh29zTRINTcoy30UBWlgLScC6FCCKhbCNA+C9e5F2xs4xRf8xwmq+Mcpl
U5HuiCkcWHqkumpHDmRxLVx5ATnMYBXR8cEklgRxKZxOSxFREZVovsvERxRpgA8rBs71mq5397Xj
YPyMYzviiDa52To0aknrOqhqWJspuXeudXYKe3llmZVIQ3+pdD/YBwwxVz7fBNnLvdzHdVTvZweW
RloJEAThmB/Yz7sbRnXTZXad6OLTgb5BW87Z07BqCo3QPvLh82PWEK9kW2VF4Wle7bKxNq5Of9tI
nFVT6N3VbfN0raB/XzHvZw+6ji4HpIoP9bESn4dkmtd5SVJSlPvajSbMBu2YLqN9pYLgrkFXu0MR
9BUBTHgDEWCCoQMOGnOn9Q3IteX5RpGgW6NBeEyzmtioiKIN604YbGhausQHcKwVM2D/xOnEs6nm
8iWdK8fdKjqNHn2bhugBWd3XdRmfWXZ7rPBOAkmb1TLYO0HCuJrG56sOEG+djpq9wSkrKW9Qx5Ds
AB6kmur+qFNErwkTiz3Qge6ao2t+TPWme8riemExDPK+QZi9Sw10YLpj+x/ZkgnQsWTyEpPMviE2
moR4rIrU8kV8ozNl3/c6Qgstol9fKSsvKJNRHlABc2C08/Q2jPT+RgxS39HNMtZzN2vHwYhP5ST6
TY6m4M6t0TZAv8mhzQfkBQEC0lGN+tzfZh5RiXXBJ3opwbaZEXOkBh07ENpudh+NkREzUO7sDTL2
yZOW/VKHJSEQA3Dfaiw5QxezpTaGy3sbxVX+TIDDdNLLLtmbyPjWcNbae3vMo9M0Eb7YjDmTxXzK
t6IMmRH5dv8ZsTCzRAOADewYNd2N4K+eYJAPWwKSiquAUWuuMILUp9Rxu7UPHvmumqxpxwbCcKDr
s68So6+/ahGZe6h7kk+QO8eHJlZffcecb7NxHg5mSFtmVaIL2TlZoLYROP+NCZl1tRzvT7KuFGFX
cNCIpBs2MtBUTT9nqIj68nOFBUbTLvRM6YOZcrjY8RQ9htCGmG4U9k5vxXxuw1xGWP50eLYSuxc6
JHzE9dzeaJhAHsJuHm/dhLF4ik57NSBKQ6nRo/HTYGxu25zdENsjgjzO7dux7AEhycKHlRej/Fr8
Qk3s1FuTkTCotMpi5zOteiHBGQnnUygIdOe7XaLa4YPBjAfhqmVpaBYU0ui6C/0LGrdpo7XhDHzY
XdqcCRhJ9iRLwyOvsf4tvV16EzR05AGRkwg9pLslApaiq9eWboH6tQ17wxy0e6QNP1b7Ro3R6PH6
guqK9XRnBhxrZzMjJ4sgBw5HYb1B0cIIkGSn5lVm+NooQzvjRWva8CqnhEQCdprhw0JtoxVVqJ2c
RjANhk7lZy8mSFGPVNGVpPnjjzZDJJIQ4nVQTS9DkJrnbqDeNCdBRamp8VF1S4QfmodvBTatr3pk
CH4Nx/gcRMzkeGv6i2Ayf9vzEhsc3JmyKhnaH4OCkzr2WOtOr5z+xBg9OEip0R7vBA1jQ4cBCqff
2sVdiOAOpwc4/uaCfY3pJE8n51R7XFkSJI70zc+ZRHteRhQd5N7kT00/4t4nF3OdVRCt22q+RSDE
+QR+Pm1G4GjgyPeUtt9U1N1qcVOu6Rp9UTWmUL5wZqVObdzPDFxJJjIq5pbDvA1jqF5QTBNk6fhS
gC3XWyL5iiXor1vB7ZMLPoHWgvooRhb0kc2VmqVkClkcy2jZKFLtYpYQiyher73MPbKnXoNA+8R4
nsoJy/CnLK6+BhiYaFYogwokBkYkzOxugs0L8oA7ThlREWBm0ZOYrPZRaxC0rtxCpevBT8zTgARg
iwCZI69MOFfJrHxrUyN9muNob9osmtKiLR52NHV63GaE4EQRx/7cqoEm28bLVLFccDC3dyzbj6Og
H2EhO/Nopp3mtqIO1KGsLHaHS9RjSk2Q1PAk6891Howfq9BqvVoHWk3DPFxLgsZXtTZH9/UQlkua
mH+SypKbyhAP9NA/VAFm1lLTPtiTbZ99VZ3sAUI171MEZmJU9yCyblByjGfaNoonjbMoUOFTgqj7
SytYEDunHDdOTEcBAQ3HIKbahzLgRAocTl+Jceg3LZy+BxUn6rNhgDgZTJfKDU3pAXFn89nqTdI0
fdPkqA3C94Aa8tFKoPDNU4K4t66GreCwt/fnQqOFMplbRibuvUR6dyOdzEctkzh3ue0uuK++edDt
Tlv5ZTw8FIKXcpgV0XsiaD/6cZKsOAohWEyWRVYkOG4yY6C7ZmfMjGHdgKWINF7iyjSbvT7BaAAE
NOziskHN2qGRAygnPiuDBitRdVwQl+aqMnLttaElcJGORvYFdBYuQxut0MvmPkDhv2vwq58gIA3X
wCB3cdE4nBvSJOiiTdLaanP1fT0njAUv+P2gwm6DYKEmLHSyrwyiil1Jw+7YWk60b11JBkJj24fM
oBnsF8ntILEajYqOtCgg3Bt65t/W6TAfO8JPjzkf69usnDeGN0hBU98hdcuBXggw0wVTocUPYxGy
rsWd3GrR4H9ArEunNsYfPk9kJK6NuR6uDimKFdIV271pUqvlLNHzJvSTMa6b7+5jX9gnjOoTAZr+
0IEam2PS5UaSH6mQpbUScSmp7bQaf4wlTgzBaLqAzD2niW0GmzJqJOzW5pPTWsWFjQTc/Kjgiip2
lY0Y6SJhuqbN3XTOvW4pFgcAAzkZBW4Ma6U8QRujF6d3Z2Emjz6OtHu78Y0bGhI+tFr8ADj5iuhM
X5c0gaqLrm05oWwEEsUipsHvslSFYLqju44IJ7pGffvY+Wl2V0Rue+aDUB81RALu2nTskYLbdDeR
ihfs+lOxI+ONBKk2LU59iXYQ9RIneOZUJ9Vn+b3bKvFihhodT1oe40NMbBF0DIUVA/3KnnwO55ap
C/or1QFEQej5qk3dS55UyZIIE9YfaUzFATQZGd61MkKkvNhby5KtEOkDUbHkzub7ZIbwwbnJ9WaM
x15tAkpJF5h1agzxBVFcASSISmivKvOCtH74UmVwSafe1eie1c+uyWFkpdsV9PiueSUxZDhwvJto
RlIkOS7xq5K5b2kXJ9Om2sd3TdIFlBmiL6x5GjcmKp/h0nMhmjd1DbsFQeAwI7IiwUZDImn5ZXlh
qJw9xFVA/e8mwrpysJfiNs8K+TTFjl9H6yro82LdsG0a6yoa7Wht4sRtv2RtR0dFMwdmMMqOHZT+
DoGWz3nVAYBAEyMq0qbSkgOWqGH02l1kfkFV6zKkbU0kw6I3qAtD33zAs2vWXpcRMLsdC4P8mdHu
x2ztRnarrxhlwGQyU2SMwWBaD01bpcW2AfD1oajZ4elUFpU3jlNOmGyUb4tRBkeNMVhwiKo8atew
3uXkQaRUnzuBImjFbJ2/zzus7uw9wHr5op+6NrBPEJDUke5Yd2HJpL9gKBPXdWZWgKOqFPN6E35x
bPfSl7PzOjEcIkhyAJ6XK8JcgVvgVFKpR/Bf8BBl0hp4Cfzp1ihmvBO50VhXzTRBMJIb3x7KtBbd
rZ36xbciF8NF723eepJyjeGg+cQ+10kgnqNwsPRDF5cxCV5NitMQ0B42olQBgZ7doj+LoQ9nlDdh
5V4ToUjZI9xSs18soSXteoBci/vORf0L8JSxAusvx9d0tLiJuPbp7MhWJOW5CVuNjhRCl0foQ/is
Ykfo/YfQbWrtkLYiCL+0miDgONV4eiA9ktwZNcWb2Qci3kvBfZ0ts7/rpyDaAc6keWP0Tf5pYvPa
yiSJOUW3dgrpFFMvwoAuglMWEfgEAbm/RlKzt9ww86bV9NpLQhwZMjW/ioEFfVkS7RqcIOe+aq+Q
DJ1tjgqHsR26V0pe6LZWvUyZm9QDqNFitg4Fh+6kxhZDt7iYB2AElSAgJoLwVpsiW+u9Nb25bASP
menCEUVWID9gexQXtETii4695joPg3rSYUNvXC3C5zgkTHKBR4e3+HUQtDOv/lLYJRYL6GSsXB1Z
fFPFqJbRuw1WDrfVrdRdRdeLeMZF0EsLyOkH62vfVNm+rxhOJUPzJPqOxdSqjmB+0P02WVNd4V+W
K4S6wP7DVPeaZimvcEp/KorxJSCx6yaSBhE6sd0ewkShwPcxY66igGqXFRrka0ixacYtLeF6kEfd
79Wuynllh56qN+MpWoPvKi4knZj7UJPFCZc3j7AGrhPheZt70kC2YFIZnCLeygPx1E/pGJqfUaMa
rzH+2C1ywvA69pM8uzX45dJlllLlsE57Em32zhwnVyfp5wOzmUfKbpIdYXgMOzQJfMVgEU/IL5li
dT1icSuy1J6n33ns4Ct/kAEjSVV08gnFJ9tsBCbG67QSrWjQo2GIQAKuWaL0M6oZa1Uzo31SZZNc
A0iJJ90cew/ZQ3GypPWBFcm8LoyAYwcJDltUy5nVBK/KzNBaMPHxkvlgtqhOl/b0LO3iQ+J2R31w
nEcyEe311IN8qPSv4xQMOBwjmg4G3dZjrs9YzmH+MF4k+tIusHaCCyCnIAlyVCE04iqmbivd0Ak7
AG+SKEftG12GhwR9MCduq5LbmcVrPbLofkwGf962DvLZAInasjhCl+ul+QABuFgDji6uk2M5+G76
uVtKm+WlS9JzVSAGkDIssWBZvF4B7BlWSwsAN2rSU21U5obG0iuBWpIyFFnwOlXEgQUtcbvdBNmn
yOxmz+tl7hlV2xivKOJTHkSY3LN6mJTvbrAf4F+X1iWxuu5jmKbRW1uMhlojR6q/uv1oLmLH4nUk
KelxYAlYaTg4rn3e9m/oFMa3yi2cfaahZ2fE9yCsrsKZ4I+3mslrBi71AWPifex0BHO5/oZdAfSD
aaWHxHdfg4KUXWVWJaAMITGEYBO/YxRVeRo5sjgNrWS1iPYe4niq7/FLf5kS4ocdi6YbZlmgCWly
lTDnt73VVPf0LfthW2JbuPqwsAOFGHUjAGneuONIkh95U9Z26cKuNIcRa8T+ua/NHO9W7zRMg0dm
AeOI4VkXOMQSqwhvkiB+VmEYGmskIu3HpCBGUxeJfeXRmNi3RQJtQ8o9MRXtFjYEv1I/O7cd+jGa
fra5VfkM7SOz3Y2uzwAD+syCy1K5WIhBPLgnV7jWfZXFOwAltTdZ+vDCU695MxXaY1z0yaZ1UZyE
gHaJLAA5hmUPS0PXipeRmcFeWosBqYe3gRw1Lx8DLQkfGRUNV5se/SEiq/WhbnsqhCqB0mrjDByI
W8nNp4JRAiQ491lvfHl0fFfc1AVYMi0Jwm90P+jHhhD/SBAPef1XFRHH4deCwHYcYFE257cK0MCu
TepDQaC3g2ZYJHejFszNLSocSQguAt9tE6FwBU4WIwpNQG8SF7Pqm7l65GnxP7UtbCeSu0Prru5k
SztPmAzuNSvEx8rweO/OwFCMBVeRYNvaE/hGOqwVt7dSRl30McNdd9TnIPUcVdu7BIbwpnFN+0Ty
ZX3CimL7u5pxy4TNSc+NIwjkUIDmLYegwq8vep+OE/Mfrzdxcx3nCuXGlglJvpfSmW8BbOvBCutz
jTR+llb0KdbpZoesWWM07Fo40e1bpjoJ0tJA3bQaprSKL6StmO1JNpV9dQpUeR7srQ7/15K/rX8U
KFrVxXBAAN5qqNM5qTPc7aONm8FmmmlbgYM7FsFoa/iUQMScugTV0Y3ILIAAqIGB5dVJmLWv7WQK
7Q4tWRpcGOUOiL4rIdovk3D7BBkYOZbZ86xVfoxhUuFlx9RBX17HFAVA2Qlf3FI3krcQtyK+bpDX
Hu/TvLepYI+dXc0Zwcy0NSAMZ54kjuKcm+O81hXmtojm8iP9GGBGBtLCG4jM01nnnd+HqqnDA1G3
buW1BuqZ0S2DjVFlZKd0Ngnnke56nS78x9Y09+T00lNEh4Ob7DZmVP5GL6n+7MjJerE1O3VonpFt
5+XxNH6jQzF9ncvBOLa6K196w2qd45AVZXpfTBy2tjmhN+I4FsRbrabGNr+WhAGuy8LVNw7KKEY2
PpmLSNVIrc/sYXqTIcelkdhalusJdDVusd61N2RkN/ZqVLaxbRVnoizoyr3NXjJusqK22Qo7xg0P
re6bb2qU/aHGC7dPRvBuqPbryadFgRCTuE4COpyLDUC2hUxuQv5fM5SAfGJHZRF4hGbH2NxQ9Efm
c1cZQGrWo5GM2JNETbjpCptx3fVXLZFFepeB/g8QxVmT01X32F8mLV7HKcwoDiAwxZwzoCgnOSrX
TVxsyoQ+xlul2u5BmCVpCMgLdTudIANjByCVu0Ofz40JI4JygzF9cmqzUV5bdmNDzrs/nGlpE2HO
EYqoh4fQqltMIoSGgDn9lBckYeGVWYJGLJcu0uQZ4GDJjy4mkQVPLI5p8tQ0HL50XTTpHiRzvdip
C598j9416CvkGqihlZ6CheDMYVlBu+lVUfd3MckAyRUNkdUSY1L6vXb/P4sS+V+JsU/RF9Ldirf2
vdT6Fz32/zakoamjlv57UfZ9961ui//zEH0pftZlf/+pH7psTdp/mKZh2ZAvLJv/swEY/hBma9L5
wxWLJBryqu7olvFfZbah/uA/teEw6RLthFSgEv8jzTacP5RiNuXaDBpMacl/J81GMb4EqwdFfvj6
f//HtiVZF7ANIU0ri0BJgW78Z2F2ToxGz/w72zCL1jbl3A2eaDIHqP2SutgtMUcVasDjZDqPSu8e
I3BTG7aM8Jims47OiDmFg2iQXQddYR+jTcaM+4oitjuGHLfQHlbwaQh1R1Tk3lG96EeSF9sffoC/
lZgv+vGfP4ayJcOg5aDgmuQnvQc1DqUwIiR52SZdZDs0IxoP9M+9nekNO2VP/Rwbw+qn7/o/Mvef
Ze2/atptG5mxxcWkYaJpF3irf711gQ17hWkJXRwUtwt98Q0JxGdXzwbvny/0/jt6f6F34nki9pCU
+sBNhEg/1zGiJZW5139/DT4NY63l6RJi+R1+Eui3HVFqYQuiS0NeThBIg8O5rcvffE3G8jj9+j0p
27UMCOI8u9Kx330Uqm8kVWgpiAToXMbK6U3BsBvd1w5K5TOqwg91gwk2aY1tPBuXTI0/1qq/fVCW
L+VPv4DtCukog1OArv/6ORfVqVvGkUauTXELVjyhTW3SwurB6PTD4P6gvf7t5Yzlz/vT9Uh0Nlxp
UWw57z5wRLYO2nXfp4dO2FNRRa+ExaAFp5pe+SmdYJemV22LC3KYN5yPj//8tdq69edfAAyNrQxe
cRwWCrTqz18s7ncN5jcYLCQAx9Kuzqk2mxsh4zd24fkCBuUSJQMx5X3JEdFJX4F2vTH5uIVpCYAB
QjkIwQglrT4D5wlngVFZnauIab+T4QmWZ46wb3ojzvR1Eq+YUlKVBlIgig7doYGk/5i5TXgPZ6ck
D8f42qcUTowfozWBZBeOZtYqn6NHG6pq4stro1A21PZF0Y72cD18iK0hXUs7fnVKWsHVTErDcrWh
BU+w/BqKghQYg3MdigJeyWhcBJGpvmHgI+/0T8gXyN5Z/hU2XPuRsxTRiWZK4zFU9V42owltk0ul
TY5id4JMo036fCFzQ3n0eJtV2We3UWxeYqIgf3wyMxanqa+mG1Eta16kJUg7hvGoM+o/RUnzjOmW
T+XE40zKeYaWaFAeUxYT2Lk8Mx3MaLzIT5rT5E+tO/jeksK3LgzunAY9a036MvFmeePuzCV4Oq+y
V5k657FXZ5ssVKTdxXxC6u5uJ1td5QKfZg2fUc4QNeGEizrNgrCQR3kPetE5G3YOhgno7GrUHGRV
jnUpk+w1mayPZmSanus0yI1I9MkcfgUjyqcPy/fqO/ltjIFtlUKMvANMA+HZMZCUq2ZJMVmyRYW2
ESF1noC2sx6Xm/z9No7UaatYMbUN22D64EDn3ugFN2GyCspKI3d3U6hDkYwcUttSd2fX07TDIK1W
C7FCoE5fWwnRGjiU1CpwBxSQWjhvhwaNEar9S5EuokDFowB11QZNp66hzOZtDakBvJ2LZjrwQfZx
4vVsTB2LmHUk04wtrqrSNzWUz2boHL7/7kRE5Ts9J5Q+o/yGXv2CRfON8L4rHsaSQR6vK/J7itkq
fJPIG7cJTaZ10BBaIA2n/wagqmXCOgGK7dNLJikAVTGaZGDwexO0Oy9evWcSsHWPgIDEiwwX8Q+u
cs/AXrlywwiAQZxPuxyZJ+Vh+wzJm0fBjt60QCB3m+rnlkoULA2Yf6zMmLczvkzIQ2yvbsTQ2jUu
Lr6dNRk72AXjip/289vlpdF7/mAaiSXRvfzj5XVfBOGrqQfq0muCuW7o80d3sP6gZL3ZnN3pyWev
4JLO9G1Ppj/cVbp7zboORz+DvFNl8cDDSHF3kW9iYxrEZabOXyPvU55S8pznBglN6MJXbe6ejcm6
pDEvEvkorxZE9c1UcGZHmvXMTOJWaOWzpnGnJid6cprF0DzwhRkzH9N0Q+0aR3I6hQ7eVTBnpCv2
yyvqzF96yyDtV6mrTpSbR/4boH6e7uWfWAGFapO+5gGvrCOcaxOCIl0W37Z1EmQI9XOcmZc6glyn
m7wc+fLg60yuVkZNqjquyHVrDrZXFVq+IsW33TDjHZnLtuNxzErlZRyqV3NA0KXhiPBsofP1cUHz
dToNX43d8EvqzKpO+szvNKSKV7RMX22GIbAR4fViZ2DyWlUdZJYi+wKm+EBjOlq7y1S9ievn2glf
e6t7pqvynBbLvSe9Dl0pZvHQ4TlRIb93ocI39NEY3Zb3VCudawZ6fgf7kP7W1LmEl9fFvlQ9b0XA
aZEBM3yZXruOU8LDBWDXJSpkq2gtPPQiTj/2jo+NmEydaYfR5RtJ5QntTUvbaIKf8nXzkiYwHdgy
/ZcmZqhuL2Wfv/RvJ9wft5ZTIDVGh2nsrGaoNiaQvDuDcDqS4rrxXlksgvFgJJvatayDyAN3NdQ8
2n7VNhP6bOxXQVQrLLfaC5DP8N5SGe4w1u99Z7Lgg2/Dh5IjTHAVDBLhN+XWCGhpQQ+hewzuvr7p
HRTTgDIQz7ehhr+JOAh+0ui0PeYssFiIU3cBfrhNTc/yQiPgAo+QdZFR8boFfk37IYqbpzoNQzI1
83Rj1/YLEPLEEwb8xMHlXGdivH3mqGvfNGNVbml8lp8MNA47lfsTCS2CPBs9hrtIB+kh0rUXo0o6
dD0kT61C1BikjnHk3JiDYW76oSJBtEyKPZ6VZVbHy9KnSFBgLGChmsgQ841BbZ2KwfkQp6/jyPa8
LE5lwRNssWGrkT+37Ovn79sidesF/5G5yZu4hBu27IuJX99kS7GRKftMFwXtnsNrULJggCHlA2V2
fQNAQFtzzLyz+zb6XOSs4N/XCKSuZ70p80ctj18DXErHMiAgoC1Moi2wcLOnpNe0Z+gSS2wzy3o8
zoTHMMF860qTYNruVBfOFxGmn5Bu3STTkpAxUyU0I5xsckddgDC6ua4jXjiTJW7bRcFE0cFEFacT
xLQkm25GvKK30+hwUAH44hW648OjbA60jx/jps+YgOmd1472CI+aPaQZmvEI/5VdMWmfVb58TFNv
uCjvY5pU8+cuckE/hq9RwP0D4flWBksPhkTe1fc7+b1cyI36eZLJawVomj0L/ZyNV/83lSInuneF
omtK5HCLDk4Ix1nquJ8KcHhF4CaJTtgg5dA2zOavA1daWhZvQ8TwhcALxoq6Ff3muvJPJfmC0xO6
raMTpjR/XyAyE2w6nBAaTYr+Loyw5ANGtUR/AQoIJtjIAb0RNArXK/WoR06oWD5CAHiORbhzkjxf
ZYL9fBYWJVsSIySuNkS9L0L9R+h9SIQ5uOHYag5+q3+xFUIfy9eeOO0+2iWCRYO0JvpVR6bNH4ym
+xqb6Z4cuWC11KF96r+RFcJ8MouOMqgo09J+PNtamxyziXc591m4LUcehqV2HyJemuWZs2NxRi5e
MuedtE2WskI2bXI3qRJpdg3IDciGRdWYurySAynrg5pwCpXJuIbCBl9AM4//XIj/6YAq8YGYJvUK
DSnpOJz1f/56EWajvI3ImpcmRQjRmhRphjzMTvAWl6yebKxvv7nin54oLrlYu7ksEj/yg369pNlZ
eVv5gE/y5U7x5YiDCxDiQuoqwM1m/oR/9UBArLnGsrzrfXVeyklGGbCF3N5ct1AioTKx5y41k46f
kQYcayXFwGQlr2PIVpqxhvS5AnbVe4sE7kDC0ltV1s8W5GSvmznXxNZlVKzzbpOUa7y9VEFs+2YY
kSzSiospKB2XchMq8jnPKMIbhJUYsdgkGpKaV2Gvt1RtHFq+13R9XbrwT9RVNbwiGvvT4lXd0xrl
J3P7XM78lxykngmbahDtmiRzNkOcewxPEm/22cZ/7IycuTCnUVBNuraBfQiJiDku0WwDyGqIHhEz
EXYF150wU/ZpQ4BT8gotK4GmaFxAOTwj6mo3FM/+MYBQ+fn71/evmmrX3xMO/v/6bv+bOAiSPsvf
t9xOL+nXqP/W/NxvM5Yf+dFvc6w/pO2AMtBRSv/SbnPMPyQHYfoOCyqJrtt/u23OHyx8liCQ2pLo
46RD0+A/3TZN/4MegU3EiLQFPyhd0/03KIRf30lKTccVXIX+h+so5Yqlp/TTKh9N4xTJptU9hnuu
fCgYgRJpX0E/S1Nr7dR1dGO4tz/doPsfzYaf+1S/to+4Jmd/oAsoTBWCG3o8v17Th/+eY7DGiFLl
iWeQA7omN+23Hbi/vIywbd1wGG5L490GZvgloK4h5PXG4WQ61sby97Aex2bTUbpHn4rkKUn3JW7k
9FjNG1qDHEponKG7m4JD9UEz1ppzlOm51AgLZPVZExHJXzozTYFCek0YGRqThlxOlJp4vZnPGhts
OerWOI9AQ4vN0N8sTvl6JY2VFa5plMUvyVfrxS12EGQ1IssBSVEsZ970ZfpSDWARPASQIuxX0vSi
+cZxb2F6zUA2x4FRJ6GQG6dHp+T5v9l1//Qc8J0wn9Chbkg2BPNd73CoGaAZPc9BZSL/1hOCvQfI
SPD6HhKiHdf2HIzraZaXf/8oCMdwMQM7Ugrr3WXTvIQEE3BZwJPjlsE8khu3Kc//fBVr6Sn9t+n1
44lzaHaBOpC0R9W7za5vTBKYBMJ4zth97VWOxzE2bE6DW6yKHljTqjTjlaxfsvxjk9KfuMuKBZq7
VTz+E9CI9biqxcHAZg7S6L52n4hSWOf6nQMN3mHSfBeRvE3e32EcPk3WB5mhTOs/Bd15TF77/Dfv
z19+HKUrSVm27KXvK6R6Cp0xc6ARBmptyDsMVmu8T9swuGXvWBcRaSBxu7Nlunb60RsJDrOH+9jm
b3mS8QWrXVfeZfo2rG7S+WU51oeHvhJe6sDlbJBx3KZ1symHQ1Jtws5z4rMrPIYJFKSLfvsiO/yg
DI66wz9/T7/WJD++JiUdnbWQh9BQ7xYG2Cg+VAQ5e8R8Ig+gSEJDO6K/8OEndT1vSyV+89y/awD/
uKaLUN21WaTpmr9vR5I7hH/GJuVLmCc3ekmjxD+HtgAQUDK2qrA1Rkm3L1yWw660wp2aHe+fP/by
kL97OpeRh5RMP8hBfb9QFYj6nDqXo9dhgKSUuLWaegO16Mswtfru31+LIc5S1S+vu/vu4wrN6XRM
hrOnIpyFZLDAt3fwOBY4Ewe93/7z1f7ivWMXY+sD6WOil3nXxJ9K0npMmwuZrXULsxjcAWbMVWaC
dpzS+iO5M+uY3BYVq9+88n+x+HNlR7jsxWyy9rt9bRyJZa5aQlgQB1FSiTbeTb0MNv/8+f7iKmzs
ruQ9NHQDQtGvOxnWUzMXfMalrVgznKqYvQigVP98FePXnv33Z9TWHddlLwOcpDvvbmMSWUVudVhF
wHNsFLpurHrhxuoMl1WmpR8a3+VaggF5xOKhtcNvFum/2BtsOvVCsHAKypXl3/9UI8zugJQQE5+H
LGRxbrxULW40feqhODTTdAzsyOMJ/s1V/2IxWIaULANC56rvKxNkaThC02DGLDsmu9A0EI26sCKi
F4nzBF2kX/5mfvaXV2RVZYyJx0bXl4PpT58zoSMSkEIye3GBGFkYA4t46Dsrf86Mdalx6Ce0OPjN
l/sXLz9MK0faC5CK/y2/1E8XLf0M8k0/Tl5m3Nk1wSOBnGxQOsXbRF7GPz9If3ktAVprSajTWXF+
vZYvhlBLEq6FinhLYi4tyJHkWRnPJdAN4zev4F9djSvpxJMxW+Pk9+5qbZQGKQ+Il3Qf+skcsH0U
dAymnsQiQ/zmNi6vwLs1FJQX95EpHsX0MtX++TZaejAisEemYEZ4y03QQWs7xTT2b28gDQ2H6fnS
oMAK+K6k7IJ5CHQAx56f9GJjp5/7PnmdyMwQnOp+szP9ae1kQMfc8/+xdx7LcSPp2r6VE7NHB5Cw
uZhNFcrRUxQlkhsERUnw3uPqzwN2z7QKbLF+afdHnI1muqNVCSTSvt9rJMCcYRnsTsdvFJZSb/sa
ubYkTHqFm06/J1aOqOZY/TTWEvhDmw51jOmDFZzABuZC/3Fv0rYFVY/yIMclVrbjtoNxLODFivmA
Eb5MFRa4EcZoA0pll8ROLCpKPEkETi74VXY+xLZqqu9R3ZyaHG9mJM8hVdMGlZUAFW8G7ICSv+4r
IqCn5qtgdmwK1diNXryLBSrWUIEg/f4X/sdX5zjKQQDYC8bD4hNHpTOlQ0eiiE5KyGqWw/WlvLXw
XYHVZ5C1F4rbsM37lTRLBzan8T3rJMQsUOoTTzK3dDSk2Vfoem5/uFfjFbzYXFSiETTbxjQCURcB
5inBUr5QztSoRBztmNczqQdikO5sSVL/CLERGEd1zkwZXAGOBycOnW82gblmq8KtY6EyWI8Xm4CK
QiyctGhC91j4EJWDeTVel1hLln1l4QcTnKVF8P39Pnit8h/3AWRMGBR8e1x9WSWPB6LwLUJXQmd0
VS1ften3jguC7z/kxTfmDDkaJtjd1ss2SrAhPFFOn1LryoiBhp+S7lPbHoTyFMircI5+Kla34bV5
lvR7H9tZAsiosmEnEZvfcJ4YmMLOwU7uvAAzl00hCJz/FI2PXQD/75ai/FBfv/9q2uv6t3y3eSGx
dCE4PJuLkTYplhZheMN2U+0N9Uzh9mmbX0fnJkVSUdWPZYbC3rr2xo95cu453Fo/OvE5Qos04Apj
XlX9Jw0zAL+kvkzUWPNgtbvGfnCKfca1Nt/hlDfKbVnukDrBoOhcEppx4CKQzN+UxBn2m6o55PXW
7LdedEj0C0Z21t4q/leRXHbiXC+e8+zS6LePQ7zXYZJZbmvd6po7BK7+MDwmYks4YRfcJckV6jOz
vSDV0DJX+RczeBjCh27CEwMm/N1kHPRoCy9TzgZVeHdtxg+zh8K0UntU+w3CvZuGzA08p8v7HDto
CNjZx/4lwtYl/JB52OLvyIPxIlfcQwTK1JtguuI4jn0PROx6Iq/PRZzNNdvUz/FgcEyAt22GqFXr
723vjpqWY1/Y3Y7ji+Ic5qMomp7SPke1S+Jh94ib1oAJCkLEhkh2t3vRLkxvbbXXqtim8WE0yO5d
pcoZ1kMRloLaDRXKbdgcpu5LGnwZMkqFKxRU6rQ3qq2dFsjtASpx13b0Z9W6LA8xamUM17qNN5yX
zV4zXc84DLNbwYkd/u2Cye3JZs4DLakqV97j+eKwO6UZXuBukOvQ3TVCxCs/2hBcj/dxQqmNdf3E
nvhm55Vwwjj/mg6QjuFoixsFFgN5RfIYOy//Z512HdboCRYzJ6bLKyq0nC6czFTMOtmZNHWxFMwy
phJnsNHtu2sUj1iYWYKgILyYV9MLGTKO+lRUH8f2w2B81Y1vNWSPrt47OEoJ9RBQ26Z8hd4Dl6zO
bR1oRfsm3Jhy189mC8Faq13LeYiwKMzaTdc9BLczOf2Dcp7CuIBGvAluubQYYtVyDDxvLvwz+zLF
rsLaBufNZWO6eMfl/Hi5hj1wWV2Vd5gQo+i1RvJfKM+u8lsghZyqtLbzrzrqZe0+1bcyXR30dEXV
Innpmo9OeJdJ+Crfp62vbiDKixaihsukh+VKRRMlSJisVfNzMb1AvDC989pc48jvjFdhfSBHV/oP
VXVVBHuhUXJ0h+4ORMCh8A3RfNi1E5yiS6IVJvKIcCYrt4ZzVtePiCWaW2/6nCf3qTGsDGZZpz05
WBY2aX/W4IzflSG87WesHoziWq+BwxAAV+VNl57l7R4CRzx+ff+Lvzk+cmeEOzqXngwqQm8IYHmT
2CUWSW5vRaVrht0LVU+uN6ZxPnlINn69NU1jj8GR1uHOsRhdwsqMrkaqhx82bpkGKB5Ff+zvkUC6
GeZ877f29kYH5AsWBTlQhTWJcv54nlZxPRNix9GluIG2JcV/wtcR7CPfxhaHkWfF9oBBEakjtXaH
UMc8sf38w6zlmMxZ1tQoAKE6On6AyC7yoI1532GSbOdJiAhUyPrErP2HbyikrQsLGt/cqYstTpBq
qRuodynLmCQYV/Zs/IPZiOYRrUC4x4lufXtGmdsCx8GRzQRzWJyYojKXaQsPyq1yUpIxvJUqCJfX
EIxB5pSXYU9gO8EpDuHyJfGiNwCzQeQB5GGtLtfcwiPFFwcqV8/6xyLvcWlzLsX0paxh9b0/bpZ3
ApqiGcGRWOdEjCfO4qsReuBjigDirMn2kp2viNFRWaW8nxUVwjvrwsq19XDcvt/ucluZAXuHVwO2
1zn6vR6af7ikkm6kC6TcNRY0LIJlCvsD01gLbhCWjHbvqpNin2jyzRRxNDYy+GcgtrbFrXwxQvVA
xX+1Iwe3MAv0Ckp1ib+Pa/cEZbQz3yerVzHs+l3blgcypbRfHLo0L7n9OEAuHDy5gx13dUhsXK7E
MnclRjPEdOJ0kXOiqUZggGaSH97v4LdjyKTaw/4JjsQxd7lvQ9W2sFfAfZ2ouHajost2ShQlEQ7V
mx5r1hN79pvvyQ8yR4hsAD+mmLR4OdzZmonjZeZS2axQu5VMRyTfbonhx7oq2u9xmocnxu4rYPPj
Bu4IeOVQ0RFsgZdZ5mKehGataKQYp27u3EzhFhHDRvUunOreLvXrtlJWasE5DqlehQpPEpKIMC69
4B/QB0z9UxxvJ2UfVKtJfQq6e/QsqDC2IQIes7ho80v+HPNo00suokSqkj3DfyuLm1a75zfmOny8
NaHgcOIlrZO/qpDCpXkXU37/i9+S97Qd4AGOYTOgvHhPmBiGOTpxRv5Tdef1lbIuCwOTpyHvVqZV
6CcG6ps1AWSFQTMXNyRVdTl/6x/m5tAXozVAR3DZpt0RsSTbuoS3WYhNkiTfJ53YzFoNb7rMuHn/
Rf+xZY3mOXKiJVjW8ycNNWsDiY2gpvhbMMCxs8nkJUIpUHZS5WwDjwE5oJjkiYbfzJb5lYHpwLHZ
sg2xWBpaAadVL6OQ2qG6G1Ufd6jQ5go0EmJUpKdA3jclAoe+pV81Y0ZEQEIXsyUxKeWbzUS6e1LP
aSRuVSEJTGuilnprvCKRbJvJLruifOW7VlLnLj5UJ2bPK2B9PHvAgalSggHzLJRIjj+zXtjmkFYD
IW3ohlI8y1UFUe291nFGFAq+M+FGRSK8VzX/YwdnCv2xGUIorXdZcmDAT0S7eGqMVHszxmgQcYsX
+Gnh8YJGkwmS3QXUi4iuUK0bWR64bnM7xImu1TwUVmi9Ijhlz5REYFgymfiTSUjA+prM0g5r9in5
1IfbBk8kQI6VDgNNvfD46aDhhPjLVRs+iTl/fdYRSocg/Me90UWaQ5Sy2QEOX4Ua4duOmTbnCdcD
DHK0dZ+pK2xDTZfAj9u8qfHAMYPgxCdZnjbm+w5nKEr7KkEC2iyJ+XHiqZ4ZYs3DAV2DQb6a8Hcf
HAXO2yd7sH0c38bN5Cvb96fc25HPJozQAwXPa8F0MdkTB/1hQ26rOzWT27YtErQIcbRvAFYY6old
gtICr3A06HQAKCBciAs0ywZ1/Ip91mIGpvSNq97qL/kH1hb1E2bA1riJ/VtsQbxxwz8qLxmuKRQZ
YcC1Fx1QTL0aSGMmht5YqffTOdkzmaulKGCuS/Mrf7bD51Zeo1WLyp2jbRXRsGBjj6U/z76DDCFl
LUyAz0OBvygZItUmEx/y8XEgNhveLb4rOZVKZZ2qa64r/Flg1Wyt8bGL2hVBJnXqRoGLQrE0wQQ2
JjzV0nUy1273szWWRKe6V8JdDcAQbPGKLM2dB8Mb32/Owh6Ex1V2o19PNw3+Y9Eq+Wh/1poVvICA
gDaoPdneiHbS2Bn+18zBfWsHIjxdSS5aHazmGWoSd5bv5tYeH7dEXhXmtiJuJlo3hJKoh6LeNtou
U3GnhB20JjanlHjc7PiXOJXiJzqJ3dgcCIcw/bXVb6OnOrrW/TPtsQhXarAOLsTV8NB/J3TzSeyU
i+wbyQNdbG5889p34A9d5HqDQH8b6/fe+FKV90X8Eqa3KQ5rxkq7Qa/pa2fINJXQJWVKfg0upxMr
9JutYR44SKdsqXJipTZ2PHCUREMm6E0MnBoaUy0LbAltoBadwG5t0IOzCYrXOrSFDyu5tA7vz5K3
Z8fX5mF9zKUHKC7zuP5hTwzNfHBEqzWuqWabHCYlxpduP3Y7BZ83vpZJhaXDDwu9O2X7Lk037z/A
m2lK+xYFepAY24D3uzgCaLxwZFU+Q4008DQIGuTZ7R0egmAV2XCisTfrEEdy4BeTvUmdl6PFmkAa
md3Ytd64kVH5+3r0Lj0iMgvcsFb6mDz7DYPhNWb+/XcU8+VtsTjQLhQeh33RAaA/7uQ0DssKl4rG
TSNk2FpHRLCRIe8masTYsWqn56Gpz8wEbU1Vf7hu0EhslC7U1lQuJzflmLbJk+B8Ip/UzVrxDdG5
c8a5TcxylI4E1VAB9Qsbb420pv/V1Rv1ETA2lyibAiPUp+Onx+BHdIrsS/jE5XlltrgbIXvuOTO2
NWIcrDY+99GJS/ebY/fcpsCnfiY4mBDCj9vEzMypiV4oOaaV0w5f451ltWddKc4prygsq+kpEtTb
gQizAYRZCs0WXFAXb9kR6wiwAVEJOKI5S5QvCTbxTt8qV/1Yfnx/QLwdh3OFBnLXPAw1qS7GYZjn
XY3yMncV9qJdqYKRYc7LOqNs8IdwodbLM47F2fb9Zt92KmNP1diBBZFTVMuOO1WGs6NXluOYJrpy
VeNaBAlG3SWeGHGnJNkgIqbs/SbfngiRpoITURmz5oKgs8A1MrPWsGuOc1cbEMZQmYlZRUAarYl4
+kwgJWssUuDjYs76a4l5z5w+WHda/MvLLGFIM3eKa6o0xPIehxUQXqClToJmLFZDgytbKhPyQcJ0
7ZU9JvgM4cEK3MGcbt/vgrcD67jlRa9jStXamD7Tsu3ag+NtOsKbcSoz7Y0fnejut5vJcVuLaVOA
CtssZ6lbl8rT6HDVD1odcqK/0purqbkwRFRuNZPi3PvvaDByjhc42mVZZSmg3AsP83hkpSGueEUb
AM2RQbRuxxqbLiXzT9zf/qknOdZzxWCjgKu4mKL+ZBLzHojMxUUvW4eqhSitJzrBD7HoCk5RAP5h
6MKpnvmQ3FJfw6+OXyrCN0FOOQaD0ZC8hFb8HYcOrHI077Jn58i9cpNzpg4S2z5QD/T3FCgP73er
eHuqnB/BZAHUSfuCb3j8CH5FCZHNEcvd7qkIZpA7swOq6VF2gfEg4raqC89zoidWjaE9G6OCISHw
PJb65FvjOXFRAWysaaLatK1JvFTEmdNBGboOkIOsiCP55R2WB7bFTAzh6kW3HT9wq8MZ1yCrukGk
XBcdyUC+UWytCua1NaJBVXs0IZV2Yod6MzCQchugQVBkAcIRxh+36igeVkR1FLtotLotYR5PaDrX
0rA/64Rb/05juLIS18ZNHozmuLHcc3BeqoMY28pqDneNqTTE2mNbkNtANfX9EfD2zWYFAKi3Bfws
3hCAYRNB3g8oQxBh8qUqye8uHLnDS87NNIJJfr2xmQfGWVSf8fbFm3l1i0kazmsu0OUeL5+d6Rkd
6lMjXQ2h9f39xt5sRgZrBdg+5zH2W2N58BuVAaoZhnIuaTGATpGF1bN0nmenMS21u0Ma9NaJVUo7
1eZiM1LwyLe7EDTE8WAkYGq6ywurwRO1VR8Q0mxALigul9o21qxhTQIs6bJCnsUc3dcZzqoTlzML
Ufa57TmYu+r2CTbJm3MBfUIJH5yGMo6lLuljw4g7I3AkjqgFcpM20ZNr0Xwpc4/IpZZkyji4cZK+
OLHKzJ/1aPGGckPst8GBi1GGD8PxgE4HC98skZC1wEQ6oDH/gnHlKej/tbj5dysOaBB+F/Dngarn
gbzkODkwgnwhCH+JkwB1cJhDtw1ApvFcuMVIqPiCQ90tZlDaflSwrW+l9rWO24fRmM6DABtzpZ+K
2W36mYW3OPSExCJw0u/qCjuX90fm8Sb655NifMghAbiOYb5YTYjEqnpPCUhVL6xLXaZXSHGwn639
6FBwx5X6I7LfC6StxonPrx1/CVoWoOeA6XN2I05pSyQ9yHyjpRLEnAibfYTR4wrRwb4qk2SLK4fY
qXCVaxOer6f54WYcgk1ILkp+yMyqevL76dP7HbG4HL4+jyXBT+ZtHUajudhwh0jpbZWINReXYMvV
S+JOUcP7drWR2I70fp7vpkY+wIchPJSIlxPz9Xi6/tU8oJGB5oJT8pLXGHqt2nURzXc1XAOc/D4q
pNMQEX2DOxVGgh0ixPff+HgC/qdFbmk4tKC6Wk4FhJnWSEkhQm8h/HWRyeE61NdT7pAcEYz6vuyw
Dca88s8R90uCof83NdD/dy48MxD2c0nQx7aK028YaTbP2Y+yIDH/tT9lQZb1B8VfYhRZD2HWshv+
x4WHDNS5MsM5kOWSGvFcGs7yqgn+/S9D/AEJmCsWCCCFamP+ub9kQbr5B6VBlcs4lLW5AvormqDF
9gyUz40GXzoAb/6HpODjpbPz5mQbk/KMKKp62xsULwIqn+ux781dXwbtCWrZ8QLB29DefIGBAa9R
SbUW7QkLhbpMTfyx4xIhtdIg1HAU3xMn5sFi5v/VEHVMAE0OA4Doxy/GNcHJFWDdTaJiB7aPSq76
u9LA9KHxQ1u7jHKy0tYIhpGFUN70tDPiwXWk4qFn5CceZm7r751j3vC02SGI7mVe0tWLVcgwQopH
pkVaiDrFGAoD21uRk52n45TGJ9qaO3DRlsOHhPgL2QDgeNHBOCO3ZTs6ctMOg7KiAq/eNIDXB3wD
U5DNKiBHG5NzRXT1yw8D/+bPNn6Uer1qF5ZNM2JfCzVYIi1Xu0gNYljeMCQLm4N7gjfBbaNZ1SVV
bAkW2amkljicS85wZquvA/p5lyD3+FgPJqoodTZ3jIo8vT/xWOIfesTCJspmT9KAzxaHQq3IInTk
uDbi3ordQBzYe3zXyIAdAZ+kN5AFrA9yS2RC6Co4pu2aSclgxJXczoh4ODUy38w4yBEOHBf6yZGM
hcURLktJ8MG4AFh7GkfQuri0SB9DsYyEOO17yIg+Eejv98GbWTe3ydzjlMoEVJe4yewAaYlJmaH0
srlIEp+w4yw5Vbd6M/Tww59NfsBJqF4xBo+nXCrz2lGgbuFDV1T6VYvGLLjFnqoltZ480JeBtCN5
6LgBFvs8xrv0/P23/NNA6ccRyKIiqa0b1C/Y/PQllzlS/FJU3B+3+H8ClK3qGIPo1WyBhro/rtvn
TkAdG9CpPJVaF94bRLBWF3KUZbnCzSF/zsi5/ZaQHQTbNkiJrS3UsCVQARqRdL2wJpTBw1KNfAjM
78V1Jqzkuo/KPtj4sTF+TPxULe9Hh4Og6EfDRp7ui+9I1IfmWqnTVqVyURnYClHcA0JCuKKWpGO2
o3mvdmOFN7ndJNW0V4K4rig/CkyN7LKrc7IuNFFg06PLi7CwwQ6J5cC83zLJfsZm0mpuIsya6eLR
N2BKApCsM+CsfpeLOvBIpMpLLNPr0rSsa1Lzik9kxoUX9jjwfZBJpqX8gqe42VD1QX8iY5gBip3d
EF0iZ6+DuNdWda0h3is0wZFmVWSa8Z0aozHedVVnNvuJ9Kv6Jii16Xs6FgJkEKuRlxKuvsKt2TTU
Te3gLgAgieZ91REXqK2YlQYFvLERT71hkwKXecH0FIoGp0Jzwphzy0KC4W7VFwSrogFqWDXSoKXj
1Oixx8LBcHNDxZ+/pJrqw+btKHRyDlSccyusMcfsi9Jv1jidkLKRlnooz9UQ88NzctUia5Uocqzw
+hJ2teZQVhtuHehlukN0QohtYQplm6aiJSjKnjPp0xqWWIGLmL/immPinuIVyZ7QFmLEiLnHT76o
G4xAdOJPMdvvgsA7jHnNRd7Lre57lctA/VCzLOL2nFK2sHccjINPWJBU+qPQvaHkrS1ykANTzVVS
A6rU/ICNPuWtJugC9cskKwlM3ld5djcWeM6dm3atycuc+2lo7/g8Ay6SjIz+c0vvDTvfbJJup6p9
TU5fn7M2KKSIlTIDiPd1YtUmm0Wo3oy6YRabBHEKSgeiuUlAHTxGXQNQAD0lwtxxm1MaL1dtbHgv
NsHk8VmcDKXvTp0S4DbCbq8SeSMj0x3qjrul7Qhis7xpJHLAlCKKNnldNAFIeMKFtaoTDT7joKdy
TTxmWq8rIwo/anZrXKbjmPdcnww8Y0rMpGxUjtLaJqljRTuvHAiScawEkqNK2ka1DuUQJy42L+VV
bnZImvGSaw8spQrvYkiQnLFMjMbVnSl5DvXaGneyjInom4YkUa8rLchV+KyROK8tQv9WFhHG3yL+
eI49Hd8+jgiaeGC4Ws3FGGAvdN5kykQ4cSthHZMlOSU7Foy6ewr1TDDAO3gtEIX9HqeqaPDM/aTl
VrbrnD5+hHlAYBSnoAHaBIYb0cZICwsRskFwPGz3fFA3hFKqwy5v0CfN61h/gZFF5+18Unsml8vm
6K0oOmMKTuKstTXB0qp1bGeB7kZtU1iww7FSx7jLlh34WES0a9OairZJSASBoBrHYmfj/Etpt4NK
QdIiBRuCDHKsppJQdR4mPwyvEtHmJbScELwLs7Kxc0Nr8mANjaX2NfEMcejDKXg13tUu8imongid
0fVdMjmUO0y9Ub4reeenCG3JIL4q/YgI5lqp/P4KhJVg8T7Su4sEmKJ6IMqkVPcEe0DID1PftKI1
kRYmROoxTJ1ozUfrEqr6ZXyXkb/0XKeWc00CMyH0yqR1Nq4buWgx4JARiS65EX5ytMkkMks480Lm
xUV+R5QzzrkshV5yPk5OQ8gljOnxwo4SSAuy7/OPE/EP5oV4zdLxG4XcpKzXkjmsp4CDPKcxJNt6
mPg2mLlIit8IeYYdTpshkX6xzrmnJozwM3mDAhIkoV+Yu/i9vUuIDf7GsjyraImYh94bCP2rjDke
g/qqVr3VcA+fVr6qQ0UmebpCrmDo2YZlWGvOMVbPPDIzJ4wmJiOrdXw70oCcnsCuTPIdBMvNimAO
I971igntkowFStGiFWQ8kSqVTeCIuR5c6IXSfPNVQh0+THrT2+s5Xuq2smQxrTJitdoLbI6ty8Lp
kbwnBoSOVcUfd06RtAKPXao8Kymy6LtiFiSdeLVfXku7MJ3z0JOVc6mGhj0pW2GVFW57bZc0BYz0
KUR1EA7deR8XyHjIasEGqO5G/YU8LAWmXdI6I0HDWOOt4mS2k4scwgy7vuDeOspakJNqZbxi7EXy
kE3qzMnLcnGBBxg06YFMYxURX1CP17ZdFOr5iHV4+BkYsMovSsi9yRW20EG8w29ljpyRBECSSJf7
dSauEzC8yTVw925U8lxIv9gbjd5L6QZVE3UTVrYBHnVNalSkUSJYFiW9SeSw45pl02oP7BTkvL3K
Wc6hxhf4LCdqglFX1YdB+wAEa5LCGnd6s8PvSzi7ONbSQ2oZVbRJ+7LBCsCu7exas/xkprMoLbxz
u5w1BVWbqenZoBEaeF1ECWmkPcP2c1Ww761Lsq3SA6488PyVIervqmrC7K7BbGq47OLSU26Idatv
7I5UdujNmh6e5aliXiqVl6DSC+E8klSShv6dVBT/e9pOaXkBlRZVhBiqxt9OWIZFZ3Gr+vULUd6l
t7EJF6gfqoLAyPUgjay/sUqjvvHsJA0eSVT2PoeGkkT7pBxqTKOUDF/+oCT9wdXJZx4/535smk8F
KEtIFqc2cTQMrQ8NZTUi0drKs7dqrPkZcylzrsdKOmJdT4XP8lVIn8SnshHRtVaNyUNQeLBuTErv
zcrzCPZdm6WPwQss51as8D3wFLKQVWSIeSdRhIx2IV+Ii+vuh7jLLPz8pHPDzBdfbGyyzstJqQOy
+6zxqyi66ZaCPnxXxdOrO8Kaook74VReRZ5lF+f+QC3lG/nh/gdqkRNZA23iFxeY3FnwNTo2pBXB
LsoXNFKc+drYTjiF8ObaYw88GG8stF3VXW0G6mVkOcQKkNlBVoRWiYpswqrBnTQQiSXdRMc0a1Wo
QXpLjF+dkoluczcPfPuzir+5smkSxyFoRo+pBJbUXkr0YfgfHUwM4/1NN9rI6qOUVE48h1gLcKKt
AnNtksGlUU5TyX1RyDHEY4ulrnc5sZBRLZAYGyhVvDDZY6WuUg4DiSAeQeB6z1VFDz4lccbXTfBM
/6i0OuHuWhTE36FokX9Qjmn+te+cCW2FJcu1yZaXrxi1msV88XkgX43Ueyu0q+c8H3VBmKDQHqYc
3TbekVPwhata0Vz6E6ezjkTYHqUxgbhNsesyDxjNKger+cx4qJ2vsVGZxaOqlqI9cHZEqbkhtcfn
oBoNvojctDYi80Bmnuxx2LClOe7DxAzyZ45G+VUWSWoSaacHmJIZiS7vyH+ygnO9jR2tWZsjiDk0
JsxTd5PTedB82kSY0JASztmSPTLz1W+mKJwEj3nbo6ubRIVkZ0/xRdB2/RPmQCHWCX3b3gPI9+mV
5Lj6RQlF1W7LVIegGowDPpaVMsYIl7yByPJaJxVCJ+0Be3POr/nGAsIINraWwHZKx6a9juYqNTly
acuqavVWyX+eFjhlKcYQr7h2YZtHjTEhTKqWFyMdiHi0HFQKZ6aNh5Kaeel+NOMo3oVGGrP8Eo34
0JGciGF8ZehPflUrj2w2RrPJBi9BXhtwDSFLN+yebCPqfAQpkoAjpw6h7WpUGJNV6g/sJrqRgTgj
5KiarW0RxONmOVyAVenow1e/VGBu+TlZpFvpKIjPGiNBpo/7s0HGxthVa9NL2JVJRCcKdhSksroF
gXsvKuMEG+WCWb4LMerDlUwmAxuUP5H4ItjNvpo42OPGZ0tvnVUmBVVU+tgPRkUoCrcuavvWDqe4
2I+ywZqwt7Xmsz76WCHk/ZiToxCTHbPWU0ZT3ofdtPHbXPvW5JmByidTiebLh0hGe9FU0wirt5nU
s0ZRjEfQPt3Ye8zjq6AJ7O+kNPAGWlmMpD1GUrtpzUIVGycOGR+TUVgXrYPL13YKyEA8YL0+ftdq
laWm1sOBZv1ShjsMHwm5lPbQu9iVtf2GQEnMPqc0JJYh1xzygu041ZB+6mT9WL3WW5dhQw33kOJv
zweIjVoMm5x0AAsxkB53m84oC+5MzdRla2ThIwueWjarAbJlOnMZdWPVmTYphwON7+BhKuFWlD0a
05CLsbrytTj4DBRCoJEymFxiZ5t3PmwVdgZuObX/rJO0Q9zJJGKbJIW2ewT0VvU1eV3Tl2yIiKxg
qBKvMY4RYehlLSYHHcEU6HDf5gxTvcraei8yUSZfyZvwsxfiyofkYJmVau6D0ghgg0cWgagYpqKY
zEw9MK5Zn6xujcmjT857E//HFe//QO1/Ycz2A7TiPjfP//Mta8JmvHpOv/37X/hcPY91+PwjoP36
V/4EtDVN/gErWwfC4ogLOA3c1H+rm3//S8o/KGMDAaKm4Nb7ypP9C9C2/3gVIMHRA4mSmjajh38B
2uofjgmBELgbdE7MRXfxK5C2OEa7FBA+VE4Oxa9j/Cnr7CCZuLQdiB4L92NGCN/KIzfjgz22/TlR
HOArmSGUz9bQFW5akTS4MjmUHibf0W6HSclJk24qUjYJa0560sWJ4UwHD3v5Rlx6heY8F23dHwKV
vL6N56TZetTm2EijD5vw0NvB4P7Q7f8Aqb4qrf8GtP5+lQWpUaa1xC+ghRSbsMSuRs7E32pb87qV
Z7LUw3KdTQis0MKyNtZr88Kvitlp2CHhkapkW3wjK9P5NKVwEVdtOUQOMdANSqxMIvj1UlM89orj
XBHl4DzxrZNdwO2VVbAY0mdn4tCOnDAtH8e+cbatrSqf284xLibyI0+UDI9rlf99wyUnr++bWoUO
Yx7iQGL1aDhT8yKMjF2CHA3lS6TnyWdzmmy46b7khpBinPNrJvp/t73EyE28CXsnnw7cqJUb+CDa
Yylr76EbylI5Ab0ew71/t7EAQz2lGEyr7icGlz682PqY4WqsqHf2aAbnJKMOyfrEWJmH9z+MlSXT
MIsQgUWdoR9Ceu+7rQfOh8qr1PsG+HCm+9jjvoha6FuW2iu3ySDt61gObElm5av3jixVuP2t84WY
uo7iRAwP22kMBP9VIaDTgYuNGyN3tK/sC/2FNySc6d5/9J9M2CUsnatBYPgYWO8mPPgzOZ0ZxHD9
3k/PTf7ACm4rHGi9cWp2I9Q4P8j2WlycGLk/e+oFgB83VWb0fdvsPFFea2rwQW1P1Y1/9tNzKeOH
p5ZBSbiFXvLUNfaWY+nqOYv0f6uT/7Ci/OyXF2ujbYx+HVj8MvLPbTBNqzGr/qwB/zRu4Gc/vVyr
rARBb5o3O6EgAOLUMfvg/tZTL/lysRjEZDs9/maxuo3HaHY6PzFtfvLUyzpZmqVhSoW1BgzUbwMR
fas84/c6ZBm7QOJ9M2V50OxyR37JoaX4Vnn5foccVxT/u6rMZpE/DpBsAJshPpQBohCNbmWTTeq1
SOqPQ5n5399v42c9M7f9wyAcWqiwXkobgM7kkZlGKZ912ae/+U3nZn/4+STqNKuXjMR0lNaqIo9r
xidOORr/7OEXkzOTTmJocdyQAuyvJ4cYrarc/V6/LCZnnRhpTWAtBJYBsxzfJ6LVOBWZ8bPHXkzP
2uorLRmiBnuC+i4tTDc66c/2s59eTE8HunTfEbO60webSg4eQkp1Yg7Ne9k/7DxLP71JCRF5NCmL
Curyz14aa3uviuWnpOumM9s3ow9U17tfYhD8d+gvmQMVycExEEGz61OqNZrvhuMpqdlPumhJUjVa
rfeF79NFlHayHkVDcFIR+5MuWkxYAgQJ7JJVvQtiCikWWurC/a3huLTLSQtA+LCq6x0EiE+N2j1g
lnVCw/CTs8uSIDoGXKadpqh3dsB9ndpQjNu6lx1CGZZrG9Ro/3uvsJiskehCUsI81mAixggk4zra
2sQf/N6vL+ZrkPVWaki+qigDgkq+9dlf2WO/uuMt+XWeJEAHiKLeUW0eQSCHz2k3tr93KLIW87XI
wiQtGzolEda6iIpdYpzS2/9knC/ZcIGkNKYVZb2rTHDKsDAkVsDTKZL7z359carW2kAf0bvXO8po
53Ex7Civ/l6fLGVPQ64zCJN5oJg2yXVWflblzanbwM+eezFFg75NgIEaJpLs1o7VuqPf/t4pdOlM
WfuB33ddW+9MLf0kS+NL4Z2yDvvZU8///odttKxNkZFLW+8EsGrsOOtKnJJN/eynF9OS1Owc3gsf
Msa1uBCPzmhtf2tKcs8/eug8MbMAN/6aCpp+QFS3qccPJ375mITy3+3BXOygSgrMmOWM7Q5iCERg
j4MR59x13wfJrTrCm8A7b/Z97krEJHEQGdcavkF7uwELX9VjF7ckgPvmQ+sMzmOQUpRNUkt3Y3gu
N7mdesE6hnnxHHij8r+cndlu3LDSrZ9IgObhVj13e0o8JDs3QgZHFCmJIimKpJ7+Xx3gbCTabjeO
b4NAbg0sFqtWfetzA5f0vWdT+uwrPsIHHZROWP2sbVBMBzTXvHUNqsdWCtaCOybIHs5Cxi8bP+h+
nd2tt4o5tzchCEfWg0mTBwlZXkaGp4dAUf2KQjWw/CZXgG/QIcyebNrzTVW0/mfPpXwEEckbP4dw
eEdTlafmYxlOsgg9/sTQdsHQ+w7d11WFuREl048F46UETnUBLDkrrIShyD9X3P8Mv80PXnoRdyJM
LWMoDJ9r1RxY2K7hr7m+8lG9vXnHizN8CiHQOKBBu5sHUDOTRv8g2TVI74VFFi+iTgChG7g/rdpR
1hdloJgqi0o/fuyHL1L4bISZBwxC1S7i1QkN8SMPq4/t2UtU0zzAr77re3wjGsIWFYOXxAI4IH/s
hy9CD8FUaK8JVnEGIwWautOsrtHPLz3wRew5izsK1P3wMjWkDwC+h7X9WFhb4mtIxCzcpEO103UO
N4d0bdprm9NCz/rfuLYE6MO3chKR76udLRz5Dn9giA1iF68xIFU8tYgF4HahQ3UXoJVy7ChOU5Ff
iY8trT9w8r82mbMr9awninhNAnPyoxkdACjkPrY7LrXHFJ4+cYb6JtLuYp3YGzN8cOFGi4WLPZc4
PgZ4IbCr5QCgFXX0sXe9pNg32rAEJrpqF8TNE3yo27JpzAcfyGLZVjCN1i06d7i2d980MDYGX+RD
Cys6r4q/3iRzqbQUvZpdH8qHlk8bT2Jv+di1F4sWcBQZJOefbTGUK8AuEK8fu/BiyeZZMM9jYvA8
wKAeQzSrrpaAL0SDaJEuDFPfY1oMl1b0VtRyFQl1JYSdA/gbh+JosYkGAQzl8GGP5zGLaTOmmINK
nOq2JIvs/RC19cfOw7AG+eeNYthgTojAG80JmqKsmj7lFMM97z/5P0Nsb9zFEgEbev2gW1Fjbc5z
ugGgbt6gtlKhvtd0gDeN3SocnH+UvcyOdrJyq5O4Bdwz9X9Dc5d+bLMJF+t4QEOyc1H3Z0HcEh9u
UFVz9R4vfALhYgduomEwHID83dymD7YbH4aAXDlA/2F5vfX4Fiu5ZlpCi419bDSsIyWKgJAhWQKx
TsqqLfrNkV/O6SA2mN5D58hMbCPs4B1g8FU8inSS/4FVS38UUDqswdwvHjLPJchl8ShEDYCtH7V8
M0NcfMO9xJzghFRdefNvPxU4x/77Wc0wE6Xo4MpdMHT+MZmDCvJNla3f/64uXX3xXKRLFRyTtNil
HjLMia0S418JzOdL/O8jB9X53x8eGB0WbsjFzvd4/hhbNR5Jn0bfRT1dQ/O9/esxA/jvn3A5DaGi
xlsFLnKNVB8d72sL7tKlFzG05RSYf3Dwd9GYb1zxDW2AD71QuIAtfnRD2Jgm2LC6MYIRpKMEevHx
Sj360s9ehFE4t+ExZAxHRZWCids/xrn+4KH/z2j5X1sWwNQt2LdYn5B8UbSk+l2q0l8f+Q7/jGT9
vR22tYCPrsNqwhaAcRQzAg5k//+YAv9N2ZZDsHFCEkAih+kgBedPo4WdWYPe25WY+Ocy//uhA/bx
7wsVrugo+nH6IAodb/KWwXVIe/9xIHpvVaibY2BRQ6ugwDjpLlSY/wNk2edAFumwdyf0l/RhpE2+
D6wfnCaw39d9ldK9w+D7x/LGpTs5zskmF4nTB2Dxoh0E+mApYcO68kWfb/StB7AIIhWGW9N0OIOT
4G96nGTSHag3DvdjkmOCpw75XBYBvD7f/1Qu/bXFou/CgSlH/XAnC6XvDEb5bgrbwIQ5yNUtSaNz
i9Rk9oqhwoUFtfSHcaQZPEnRv4gznh9DDemMrvCG3r+Xt2MkxBb/fjoVGq7phDnnQ1u0wxnb4h/q
yZdrNxHz4/0/cekGFhGB+NJT8LoMdnKGJHHsGBzV+o9Fmz9npL8iAgh8usW0AcppxP2um+FrxdnH
mrr+IpvyhqkYmh5HOK/d5v5r6D72OPxFcSIpHEdvNMe32nffkAGyu7wZ8o89jyWFZ5xH24NUEu16
rNxx7A08TNy1k+eFF+kvEoGmMxBBQse36/hwQskbxsD57kPfyHI2k84QqE/gnRy8fgxJ6aPo/zg1
yQcbdUsKRBHaKh3djM+kDu8MDlVrSPLSK0toMer+3+j+x/P+r49QtmM1eD6NdlFb0EOW4rCdgw2w
0TwMMBMTQ6lJxuYnRVb8KETa7HqZe6eiH7ytPWvqlMmqI7ZKGH187GkuFnWEOSe4HLTRbmwgFUon
+EDXZDy8f/ELEWMJd6u7EDtHSNWBwM2ZlKSe9KdMz/5LHjft8/t/40KE9Rcnpqju+GS9QoKm5GNG
NxHt53N++zmOHIzwzk5OMQ/l4/t/7O3PGqKzf0NgEjiMt401lIcSc3iz2VUju3Lp88r4330pWM7e
94DWo5GbhpD6A3EypDQuQ5/ewR263vQ5IvnH7uD8GP/6AKNwTiQMk8JdG8W//aTbo7X4oSgYLGdT
q3CcIbMncleAbHvwLawSTZBdG1GOzsnsWw9o8aUyeMpAIjqLHbfAbNzQKfWeO94CRUo86JEIDeVL
UTXRA458zY2HQY26hI72bHYeRw8SPs9wN29ndwsPJfUbktN+66pa3mnS+ffYg/staofdIUc2RElB
tl0+APAI+hlU2yOptxoS5e2cuuhG08zd9mnBt3Fn+ReVOLKiUD58wQiCv80KBsH1x97WYj8cks4T
jtZyJ3rV7MKCnSoSfkxpAsLEv58C1M4YwiJW7CA3gW8Qac5gcAwzvv/TF9SZ/xfqMEv/7+W1KTD5
JQk/oBecHhkUoRsaC3ZycCfftTB1g4sGCfoZbNm5mst8rkJYivQzBqGEOlW89ma4NqdgPUEOWpWw
LQ/UqpiBhcNIj/8xJU/wP2PncdPYKPHHnedn001BztpF5eYre9XbARCYhH+fQWxmZTzMv+5E4AU7
Lad+0/Yh3/IJFOv3n/OFkLSEy84GA2N0bsRO4E9tVAsFe6IG+cGrL8LF2NDBQJ4e7s4U5c/EK/Qp
8Ni1KtTbsTtYig9JHqjR62qMFGIOczurIXogCqE8FVXxCXrK7Dmyqv/y/oO68C6WesEYdfBiMsV8
wJwY/TIVkTm1TtgHHxrLK6/7nJe9EaLyxev2eUOGpoXbFmWgJGFKLn7pQgtGgR+3h8FYHM6nUIKR
UdMrq+zSEzwHy7/CeUa7EH73gX9QcoZjuWBGAfpsh2hz1qQeMVIzP2GCXVw9nZ6Dw1u3uIjCVCu/
0FM6H5Jk4pAv9BIuLsZvDsJMGNZFO7HaBG1YH5sILUA9+dlq0BPI0CB77Lp4BjyKjRyzAVW75qbt
8TDoqxEDIZgfnbqNz7ruP7Xpg5J783gHrL8wWz9W6sY2xL7ElUnvQZ+AqarqWvlQyKq+Hzn0sBhN
y7dIrtitG2uAlWZZVavaAY8A23ewa2GCtSFN823EAM86Mjq5pW1VXCkfXThWwwLh3/fAPVL5MYRL
hzbH6lvNIDn9lt4MMFDcEe8bVlF96GUAfzKMU73GEWsAtpjHRzIU7MUz6fBAUG/CbE48row1bgOL
tMJbVbDP+j3q7hro51KwWIR8ADJwvEpxtE7Ph180P2/7LqivZHsXMpil3pL46AzkEAMftKjdLaaR
ots6isdvQwxnpjBkyfr9hXzhJpbiS+km36OVxZi2lS0IB5UFaiO+Vgm8dPXzSvtrRSUj5UrbVh/q
IHayrKIZ2IZEOvqxGLEUYZqQhQXXSh944IUOI6ixfzcOkn0C5cuuMFnNN3BacSgphe5aGnHect9Y
tID+/HNPgxkjUfdwOesxtfcjCkgP8DTP2cryGg5nXVv8ZMr4DGN+XXVyPeYmP7Z/LA1JK8hLK4xB
ucPgF98sBoQxo+quXHtBqvxvhpEtgl/RdcLammiYNnWVXhU+nU5jJdqf8aA7TNbVGk65flHBvAKd
d9alye08Dub7OFYQWXzsY1zEQwximzhv/H6Hlfp1Qohao603XrvD81XeenGLsFJU+RTVIhsPRkQo
7EbsRLNahushD9BJkSpu96ls5KnCfPoavS6wQSMO0Vffc1ZOAiiG9+/yUjK3NMxBxkuIboN+13Xw
BcD8QbDPpXBIu6ElASlOsD0G9oaNjx75jU1IBUiH41tFeLjDeEC7hlVdV9Yefiaa/iBBKwI0QObq
K83PC5v7UkyKga6qHxrT7+oczrZ1NLJ174EJYsL2moHonyraGy9jqSEd1TiEDuCAg6mQ6+eVCsd1
28OWvEx6kaChMuXHyEHnQQERtxszURwxgN6YAa8geCl6ih6lhULo2gTEpQWwlJ62bDCJIugWwnRr
fsUwPnnBHFVASy0xARjX/DNB5QjIQayOPqQDOLimSySmkxv/2gTJhZxn6bwJi2hUYyRxBzl+DYza
ssqt4sGt8+xHOGY7M/ZXWpYXUp2lZFVNlbJAjQQwtfd2cNDQ2xbj4IeApPUKDIlmk3HY/73/vV/6
nM6bw1+bAKZDSTrkKtiHzI1bOH2aYwvGyxqDG9OVwHFht0wXwWueO9TfYunvbQiMTV2B4TCG+UuX
QImBDmm1ef9OLmxn6SI+zRkqL+PMux11ACFbuMvU1+LvpUsvglPWSpt6Ey49wb6qCA42/+ChbKli
zbV2cjZxu4tzLg9CWQaf4/maH86FD2kpZIVSGMzVxrU7kDoHA8rFeYSskTK+Q0He7YF68ItNlw2/
3n8Dl+JGsqjiklgOUUdFu0P3Od0pNmW/AIOQL2mKzMVSVsEDR7VAyjfQg+B/ykNrIwrmaaLWEygL
YBkX4lrMuPBlL8WwcyxzMFKk2XnxmRcFfgXmvW11rd9xQXEE5vO/K8co182kAi3P9yNvS8w57Y5y
OQG20dUSPBSLUWxf99WDh1M82w6jnH4TkZhr3aMLg5ywO/j3F7QOIgoUTM2uNRxWdW1QageWTQY4
D1xIivQeZtMbKfr7yLgDRJIbtK7gMTVDaFGtw6z+jXLoSlLvNMLJFD7tbY/xz0rdYmx0HdL0CJLM
lQr8pQ/xvLD+ijIRZpXbNODtbgKXdg38HcesZpP06Gs3MIj0Z3eXp/XV5vyl7SJZhBzMak9smGUL
RxLYba81prF/hibiP725HnGCxLDBCj4AyU8wWudfgQmCCsQqatUxmJS8Esb/yC/e2EaXMt42j0lH
/WTagSoH+kSS1/TYtoCOVlNCf+DYU+9SRoMD9HbruYAdQDbvTIHuMwDg9T5jeugBClAWALCQbjBp
LstUN64u4xp09z4aoucsKc4TcDiKMqvB1BLFIF5Gz1aP1PmoBfo2eAUYwor1+0v8wh64tIKW+J5z
WxGUeWrV3VMwFbaRFtD1qnmebyawx49+XHWrNjXmSqvvwjqOF3Hd81Q0jKmHgZY5H6CbSgNw0TCZ
eqr7Rnx+/7Yu/I2lKnoA1Mnjg9MgX+JokiHh21BO4zXADeP+/T9xYRdcioaFB180Ofp6lwp49pEE
OA4wvthNZol/5+VDcyUIn5fUGx/dUkHcTvB3YRXRO1Yn30cX1/9prMifP3QT8SLAs3mkQyQzsNI6
kHLqsZ/BYsu43mFwqn2IlRuvvPRLd3EOJH8FDNtVKiLovu6KTG3hSLhW7Br9+dKlF3G76Ds5V7Tu
dmdfATZhF0yunB0uvOKlvhVRuLfMq0bQvbJqP7dtcgvbndovfZt4e9bBWL58/z1c2nyWclcV1FWt
NEaCJaiH4Sry9LwZ+8aeYpxLNq6S2Vr3fI8exTEfvpBZfLAksZS6ViDYV0UmO6gVrH9oXK/2sP6Y
N+/f14V3s5S6VrFRAvWaHq9d3M2i/U599/1jl158Ub2XNGnaT/3O1Ar8NWP9o6by2gu59MMXH1Ut
Bp7ywsPhOIEvhmybGOJm8uX9n34hOkXnf/9rMXDqV8Bk4cjX1FN2O8cNEDEqTh4Fi4Jv7/+J9M/Z
7o24sVS+ZrA066oU514adOiPzBHVBETBwG3h28QOpAjql6plwAmauL8bgoGeWA0Ml4b+q1sHZjRf
QI7QZfMcHWmGomTk3XMGZ2heEf7NzxlwN6yAPXTPYA0TNV6+bY0/vtIZzuVdZZBVZ7r57g9ng/bU
h98vkI3zK4Yt0PJqKD6ITYRjeF/GGK/3y6jVHrCH3vSLApayBep0+sJIZD+FteehjAqyEaB+aj/K
ylEQdUAuJR5AKrUO2aNWGbYS1c57hcqdEl9gnuyXdjLkHuafGrXe3jn4aiTNXsRiCkqULee7fob1
BvWfptn5sOzqQrSmgZ+WX5pCg20XVI6dtPTkUJqE+sA84qfsCcq/dzg69KtKp+y55by68+bWPvZ+
75Ugw8DXVPsu3hAId0EVNZP/GCrbrXNoGp/Rsia7glMP9wru+kMahqnZcBLT+w50nFsQIYt9pVQV
lR6I0avzkThHLxK4C1A9VHiaZSIVMG5etC/MXB1wKM/WRc+aPdg6wGr1tXKvLSPhsYH7GF8VxNNJ
6dPG5KvJdUX6KRHw4zYWxK2Nmnvx0DoX/6w0bNQ7/5xLdhh1uLUm5rCJg83lcxJ1Ld0i2FmYaddh
ii0VTG94QHoeONakK4ZVHgAWQpUovnpZm540PVNYrT4b3CVmKBnIpGGpumzcFAmL1toQvkepia1z
EZknGgjYwNlkQPm9w3wUbLAxJ40xvV6cYtlGw64wrZ3QQxyGvmz6ao7glTLCNCTRuum2lHBunvQY
xKb0cgBj8aFZaKbz2OcrcK7c07lB+DlEnTA7GaUD9ynDjbxWw5R/7+oRCWufeckBZ8Lprs18gr8K
tsjOI1MbbBLoS+CynuGkqy04u6uaJDJYiYwF4HGimPWtZTWwuVnWDs+eAGoOEMZ437t0eJqt8lcT
6PwrwN74asgnn5QoZINe2XeQx8IZa4x3BgfG70FYKVFO1MEpr5MmXfMZZixwBczgWJnNvQ+EWQM+
oZIKBnkT1kSHlkGX7HMr1AonfOA550jCqSkE1Q8uX6PsQGej44oPFqcEOaDytW5skWe/h7DrCeoQ
gCOlllmyJ7Nj60rFej+MUWVWtO7ltvCCGhDUZLIU6CINexYHpttK0bNROxBud1S3zR64M7IewATd
dqmFjboGYfoAN648X7fCC2BZP1HYcQVt3tw3YMLfFrGIyqFIVRkVnoIvOG/OM0bF1O5tUrQnTewM
Y00WqGYlJWt+Nv5Yybt+wET1PXwNph9Nbed+l1HVjxuTs58thnWPrUjD5pa7qZcnmGUI/0WNxW+/
o6Rb99glwMWZKkvWcIlN7y13dO8ZF76CSNbdyzil90kY0pVJUtBsuavBM5xCz4GppgExKxNMkr/Q
kcl7lMPEJ/x8+Wuq8xFme2jZPxqvaJ8S1wLmkeYGvvEdkA1AW8J+BXi24MBpCjNTM4ljoq2EUacB
1xFmSbjy3IA6hM/LkpvaA70nFC54Qvs+v+fDpDZ15+xnADe1j6okyz5BYilXdVOH3rqFqciag1x4
n2iCDq0SgH4JK49t0ICk2WiB/C0TtxiVbte9tdMj7HvIysSz/wmFzGzToPYFH0fwCktv8tK15/AO
Ughy95g9EPeFZ8mrL1pvm+cyfW3jJPsJzQjSrJp0PwKeIQYAfQnrSBjLryYS4bwZdNO96Hm8rdKa
d+umrRH7M5ZjUrOep03vDfIoAw6/wma2p8IM7JMfm36T5nLYSrjbwMUQaGRbsk7eRSj3ZIk4qxoz
BtQgZCVp22/ganHIKY5emFjvo00/A3gIPO9U3cg4n34VE5FrzUEuNSKp16au/LWgcdaVY0RrA/9S
ThBbk3RV+3a6V77U+5AP/SOnUYjkF5F/LImNoy2nvLOrASM1Oz8dW1hsjjP7knM9PsHlAx2OIuP+
KuI5Scp6Jv0zGcYeLUNExLKpK/IwthiPKqHFphssKLcGUEZuZjU3d9YCIQwicZ09J2D9/Z7gVb1G
lxdSUW+u4sOYDkkZJg02OQjqvcdYtDhjVEmbfQ+1ArDQKY8dOAPjdE694lbAhuoGuMDmZcw7i00L
hn8rDf78sw9W8zF3eTKs/XAGTnHWXWxXAMeKttQayiNES2DwSl0T8pCELOVr3cA+ZJUQzz7ExKBF
NSe2BVPcddsMuG/gzUJ1B+5mdutL/GK4Infhqm7j/ha0OWzoNFHdA58jzE9UQfFgA286EECiBtB2
c4oMoIk2HuyxbhXqCGWMUSuwGqeh71eg9jOQZWn+DeoVKEayRP50ecxuwSmwX5ua6iMoz/X3oqqi
XVHQ4EnMbtoYoOVzjBFSzDJkAizvmZrw1ZdZfQSPMnwlseX7GHnF59GkzTpuRQzL8xDc32yKdhZ8
y3Hb5rx/RgtNgoI9RvuKeWIbgzu363uan2SB2nyeKWzbFnzWEckb6gutXwZhy80dF73IPxUFLB3X
MY/xbaSEFS2smADZW6UsN94voJurtS1qO+7oWfdVxonM1w1ysU+2LthzlFfDdwut56km0/goUEN5
RkiFbWwVBL1dD0XRgQYbKITftmEPhL+yJBL7bsLuM/kKkFqAQm/oCJfMyKspnGCLOr1h1hrwD4fK
PqaMSBjBKAT3Vsbi2ACB/MmFtt2GlNTVpq9t/qoDFm20n1b50VDTnXqOnKxEkBKwUG64RrMbvMRh
VYDY8WlsXMDQuk/9e0Z9/sMblPcVVsTZ51FlfBvYMD0ArIgB4d4LT7rCnHxpGod2HaSP8iUG3ytH
ja1AihUF1n0DiQk9ibmwGfjFST99o2FRb2xGGEybGBVp6TIYFKzAkUqQCcTioW7dWG34pJOdHAqH
KWgpTr6pAL2UjN0DQy36bR3HHgxnPWkARjcgqxJe2Z3OUnZM5fSieR6tz93SCTW+jN/0SUajM046
+eEH0OJhspDHv8Za1NGKVioJyiSB0zRcqDHaHJj81kM2/9zFGKnSftg/i9jr9Ba8ezCPmQBQqq6y
pmy0AxdAEIw0l7YaAG9XA/Qb5ZAPGLdWCoyxlY0bHq6Jrmh+tGkS0V8a2fYW+RWKTLzl3smkXpcA
aulTV3IMdrcljeddGHkc9rpYXXwVRpR2u9GLYFUYx0G3gSETWK4tbchtVki7o2i74AOlpJ9giTQl
Rwj4+p9AKKOElg7ejyayHlnXLUEm63nVdAvsk7f2SMYAHeRe05SRF4hVB+TJGo4mrdq0kKypsqmA
0V5hIE4Y7G6JOttIkAn4XAVlJkiNwXM9x8mvegCUDUTK8SzXFIDpBmnxTAVMKdaj5chtLFL1GXh7
jHijunqMHWL5PMaQRFqI/rI2QxF0nNL+JvSC6IsPPOg6Q6yDGn30b2G5ZfPSH0kB8huL2mGFNieG
Q3tol1Z6Yizb1qGDvi7Ku3pfdCa471tQkvWcb+tcsddWGrEzzlZ3yD+xkiTVm4S5V1D/bPEZAuw0
3kcDzKv2Q63S767SA0C7gw3C3UhjvzsbCIh8Nc80wOPzG3ZHm2HAdCqa1AZLEpbfWwLe/4rj6L0v
LEbI4OhXQ2HSDGoqcQ6cQ2RrJPDurB67+q6Gt2yfgGK1ccifzKYoRAI1H6abx63SQPp3mZA7zNzN
P+HJOovt+wfIAHYZb1ee/sgZ/zqm5nYMBRYJ2Tvh4cYcLBVPPbq3dw3IutsmyNxGj6E+JiHJv2lD
VbQSXE8HtCJGeB80OPMoLPssm+E1IoQaYE18nuwPEo0eAXwmeClogDzBZRaAVeZqiq+VuUxug9lr
b/FAjL8PvSrtVlFVowfIxmC6wYDeCKR423boOUSAKYQVMBZbCOTpQ8P48IN5UXVbDCb2YP/AkSgQ
FXtgmlYhdEbROOunkPfshcBCGO6GXg6jB+wA3wZlCw0F2mwOPRMdFJJ5/LXqYv8TFp6+6RXOBmWT
QwIEdrPBIoSpxo22KZuBQ0SZCNR7UoMh51JHjwS0agT3gGFjTFEKZjRqP0FAUDy3MgVCGBHmyaQV
2WdeNpuNyGPIQTPgVeg6qBJ8XFkqDl0oyS0a/ucMdOhEujJAh64EO/9fjmL+V5EOUQ9Ma2d/yzYp
foP0aKoSc33pTQgqeXZbYabixE2gvmFAJnSrpuDxwSWh+6xJiOBTCyS0ZVEkttpEM59ANJ3DfQu2
+H8kejpfiwSKammykGyHhvXPVqrgWziFOLMCwr2Nkkrcxwh0zXoC112fIwMgueC5NSVETUcp8qQG
93QGg56lo3npc158GpPIveCI/FIZzCmv64yxn4WYkoPIx+i5y3V8R5Vr13MTObzClrcKOXmcomUv
h+rJuBSe4Tni8a1tqY8uSFIFGAHgvkSya+KDqIuoXYXQbrQlnwdUYzt/POU8sI9+Gsm1xSzb7RmH
rkqSBDRZjQLHfDhqROfqxuQD1dqxOvW3ppj6EyRiaLAgKfhPMhL6xeUdDUofUOxvVRuNYLWjEvIL
RQGO0zCI1cMBxXwoYWBS671k3ghOMF5aBsXu4J+PfHEe01MYT2wXofDqYHDvV8/eGCJHArhP301o
nhlAv4sYiRaYITgucz9wZ0eDTkMQFtmvlZ+0n0TDghNvO3m0DP8NVNtE3HuY0jnpPMDZHRT0rNtk
nY6/iSxIGVQz2RCWWe3VoPZ6DO8eJg2nZBb9ofKS+AEMXJbALWYCgx35bXMPEY98HFsv2MsgtDd1
EGX34HU1z1AJ5xobCscCG7zAHQz1sq2Ks+aTbJAbriecbv8DMFt7l6VgeTLkfihcqPxHZih/9Kmp
VuHk2m9ZH+mzW/zUP2HkYtiArirPTqARsM1QvgEahd4APPUGRauyMzyu14FXD59yqBB/YpynOqER
3dC1rHp1UyB7Pk5OdEhNYU8iVeZW6IHnP4uqqJ4SMYyoBgwzDKLgB3dgTR4EwDt3wZPVsb4fg2Z+
QUiVsBRo1FdABzLAriP1AgfGWazP/YSHovcqhV6NCe9g+NHjKE/8AT6IITzgp6yI9x5Oc+FGY9st
MPrakx+dr8XWBYnYIpIHZh10ceiVXd2Hv6NaTS/QGCbRWoggf7ExBEwrNWDgGJjX6UdC28QrJZrt
m05R15U8E+6LzUCth8AKJRqPxMWXYhb2FcZaOOBPSNpWs6uDuzEcw1/Wn1TpgGeGWCXNYdQ5orsY
YcPGUT8DHPy5iZvkZ6HH9gRkS9oA5iL6Jx6y+JlHGnTv2Mq7bNDFYzxMBr8ENhM/EpXwtZR5c5Tz
mG0x3IcUmOYxCl2yb6vXxGdiBqDMjFt45wTtYaLYUzdD0se2RDcy/Yw5TKQKQOHZ35Z46X4IlMZZ
gcG8ByXwW4/J9hms5EyuQzc2LzEq7XSDMOhu4FkDBxCUSFEcqWiLkXt4NwicKTwN2xzBQ4td0B9g
p2BE52MynKG/Bmi0y28p8ZtmN+DopTYTKgXPsoCNCCXnHAQeNLCjCHsctZLKRQ3SiIbehHUwv44i
Tl4YvINQ6OmLBoB+qh5j1SHCkTlw+K9BZZ9J59W3SozzrY1hWVNmtnUH+PwAJ4r+icPQKXKPNR7R
cI+CTXMTmjSBBVJKs2GdTmkLLD9T0VPXWmxwpmvAM+fJ2AVrangN6AW6rLgSJGC3YTrN24aT6ojx
pP5Hplm6CvzelycEQ0eQsaZRADC1q3eO9ZyvmKqjfd5742Mv4BVSQqGR700KAxao0Xn0wOJ43kJR
E9/3fdYd2kGhPsU58dPSdzL4ykNoYEpQT1DPYoUrHcbQVphLqPYZhuQPEYnCz9PA2E3fcAW+nt8d
WOd69HdIczM7k+4dqWAi3LMWunGfHdwU+yep/eFeTn6wJ+MwMBQz4+x7K9D2xhpo3QZVAAfBwQgh
7ZgLHO7t3M7IHzhHuMkhQW80coa6KbLjHIf5ynixXEvToxoi+vkxgAX9sw1mbJosyavSpQ35RlMN
Q41E40PWOqz5fcN7lBeI7nwMladBs1WRyJsDQCn9HTY1DDcGyG9QgENnlm4SYmFbWck2/A6niO4o
/Dw+gqekj5nGHJSN57pdoYQefe1zXIBXMMopZ2SywP9nSbzCS7PdFoQE5NFdZNb1NHd3fYfMIYOn
/XMDdAkKpEMYDGt8isVB4Nv8CusBZBkc/e47jwkPsHIu2JZBYvvaVjL9DFP4euOfDSUUCbMDDmUN
PufAWbyjZHYHqEHtWVc9QZvB4DMFwRvG+3BsE3dyCPqNNnO9FZ4Kfk3CNA//R9l59ciOpGf6ryz2
ngOaIBkEpLkgmT4ry9sbok4Z2qD3v15PzowEtKSLXaD7oKvLnMokGfHFazNNTsfFKYCq6z4eb69N
uu8tkHGwxgh7XORX29UayoNQxbCwUuF1nHVKgIZWcn7HWXzQVWH5xKHp+56AZQ67er/pm95mwh0x
6ln2tB2WJt0RmeC90tYkHttKdo+Uq0S+S1fZWwnvsif0pdk4M+uGzNtPmeXyuWj0ijjqom5C1BAi
Cujco1KqbfRL5V270mvZHtmx2dU6z2T4oPloqCg4MafP1Ta0uzYlnH5T4O7ZVF4chTAjaRokc+q9
jy5qlmDVYyEZcUW0cQABVeiOU2M+pE7WD0/E9BNILyJ9dTfLQmt4ZGfLQmmenZh+ovexoOFGjoyM
lWiynbRnw/XdcpgPQ1uapBwpCsyOYuqpf3CFVj+6s5vukqFVX+ofl15NJVnuc9EU7HNlMo9+IqiW
wLU+ao9DrPddAO1YiWdPs6xhMw9QzvRkCY5bep/uO7sfNtKIxGOVgH4ZFBStvi689JxLr9yOEj7D
d+i6lswfNKWEK7IwHyy+ercqY9xG5qjdMAkYj3Mp7WABYqO1rJk3jGcDpVORvFFuop/p3hIBh0Pv
bXBpJjH49fYpfXa+22bzXgBGAhGk6guTtRtQGaUeiqGRt4Xsm51B5ePrwjmxY15r6+dlyLu7PC37
V9cE79HIg9gp02lfpWc/UrNVbc0usQ+1kaItMdhLjmJuxs+mYY52m+ySJJ75YfYsOaBVGmVaY/Ix
zBWsTjMtW20dl7fWgdgWNSijH7Nq3rqpXE2/7yQUyzCaB9Ga8TPcjPds9HW5pSELHrETmL/cehE3
sAbImBwSYFNfjGq5z+1WfMe9aN4oH24rSjyTld2bYOSNMrP0eZ1w8FHCUf0AvF/bqpbBrjbWAFGQ
toN965TX+4JmeJcCuyVtqrAnWuS2hPm46Yw2tTdV79X3S9tLCfqnNUc3MXUQHEQnLIKxMR9Xeo+O
HKuHC87A5Ox1CGOQJ80lEA81P2SiTPmdQZvVAzRBdFJYmTg1xYZ8qObJOwibAPjiWmtQzub8vq5R
t+mstQWeM4btmJmWCsiMm5/xb3Y+qEPyUmltcxw0Y9ywBaHwrztxVEA83/y/LgQHUXeFo7wbp0m6
ULRJExJGn33HsR0BjjhZ6MYSo/0Qx4eE+3bXWzk2EsjV3HfS2j5a40ATja48xjwqdfxiTtebWrGA
BMni1RcXQHr12eZysFUuyaaGUlObmUwEbP6rRb/0CDDR6bX6TKNEP9ZtP+/L1nPO5VIb56xNsWu0
cjxIYrEfUzslTcWlB3pmv2zz97qOXTjIPKoPQ+fg+YNuoKjPYqC4h2sjmbN0U8Jj20lQzJJ1HGQg
ErZACe6n3WrDZp0q925G9uch2cozZEF1006EKWbld9ppLnwQyzqdeOX7BEm61xDehjhll9VfjYaY
kcUtUkLvslGjly42vQ/wF+cmdtc67McZOj6aYWqyqanQgXX6sgMayV8rz6NsT8iGbieXgrhJKXen
5bn1RpIeN8VaZGheuIWNLfdiilpNAYMIhJtFwPg8vzTxlUNM4lU70s/H8CSmpbuXvHu3da2lm0Zb
lt0khuSTQ3f2PFhJ/ibnIf0y7IilCaB8CssEihGQey5vRGY23DzFOobeEtk3Do1Zm7VMTUJy++hx
GWdswTVjtx+DQO76pRYbQQdf6KB1CNmQ0r2Xa84vt2B5UGuJcmqgFsTkfqB8yJ42kyUbLZjy0gxE
tCxPjWf25y4xqOuLWjiDIKUmcMcY+sGpc7yG9awJk6OrH1eTujc9As6KZbUw7GlZ0AFG3qis59Hs
jajaJ3Rg5ZxRDXlp+8lo/EoNlOWqoaAoW9GSyqnvSErN8rF0wvtwzbnnSXJUShp1k9QGbQTL/G55
q+dsNF7cbeqSH8TBiTqz1Jou7WRixLRoUjzk7Bf0AMeqv5cxQ4huDMMmiW3vIcMieZiExV5BD8KN
IBrlRHJmezPN3XyEqVPPjT1ztshxFcLxOlvTuO4YpBTRNEq/kT4nxNfnacUa3kD0m+uyM5cp3pmy
0F9itl34fNvAZkAoj0cVHHC+D7UwfXigL985YRnkLtYZFKBbxnu5GPNBgWo3fqkxlA0yM7ZA8cbd
mJSpz/BUhgbb0xFrcbKfeTF3XlHWDIpjnu6WIbJOGedHVGwFRyQ1F97RblnLIONjGiIj+05D/mb6
WrPWHxT06fdxTyExecfGodCN/iaiSOzWtrP2uyjpBjt39TKiSnB6se+t1nnJB9W/C8Mw/0xt1m17
O8ZDK/vltcygcE+D4aXGVi2dTl9VVo83LO4gJ0KwMWcIEmaux/tskq2w6yLb4Hrw27ZbG7H8z7h0
hMsNaYmar+HJKTz7GttdeNOTUp4KaQPzyr1G1CYwjxof1sSl5RNorg0TMZLI6Njy1OeDcWhFpW3o
IPSOsFDTu+VGxbbWsOD2ejaDEwhtG/UoFSNy4L6oSYA8bw2v3UCHVaFTm9HvbEfehniJ9KdaJSCy
yLQKlG2U27HKDTOYu3HYLtYovoQ1lnurL4YbUY4xs3VdWR9VZpubEpr1jtKcEoNW25qXEqBmr7um
dq1tmi+cCmpCuwRod9LSN4p0ktYMuWjNy0CKDnf5IrV9m2rObjDi6azHY1b4k1FSsp5W+S2Wt3jY
pPLaPkseCaIAaOeBjiRVVbU/6/04+H3aQo2p2qpeWf5wLrOF0QlXrG0Q1UAYZAlWj6gujNBezZoe
h1TjyEyPUsA+7zwjmxCOHxMfCaK1QEcs/PaPkSfUgw0ee2lUrW/ydbXvLS/L4B2K+MgAmB6h5JIN
Vy9/dogQ7LeGbT4sIu+4AQq1PLD4dQfmUA940si/16GvfYHOIhjgHrE5rYXxoOE0esjtKv2OSyVO
DaaFr3y4ot72vNqPPS1dALoxNctikT6QXvRNSMWfmFKoTaOPzL1qgMBjjNj0SReBrivr+vAOOx1P
MRQc/H6bjjltzGyZRqa6MDVqc8sZmXNblpULo1wZv2DD9WQwyx4uP8qmJzKT5zuCa7EeFzaSl3Yo
9D0JXGZoShI9NB4iVBuw97vcnfrQy1VxaTUnPlPllz/MpJOCwjsigzekqnBMeuMxJRA8ChIl7KAx
wO/TTKZPqVLTpdCdq/T22go5s3w8OOYMZlPG6yaZcyX3rQ6AS3VMzcJJlvYP5eDuYTRKrd1o65Im
p8XLI0rhRLdiOq+7sMyBvcIpB38xjIUQG7K3+j2LXUIzqKMrIjwjbbxRpUOAbTc5sY7Ny3SfHdjC
Z6Ql0YVzgTkGTaK9Rlo/ba2o1PaAfdPeihLL8se1yY4ZcCQbR+XNLzMVXq8JwoRDVRvtTUF0xdlo
XfsiS4xlQWH2xSZ2Ymr04NhRFJZ5l+Z+7aT5B4uq0z2YQ6TScHIyb6ebbMYhUbml9ads4zYs9AqC
tCQXt1/NDkBsJMUpUEU90XbWV39k1ozCz6Ebdra1Rk/OhDTqlkYtPTTGKe2eLHIBvG3C+JYFmL8y
ulPrxeZ7DMt04kf+jvnXBfcPKUIoR2QNvLqQRu2YHXdNX01W4XjLqNx/GQhybg3NAXWpeDwJfHCn
MuVcx1/+0pOZd0OAJlWLQhuDEt+jj1nV9Ss21wARdXOgBNc6ObBkXGmataH4xUSFop0Evds59qYx
HU/t1yiP8hPD6pxPAWkZtHwerheMisWIBzaEJeMEzZmGMIK8kWDvwohvGtuNygeKGavnqKmLJHTb
xCtDTB7Yb5IqawvfI87gm1lr0Jkw2qU9mANAAXxlDsQ8uhGHV0u5Fl/eTgxBS+IsWrAy0w80AeHi
MjMVPU/lktLn6zr2tHP0uZyOcZPT9RqTJqd9VOAz+9aE0mYfHr/R8Qj3vcxgB/zEqzXGPpXaGTte
PPQB75MQOygI96tZdKlvyMfNgRfMqlh3Bs3bqOOSQYTp2pq3K7QQKEqe6Ivv1LRS90K0p9nOnU/T
7iCFSk1Srm7REOxHKIru8yVynjpVoTChSza0bGMO3WlYjkpiMBbeVftRgR4GNJDnTPuCFkUuHWp7
DpakgxWxbux0qoEhmZKsVIDa0bjVsxiLAhY8dDbl9M4Fk9t2aK2junqNGmTXfyigxs9mAZldIncS
0Z5xlx5eJcbmHfS0/wHnLd/T2LEfbd1qTT9DV3WC0kEWl3es2rVmr2E7xAzo6MPt4lKk8/zbiNnb
V4AyYOPkXfxJ9ZVhvzPjZNd2pn6D96kLO0A6NmUZe7uMG/vDI/GyCUZPE2EW1cMHlrX8NkHS9cit
nFy6ItffzbGSlObN840Z2cutYc0O9QLT0oZ0UnEWaRbnUWqdFrBzOL9FH69bkVUNe2+lP6104215
/ufAcjLzLBhvf0R/RZZcqavXWi4DNxWsNW8t6Kobl/JIqdf4peUpZHSX9LDMQARun8MoR1Vd7RHN
NJ8jMpyT1mX9ScjkFw4qOi8kPxg+NGf8hj9HUO6nMlkEfZrThaBnrv1Z23ci32slyQGmTdMI5Gnr
J5OjeBFGfQIj8I6tKbGCqnFieElklaESsuP4hPVj/Z5kssBCGthUgNQfO0q7zgoJ+rc9aOpdQDUS
zJ3W7RiMyOB9A4bm1HKLbBmi082oad49D6D3UNVFdNsMogsGBrztvBhlWLQL8DW53MW1R556S4Cp
1n3ysjq7q7Wq/Jw0mpN9SpHhf6K+ui84n4hgwl9m/VNa//9VRPdUKf75t+v3fKHYb1EX9X//t798
tPuprv1t3X//or98T/f3f3w6/qmutW9/+WDzjwq4++GnXR5+OtjDf/z8f33l/+sn/1Uk97TUFMl9
VUPZX39aDI74lza5q+X7v3qL/kcB3eWn/iz+x9f/s31Oyr8BgVmua5FPY1FzyE/6Z/uc1P8Gb2VZ
nnn9Q4rrZ/7VPmfpfxMC6Ayt47VTnpbM/2qfM52/WULCj9qOZVqmICDxP1/33T/1w7xlvM+8D//6
+P+UHOYrIJnu3/8vv8r/6gWyQVz/qmbONLXE/ZS1UPN2e9+pZrjltKsOrWesG1tq2r3OQgl83o/K
8FPN9rydiSpkl8Xu8FDlmhewjfOYtirapwk4nWeZw69CtYyzaMn/TNZAQVdOWxucVTb+FJxqN3qv
GOWnwQRgqKatcj0TmZZIHpso6y5JNea+wHZDC7FhIYogtPtGqih+XAtyWuLV0H9yRoKQNMS29Vs9
d/dWleb3nq5IDeehe1rrrEL/l0bygeHGOAD8yrdRt81DporiD5qo7L3L8duHjdY0W6eyyL/ulTxp
aHYpj9RzeWM2EZ2qXYnStdXK4zSDHUKTETmhEvchUvFysZKpeW3MihyZfiJ7IUCzUbqh0aNAmwG9
f9KsnO8b83rSHoZEe3enDix6RNd1adKluXH00d5kqbLvelA3SdPNiaEFFkjZ876JpuVhzOriTZl2
/JzmjYOwLPOmfePp6KhFYq0fY9X3J6WuBzVI9fQtcnOwP1041DbTIH+GOa4/OILDQpNj+msNjXbJ
hBq+sY/o56zz5i5IY5u5F+sLqjIQZxDsVb7CjRth263WcYHcSH1zSGLCct3MFBTvivY1EmguUAlL
46umRPerQpl6WPuu/s7tmqhY5J6EIF0ZyRI2N+wMxwKoF+2mHbtHo5SK2NCnGroX1gIQFpLj9erv
duir3zj4sfw0B55H6Eojj17e18I7GPZTiQA+zBDeAeZOaucCbPkaaQIO5bRNnAjAgP5iXb3IKyR+
7JoslAidaDydrFCrfmPLMnaplRbBcN1fNRDZMlv/QMrsDU/tNCNvQ5RrqIbzKjQn1FmDeOhKXIuN
QqKOtGyTAN1DqH1OWUbxn7wz4bR/s1KjotiYMYwZptC/J6bNsJTGL/qR6UV3ZLdBJ8DTUsQgOfwr
Z+PTmieQE6wJE2KW285q81OL+Hbu/jhm63uCPaDXvJ07uRpHsitb+YFbLzTzfN1EiXZI82zn4jr8
MJfZ3kr1YIix3pZa/pzjfCz0p4G+4EolN/UgnUPBAE9tbNCVEtS3HO8NXcJOqelusqIc1nbYxUSP
m0n51ZRgPYaEvjSiV6DPg4U+IkjS1QnKRYzs/fqh1ZtbduL0mLhpGFf2u0zjb9fIboe2pQjZtH9S
1wEljibo37oODbfPQoG0GiArkVC1kcSWoZ20Pj5j3uQglRu86OnOTbwNW2MgkKr7RstEKlR6PaPf
K3KinhtPQ0XNhrwjDXzXwWhd7DENZrY/5dAQTY+ZP7veFBYcYSdLt/3elRlkJXci7C4uvlS96mhi
Oks1WzQvkV/UtjjQqPxoNuXvUDxPctUD1GdQ2dTD+NTs3tFvrQAdDbHhWFbB22OeIFb+QGgnJzee
uicXScndtOrcIPOPw5npKN2rOqAo7xCf89JhWurUlYizUUuxxubuuE3UQJH8YEHyaUHVxvfS7ett
qs06UHLs/pb9CneyRJthVHNoA4xcXLF+ulHNOQNKUn6Kpe4ZGysPl2uW2PCrs1D3TtsOn7PgogEE
t7eTsOMdcaPZRTdr2NC4XvtTbQg9HGsjOubVVZKmravxDNUH4MkSe+LkdSvsqf5aptX61KgZ/loZ
9n8sCNq7uO3EAYnrtI28yg5xV9bk6kwvdq91uwqv897WjJeiQuPm0d7ju5lm+xIOzweTb49oTdEe
LnPVILAUzq+crVMbV4JZLRZUoOnVBnnUR4G8pycXJBQakmPDUvGxrHV3Q5dyHxh9d5HWtWpdjeKp
9urh3hTzCTa0vkvn8XNAwHNXWrIKXBSWcLtVdBu5jvqKqsj9KhSojg8lJi5exqOaRyZSdyxasgyM
lBwFqWXV/byUICVxRlFS1D1p07gEc2zcowf4WsXabxMbjMpOHPNpJI0zhCpi4ANHnVnO8vlcmDIh
Om113zB9PsJsU/RduX30iXQAkCVD6DtmUKcx0s8qQf3D9sGSGsPWdatkz/GMYq/yGSBDTTsZeVZo
IDKb8AKgZAyXxEUKHSVO+6d2SndvI2c99aNYD2UhJ9B3DfcDm7vg5lsno96wjBWhSAfKO/JpsCoa
t/X7tr0x0r7nB40HYRY68Pj1VJo1VLiWQ4A26Gyp3rkM/VtRt+pPha88yHJhbCjpjjazXtqAT4CJ
rkJ83Rf5lkuh2IxLkEg8JczxGsW2WN6dfMEuY2q37cwL9XVrgBxwoTmlVX5ERr6WoS70FSnl5L3S
0G5J4tlctgYvnfxSIvYKyLMF3y/bKhA94YRr3W5iO7mLAQ85YsXIHaOgj4tyl3Qg02Nvu8GclUHj
dNtVtm9t3ofTLH6lPoMqN7OxSRwQHbGOz1OF+H9YG/cm1SwECjxKmKIcjsPIdGoLDVrKMHaS6DH8
ReVm4HTrgtCVjWO9/lRm97xqom1lfmtuP4IRe58IUgPhlPahEg7XcJj+qLw5y8p1QVo0DPDF9DPO
0DJ+q0EXp/20MSdWP5j2FBJgNPeWdm1KmtEhu8tRclT3ENsNrqGFAklZ55j5dopqL7CsmHwNG7y8
8MIkLQ5lPSLT0j5mpykvq+HaQcrMcFrGCUfzav26psVpd8BdYE1HSxMA+NkNtS4+aKby63UGNnb0
LzfHVwXd0ftoZILU5j+MyWo2rtX9LrqDGP6Wvuv3UVl3s4iXXWXBfCEP8CPp+YnbqJ+eevEmliFr
UQoR2nww5PSnAf47GKAUSG0EgF+t6WYY7fyeFit9AcIhYocja8JxanmKcihmxEQoqJqbDuj0LR2H
vTU/GIDYwRB9JU1kInFyNv0s8WjjTUKViVa6v5Rasr1mgcXFuO368jUpQQTSUr0YtgpWVz8s5h2S
tZuiXw565+jHrMHRwWUJ7ST5THUlL0I4QYUCCJJgvcc6f17SiiOtezf2OGyA2vbo/zl+m8XrquXe
FuXlwc67G5k6BgxrH7tHErr8BjLmMMJGzkwARxdyris08Viu8tck0KxoHxOZNEHZ52/IiFihk+gL
O/y60dU5n+YsmIvxj7Om99YEttsgqAo0YIxBqA95Fb00jR3kOq1QV01BEtkXt8gNH7V+WOrz26Kw
8NQDWovr22SbWbF1lN3coK0Wl9x5bIrsRc7lwdaQMzZp8WANaHycyPAhhoEwOm090OLZfmupferQ
yPlDVD6Pqf5E2ByWWtWduWdzhi71Jr00YwnAs7YUEiob3YPIq4ktj9Iox17vQNZQYVeIC/siK31P
yykCU8W7SwFNN2KRcUQHzjuZvrHwpEGqa9HOVokIlqypN3mZXaayOquaoXaYy4chRorU0wSvySdr
mJg0DCd5RAu/zyaCkUh7C7u04omGPxrS70zad4OlYz11cH5zwAZT8tEwe2ejXncYe0LHGO7ISDjl
8DgJejQ/GmPDp4hu3Nd5L6sw5n5bVvRCcYyrLTYbLoajoSS2sxC9ldjYM1plb/zKeKq2tluvvgkf
u7Od4dDKOuFcs/yw8BNCeEK2VByGZTkiW2KmWveK2TRlW+lMaFTb0OtHe4m1wM2B0ZH+HXXbtc96
XZ08F6VAkT0Q5LKEBplMBX4uCrhOmaY/tYw8ZmP9acaWk0Jv344di2g9gsevxm1ko6Yds+rMnnTW
o+pFm1e0NKY8gqj5UlY7dIv7pCiSgNikW924TaV5gGS/LzOt44o4iOkGk4fVpE0AthO7B04Xvfc2
XZd8aJ26yVbbH6eYdaP3bS1lnW7rJ6eb8EHorVdeRgLR30EffOyZHMPG6Q83LPsw2Z27tMhxJw7d
lg30F6y4D9gez9mS9rzZ8UWbEcRI/Y1hipQFiSE9SwcGH0+fNm5bPrqpe6lKk2iCtspfRnwcPCfG
dU3KuB3WAi9SZR7KcdlWpdYcvPa7dSJYX4NLnSbro8veEkTRC8T5EQuf2KviyZprBtdCq1BtsbM4
dUdKHqhdlJsJRiV7DUppyi/MnPPH4HiXVDumWj+HFknAq7LOps6v0/dj7S+g+5x7GwagXhRhkslp
6/bE1+bVM/VsaLzM73zQctYCgv0sPDtaI3aEoz2X3XUM8Zqt1/X9QVZ0vWP5uzae9Y9qshIesUby
fg4mWaXOfZlbmW+m/W3VpV9ur91TTbMfXVvtHNNKfDgtAxHFrhn0YEIUWqCeM5JtgpNitHgj1Hgx
M+ONPoAmsMzqXGX9z4zA8oIXNvOFWf5Z+JI+olZiHKN2m2vmTvOMt9GEWeRm7h6MOJ0Psw5NgZkt
xVFGlShL5EfqOeammuPxTkm13suEWwrgPHBaGzFOtqLjrMu7qukfUrJNA08NWUD5zdmqnfYw1kMb
aqX2Rw3J99okny5sUKBNaDpIfQZGddo3t6rbt3Jyb5WcsQwx84Zx7/Ey6nznGMUZKX7GUkQRnVJC
Ptie9tRoxbIHvbShAeVp8uqfNuknKm3b+WRZrgoi+EZqM414FxfIDWtyDCf9gSuvEB3Z6cZGaFB0
OEDxmEnsYpBC3J7qpu+vEi5E1+AZMeYj8AEnNQ8FatVybMwQYOOxE/N2gkbfaVqfB1k/nppI7Z0s
fjJaVe9mJL27zlR6KD33fmUSyKALO2zOsXebxTKIB/kVg5YC02Q/WJ5QoLRiY5iAAnpc7sn/v1Pe
FAwLI7XL5LWIih8F+x9XzyNsig/9uYuT9NRkBWpQWkh9KHO4KpRfE2WEjKRa5U+L6KFidR5U093U
tFpnbQOA78GiuvYQrnpr7FcIo7JxOXY2RRg5OILSEY3NogkYnTE1zjU6gcHVT8rGVKiN8S1O3+1K
6XyAkG2zcFX9tnltWaUPk4ElK3Eg1eI6emepvQgveizwEuM9ADvK2TDMdur5I7nFIfBWmvPd0Ez5
xpmm7pxgg6pr/Q/26Z+hIrhuXYwrOYP7luH83ihhX91MMmzYDJnsq1tt7If70mpejdF6lgm7roPj
q4mg+PEo6QazVV/nQV+orTeLJ4Vyy6wpypi6noc0OeCvuRNm94cGgecsbwIQ7DvQsiGIc/TqCCqe
CCC+b83mN4oQD1ToGAIA9opFNg00fMFbzS7PTZL/5q5TBbGlPVhadocagjtdYVy28T86AxvPyt6X
c/eIJOK5XbU/k8ZaiwNhZTUu0K0PU/fVGRNqOVvgmkmYR21vq68Cn22yoT1qG4nkN0M8OfV4zPE4
P8ftSHsmw2gNvOIPFaeTemlerNT8U0h2grEmqp3IqGxDs8Stsh13Vze6TmxUZA5I1rTkHj4Ys7vH
/MDB6aqUfOM3DqxRPRCauOlRChP12N5GSV0erT5tXkeiAnyjk4BAffo+yPVuWapu01rOYxXzJq4m
FsaUIcBM7Jd6njl4LG5YTIA+Q948ZkmxSaL0rXSyeada56k13JuSfNEsJcWnVjeF/SxcW4a5Kl/T
1jzkMAedTa+m1t4mfY6/ym22ltRWzhdDv9E08a5KEWro2qDax52TdQEqjmJTcCu6qoZHqA7Iu/Ze
Zunc6NZG2VbCfBnjWY0R9xJJ6IP25GHv6tlre11cHOFHtv2aFmjhxjzZulp96MqVbs91ixz7YUR2
GixRgiKC+G9Dz7aDyKGprxIGJBtGcz/Eww1H2OqSx9NtJVdOHMjwaxHnZ3AB3tfy1IqiI07KDZuV
4NrCu8P/ToCoPQUQ7a0/19ns23p1GTR561Ekw/yc30ZCpCS0xXsyFraFAKxlf8r15KFYy1cxz/rW
GdE/YakDcKG7dqE1MZAlUg/OCFbW9oE7RdMOZgH7+xjrj3P3OjjlPoUfl44XDDYtZQrsZ/FmHX30
F4DYpstQluJ6du8mvFm4xewd6vFdZkZyK1sGFW51NNi33pqdNCHPKCluOXgiXLO/YZf8JEf2P+Jc
0zFpJDh4aRN1GeqX1yHGg41cwm3rR8fFuehWrzA8L/jGM8z3iwU9/Qg3CwDL2X+I0h2a/2Wb6UP3
URjGh6Z3Jy1JNpYWtddWBISbqKnJoLBCPriDXaWePVmeimm5Hfv+yCN1ttb8eRxRl0wuDpm0xgTd
pn6+VCe7lBckHzvHgcaP1tq4X6oBCSNBD/bYn3goKDJWAcL+F8JDyZHStL2V1XfZ1L5lNVOb4bbD
Du4vwfAW1ScTc2SeAPPZAje+9agjR5KDvG00FLxmTqRb8ePi5IJ9t/PAACMrGo525vWs3H7UteMX
AwWxmTntVAwDvlxs5N4Rgq4jnOsaNiZH6NZktI/tlgiyoglpjPCFw/C5TunFtTj7KbJpVdcFSdME
2ZQfZSlIY7auZgHjS0+0F6sv8Yvh1wh1y/tJkwFOzuP+1kfWujEvMC91Q7rRqr5+BVu0sioK0T1O
qDyhhK04bBb73R3794LDErT8lJ8jOuZZJtv4gtl0b+fT0WnWbJtiOlzaijFrXANq7q191T4Kuz8a
afE7YXZ9dnSn3QrbbffrykUZc2+8L1fKO5Z0Ae/smnbj9HLaeYrDqsyGk2u6PZ6l/GxFxr5033BN
55ulQ6W2Fl8pZsIVXS5VGRC5ZFpoDpMSalhpR++F8lC+8ISn+qdXxE/6OJ/lGG3V+lCYDI5E/uij
/I2Z1DEm40a2Psyi/Sr1epus6Wa2u01ua6926x4c00GXiP94Hl/WPDmsZfa9cG0Xm3GlTx41817j
nNcL96Q7xT31E7OPeeAM3X2OyEKt3W6f6dDYvaFlG0xFkIBICKhzGpeTnsbiJnUg19v/IO89luRG
0m3dV2k7c9AcDuHA4EwCoVMFUzCZnMCSZBJaazz9+cCqvpUMirTao212zcp60NXZEOFw8f9rfQs5
puZSmJo+xLKSHgXrgZXXxdAR30NrO9EfYXvr0BTwKR3VHO8QmeIAHIfg3gYEwA6COYWKEfOdRVwJ
4Q5djuBQJGxjffIIUmNrG+aDTfYRfRT9lIwatAKzBBUfNsM2IlhhBfS42E6UNDfVdCUj58tY3tad
GUJG5HYQ8X9h9eZI2AYxyWUMXZR4122rYQ9Qz2j90GsM1laJBM4KxRHVsC9pPall4c4xLQNNgrhu
GFmNPd5xgLtBQYqzSMNjZznFAbn5xo3Yu9IZCy6tPlXretQ+dXVy1UeUurXoK1vKDw4NqU1SMmYS
9m8H0BIogUcJ5k2KY5gtNdDaXkWGb68DMAkrnQZB5L5Ih7mJNPr9GEbv7bHrME7p1rrQ8EVS/aZM
XH9rqXVorJzr3ozyi5yWCwzodZQhYEX8AaJjjsoLN2KLRiGaHS7rJb5I5F69dL2ao7aH/IhOegiX
p+vtfeOEuHe0U9kJqi2NT311FPvQR24YV4ghIvnJ6PhwZkNbh1CDrMqyvFFEoL71lq8PYz37lsnW
xFVvWc0+M2PqOfFs3+eViwkrAvt2Go3COkxUeJBS6tMVDq7i2WooojG5BQBqGh1BcmdnOJVdOLHg
wkaCoov4ghLR+2EaXIESSdkjxf7Rvk9L0bdrzc/KK6TXiztS+H27zXWzOjDvUDyQ3VZG0edswu/h
Ws3J7YpwjTz5CybBy0JX2zHOstWYzFe6Rju+h/HeOHZ5PVMu+IwyOT/hNQz4PGPnfWD2FO67iVJa
6lRAPvogjXdlm/JbBbIGKQRvBIpLiFRV1Fmz9fVIrgsCI44Zxk/FAWZkA1La1a4PzPAmnzpxF4aG
ubORl2zzudABDseG+7XUY43WDYXruoVCUBgBJgYOXhtfYSwbEZ0v2wx9M7cdWn8X8WooaP6UNOMp
BCOI8GAL1y9TRAsU1X27UR33mOSdKNC1De0e45c8DmmQXCsViVsV9zjvB8eaD/6cc/RjZ+9HXtI1
EuUdZIxDP9vd58Cu0gNaaQ7NbjV7Img2voUtX2hsKctqZtiAMLzkjbYLPMSSW43so9Eb+W33Lfsc
6fmy7pGeERKFBkLZQeDlQFl3woqyGwTozqWvKaf1AmRa38agCjPOc3wy7qDih7lvssgzOxxF7Do1
9djF1YCLCkkGih6O13PiGoescvuLpmZvtY19jZXIQrOar+bG1C+rYGDf1Gcte6YA/EHnRJ+SOdO+
4mak0BLWnY0SD7y8r2fl1uJyOTttoEQGI/Y5gN6xpvoxX1tlOG/p1KIgp+qGljTTx/fmXEqIkG69
bflEklXs+80OzWp5EVAI2iPnf3KqYb4H9lnsDJdTBuuVj1+qGq8d9jMnahiLewfHkKHXAZkEJlUG
qzSRfHbh7UAV6ybsRsBdCSWoHnCFtcrDwhxuOOvQliMxEA1V10T1fNC7NqCiztf/uQ5jdd1M3XjC
xO/eOgYHdk/ktnZlUNvZQDeFNarFbvTUumF9ZYZOejPohXmhD2795Lp+PR2TBvAAwcJldkmNvfFX
QkVa86QS1XrYndhVFujwvwE+MHZloKGTD3L6gHt0zgi0/TLuKYoEE+3H/CJFbYClp8c7nCUtwJ15
6Eq65XK0TkwgNjUaRGPX0q6icJ9mbRmsVUk3e+gLW24l9YvdbGr+rSi1W5/+PW57h2kRcVh2nLEP
fJi1vnl0qOVuqlTHr6r64IACfbyqncJAEf0pcyqLbEU9RFrT6u5dNBvZepRGuZmlUOXGaqPwPdBb
rIFu0ZrlqqgzSAFM8bf+EBonDIp2seNr94NLsx84Cg7RSK3dGcCLrca8dw+p4c8XlRGCJ+i6utI9
G2jQvHWa9iTt1PdyoGwYBHK6lkLTpk2fVQqve+ymX/nvSuNLLCjlmX1YIG3PCD1bFoZ2xA2QInAQ
Q3sfGFJhdowG60PH4eqxstVAcUNNwxFf63hJla09tIUlLgugBp86rbEoiVA/94p8hnUd6v5VrVxj
g6h8OFKpZheBduw5M7vklhy0sl92385F4KbmxwqN96o3M20l8rx7X6kKGIIzW9sEwNCHpgrvHCHC
93HQI0SMaiqezJ/qCcFAMGwH0zbpCOZqa0JvECetnjvtbqoHda0G9QSVRbx01IpXEXEwiypqsXg2
Jee12nQJgVWZe0hGu/RPeprb97MRzg84hrZ2A50G3cgD/UqXPDUTVFuvURUup6XNNwl82SOzAgyN
YV43I2II1zLM26kttMfIBNU2pAVCXpz9lHdizPqZYU+PvG4IWqZLQQ8KRnIhOPh66UQZBzlq7fVt
El5OzQyeozNN40mEjvs402bA3UbocUx5KuhVsM6plj12bqbeI9EQ6uAiVsS0ikYCFn2LmDwerCOR
LnIDeoezTGfh3KBvH98biIxWbkXPNjJ0To4hLzWOaQ81WRsjOwCJTYREkq1RvLCGgwC6SWXfXExA
0983cmjuJ6guINTb7MoPJ+zUJDhwph3LuaB2hDTGBv7ImQrN9Ab/lHNdJhIx8pgXaOPLfBa9R+y6
O64CxstVbdZtvZ/oMeLcEVl/mif4BStflWRCzijBVlo+DetMqFnf5GXJacM2wHzFcjRx4bTtJqjy
95S2XUw+LtVXF3Ifcj6fSmAz+QZzHx0UVVfDZ19ja4hpvL/B9k+0m2+XN1bR556WW1a6ZmaeIOfo
pbrvCwT5a1fZkUC7EpTPRJMoPFcme6Mia6i3akHaRmwnKiw2gvXI6KMo2kLtwY3m1LijQvQqV1Pd
988WWvr3carTt8IqZ+JbjYeP8fdWm2E5wSbAj3jDLsnPbqTZ2c1eurVYGwyxHZQBdDWaG16rRjPW
FInz49QO9TebBtUKh9B8kpZoLs3RCA4gp8wNGA7r72yU/x/r5UxEZr+Xy3nPU/ac/+fQpM/51+a1
bm75u79kc5py3ykpXXjeJsJ3U9jwhv/SzWmO/s6UQgpTh9fMIFmQ338L53T+iuqTzZ5JSFc5Fn/V
UHYN/+//4V9JMA2GizXXQDvn6P9KOPcjYdSyLF3ZCtOqtJe7sH5KIYBSmefwXrZ9RPxpLDEnS0AR
Iw3Xrd6MwbY19OgJfd9XZ5DBSQmGWz03a1Hps1diRlu7QeHuRUudNCDsBaIQjRZWktk/NWY/eri3
Dp3dP6U48r+4ITw6G3nHG+BauSDz/8GM/vUYjrRMoSumO0ecMU0hESVRbdQCjzA6TupueCiJaqGS
SrlxxLA4YScLq6mVnqR0h6mBlHOauUVPjl8d3RRyJmhCH+1LihF0qJYVqnRAE630tO/uaicpbyED
Por0rQAqY2G5/nDr0nAtk6kOKSAy6POsUukkEd3lRVomOfNudLO+d5pgfMLM2wO6IvuIE1BZPDMZ
5beEOj2ANxFXeaB31xGLBEgtI49PvcjKD3E1p1j+G5fp0LZRbnOWGV5CyVYgD9unqajZmIqwf9bQ
Uzf4a7L8fet09P4E5N31yAJRu4VkcuQ4Br2k5UxmYqnaEpD7yFHdD9a2qfts1CaLbYsRtfHn71/Q
v5pDrqIvddEU39pzRe0Pstub/gU9V/3yn6vnsvnPtsu/PrfIXc//5n+jCneJmvv9tHJ6rp+/vKS/
mlf05S//mlhwlb1bIuili6qWCtuie/1rXtF1/R057JbDZ60snc3EP9OKeqezdzQcVmOdioDLPPXf
acV6Z7sWFS3FUDQti2F4pr/9kx7313E3Livsj2pczUeSjMGjOSJAvI6TzJN+dkxacZ0U5noeMeQY
2kd2y9cjbF9Z08RzZcAOI9jrvt2tBqP8ko++xw5+/+od/kIh/D0s4p/P7O+sI+7obGYYrVYWg5qa
Y1yKo6NVwTpkgli1bgZcJ+SUjzsXC2e20eBGXToWeLDKbMQqm7uv9Gg+QAXC4mbOR73Xn01yDVa6
BvRWNRJBSqbgKuTpPS1itUWCwTZvjtnZFPS0EQajZqSc6mfimHZMosZ8nOfifs7ia+78A1m5AV31
etjnaRPss1ojC8cp2g2H/oB+7/wCQOJATOs6noOTINQcfet9lXXXKksUFahwXIEG/mgMwASgnX4Z
avFB77Al5Km4m0CFgxPiP7rWvpmZsv/8Qs/mrX9e6LKivOJyYVa3tbYa+6OLu3LVQxuD3gtoKkTb
7yIPK9F4gdeC44jc2i+x7cdPRa4OdENMhJPBum+aHZQhuSPhap8F9gt5mqus/4QoCHfKeGpjS1s7
SRpsnXzIDhDz6EVI5MJuLPsNTAhAJXMP1MokvW6uwCylpn1PVxC1iOrfV5V6I5dN/pKUzdhZ0GSv
HpXWGbxoze2Pkz+ckBJc1HmMMNG44iXvEc+w0zf71MPxoh59g/E7qeEJhVq86QmGWFltRS+cOm8Z
3HFk2lmu/NI5rb+bsaPAQko/GvjHVgz2nBCz4NQFyCH+/CvJX9LTuHU2EK9vHS8trBtNVEdy/vbT
TMXcOkZCrl0He4+BWN30bx1a3nCbETikT70tPthJS6s6XCcYyKnBph45SfDSKvqgA4N2RYX40jXI
ElXFbTAOd3++1cUM8Goh/GdAncXhYH0LLSBN9bGjwKhH+ToP3M2ys5h6NBEUbb7UFsPHKe5TI76D
5MQpPgzEnnOcVxflJZCpmR6HeiON93c/+lnUn81ZRLcsJHOO0a06DHhWx5f1VpAg/oZfPq08S3fN
Q5euuKhryILlJS2KSzruw6qysShbS0m0V3nrwcChvG/qO6oUnBFComxSmd0FGV0r4CM3/iJAa6AB
BCkkL4sUWlz8TyJN7nTZ7ItYvfz5t/mluQJNA4vM61EEGq0ep6KA8pUjuwxeXPjECWdbiz5SqtQb
U4r+y2xMLrNc/tV3ZjH/RVnUVUe9GA5Lud+uMt5PsEOQvDKX01hdXnf07l3rraSks53j/zfq5NlK
5ecBHuo0r5CoznfYZi8gvUCkNENYs4P9DTaIv66h2TyApfciiM2xbVHzJFtX4zTJwMDBOPZ0NDDA
fYwr2gpN3X92ERmvMuJ7PUs5mffnX+HXHhfez9kaZluTRgSPUx7boX8qF8+6jBYJgYn81IHYuIKl
urMD90HKBkUvmSOOmT3WMqRPE6DTZXnZTKL9mAG59wPaD8DAMuL9EFV7SWhfDGP0pYrk7bCUH9lz
iDXmrk2TiTfyen43G32PHHr1A89OUw2haVRH6GZQgpCwN4R2cr65F7N8RB5F764j5TTxeqysU2lv
OypqnaXdINW5mtIIeaj9XhuRIMjudigQXzTqCxPtHkMszcWgEm9MnN/n9l/sF74/wqtbzXNkNJnv
Vse40RAudVAW5xbp70zx4hrovb0JqGQB70H2jhS1pDyR3BZ2KW4sPbBX2aIYRK5N2TowV25G68zy
EZDmfmbQ5m6afSrR1A/xBzp0DxP+eFenwzgkkIwa8gqoB7ITAfIbjaJAkTxdOJlCrWWZ9wao7D8P
qF8nazGgzlYHH2qMU5h6Sd809Ow8ugBCdMxs96W39H2Rd9dJ/ZGfCz6fsaXwckGhdpun+VvZj/aP
x7Z/Pr6zKT932hoOllWi208F/Pgp8/qMTQ8a2fBUsqVwTXCl1FJ1jibD58Qwv8A1Rfja4ZCkXAgm
mcqMcCb6PRP6C7f7CoamWo2WjtG/ifExZaAhvLKu4G+OFVCpuX2Pi9fcj4GnMhvfaX2Rpf2FCf10
RUD5QhNxrI3rVO427+SlUw7JztWCferLZ+C9DlszIPpVhgVF15YDsJgfZic9GA2GGRYlmoyVuC1q
OWxhgH+yfI7CleWfyDhHmlNo133ePiSpegyN5KlnEudkhQQ0MPZlCGR4oNGLKenpzz+w/N2MeraI
KdEMjt3L7ihGNrRNUN03PbrQsqeOjHSU+nAoqUbVBhyhrsViPeRyYzMprlmJk63DVsRD7PLshhS+
o3KpKfoBjR80A/UA5K5eCOJ/vtfvaT+/+OL0sxUR/1dQ9UbXH9HzXNf9leqvDdRzppHSQMG3ZZIC
hZ5HQs7UsV75a4cc1pWLtchlw9AE6W7MUN+EMxam+iYZn8ChXSnN2VVUj0un2oNVpjZurxpl7usZ
ypIZ8Kz+kaYnWxx7XVfdJik+0VzZZ4bUITvUt4mtaHghn0HgMPn6hp51al8y91KOvcz6r6ME5Wuj
nEK/8+f38Lvf7HtE8quZx5+Z58Khr4+W5po7emrpfZKjh2mBMx10p1bYyzE1FQKAXkH3hJEp1trs
gsSw5udIqwMo4yQoURVIN42o1BqoXIaIDhyNYWIsaybwjm/c7DJT/OpHO1uytcmhKovU9hhniSXx
38NUAVc2Xfl56LNXdm4QGQ6gj/gAsUkoz0R96QVucWnaeoAfDXIXDoUwOjnIEu6GzEGjMZv1FdBT
iUIHjgElYExjJTQwu3ljP2P/Zlv8fQ/66h1P6AUXC2hxpJXUrmcTMlnSJvY+adAr9245b4ywbFFv
xahpTTTffZaDLesQ4GZBdUle/C25yQjRp72lI4MuLfbMZRqHUNFs0+uFjwnCxCUHsafdpCnmERuD
7Ip4B3tVqkxgq1EjLW+kYm5waosMVmogIRwCT9oTASBXldZLDzxxAAADixamh2lVtjikqK7dWj6b
vmXXSFJgsQ6TZg/J9Mmpw1M06LvSTCm2m+Gh8pGaaPkm9pG7rlQXlpvAID7DQJh+IFgm4TtadvUi
H3dNbz+2yaIXVkWw6VFLezJN0SEPjrH9H46Wsw0MESt2x+G1PMLJ4H2VHCaaZihZ9zJ/XJoZgRfA
R/BU0b2MJs7BVitnjF9NuXFz4HeF0YB9KPRHvbGOyWy872MD4VJYcToxrJtR9pdmjgQth0D551v+
3alEPzvmFkOZmyou02OSOI8g8T+1I7+BJYZgXcjwpFz7UUr1mMnwZkQ1u0vxvq0jW6PHmy/MIRmd
mkx/Jpfw9n94R8uYfjV2DabccFQ5lYxKj270CQ2jF/WyvfONfA/NFO+adKu1hNqxgV0AWyrOhz24
kWNtFqHaMcFgFpipGV0F/hxhPvSDN76r39V99LMNhewn1TatKI9BCNtPGBUefqMJdkYKr4NN1HhI
gMQpzb5pA47Ns9tCE7MtsVGZ3uMMGZemciG22tBJ6glE55QMxDdWmN+dL/Sz7YaObtUpO7TwuZkc
cA/sYJuuheZcKSQ0Np+6081by3K8TA/f/w9/rbMVOEPsTDoDfVA/0ndAT3YiA5wRRc4Fql5YPGLX
uFDnLIWFDZVS7D+Qu7STeKqpoGDsgC13csL2jZjn74vIL+ZrcbbI8qNbQwWY5aj6/sGIU9sz2h4B
bzKe/HjkVAfyemUl+QsakYucWcIIizuTU78H4d/aGC1KrEkPvhSRiQSqjp9tR3sjnO/7KeBX93Z2
ymRcirLTxu7YhYi+qOEEn3z2zN/0SQdE0Re0ujAbrCo2o1HUXyRUw6D6fxJWcVlHVAN6HeZn72Ac
pmIQHdldDu/bgKgNQ09vrd7YzHb8pBQHOmzcSF7bmz//xr9bscXZIuinmkXlz+mOetU/WOAUkYaO
q7HVnFVZZ0960n4aAhYIurz0tluE/inSmpK+pdWF1xnihyaCCWN2ytgGM+OdlyBRJkYvQc6u9s93
+X0f9avXe3bSJVRhDjHndUep4xMi7P1Kr8YEN13+1ag6Tk9FcAOaCtX6jLXPLC71guVOCXJz4AZD
yTes+9lhwar8R1WzOeuGtVbKdvf9/v5V6R/WBv+c1/B/qPv/tjvwv7DSL5eW3u8r/Y/PaRo1/6F7
SP+i7fLn1z3E73/7dxORHt072nP06JYaDGV/pte/m4i6ct7pjm4vnUVW1b/7h0RPvJN0CywSQixH
GHI5xv5d6dd0851hS125tBj5Q1qA/6rUv6zd/wwryhhQ8OghOmhRHfYP7tlEFwyqw+wl2geklbh1
awLbrsc8UtBhx7EjPU0AWUe5kWzmSfafgd1jkHA4oGD9sRMoTG11TW4z1v9JzLtGGfXm1Uv9Rel/
Gd9nN6gQd3BztFNN5S4P8GrdHEZuvXbs9qFaEnp0DkWUq50ZRX1lHv58qWVT8NOlaNfSxdMNh9/r
x0u1PWpynFTtw6TRC+gG9FOBCOM3KpNn9ejllbuwWDCzGfRtpX6emjnMlU0RKgs/9CBIdrpdmUh6
h9MIo5NaT1NtBWKmYdW2fnKvp5ND9qV2Bdv8osZXySE7yJFmQWCY59C6yxzeuKYT/AtVONkq/zZR
VXmRwO3YxwFO6bIJfXDBCIDd3hV/ffW/Jbec7Rj+ehaGDWp6k/wlQ529ssk3DUr6TfhBKS38qrrc
OA0h3jRkv6C8I9h/UacfaRkTQUrJFMXZ7AVTAvusRXhWY3hMm6z28u4eyQ6F9ySI/vpR/9XE9NtZ
54e56aZ8ye/a+uWlpSl5Pov9L5yflmDi309PHsDD7HP0w6y0/MXfk5Jtv0Ooz76BLiNfvuXyMfyj
bFCkKrpID9EUON//1X+VDdY7piWXtqQSrpSvlQ2a+Q6lhOG6NmdHlzXbsf/NxHQ2L6EJQDihDKF0
WxE8b57NS7phlIwooHhR6u4mIgoQBxOY/Maqeja5LFdhTjENAniEsFxxtimPnHFIna7JtsJFO+sk
l1B2dno4Xqe9fvvq7b89jyHOoNXrOEqgXIInZJ/NY0DxjE4kVrQFnkj4g7ZywQUugsjaeWPGPJvG
frrS+Y5hIFkPBGW07Y1bMOnp+PDnJzn/6LmAzuQILoohguPv/BjudHEEELjGV13EYfUI7BRRZQtk
tXh0Ei2rrl1SRKytRRxd9S0rndG+szE9lYekIcD8QwlxzIZxPhdTc1FmWtvvi7GDSQBf0+w/ZG5u
GBsTSFF3+vON/zSmbIQ8jqXbAn65YNH7cX4XYwF1fcpo6fUPU3YiKm6Vl2/ku//88hmwBpO6LdCF
sGj9eA2WQoyrDddYgIIjpS/UgX9+irNzEGOWdZ/lUCIicEwTHcCPl+jg2MhxBsvsWy0qb3iG4Ibg
JB8Hv39wBZhIsicr08el+sYYXv6fXy2Qf19Zud+vzAq5PPyrtVgARQ8okkRbENO3FItO7TE6jbvh
8Y0n/Omz/P6EGNOYgByWyrPP0mqaPC6kCyNu9YkD1SWAcm/w+jWRtJt5F9y7O5YM742Lyl89nMK9
rguO/gyVHx8ud5Xf5C5xteYuPRTX1r7d+9v5GF/be+2g/7Uq/XbhPGtc/fUjIu4Qhmm4xPYsMo/X
r1LTEis3lIH90bN35pF45Ov6ACB/9UIw6bbf9JvZGzf+yvCA+23SNx72rD/y38u7fAVsQiw+5R8v
r/xE+TKS0TY82MeKhx0v/IN9AF+x7/faJrlSt9YthATUReDAPc3x4pf4RftqnJxr+xol6gFEy1pc
qIP1xpv5/p7PBxk85P/e2vnMP5SBGOaGNzMGG8xwAeO72bf6Dgoictoe/xfQbugt0IDvgLc0b0q6
lqXlpxtgntbZnpnCOK+GQGEl9NbH+cFpb29s3TUppkf02Xtnk1xrH7WP0UVLHMuKf8yTf2Nu5YV2
EOvhsrgvTnSG9whx3/jmf55V2JYu05bFAYJ91tnP1ZVFSbIJ9sy2KfLwiq1YfRuDrhnfKDD8fB3W
QAREOgcTZpZzIV6hpVDEbZgRhDUCp5tS2SHYZZiOb6xRP0/FTESWZTisvBx13LMHGhoJQmSouFBg
frGzjoBpvhX4N7N6Y6j/NJcoYTgIppQ0kSQb1tkpnw2ARq7KpKEg1nZuZm+ke8yhchr5Wyv8WSGB
j2q5lGuYHNnYugBa/PGjCvWs8dum0zbWKrmdrtsb7XN7Z13Q1Ti6G+cGGtSmupkfxnGVfxKfnTce
9HtN84dxuwhB6aSay+GQ7uvZk5ZsozSIcdqm3ZaH+uAfIaatXS87yG15TQ/N+/rnGfN8sNjIX/kH
rRo7G77X8y2aHc0z0ppom0PXgP41I/z58xXOfzuuAK3SsNhrWhLN2zJlv1pvwi6UOYlb0Xby8Kif
0n3xhq7sp0cw+T9lN4LiTugmg/HHCwTYHyo1ackmGFM0WdYMH70dyjcG+/lVKM+xx+RAyVaJKcU5
GxdaYtek3pDKNAE63xpVFV4kTtT+y2dRbNR1CJ/LQd5kB352FIs1Y2BwYhWXlVZexUr3b4MsLXZ/
/kl+ehabnTKrFidYkxF+rkxy06HpUcplUAsbnURUvJWVU/tv/PC/ugr2RIsMdJ5KnQ8tbGD9WLc5
UR1wXUgNa/i+F5A7KKU/P875PMQ6D3NZQKSlYkNVZbmRVyMMaiaJPhL9YN4XhNLA3/NmiIRoA4X5
xqV+9UwuI8HQAbILl+PRD5ciabctao03F0qretAIsrpO4Z+/cRVdLoe6H9YvwgF0Pke2n8hFmRLO
trkq6aMmdSNS2fGnkYSdK7ocdpO3CyUd0D25JIay8KI0dJwUZeOAhvhoaThztBYufDoHybwmHVCI
bWKRW4RIJqRQW7ukanulQl/TTqVxw0ZYP6D+acUu6Bv9MzVnFW7EFIhTbBslDS4VZM56ckLQ9jg7
2lVsWj39+krWEKcKk6TBFoUGdfXQ6HCaTb2FszdEBBDXjr4PsnlIL6pZc4HPt501buxuijO2uh3u
MTuGDX2hyEAiISaMg3kNO64aUVHjg/WyxHDHO+A3MzytUA/BbsVEjsUrJ21D5VlZNnbcSNKTf6VB
vMdqFJ/oJncjYUOmezOTUHLvAAOie0dJD7PZaHKLY1+nz1Rda5KvHdJevQR/3q2NY/2q8kVLmq3K
TOX1pcJ0Y3dpo+94mRgQI+TXNx1ccMr0WLaI/zAWskGr9aD9LFH2XyEJGki3BY4mu+z6fNMPZowy
LI/s930Z4x+a41lk0P70PgWh1hfXhD2ZS5iyKx/9Cngn7zEwiHwuBClWUY3uZRuNeEj5X9u2Alho
ITWdVTTka7B/yWVB3sHJKZ0hJy6npfc888Vj5iZnMKV4XOXlkfxcrkbYF4LIjCFreDaoP32hKJaf
KmPKIrnXJ0WRMBCp+iatsCk9Ncd4RDvVtQK+YFNATXLjeaA/Y2qTl8S1FrBmaP4JBqzfwtqsfbC2
eOzcIN7VQ1k9x3LCUZuDKI82AEYnLMFY6wjDmqfxym0IXFgP+IFhQDk9ztoutgq1aczY1dYoC8an
EJafRt1SpDU2U4ONIunGJDkZXTFuwjJxxpUUGvSjMsc45MW4sv2VzLL6ISj7COuB2RnzZT+ZcbMa
OgKX99iFfWdjDf0I8SNnBK6qKsHeqRdyhxCfCHEHwiyBKGbeld7gkkbG1zQbjyhb8w86uWdfpZNZ
zySNkt1XtB3S/9YqOLlROSv2gxHpd3zTs7WvyXzXNzH/6+fMzuLa05RyvnRE1uHRaFT/jbFFquSc
+yYWOVr3SNYSpGVQ0hvRrNzRCtWhzWFwb4HNavhsyU6BSc9wmsgLanTe1yCqJ9cqRoa3W8ID9UKn
cR4qafF5Va21dK/LROQQvMqI3KaOOXQFF69w1osd4QLy94SXz+4F8cWYhOcrokPKm9jiThdjYTru
Am0koGMMOJCvcs5BX5oYrRfIxlS7E0ZLM60JI6GtZaGwMtlzjGPBnUPyOioMwnBn0SengHLjhGTp
YkoW2mmvR5s4dsQT8HwpeS+jeiCjA1GdFSN0CTRTQFDJSHRCmJPu0IJ1146acFc1vPpLiwjDjuzb
tiWQSPa3eF170H85EbsA7Qjy2FVm3MKoLwEDKFalF0no1OANqlHXMfxf/Fqau9B0tIpAIjRkGp0+
nZIxLftQOvBPpyj+lrC5FhuZmMBvGG+sjZVEzrtGmJrVG6uzJvzcY5DpqzryG3hcdQEg0xVdVa79
LDuSnDzeWbmuvZdNP2TrPmo1LDmFZr0EWg6FGB1UWO8dF+gCALgmIkCUzU2+SVuZjmv0YA3AlzpD
t8A6ql/LJkLq4OYukd1j3gx4uI2KANKwHUssoUIRKdWlROCsNN+BRRCg+pg3TlFC6SARNJBrgu19
i4hGgntW1KDZ4Jp497uDCn1/1yDw1lF4R+nkGZiFP9Vz5CYbkmmIKSSeN7sjIwgfG6jqafacoe7A
cvYVIsyxyKLao/GnMyvNuJW8OCia56DrTGszgsMlhGcKC7k3K31kL1uGzsuAIYtPjSitbo2f0Y49
1Jod2eJGVQe4oOz50W1KF+HZBIwOaF1ZXqZ1KXWvy5yUKztpCqhS7/3hauj9KNkA4SzD6y5w6GTD
pe61decYJdGPiRs1PLo0PwZIyizPGLroWxVrob3hS/cdlPlEIB3IynGCdewQFcY82WmpN8GlNogx
Es0L/CLilSoSHbWVRaDBKQ1jAA2Db/JF4h5D1hSzh/7aOQDLPU5M4AdDcwAYZIdEn+EvcJha86gL
WPbMnMSEeFQd89MkNHIimhR4PtVY+H9N5hZPtopRg4UGNKUV5nSoOVpnoWHsU6kumFB6BkaZtcCk
NSdB1hGwSrj9U9AZY7GJEb6yEEAl69alX9mJ1xR19LFoEyYefwiKr343BznLWlbqR6LondmTVSzU
ngaYjD2OHuZ7cMbd/ez22IzJa9e/xghALlynJR9LixlRK6qjmmQlgDcNdyhDgyMH4+tcJji4Bo7A
YF38ye3XOIBptI4k39xXvUCGpNWGYa4do8FCagyB+ZxZuXqZlIsEBWgpGqWmDEZj5fY1GwgMoMBA
q+W/HgjS+wzK0kHCI5ZtSUOrSl8Z7TAxe9nlxNDKQEZssHXq+n7MZ35jtDa99tRCrPNXZaMnxpZk
j/yTVsBOQL6LMNRjxMUfW7Nm5hV2xZ6D0Nv4Uz8WzD8VVi6FeR/gf2+XJS9jEO0MvoDsLK/qqxlE
I5vEb4j8mmqlBrOWXkOpFeWjmNunOjOybq2BMYR/Y8ruQyrnaPTo9czm2or1+i5modU3toj7O3/s
XLEBpYSwzJ6Z5xS7xWcz8pePQzWRyceQRtPXWIwiWDWwW+xg5ToYw65JDRqdHatv0WwBtUfPNRCC
2TP4pEifjDvLY2K1HtMEZq+XQlK9qlqyqDxVu/PtRMzF/6PuTJbcVrIt+yv1A3gGwNFOSZAMBqPv
FKEJTAopHK0D7ujx9bWY+areVdxGloMa1CjN0q4CJAG4Hz9n77WJHZ+c4Ifqs+k9xxSCcLrsDUEw
hZ8+NIC5eL7TKXzKEUEntiRAguj30u/3XpcrlxAYM0qQCTkd5SsdZ8NXiHSdvocxEX6s9B2yXSeC
2gW41dcDWqfRcYhin0R3WFkr8J1PwruKtaYedI0NUxUzQg6zlObFM6N9xkvCkv5rOfQcuu2my6CT
wFr0N0OAuAPl8RotG+CA8101epCXy9rT7xJndp+0FmbvxJ+F+6Gxd/AsmiaGDD+lPn57ogSuEO4V
MUZxvBn+VDF0z7SI+1PFhU887CORREGhDUFCmGqIPiuhU/qYID7ImTHBPhsUPuO8b5d9BYvgDhQA
RcziLPVLIKLBuUO2bpWwsZbJ6I9e59byTK9cYKWhMCI3zS6s97WGBu5vVuQgU7JS9gP1dIN1uNDN
3AVvnKPa4CYjK2e6xvAStTcwrNPyHs5c0F+QSwLRpgymkehTaP+vWU7Lf9dFFuMJDitqOWgTiT4p
St69bYHJnkphKpAfkGtCYneEDR8CX6Vsm3GGA6qc8BxM5a6Q2Tut4ujnTALWnMi5yYALIr/1XnqU
HO22BtuKaz+e5FHBNrGvBUHvziXjgRzs1RJLwoJLF+agm4Aj0fNVnpYzRn7C/YIrCAs+JXlFdFq8
C8fc8kDyOziwDWsqOlDc8PnyfXRnyATQTdavvZHei6Bd3wKY6yH5OIQZWNcF9vnoIu6n1GxZulGA
bxqHfR6PDbYxmjg5EXMHG1d3/6X3xwxyT+6lHZK8zDiv5AkRSwRxrpIHt11reTuOo5guLAJ9WdwV
esGdGXwga/6cj0CjYkLmN7jPA1AJnTbqELaoclnv07hiVU3jJ8QoKzA5qZZXi7l9fEgnFa7YNyz7
PUaLpsEi2tN0EaSjR6wkkRkj7IEsm/wDJjObaAiGUDAF6tUBYA5aybmnqzaGN64qNVhnF5jB1u6J
JIK4CHgmCVXleA9FbSPmG7sUQxyid6/76UqgDAdjqHMuVeqm1WXhrE5ObBSb860HhsQ96MJ3/ccw
QMn2ZURC7SVxZ0HH2hDqXPrHiOIweMttbkuyTiIICCzi1bju7IHVtx9EZ77FeupdDPd2fI5PVDoA
uKo8eWeqJSNik+d42lUFYRhIxKsztGRSqcZP51pUknXpAH6x4Gff2aJrSKYMHEMkJHSTlGNeq9Kt
YSY+7lhHzvqXIa3AL/TNMjxoCOfVVQ/ZJmJoogvQGrWFxZE8rvBR2WZ9GOMhIpizE82hRn/w7tfh
OlyiRiqr+6YQ0xcth9g6sBrETOpj0xBNAVrBuYaOM9o7TaoiO57fS9KTpsWTF+WIkXGn6gHltfRS
x3noMal8BbSEwMwFrf5BiDx6RW/lfHTT2dyqJOR22pdh6daE7xiIGLdjaMoVjDPRxxte5w4jYR5b
kPZw/0aaKhFAQs1xYK5H6Bw2W2MRlt4PIUqw2JCIMo+W/jq106lZrdwiisAjajyzEV49YYww/U0g
TF9thNXxsPVNJkHIEBjk3xLC4hAOUmQrYew5LV0YOghHMF/SLqfEsaHdjJt8rYcU5hs8/pfGs9ka
qzYdv3tAGM4s6OglteAJJbkOkLH5KLcffSTC9bYaRfazxUNa7ddYd+8o9i3O3GpZL6sot3BJyWF9
bNqxPUMtM/mztz1IJZ5FaPSPumvG9MVMRf26aNxWyQq06jrOV1du/aZkRoAljpOKR/vgR7T0c4GN
WuUfboewYquy1m9e3QaZcwKoIVSnBi/nm0UtFR/RZCgsIDBrxnNoxxCcCGYmGgqjQvnsKTRj23Jy
J3NHfyl7hnspm0unBH19VHA2IHsCXfuiyVr7MrZpDwMcnFW66X1bo4OPPOxpo2+5JMbZ3gyffpwo
PIOg1RhqWaHq2x7YSbV1TTs5WyJYOUUsswvXv2b52GRFBWGsYnfhu4GaCSnyG4dMeVaErcUffyxt
yV6flX7XX3vY4xWAxF7ld3ZMtPRlQWwW3GyLw4jZCGLyJHBUr/mOzzikm9K3Y7CrFUeGRNZgPzY9
1DC1b9wgu685L/QbFTZM5r18LfwtLXbUhqNvLGtHLEOkafmMC/tKA5jtulSgA0655LD6Tn1WxheL
jiK5JYtv7K8WxyejosoiBP+yDDjJAYrygCYvRr1jIgjugsCtQTTCV9cUH67zQd8FqaWGhUP2bFRk
2aYIPGEn6xADYBRssz0rgSCul1qf8zX7sbuQ9qtGiK4i1dYFINWVzBpck/QulmksEuIywN4HnDzv
Frcx6xURqraBIm3VQfYWZrIFigIP9WKUFoerhVeViIIFNMdlSOwheEqrlRNWP3hNW6p1qOtRKyvQ
VW5K+HhYyAlvHIPwr10fQeAxFnUF2LBBvExZsb4Fleu+TmOl5TEKC8ejL7TwglmysCa0PJnMt21f
rtXdQhAvb4DoSBjwV6+h6ZAFKznEhcSBuIgF8q0VuMC56VfYR8kpSqBr1NF7EwveX6lrCexugNTS
pcpZdoN2++KC4FX/LjVW+DVds/QhgD2VnrwM4FiSMqo5nHWIjLyGkjevFGUUEbHTdupgOLtfxh6p
tpcdgLq7fIQgu/FHkGWZJA8PhK7iBnHI4Ljc8lujd6o62nnzsJongivhz3ta4amxA4ShUnX+ozeG
62NKyD0f3JnPOT9x58wc/KbxW+u183dR1j5pqfQoxw2kxu7oENuOodjhJdoRyquf0Y/YbyLl3u1w
exPY2Y6z5j8OLf4QvKo+QFTCD3QVmaqbIJTqwmzcaHHuQHLpKLEwcoMuXHT7SHxydG9kVt/OiknB
xgAZfI0XYc8837PSNKgzciHsLA3vWkHmEumwoXwwOjyDiDNr+aGqAI+Rgvl+XQ421X7o45fYhioI
bvIq7f3DGNSZte8KIEubrka/sY0DY2CUjuzls4bA062z9ZHLc9ZwBKnS2jXR4rpJgC412zilHdFg
jZiXHFNDcNfOz3rF+T6jQUDBIunMdK0DEYlzVIyuedHrwk1yWFmIFwrzLc0m78ofOrhDJWJ/QpDN
0ppNFOShuzEqJiIY/30RHVyqBgofwKDIPbLpq1MLJ9tq1eBgWZsg23bGJU0+DcKvIAHDBjKox82l
7tEfoSSefVOoVZHp65K2tXH7Xv6EJ929x0abdgeAOf8IRLPQpUbx+ty38fymM7sGG1vNLRpzv8cy
oEYAk03W/VRGWG/jMOkyKZvibCeXgX/fMFl49sms5ODoYMGDUDqsQCtj1Ow7EUy+jYFrypYTzszm
tafjagMFquzLc+hTvh2rlFrNTdPoXU8k8qL8ztdToDXaHXho8WUlOt/CIXaumHpYWN6ODZvqYxVD
/Eqnjs5tFHfV16DzYL9aRoEwcwITxVuvHEpnW0nTvHdLCQ2S2ss5xzGlmiQen1bXJgwCBNNFtIzt
JpxH9b0ibewYeyjkYICxXG/hBlUpikyl7hdSIuDr4kVxE8NJO09GOVFD2wPAt+3ksK5exs1YP7oo
PT+GImDD13YWPhXSm54GYIzLxsjC3w3UluAfV8EpUfR1TPJIU40/sixCSaJDLHbc4W9Z7tILpNIr
Hp06dXeV0N5lYKTca6EyEqJH5lCw+eIUW1oaTF9CSrqUI25RQEOP4reeDsRHS0z6heue06/oLGMq
gXtB9CJny52b4cwKBhTuZDjcNpzIntZsrG7ps6VXPchYCOmQ3766Hj2jPWljENvkHP7wgZ2FO6RP
ojl5RcsiszbF+mSi3j6Rx+hcW5MNIs6yqvWHlUW8RLRou1e5zsNbM0y4h2diqr/FpN1kHCZDpiG5
5xdXHOcrRFt0mMktFxWxEkW8dt/Qqnq8tKGYP2LaFvy1Ypif5xGzIwRjigmIsXb83etHXjzeO9Nu
scbMa7K2XfPVs3KEkOCxCVunS5GRc6Gn8FEMHGLZ1drhuiYdmoj2imJiY4+kAFBQE4BB06nREK/P
BtwUjPCPyNbhi82EHdHBuNRPud2pZ7enn0Ekw0yyZbjMIV7XHPrClmhWAAHK623GISRj3fSL6fyN
11IJg9NT8VfQMQrGZJTSzxCrox9EmLXfJfUThmVTnNsU0NF+rsLMz+ESm1d/mhVvppf9pE95tlEy
+mqSMfbMVWGv6r1mSozjvMEphFHTEUcM+oTLx5D9nousg/1vg6x58GTBOThfyYTk4UMpl0g7qsg2
Cq0Rgm8whSGEbAAju1Y7pMWpnBqBABfP+7FItyeIs43rHyvtDt7VKVzdLfAD3IdBlClSzU0meJXS
sntHazy7fL6xuQ4r0i2gDJVsUSu2hAF7spM3e51iTd5bJT/OrvBiRYVTspdbRH/yzgXueIcXg6qo
7B1Ym72p4/uwievn1W61h8HfSb/PA9PLTUQhDC+aHhWnNELZgFMq/w3U67kB0zkDnsbCIXdnYprb
ueBAMtRxDTEi/RaLrafPMzLgy3o4v7PCo5e3c5whXXeT2xTQBocJcllDH4HvnOZ+nVT8iP0mVwNs
/LjsXLERdToGyUy8HJjksYW5y2QzHS6IjHE7fOYcR65Z/QP3N4KVzyJnP0R/EDJZR1AVE3z/GQog
mW75Tq0rcMDRbi4PReEfV33rOcVl5z0HTnFwSdNGPbBrvCiRcby1YBAPzomG3A3J9/B8b8TZfRhE
iS+HvT8eR3qbhvj1Orom6eY3c9M/T2eFzWQbihNcHQRZnwQpcGJGJx6IcF4JUXpFNRLeeCFA/H8e
N38WNKC0F5i9+VkCZPdIpn+dARd4WF1n9Yud31frkz3hl6VNEB4jSr9dVPrTf6jn+df1zmI65Ii2
h5ng1+uFPQ0UKqBi1wrD6X0pKCpRvv3mZv/lt0JYyb9E+4IC+NerQFAVSH28gjhU0ufI5W4vPJ+C
0rOAYrcIX5N//hXPqow/Cl0Y2INJCoi6QojsYA749XpgDio/JJ0LETkrzux5N/Z0xk5Q0tNftm5V
Bs78ny/5WSfAJePzc2FHZzMCdo1fL1nkwA2hGUJPbvKUgOKaFnPf+Qm2TPWbb/fnS/EcIrC12UCQ
1QefZDUWsV5BMA9+YrkxKVJnG7SRDC9hzv/uxn1+6M94OvesScFh4no8I79+K5aVYOn5utCPM7pi
GT6LxGiH48s//3p/dR0PQTiPIy9A+BlYUC2YlOI095JyEuLCD9nwmzl0fyOA+fNjITyEPDFqL3RJ
iKx//Tbt0jGaRlCU0PsXDyy4IWWV5ZK2kWXl16FSDCzEMP+ONfHnLyci0nFjJPMOmvXPVtOiihyC
UukeqaBp93RPnKOG7bv/T39CtHLIxkOUEkhGzx6iPwpVcFkHbbiWXpJFZrz0cw8F5GT+0/XiX8q1
8xJ4BhR6SFV+vYo/l5lbxYWXjIhzOGlD8awK0Mr//F0+rxdcBZkhoBgMCJgFXPHrVfKeQ83Qt4Cm
DLCTYE2dfR6T9k7b2IcBmuu7f77eX9yhmF8NL4GHXTv8rOzFOulP9CEJL4TluzcgoR7CZp5//vNV
/vz4eeiPkP3F6KTZ+86f4g9SorVB9U3vUdBUDVwSEkJxGHzdPaUqtO4InCT3Looo2/75qn9eLc4S
VZaKEK00C/yn3zIe1liOVSZYC511E+Mx3qQe0FI1tsu/L/X/wknz/y/d72yA+3tTzd23Mu/6b7/G
cp//yb9dNaH/X8j8HModlzKXPZ4n/9+mmsDGOIOgljUQ9wyLLovT/4nZDkABYrhBv3f+F+dK6r+9
fq74LxSlJGwg+T2vzjxS/wnVz/Z+ffH+G9iCsvf8EP3h0ZQxebIS9PWOHnSUXsku6CgTo4LO49AP
kiayqYOHXA4lea1B4zcXYHznpj24DIrGlRnXGpY8WPTTaVaPtCCRcjnZEaDL8rHkKoyRnQRlImU8
HCGCuAscIwropEUdUhKbRz9vK5ohurf8iWjEmrlKuKEpXL+Q9hBEkOfyuaaxP6Ylcdsq/e6PS6sS
Qu+n59luS3m99A6n+DTShBTS1AcjtIwrgqOyBqJcV0VpLlXDUHmxm8C7IbwzCq4k3TJ5tfqEbJxK
S2XyLo1Xo15CU4fTaZmKpqk3k+OTDLiJjKE3staIH69CWAEEfTP2ieZ9Wgy08kVPtOquFrRqwJRP
5EY2UyD1l25xF/xJCwUc2bHQ2p6BXum7GtIxIrLIr8jeEkgyLpFDF/aNKowjtjF51vWV1RDdcEcT
XDG1zuxSI7dvnCZmwFwF/BzATRCJXQ0mnvOvEyrq9ohzLhhQXdqBye8tIabqKnNpeVYbh4lpcw+0
W7bXgN6wgm/cYRqdezPYqqPfTVj2pp4RTr0UTFfoYIuhoEfqm5QkG04Zjf+1V9akSZYoBrciL9sO
u4hoL1F2tC3DoS7jd6RZqfMRohbRTyLsVX/V0mJUtxalcnwy4JnrWzKURm4ADc70DGAjzgBKFUFc
6/lDhl5db8Mwy7OnkfFyc0vjISo8qhxyChD0907TX5WzCqKXkjM4JsyuhJJNngi/ciy9HKpgtqZN
uwnKOn6QzOym276u2+KaSEvaI1M9qe4HHK/UDLteK9F8FUZ3J8/tIo4PdUfJRfvCmsdHlRZ0c3Qu
K+cJ2btwk7YhJ9R0RBsDZqnJx2NkyHmcbishUvY6FWsyZnV/o0NX30hg4Q09hDp+Sz36vJdBFJJ0
S0dVGvJgtFVUZPhpkteDqD7/OC25xMvqYGufaBT1WMG+nLO3OjD+tXVZl8ZYO9SPtb1bTOvdOQRu
HekTC0I566Y4h1HWQ7gnxuE8DvMs291EurJHlDY+oNdxPCe6VWsQvRE4MC2gwyLpbGrLMKLobHOI
0sbdpxB438gjsTc9qq2G4Ud/TuRNJ4RgxG23ByYN4nUywYJm6jya2c0yj6Yk7Qs5HFomqD/yfrRe
ybsKHlEBNA0RRsWaEtHkyeai0S3mjNGshBCPfvwkFr9LVBxM876TgZ/dEM9BxhizAiysme7etHbk
ZT6QdeqWqDI2ZWk1AM+mYBLHnoqxeWjplJRbNKFMtFbmHmgA2zo293qJyvuqkQzmzZQ6d3NaRllC
tpONdqaKim9pWjfHJl7b+7S1iNNZfCsdE1qiD1WngwvUC+jwaNNOZm8Bx2/3vXGWacdEnEm+Ha3D
TyOVsK/trCT0jFmPLk4SOQok/yEdpqMqymZrCIdQF2JNVbdzGrF014WjjzQqzE9nlfw6tSwShFOQ
7ydYJ8eycfoXlXn852W4gMQqxolYcXJXrK3xaCiTQFXUxYUkN+F7XfiOOJTMzj8QrDTFi0GIellC
14Ob1afBfU41Xd34A6tNkgrpnmhKomWDRbN8n5f6xs5XpK3IVItrcFLjfGpHP522DisKiHztxTS6
Oiv7WRg/vgmt8qbRaLIeB7rCt53hHEwj2ocjr7rxBeGT92Z6z7oUogZdUrGowpVfpB/QjEmJFQ/x
bO2zmddYe+T7kHFx8msCpc4RkKhKmQn17Q75CZHcQedU6HVYncMrBJHO+sIjsnbfQVkwOssg+F/1
Fs3mx1QNipzuSKr+Z7dCFGZan8XRMYUo9S0HvYbJmLwrEu0zZir3g/IlQ7uud77IAFoQ0YsL/6YB
1e3R7EDySVM7swY0vWkzIhuq2Qx9I2GbhE6N2mWYMpPgjKIv5ADRlttlbQUyXT8FoMG0ldamhr3m
J23UlNNDEPrume9apdei8sGezH1uisTpw4H29lkledt6fJyE5qznvLg2jZk9jxwi6KmOM3HKz41+
Oks6GK9qZK79T8TSLqHj2fmw0rZYcWj82Oc8YKfoUHRLd7qygpWJlu5KEveUygxyhSr3pn1Z2CeE
vsuM1IrdJllo/UQEp1kRkC0EQ9be2Pny3JtSvfRWzHEsy1qUPs7IqXc7ESQq9u2QG2Idddp2OyvT
5MugN7OPXdtW4tVD380qPAC2XwAakvermH2gTOnrrb/AIN2ZqYn0AS/TQg7y0BLoWzGmJwTS91ZA
qg3URYS8ZXG/pLm5rcela3ZWv+TzCcupnW6XXJdHxyeO5aJpWzlu/CpX6qlg2n4/E0BHgqBTGZit
yPq7y8wKoZ6ndDlrchSKGM7XHNjWfW8PaHLSIYNzOSJyHK771aTjNuikbBBFQtvZC7SR7kZGynUH
IuJ9OR0dW4UamVNdcNh217nct1EA3kCMGaQyGE5wjpuVhMLNnMdZeNmH7H3IgNtx+Fjcysc7wpNA
DkfVccO6dIrIldXStbe5wz6leKRs8yXKUqtLNEKVIWlkMIPc1XP3ZJdNiwySaOwrg1h1vBB+Ov6Y
hkhZ+8ZjMMkNYl5+CkIdA4diyTlYPhs55KLOX55iY+gOoIqd7K2SPe5WnY3itfVbl/RTcm3YDeOU
RMXIyScsCJ7b5ElH0zFEIQWZbS9S3CXH2ZVkTEJol/JBAv+yb+rYxwDA1gPiGE2qyy9Qu/1NxN2q
CU5D/4ArL3a+DKE1c6erPCjVhTXYoLlUTo1EYFJei5sqBGyFaqiDqzfOXXkL+ShsNxlB4wHqXzeG
yBVnJXL/LHKe2gDRypZ6EY0MUoPbgiAOVEhBm3cPq2OmBz63/V1EKUOixlUqP9prl1HEYXEY39dx
gWGv5sxhqlcj80uKMO/CF2m6wFwE3P0y3JqQMJTvQ92H/R65AGoDOav4iVSuudhFYcbDbGWo1LaL
1duKKBqbTEW6usNysgh3M1tPKlcn1cCoYctaaF/lUs0jlVZXqVONXI9suYFRSdMOQb4hkW4ed0XY
zt9iV80gpmQ+Teqi4+zmXnQV7uldZ0qgLXxWVE0jA4cMSeYwrLtBEA57i/C6nB+x5S3qtC6ZlW/c
eSnr4zwDJk5MCCU0SWdnjVh+XFJrmYQSsJJPbjQwZnez7hT3/dJfOGtAPOfEOEC+cM+Ff/Koh83P
VqnRPfiBt+pvJfkyQNBATcx3sOLPMqLRGrLd0BfQj1SBDQHvrvPauE5/kwlRdInr6OHcya777ACG
z/WTytPpmiBJGAaagFgqk8grlEWISarDe4qe84wk8nPzTAhv216XGSXDxhnVfGWjTDN7m798o9KV
YqauM1E9F65fD1eFAtvzalW+17yOcJqCW4cslOiCWbl4GrGTtTxnVXvbjHjgLww5PH5CCUdyJJhX
FHzIJWHU9Vrb8U8hbAO/M3dWiGneMlhXVhik/aXXdnlEgImuWt6YtkHgUvjxGcbm6SpEMxSTw+fa
vmXd5naaWndzEI8TWkeLN4ibXWRBtVMx92kvFnuZ2Hxk7W3orA0kIGaEBHh9FfDQBehpmre2GYrp
PW5YFN6BTTnrj3jkye0+XJcX1SbAOawMxyFMRel2qNhHYFU3s9h1Gk45w8l4Og1lx9ZTzRLxemkQ
+W1l3uffvDoIXufZdHThkSfYpMphOIBPPCGiRSnWdO6CrJ3/TeFDlsOEEdhj3r3cOWOPQGEbo3ka
24S1IEMoXiGOdrcFBTo5TEVHpdxnC7LPfOisGE8Yu1Ii8nIhEVkoRBKkfcmWVWFm0DVysHshBFGS
dtqNHmozhIKEcdK5DdOUiLlorBbv1XELESZF2lATwfPN0dU5k5A/WWa1SkhG7ma0kzqMjpE/At/e
+PFs4jdyp9zugeGxCh9UE7bVtvMDJalo5UBKVCVY/M4Cj3TnOwRDx5t06cV6zW0N8hPShvjRVUFe
HJxRjPqWzjWl08gKU1w2jZ4eV1Gd+TOM1737lnkQ4XGcSwkdovHt7DjG+/UFeRVEQRrKu/GxWzqU
Cf5a19Xl0uHMPyDYFV+Qlbgfbm8monMaOX+zrdB5hNeJpjtHTIHXGzG2Sqpm8NpTOE35T4U1BZcA
Ush6pFxsSp5Coj3Kcj9VdljwLaPNKDscntQkF7yEw2tmV8jTxThEF2hBow802ufJMQYdf8uOO3c7
UeZhdd1zV0CEl3pgzLpZ+hoV21pMgjsxrP5dEaXM/5fVQzrL7U2mDjxD4vravQvinhQu4aSt2PQ1
2xsoa4UudsRy4dJH7tj0Cnq+5LBqe5C7uGXXf59B15Bh6c6dt1X4vGLerYo3rG3RAVGnMC+EAVv5
t27ch92d3y5Rw6gbQcV25UBWJTmCpey0zrnfsb7R9doI4ytmWpx1+iMJANb1MgyS1HGBI+eq86gN
SfFpRI6mwmuDL37VRT/EbNn9m+103XybMV/0UV14GHrcxk/5CrPyb1HzSmKnA0TB9/wJ7V+NEWM5
1iGHNDBG/wpNQF/rorywgwmVth6iJgC2U/vOCwHtPjuPXPzH0gnpABifx3tbzUETHdlv+uzo+Zk4
Nr1ugkM9YFWjdxCkNRl42uTX08IytyvNOJPDF7S2R0hTg20DmLhOTwa5LM5shyp1y3EiepgyHYcb
O57QL7dRl78SenZO7UoZ1kq3jp5TdKpMlds4e9JSB1/KgfQ9bANl/g1R2voYhQqdFKeoOonM4hFo
lon4LsAd8TW0h8pJrKlURy6y3IlFIDsZTXkPep5khaqfp3o7pFF38OXc28e6WOpshwXWIR+49PX5
kY38DlUf+eT7WXBQZp8blMYDwZJ5aVExZo9ytMLma1u2lDkumkvvw9KRzB6RomZIeB12KXoDURRs
c9jp5U0Z99VVh/Jqh1xGjgC+nVDvjAEC/nCOAiN02HJZdVN2LTUkaBZ8cOADIsgzZNhyaNtY2ED8
mY7Fdp2R/28rTuIbH597GTc3rh8uzwReDReyiuzl1MtGmfduZnLa8EF6eWmh9kSHYUe5IPO9KIR3
NzN6qBi76lpvaK1b1p3QS3bdiyyyCRBtw+MazVZK9PIcegk5GzJ/ruU6DXeAYdHI9atD4M6QS3lP
u7BedliN6hu/Q/GNTg0P1PWsQ/so9KRPS4pDbTuOSldbP2Uj7eNY4y/3vOi7U8MtAwRMZbJp/DzG
BRmVlzIV7Vm8NZ6N2mM+v3ACImbdssyybsRaNP3JMmGASsFMyxe7maZjirobEUecFjft2NQfFe5j
/LEmdVgt0qVa61M9Iu8+jehaCnSlzjBvl3IuVIIr1HIhgHPPDlFRjR3MPOXn6WPoS/LgrMLKL6uW
/HROvcSyXrrpgGuOY0j/U0UaX4pPmhJ+3NVb9MHDK0c09zyPW+q49DZ3J/cK0fT9MGQxDNF5IhWB
ZXO9hhrRuleV8tTPqgvC+4je6huuV7u8VJlTpRcGiQ9B6l6wDIf1HCC96Ul9f2B6Ke69PoVIatJw
AcU/h6+umhThJ0LtbDWSocO53lfvk+CVwDLQTa82XbUNXB+qtR61C7+hfSPTOLgV9FrHbdflC4cB
yqeXzFnno2bvvEd+2lnHOphpx1VBOt17sbtejl1IiMaCDvxStof3FghnvwSoepDQJuEB3wBBfsG5
65g5hXx08eO+OhEPVx7l5A3Mnj8cGEwCRjM5zSOENCW3oghycbPIyr3BBrt8S2koPdcgaG+XNu6d
i1g5L7G9bLAXfPhyfFqrihRC00t5WfjMK2gv+dnJR51y5MZY2GBQYW5hy9Yc7jozYSnMYv85tdYZ
ryvFs9nifkLdde7nfAgMqghSS0G/s/C6+CG2V+c2R1Z9a4kCT2qpF3lOJNQkoabgK+9Rts/jnvO2
V+6yfKHHN9qefsPvTrshTIWgE1xb905s9UfwU33LvZrUu+evy8+zVIrQF4KNNFtCHX0oxEo/sFMV
/NNAjyV4XHhqSCNoA9P1ytxHsrIi0nrjaXjTrgLVOykBurYypk+TJg7PYkDpo1rJnWW+GuY5L3DD
DOsTrXox7+cR9PgtCvHpK+2oVu3HQEdoYGb3IgjWG2WJ+iYunPJarAatZ9CK4VYHsbxmuQ6/l3WY
Br8hD53Hm/8zFf+f5v6nudPkRIqNr2l3EAZ2KasRIbYbXNpIF9FD7xfziof4NwPds27gr671adrk
Iotz6Ku1DPlXc6jWnBRKkrFhvq73HL6wbIQ04038m6/265Drf77ap6FnxVqEWG5ud6Eqr1rC7lP7
CiHR/R9GOHf//tj/i6iNu4aXoSOD7fyp/+rbfJp2gutmM8EFucu6hmPpMCcUcLexCI+YbUSyEphV
O5OPKzMy/KLDacjTF6xM70v/G3jq333BTwP4LEQw0XRrSyZvh7I9jaoNnVYC/gb5m5nrv8bQf/El
P6NjujDVDS5IhJXeuZqr0nJX5Ygbo75vxHYCP7Z3Js/dj1jIN7aWoH8b+WPI+AEyvF34C+D1l24r
foeA+ZtnSHzSpODuyxX4l3ZHv+Wj7oNHzqJ0keLmOc8AIVVYxOPlN7f4b35fcZ7Z/mHwtcBMdtyS
a4U8nDPbQGm7e04pX//5CfqbuZo4//9/+PPrODn5rMFcr4xgyJE+ZDNlZPjQmu74z1f4BP36v6/A
5wCsJi46r/TRxY4tzRujD9N5NaQiIJoIgby1dYlnrpESc5z5zWj5X8SQv3pkPq8oaBZLeWb+kARm
N/WBlu1Fi2LWlS9W94HHYm/X3LG8Tbzqd4/p37yLn9k5IHo4KY7dvAsd95wjRYK2Ra/wGtNQ0uQH
rfYRh9bSf2nbg519r/vfPCF/dws/LTEOlVsbk5OzI1SjPmXu4mHLJgWGM/z6MLjNb9/D8yv9Vz/q
p8UmMIv1vzk7s964kWBL/yIC3JfXqmJVabUl25LlF8Ir933nr5+PvncGcrayiNFLd0NAMyuXiIyI
PHGOjh0yUKRcT1p6YCJmfjd7xaPSooHRQq2hVTw0Hi6fHNnEBNcy0K5laAN0B/Qz7RYaHzvdvhrp
MiH+3BhCcvOIRHSZmdKWE/eTX0IVoMY0Enn2gZ3CsfiFHXKt/ynyDbZm7V+Yxf8zBJHVJEytStHQ
ifdtRbtmkHXMKRh8J26esk7bmynE5PXRTpKP/EuFdMl6otC0/h4lKG8Wr9kwD9msBZ8yJaUDRp4f
Epe0FpnjHW90BwbTy28k5VlV7k1r4/6TDSX4F7OY7K5ts8nX6ZXpeMkr9B8D1cRSgRoOHwBWGxja
8fKBeZsz33H/QjpfebOIPEFFVnfyZ+XZU5WryrZXDzArNJOT+5KbUjaEfeNPtaJ28NlTtPjK/D2O
XuDTuPwjJJeDyDBIzSh3U3pXfersfkxRtLC+Knl+CvVPtv2TnNO/PM7fM/qGOYoYJHqohyBqCnxc
jmOb5puUPMgqOlBw5fhz1K48A1k1SEGtr+vJdqgq9hiPGTbXpVed8rGGyIQqP5nNerzKhpcNFqke
rXsaXXZKZF2vmGzG2XflL9Q9dknWbKA7ZQ76P3i6wFqgO6j58cTSO917WBk7Yiu+NbTlvuMt18YY
OIVTY4NKCzeCv7eZ3jkgggsLXdpy3dWFNcvwxbFhIDY4Hu50VZrg9rXgqM1PzlgdQlax6+7GpHiG
R4Xyzonf4szJYS3CJkA2acQ5NVpy1qJuZ5bfVNU5tM7L5Z2VHmPB8Xm9atBKlvzPMcYBdMEPpz0V
0KSsJ3k9s5hMuaz0Ky7tW08T/TFcJ854vXmK/1IFvnG6RFGcSK+hu1AxpaW9y1DGoJBFp9C9h80y
X/xTZHyjJABnu3p0UPrYmPp6ab01rBBaZfUSNVTzJ1/JeQGlKcFj/hVeqnQ/4hE7DiZL0RRH2r5q
wJi/NsZdD8Bb4wouMYHLslaMbvInLX5o82f6+XjKP46V/clo7iJ0oNKMLghUH1349DcGlbiKv/v/
yl01GSQMsYarUBzlWCf3JkQoMUYMRuWl1WZ4dL4TOFgztCxUtShvFj4zr3rnNu5VWnlBDBcZxBmb
1+EaHr21CmsQ+uoHOTRWUzLlYugi1fPDsadMp9BtuTFfyYUu4kwztYnpJP3fCzA0fpSBubMb535O
7jhavZHfGXCajCcbZahU8zE5d9TuuZhmNEov/wbZT1iDt1czpNW7DjK6iqEw+23m6QN0E+cgiH07
2ogoJPH6X3t6NYCu2lEN9mny1y70fe14f8qyOnOULv9+Wcb316G++n5EB3yh1kQsnARH/QPhO7C0
b9zhTo/AbX0EJopi/N8bfPS45NQNy5SdVcEnRSltS1MfziRhHuwg9vy5C8LvdGh/qebwmMz1d+j2
6o07VLJLoliIDp3mzEPH7PNqDg4P/vjRQzLXcD9Q6N0YQ3LWRdnrhHfr3F17OJfS+qLayeNmGCKJ
eURVjrlCbbZzSQRyw7iF6ujICl3TTH27xq9zPxztMP2Es944EesOvGG06rqIr05Em7i0y84MZzow
8M6gVbqnvLwG1Q1U5ANHwlr67++enOAiOtXO0dXCUa5ZzkA8kWjuMSCwCtI//5PbbJ51yZFT1517
NTE90TNwGEwMjsYDj8C+bsQf8A3hlByhrvtFXHx5CSWBuUjWHGaRlRUFc4KN6cfq+Vc31HxFQPFm
0DaOm8QvqOuF92oybQvLyWAzxqjO5xBeSGex6HlvT5enIDvNQmAT8QzdJNMyQSpRvpQ6hBLRj8tf
lv1wwfDhgIKvdZ5JkeL5Z1YtL2XmfHWG9tflz79t6o5Ioxs4oAcG3Zh8oKC/7DmEeb2+4nmbVwpA
q5fHeHsK9HT9u/YUkekgjG18Jvo2PEg5DbCw+qGbri5//22Dh7r23+9r9MCWpTMSPAw8PanHca5u
wuVBL+tTvcaI0MxsZRey5RKMHXBNopmA9P0kta81E+/LHbqo4Reqxe+Lzf+jV5IGk6v0XjX7tqnu
16RiIi0wILlcTWNVmwTeusehNNVp061I4s3/9B7UEHyYLu2zvhM059XLk6gRdq+rSYumVftrdqzO
T9aMmMiG3cvOhRAMUK0xXctLYQ9onD/J1GkgaPLlSIB5+Vy87Vcgsfz3XAzaXEETyPepbz+qgfq5
8SBA8OZroE5XivbpfaMIpp+DTOfRYpz9lMQd0kME37vkfr1nzHo5e2V6eN84giNoSque07Gffd2e
QSFGGnJZ5Tdd7U79Mjy8d9Hc1cheOcrcBAHkJUyn0fL7vuzvmzo4Iif8YVbiu2F839a4gkvg8acE
yzfMPlo2RGfp0Sv7M6Q0z5XSPoXGu6qrqIH8OxdYsoI2oG7m27YLJeyaSY9QhEcAXKDf2hjk7WsS
HaR/B0nCJrCtikHiMEW3MdjHur5mrNzGLmBtLY/9dx0AdzWjVzsTKulgKhoHIEqHY6GNd6Xb9Ts1
MIlFYTc0svTj5YFkMxIu/qi0WgfkGlJpDrxeSu6eDYO8J+WptAsjeF1gRNLmjQqVxKP+p/0I8AxY
FAJbb04/eDMkGNZUnxu3/gF0cmPl3r6dqTv8u3KT6TnAq8g63BDShyyFxEPFl15eLYkXcwX7N8es
VQL6AXw1qupdsBRfABSCz9hYH0n9nu69f3/8mNm88HsRXjL71M9fXUoP8ZqBA8Y6LBbHetK+1NX7
7FLsgCwiCyx1yW4gYgcrTNp+I0v2aEDg+djUUQZuA83YmJnk2hbFVFokBVXenHHP3RHJK+h+wGLG
pxWrVEPEYnXtfjNKlxxpR/AEXWqMk8HNCp/adFSr6kDv7f3fCjNdilG07Dc9m2y/HMEflLPiwDji
kX5YyokqjRY+5Um+5+GRdGAuHpo0g6tj4/DJ1lDwCXYLaaxXMy+SDtymXg5nC+Alp4+VXNaCuu29
7/4Ric5DcIkOJE64n2r8bIXuucgoXZopdEBDCjkASohbhZnVLv+bUsFI/++R182RLtyKk2HkBg+n
pFLqqR5szoO5PrECEduFUTYBslq6Rz1wvJcBjux9NcJYD12NsvE7ZIsruA2Yd21oLxNiIh6Octv5
2C6UgkBc9ZpziMrpc9s8j1tvZhIf5QhupMePh1VGAJZBSePFVgMvFyCnyz5K4mQdwYfYVuD1cA7P
fqhXMPBW6t4N9E/9GO5X+svLY0hMTNQtUvSEhwWVMUBu+9Wg+mo3/phrBMbJhGFz32tx/L6jaK8/
4dVNCKxUCayBodYN4QUxzwAYEt9lK+3q1vPX25KpDn3n/47i0LComTDI+XESfau95usMhwrQ/nZH
g+BBGZPrcYD9bHL8NQnILZiAjfEHjRe3a1CmefEnuJZJFNobSG/PlxdZckpswbmEdj+4Ht1PCH/1
H0JsOyvqr5c/vU7rDaOzBVdi5tZYdesZsUqT1k7vGNjQaUxINQ+Zd7vWCi+PI7kvRe4FI9MDOyoY
Z8yC23mA148i4OM7E33nr/L3q7Mxzch3OeEavNjaT3dwb9PSvDEH+/vlXy/xCWIXPRj5wc0coj0Y
KVFZiqv+bJjtqnDZtHcR/EZ71Vh7Fsqh32kZmomXh5VtjuAdABd3Q5SukD6zQ8MqKu6Iza7bPKdY
QukEoiuYtS8PJdsfwVegrJApbUkC4PB+Ner9IW6sz9CTbXxe4iasdWFf748SFuVss/0eROs7DytS
nfIlSQkytPIamt3rvLq6PBPZUOvfXw0VLZ3mNVDg+UPyuAb/5ZIB5j7xcHfNw/LSbD0sryvzhuWI
AkGAI4ulshc8X5IZP+IBSFOjnVdcfRrcdaAQsknJgYTa9m5q262gVrJPa6f469kBjq6hsdNnfy7j
O1eD5NyyP8zlxoGT3BiW4A3oR4lLNefrWqF/jc3pUxsNn4NYP20aqsSVWevfX+1OYsYE+zGrVsU0
wJRWgu8uN3Iy2beFAMJR22l2TL4dRt3jWi5RSm/DTcqWXf/3Z49qUs+5w/nV1Wpfe/11Yen3mz9c
tuyCnQednqrLwrKrUUZ3XH+br9gLeqk2yxWyEQTzdqLaHZxKwYEF3YGXNrOwP7nmFZIFGydHFgCL
REjzgmqGt9DGRg/W3Zw9EfY2+TP/JM2vC1iKzKvNDF/ykA2/zr/bMcdNFauIglDsrz57RnQYu+VK
65abRA3P63u7ggyPA6UjDLF0Yy6a83zZuUjW0RSiA9vm4k9W6suCxkSvSI6VFezL2jhk0Yb7ko2w
/v2VgSiwhRtabJGLAYKfVuRsnd/2NrjbYEu6UGInIq3DFAHXqBuDFMyYOppA7D/bDzwS72sK9u2k
6ElVCUIQZebmZAe6fUgDJX0onLa77ZFoUSvUCIIAnPjlHZENKBh924Dbh0188Q2akxG3oOfb3NtA
KEKgyIGtnTZzPNlIgg9YgCMHDtTvfplm1dkeIbOMI1QAggLdhbwvkhuUERFVtni4vzw32VkQ/EJD
N0sbpclCLFpNhySbp6u+R6AVTm1kjmiW8S+PI/FupuAdTFrl27kvF85cdBwc80Rj41l1tY1pSMIY
EUpaZqo70vW0+EljPIRTe6t26U1DEIC4Bw/OZuptRBmSgy1CRJPRQVPWYocst76hC+hZq9zT5SWS
zUEwfDcx7KSrMcsADPqa9CYub6Nxe2Nz4UOZ+75RBOOnXqXUkeMSuwAMde3kpDbFzZTc0YO1DdiS
nCoRGhrB6UasB56lGb1jW8Q/lEa5j0LrVKvDxm0gG0LwAl3fl1o4o6gAdf+T6vEQSy3E9qB4bmln
vLxWsjEEw2cfeInRmAaqwj1QbLiDzalPaMNfoisXtZj3DSNYPVy+k9dETGU0p+p+GGP9yksQdoXO
FYrhDScmMUCRP8vOBj2OBwx9UbpoX6rzHUTm3WHRo43nJYnvMgQLT+HktVOaCNmABMLS5WzZTyvg
K+H1osiK42YpUXY1i+BOg4bHORnxx3kCZcR0b/KKxGNSQft7SyswT0t1TsXPbfbbobhk+USMZ4m2
Qo8IzfL363+fr6jEAypbst8JzXAFMM8ifFkLYzyYaNQBU6QbSQYunxDJ2oqUldkqoqTDkuLzSp4U
LwsaNgZ15iJAnzr5isDyxoGXuCB9NYRXkUHIBZSmaqX7KSXGYaUAd9WHOaIa0L/0+lZas57rN9Ia
Ec0ZR56Z6laj+7lzrJYGhgv1epoUKCQ+JLBC2OsrlzUd09ja18sfa6vuokvSKRHBaeaV7XKT6z5M
ytAomH5gqDTIH7m+q+oKqhkfTqh7cEpq9gS4Eglx6KAA67VoTHjRnQaHI/XPlO3eLLNKPIyI9XT0
poffk5eWKEoMX1U7GsKj9DQroXNj5n33v0RpUnFnybUlwjKBPUPB7uUW2Kui3010g+/QvbM3bi7Z
8RSCiGGIYIjKQovmKJpP7Q7+W7Oufbresx0dTo9JQGzRa5sHaP3uWwdIcDWRESmJNscWd1h6aEhk
TPN5qo9ZlB7a+a4sXmLlyxQ8oop42fwkuyRiJhcTUaFRjeC4He3ryWpObTPdVQgJ0i34ziHWpX1l
eQstwARbcF0nRkd3gWN0t7T8jldhHDY3yIbcXZ6JxI39hbC/GgbGsClogtLyQ634hWrOLffbleX9
uvx1WYYmAh/hPymyRW8tv9azU2cqVxOAZLNQ4UBJz+6if6eR0bes5opWtt+Xx/TePgvaOtNXM0oz
hWRmPdmBZu3jjkQQOnPYs7ryro8qbp4rQ9ni1ZSBGUSgYxtG9uBCgEqj8Fq9rM9WcxfG1onBEL1s
GTJxj+l0XJTkuF0vlhjvX8jgqymW49K0ebVSLAMKhLvn8xA8wDGO4Nqxsb4y9jSHpKf3Sfu0Nti5
8NwrWwV+2fKuPvzV2J430ueWKZafV+3NmCBURsN2N57Qlfw6LN3JNfJ438MEc3k3ZZYmeBLY6mw3
Il30reZM7/1TPll72Odv49p55wii7xghK0In0PIbtb6ZaD5Dvee768XU8g6X5yDxhiLI0aho0R7K
AO+0zMkuN8FRq8qNvtAvu+TXTTR5uz54uDyWxJ5FsONs5NCFq6PpwzqOjsEwnNB1ean//0Te/29n
iyMiHpWiW2owVqZP8/KX0TJ/xYG7tUwyZyHiG5dxhJdqvfvQAabb9kdfPqb57Th+yvT0MJOdVGgs
2cWG55OcLJHfWkuWKLWR6KIjSHeJf8O7KQufK6OFI+Cdm7Ha7ytbse0MktWAITQlf9I980uWNsfN
dzzZBIRkJDSV2lwmVOKhERggPls1amoA9Jo+fhshs9q4iGQnSjB4Y2gVei6ZRFB12T50yitTcdGh
rXP/fUdWMHE4ZGJYimD8dO0JDjLvJjZqSJuWjVhEtkyCfWsBxI5oNFm+ni0I+63s8qFDb+DKWLZD
CNLYOE+SLAQm1H9327T0Qa0SBoJ2f2cN3nE9xtH4y4HdNjTp6QRQlwyQNynLodlCJL7tW2wR8dgZ
Wp9MoUUcp3RH6PeuEbE7qkB3WjpIy8W8Jwy6vE0S87RF8KMORVsDmmrww+wPDQu2G3wOK3M3cgeN
EEMB1oMc7qBDHnZ5wLc3zhap2ueoKmByywc6Vn9Utf3gwP+m1p/GYsM6zfWA/TdqtD0hUsiVMEZY
1Bt8aEDPM1l9p0CvcAvnpe/FyS6hPOGWCrLQjws1qgDB2B181GeSODLKtXy5dlRNZfGIpMghdPor
K7+zw+aKfqI40r54/L91WqzwLKSxXjxg+xW6AUV5zV/MoUMmNT1asfINiasVyu3yxSRbbryk951o
Y5KSHAfywH9PpaG6EWTzQGItG/H0VZwOEqNCi71rSN3bT4OZqXfOMkF3q817e87GOw1GnWdY18Yb
1MPbGl47yBSOw2SY/QmFl+pu1Mf2A1wHpNeoCwVXtHtED/NIe/hGQijbecEjeM6YVktEbbAOi/04
uIfMGlAWfE42y9Fv57X2Sov82jMrQ1zYwUQxX42UJxPmhNTSHseVGWAc4CMZP10+wpJhRIhj0FhK
Sc+16ZvQk9HZGnwsUjSxouIAp9l1rujGlnFKzrIIc4Qa1u5ym3t/dT5d1N9Bp+C1p2w6Jq59JgKt
Ic13YmSp3tf/AmPsv0uICgmwHN7y/UVtbkESf4/s+WZRzY2HNdnSrWfj1d05h5XlFshM+HZuezuj
Du+tApRy7pbHQlm+ImV4eYvevt5Qhvh3nNAxp8GBxZCC0fKzHYorN4GzJqve+XnB/Ey4kmdUZsmE
LZphu3i5m0decbbMW7ZKQgxQm0adpu5i+XDGf4z06TMCh5+ysUXWqIamZTOEla2SEAQgqg19UzMz
Th9eOZ1z56K+jk7dxiq9nVTYIrLRgay6iVumkTkAvbKTA3GY7aRgTp6s7LR4kU+fy/v2W7B8JDEW
J+mZiRcNH6H230e2fetO2YYhShZKhDWiQBfYC2Bw31P/VIC6TvNgHkOUVP13/XwRytj1lp2H8WD5
MDveBovih0F8vxlNyH69YNPQp+rpOPDr3bkyH4CwZkd9judrqKSrr5cnIOlrQ2XjX4Ozq36eTWO0
wDJ9i8ajFqmwYps7SKUUdNOvmzLAhyl74pa8eKHI8r4j5qxTfuVPHMToTJguqacUH5b0e69F59Ul
5upTXyMYjQT2ZmAuiclE/GIXZuAVTYZqrzP1AOY0SKyP+tJCrfuoN/nGzS6LN0XsInTScFyuR202
u6M1qRk63fOprRt/5Xod3OEeuVD0sebneM5+b85OckY8weWUXddOmra+5DrGcxn9Vpvm1qq2YGfS
KFPwNPQiV3Wn8ujlloODumbnncrc+JNDn3ioU7v8NUR6f5WilXYT22vLdL5FTiSZmCOMjMybG2UO
ptVMoPwUNftc29FVU3UbUc3q8t8IN0XcpavBxIeCJqZbu3fIx30eN6skkkZyW4Rdajx/x13WcBYC
83uJ2OPe6e0b+AIf8im9XQLrajZ0lGMb7W9mouqFD6LrBNs6NB5EvmnR3EIkuGHjEgMQAZqwrrWI
bpIytkbyozahYJuCGVrSfKVQ44W+cb5s9g6ubuONVRURmlrrOJMZkD1GHryIiHj+zjrjpVq+IMm9
dYnLxhDcImSvM5gq3fIdJ3jpF/3glM0eIbqnzXtctmKCU0RKHm7eijROz/S7gXS+trW9RmianexQ
OWze45KLVoRehumU9UPJTNJFuYlC8yXorT0AbgJEcw4A4kEMvVUkl5myiL+0ljAN7cAh9sEPGRpE
ZKvWYwDVA5KrJFgwMdpIJG56JkkwJAIyWUMVrXHGg2vlSa2muyky9oue3SO3dBi38GrSaQl+wlyQ
oMtb8vxgxb/DulkW3VnFxNLE9fu4uAcBve+N5KiXdnPYuDUl8b0tpERKTMnQgDPOn9Pqagz7Q4Mo
xXH0PO2gexCjLs4IcXX8mKKLaWm2d2NmFAMuDy5bVyFkSmFBBceVUKCxtA9p4Z0JoU4jcOUAuq3N
3ZO4XxGu6SKDPs1mZvsL7NVVpp/Uub7Jase/PAmJhYnyctTIOnQZKtsP6SHYLfEXb1SLvRrrn4qh
e3IclFpgMbw8lmTBLMFfxLE9qEaMT1J7QPC6W97/jQJJAKw8gYZ9qxorsWYRmIlHmuB15nVlLB8T
qgZo7B4yyEOKFnHLstyFCNstytXlSUnY2WwRqGmhTjp66/2l0bd1yAfjDg64z5R/cuShy4+gOPtj
nKpfWqd/HtQQKdkqOkRq96O00Hsd8mm/8UPWc/eGyxfxnJOiOeiCYAum8lTmH8hxtTK4irrnaXkx
lCerKH5stvNILm1LiHZUYBKxu3CxorVXnnWjjY8NjDCXZyLbP8GTDKUzKXq13tpxd4vg14ulqb+n
MDrBgjv/1Cp0gu1Rj86RGf26PKLkwcoW4Uqo++pOrHDRKMDVgLHtA+MhztVDoa6ZFs+kHeRppF2p
elqCjX4NyTRFZrsGad5uKm3LN+Io2WXGeAK9+DTb7pVdJOiH5y8FEu+mu0Qb6yrbNMFZjrObJG0y
2n7vaKG/UgB3mb7V3y/z/5bgDkdKLbQpL38d1VUYmstt68W/stL9rI5JjZq99gHc7qEpkz+dVmkb
4b7EPYpY10i1INfqmZMWfdNmU6eSHe3nUqk2rEoS44jwVnU03BLabhtR6/IEFmI/NskdylD+ex28
iGPNwyLWnC62kbxXPgxUQmO0rHdJGrYbU5C43b+SYq9SvHLSO71dIpZoifaumn7W2whCPvdEO+Ep
23oAlS3UukGvRuEpuS4DNNJ9fTHpUq0VyI/Dq7rXncNmUUpiMSKiFZrg3iMfsf3RvY+X7x3v1jUs
qRMySIpjrAEbnLMbqya5GE3Bw7W1WhKm96wab5/4gNWdOveDHvqre9iE+f99f3/Da5uCs5tMxaFO
zPXRB+3BJGnsEVLe21GpoTWfxWeklgKUS7Ly5Orp2VFQIKpT53GMZ0BBxZwdHGQ49k6+ReMocRJ/
XwVe7eM4obHhQYJOyzZdSCYKKzykbOGmZIdE8BGWMuc5zUeEoqHBQ9Ck9w/VUhD6oqZ9LIfB3dg8
ySREmGtUIpYQmTxeV1Xk7C2jzT+CFQ82/KjE54icoRV8uXS24LjTxrrGWj/rU3qVw0lx+TKS2KsI
Cg36wRypw/C2HyGK08/OLqmfUQPIyBQRgtniJZWt0fr3VxuNZP0UhWi3+FoyW8cAXuAPfVpaPy5P
QrLTIhloME8QqfZMIi2Dn6azfJji6FrhZG86HFngZQiWU6EaU8Yh8TdI98PgOD+mokAYzgzP6kRQ
rvCEbVk/vRZNoQg9EIo/XanesojoLGwEfxIn8R+waJLmlBeYZb2qMPRhd2ra8C7J+meAvM0uD/Rp
PyXaRsIhW1PBenR0RJalYsf6UHtAOKlAlQ/2+DDPSr+ckQu5vHWS4y3CRuvKrFnY1IZ9ID9UWn2I
YDfq1HYD/ypx4iJCNBtjZTQyrMeyMnOXRuVpjsZDWtXISnBUNBR/PfoGqlmrNgxKNqHV0F6d9ERB
VL0rAMvYpvI56ZqHLEb+0qrKZHd5xSSmJMJBnalyQtNYLRaOsP2qwQK37/Jy+eOSXRdRoGkeOnNj
8XFjQBZTS7Lwum2LZQ/j9XJwLFTDLo8jm4TgD1BxGb0sxZwM13oZiuVUFe27OLJtEb1pZkuQFohp
+Og/InGka9+B6380vMfLv1y2QoIjSCYkeOyJ6o3lrBrbOvivEjSbcn4nsNEWaTOzCcWbAEUkvxm6
O02p6GiK4p9uYP/uvXLjlMpmIVh3pCCY8Dcd6L0cvlvnMU4VpKfMu82EQzKCCM90EXhFik3l3uqD
eyr8CoUa3hMmMo7LGyE5Qn8buV8ZWh0ayBNmBhtBD5gXR9NOM8s/l78tuRVFROak16GN1BuvBybF
MT11umu0p5+GENkup34OI2vYsGZZMiiiM6M61Q1lYZ0Q8vZ5MCbuI/pDyOSwxmitfm82d2u8GeIX
deuda7c6r1drp5pVWvRwovlKO6fXaCm6RyRgt6hrZK8iIiJTc2hqiNGf9ucBkcTs1KvJHlKWj7X2
myInT+JUnoEu7Bq9f+eGCQF0BJ0oZNKsIoWrK702vzaJ9xCgkFpqw/azi+QG/ruHr5ZtnoI60FvP
9IGDk9MuUJjYEMz1i3qOHbiVy8W9N6dsq+dXNpyQQldxH4Yokph+mBqGsytMvf1ZeRpvWUWTXldI
Rt0ZUVz5RtdpW0Gz5Pr6m3C/muKkNAi8oN3pD+P8KUJ6CClRIFpbB0+WuIs4zCbUIJ7XQKVn+m+t
tPduPR/XaFZbkh3ac/tS6a5neyGa2YCESRZRBGOqujkopcmE0Cq7jbzgthu1fZSFHzs7e7aJ35wt
oLVk6URcpmEGRTg4tum7LlI/CEuuHPzD9tpJPKoIzdQ0E5DZyHFoTIMAvbcOCgDckYZUBVKyjXhM
4vlERCa9VdHQNJbpq6WW7fMoyoEaGMu14yztSUXC+bEyxnTDDcneoUXSSUT1BiSlWLIum8xDn8er
5EpM70fb7oJKfwmH5HMPCUwXogZoO3d6m/5qFgT6YK87X3b1slUVPIcygbJKPSY8jtVTnw3osFaf
3KD7NDnDRtlItqZCyMCZUG1ob0zUY+wfFhqca9kNGcCPREDXm7yIsokI3mLQMpNyEaPAHuEBduwP
CODlB8tLnjfTIMmdqwphQ+YavRGWJosVOo8USI5t3GyBA95eJUuEbvbDQB2ipQEo6tXIV6kVGrW7
t4tU36mte1WBU7i84x6X3H+LIJYI12yGsM818A8Awuruc+Q62X1WKyhmNFHlQwLEU59q6tflaHgP
CWqtGwdNcitaInaz9RQonk3VpFZ1ahBSUiztwH/mxRNK4Lt8qNG9VdHkhKH9ne4WbcJ/L3plSLUO
qUQTaVBjXyegkcr7CTxHz79ovzWiZqfVJn0KG+HM2wfEEuGcnR43oT4z3mIDH0pJf9qp28hIZd9e
//7qaipCK7fg3bAQt5qzq1Knx4F3gXZje2SnQvADZZmgX6sTEnV588tWxg9m7dBLBJMRWmY+bZrX
KPf9DnXr4+VT+La5orn672y8JDBzfc0jlMm47kPjOUzBvBoI0CGZOHy/PMjbV5LlCT5hNCO3jDsG
iVzIzjsDCUbnpt3q8pF9XfAGdQnv2VyAsQkAsPp5QcNglBW+lnkbd7fEJYjQTctUqhoSfsLwadnB
UXJPcFx69TUI5E2XJtkHEbSpa6HbmiZjKMN0F2f1Y9LXz73Xfuu096H3LRGlmaD1WU02aCuv1o+O
gcxwW3c1Ahnuu1AtlkhKaZqBkocDA3BnNruy1q8S12s3TFqyyyI4M3MqXvQDDCOA5MibvWu7qq9U
zXu5fERl6y9Y9ZK1i9qpfN5GXnNZRYNBcDcJPbubaAHZDATTTnDz3VgyRF+Wd51WfOC96Mka3kcR
YIl8kxRozdJqMAMQjI8hJDGHGd4TFBifNTU6F2m0UdiQWYNgzKprIP5KodyHL/EwtPWBm6PMlAeQ
h5v+WxKfWyL/ZOQNw2T3RBGhpe5XiTMy0FUAYv7aZ6itPtohksf14fLey0YTkZqL5fGQa3BdoFJ6
msfu2mij7+vqLYpZg5zNfpNplUR7ybmNN9vnJEdOxG+abp8WXUzIZ6d185CkRvYZAb863o1KqeyS
LjM3fLzkxhJ5KNUoagzXIFyKu2TeVYjfzkaZvytSt0QMp5UFutr0oM2HLh1UZJrob8/0KN/lBWD3
ejK6o2s09Y/LWyW5HkXoZunOMMb1DTul0LVAWTBFW7RLoMlLjR+zZ53tWMdkt+IIyVn/D3wTxekO
InrTt/TI3Cuqkf9JZ3U5xOFSHabKLqqd10WRf3lyktGs9e+vIosJue9C0ZI1DYEHVTPS5qzNq+TW
bMO4phofrHF4H7GmJSJGo76hmT9sORNm/AE+vx6USOr3JIpDZoS7pVA3Xvxl8aaIpURAt0ExgrNQ
tt7JW6I7w82RRudtZJe701HJm/g6b6fhbFQZZz+3Smr940bhXZLaWSLSMm/bIa+pxIAhbfYu/C/w
v+FI1mdTuiIiDXni51WTzrKTQ4sQ7ubRkXh7EYbpqF5eL2VG92WR3NtTmvT0XMzNrWJP3pd3nRcR
W1kPbdgFTUodCBCYOU2PzoQqiJqdErtOKMlDPH55IImnEoGVaT2ljecyUJG3B081IbTrv0xlScTV
PVweQmLYIu+loo55leaR6fd9DyNzqu3bAEz26qzYvXOiqD+ydNFOIEiKLbe/xrhvZGAir2U5514b
u4rhl2BORtgc0FD5PjjFHpWTL87YHJqiP3FZH23Q9bsBmPgm+FK2ouupeWXqXR4MST0gmZm3+W1c
mt8R0buJgujjUmwlerIhhIimbPO+XuqOTUvRlpufens4RLCkjvPT5S2TuCsRY2n0TWZ6CDT7Uzsi
n5vXn9Zr01YgPA/VYc+xvzyO7GgIKQphn4IkMUfDStQPdaAcptzzTYhC964bXpFCHxeglleb2ark
uhTxlVBFTYGHNLJfz83VUPHcHWgb2Z3EKdhCqmLEapgqMZ926MNvQ3fZucRT2705kj0XgZPqkPcW
EYrh28kAP5DR/4QYBlxX9zW2NpIh2RDuvydXrzp9DEOGcNaKqZYc5si4dtKq3ZFLXN5wyQb8B8to
K17mzgyheQmaiEr+vVvmrcqyLNgTsYs9kKNmUPj6VCrnrEFHr1jYA9uupj0h7X0dmoh+KVDPohp3
RjZ46z1iXaE33I2IVRxItqpoxuYDr+VRoLtCN9Q+qA7FD9PWvkzVcKWB2d3YJ4nViGjFEiZhNW94
l6LX87uacNTMaU79OfrpJIxa6t/qIvN2U2E477slLMFO0zQHdp+RgDiO9UlxjgGRGBzyp7xZNsxH
undC7qFF9eQGBSkUV3jeGmdQn7BcuNWwK8NgH0zhoTCn8+Yjq2zHBHNVinas04Ck3ABFZlTzvM/A
dedJchjH7Hdcd+9FxFkipk+x1SJFvx0ujbR+RNcdLKRzfm91QUT0eSGve/EI1BMemf06maSAIjPP
nzcxXRK3ICL6UlsdlmR9qnTRs1O09nOvOtdGYhRAeDbcgmz3RVBfYQ5ZozWMMZa/0PZB41k9r4zz
XXrkIPDAZ6Yv+TufoCyRpnKoNdVTp4Z03XbuO8X9NJMCbk5GcrT+A+trzCUlL4IIxAl2lMyvSJnu
3TG+dTvzmAXmp83mXNlIQtnBVkqeqB0cQaMHp3D+2+F48DoYD8zRuUU/+1tizb8ve26J0xGBfVkS
EPca7NBknQul3Q3Vh8w0eTT+aobqTdD9dq4uDyQ7boIjsCd1GkYHfpAFJD2Q4p3XeB/+D2df1iS3
ja35V274edgXCxcw4nY/kLlV1m6VVCq9MLSZBAhwAcD118+Xds+Mle1UTji6Q+HayCQBHByc8y31
MN5czdAuZDfnopR9VGH2GvQBYvsVyoQ7kFXC9OSuju5d8O7nT3EhHTiH7C1l3KezSNBrCKcKJzx5
K0UN1mv3N69/mhJ/yjIJYFom1Vj2i4tRDSpAdujFJqzja7CBCzv1OZwbNftK1DVFLTzWZeZo/O3q
+enSufEccYgJ6ms6oCjji+VZj9ENIPIemKziViTVPWmH3+JW45iMt1aWy5uJimscrwv41Og/0Iid
aNCKQfUJGgd342SOjJidwWEuC9LxdWViWzXVcTX+C4n0aziLDZA+twtarWhF7JFSXHPauDRBznP4
dqjTeECJqPPktu7ZZ5AgT0ILVyLqhTl+DlgsS5fGq1qRWUtOttCvir5E0VC+pVArv01PAporYN8v
P5/sF+LQOXSxMX3EiwZ9J43e0l3T2eIlsuO0gnDrAp2lmiV3Ognpb6ir8GvdvEsv8CxO0EnMaXTq
7FL0OU8vkJaQX7xGIL8Qhc5lLdMybYjvsX6VX3JsQaJT9039NRTh5ufv7ML6Ooclat7EQTQJhLli
9PlcAL+iSX8lX7sQrM9BiRZK2WMlEeGgS0FejAU1Z6tSYadsmodFbvtpjoKssatr86JIQiAjeOD+
3mwgZwODiuTIphAlBdoMG2KLPIIUDudsz4r6DvaDm2C4Vhi/MErn3eJSdrIfFcpqK3z5TmeimMmt
Ne6mroKvPx+nv75FeN40TigSk5afbrESCVmvQWQAkJ8MYyA2OjTd29+5TXQu9UkkNDZg/I1wwOLX
efSohLfmmbsBEAmtXn9+kwtB4RzY6equqkmAY0odzB8AMYT+y7BxnXgUcjypqf/8LhcAZ9E5xJM4
8KmWEad6HIm+jyw6yAa+Ejb2m4F1cOotf1vBTLYigu1n/8EO4/7vHmHPtT5jYtJ2dhitOEKpk67j
u7mr/cb3AJemy/PPH/Cvp0R0jv9kvmoX/O+k9EZ9RmpxM2GsbCQOdvn481tciKjnwp1dDNXOpuix
vcMSPB13ZbVkoATBEnSLFn4W1fzKPnEhip5DQZe2IEEwK3QOcWotHK8zuHc+XR2PS89xdsxyp7Ai
Sx1tm1Ec4IP+gFyLObWNO3s8CYsQ9vcaIedgUDuXQRP24OsAEMWO8VCQnIZmuRJPL4z4ORJ0jSGD
YypQPedCbMt4/qqHcsOhVHW1MnXpDqcl+6d8DvmVktIBpT6z6i7x6ZCf5lXT1gfVVNcKJBfW/zkS
lFTL2iQ1CEdE9+E9bK/UXiUlpJ2GZgUERqpts0zVlXd24UwXnqNgNIFoA6ubU5bHszpZNnPxjPa6
4mhIcHpf96CyVr9qFlwJoRc2vf+QBDW6pIYBWR7GzTdJii+FaIqMzvN+XlIIJgOKX3FgGQFa+nuL
5xyF2o00mKCiDyT+SZWvoh9KadqsWNYrLY5Lk4L/OClMP9V1OYH3YxS8ErWfUPoX6rlMZbPVvtv9
PNZcCAHnmNO1mVWnPTiBSHXYTkThU7J6kclZ2iu4mks7wu8HgT/N7kZj+EtKwHQLkg+8kM++gxBX
bR7VvHwam37Lp+bJj6QGOwswa+OiFPqM16jElx7wLAhR5lAZnCkYIMzbjMjxwbLuqbtWxL4wSueA
036G71/fg7NJluKzjiu3DZbxULRgTBeB+O1vDdI5yDTtAlNboJO208mcm/joAP2UR2BzrwzRhXd0
Di2dW7romqTAulf98IVqrtDwbT38R3ynl3c/f4gL8eccXxrBDzqKC5D9h0jtXVLgXNkGt1GcnFyu
cMb7uyWrc4zpmjpPkkInW94Z9gLaY3sziXZ9iKSfYeuHut/fiwDn8FLi2rnQAk8E3b+IotoTpHfS
Kdtmgk70bybUZ2EAkoYC4g9ObGeoADRbKah4T+oW7JDRS2iFo3VHekgV6qXL58EIe6U7cyGCR+cm
56A/e9dFEmDMPnmY2njI+Ep51q3T42l36mf3arV8hyg151dThr8+GMFK9SzoQazV9oM5tXXrYK9Q
lZXF4K7EuksXP63hPwUi6aSO1IyLV0HzKTL02ZbXfHsvXfq0sv50aQhQSwk+CnAtZfGlm8wbteJa
P/Ov06jwXN5xaBJd8ArXFo3MV/CDYwHmhlhzKbpNWny4mob8dRhA1evHh+DhUpfM4UbtYDLS0eqB
oj7S8bW/Emf+OliG56BEyIvyQEDLZzvONF97dShkDW/w5HiVVX1h1obnkMRlUaSeKpQ+utBli34D
iAkF5LL7QqpvEUINnDezvz1bz/YWH7o2aVHU3eqVT5kACoAu14gFF2bUOTixXQkxRAGOH3j3AmfW
xzYJ5JXAdWFGnYMS+zGUrYOn2XaeCcuTDuYPQxS1Wd+tm4XKz6yBD6vWNz8P/BdG/Ryf6IdepS1c
LrdGvIt9cYdTQNvb91eR6X+d+oXn8MRhXkkhYwBR6IkJadIjwNcZcs0pLrM+SqCGRa9PsL/exWAp
/+MagcvNMBm4QG5HtN19bDbxovITvGZp01MR+eev7NJdTpPiT+FE+LbvAlRht8Roc6+sbLNoGBFn
6yoEj2700Mlemiunp0tr5tw1e4Dzn+EREOvoKyrAn5o+r8f14ylfHkT3sVwlvIkakkc13VGmr9X6
L81w9uNDLnCbCqYehWCVBF9gu+M3tNTh4edv8NKkO6tDUd4uVZGctEV7a/yW8EE9JxzmShA0slvm
UNXZ/fxOl6bfWRDgvq9SfZL/JAkowPI7r6ON7MLNKVLTJMp0wh5ACNr+/G4Xnusc0jichJ/WqoLG
ocC+2zT0beqDGzg6yNxM4ZW9/0J8OEcwAsOVjGECUhONi8ycjmrYeZyjWeU+ILHaL/7KjS7sOOcI
xjFe+yIRoGsJKndToz6lYnwK0GD6+cu6MMPOMYxjORfJCmA/MsH0w9jzu1Ql15oJF5boOWLRgnEd
Ryf5BzuV30vuHoayVztJ+YGq4CjEdC3LvDTi57FgoQCRFxCxgFCcbbiEdbvdtNC/2V8VTL0gPxCe
owZX6b2SYwg2rbHCHIaSTAl6IlUQwg7Z6aeGFMD2tWkcB7moZPI+ALtg3FB0V+H2Yupq2AxAoJ/+
Xhu2m7qCXZNFuzSGZ1GCp2ThQ4DWY3xqPEZTzLPhGsPgUuQ7RxFGEyGgdXaYf8CiRSWMbJKphJFl
mDWROg7tfYF2KiRZrje7L02bs2gRgUMDOQzU9vQ0tF1W8iIqjpag3pvxrknj2yJUdXcwMQXo4fdV
8N8/GAG5f/0Pvv7adouF+4M/+/JfL63B///n9Df/93d+/It/7b+3D5/Nd3f+Sz/8Da777/tuPvvP
P3yxBbjZL8/Dd7v8+h0lav/79cvv7ek3/39/+F/ff7/Ky9J9/+cvX9uhgWvYr99L2Ta//PtHN9/+
+Qs91eL++8/X//cPTw/wz19u/Ge9/Mfvf//sPP5U/AOnizQkJOZhgpWKeTV9P/0k/kdMcepMkxA4
AOCeT+zsprW++ucvYfIPnIIZSRgNeRSFJ2Sma4fTj3j0j1BgMmK6xCnnEbL0//O5nv4ACf0xFHgP
//76v5rBPLWy8e6fv/w4OxJCYx7FYQR5dkLQDjgXroGaGk5fqWBZJf10qxLyOU7BK9We8cPKlMur
iFZXAEUQcD1Nvv+HYEoIY4DwhBQ2Bpwxys47RyxEmSGkaEOCNenW990kVHNjoNoD3aNCgXkwjk7F
sO9euu4Bh7M2eVwnePBkdRg2/a1qgsgeecG03fHRCg4ztITO+UhWuZ68tuy2w7v9RktGiw1UoazO
W1ul7U7pZCFvQreEH7rU9t0RBUnTbiKuumab9OO8qeu64LfAkjp5UqXuXstyWL4Fo+J9vjoiNyUq
GH1WJG78ONaqGkFdlSvLWVpN9kktpHsXK1UXm3Hq1vhIU4ipZxDcKviNXtPwYxQMa7kPYKSz4KOB
fKiyVCBSbh28hrDTKklZBnXaUeU8ouCDg6xSoyY311BP3tDVyuS2AsnQ6o1PNOQvmbWAf/jCzOZX
qIcVbNOWY7o3dBieVUXpIytLUeUkDsmbMeQx6OfKbYK1nO476ZpdZeMxhtf9lHw0OOSHWdS6sH0q
pqQ1O63bOXjnOF/41k980HdkLQg7mTvOak8rWr9NtEEziQQFKl82DvOoM92b6IR9JI2YvgwuRFoX
RbUoNoVc8aDtJNMOKcvCzBcIRplpG/YRHlpzGJVlAo4xIveBYfRA6gDft+DEb4bAQPlT9qROsnUp
pzIvGH83FnUS7XijwW8r4tJv4SLht+sAKw4Qk+q0H54A/RzHd86guoFfMf0bidoqh5f30uTcwbos
K+dkPcKFsX2onQvCI8TL5EsStkgVVOmmBuiHQn0lxvfoyklooaOzpVm8BzWhs3CRW0Mo3y6mqe1+
HeEMUuWrWHnxaFUwTt8A0pkpP6Zpr1D/DsuVdMeFDKbd4Vg3GOT0UrknQ9rujaDL6J7qIMTYj2Ef
up2XmskyGxPZto+49YKt3xZFU2+DJC3sU+2A8n/q+eDrfbEYpNQ5m5tK7b3nmF80MsQ9z70Nyi5D
M6kZps3EGJ+eSA/D1/emY5W+izDtMQvj+vTbWUtQyETz549vipXK8TCnTNXQX0xx5WKdAQ3c2FrE
jue6Awh1zehURCNoDWlTwrqiLpL4U1gG5bJZShO7XQe4avBq+wpvba1GzGYu1+5tlGPMIWE8GZst
04CnbrjDD8uuE89N1wDhP4Ag5N7g2Bc2myKW4NAkHIqRk0j8vB0WNNDzZgzx98EAWMMeEA9avwfM
C0sFMFwcmcKh1epD4itbP01x2JkXL1vj0L+ViBveQXkaTetUyo2KlXuRYR/Im35Ratn0CxfJVygX
qGQTz4Mj+ybpm+/eBfI39GvTXz1ru+itaoCNVHAMhXI2pUfAWewuKFfxAf3cOt1NkQtfyl6C8jdQ
ct8v+lCVJuvR58WhmOUQClIbNuIoqWiyly650WxAXlAWqstoPOzWMnrPl3pE3oCx8s0IQrEucz8O
yVNatvqpj0iQoyInSQa26nzLa1p8GFcx2G3NoPb6HLPmpQH1BGJzgNe0UC6HC6GnN8M6NmnWyAGv
X3JIfBdw5enTcHrXUERCKP6035gpaFbPJH7WrYH5g7S7pIxeRwUHk6apwHZf6YdOtN8NBvo+AUZ1
U4X0EMyTA0OiK26SZvjSeAOTj0hsmZ+qDSmCd4FKYZ8ra72DyIC9T5c+A0SuP9ol3fTB/H6Sfg/M
SrVzlYQAn5yS+9EVHvNh3A+2yIJFUhCQKbT9wQGGgQoiqxBJN0NQSj6kqvogDAc3ZQU8pGR+m7Si
yGolu4+0pDyv6w9NuNwKxuOc0PI4rGIfk6o/esjs2rgOb5YUnn+2uANYR8ACEJsBH9bbsnV6ZyKI
PAxFKncExIas5/6We40oNqhfsYVNkGvEmi1DwH46xFEFVRLEquh1TZYXiDgJFNan6DGlcbltRPw5
ccMhSpYhk+16VxTjp24N2hwHPVQVeigoszgGSqmeRJ6m1mblwPeDjLM1FRveDpuS8W9MpDcB1YdG
MhROnVneihqJRl5UGKQKyWc2kmbX0eCOqfKFp2qHnX/NbLpA7Xe2qO4WwoA/vUhV1fm0VsOOjFw8
9yQNILfs+/uwjI8l9HofhiJ6Jh2cySuDuVSkw+s4Js9EVUE2OHnnQaEaReOytC4fmCwQuOfU5GWo
UBtb1JbXbLlZFv1UlwEUSeOQl8c0qCNYwzhsUgHUW+Dqnn5RwDZPWeilavJwjAk6h4iNGdbV9JyK
mWbgu8InedLP1MIQb1N60gPY5DxMx2Gl+hmG6ghLQZeYYNPNo97KNSo0ROHGfgsvhWk/0iY6TE2s
3i+kmAw+Zinwmu0kJdDU5cd0WUusitUNWUAH2W0gFV8fbTF3L41P6Oe0N+WnNIDzUx4nNq23dOnu
EDWWR+u6ZtPqSHxMREOPwGk2n6vCWbozaI1CHULVfrt0eF+zPXn9RPWhjOsCtCLFOwUKFRMvrhsC
rA81VTABX8Ng6yZoJhXYK+6rstaIi+VaboBhdG9z5enBkir51MWs37atls81MkdsEfU47uJ5iR8H
mn4mUa+3ogxCnvWy1fWe0rKFjkOdenqXevxZJiDUQjKDRIFkiRi7fReDKzv5Ic7LNageezjP/Jb2
km1QZ6v7vF0C+RqJbs1rVqg4721bl/DijBzJoLIGlExYcJSvXFxUVcaIXqYcwyheidL+wchyGvKG
VUTsGlKT59L4edoEpMFDswk8jVK54MFAhRPpVmeT/TA2PHPQN3g0QAjvCzYlX1Iy1oeVTOQIIGEC
eZ6Sb63zfqPLSuk8ntGeZ7Oau0yDFY2wG0ONAbP0Oeki12TLsPJN7IK6v6cMfCddjUmftbXrdpGt
+3d9v6wHhu/OuYBvyQ2RM4O+G0Au2VKW41cqomXPnaIf+45yjWio9ZoDRF71WaOH6lC2KvzowJ3B
kXXwbFeOASjNppfkQzKl+z6NYMNuen8oQmtuUIqFboIFnCFrXQHRoXIK76nqk2PJTPtOzMmr1JZs
wEqjOiOjO9SQhX6QoSC5b+K9Q0jcRyWr2cbygL5YV7Atttcm74umQyl8nvYpEvZnqUN5CBE7Dx5a
5zeSt3pXIGlHJJRRBmSIu036wO6bgadIdPR44+0AEiEk7p5H5NnPAzib2KT6+NZH0W+A0+qbDhzr
OevFCOCSHmwLsYakTbO0Lem9qgdyjN2wPlRMarMJUiUJDEeM+doL58xWuZNfTjo2D+uc7obWFvuk
tk2dV+vgsLS5h4CnD6CakpexKvY0WP1GtCr4ssAh4yOxzuKwknb6JqE8LQ7JSFOUGDWALYHRMGuO
21uXGJLP3VR9x3aKKpMAn3qfTLM9LhUOFCKO05xPU5iZJZqeEXoGmWH/ifagHy7IeSs7HFY66v0Y
rIPIO6iGbDyHTV7t5HwsdB3sIL3g33vOgzGvVbAclCPq1pfK7wyb+FuKQ077PWyLmOTMx+lwi9KU
f6xdOn3oCA3DXWdiaIejxQdOwpJAv0WMsHjgNqFIZfT4K06T0L1YgwROwsWIAxr2zzZzGq6T2RKu
LfDyxM0vE6EjRAEHUf0WG4IprczCPpUJfEydjcs6J0sKJY3QdtNuCDSqeuNEUsjXlWLI4lmIzYhy
S97zcUGbiXVql9bVWOU2ZvNjPAWCH+tSSHuIfaShJqvKFooMa/SsPXRtMohytHZvR5scK8rNC0e3
CWpFxh2Hms/HBmgzdGWFgkmP+gqTDggmrp6Od1GbBkGOW/XPwbxMRxUBXJFarqFcAbRaTbBtZLqc
6G4NHcQb+Yig3gY9hYm9XNSCfv6JFDci0ykfKwx/mU0wZs4XhSN6BhJunfGwN3LPhoRtCszMA0+i
z25sl19l7HW9m+DhibqqS3weoil9PxVNcOMRqe+GaqjyYZQfIMYqbxHV6a0wa/QwSkszi6i5TwWE
EcYhKu5DRHGwbZtky4QMsP2X8n009U2e9GsF3UlW3Y84Xm+c4uFXeKR1r1FMHNwM9PgcFKTeN614
r7iGQsHC67soMs17UMzdbu1mufUg3u6DsGkP0NezJdAUC0CpzdDrzJC4yzrBpvsaPKu8WlICnUsp
keSD5JYNMNgDgmn+dQU9fh9B165E2tFXdlPpwg23EQ6TANT144aHlHaZxHYPBed+vCHNCNtgUhUB
JM84DklN7OscSyY49GZqd9w2MASDk1uHm0okh13atTLnQxt9iJ0Ic0B3+UEBf7wZIs+wia/udKKE
Kleh8cC1p+VTMcfxzoSM3eu+ST6UALn8ptIAsjKekPXREPuIw6NL8x6fdpvqMczJqAG5qfugzmcf
DOltoZAmBjFkS2+FaBQ2HBFitDqZW2nXX71V0cY3yOr3egrqpzhpxzQLwrLGr/oOAayM0pJn0Leo
joOe2jm3CQBxrFc+nwotvwHlt0DZOux2SyVDmHAaSKXumh5w2LyN2GlC4oh5CzH7JMg6HCvvAt8k
N4szBaw49Jh3LZZ8yEj4JV6G6N0yLetRO4cKIBlckY1yCGEmtyjGgP9sYFpeWTGWW9WSejMzXr7y
su7fIl16gGtD/ivlQ7+NFkCsmEjksekIx4R02rwMk6MptIdmWEaudZvC77xUL4Qk3005Y9cdS+S/
FXMjzzHyaZQ5lA9el1JYmcFFhH+1xCcb7rHBIQ3QOHsCOIOzqa9BNl1ZfeOsHHeBrXoYEGpRbvue
lHkglYRpmPOwV5vDKq8lNRsGTmwW2gHA3Ghwr9jczI2bLH8Y1tkfbNC3C1rBacfyeWr0u1SV9b3m
Wr6YeKkfwmWGjkLnV7x9cZtgWI6FsvXuZCBLtyiewq8lRozHRkFq9Q2lZLcb9SD512Xg9WdtAoOB
XZIvqCjOxy7qur2CEu4NsakE3yy1imauruWCvbicnr0tEpPpKjHzzTDS6B0sMdh46JhvXv2IQc8B
rOd3E3CuEhYMjcQBEMnUbb30RO9W7VOyGWpZ71lf9TJffC2fFcNxaFvULP6k0X8actRrTLVha+fg
b7BAruGQMDCUd9q75MvUiam/q6NpTXKxrDO/qVzVfNbN0n8GoXF9P5NhRcm4DVKLZYS8FG+vCuz9
FDZLmY8g04W3db1MO6NE9VrFHZIf7KFkPVhknL8hOYOxQ5tUDOJAMpCQJCMggfMIS2zmhr6hMkXK
zEdTeZtIXrz2JnnB/k2wc0yu/TYNCalyFJL7CDNrcZ9rdOGPU9XgKF78XtuK9Ij/NqRrvmJfGKub
KQiSZ8Hp2G0QLe17WQ8K1SvQZCookoftYa36Fdxf2Y3HQKz9tqJkepE+SLbSRBb5Y0qr16ET+qg0
NTS3RVR+9l2LokIUFBSnpGIMUGeYp47rm4GL5nWMmYl2FTqAcx548Oc39VLNJcROnfOQXuC62sxS
4F/4M0mUKKoQFSxvqPw0hxobjB1aVCGqtEEdShi44uXMRrQ7Fi71Xd5Olf2Kv0bSH41INWituzdf
BcVt47piwtEBNfZ6i3MbLtJF2KI2QXkiA+kuCZHZL05vQ3QB3gvq1hw7E34Na5Jj8qbjijXEDeSr
//g+FHlPD3qqmzBpwO8T5bEswRvJUhUzfSOLCE3cDOpL2K2zuDAD6XKDmsN60A5i2zJHWbBrH02p
8DIYPIuh3QUN2NXc6hRcKJZ1y4SSE4c/y7pLDHAxWTub0j3Fa4rSzJLO3VuDPky16XiKS0yiwL9U
GWZuUa8m7XvOGgAIcPLl+r2lC4bf+g4Kd/CQxC4UKL3gA85Tz+t7YO9Y/8U00JPbmgLV1X+XcVC7
wktiXqEMNEDZQd9VKpDRpumTot2mhk/qQKYAplRxBLfaZ0hZdm9BxHEBFp3Udv6o6/AO+fJtEFSR
200wpqqBBS7xcDE/yUakLWiZWxeVNN4vEVyoSTbZFC9qqC0eybuT6ZXHOKHq2nVN+xhQgvFHkY2a
2972xr3phOI7ZVes7XvCBj0/I1yWwJuRNKzvg9BirCoc1Wu4c82hinL00Yb6gSL0mLtxqIdXJP7O
f2jiubDvqSNrt5sA8jhtaGXhITUaJn1uRYerGbfig8IuN9IP6e+PKkQ6xDcoAQZ93pgTdwQoqeZB
wcq92oz4DPOtmCsABRSYMGovYl7AhCHomgFEK2iY57MO8fEZG6YZCZIt93IALMPCgxP6EgsoQnYO
P8hZMJxSIVpjIrqrGziMv4TFOMXZ/yKsalBqC6MMJtuAPjRAJa7Y7JTrHiEaTtsb0bro7U9Nlb9o
VvzYmEwYESkD9UVgobMY6/CsQammkqVEcsxaxvvHZuaSZh42E3OWksTKHfyLjc9/fs/f2Qp/alXg
XiRJGYsjikSQkXPpCiTT6MsgecriJOjeULkb4XOC2fDd4ni3YcMaHSEv3/eZGIOmxLmnCYLdgjJL
5qe6f9aTUV2ejpB0VawZsmYG0mnhffSpn4SfNlE14Wjcrx02+8XzpsHBxYv3YRyM75KeVruU9vTo
24DaTRore03L68fOO94pVqbgcSiEIIyjD/QjNmKFZwzF9rFkOANLzO3W3pRV3UPKJJqf7BRO9zyZ
mly1Zf/y8zf7H6OZUg7NGS5QTuCnNtSPd+6x1OCcu6wQL2BILGsd36BiXH2vog4HiBTdJ3VlLM80
XE4Pi6RVpEl0asZRcs7ItY10w2hQRrJGFw9rCExwFkEHaFZr1GV9kYo7sKeTxyAau2MjLIQF7ewA
Gx2EC3aBbycgEyrOhisf7EdUwulzCYpSMvp96BQKdg4faHrLIJFCcGqG9v2TMGZ+UpVFumiJQm7w
8/d+GtEfJ7SgIUlQ2hRovGE9/fje06WI29bRIRtP5I+s0kAa5elchjc/v8/5Q1GWoMeWUNRHCUvx
2n+8zwI6t8KaarE4HSrtBLUivbVtNQ45ShnYG35+u/OJjNsxzCPG0R1FD+Ac0NkATtYgHrVZ9/vG
A1w5+g7LgiLQXhQ1gr52y6kIhY0BRWVATpPNzz8A/Z0E/+c3SzGn0NBlYYR2avzHz/8EppITk3ON
nhD0k30/vFZOw1NVhaGP0X0MykfkHOEIqeqyQ6egcvVbsWr4ekdlP6Cgl1joQg2kRMXEo6H44Mqq
LbKiSUS39awGxowLJU+yPDxs8xC+dCiyecSPvC9B+w78ylaw0xQAFW1QLaDcIUTrbIFSAzl0ZRdU
G4ilI/b/0ZKJgOpdIK2anHLQkKO9xLxpLLoBoVW5CWb3SZRLKG8bJLLsAU2IuNsEOl6Wg9We+Cc9
zRjE1M20fY+zBTZUdG3QGezVjE3XjwQXFg3Bm3dD0ZjdTORp650K/NtCy7g+uVxEt33CE3ANFnwX
GLooyuzEkyELEfHofiLRaSdWFbIBNhp8ePTP5d5zaGaha8rLz2U3d8VOKiqOxjoUgkOfDHfALKW/
EV5hA8c7lsgBCnQYjoOPi+K1SQuNzKSqqg+r9etzEiwemykL8RGgRoaOFEPtXd9J22FDh4snkhAv
gnk9VNGyDN8jiJ+uhzathuDdrHjhb5Z2xHbvhihFcaLjim6goC3NrgUOTN9xiUoSHH76ZslCEMdM
vtgKWVQNzwC3Q51G7sGNwrsEEwsXLlwZ+BtvZmzQBuAL9PJ+z0ci2MvL4wwN6HknuUcp1TWAVR48
nYi5nWGdFmde9ihfD+kCYwiYpJ1yFhniJgN6M2rTQo0iAa9QyvSAvt7vLyHBQydogUNuETx/fbci
x1f5ZMbKPfk57d7cqjz6NpC0QaV5SncSgrCvjFvMGkXQ4lgArXsovG8MVBvrAh39QHwu6vneqQZ9
BbhyLQ80DnGA1E4twfGPLG2e1NhiYEcwovvRQBlvTn6jbc2el7KmYVaC1B5tCtOs+ohjU3Nt2zvD
PTAaI1QghUoRdqM4PmejpHFdd5w2LANWGzl9iX7iM54RcUpAhBKsrr56UGLAC/x5kDgPvjROQmyz
0DfkDOnEeTbBJpwPCzGh163T/03dle1GjiPbL9KFdlGv2nKR0mmX7bKrXwSXXUXtu6jl6++Re9Bt
s1IpjHFfLhpoDIweMUkGg8GIE+fAv1MBqWWnxOt2A2K5ONdPrsgEsASXHUD7hiQCbfHZ+SKvqrIu
KUEMA7LF75Ep5b8SESx6+ygxtdySiwXjmwH6S/xwlsrnDofi9/Wp/rHEpqnqOi4zVTFxqb1fxh+8
4WxOslDkoEAX0UN9W04I45FqMu6AMgMgAjDQt5xOWIPro/JRBWYMZAzBvxWsNThOPk8c5bfIlJE2
Bcs8SXxFwvsGXmspdWdF84NB7lra8Pt/3HOYJ7ATYC0DYgfQBA4ACtovQP2hm27NUWyexykcKoeO
yi9zQoO0e312vPnIooY7RoKEgirpEtBDn2dXALBidmNSW9TEU8TCqz4V7soOclA/rw90afMWiBhU
OIE9kXicXtTTQm2gQLRg0lL09IdxbalQNJ7RJgo0mdGQ8e1vMMf1cXHyOcuVwWQPKJRGVAWxqcoz
QuDSK/Q2BLcsUk/ZWRTb9jipIlpd0ikrKldWS/0tNtLxtxaX0psmdCyz5YS0L22kxJ0Lier6TQYJ
Mrg3Q1HzU1QQJ6cKzezOgMzkYwV9nsAckd2EThdLvpuoQ7/ksSx2ThkSElkJsnu4atmERGYcV4Mj
U8ZespgscJ3YHI9ok9FKRx7M6UXRWAuRvkSokwDeGSWmWi9/Dl0o1LsZIPEDcBkFuR0lA9fVBErp
+Lk0Sd5BKF6tiQnOKAFy9VCoX97XPQIDwa5QSENPBMuN8IB+Ylw3ptzBDbUhmasj2F9VA+W0ggl7
gG3gtSM16Xqr6QUgt9X3/IHZVPh78Z5cAu0zcqk53vrkVmUTvkCzCqqyYleG31KDSijhzkMn5sde
D9ED05KuAnKoz3O8eeUWbYZqEZUyLk5zvqWtMgNSQlQAVaCohIgK9cVTzZqcePGswpEVQyKcW0AD
7sf3RFBEm9nKULN9S7piybCBcOfcanmHiQCig5zzhCDBTMi409JMrW2lAKZHKtjvDIIoBRApjOLi
n4jY2q2Bcx+0WoKMtZaqnVOBQ1Ddl5BzQ4ZT0MKnOCoKw5vy3tyPM1We2yoevmsEkYUDXSutOgql
ovlFAzkde4oSEruFCdngJlk8Uwck3h6laqLbcRniCpwStVNtMg6s8dt0BjCtGjT/7ztBQ3YQ7XEo
UabB30mhRI2L9ge43ZetMkG7f6hojHjs7/8elSBCfTHWDBLEXUPUwEDK8nnUSsUxiD5W+26aTd1J
QWTxQ0B95kEFxAbZI1UM578AiUn9QhKA3GSVUCNrjjB3p4Gs1Bsmc+i8zBzD3Bbnvg9PoFAKMw9I
9LZ2AQDJ81M8tBOzs1FXoeYLcI9gA3IIY/4b+jI3gP0CyNHRaqfnBBnrbMLVifR3FYlWgzOSowK3
bC6aA5TZrvSmNP1yQr/r+8n/vwaNnuLXpmzL393/A9SoLOIuWEeN3kZxFlc4br/aj9jR9//Xf7Cj
MjCiuFdEVTJQwX2Hgf6NHZUk/X9M2VQA7MCB0wxR+Qc7Kov/Yyq6rhGCFJqG/+Yf6KgKwKku4jIG
Va+KCxkNMv8FdPTzgwsgPNXAO0tUlvvww70+dEJYgdt6DkAFflCH8VXOctXOFQ362NKAOkQGuMss
/lcX0r+jLdfFh9HIkFAKFMkU9HL3pirFjzEen1WxeMCJfkmkfqMH+iIwfZkVVu3jOCK8BA2legwo
orEZHfimdDc2Br3JkqS70wdxuivhIf2yUI3vhVbUAOewKDr1Q5JDxKQsxG+jPLcoGmh5tsUe/DnE
+Hfy8ucfRQtlGiBMMQXIRbyYRJMdvc/nI5oMtihcPodN/47ABS9lo5vQn29ZIAnhHrKgQYPefciU
TD9qpdySy14bhIOihzLwqyLJCRRYiI0UtCPle8RwrsA2wqOVAXiWGxUpHSMGYDGAOFf6JqvyuG/k
RLD1meR3HUM8/+GcXkhEyp/xy/8sF49bNii6FgwEBYFZGfWjWoLa1SjD0qYTbhOofjCvwnMfOBhR
2oPyH2jqDFAqHFKtcGJR6APBjKOnOuyIbIPoPvk2jGaCFuhGjs+TFiqyxYiaHqOa1XfXf/LFzgMY
Nk/5Uqq5kitRxwJk36MXs9NlR6uo+NAv5CkA2+I9bY1Ez58nuSLAIGVJhBxArWylnVbXjItZQ+Cz
Qk0oWZClFQhXo9taaV9LyE11+WChKgUArHY7qE9ErnaGIVpjRpw4MV2N9YdBG2zk2e2sVe9mmrtC
keyAZ7y+NCuniyeQqVgEhMuIlWHTrUg9kZyS6u9L7VMjxEd4/ZpBcl5LRViIWxTHKkLhOzHOOXDN
QJLZQIZtmOLncPlfS+T8lSxGgy4LGEFtvqvVSRk2QPprv5xzOVFDUYrNcJRo9b0yc4RssZ2EN2az
5QzWfjjncQDmSVII1rCgzn2l6dy+30rZr32ZczMS0c1SBlNTQKU7EQvOtpokVwyFZ33RIScrkSEi
PkQ8EqA8Ub3KNSgKo1ftS5bIE7/kpsxo1OtxoI5NCxIbKLKqqJC6ajdt5AU+v+v+MRdeCFBDDqyq
weLo96J4UKGyYYWx+VYKxXHW6KHVp60Ey4r9/EH+UhIARZqQ+DE1d52YWIncu10a2bKxUQ1a2Wae
gKUHOF80Epn4Vd/vs7HY1WW+EWysfXr5+4dgQ6yRApy0jvg57XsvScVfCup41vVNXvs4d2KF0qTA
l+DjaJ+AF4vQW59N4l/XP75motyxzWopzqPKMHxJkwLADb7pTXIbTvW3r32eO7RsyNBCG4eGT2Pj
WxtPnqICBWwQ72uf504ug7C1rDWa7pcDEHNS6DNhzCxJbZ3r319Zep47RRaHdBQqqvt139voD2jq
LQ2ulWCYJ0xJxFoeCnBJ+FGh43nVhN+JOvygwD63kXw/tRC4i0jztUPMs6cIUBws0PGo+ZOAJhi0
m+5iWr12dfYtKarcadm8sR8r3oJnUGlnZqJGj4HKEvVuEUJ2PRIFNAwPTZ1ltoQ678ahWHEXPIVK
2yZD1qN3xE+ohN5vtkDKiTo7ZVceu9goNoZZM4Dl7x8ONkpDgM8v1YZOlU1LNkeAOfCY/Zp1cQfb
NEU0l0Bo1c9rNA+JpdnYk9gOG19fWyHuZDcDsKU1sB1+R16K7EXtTxSNM9OGM137OnewsxI6oFAq
hN8o74ruhGvOGxT0ULTjxtFbcUw8d6JpKoNcTPAcRalG+5CVv5AM6bFAVN9o7b44BdnkqROLXKBD
Tk0YqzwVaDJA0IJnU2mhs0zcQed0Yx8umhCGWTzABxMSzUFh6jgYfqfXQC1RCMyX9ct1C7q4SPj2
cg4/fDtjdUTVqjZ8hhQkEOMQY1YMwK4rdcP+1wZY1u7DADIw9MiqUMMXhRTt1XmIHhsIHmZtvkG4
srY6y8AfBogqU5jBuK/7wMKg0iOqTqqDkfj68qx9fPn7h4+jSTaZZECmfUnOBSB1KnQq0OQrAS/W
nju9aOusJH1AP3TTDkjhCz/KGuQNRgPwKxO2itRr688d4kkBg7ZaGlieWHkcehmFiPpFlopsY4XW
vs8d46kENqZH7tKPuyCkjZOoyCH3W6z5ayeMu57DokDHHGo9fhsfyvgOKmTnHGlooKu86xu88vN5
qEDRAUUV4RHq5138WiiN+ZyjZ/c+Y1W7cXrXRuBOb5IC/6L22AA1atF3rxShUzJ0ckTNWG4MsbJK
PPtM36BnEGowOg7xiwa4SCPnVpxQew4T9/oyrZwDnn+mGSsU5PWqCjR0knxXKFF2KGS2h+tflxZj
+bd2+J83gox00udjRpUO+Gng+4IZLCJ2onV55IUsy/4iuhCiZIDeE5bpReEKc8aoJRIhT0B/07KH
KFG6jV/xTm966Vdwh70NRSKFRQvQ9AAGT0D9m59oFO8PSkjzGmJLiYLCZQYsAcodgmlVaoaYAbjA
VtllqOHvQMQ6+ZFqoAkK2HVwQ88G2vySOnLmeApvQVesH0EXjFI81OmdOApHSIdSQwgqVm9e2hfD
Qiwl51QKk42NSUgTKGgcmK1pNigwddVMoI5VRPCQxjTI6GbO0H+LErSSbyUe3h90l5aP8zRpPlJA
cossYAZzQEH3PNb6sWTh0STmiZnUSaPkKCinDj+rKY3T2I5ocUnR46ajq1AG1hO94ERD3+B1q1o7
eJxnQiInJkCaZAFlEjt2aPQ+SIkm3CQmChTXh+DgXf8aLuefFADE0SheZYGkVaS9QR8+mwFHzwC0
EBsdyoV0Ai4EZyACiRITdywWgJ3JNKTiWsgmn+K8mgIJJcC3jR+0MmleqCU3AG5A8XvyNUvzcJk7
sfvtlljEag+hhZF3m8i2FZfAi7RMfYquI6DofABrzefsR3qcQ4fcGm77qvyGskFHAdB16M+Nia3Y
tcZZl9TgHJUUw5GTcaY3o5PUDkMq02LWa3ID3K5HbWO0FTfajxsv27UZcgaE8qzBWFlOPh3VezCn
PEyd+rAxnbV94gxHist0lBGe+rWLF7Odu609WqmNNjdbsSVXdKD4tmGkK7cDL8+iVzmoP4Z88pNh
OHeVcavGaWrpwHYJA9gDrk9oZT5/qLTg4dbPZortqcXbRISkZqwdNRWNYNe/vzIJnhMqCtOadWWV
BpUqoGgIghk0DKBxdQYTB0RJ+618Pge+/edE/8EL1VUCUxSzCJCPTP+Csy+OQAJkx4Lq4PMD0K13
UKBpLPTM0P0Ef4LW2oo6eOY3Qcmm/Huo1egym6bqN0Pveg4UnADGVzVMJXRf54zdqgBy5BY1UJcl
hj4A6ySJfiaX0nORdJLdo1GptyOzm772SuHlbVqhUVmjk9FPQOhRlX/VXY8eovmABv4NC1vb/GXT
PkTJrQqvNxEgv7vmkE1oMYWEpiDfX99583JswCNn0SctQJkpnvye9d0PtP8UOCRNqpypaeoB3N3o
1eBnOYB2GRV/tAdseJyVSfFwHoA4lQKheBpk5llK0yAqb2Oj3iC/WzNnbsV6wAoWRvw0QMORaMXV
VO4pRAqdAvek3whT9QVZY0MG/PjzzlBgY+c+KdOANYAUlEbmAnK7lVa8XODB1xfH+WHfuz4yyTAX
ZVCZ6AdMBhuIf1edf2s1GomVs0mQ89WtSPh+3RLWFo0Lbfq2TGqC7pBA7xSwHDe2Kt8XaYf87t3X
BuDuGLOvImPWKwyQHCMx6OIgkjOr2FSxvlzqxYJxN0oxxGPXQT45qGQy/5wn0DM0qJE5bSQWwJNE
0qEBGdCTMmhTUCUxYkjCimMZyc2jThXJ6SqW7IHZzjduuLUV5W8hlap9oalFkDRkjxb5c1WKr+mo
BX2MRv/ri/rOtH8hLuSlPklVQ5AIPdnBYIPYw6t3iVN4qmt4wKraxBnt0BoObMd2zanYofPeuT4u
x/j0jyfnAY+o/oUoxyKc75zJ1byf0Evd1TZ1S/sXs56C4EaxXx7vBytygTaxZOv+7e2/Q9f/OzSX
VWnqslPMMimDekBfzgioaTUOgB8y7/rcViITXv0TTBAh+oQgRUMhWfwix1LhdWWvbjiNizlY2dQ5
p5HUMsQewQAaUPGU0gfNMOxKvUvnV8Tz13//it29I/E+OI6sUcB80mOEXkCHR6EJaCGE2if0E+6I
XG75pxUPrnP+YjRBGiKhlTwYWO6yGPGhiWcr+ZoLX8jVPjq/UQCLEwBPaSDPsZMLbwwtOGi4diph
4z26tkicsxBbKovoisLNMwIXYcROoVAHdGSC+e36LqxZEXf6NdQ/0eLbF4EZK3ctWlI1NKZ/6dPa
cpl/2OABIujwWiirDI3eBYIGeWYhFDYCmpV91biMSounXCLpcYKW8OrXzNqnjuaHUE62ENNr3+dP
L7THlELMkmAEe8QYy7+SEFwqkvHr+tq84x8uOEQeSmtMRkGpiYC8c2YndTMvdmGfh/aGnTNn3r+C
XcND23L30liV3f0qdr3V22gncDN7SxVlZet5IVGppRnakvH8AIbzLha1XSE2G2Z7cfX+Q8D3YeuT
OVPTRSDYj8gOPXMWoEo2TR+ur93F3w34BWdXZh+RLNU65oOD3lKKmzTf+PDFw4YPczYF/boqj+oy
84somxedMkpv2yYUf5ezFN3FNM52X5sBZ1wxizq16vLOr8TbtKROHin21768TO3Dwk9oMQOkpOt8
Iu4LpbPQdL9xhV+8ELA4y1Z/+HIESjN1MLPOp+m9WolgSboHhMgCb4HL0Fp//eev2A2vbKQxPdHG
UGc+mFFAtoR24qmBcPWWXtzF/AHmwLnrTpuNEtSLnR/1KMPJYLZ5EBKgbPPemlFTRGi5MY+1xeLc
9iApKgWZXef3HQFb9gGavOh1Aqv9VFqJent9sdZmw7nuDq1kITpkW18kVDogiRTvB0ZNTxRYeawz
pXuqxZLYeWRG7pdG5JEoCcMLIszjDh49CRqJPPRKHFBNHOyUop1HB5NZrpfO9cFWjjmPSgEOkpmL
8pkv1JU1AAeRfim2kSQejVJGzaSEAo4fCEj6kyj1DbraSgagUdjYLBJTD1V0YSO8XtklHpEyi3KM
Lre68w09fM/GZ1YTsvhIjAGl7EJH4kzrkmdpRDPo9YVbcWM8QiU1hBzkulLnA6RV3MgAud/Sqp09
BCdLe1yXfs0a/sADoBPdEMaI+TpxkBofIB7nzm58TrcyqysWwOMApLoZKtbSzodtW71UW1Lydn2J
Vs4nX/efCj0fGgbbIkN+SKh2iON6H4MtY5dU4AKqw35joBWHxkunUHQBCXJYdL5qpJ7W3cZkdmRt
d30Wl5+SkrSgsD/65EbMsZ2l1vs0pKONhixoR0t5H0CIqDoks1BYWoftTkmOTrzR1G/rNCo9QZEz
p24Bli4Z6R5BaLmZD1782x9RDX4Q52ANjZJChTy4HxL0dKdhvOvrEVUU7N8oJj/QPvAg5LkH1jLX
FGsTxxqMG9cXY22lOZcryzK6RRUcajS0Q2jnthofSbERzqwZIudpwQs7Chlah/22/EniFyX+ShAL
OWYukgF2Z0hUJex9RTYdvXzMRMMGlenGilz+1Wjy/mwdbRgNdYJmVp81iSsKACVvhvbv3uvPjRZ5
yICsV1MrG6T351IDm4eQabYuJaWv1HVkiehf9+a4AkUSQBEvHRhlcTnIauH2aKg5TCqyROAQMS3R
rHo37XJ5Fwt0q4fssvsDKcvnaYPRGkQI0yIAm1dQZBP3WpbaIKeEdsCXzAFtYp9HgAa5ODejgEOd
HZvB0dONDXuPQy6sKl+IBt5SMpMOHwZU160O6TfqswfJKZAxiTxm6c7glQfz2D6oAfFBjmdXzvXD
c7nsKYm8UkouN1C1HU1ERoFyJrvuoHkgBDkhASTcxKfKb738QG+HIPHRSuxHx9A1H8qt5of3yP3S
vBc3/SG2BJXvDIrDKPNpVIsKdGJBfV1r/eNoAJdlKyBVeIh0UtzKYw0NaNaa4PpSRq04TaDR+yFQ
QSO2zuT+BpkyNShEE9x+AgLJwp7RWqzYia6mN0yQ8+OQVTk4W3UgUIdaJZJVhKCgZcYM3QcRhLdj
Pit3Y5YzJ1MjtG6KfWgZGluoAksRzlUFBWOtjWcKWYDvZWXKv00ppKdK7+pnc67B5E06zdPRNuEY
4GW3wOXFbpbOZlA5MwXwesl4EDvK7F5DITkHa4qfoe/dGrURxK6iOIIodEAeVezHx5Ix5ZA0THXj
PmevWi8DGYIKfHtKpkr3jCadTlUJ0VuiNhRtS3FbWiD9xtSqIUXoj77lm0oqu/tcSQQ062uK8BIK
jRHINZNAM5ZTZ0InAHBvcx+9GWDqgHRgLTwqJe1vUj2BMsKgUbuvwp9abkhPCkRNwVIRzbcG6hju
XIAhaFbA7TdKLAE98kKvGQpSjjJrx5y5rPDoV+ewciU9E3ZEZO23CTwtboX2uXOuD8MT1eYi2k0R
U54R5IFtQJRh00Ka++BqTh2jlNAByqbiqSma0CvLuLshaqaDgCudbfhk85ABu2kzs6igstZHojul
vaFYeRyDdTMz0N476UoP6XAZ3engmcF/1oFl3WVJqAREUKT7Cn3YGWgZIvOotPUT+C4VAX4JrcE+
MtjkCMJXYQutueaQucdZJIJ0PjKqhfDjccwaN4m21FIuX37g7v98gGTc/4Ym1OZRn0G+pJatW6bG
z7nV99f9w9ovX/7+4YBCaC4eCwlP7ikeilOWa89p18YbicDLoAFcg1wYA4L8dpIhtuCD/EB1SiGk
L1DqCN2wrtMjKDpHj4Zg0pskkDeXIpos8SafbJrNkw1gkHALaUdgjgpcRKCezEEI2snnkebTxuTX
LhQuqKl70Dm2ZsL8AaywiEWTXZGAoLIjC9f019A18MCccagCbdu5CfFyRyMviW/C/PH63q3YBo+r
0ehYEpA3Kcc6wSHI5vRnG8PkF6bv6wOshKEiT+lSKnERDm2jHFWzyHyilPNex3vGmQXQwhZF75dS
Ejm5VHR7yI04ZAAyQJTyc5f14w7M/vlOoF8LA0Ue+jJ1NAulqcTdPB/i4jvajS2qb+TEVwyBcIaQ
IwgEdUae+GN1VszKBxH0AdD0Xdhvlem1JYS4dBNywUskGGMM7llEsThfD8ME5swqzKVDFVbCnpg1
SKHDzlBfzUW3ArdHjoejlHiZhgriOAEVOk5Ne1ciCeTARyInPWmmBy61eg8IvWSjShvvzbBcxKhr
cBiiLIO+eoqqJiHzfmrn3jPAIHFXi9NgIXTvPcGowCXIGgrCMGE61s1U71KWFScCpYwbUMIp+xgo
ItuAhAbqipHgVpowLAQkpg8xWuIYTSTdyFQCXTrIUkGIjP/FhETeIwHW3EV5xdy5HVXbnMx04wF8
+ckt8nxGDUFEKfQIoxhYSd2scoxTklkdWLG3Hjor/pAvqXYkqUvQpHR+LLU36agfq3arQek9v3HB
BPiCag3yA60xYWWNzCCANoDPujjEOi3uCS3iBnQplVp4lKrSc66Yx66BVOrcxU95n+zBtkF/xmIK
MDsT2vkYa6TxpCk2dplUAVNCunFjjZcnyoVfqXEh2zDLA+vUEdTzDchfK0B53XjME7eRVRU0/XL/
BCS6uRON6FHusnbjxbvmy7jIGxSkwAGWmYlrOXwZy/hBZeIjOtF/Xvdka9vKvceypqrKbkTaLqZ3
BnkKk4evfZd7iWWpjOg2SRO/hd4JaEdcjSYbl+eKT+IRCsY0yVI+wmHoOuRsehCc16UrJmyn1517
/devLPofZBx5q3eo0XV+Md0w6JWoneIUvehd//ramnNO1SwRbKXFkiqFBEGigA/87fqH11aGc6VT
GOXo58QZlbr+qFTaa9f3LpGpA0+zUf5bjP3CITA4c+zrqBt7ipsACjNmcRIqsJPmZ6EBZ2/+pY42
CaJLn0MvKIfWJuRkYr+b9Xt9in9V6nhIw/5GSb4Y3fFF8moY9WholcTHOJObQuTTVWOmbZjPyj7o
nKcYJTMuhaaoj7GpUjdvAW8CYkR9LEGN9H02pHrjJKyYKV8PT4R2NCehx82fzxAa2ANNBdbuDStd
m8Qy6IcAWAetLaMSQlSAgxUwoQ0Ppj49pbHpyCOc7XWLXZvBckQ+DMJCCBCUOixWbjxUZS1whtqh
eXf94yvnjC+Eg+y8S1RJ7PzO6EJLrcAuiBtY2YiR1346d4rlmswRJJc63wThUTvthllz+i1Kv7XF
506yLOizlBOk0KvJM2avmZwhglr8xtauLQx3iOEnKMXzG1sLlVM8S+26/9p+8gVwinixi0A35bfJ
kxj9CvXW6tjGgq+4Hr7+PfXg1J3HFH6/F3vEehL0EoFBPI7IgjqQ04j3dGCT8wXbkU2epXOaUjBw
j8D21UZf3kNWqjiCILb/4te55186zeDd6Y3RF9B4PKJtp5q/2HikcmYJHYEaCFF99Cf1DkKWMPtj
F27swEWrxKJwVtmmGtoFZQlUt/MpT99S5UZtflTJRmr44v7i65xVzoNYgoYhM/1Ie5uUCrSEiZWH
EEPPQZkUfb++ryuDKNzdQlnHItOcRn+GQg1iZouQQDNBEIt87Rj9uj7IyjopfPDTFhKtYqCCjV6y
TPM17btAVl9jQ9yYxdoA3AUDvmFtSmbYjwTYzThruV1XbdCk1Rv45b7UIw9Wm2XwD755GuoW0S4b
/bB6LVgfmNEIyYjUu75GF90nvr78/cPXUbbVVbnTRj9jzBYyBrUfj0YbaeW1BgVl8Xwfvs4ihvwY
wgZf3YW/TWYNp/LUOsw1f7cPoJS530zkXnwUYBr8Se6TiFRYJz86dLKFgmBgeLpdIIE9WtLOOIVn
7Zi/Ea/2il2+kT2+6L4xJnfEaxlsxoBsYnIZy7wWmV5bLLTH6/uyunTcIc8iPRcFihktjyxPcRJP
P4gHUBYE0CzzM5ts7NHaLLjjnkehpoQDDADqi06lPpuAtlyfwuXUvgzWJm73J9CAju0w+hB4TCAx
WJm3EpjH/ExJwsPcayhfjLGSepHMVOhe6JlDxlA6SNEk3lei1u9wrZtBympkDsxafTLTajjkYlgE
ZcJSOx+k1pamSLmpkiEGpxo1ododG91Wc+E7wuSPKBsT4BwIWJdoMc9YG82CRM/d+Bze5Tf6kexK
C8z9UKCxorNxw6zZFp30RwclBk9AjaSyt+7xd5d+6RdwHmYWI7lDW9Pop1bn4HDagvWcHXKrtM4P
7rdDbP3MvOI8Wrvgxwso6mwYh2i93C7NHAuyFUpabuwJDnG38g8r/uK9ceHDidbzfiBD046+qHoR
k8GK+CjJw5bFLMZ9abqcN8rTXiCtjukK+9YdHcHS9uAYsgT7V2cZ8BydSwCVhSCjtRwAcePGW11l
zk2JRT8JgoqzNtizh7qgJQTacujwz+RO9mBP+Cc5gCnRMi3Dal2EmJaCTWgtycrQ5FTaYLI79q/m
X8mN/hqaljZZmh25WwXVy1xCsETOv0UqbUa5xC9sYAVSQP3CK23DbtwBawIkzK5ydcCIwa/oUgcw
+OsneG2zOQ/XjUJtxGOP7cDJKmnloGlElx6vf3zF8bwDtj9YEutVAup87HWvemAKytjP699d66F5
X8MPH07CXhbmFB9mr/S7gR1bDElx+pt4H+7+qi3kZV20I9q9M/5WjstOHVFetKpTuxGfvfuHC2bM
o5VIYxRpSPALoAflhDvZTfcRmqyoC7GzIAwMu3Ya1zyJHuD0buIKTugSVzl0HrRRnrZOqrJymHgY
0wDJTgPXO6z6bnKHXXUOjyyYHQleJIP1oEztat/kg3yo9oX1UtmFHR27U3muju1Z3he2dqs5G1uy
mOmlBeHcWF2zEYp2WBCjdkY4MPrNwJW2wOG7fbVPcaz+Ev6CeFp0I9mQ9XBaX3io91vDv9/Il4bn
QqiGFXg9oEqDtKxqP0PYz4qd0Ca76C25pXsNemM3io8b8DH0yLkN2Ivq5U7pgdwEu4OksStbgrO1
L5eLFiCI55wcOPczEkdLrBJbwrl7qAprftJvjUeKACloz6BN/CndXl/5tTDi/Ud8OAyCOZthC/4G
fz4b98Wt8DM/AU/vTp52lAPs8gaZwLtpX1pizkHhBh8ykDDC2I5VUNzWN8Ou3BnfsKD3xm5GW6Rm
ixbamnfaYdpdn9uKA/mDyjohzBwa7OoQSaBHJzbEhTaCohXH994p/mHVJtTTo1TEqlWAa3btjkwQ
gAMxwvUfvhZXvHc0ffg8NDsKUV8u0cYrSgvflu+0Q72nN/le8evH2pFfM81Tz61nut3P9ARRXFzl
xSn6pfzY+AmLC7+wXzwzkF7gEdkuVx7zJrs4VAeyo/t+lznpEXjwXWq3zuCMMP7+QOCkqt2wETWv
mT/PHCTOULgAfAGBbWYJz9UtBNse5cN0Tg/GMf2RHeN7gHuvz3LN+nmgIDTxQq0pldHXd/GePYin
5B5iGwfyTPblGbDH6GumyOMFiYweAKiyjz7VQJacKI4CObONOaw8MnnE4AD+8IlAfwkAmdGDDtJz
ulf29AhC3YPo1QeoTtvp2dzw1CuGz6MGW0hdSgA2jL4Zng3yQxAPYf30xYlwLmIkLakipI588S7/
hgph+Dv7oT7KP2rIV1kqxN6gyDdAmtISDltNLGvTWaz/w0FD6xNRoBm2PKJme4r90MwdLd/Iwa/4
n4Xz9uPHQR40DAIY7H0BUNqk2EH9bGPP177MvclaCb2GNEKCB7pErhD9RHZ2I1W9vFz+PPaEx/1B
BXWgS1+az5hmQb4NzudVTB6r8VUtsPbN1iG//B4nPAJwguRIFcniElGrR9nN0HOXOMK3ym/cMgDw
dQ+F+ZNxAFWzG7rX7evyokHs5vN2zGOIqdXwaO38kBaPYF3YuAwuH0BictGDFM2toFDsBpI7AAox
aDoPdhcqzghM/fXffrn0Cm7jxYA/GKqoo6arLw6kcebn+AUK0sd4X3iSL9wYrnAqAYGLvjU3xTHc
ePOsXNjEXJbxw4ig+IH0Q4OTHv4FzUMztqQH7Sm/Kx/DH5DDw/PRrb1J34W+HNDXfq8crs90JToH
1/vncQ0VTeg6xUxTK7e08Dx6nTO4zUFxlgAZGtze4EQ31e/0kB+qF/NYfIOir71EDlvO+rJTgLTW
51+Qz6QoFi0wv+2G54Z4Q6SdWpk51yf4ntu6dMQ4t6BEdDbSChOsXYhTWiKe7O1uOLV4LjbOXw8R
Qu/M036Wu/REnMJv8WrHM91qfmXugnHEv13zNjtt9VqtzZbzJYSxuZmlHslieYS2paYkFsRp7IoZ
3vUJr5w7Hjo6D4kCxjH42MZAu9UYROmv6x9eyR+BqOjzRmWlphdGAhNdQKnCGTSDfuWNB9NLzuNe
dyo8oaTjBOsAHHOfn/V9A5dyfeyVVeM5jaCRCDqdAZs4dmDvr15iDQ0M5saKrX2ccyhpN086FMbg
HCFuShfa4XkvaFtVz5UAC2zon5ftfzm7kua2eSX4i1gFEARIXklKlkTvcezEF1RWbuC+89e/Vk7+
8EyxSsc4VaAAzAyAmZ5uqDFF0HLAb2cP/FvzYr2SO/WlCeW+e01+269z7NGNW+RKlNfhV5G1uHGW
4Uu2m0CTPfM7CJhX8s0Zn1jy1wbOdKHD1ml7NthP/ErHV9m5KUcIYU3hN9N/p14avLzfZR4e+Hc/
k9P+Z+ntE+85DpApgtSi794IJHuJ9xegcNyd/4avT8p/vWwcaxavBZBhnLJq6HG4KcL+clHvmKAb
Q6+0qzu6qEpicAW6JowN8eK/TPlT6SXA3n6tvtjP7ntx3x7rPTD1AX+aTsMO2PcwveoOC+2y/5rN
TJy4qGtsJq9KcM31XjkuGzFx7bDR+VOkTCEzuCDkyq+zT3b9XXJKH+RRghYceUpIg92QWzMo8DhU
aJd/vrxNK26mc6kUmb2kpMD9bCR3lvWSxz9mdyPD8++t/okx6uCXCkRKgORhsSAC/AD17jB5yr86
t9OpfsT+nJIHO6g3vrVibTqmrIqi2uZosAn7qfdLZwaO+PHyAp1vRp9NQgsUuTuSiZ3dd0m/lqAc
pTEEoke+487iT9bGjfPfc/yzr5zn9eGiodJqQLsWvjI9sIf5VB1dD0wpyL+Rh2Ynf12eykok0pFC
Zt4aljthrwmVt0N3b9ZIvQFWLrv4trTAaDTzQ57kGwu3tiVaAGhxNIg8xdd49VKxHzXbGHdtFtrV
AQqbM0RJzi8kSG7z+T6FIMM88iBvv6i4RaMBmHzMDbNa3RfN3xnUYfmA1ovQUVADK45NWfvtmWPO
QoYbetD8LC1vfbVjcVvXj33GvctbteKWOqxoJDQVg0KE6+WjFPdp+Ro575eHPh+gn5iaDicqHAM9
2zb2pemXr5VUwWjbp3nMn1pDbWzRytbrmKKZzaqays4+Apa9BB10f585ZVuG9Xl3kwkR+f86S7Yo
mS9Gbh8hIdpFXm718c3Aewa1BSqOBggB97Yq1A2giNXjbFj9DXAArZ9Ceucw2X9qU3bQEirRtzrz
YXJ2g+NkGwfwSrTQeTka2btlU1n2sTRGNMl8d5chcJcnF6BxllzVToD5a8FCZLKIhtx1js0wsgco
rYsHoM0AD0jLrdi9Zn/aA0S4TtZ1PXWPIAdsfoxpMtzkVhI9QLPV2jhK1z6hxQcqlrasIOdwVMiI
enKJ7krS/EZDx0a29d8x85mha4ECklg8HyAMemRm1IemFbuA13dpsAiIydMxcX4nFGTljjWBBaFP
5YtZduNBDQ47sKisEy9rqhkZxbTlRxPEoLvWku3DgrYUvzOsGP+k2bmbm+2jmSIXGFfta26S8oVC
peyLCdQeTu5UHZJlcZ9MiLcHrWVXOyWi5gjEdRckbQMpbUiF+5CATHYgFTNezMVOb0GwAizJ1IOk
xjOzZDoOzIWI/LLUqDCR6NROFTmd2USPeZKRN9qU029hZuVPO8tN4fckBrU+lMnosUazyRGtdex1
6jv2ks9js8sJ59W+EwSluSg1bV+NyKA0xQhin7pJjrYJ5lnUnEayz9CFCx6nNDNx43DQNtTmPb0D
rp179dTZ1c1i5SjhRRGki+PaDcrJhR4HBa3m7WyX3ZPhzt3Dko/IbU+k+XY5gK0Yjk6Wp1yFZpK4
cY4REUfVgKJomO5qRveXh19xYZ0mTy0iQmOL4x6hA7c43tSMy92QicxDtT3bFQJooKAci/h4+XMr
sVJHroAWoM2zDui5gg9n8mVovSWTtZHAWFkqHbiSj8oWBTfrkBvo7L2n84sSG5FuZWihnYx5L6Xo
W5C+t4ZZw7Gs2y5GbxcEka/bZh2e15K5SiaT28fJSHJflenk1cqM/KYuSHB57VfmoKP07C6yk0VF
xpHl0HKHz0ApN6XVRkpsxZB0DD5zgUtIWOkc+7R/gdlQ35Di4DL7fa4cI+CifLk8jRUT0slqCodD
aCtz3aMo1GMFvIFSW4qha3d4nYVmMHhhUWW5x4K1+ZHWDGJxXRej8aHscBxIYdxkth047AyxPmtS
F6o8IBGPvj+lcC2HTsMIJaG57ZJwcBANLk955RKjc6gWpcmGdjJsTJnezOrGEiAicTh45jZOj7U1
1Q7AtivT3lW2e8y66rEkhk/LrYa1taG1g2+wTZ60dHKOEqLJN1NUmV4s1RZafG1ltFPPtEdOIlvB
L4H/8aGNLDworH6TpH2IQJywcT9dm4Pm/eATKeSQuPYxa8Vz5MwHUo5bBamVGehkmF0ZAWtilPKI
c8e5E4Q60Gmsh/vGrMizvZCtl92K91vn7394c7GyS4CAcOxjJYBaptIzp/4wdddds3VOTKgyG5Dp
zI0j2rQ6f85F/TIIxo4m69LvAzG2MhJrszjv0IdZEAmOBmlhtehM3wruvCRZcrKT4e9VjmZpfsDk
koMUgzhHMgEQMt0uNAqc+pRNG8fI2mZrztBkVpoCOCuPrgWltBHq2X4Tybs6a+6XvNr4yNoaaT5h
WzIuIeEnj+UsjqWihWc5EI1u6n533Spp7pBmcslMjlCfZV/QSe4X9NSibXzhGw+qlaNERwJXZKQZ
lFuNY2PNju8MNWoNRXvXdRN6/Rk8T9lbnWMrG/J/eOBB2tAEnWhY8dcpAbUPR9Wjzr103Mh1rGyG
LuFbLtALNSf0IlDp7MoCt3Kzix+yaXi7vBdrGXEdT5sIqJ5GdUHDukyNwwBN4FdVuvmhGxz3AD35
7EvWULUXjjH/na28fjDpDPJtkAwguzN28aOExT+5cSVav5SFc8vGoofu1tB6FTRcH0vhzr0fuecL
A4lG5e4HSE0eOyjAbnUVOZ+/0XWkrkFTt1ucag4zmXK/z9sAMguHhlWDR/P6CQom30ZIsl5esBVq
f0fH6BIDfcHSamk4lL0NKnZZvOD9l41oEam6wIkHCHTNfVcBgpUaQImpdJy8DtQl/jiyrTj2Lwv1
yXPtH0LrQyDrFKR3HatYQmmPM2jnLVGDFF3iRR1YMjlzBTgs++mWCtdNCKWX73ychwMkGlqvrSt2
YzYRHikKCQFSUstbpqJ5KewFvBzMyPys6517dFIlP9osV++KQj46r6vux7DkszdGsXyQ9Tx9mWyL
7CAHzBofHDyliVcYeNrGpW5CPk/FI8A01SMoWN3GS6GGeQPpIAqpymJ+BVnP8kjcNgsER4c/IeXQ
Bq7Ts6BB39NTOjboRqoq8yYikfU2A7Dr2aSYDn3T8huk5uoDSEtaePJoBqTjeVDUrPs657nqPZ7O
860LsZ8TyqLLfjQIAGlRkd1QtFD4pjUXaAxQ1hOeLt1uZoLFfpsTUIij8BGb/jiRpAzyskX+0s6G
9rQMxRjGkIIuPVGYHDwb09D8umxOK1eDf1yvH/axz5J2SNAaG4oJgtA1VGgDiL0410UPHS4NKoJY
JiVUl5s8+gXW7lMq3MLLYAYbN5uV+KfDmd3BdKoIT++wpt8bRFaa35XyBwTPN8ZfCeW64iabrHap
hKjDQuERAHDWXuAl7ZPEPqU2+w4e1Jer9kEHIbdLZLWQwnWOboaSQkze+1JuhNi1OZxD+4ctzjnr
4qIraVhEyGp0qgyivDpCDfph7vCI7d2rmr9MRyccTEqmBuOcFo8m82vKyq8ggAwuL8/KMaSDhacz
uZMzILOLsIKcEFX0WBBIKqmGbxV9V0xJB3FNsey4cnsaKp4/mc1oeElPXoe6ejJs58flaXzubUzH
qpi9U5E8c+swb2/tgntxbW08Xz8/g5iOThGdZcQUOICTKs6SXGJkR2XykMbuwVjmCImp+GuxTM+X
5/H5WjEdmNI45TTSRiD6DwGkEJ6GfrrNJ3A55O3T5S98brRMR6jMFWW4dk9LiI79nQsyHmZ3fnFm
qlHxTYln0uXPrG2I5htc8T6Gst8SNrPa2UC6TdFVmSKmg1GyicZVThk966v7dgdl3nx2v1/3q7Vr
Ph2Zmg23r0MHZ1Oe2G9FV/y+PPTnjsZ0JIlqh9kpOouGPLMWvwNu/1TUku/E2Gzcjte+oF3vwQ5U
cNew4QNpnIZL52Z38VSznTEN/HB5Emu7ql3wOciI2lKORUia9HsXq/usioOrhtahIchrQSp9to1T
xUs/rv8WcovWfeVH69CQ1EzRuMgKF4o+1a7goMfLN2LDyorryI+O91OztJl7svKqR0KdNYApsSL7
HYGid2PJ175xjhQfDhmS9DanpgC4qa89TrJgmt4t1m2s+kq80fEfaRrnDXgf5MmxwhzYLrF8K81X
ivbNy7u69uvPe/Lh17fQAuB8Ie7JnO/6SEBX9G/ZXSXvbDId5dFCin3oGnMJ03io952kRhC7ldjA
Ja78dL1sv8RdToeiqMM4Q/lDJO2T4+b3uGhuXOE+L+AyvVYfI03YIMUjIeFZMs/I61BJM1DTCBwR
+T3kVeNZY32KrWzDkj5nsDKZfZ7ph82Agh9KJA4bwuFbv/jNd/eNA0Cbe+KWzYDVVvfkZXr/Uj2B
wG35cnn/VyB8TOeJGdt6WaDs14RTyWkgowpa39XoFD/NcZF/eMnzPRdx/y1NjRyArabjX+Ysy/bV
LMfdAOVzkLm1MzF9I6nrvzWIwB86WyV/VMkE2FYpcA7Z2Iw3GZQbUOxpsuaNJalj7hWuUb0X5ehA
85ZZJb+NiObFdW6jl15VebaMKMfbuirQpzrXWE4FvlK3ZPw+M8B/dHn5VtxTr6Mmk9N1sm3oP6bp
IflpNGG0uMHcbtj4SmjUS6gdHtgjRAQpSKKkRxFVoLFxXWzUmRygZiqgfUQoRH/jYY8yvti1qaxv
XGva0pZYucrougZCKSB2rN4K+1okN7SXOxPkGqhA9neQer4Zm6sYUE0gtP7rOFU+GMMSO2NYQeDn
1XAc0x863JVBwdcvG8m5la3QUSl0bMhkDk0WQgjuNIzWLS3YxjtlbWjzvz8/M0zVWOlQh2eJOVxC
XsqC/r7KQHWZmDJWnVUUJg1t8td1f0bZrwT98yy7cnjtvuEUTkzNXlqhHakHsx4fp8L4DZxW4ZEq
+XbVFHSMiXRG4P4J7pMVIoVDc6+wFvQXPDkgJr7uC85/179dWs6TZbLCYrJ2dbL4w/juRDli3NZF
ZKU+xXSoSQyyTt5EthVSqFMeaVMne0hqR+8Npe5vXkfxQ2VZ1u3cjJ0/ZY2zU6RGJZFYVhKObS5g
FhEgv3KMrT0Zp+mq8hHTq6OibqwiX4YlNOgtA6uXaW9FxpXTWS+LVij9c/zYIawhV8pHrzYyj11X
VmN6QXROScMSC3lH5fzowWkGURmHYXGcb2zJpt1lq1ibwTmqfTyNwdcKThEElSZRAziHkf3I6KA8
EU8bh++K3+sF0VaUvOq5PYaoTVMw6BGvSJatsu7azz///cPPb1QJUERiGJCbm4H/LDuw8IpapM9Z
3M/2xiGyNoPz3z98BL0iDVHCSkFdlQS8nR+Hrn++vPxrtyFdFTJRxSCQREvxlgEVJAOHAvpcq5x4
uLPQG0ONJLAshz8ttkB1t3aM5Z3UbJGeK8rWL1QRgWkgKn+kTeU+scFNny0Lf+tcYV4Xmf7RL36Y
vSWb2OjOT/XRhXU7OXSHaD2i+lHL+mD1cqvH8F8v4f/nnBnXDoiR12j1Gc7PuilaAmb2sWdX7Wme
JYDZxrc2Nh4l7qc2R2LY6bdSgCsJd8a1YxXihYS4YnROcSd2MkFfSQvJ3IiL1EemOQoWVfMDafrU
zxceH9K+dbyo6TcO3JX7t46fSRhYzNLFnZFo798g4vA7sYTtdcq4XyQNXJAFesbU3FsCkk+XTW7F
ZXRIDfq8TSPtiXNKBrwTJwFQwLdG0o3R13ZRLxhjB7GOMbfxlot8FXM/MtpdQ0zPlK9srndtOX+Z
0s4z840HxcrtVK8cIzeSNHje2SfLrHcUouDgeUjlbZ9tnB5r42shhvZZJVMyLiGp7heFxtMeDxMo
VLbZvJEMW9sRLb5QqlBHYWkRutVdNquADj9ca0vlZu3ns/8GryKlmR27uXOiqOOAdhswS5Q+rJ/l
Mm9s+coFWCeOSjkFAVuaoTGoy724eTCt5MiyLyXQpmN25RJpTjpHVmrFA9zELh4E2Cqk9dvZxE+s
TUC/3zWFxRPbhhb1GPmubUP/4b4HN45ki5/1r5fdbuUjetW4jVlLqsihoWWwQ96oBL2LovRyJ/bw
VFOeRa/TymR60ZjHLkHTpFEgA/fmoFcnceOgitAUBG3Gy3NZMVi9aoy0apFZNq9BVjz+tWrICC/p
eBg52yJRW/vA2Zg/nDmo/UUgg5jFSWXF5MfDVB4QpONHtoCT8vIcIA6NwT45b3Q8XrEQAR772D7l
cyxObJBpYNYdGHzl3IE4rKYNyGuELENnhg7eiA6avYSichrYgPyejMVyvbkq+c5ZotRnZCgOVW4v
kBhcotLrUeu7r21ShQw05rcUiruo3s/NCc1tqIfak7zNE0TIpu2tr6PM+wfuuOUNGarupe9t+Tyb
bRVkdes8s6hCoxjAuUGdmZVXtJYZoN92CRoj+SmGBkBQ4UQPSVfXO0A+x13ajcmD2QHm5U0lmR+m
wkF70ZTmnnKaZJ+AJv51ttsxsNwmPaohAQe1M06nkhvZSUgbfe0MHPplKvfowEugR95E93M252+9
cqOfKIanrpfUkfM3kdl8I6CrclMvpL4t5aJ8kPLWNwU1IMBWyfa+lSVI+eex308Dq/2xcpe3zF3K
fcqMZidqFd85ncp2ooMyhgfZYnJPRWkg4VI5pheZZnNQY1O89cL9K4DI9KvUEKiyJm640G68gUwA
8+ehccIhc1vfIbHzU4yi3BekzN9sc4neOhbFQexEHYiTyUOMaAs0eMGgwTO2x75N/9QQhTqoeMwP
vKZlaA3Raws1wa+QtEdzJ4e23Iwqi88S+8eQk/glX4R9B3Z9dVvbbfGc2D33xNg7e9dM0U62LH8u
2+iKG+i8G3NX2K3Euwh0++1NSVXk9W3z1E/ZRvJv5WzQwRmDTZasO0dVi8XSK6G15mVd+j415hwk
zbT1LlyZhg6gGDrkdIYhbaBOZTzFmXyMhuZVJXLDk9eGN/8bLKCkxXICPZCQ8xTIkceihcj5vKWD
dj6EP4sS2snj9n3ajICfnJrUfixp9oJA8fPy9q4NrZ07YnDipOQ2P9U587hxb5LrBtbr8ryq4zE1
wLUbT/xVJPN9T7f4RVcWW6/IJ3kP0e55nPGao15X37SCBkJuPDXWBtceo0asLLRrDHPIhsJ3igzv
aeZBK/m6Y0svwndLRvulXMpwsYo2iGMooYDIEe0Odmps2OKKR/3jT/lwcIFC3jCKqhAnENRKT4n4
zTK6gMZTGQiASq6yG70QXwuZTBxq26Gqvpvl1757u25c7apY1U5S5zkC4MDi9gEt0j3ar5c83rDK
lRuQTuyTJmwyoHA/gzoZfqomn3bPKvlSNsJj5gbGfuUb/9SCPqx/JMoYvQ68CidhggXUchTEk3nb
7bvzrdR25vmekqoZrrQoLTgYgGrZ1sytU2Fiyxuxp1Hj1cu4kXhYm40WIGhTmbJJDAtP06Q5qZ7X
+5riEMXjtPJZptydmbbpl8u7v+J8OgUYKYil4o7N4eQC8Ql2MfLkVsvGQq307jGd2iuJq76TC0Zf
lLJO9WhPR0Oa9mlAhcWXqSX30wyBH9NIvppp1N/MQIb50KpnRyA3yt3lKa48tv8lYT5YR8fTrstV
jM7yVqZfpnPnqCxHqOVw13NLYR+bye33rIBoeFlVdOOJvxLm/3XOffgqIcY4sKmfw144OF8f2mQL
mfj5yI5u7V1JkgJXyS5EMcD+nQK/+axUvdU+tza6ZtxVbgjweXZTmHPyjdn5jsotJv7Pbc3RCe9K
tD0i37nQcM7dBzYkj5E9P4oh2giQK8Prppy7QHsXc9OEVUv9LDtXqj28Hi4b0ech3tEtucMdNIPG
EgtlcZ+23ytkHIn9K01+XTf8ORZ8sBbA1Je2WMDxb1ud4c0zpMsozihRG+gQc8WPy19Z2VvdJsFj
PLJ5ARpqlPZeKWefWFutfmvrc96UDxNgArqJgCJBoYjVZtA5g7mrXTb63M2cg7Kaan95Cp8HR0c/
ThqGXN24uEDglPFNlPX1brQq5TntWVArg3oVrbfaq9ampB2MjUkzamVAzSiWsz9ZPKJ5sUJ7otsr
cmMNaRtcntLarpj/XbqycC07SjoUgazuTsjqsDjm6+Wh11xCc+aSIXXc2PC4lPXlIaMLP1boJ7hz
5ehunFZrq6SdVmWTyYguM2zKIXuomU1eNE2/2jZ9Qc3sOkSXo7PATW0M28pdEspmJveQ8rEOUe1U
122Azr7mgh176FOoMFW4ZJ1aK2t3CYu2OFFXtlfnXBu7EbiDse9Dl7un2uK3fbzFgrbiDDrlWqnq
VI01cNETNOoquzlEBQo5vbkfLbDC0o1C/coO61xraYc+56FRTejQ9A9RRnI0yulpki7zAB8xNu4K
K6aqK7UCsywL0JHCjlA/pJEooGq9TAFHBnDDUp1P33SOLr3KFEMnrkQuroXkVZ891vKLqaAfWIHY
qLL9sTCuyh07OuEaUkHJUihGQtZ9w3Uancv3C//OI/d42avXJqK5XAx8LHpnOAEzgYlkfmrUQd/R
A6Rlb5ERAcevO4y+s1zHH27r+FbIbZZKjG5zFim7tajw7CJ6ujyTzzfd1gGu/WKNcw34fthNIDDt
760pBgrp+3WDa2cqL8YWOAYEv2iEzCI0H0ju2Xa9YU1rP/3sLR8OvAKpM6i6cRou9nLoSmS+TRZ7
qXMd+ZKtM63huZ0jUADdYHWmb871ly6Lb3r0/19enM+jkq0jWcuYpTMpoQXTyfp7z83noQT14OWx
Pw9Ltk6dFhUQ4mENANGVk+Ah/x1dJQc7/lK0s2/U12F8bB3TKiwR55Ac6MLZsF+KTFCPVumXDoa6
EZDWVkg7O7nVkh6Z2DmEtijE7PKbquJX3cOgG/pf28lTZ1b5Gfo0dPnrJNNbM1ZXPTtsHcpK0hkJ
Vo7jWKVQ6UTLvGi2VK4+PwdsHctaDbGs7HaG9ldSjhSN2nimWYsaDzXIRiCxmrkbB86Ka+nQVsc2
ISYJ8wxzURR+HyOjnVKBnNBAtvJ7a5/QvFfwZXKWQdZhBuL0hKLr0W/tcuM+sfLstXVkK7rqAHBh
aH/LG3SpGUXgtGpEcbl/kxM7zKn1lxkV8OPDjnbLTxthlXfR82XnW/342Z4/BKbWSJ22dQycPlUf
+4UETwk0aQmCkw1qdi+dLRJAE0JBXxxVQij9um4wod0KZY5ieHS5bF8v/5IVB9IhsnKK3CSd0WUo
y84rmHWLvvuNhM/a0NqVeWAV6R1c0MNRsAFMQBV5RIPaVjppbXTN88uiRGNXX0Eny/7Gh1dz/nN5
QdaMTnP7yprRzV5hXIHakEPJAbKsIX737vLwn18LbJ28LMogfCxnXPtm8c1EJrxGe1sRpXti1gF1
M7+/SmPQtHXCsioV0FCuJxLOpvPY58zykFJPPQa5wY0TZCXU6Phnmpmuis9S9bwSjm80pNo3UZ8G
XI2gnm+b6LpIo+OgHTrEkRjB/JE67H1CpZSw/BWtBZc3ZG0WZzv44ImgLsXh2uOMbaVFfMml8aUU
DMT1dpLeuDSKNlZrxa50nHMpFIfuCByNpUtDcCnvjWCBmNOJLxnZuKmtnOk6RJQIAibIBbaraOxH
jjp1/VfWom2z/lW61z3EbFtza3vp2jOFT4eb5jx7Kcm+u527lTZbm4Hm1W6WW6rpWxZac/aDVOlJ
uBAVyCCdHNl7qOJuXKzWNkNz8gHFNSuWrhmC5PevWMoGghTznVHMW9qtK2Thtg4azRWfpqVVLBzS
uv8D4FcTuEWW7aSk8qauWXvMa8sO3MiQLxIEkOibVuQHqLfsVxwNeei6LttftvCVSKkTmYnMKhML
MQddiM3XDpQgqHFvUaqsLKQOK3XjRkgOgfcQGGLuJbz5vpSg3hZNuZEvXPvxZ7f94J6A0inWRiN+
/IKSR7wMbzPp/l5emBVj08HzPLNVzkjFw978XlViV0U8YOSY8+Wk8tfL31hboPO8Pvx+PghS5Plg
hkb0nNmOb6LU32/JFZ4X4f8LoLYOoSeoiM8UMuFhJJwHO8+eo8L9IVzysoh0Y43Wfr/m7UbZOaTk
koWlBE2KZebJA3jXG0/G47IRtdZmofl8LFAVymdhIfU/ew0a5+dq8Ltq8pMtBvG1SWjuDr7quLck
tUKrqmlgmpV51ysZ7biRTNcdUjrcOI5m3kKz2wrrCIrvMvLs0fZFd+Xo59vEBytymYNyWZLnYVwR
QHtUigaSVC3DCy9Fdl3FzNZ5mJIazc+xiz4vs7if2hfSfRfu+2UvWPFiHWi8NBNoimncAiGaFf5M
HeNkQkRlI9Wy4sc691LCE6O2ekRzBPLbJBr+lKR97dL4W9Xy3yVddpcnsWKnOpcSSnBotGF4EI6i
OFi4e3oo+4E2oWd+VFtbGnprX2H/3WonM+zEdJs5jMr0SzSlz/M83LO2e5pVumFNa5/QfBoX8YG3
As1Jc/dMcAetpgciXpPhz+V1WtsOzZ8dC3xnaVnTEAdPs5vtvJYeOResO5Z/N0RC31rWp18vf2zF
tXUINPA96CFicIpWgGZkrvLq0E7ypc5Vu4HEWbFdHQYcEZZBYAfpLzXyQzzZoKPqNgzX/Tx+/x/e
d+RpE2XogaYg4/QMjjqSrM27oihukeV+51hGzwUPEiBrEFS4vGAru6ODgIulI1IMoA/BVGJ0LIrp
BuIxND72jt29FzLNjYAuWfH38udW3js6BJgDTGB21ryAFnhIfnCzcvdRmpM9naghfYHkGQCKXOLm
PbVi62WyYhQ6pxQ4zwzqROYQxtZOFtlO5Ufebzno2uDaiW4s0Ms0GKTKeUQoeK2n0TPi+KXq5o3M
9NoHtAhgtI6buM0gT/3Q3k2E/Kwdte8No9mwgDWD1tyfWjQCET4aqduRPJURmCLSiPY3l/d77cdr
zm+juguRxtE9UePH1N0vDeB6G2FrbWjtFIcKTtLMw2Kgmfp+BC8BVMS9UmxcQlYG1zHA4Js566TM
8jS7j+Vc+XH73DbZxttvZcV12G8PCgjkkBLjlJLqS56jfQHMSVstMOY/TMEn10Ad84unfiFRNIHg
QwR1Mi8fh/KvSHL3ORMRyfylcVLl2WneHYAPZX5fpm9sSJdfLa7qQPowDuZTQE5lL7pjgwvGCZT/
fJcmc/mjdXMT5dolNUPbpAvaWrrGCWRrjNLPFTrVFlG54MSP+/Y+b+ssQHHL/HE+XnzZpWOoatn6
c9b3D5axSGQKCuH6eT+5731RgVjYtVIXxJWGAUSJI4vBm5Ie2C8w3n6r3Yk3XmF300vb2mBTzdq8
9ZO2Q6fP5MbGH2FkvA1qUC8+NNIAjqA0eZvsXGF1LyYV4PAZnIz/StNUEkTQWLwuqb34YwvcMp+I
DaHmuX6zIqN/H1Nhp96QFSJgyeBB5ik+AkrMvDiV5gk9RVBSEQQ8Tl3bvwCk9FdZUXkXx4hbDo3j
+UklWSED4kbVzxisXZ5KSe11eW7hU5kzHqBd2j2JJGr2pqyKZzlPC/67+9mKqQUP0ggWyN7tThmJ
EVfSgTw6DvzSoZT/srjgNwWiwn0iBN+bCTV2EbjZgphn5rED95RfsanyBzHVvj2b9n5pmfUAXP7w
lxgoSNypBpG1GICS9vICQKVcksqzhqJ/N1yzeGsMBmAytVDB6Nnkl5YAhwCJ82AaE+Y7sk7uzNmM
wfE1jYEBopFxl8kYmC2n6gfrAG2eKvcNdE83QWq22TvJ5uG5BADm+2glZNpZLbfVnpqGm/t9IdUt
3qLLcRmIqIOZluKtTtyl9WxhpodliBmYf+EcjpMwUNTzjAOAH1EnmKxy/FaMUPUMIm6XO+BUBuWr
ltEb0TrsLhGp89xMiU3BRYXenB51w0MzuHnj5YNQwHML4C7BRmxUHuGqXI5sGJW1symPwxqyqHs7
TX3wS1kHQLpab0EYwDOBDF+VsbAxsGOz2Cteyie3n6ej24PABDf9BigQoZodqHCLvczK4cy65ZTE
b6ruf5xdSZOcvBL8RUQgFiGu0Bvds894PPZF4eWZXSA2Ab/+Zfs01tc0EX2yoydCQkuVSqWsTLAm
5AX9g1y/8c0H++97leUwnERUdrdt7aaObO7Y+yp16dNQVZlEDZeo7jMA3L1t0mTzB2shJu7NjXrH
m66Tb0iTOk2omkZ028p25m2nDHeHO4cCBMg1ItGaxTvPR/aFDT7KKcnggPeA1gGT1fQcV0Z7aGqa
IQPQD6fe88S2rM30vazwPMlA4vbB+9Y49EIYW5aVb0hekGiq/bYNQJ46fJfxiM8xfbGZascMsNrm
0ZzL7CllZC72xPdcuuIzlxyydszSMyYRrkCefKAVsBb5huGNJoznYnvTSaVDnylz6pSmXXeKPe9b
zIYzJHFyA0euvfL8hR1d8svaQWs5MWi0LY8d50ezCZIn9T79ACmbvE+/jM/Gd+uDfai37rm75w/O
y/VBLYT2OjlcImnlJClDSZGcywBPDBz4pHw2sqChTIJ8el4r0ri8PlTPZ+YybSc3tvtTlRLoknpA
9ZRW8VsYa4n4hUBVJ3zm9pSDfMAC34sPmQragUOQbuLkpe5BJ1jPu+sTdnkYnl5pUph53XVKdacS
pXG7QfD2LRuHEUq8xhrR2+Uu7L8pwk+X9248s/W1TXWijQ1l6vwXKvwOZsxvxE7/fWP61D4AQ9Th
ZSVPPPbuRNvuRJmBv06YKyH85ejF1vUrc1px2zVi3EiZ85S4zlfELjeFuvbfSsVPn16RBmrnLitP
DWkCzwZEzAI/MX26vrYLH64DkobBGSqntFClbUwRSLf3vhff9Gpg65RlpVs6AG2l8ynuv3T0D2CB
Aau+0X6tEnTp089G8WliagLuGtk73jHBO+t9RcGbKfpxTbTssmmhjvXf1iffnSkKWMqTVWeIHkr7
1Lv+g8qq+zYxQW5fmzc5cVvHPnUd40B8Yn1JWoejIMEASGaPqOL6Al/2dpBU+Hcco2+BRhsk+qfa
TDZGm0S8J6CjrJFhvU281dYRT9LxW5r343ByU1NFk9cj1pt7xB2+J39cH8XlK7KtQ54QuhPXdZPp
NFC5E2mdbTJBfyD4QrQ9Fy+4oe96MApf72xpY2n3szLOkY/OiTgZuQh4H5lrsNWltdBuZ1PFweHn
kPpESusXlDnjoCPzWdvDusuhw3DT3dXSYU4tF6NQg+8cTVW8NWz6IsW04i0WhJ0tHec095U78bIE
G4JP7NeycvwDLf0E4aRvoL4YOSAQnMayH6Gdk/Rp6CvavTR1He9jOZl75ZjemeLUNNJ976vhdwsm
OtD++EVaBAqCFyFCxHTXu5TcWVWbHg1iqGdUNZJ3MhgouvMb/0/CY5SSeVYKhbhSIvMzu2n1YHaI
H8zWHX+meDxG1WjavF3fDpfPJujZ/GtBuZsiVi1ylJnN9dGKxbhhDX+VFftyW/uap/E7axibLK1O
rVWHrXJ/QK1gn9ftTeGOpeOvkg73kroB76XDiyip40NcV7vEbHf1nK4YzGXrhGjFvzPE4tjqej7W
J7AZJwdntl9ty94nHNW7RsdeLR/yo6BiX9nfl63I0lFZiQldHDCVVKdcFiGymUFS/E/S96pf2eRL
6239OxrFQYGbcrwY2QSsu5LZxdfYLtzjIF1rZcIuHy6Qa/i3i8K3YrDbjThTasjkmuBmGL6K8UtC
h7Bde9BZmibN2eCtdE7jFNidkbIHMKyCy7h2D3Mj72LwP6ycLn+Ltv4bv4Mx+N+RxPmUAzRVNqCg
DcddChlVJ2zDYmMagRE6QQMmqY1xP2zNHQ+Or/GGP5Rf6Xat+8ue2tKRXE4yAetQCOs0DrJ8r1Ri
73oZE3nbTtPxW54PxPMZO3fKq9+1C94E+3GEyJWzRguw9Pma5ROCnGJngdMokSz0mXfnTWvSDUtN
nzf3p+BIjamVIStuQZ+teUXu+JmW3v66v1rYWLoIZSZTUswFmrZoH5UEUCwX1eJBySsTqXm1hktd
sBEddVXLySU1G1GqGYOHm3X5+C0tnfjrmJk0rK00j6GYlq8x8SwNSjP63OJ9k5d4pKcz7gXysZXf
bTYEdb6SmF1qX7N4J84E8hGg8EuM3TzjvMw/AOIOrW7Faf0tjr1kiJq511ZDBDJ8zskMnZC9q3vQ
EpZfuuBpPjZQ+W0O1jfwWziv5q7cQO/7W/+1+lr+NF/GLPA2XoRobcUlLLhPHb3Fhiqf4zjBE2nj
76GHNW/8VrxyVzbb6/tvYWvrqK257QEcmagNVm1/fmjjOkPZPJlWFmqpde20LybHr/o+xjwSOxpk
8aPyuufbPlwzd8bbmoDl2jk1qs6QkBrEKxgJUE16vfmliddMHlsY1V6Oa5/K0dgzE8kad0wlFBnX
yDyXpub8+yefgtjBNpSHlaXgIW6a8S7n/opPWfp2+9+mS9eQbJh7wExIte/E/cx4iErXlS259OGa
caMM0FA+twHQKPrfDZS+RoPvbpt0za6lrVx3sCr3NPVeULRfS+iFxlN745JqRp2CrWp0ytY60bS+
76i37c3e24IVf16Z94WZ0SFYtEmS1Eo9+zTaSSRljYCt9NemfcGD66CqrCWWa5rEO41n7upiTFDr
xh+svEwCCBU1oTd6N70/WzrECk8TTEFc0D250ivDtFPtJi6clWBtYW/qPKX+iPILkFYMp9x6cycZ
DBJF0tNt93NLB1ihltSKHdNBzdagfjFz/qCJ85Fx/4GT4jbuREtnKI19r/FJpWBdNtRIANpNtqrN
kSmnMw0hmyO3143h8j2A6Ny4GScVvCZgAIklf3lgLTzO0yTARuY0AvIEpfnF7Gg7BHij5L+vd3n5
XCW6plAMomhK8owdG2fYCuhsbZg7ZRvqQzAxc26EKlo6iqxoSpMnQGGdjGZE0OMU+a6NwVXTysTb
jY7h4AFF1sNxGut65xZS7Tw7aw9G7fWH2sytbyzFPff6kJdsVvNmdMznUjDfPrVi8vHwSHryDcAz
iMFfb39pv2surWoSweX5mPJAYWnbP5zMjbp5rWBhySloLm0uvKnxvWyARmG+96f3hMZbhL+7jP3x
sl/XR3B5U1g60GzghqBOew5BpBe4NdAo5QFFsAEADytztLAGOrllMXggH/ITyFCL2A/jjIPcuhYr
idO/NcAXYjkdZTYm0pviDj4BuJou7LmXvCSdaJ6aYTAezkpjbVACW3g3+6aIUls0O5AfQEBzMOo3
ZSm7Cbo452FczPLb9RldGq8Wung5qqLhQJxTPBT3gzJe2Dzf2PR5G36KKibHRV4+byy8g3vxvZBD
ggRfkt52MuiANINnddbauKwUyTAderwi7npeuSsR3YKp/If+0ik8p6+xmVX3YzYeQWSNx/mP61O+
1LZm5lY6cadw0wF8ks1OTElAuL8V8dfrrS+ZiGbkhRDICxUwkaaTQWLeZarcYxMFRnFbHSxO+n/X
dfRoV454kEUBF4sUFH+DMXO+kYqs5TkvnzaWDjorkypzk85HOApFv8As22+GU2zAYI6jFOJHuZ1A
kjxbK0pZWA4dh4b7tGUJjt4y34WSbuxum8RLAt+IV955FlZEB515oA3LvBrzpVQOkjZVbS27bgNS
jM/+mK9B25aGoRkyz4sMYpsAEjvnYK/K2LMjBlDX3wbMsnRYWW0NrYJcIYDKUDNPiy6gwOcl0xr+
dsEPOeffPzmLUY5GrMpOnEQrvqKE70109tp70kLBmaXHEp1CUY5bw8mN7rCdJKT9vIy/08RIoH3l
gM4F5HM5GEcrJn+oKXsw0/F7kfEbg32diJIUiMPBogeTRFLlwxyS/GiAPHdLhLPGdbm0xzSrdz1b
go4Vt5XRp69ecT4S2/qQAoEf4nnu/bprWVojzfBFX1SVPeNsZCo9NEWHh7P06XrTC9+vI9BI6sXl
3KASWsROINTDyKB2Zf/hKBO/3sGCT9FRaMKb3Eyo2D3NVvcq5iyUNt0PqJutcugIOeBlrW8r2YKS
xL9b2ZyFNXGws55yAveFZDye5/CquLPz+razT0cHjD2I2P1soCeKGLz0vtjJSsNLy3B2Lp+sEKKa
QgF1ZIIKq/CCxhfiLQafaTizJtuxvFxjCltwVjrBH/E62y8kBlCgTNfO72P8M9srUdbSUtv/DmJq
XdNmhaKgU0PwNtxxvwimGcA2LgNSvZqy3FzfUwucwpauiZhkbcHTGE/J/Zh5e97aDEKbefWmlGke
bJAMJ1uz5CWg2Z7bh6lsi2LDcpmspbEXPgAotX+HSqmT5sxt8FI+gIQnNCdoVIEvMQB1PsgobQOs
MzfFxYDJ/ttTi0fzNKNSoQ4RPOPx9JTX3m2JOR22Q1s8jbk+tACb1voxjsWPplrjoVjaz5rHKh2o
bZoEW6Eys/3UPJjxiydfnOw25hRLJzQ0hmIcuEL7HqCmpahBDLgSPC9YiM5n2EPQx0zzwjoRAWFz
kHUUO2jEWGHVQQjm+vZdsBNdZBBZ5X6MJ45qeSY2tv3ErerNJE9Na++NBuC9GyMTnd6QyIqIASXo
JzBShAWJAzH89lS8vT6KvzNy4U6lUxuOsh4R7uJUqjf2q3WkYXlsv3g//VMdtVv3aQqdLUDwr+kz
+2a++vfk2N9lh+K5+C6+U2u7RrC4cDbq3IeliPsybUDw55rirfS6+36ybjI9SxchBKEi9xowlZ9M
q322Zf/OJFk5Ff+u9aXJ0xxIX/am6OSZcQYSKEDrenXIk7h7HfJsCqljjm7oZXIKRaXmR+FBRCZr
lf2RWLR5nCiCcRCFxhvoJjhHcLAgjZmy8rsxI7Hp50U6BrnDu2Cinf0j6Qa1axvTfCxLMN4OnSz2
hoy90FUx25C06G+6ABFHs3ki/Noyz6wYU/nboP1u9otNa/wc5Zqs+WWnQvRYpWgIqwbI1EO06b7L
/G3jjlEBAS/j4/qOvty+ZWmuFjqschhQKnuam41lBLiKgk7xWzIOK4u+tFW1Cao71KNRhWdwkjiP
RIAccihfr3/6QtM6wZ0CKmRAQgzPtrPtbYWc2N6axRpccWFi/sNwl/RKJYI2py433xvuHZIpQWFV
Nj7Xpfv9+ggu3xUI1b0iZyWExlwTIrqN2hkoDREtO7hcREPpgKBAvEnVb3y7Cu1ZHpAU3AxWGl3v
+2IGDV2fx/0p+qoMz+ytpumOo/GcWuqhTsp7eUZE2fRh7tRK1LLUixbjDTLu+xYPlsfU6OtNVrZ9
CHT3UXLxPc9ptu378caezrvk03jc2koGE1UZx6psvgNF/2ZnUNHs4hFQ/Hb64wxjsrs+cxdPS8yc
FvJ5tTfLsUXxRpPlfpjkJgkHe/KCYVgDdiz1oDlKYsq0NHvMGk5i9QiNZPUUU2hcodBKrDxHXDQe
DEKz+8kaO2B6fHlEVv+nWxo7r8cF9foEXTQdtK3ZPNgyjSEz8PlT3ux9482aza0h/2RmedsK6KyH
nZI2NKmL7qhmlN0EhRvnW7BxucFUNdaKY1zYuTqWmJiG5zlWXB5LVeQfac1JWIMLLwIVB2CuuN8H
Xl8MK65sYcF1YPFQk0kMs1kcgTpTm1TmoK3oHBrJvFyrjFrqQlvwPBnieoYMRuSTOxQNbT3rwIf2
xgXRVrwqWt/Ek72E/Ehd7iF6ake20xYBWGPE8/VNdTGAJFSHGCs/A86+8PKjJBlUO0bgc35kOfNe
BmGDy74khQzH1kOZ8EygAnS90wUr0anrGmXx2Je8OKJW5X6qjdcYvdzWtDZlfkqrLhua8uhCdvux
N90/PWBQK5v38neD7uRfZyiMOeE2y4YjyVpQe7f8ez2ka/wqly3D1dGb7eABxZShsBzBQ/GjiKeU
B1I5+T1YmeXdMKOsKTRAr7GS0VzYuDoA3Clozj341wja5z+Lib1ROn2vwfJ4fR2Wmj+P8tO5oQbU
gBuzKo+jWw5ATI8iMr2GBImPoPR6F5dXg+ogcMNtvV6xyoWcN+m2Madqj/TmGo3wgrfVkd9jJfuk
tzOAbwSDFtajX41BmTPox75c//ylDs7D+jRDBSr2xqa066OT+Op736bAzfazP+6APUwg9MlZur/e
09JEaSfr5PRksAcCc8tJt29b378r+7TY3Na6dqoqSP5ZeAupjqC96bc2B8kZt5pqJZt12T+5Or5X
zsJhfY/H2+6sUStMw9lnPAV7PyvPhDSAQyAt+6uzxfsto3F18fCmhP6K5VnyOM/ipUrzt7Zc47xe
MvCzqXxacDKV4Fk2PXmkk0xCypFqKAf33ulK1KulTlhmzQo70OWt5eqQ33J0YpTw1c0xN6r3bBB7
P3W2U24cqqH9en2eLtu3q+N8cY3tgAYammM2Ga98ar8wb/reTiCcu619bVcNSZ2abn/OYSAkaFKU
+WUgOG/mw/XmL5uEq2N8jQlvxI2Pz59s9VDVFejdWLkm9L00/doZlIFePvP8poHuMbcD0NoYwAHQ
O0jUPBoOW1njhRHo2N6+5H3WOVjjMfHGu85I1L5oy9tCZVfH7opmqNrZcc7izCiXjlXyqxqJF07F
bXGTq6N3qeI5gdR6c1QNGcKmyX/5Xom66HZtfhY2KDsvzidrA7k53goyjg2qvkr6tZseC74S5F+u
iyQA0P7bdm4gtW641XCkeNh0NiQb6UZiseG1TWP85tm0+Q5W7P69HpW35azPTtnsTAdPkXFHstje
yhgqC11nJSgNBoGWU5g/e4q8b6wK++n6Fr8MVCCup5kQgC9z0qYVj8q8sBm4Xrr2ufEz1wPbC3DB
dp0lh5yXLVLNg+8CkjqLbUNyvEjMEKrKmf81g2jiu8ELc3v9kxacuQ5O5mIWMUFW5JhV/IRkzp1M
GHRvmhcAfMNOus/GbK6pQix4Wx2hnLGhzivbs46KbgzL30F+PLBqc2vWH9S/CbuFjaBN8eAkeFVx
Jh5hnX+3XTYF8zw/CC5+++7aOi5tZO2GMRKIa831xCJUoYGrYN9aRpgosXJ6L7Wu+ao+c0yzlii8
TidP7SAVWD1ac51853Pl3daFjjmWPZ6DyUiNyMXebiWdQ0LjvTTbNQ7dBX+rY45tANvi2bN41JBK
boyuvFcCjncsioPyIXV8ffMuOFydLdLvmBiTWvCI+1+9/o/VrEQ4Cyugs0MaUFEEL2RmRB25G2kV
quE1QQx1/aP/ii78JzkMJ3Du9ZMbpMI1zKmfeWTyRp4MZdt3deKRAMqrMdxNQiTUUIv6N7S66JbF
ox8SqNNDTUvOezWDC8CJHRZUHJVhUxL72wkoyJuuCK5egJ1yI0OtLgZetWAEgGRXOz+5otxeH/nS
tGpBb8dIisJutN5WDzkY/UQWWeav621f1nXFrGo2KdvU5lbf49MH0OG16TyEnl0HGRx92da7RNE2
aBnutiPYD0A+bm69OV95Gl1wbJ5msY4xIEpuCY+sun/kcRKMbh/kabmbsmNbrz34LPSiY4/bOjdT
R8rkWDY2cEem/2QlYOaIXedx5gN4TyZzJVu7sFD/ASL7YAgWfhUfEc6kB46qwZ031f/LbKte2QoL
lqsDkCnUuJqJjcnR8b/WCnLIXrESRi59uxZkNCT2Z1IwHtmV9YN2TbGLEWFTDrqJ6zttqYPz75/M
F5B4BhkEk0dKOVOYGqn7WJOmf+G8SG6cnfOsferCQ7J/9it4iLo59CQOTbH2tL0075oJ9qC8HX1w
TUVFjnx744/ppi5Vv/Ld56TLBc9GtbOX26RRvcJ3T+bEA3CVfJi2+6NXyc+5sp7iiZFgMtzAl2x/
fS0WjhmqGf3YO6LihsEiLxvbaCDkg2bFa+s3PTR765frnSwtuGbds3A7N/ZsHiUFNDTFS+50YaVu
QtCgKFtLYGVp6rqidnjUNdlDYje/8qJ7ZEP71ptVSFL7vaC3ZWdcHYRLjaxGShcDsWx6P7ocSn43
SUVgFGef9WnHToAx2LXV4kyrimchkrc8XuNUWdiyOs8jCpPbskplerQTxOdgrQxn0BqtHMYLO1an
eTRQhV0lIMA5WrlfviJpnLkhEpaoHKnA2n3ycYcDVHJUzcc4e37U+mK6MQbTkbapGkfLaKbkaIHs
yqXpg6NO0+S8Xd+0C5ahI22LcvKk0WFg3dyFWb5zzSL0aBkKtkb5tmAWun57ytthwtqkRyfv8qAc
D3ICHyMEZG/zs7pQe1bL0o/NFMrzqRvleLQFrfwzWOyi2yZIs2p4WKtqzlZde1ZQoyK/Mb+z4tno
blsAHW0LQiOCqybsOs+B6GwSkwcZ3HnB6rc0YWTF4y4Yh46ybarBmZQNf06UcTAzd9fXzvtNE6Tj
a+PUk37cQvqY1HIzdwfWNg+4GAZNZe5u6+G8dz85Deq3TKYNwoy8/OPmjwZxnwz+0Lvk6Xr7CwGT
jq21KwJZKoKwzC0EAD/x/yAhBmuW/YEI+bXq7DUoycIlWkfZFhUZXDvncKw9RJcRX4LMxrebzVTA
stWLyG4ioSSujriNJ4dM3shY5IyPvGhCAYUMVq1d2hYsWoe9QUbIpygvwGlKhvfMQxWxysmb266t
99Jm1U5r5VXS51PDI5HbB5ZbG1CHvV5f6qVP16xZDu5AUErFI5I5wWDngO1NKEteu2guNK9jU5IC
xdoWJNUiiH/+cHukRkAGC57DEp7v+gAW/LUOpO1nm1LDxAGKI7lJqyD238euAI+pt9LBwuTr8Flk
ERwQUeBGzmr5VnZIUg7eihNa+nbNjnNSJjgWERFDl3tjZ29+7oQjJEXt4rYITCfUcqAfiir6IkYI
kAy7Bk4pclTjbWtl8JVrw9IYztP2yRcNJB+BcYAvYuyVQLLNoKDge7X5jVGMzgyXk3ROc8dDZYfV
3fnmGJpcrWQrFtycDpcdvbqik4CboyV1PtzEADvmlPyp494OzIq0r6UUyco0Le0izYSzLCdqmAa8
IapKbUujzLfO6Lore3RpETQrHjMw8ztdXxyFGYsisFuQ+ppnxc16rLL7ApIQK1O20JEOME2pD6ot
QNOhdX9PumeWPrX8B2RPr9vy3zP+wj1IR5nOWcOoy5r4+PHxGBnbx/v0xdk7+5MKwHAaTKEZAnEa
nHj42w2qAFi0sN3j+Sm0NwigAmCON+2GHN3j/F5F3l7eTVUAnfnw1dj0QR/8XvnKi5c1U4+rPQkW
akhEdieRq0fmVHcQTVuZ3su7xNSj6tET/mii1ugkfXpIW3dHO7LyRr7U9Pn3T3aaVGnmGyaEW6j1
xquX3F/JH1328KYeLzugSFKphPCMyqY4mGw/sGPyRJOV94nLEYKpB8uWW1VIBMnqCCrF5KUrDQ+x
vjds1JxDv4HbNDRB1nmk9lyt5KQuA3iJqcfPCcXyxo2IT23R4vG6rKf5rSgHtpuReNnMTlX2wSCI
PJHWsfEEwpMHHEAukH9t2m8Tp0hPXsKdvS0dW4Rzq9Q3g6SxheN1dg4Wm+Y0dKs4hS48qym0AyZl
RkWDmD2gbdbeu7bf44SvjLCwveGL4Ttm9ULHZK1sZmHF9NDXz3xHuC72rBe37Fk2FtmyhBs702XV
yma7zNZzDiD+3W1mj0LLCrWcpwok0XXonoETlBtfVVXlVURjt/ZDJymMkzJAewyaYTCeFo06dhbo
jsOEmF2Mv5NyQ43EfyeydALm1/1HjAmawsFr5U/oQsVzmFt58VR1xPhmT/HQbVHEoR5YCkHV68Z+
2eGZenFh3nkUQgOWH5nzDA1bWqVvEHP0s0CaKNIeS3VjIGPq957MjInbDsSPKib4bxApVwjGBlYb
gd/LLAtiAa6y64Na8AX6DWUwhgocmCw7+kkX1wFOJlx1vZp9u9780gY7z+UnV9MNWZMMZRsfzdb5
6TEQSpxr84ssZSvH3dL3nzv+1EHsESkESxFvc/LQcOvR7eq369++sN76jYSrgYwD2PeREzNCVLKc
+mx+yABgCpQgP673sfT5unGACNv2LcPD53evjWQblFSsrOzS51v/zgxgrLTOWIIHtng+mumrJbOt
Lf1wAvLx+sdfTvyYeuENKJ956ZXKi1ANf98O8c7N7GNWP6W0CGQNZKKwflcp3V7vbWk8WmBTwfIa
YZhelLvji0Xqr5Mj9oVjp0Hhr5X3LvSh31Ecw5WOwTwnyiSfD5Q0D3LqAGHx7HmTtO3KyiwYhX5P
GaQJMLVEineg+Svr6J1LxheEOyv7dql5LY9IGnw3B4YoYjT1P/D21r7IgoO1AdTf6vf1xVjq4zyB
n8xupLbRAx7AopgIdWz8KeuDtu2NwMosuKnbOjl3/qkTAPZB2tAWLCLSeCSQmEqMKkqlWrG9pTGc
bfJT87GZkHEGlCUqR/e5Tc0vXCJQFMP2tq/XTDtvumZ0W9+OYmYGYzlsU47/ss1trWvWPdCh7VTH
7KhhexN39Bisd3QYV7798nXI1OveZDMOpIZrijJjx9VZ8vwbZf1+TI3QYrvrI1iyNc2eATNtjQaW
FfGC/66FUQbKIySgXpGFrhhWQrjzYv73GmHqtxTGYgEifMeO3FZ9IdA5CAymXq6PYGGW9CtKC0k1
P3UtOyKVvxna+rvTzUUoMlR2UTCr1ql8va0jzaJBe88SG5RJUdNY9cdcTF3E66rfFH4T/6pmoB9L
aE+tvF8vjUozbWPqVAqJShZ1xhyO2YE6/l3eHMp53qX2l+sDWnhpNvXKuCyFSAjCbRpZo5dbQTYq
+muuKCqyuiaOtzS3eWjWiuyaue82dk/GVwCJgERKPcNZK+xfOL/I2TF8dgCtNQLl0iWnuu4PmfJ3
U0k3iiQnk877rPRxupy4Xa/sxKXeNHeD+n4ufHdKTtZMI9NgUO/goLav7mC29yZvd63CBYC1b9en
eKE7verPYi0kD9oRvGMuZQdDOfBtkASJYsfvAhvWDZrUM0FG4Vo06tK6X4mSLxf+ElMveJEdNHSl
YdgRaAqMwCVTo05Jaw3FhvQifvTL1g28nLMsqE0+bUAt475bKV8DSCzgw8y/aiyfVjW1WZu5LHeg
jzDOb1YCGM2J95PtIJVs5R5UanJ1iKfeBvgWYu8cEgw5aqVMSayAZFmxTZ2pR9EpnT6mVvgrHvW8
py75IS3pA15h2kL9041sf3rmYzWHXQZWciMbn66v95Kj09ypGmzB4sxwIsVEUwad0Ts7Cyxxa2z2
f2t9LoxAL6ATLthhIJfjRewvpiXd1ol6qYFxGfFkZePqVjIGnFh1xmtuFE8ChM1bW4Cm5ksGxlnT
fHMhruK4jxkeQEq7PDCTr0zuwlGiV99Jc4R8SgzQf46Cu8ZIQ0kPopgeBft60+QSzQFPSSOGSbke
rn7xlwp3WdQKr6zb33vwpXnV/C3tTTO1mphFKFQRiDUdLw2NERTgSkFRB7ox5XGaHR886qO7LT2g
LGujdPepArpXzE23cRi1f18f58WJtDxb20QNEDGynTk7KjYcDZa9Jdn4fcr4MUsq55aoDpjzs8P6
ZJ9dTeyE2BY7plmUVR+i+N9siPD691+0MrR9Th19atucYgadbghKDsMcWTTZjpTvGrZWSb0wPXoB
5iiRBPboMAFwFv+sTcjC1Z1pQyA8+0CdS3R9DJc3BAahbQjbntPO9WroOhCoNsNX7Lyq+UKq6qvd
i1NejI80U2+2PTWBYboqAFTgKYNaRpDGazq8F2MAfMJ5fj/No5+MrbQbpzhBJzzdJ0aOWKPwxGPn
1sYm8T2yJx0rVjbERc+Fzs6/f+qs91I5NQK6Z5nBhnsQq8/heXBv16dzqXUtDC9pIkQPZw+Wz29D
+yrk/25rVwvA+zkujbYr+BGVd9aDpGa8Hf1U7a63vrSRteNi8HkmjanpT8zv2jngqOUMcL3i97NT
TitR5dLMaMZu0NLmzInHk5iaKuqGetgbM21+Xx/BQuv6cWHwppK4pU8n2rvdk98OfTSMcXdj65qh
dwY4Hi1h8aMzDGWQlsND3am1QoeFyde9PSsgrcV8LwepLUs2s+A0QuWo2sygeVwJspe60Gy8SBVX
mVHzo5UkAMt4G5ZOm3iNhGfBfPXA1nUkFWZPc9S6W0jCC6iHlUniBXMtfsYzJMPsVanjpYGcl/+T
8aocaf4pGXFCsP3sU3ikeVv6w4ovXGpdM94R6Z2ClEV+QoY3VNO+BmpTePXh+hZdcOd6Ha2Zs8mk
JOtPY/Yd+N/Ayn8iLxP2N9WDWri8/js3cw2Q+9D46pSOudygKKv4wg0Pj3K3fb5mv/bUec5UQRox
kyLMOrDPyUdrxJ1izcgWZl8vopVW6lOz7jmKmrNvFhJKXuO9OUn8v+vfv+Ah9FLNGnMTt4bPj3aj
4rtempC6lf7/ObuO3cpxbftFAhRJaqp0knOosmsiVLICgyJFil//lu/owq/dBu6k0Wg0ZB1JJPde
e4Uvuq3P7v1DxTYicTuE63J8UZN/psT72Yn4rOTyP3ENQvpRpWmIB8txi9DL7p02f8FheUJZOG7N
4d8fzidL+KNOk7RIP+NNm55HIYbM2P4mCOIsXTH2nLoSE6Gnf/87n72ED+tXK4tYYwp3KLeD2QaX
yvDeX8PuixX22Vv4sH4nT8FwXBkNB3peiG0r+vEvkS//fuufLN+P+TyIHeUh8MH44oGE5K9/bDog
SO2Fk+iLBfZ+mPy/yhzv+MP6XZuEYFCKvQ0a5Q5WfEv6oEi35dCQ1x5yHZv1DtmaCypw6b5qsz57
Hx8W9TbQeOQTQmanZD+k8Xjnj/X9vz+vf740+Sjz1iwcVEsWXDqGWAVDH8Tm6OCLguWzi78/w/86
B4aW9+tYo6r3OLve9fgS6q+c3z679IelDMGyih3CVy6gPoVXaO/SfG6Gr1Rv//yJko/KWDHCEW1r
DDs3yKb0EyTcqzYz21cMz39ex+RjEg4yGicO7wx2Dsfh90j+WnndBYgWDTAFFXT5Yrf47Ee8P7r/
evoeQdIl1/gr0xzgGO4f1WgObiJfbKb/vNLIR1VsH2rf+un7QvAew6Yr9HtC7Gjz7Sv6zWd/4EMx
3cgEQ3Q/qc/d/MvzNavG2Lv0xrtZADuW//75f/aMPqzmZmoWCJDwov1Nlsb5x8WHbELm/9vVP6xb
xJHaeG48XD0BF2Uu2ZRmZP7i4p+sgI+iWBksyArdsLiA8k7ZLpZfW7T+/fcb/0ecMCQfJbF1HfcC
0V3sjBxUmBCmJGeTBnit+9MW1eVI66s6UjKDY9IXjIBPXsRHjSy8DWqfMgXL00YXDESobEmigjD1
hYT4P3X6/9+3yUeNLDUjdz2i2S794LnD7Bi6m66bnlXvggJRwTz3UrVUKwBXjN6ceEa7K7MpbeVB
hEFazIkhQRbvS3DsI2FKLRAcANCi/qp4+Ox9vj+Z/1quIUMWRIBGGCaZwx8KtS3P6j5gf/79jX72
fD9sBmJaQKMdhvTcGpYH9ke3vXjuizP3s2t/ONA7W0cpxP72snuAS61KfxGYLQ54hv/bvX/YCMQW
QQPxblZJCc/W/Rsfn/j6xXf3yVbMPmwA22YlH3bUm6HTWZ2sldUX+Alkyz6W01fpqJ+92g/7QCKM
6bumRlGb6mfu+xd/4F8wwj65/4+CU9iyz7KxcXr2Fu/7lu5vYSipn+1zoK8CXfOSt19aF36yIX/U
niJAOhiFGeG93rd34aqOc0MuHpW3Pf3K6+2zP/H+M/9rEQTYB2zT+zgZde0gNmxrDPJlkgXNBpJ5
Uvz7B/XJ+/goQ0W4ddKaGT8kIHElrDwglfWLU/GzS39YxXPgaBsBIoBDyEgyO7uuVMHy69/v+5OF
Rj8stJQFdEk3nFbT1hQACM5UkgfrvvKx+ezhf1hnXtTUc0B2d6l3cee1Xl7PaI8mRBp+9Rc++1o/
rLYBg6FZRXtwgeHLpa91VPQmLtws3sF/NRZ2i+MvjseA/Ufz+A9b/kf1qHIQD4xudBfVzmGJcVLy
FAHMPpl6Gg/hIOY38FPmF6yf9lnvCzvIqIPXLSMjoj0Raf5dQZBVCsS/q4z5s/fDKt4dUmvbh2np
o2+QxHeXUJn1CIv89m4hrLmC8gv+dLNglzlSzfUUw4IrQnpb4Q/IiOIy2e8wYOwOOF5V4ftbAMtf
sKOrYd1lyUQQ/J0gmCrDcEfmPDhyRQNa26tGVDRobV6HllVq/hSSbVizDe3ZZe9JjXylSN/VXtv9
Vn5H1wr/e1zAzgKEubmNKyrD7s3ALv4bBnFRpVQ3f08ByNxh4GrPy7RCBxS17t4LqEnz1bfuBFMj
r4NbZuOffFGbW9674TLxpf6TektTpZAZF+Pati9IqV5+zbACvOoI27p85AaqKBEtG4KlAnGxgkSF
P4JpAhq+vRebV393MNj45aHXRzb92j1Q5FFDUNy0MI6NEoTyTJ1GRdOl+45xII/yxBKDXOBlvBlt
K0u0p6HLsIJ3fcYPd3WeuMAfih55ROBXGpOttfIuY7L7jzIBsTUjrE6u6LIG543CXZnThD3peOij
EhzvBp7j3TRXXcdohRUmVOX3I70Hr3+PSkQRr6qIw4XdBPUSshxx9TxLuNueiT+4R0Mmr6BrHeBz
aKZqjqWu+mlR1Ti4HqZfw3Yakq45Q7+1lSZUqozlsBa7XeeCteF65tu6HcPRTWdfDfMpZDospV2T
+5pN6wsaNL3iKcjwuFNIzJxczBH1CMnWIVpUhg82vbf+Yh/SKIbxZhh635HGUh+UZWHFaKgQEazi
w27bJPfAUs263dk/CWvnKzlO4zcYYIprf5ZTgWNkurUr3V/qYVP5NmN6EJhoq9oo/Uk2oiKEDOCb
HibFyo0lQz6uk/xLgVveTcwmBY4bfTXjz1WxxThwqpd3n94abcEQb7eMrroK+YBB3LINjwGBVzpt
ph1ZcED3r5tlYN8bGwxVMvPuDtFh8+3QhkHBFoz9FbcQ7++eyGXK0nKNgvVbvO1DpWozlcpnomx0
h4fu662kGO9WSM80yEOZlmsHKssVWQJT6ThleHU7qeKWiDLy1Zz3Y1LfTJg/ZW0Mf8Q5asNjKjl4
G/PCYGY6qquuUzEW4yKvkjlm987U3XUw1jZf4pa++Htgcj/w/HsTwqdJSD9ssnEj0b0dRXgkAw2O
vsWXyYPN3cgNgIRtCJS7xNFDKuL64LFwLecoXr8F0f46sg7EFHjLH5Z98Y923WNYrTh77TE/AXc/
YKpC2Lo40trGL2zVrhz8uQ+ywZtV1qw2vhlRQOf9PnUNtOsJKXzO33wSyotY5vRPmPYka5pG5HGa
NGklId76Jtr1W+1Yl9EYlL1k5cdkH3yVbZ5JvvWNaf443gx5p4Tdz4KQ5ax1gmBNLxhyb+bukVEN
m5c0NXVlZCTuwrgfH7jm8LQNt8pv6fAwDVpCNkmj74YTv8vFBiHF2IqhhCIxuqGJ2J5FBAOBJpib
1wj/dkbFQbHb9RvNdsUwkHeBl4kpjYpmGF4N7IZOi9+Dzu978qkZtgFZXqJ95fu2RTkmC+3P1IZg
VS/9xm8aJC0c1N5IkY2zGB73oBenlMHLXQZIKI4NYNjSkKQ+CJsYpEruy89Iv6uFutUbbohGhAAW
Wfo3mVsvQ6psUGql8Ht9Q7JFSgs/C57klnqk6rQKjuDMREVEYIXMohkQeC9BfujW3q+sS/q4Smra
HDopxjlbVk7nXNC2y2MkBh1ETfrbmiLP1C4zHmRQB2U4krGSdRCc98Z2+WqiCZ9v2t420JY9OueN
j0bL/RkO1uB/IdvqijFrMQpWFH3/uh8SZmE+mHo1kq+ipfvueiSIE5XGBwcHpMwsy3ZZ90E9u21k
GZtx96IOwpxg04HffZo8R000Pch9WMtu8tdfjfIALRgumqOY2/tVjWk1h4M+zKOHk7R1PrTwzqxg
fGjM/Vm/vBATtXfBuMYH+P+YYqHxlnPP43nja3mNYe1amXZur3a5bX+mcVA3DBt/1Q1M/BCuWS4U
Pi59jtlLdO3FgXfa+mg44rPAF8ISeZJNKCozNG0pQcEGRddAsi6wb094TSvcmyWrApiVPw9Ij+6y
cWTJveaE7Xmfjt6fBbjGNdR0/DYxU3AgS+xuOiObbyIM2Uvni/48piO/bokhBwauXWFsPZ11gAsY
N0ns37O+gyvjcm6DzqTZgLP3icL+KdOkju/lvExwkw3F4w4jlz5vNu0vZTq19XfFbHAegFEXNub8
EEnZf0csgMDGnEDespPlTmhKEGUdRXmd6A3GcG48LFM3PqtJ6yplI/8W7/3vRSFIo9go3a/iAe+K
wqD5CcUElnwddN0JRmDmFO8BxvdTsMCBNmi0QuAAtlb3EKHTegV5gsylEB3J23B8cHS8EV2aKSzx
TWBb5NGY2T2u2Smp2yi4TSSiuspwmy2isRv1LaX+fA6lh6U1K3mMaD3NGYX+TufSdqS5XkLezrn2
om2rFmyPRx+5i2Gezjh9nYb5QAZXXPnoyyAouEUwwtaL4HHgIeI2bITWQAKPiCYFVY9KhFd6e03u
3RD4JbYtv0Akmnnz2TKWCAW20+2+wXBKGeIyomoMqZN0/sNc8s6RlMhzDVhgh4wEbRTjZOtTv5hR
/7xA6D0+B2ki02zioay03nS+4WuRmSVh3cM/Jm5eSY0DIBqDt0n47nHfVAoaQ62ZzmbuR2FuwBHJ
GYXZejb1A6tgMmVzzRJzHcWePmArjK7xeW+nbUAIguhcPGbDlq46D0aveU28lF9UGPul9Cez5QRb
aZagUPMKSSJsiTulp5ZSfYgb5243yFafY7r7F0DVEdKQtclHLIU/CDTn2b5PWwGrG0hpt20JSr4Q
fnC286ccDB7XFmOHNiDb4lSGSMfz7F3SdFtlJzFD7gK5CsjjquTE8Wrn3XDWkvAHpKw0/Jawdrh0
4Ck8xZu2adba2buJvAZeknzqsd1Hqxc+y0HSN+0l/U8/1Th+qYuXc+dQL/cSM234FovjttIQxSVT
d5YacaiTUD/NG5nvZY8DRFgeFeEUO4qkO4LwXZHCmSpbJ989GSXtUiDfVghw2LaNnCUCYMsJ6+15
mWRfNHMfhqWqd3nLiF9HhSIyvKUyJtiKiDBRWTvpfQ+VqyEC7oboDQYV7hLZeboBqwOztI640lCh
50wFvQSpSDBEDqupfounfcnHuU5+aJDoMmGtKVVMo8eVhfaGrzUc0BqwdrwCmdv1n8WnXnLkuFSP
8hJW5PdgwKwqZ4tYK49Mx36cYsS/0AbAYdwtB1Y3MCsiiiDT3nK/cl2aIr83DO3dAnNFONehmyVs
doVZdH1BRMXu8t64YMpVJFHMWNupR5hCd6We3HTrYOSls9W1oYKIKbb3yDNyFYHgETTA1PXvpb2H
f51B5YJFPrImuc/LYAG7qx9m1PjzBKBEGBvmcpo4vKw3LnM+aexwnV0VyWMCJZmo/U1ls8EdD6jT
TiqGqxLGNM2poVN96TqNJmdb69MUBd6WpcLzSxuE8rTY3pZTotR1hMbsjMcb5HZNg2pL5AgKTNDf
zHaoD3ohU7ZAB9qgePGnqzkIeA4zFnls0zm6TlCR/jAE/o0ntnszzNG64X5iaVgujSZXfYLzApyH
/Y62y3qnolmTbB418hn8Hvo9Xzuw2ZZ+P8Iqg/iYZdf4B2mnZ9+NUU4DrylhsS6fPbGS6zgaYW06
DcN06FOeVFGnDc52lCCZAlMjn8OkP9Sq9c+x2MTBILzvwW+84YdDkX0cXDNcwOIWMkMFJgqQJUUC
/RefhoIPrs2T0TevDWQnL9M48QK6qAHCnxgu85nBwq2GKPAvaSPob24Uwvl6wZe8FQnJUdu1V6yb
m9KT2rzTk2BxnHduxX/gS/MMdqu8cp5s/g619REvVU8H4WSA4GQRFpzquEgcXhKgz/bO9qvrSzM2
SdWF3niKIHs6xEuQXKW7BNm5E2G1r7pB4ymCc+MnU5eH0TY8twufflnkYb5K1iU/cf+2z+HcEH6z
NRJJvMDzSvTq8vvMG3/LQgAG1QR32iL0VXqMebK+kDGIT8gnck+zb4vUud1keoZDJ0VbF9j6tLQS
bqYR6qRikX2ngCL5W5qHXj0WLen3amojV6MmDt5vanBDgRZvy0ybjvLY4SQAQxC6N3+eUmgWPcOq
hjXD1UzNUq57TU0+w40e41ev717fTYv4YdoGdDEgSKPrgjtBC2vhsuuiJPNJD0fJNN3ylHY+Clct
v4lumX4yiYq0DHee0NtulHJ+DDuwkl5bTLLaskfT3OW+nNw3UAXCixz68EhdOmXpjH1ezQ1izpsY
YsP5kQysLq0Ok3KM5dgVQ6qCUx0Ga5gJPAQEa01m/IVpgcpCpdeXhPZxAZVOfEIltsBS1qjpqd96
mBIk3j6BhouZy7ObgqQtGp1EwEOGFJpZE5EeBZ0jx2WDoy52MsqqNa1/h46rO9Qqc9YgNT4s3oPR
aA5VuY2Lpj5q9AfqTtHQjLmLGVX5CI9nU6ZD16ZFPXIQG4Fq/a3NaCqjhxSF7S5h49o7ka3gnGcs
WhGQUsOydEghtItgtfwLmont0O8zzzc8xIcQFl1PkyB1Ac/zCJsQQkguCvBPpuXgL9kEm6rTtq7q
Zn+PDJi54hWIWt6Llps9p6jRzrD9aq6ooYgeVD6cOIxhfaHl2h0N8+SBTgm/HrYAYAugdIe4mRjK
4wi6rz11Z4dqOwMGhEFhM7gbgd6oiAwKwEw0fnCMvV3ia0RfBMmeVvJappKUpBHzwfPgg9OupKtq
0tlrq3dzxAdMc0hbhjJFYOj1KMCQrimFHWI8bxn80MzrJIIetdzOq1AG411t6Ir363pZYs9+HBq0
SmHKzSPl+4ieRcfHGHTnvOYrq5Qc2O2c1uFJhzUouYGLa7gLrLYcEQRzZljCK6rlNf25J1imUG1p
djV6dXpUs9ZIxAYJalq37glG1+4nykfx0nvbhjwhHOGFdvDKzZJN2JtAeMqhAgeM0WlCbiXX/ZWn
l/lqwOAQJzTwo8qhMb2HbaL+mxovYBmlPv3dKeNBRIvOuvCG1F/hIJxgV57QIi0UHi/YiF/TVlzX
Aajaiept4QkJnGuawhxmeLKsfYHYcQImA2Y7SJCFz3hUbE26QY7GCHDGqHuekA+DeV9v0KjYoXnx
mezusZqajJugu6I8borBwZJ3kbsuw/e2LAO/TNgMxIW6QLMZnpcgwlIcNfxi8oiHzStqKL8EbY6e
l90iGqFH6MrsKZj4qHm8ISw29xRBy4cpCcPLTNvxikdc/kobdE5699khiEgM1Utv6wOgRHqyVoVZ
5AvzGuzRfqCkNjzDvtXf6NT5lz4IlgfSLslzy3lQiEZGba65H59RCPqn0dtw/3SbDpsE0jp7O7kC
tI7YIbEnOUMHhAPf17Cio8Zmfd/SXDWY7uGkGOGIP3rkT2p7nJy1gi8HNuQ5fPLXKWBHI2t2lKNl
5Yx4mbSs19HZDJTlHhgI5QN77+rWLUeHnJattvYKy3U9IOhsv06RLJbtiXFvyxy3B9e2wQ1rYrwx
Gobb1axd/KA0my9jC4UELlSjJq09Yy8CPZLKlwnNIJC/+G+gwLoFmDZuGN5Eya0XYmjpmYUibjeh
IAXA+7j5EYmte0RCwpogBmzcwiIJmpnkIzH6jTLRPwEXo9e2WWJTsLBTt5D12qoTrr9Vrg0KvKbk
bgtCigOTj2+NTvkDm9q1WDW6G8xH47FkG5tLHoup9JGbme9+6l/B1o8dLQxOqkHIsBq7Aa1QYEdg
obBq+14v3XxElTPc1dhISwbCyFEvY/NH9DE9DxD33rja2kNNoukUqUk9hXpiqCcwc3kJW2CmEn07
ErRVdFwJgjLg0O9faebbYwxSxw4DekybGY7jNw8GJUkm9pmMBSjc4V1tmTz6ukPFtit08Jkftx5u
QYZT1vRecG5nUImXKBCHGA/12oI6orNWtb3IhpE1N7OXtkVNu6VCRRi+Tmqst6KBtA093ASeAej9
Dy6Soge8F2Gc6+GLP0R+39UHMm/8N0MNdWZC0jjzG7ZfjQ6gWL4YQiqTgDfbW+l+DnbmAWhsZD5s
WxJ+q40dS6dDbYpRLywnWPUPm13RHhrl//RVuxfvt5N7DltNPcV+liIv9YjIb35dQztYeEGfwgDU
e/P9eas2BJg8j2siKi8dxhfw+cPXeUrG22i0+w9Y4gOZZelSLvDofh5QZJRKNrzw26HAIfYuD0nN
ke3GO9g4IfFxM0P4jUwEmgYEbI37fcN94LGrlchPJRagPLSk8TN9r80ar0FYBxzdywEWy4XxUl2t
sAGHYyxau93C0jNDr+2edLumGfcS/5e/ufQUwoXxXul5vgJ0od5n5axCK5YedY36bOwAqHOcYwfY
ELxHdkp5btHlmRz8m/iQtHI4bC745WhNHwZPMJx++DW8AVpn4f/+J9mG9moFnoY4yGB58mfI+3Qj
CY69Wt8MVs3FgkFglsK5CjjuWBiCNsgptuUtAeQaQCj+ipFtf+1F2K4j29g8mnZ6CQcTlNPKu59K
BMAWMNO4HrnEPs9BqcIb7IY92zFSWXLgxarc6g6FSiqiB2wMdeUSb0DtGqlrttcJql7UgY+h14Ck
hsLpMHDlTsL4SY5WDJ2H7ReU2MDBo70OD51ek8cGBIACVQeOVb13JSwNbANJDE1zDECmm0S38gcS
rWFs3SZYwKmQeRg7FESN4WVkuyAPx3f4frLf04C+Bxj6HFfe5Xc7tMvtLsfgKXDJ92326rKGYu07
QqverO/tWT9tMik6BgdawuOkwBD+LdqV+QM/AwBy1iRAmlNdcsPbvYwpdp4MgDv861zsA+mFCWrF
RMpe3CDd07i3ssl7nXA0clGfZj1JbdlGpMtindJSttguKQUMHSMG7bRxz141oDw+xM2O5b+u/IFv
7VSFtc9OGlVKiWNMXfsrq2+7eR5ea2vcoeGROiDGbcrj9wCF7T2vZtpGl0lUJSpzKN4rGlBStTug
PxSc/MaiDEwLgmzUvK6pV8ZzlFYjD8N8G2x6hEu4X6ASZSUlGkQMGTOZzXv0ksCzrxRugKYwdrIk
rtb3s5nVZesHDpDFa47jtKY3YEUspY5QYvNVDQXKVX2o1wkH+NbQNatr5r6hJkxuCOx03rTlKdBW
YjPjkn3NvCZVUBwhHa5JzK+2Qf+WDatInoPWf4wtE0s5K67fUi/SeejvU9XRYLxZQyD2PenH7/He
Ushu9F4miGQoEAT5/nmhO7HdiFA5JGbkyIszWeDhjIpV1/0QBP8f4q3jirc+ROlmXvUp3evhENUY
PnnAk167LvaPjQf/JUyl0Sg189heIVkCqxA4aNYyqFUoW1+xBwEoqKEqlXJcnwRPk2oDWHFsYpLc
Q6ET4YdQzF24B7tQRB0DIT1YTAHet+3RIsOl98PfIOQFL95SB7c1OqnD4IXwR9YbEjkdBjUdpLeX
EHZ6GaZHyJxAunRhd0w6+9a8CDK6ApUOrroNvFIe988LN+MpDCnNJbDtQ7+kpki3bs2tN8iilkwf
2wBfvVWACLIddfgD80Z+8HULV3RYHRU2deo8cLSSSW/SUx07VNJrz58GIn5hBKNKI0VXpmsMHxC0
nblnOv9g3YbXCmepOYtRWd3gCw2KHoXIaRcjh9KH7Odat/bcY0ZX7Cv6U1n3Gl9xvN3NjdoOqC8Y
xdqOp2JqaoGga1LvmRnn9ljP3XqG/x84nbcK7HKaNRNbfy2A/vNJmT3IdKLoOWDRcrDN1iUYWy7J
HYjEXZt3y5CAo2mWPyOA/tsk6meYXANgbbKOheGt3TcsTL8dxyrmgfoZxHt8YXwNbpFG1Z0XCupS
bjTHpKrrVwrLHOYh2xZzHSYBAk8CTkbBhtnZqIFmto2SeSIDGWXwQqAlH5PghaUb1NnSxWs24zCq
lHFhQYUBYNhiR0RW30gqT43Lz3DyRAUqfV90FlrMEeXhd7O4BESnKe1/dpEattLzRxmVFj32bwha
BleK1t8uaR92sNUh5Me4cnVuqLK/V4y4lozAieSaznD5SVsUlUAqg+twGWJ8z7DLQaN/3SE++TpF
2NM1BNIwSGEYnCWFwh45FzEG3pe2Y81BrYGQZdSo5RgtC6odzKj60+zxvuwW3p4QZud+LO2ubS7U
PJVmCMzPTVDz3bbE3pipiStPkPCAyRTJ4mDsryexzTcyMnCX78L4MRCx5xdKw6eXSjQRWO7rYVJL
eiV6ud9bt6Zl0uz7IRha5HS2kwRgubS8csuK/hy7EyDaES6XWsgbIHhtScUeo5/1oyZv9br91B6F
XjoMuQ9gzGJdwFun/hEvY1T2iFM60Kjvqp6w9V4GyPoegJfkVO/wz6K+uvcRUZXregqrxk/TR9o0
9ol2Kjn4Aeuvx98s8PQTOPiIAoeYdoZKYYzG4UYvVuusx+eXxwZQa2aARb4ke41PR1N+RUNOcbt7
XQVBuF/xnqN78/Wc3PhkG39h7B1atBgheUWhsyKShPXRVqwhXdu8bzigDoj0xRUg8aS/8td2AN/I
aQyQY7Pdt9MEzIAkESlhcsihnK03fSRrJEoWabMfWWybl3pKYCIwJpxVm5HelQ2xbrJABepHm4b6
TQm/c6CSJfV39D68ACsoOCV0aiHpmWW5gxaAfsjFO4bO8WrzkbH3ybxuyyRGQ4QyFD6OKe4enu7d
lCV7764ZQoH/dK3n5QPfvHKDSUybK7+3t3wP3UPg2/YHY8odHHM2zGJjBfzeMMLELtHpmwkCvMse
ta/MKX6waSL+ar3wMyAm/RzqKIGHrgfYZh0QcL0m5mXsFL6PfVjeDNbd84gZf4QoAL4e0xYVwmo4
vU1NF13LeAb1ZV2WN9/6HGI3MVZeh/sDFQV5KsDp39VvBhl12QLHPmg95S4CdKnS3cyiRcPX4RQs
dAe+zkF4UbtAS01RlNW+75fwVtIe5vByfEo1yulM0xBjki6dVFImrb9W7YIBSuroWq7o+s56hwAs
472X/qEtkY9ihdQD5lXr9OAGtS1owfcROVGxRtZL2+7HNfBZPiDW9k5yJIXkEhDAb4pE8eC87toH
j25ayh0dBAa9HiTJkPMjpBsAFoVHCyiOshh7iYEXGDppDiSruXcxOt8OkYhXK0YRr5yx5IlOsbhG
0bQ+CLoLmOJyWawKYwq2ONjxrHN4WBn6aYP3c6dUIEuc6yJnSdTcT3tt7qgx12Qc/raIaLiZElhK
zXzDJBzp84cZnUrm77Es7YCvNEOuDS+SqAveDIb8p6lu51uHg7FI+CoPgIOHqmlMetk7hyYbpnSl
Z334c0XJ/3F2JUty6kr0i4hAEhKwrbmLnuy23bY3hIdrQMwCBOLr3ymv2npNEVGbu+jrgEJDKpV5
hg51HVH/wW6Tz6QMx0Mb8/GZjnN2h5KO/0zR/NiqQaa7tq1RO6CqR418mOI9OkbmZDIwFUZcSr+A
wVs8cTfwHkMGuwS0eaBkhwnaswHD1up53CkDGETHqu5eddT7wFji/cHduj41peo7oFJGSFINMWpT
jMb0w0ioPFx60Bq4jhwcWIo7CDqiPuq2MRo0ZMqKvetgbcoeFaha5M0DqVEOhzsYqXfgBcYnrGkZ
1UIlh5ZxgZgMz2fImQ4KKX3lQ2tpD5X+7hFVD9CjDd8MuBeffTT00F/Cqatb1My9lE2PaH8MmzHp
5TcX2eu41bwof1Z59ccUcXPMs1Tsa4kVdB05twBtsyX+cz9vCz8oCUx2AZ0pK5cfADK4l84U4OoY
3wZUteX9vTJmZQrkRiRQNixBYMIdAUX7Iv90/SsW8H9/gW5v0JGqI7hvhq2JMog2pBunDGogqGjw
J83NmibBAoBRXEbwzTvMDPRXramOdI7b0AdE3Ou/fYHBLISFjMSVIifBBM+/VvbwP8hxDZXp9tIg
zQr4umbteZJwkKL6yAAWI6m4U8DUOc0KdnLpuy5/f/NdUFyeEdw4ANDlZ+W/NABzX/+wpUmxQJll
AufxHPycyCvQMWk3g/NbAOd//eFL69aCZKJGlvcIpCAUGzDWiNo6PMe+fRlvskakwhb6bxwcDGOS
JZE2Oa6Up0w3KF+uCbEt/XwL+DzAYcnt0TyOZnT6vITGO9xKD9AeGTauW60Zvyy8xVb6NyGZGzdJ
kwhYR+Q6jy5rTjEERTI+r4SPhcVjC/wnofIGTOoY5bTZJt7vKlG76xO89GQL8Iy6K+QzdB+eXVke
a5bv3UmtRKP3mWrC1iGtKWwEdcIvt6H2EejD/7rE4xs1lbgKUwXNt0C/OnOytg+WZsHa36Tp0MeL
IXsqyDeePFMSbDv5sVbOCqB3aaQuf3+zgXvcSiAerLwIHY7+IWnrMCJtkN0WHri1iwc11gACtmDT
aHnOh+CpQEHrtim29vAEKFqGblZ45nNw0arfO5V/k7UcFbYWqcEVF9blwMvXAUAmhI2nDt2evZuX
z9d//EJ0s/UtC1gleSN64tFQNY8sw0UBxND/Mtf7dv35C0wjW9VShRWf4m4qgTk3KRRiavaUuJeU
QgSEHf2iGT4M6CN8qOcmeJjrsepvi6y2yqlISKdnAVJJYAYwRanzOCLx2Obj5R7sKbIy+e8rH1Fh
a2l2CTIxLwRfGgDXYwowCi3aJwDqkFNOP6eyiYjHX+J6OLVkzlaCyl9GxjvId++yR9/slYSRijoM
4vyhP7FHh4TFkwGub96h9I+yTJA0exjTl4fCGTgkecJsx6mfHuDqFm9G6jnbzpm8k1TTCBhNLA+6
yYYngBn5EZ1uD6p10JDaxikqSBsHZlB/ULyXGy4LJU9p302Q+fHM/ED7Rr6you5PTQjVxGwOpgcy
T/lzB4G9o9eT7r4L+ukFXhe4Vai+8FA4qYZ9n2ER7/Fzy0/ZMMC+D+VSKENNTYXEoEZj+t71pfng
qSLc8nBKDvEkxDGMAx+uqbjqhoAuZtmXmLWfAb92jmVO2K8S1bUT+p3FsVFquBs8/4I0DmhEQNKI
dCzmXctGszW5pI8mHIq9dDp2LBNo6+SzJwEPmtFeDx2OrurYTw8mBt467S5ZZFGIZyk8fahbjqvS
FPQ+7m4mr4/55MuDzw27B+DUXTs0FjalLduuUaujaMUEZwDzL+VBAmEg0a+oUCzEWWbF2ZJpQARA
MD77SNLB50zSNRrzwl63pdq54c4spRecSaOem7gbdjx2Ps066bYuMtm2r/e9J+8IwNzXg8vSp1iR
l+cyczuG1Aw+7OYAMd4hAuODriQFC7Ngu2AEKZNoCTnhmaFBHQTpXvCPiMIr8Wnht9tCs9pNdNCO
M+ITis13YQnoVqs9cbo+Mku/3Tru1GCKQHGcSYEeNgat3hpl8RB1xtsebw284zSND4X8OQLu93me
J8CZ3X5jqFhhrS/9fItHpEnC0PTHz4fp/baK411RP2byJgMhhGwra3U71OXlgB0QoxFOTl3mozll
VoaG/F3u7wRnW082zmdXFrSOzzPMKGF1wYYnSP8fQvTzI78q9XZWngDmx2G7PvR+ZWVT/hxL/Htn
KHBpHw377KmU7ab0UtuDnVmxB94vOVRZUgCr0GSfiwFtW9cp1D2aaEB9VokRH0IGUG0rMv8J3cDu
6KU9Ocakb3bMTc0dhE8BT5QqAwoNZ+AnN4mDAy5ikE5z+x9Q2s4GwJf0+Fx4QXEI6qH4FopsPKM2
DGeZrPZephDxrQ5CdkBjC/d5wOyffASqZNv1UxF50GMGeM71ccQO1SZnOt3EXj4fB6cfongmQN07
idn3kjhnoQFMQNk0RDl48n6ghKd/8LKozhWd6j8i62sAIXrxNc2I+Nw5/fg0uf38KMpkvjQAeI56
eTEfQkqKz0Q1/eMIt2ZQ68sBJCEyvQ6Fz77qkNSPjhnQngBeVt7DdImfh6zzUI7JyI+4KrpvgefN
1S5WLtl6M62OkODiH320PM+AEauPdNbeQzkLoPFNQJ3TMNbZSXR6+tIKJ7h3Q07QKcsBK6UE2BZs
sAwlPA8o8YbLfS5NAXqLAZCvcadNBnzWJ9DbRNQPLQF8Hc3AzeRMfJNmFNQLMaHEMsBvFVQB54VJ
0kQdzbzvDu/bnySNpwMkm/R9FufAN4NOfe/JDiAh0J7uQFlBmY8AwqRS8hlulByohcBL7wt/QPBN
63bDIMn+yWmE3PZFx9zV1Y6M473Fbu1UsK1KRTqC5JdPPILCYv8ZCLX00wwFK2DTVOWdXLSxn7IZ
V2evavsdaEcoxYFi8pDH3rRH/fYmE06K3O7frCjW8JDu3TE8d869NsOjGzr3cBjaXY95C/cf2wdG
a4M3hm54FsMPUBK2JgEGWDyW42rkuETP98bSyuoKAbw6Cj0BPEKms8C9YlOWaGQp9gc0Jb2Z6dRt
AEmDP0zXv0D19nUKZb/N/DXhlr9SUf//A4itojn7Bg3MqpuiBEau57qa1GM7a/MzoInaIiv57ebK
29EEF2XmiWQfVx2wYGIGgYvmg7lPhhhwSNniqEwab+Uoe/+gJH+lKd/kumUlWjazYAKndNwzOp/L
Tq3kD+8fM4RaB0GMFB1QQCQsfH4ViT6P/dex8m4R/Mb2v2RJb373IIB+nmgjI1OhhYoq7aEHyCQW
lB1uWZCIL/++oElY5wGDZSKgfnbT9J+Yu93o/2rHdGVzLwyPLYkGrMpQIwlikUPFs1EFrEMcoBCd
fGX4Lz/0neX21+f3zQh1BR8VMnkTpRA7/lBTloAg4AGtTkBD2jesQG8CrRmoOI3w/L4+aO8zlImt
kmYSdIRxM8wiNwHiJ5zznSqHY9f1X/06iVHgb37d9qLLcn7zcYVX49oF047ICR8mEJPAWNo4McqH
M6idcboSlJaG0MrzRjh1kbIPZZQU6Nlv0CqMXzsAxNFWLjpyD1DHeB+7jH1DZ867KTlDC/HfL0t8
15Uqjk1UMnku8gn9pZdkWpMwXlp01oECVDDTedjNkQCiBNCvOxYDHk7Yik7I0uOtLe9IdNB1F/jn
Kil2eQMYcr8ja4anC6HK1k7TeRFqeDH50MYfPoDS+ija7O76cvqrH/fOZrGF08CoBv8C2EWM+vSU
5OkjIKMo2DhHYvg+6MOXvlaoBLTIulrHO6qhXxmx98894loVTGSdinZ+Pkf1WKPWAGL63Tz4wJpm
jIJ3aWS2sjX/LqD3PtE6/9ATnIk0BvdHXbJjPDvdndJOBfvY8kuc5+VjFzcjLKgNPQGyXW1qFjiP
PXB5uNSPZu1uszjSl6XzZufSoK9B1A5MNLnmvm6hxFA12F/xIS/d+CtkwTxcSSAC1885UN1Uxnc9
n7qVetLChnatsGFyBaqyRlBvQHCV0xfmhqDGjWfd/RzkU5+t6Qgu7APXChygpPR6qIoZHt9jBWBw
P2/VFBNQ88vbwoSt1AY8q/bmDkoZ3vRdu78rFE58Z82Rd+nnW1FiUMBrdWkTgF3/2RdgfxC+KeM1
K+ylfWwFCZfIvCuSITjr2DyzPrzj1XDT/ALV8e/igvwQqsODP0YzdOxgGdWnBuXohmzD3FQ/AxW7
32nl6LOgc7uWWL5/5rmhlSh4ZQiziARKUjOTm879Ls2XsPvjqF9+9t/16PT+dLihFSN8TStAh4Ay
GwCXeqwcMMgc1MA9XMNWkp33p8S1FdsCDjaJABsochX7gkQcJBL9/fqP/ytS//9xB5e2f+fERdih
ZYuV6kKzYgdy4wTAV6u21NP/5T4gWk7WudtgcnGRdEVxHCZFPgS4mJ858A4P4A6+ToAh3nUAvXwb
0GrfmG4EkdSdhz2Id/pVjVm4R5/PPY2Q8NmEEPReM69ZGnkrXlCCW+2ssVRLPr9AtjDyZAhIXrJm
97P0fCtOMB+Ch82o50gNiYEaRbd33RBWYaD1XB/9v+2q90bfSie6ZvChelkaWIU1zveyT38bT+qP
ADn6kOdqhz+1MeVR5MED9QKzm8pW3k9Bq0E8ccNvFcxFgU72XWgbFvlzDN7fd/Bvgd5lsX4YRax+
1GBlQAbAgJpPdLpVijFQpYpfwFrK/VxUxbbPB9BkjCFf6FDkW7835s+AvOOYA2r3AWoAzV4Bo3Mn
NLqzLWiV2ybs1amipopcIn4mLSAmvIrrUxxK1GOAAewj4ABTBSECPJpSBsR4GNTPwqvPKaigfKzd
51JBBMawQv6odWNyQDrhlcUhn7Nt6BBOK8fq0gxaoTIs6FgHoq2j0f02uYAH1d2unf5cn72lbWlF
Sp2bNi6dWkWsgUkZvhbQNii23Kbj7doaeGNYZSF0GsV5xGQKmLqFjnPbL7cl8PwgBzooTWjkQIbl
EM9gtgmVrfl+/NUxf2dV23p3Ip5d4qLqHYGasEOVZJO2ZNc3L/noQhMh2ICVdDd68zkkCBd5oU9y
+NgZs5dgVNVKH40BSRPskpS3exN6j4mTH/MZdTAcdC0aMHwNt7Ewg7ZuXsYblKTM6J+ditcbI2aQ
L4ubUgDUef4NrC20OCYAwkw0Vt2mJxB3Gz7zdlqLHHjKe0Nshb4eIoaygcL1GalS9jB4SQWOEM3P
sSr1mmjfwuYJrPCXAjoNQQHln/P8NM4fwHYt2c/rW2fhVA6suJeFA5fy8ui2G7bxCPKHhPZCBymN
71W4pkS69PutzT9Chl3TyRVnIqtHvy++KE2OY+Efr3/D0uKxtr9PfahoeBWugjUKYo0Cx3TuX296
tq18p1E6rJHnmYhALCp1fzTFClJpYeBtmbvCcyGD1pghqj13V2TlCSZDGzf86HYSLcJkpc22MPL+
5e1vbhE++vbDCCGC6IL0Dsirln9gvHx9aMjfMPLO2rcV7hB0DSeB0hF1QPtsXKFOYFeOINCDsuTs
uATkBFXvedJbMhC6Y1nRnwoN2aPQm9OIZXfQsabHNmnqO9WDLxaCJi+2A7uUkwDmdTdj7CSoIoA3
BBI4a/ppIyCMBa2nysvAJBxDeRxBf/sWu+rrmALXB46H2SdurQ4u9IJ2YeCMBxyfwZMQLUFlBQ0J
VHZU0XwNeVxufY8W3Q6cWjrdV1pCfgDAtGYPxRD+koPysKNgGG8ALy3uOy6zqMh8eWLA5e/b1hv/
5Ikvf+gU6p0+V3IPPoDEuZ1TdGTV9ALWPodmRxzDU7uFcNQHQxJgDvy6BOp44EkZaScXd7Wb8iNU
8ZKXEVpMd3IkMbSPtA8Jj3TaxXlZ3RUDBEuajEPABEap20H3w4lIqCizLAcfEBBGGNd73XDsy8E7
1qAbVdDeB64X1xEa9hAHiTvQrUrQnkcOfljNnDpKGO0+gS0JJiewWGiyxFKcHG78VycMg3089gbS
StTswwocQb8S/QtUnMuDl/jBvmUatDdA9iXUm6bGe5Y9EVB/kfzB05kPf+y8POWBZp9jOoOU7ZsO
kFOHFNPPopxmKMbPkIxxS/mQgue4V2NXPpFKVoe+All94E13KnXsbRpEJ+hkdrRC90ZN0DZrgOP2
Asr2STvIRxDM8geontX/QTENbZFazTkExeBo3u59X9SnYvLDM4W8wHMbtNCvKsIOVWwv7ZI98Q1L
9qUB3h6GQN3WwXX+tR2Vg9/pucOm6sDRfnBoCJR5UZcyBbUE5OtUw5quMk56ALb57xUAuOoBtFEG
jt6RNK3eE8Gbl6Ki/BdvjLsv4niEircI6gu5Isw+qxTsnE07BuxDE3a4j6LCAIpaMc/jyxyaDiwD
A4YDhL4GrNJd4784Hs5aFjreL90O7ceiJ9nBLermi4yzT2hhmCNtTcXvRKpBdAlSdNTnud92Sdmd
8np8namYBaTgOpC8HXcswV0EaG7bqpjx+8SFAk8+sDHbeXky3CZM7PrW2eKhhgarNaCdJHOGbT0H
x4LRz/xiHHM9Ai1FN+tcgWoSOpLQ24soNKeHCVeDRKl9TAEsv/6CS83nvQBnnSzgwdDByxx+boCr
gXSbVmdok0Esw/fByIzTeKWutnCC2cDhcjKiTeZRQsdwSH6CygZLwjb16UqOsvR46+qdgcgBWgiB
tKKXU3jFyOoOkt10d9Mg2XhhhwfGAHPOz9DxgETHNkEKRMnjpN2Vn78wzTZYODUMTtE5986QgKAo
9LXhg1y7di89+/L3NwckmuPFSIMcorlAij8bgGD/m5zY3ekw5Ss5/vvFNNe3XkGTaZKNBPynM5CZ
klPwFexrxDSSnnLiPAHAfSxEd2NacVkCb74nlGAb9R7Q8Bn/CorAVqFR52XI6VrQNapuf33KFxaU
LREL6idPZ9OibldBl6K+KAD39dT/uP70hQET1jdA0RTFJ7CQI8rnMRpICu5pCsBcBVz63sPm2DRz
bzZ+WKoVfeaFfS6sBJv5te/zUqCa2g73FQGNMSTdrzHo7rriJhNhCr2Jf2cGlKg+diDyEKVQN/7C
6WheuqZ2wDeSfM/S1FlJ+RawgK4NtsY5i1I1nOAj7gegjoLGuVe+z7YqIxBXk8WYfQ6lH0Z1DBYS
EB/JXiu1Zky6sDKEFTErAqG6MQAQkUIzqBkvhNAQ/abrC+NSnnwnHNsQbJoUXqmmAud5HNSbWM39
bnTVbzeMtzrAK5FtypE+gP3/3/UXXrboey+0AmedAgkxMcA3GQzET0SMJydEPgr73nZlJ72/8oRt
e1cGTaCCBinKOH0mUHyr4YsZNh+H/qbgI2zLOyFkmsdDBbwARC9QAhjYvoBOGlh0km5AnSl+Ooqp
u5kGel6ZpfcHTdhOeIUEylmqALYWwaNHH7y+2wKPv3IWLIyX7YNXm27ynAnxjbjqNVDNXZLC1rSV
n0tvXNlAS7//8uo3IZTD+y4YC2Di8lhvR8+LJG++dGV6IyaYXt775vmGlpwi+/LPYYe6LlR3hXnl
aaY+gSNv3G0PxeAbB8sKpGBINyF4WdAqQcm9xnWn9NWGe9XOHz9d3yDv32KBGvj3W6STNhMvsUEm
DzWDctyUroa23Nemczb4nysrauktVujkHGp8ZUWg107qn0CGPXRh2R5Cd/w65APYvWw4XP+cpam3
EkqAh5rBpAmLAlypNsopoQzXltvAcVeOtqUXWOHRMzkAnQ7amCiyfsqhOtiCcshXzv6FvWFjPTwz
Cr9xMd0MDJVC080Y/Ej4vXbW0uGFX29jPQYS9pMsOlDtEn7nJlA7MA1sIrP49frwL32AVa2YnTSH
+wqGfy4zbxu2un2AhD6Uq+q6O5Zud5NpKxU25AMWwKBRI+SdA/YVAmvbroY7bJcdmfPf9Q9ZGqjL
399s8bHtxrTL5ByNKZCvUEv8FSb8q5RrpZelgbI2dowroE4SGp7xn00NHz9H/ylVuq/nlQ/4ez78
/8kn/vLr3nwBKLl8dnMjIwFE+UfUpdtnkHsgOJFSdkLhqjmLEUpMMwBY4Gy2WQ5GGs/2GRoWO+ha
OkflBPyo2oIfUz8X90WMroJDumwbMAI1bg184maWCYjHVUJOKBIAnNLCx2BWTrfLvHZ6NJMZTuWQ
hK84oShEz7r0NvyFsC3OjDQd4KMz3AHSfAaoUn3LM6b2kP7eX18ACxNkN9AbBrE3dUlhh7R4jfX0
VCBFnvsEGpeVt1YWXgiLdvfccZI8n9MKIJXwUdIRKp9mk7uPZHgy2W21VYhI/7uSSxmEohsEjZoc
qtK9guTplNAv10fpfWNnKmybMxAZwJLg8IthwKmdFOvyXe4NyO26nptTaXL9MTaZ+lxAvwpazcCT
zl3bPINC0/xn2iY5gPEHlUDc0SGsTFCL3Iyk8SFdlUIygAzJaUyI3xxaDw5Yae9DEff6D1/a39ao
eEneg+s8wn+DhX9qX6c7XCHg+MtX6gFLz7fOIdbVSTjrGBBIj7XHEnWqvQuxoxNjTrxypi69wjqJ
oNgxT5xwoAsC55D2F1H3LPkKh7Nhd32MllanhTHITTbmlcALoHQ8nAwak4+J8j7rQg6bNkFwqCDS
e9uxasOSULktdDLjYBrnh9T7ibwdGk9rIJWlD7FOJVxHIXcV9zJqFGTRqEk3IYOyWRgV8fc0WdvM
l9D9TsC1XR01RirQHQ5vTHmwjYM86iVfo2otTLZrTXbsjjLQUD6ONFhXRMMKDgIqxUoO+P51ndtg
kpnDlBkySjLqg9777taF/l4Fo/OZacXbA9RBiwoqxlX7y2UGoPHrq+v9AMsDa4eUo0IQ8JBEN2O7
LWaW7BBGjqA/PWZ59vH6O96fEh5YozZzioDtAhmqqE9AqdQ1FC/WjNXenxJuN5YQllQXg2t5hpcE
3aZBs4dCQLaXBEXv6z9/6Q3W5ZWIgbBGNeLch3o3mOZO5GYHUZwVRN7S461twdFXdqrOq6KkZ7BN
gOr3XO35cNvTbbRQ0fSGUlyNQZycoZr7uyDQcVAvN42MDRTKGfJY3YPPyvzpnMT+1yIf7tx0DQ67
sDZtlJDL6qn0C+6fqf8yVK9wd9xraDaVKFdc//0LC9OGCoE2WeaVJiZi44AmDPSimQYP4PrDF+Y1
vLz0TeY3BmHqcxgTnVMB9SMefBl9N8MGLlYIbUujY10ZdRPPgLtgdBypUUn54A8xtPn+FPXKrl16
Pv339wsJlSaYEMwR1FVjqJiz4mUWT5VTrQz++8cBD63Ik3WirByw5c5+paEXOvn3ThcA0OMWj9D9
eonLcqUouTQRVvhRJgV/y6kBqpKlu+W5f2RkrOBCtIbyXFhGNq4FeiitZBBrjYYy2ZT5Mzgct60h
G9ZCKTi6HcM1N6GcbrtwvmsIIgTsfm8bGxvYAlnSTKJjAp0NBIpP5UTSbdMIc5qKvjnctA9sSAqX
EEyQ5jL8vHuEd86PRhY/oMG+8viFZWSjUqoxnRWKvibq+yA8zSOrd4NT0E2adtMZyCuo13H18/qn
LGyJwNrS8NQoGVxq5iisnkjiAnd2H0DmSRVrJa2FpWoDVOBa1MHo6xLxvHpTpvW2DwLY3azlRkuP
t7Z0nFatkATQSNr72w480p4DCTmvlZcWHm/DGOJeaz/uNGi7qM1B0ZdXuGEAXpf6UDa6PgMLW83u
AWXtECazR6oIRq3o1B8kSHe3PdmaWwOv8RngDmDDdRtvgp7BtcZZi9VLP9uK1QUIkj70QasIuoiQ
J/zsDL+u/+qFnNFuDecZL+DDkCE3cfuLfPjjBJ84WCNoCGWZHYtLukUP/3T9ZUvza0Vs+BslWZMX
bZRkE0ExCSgI2Gw5O7fzVipvC+BdbpsAEtR5CK8BExohE3wQpZ9usqyLNxU4lS8q7PkJoocyqhJ0
/JMpZed6FOowNLChTUQCWG5c6cMYuAImRkkT3AkUhHcFp2DLxmnaQPU8rb4iMlB4QUH3FJlRsut0
EX66PkIL82x3WIcYZuPM0+3FthZeCA1L92i19Nvbnn6ZlzcZBdQRM6xL3kaggW+Dpv0uHe/r9Ucv
TK3dKhzDQKeuZPwMQ7+DR+FJOI+/PejS3/Z4a/0DjNtAkB2tbVbrHgENWCDY+e3mbu0IXojMduOf
F8oAmwiWRwp8NjRkkaZv4CCw8YZ0ZfCXRsi6BfTAwPQwpgEB0GW/nAbYoo5yZ6fQJt5fH6SFhiO3
AQDweGvBEfdwlKHuuZWVhP49+jQHQAoLqKiHEIR0xmIfjmV2ToghEFiGq+j1ly8NoH009E6l22kw
EUi8RQxpb++1q5utib/d9nwrdoAHA32jpm8jPaHQSaBbvOOqqSAT0gYHv8lXsoGlz7ByPeG2WqU9
gCY5ZH/9YhPnyc7N77O6WTmAFpaB3TrtZ53Bl7DHXTbuNqp6RMYts7XjfyF82MJVPHT6rsgBoshQ
TDdgIcm4W9mBCwcFv6RPb2JHMPIJ3mJ5jfmlAhKZ4MAPRDRy4zhiPoHhAB3vMJ4+6j6fVyizS19z
maM3r2wB/8gCFYZnSfz42RVxuif5GK580ELexy8T9ObpbIgHh3YyPocTcPmU7WL+AsUmaIvC62xe
Y8QvfcPl72/eEkMf1Z0ZIDNzC7cvwBAhddTRlbv50sOtqMgUHG9g++UhknzwnPC/2Ql+X99tS4Nj
7eaQQBCjgH9bVHLmgLcoTrjXultIT0FEOe4+lOI2chW3Ja3CrMxwXs8Nauf6QbLhbnSClb28NDzW
Xi7ckXmhbGrgWyEX2ykawxsj310foYV9bCtZDW0Ly8MKcHN41AlAekJuHkRddWZTOsWf6+9YCEa2
aFUX4moFQY/4THCtYnm7g8nIBqYIm2RNYnLpDdauFnlV1X3jkCgV4M1Itu0zeg4AEPXlz+vf8D5U
hNvaVCmKLTOfJiiOKw0sZOeVCEqju60MxAp4QeCm5P6Cu8DPuL+NJsJtpR7H9AJGy3EZOXOchtsp
Ux1EFMdyumXqie9ZR1EdaJ1UbqLOQ31BvyC79CGGBxO/NRWxd2cFL7AWrin6TvXca89jNe+98AtR
9ZYlT3P45fqcvLt2iW9L0qRzPUwM1mdnnd2XLi6K8hfA4St5zru7Dg+38pxy8kkLqLs6w5ineuwd
eLBJVOdXxv7dYwhPtxYsJLzmvBhHfZ7gdZXQrxlxtklANr1/8OIDrnYrF4mlr7hMzZu4HQYQey6n
Up9ruEdsIfbVRRI5+eH6BCw93Tp7UgHW2SBDGImWunuC34Z3hj74WrK8sHxsSS9Xw5SOTrCjDlzw
wR0FB4S2hY/z3EJ2IFijkS4tIuvwATtJp8VsmrNM2Knmc7GFyUgBSP/06/ogvRs5MNXWGSR8TwiG
W9y5phCwM1kLGYOK+cW+6lj2E1wfsQ3a5qcaIWXHmlSvkWSWlpi1vVkloLtcJkBv13BRlMXwK+wb
WJzNNXhWAsVpSGkjnDnBTdcyfKi13cc4IPCHgyt76IIZkdRBv29GWq9U6BbWmg088yCSVBTayLNm
JfwW07a+a5o0OF2fpKWnW7tda6jqdNDmPtd+luxbKA488dArVxBg799oCAhE/25DL+i1n2jp3zE1
/YZz2bQJKv4Mp7uPBCJR8M1q7+J+fIBRzm/cZdfg7O9mP3irtflRESicEO6Z55hHBQxtRAcVXvZE
5+kEB8HN9ZFb2D//hz4TaQ/nNS4hIMTSp0lCHQTuRTCeToNuTcJn6R2XWXsTxZKmJaMrpg4OC5+n
+ADJvU3Yljd+gBUAQFKFNQ9zmmiiyXxsKKQzksyrHpTI6corllaXFQLyqh407+AQAenXhy4Rd6HP
Vi4X9G9b9P8avZhle58rrwRFpQzPFcAPDlCsJXtiMchKG10WwzMEYNS2kbPYgrJRHxMPsjMoB/QK
8hJJv/NEkY4bBYPnY5n19Fvgtmx4MHODwsHgKtWeAD0uP45IZ92tobL8DfHIWm0EzEIfGQUSB+7F
MHiPS6UiAnDPpfnSw1o+CLKo43Bmm1uoiZvYTbZTDDsIAV+pCWQE6j11pTCHapbdsxsPMtKlmz0U
vPXPjOQN8BfsWLSKfyjzONuWA51emcvDgxkZzuOMkU+9QuvfncEpjT0ObX9vHNNPMs28h25SHnQ1
KBwESCleRtiQbklY/QizJP7JO/hedi6MClzmusdZOOQ3/EKd10k37IeAxtkhc3JvPDjcSfcwlwg+
Eqp4/VjxfIJrQTMNF0M28ug6dX2owGkm2753kJvnmTQUOjhBcc8T1w+2Sc0HmPDFo/icJQ6BrJkD
d8U5TOhDiyNhh8jcgdsF5OEmF0XOIvRwm0tNg+1rVdePPJUKNtahd+bQ/3yKDdUPMXzJ9rEBcWhs
DH/QUxB+gB+CuIMpeRn1OTys4iHhn1qo1u0hMJJHEKNjRwNVt+8QjytLdLAgPNTkqPtJ3hZ3WVF3
h1jG1a9Sj+5+COFT4EOa4I4AjXfUEAg4+jNNTwx4vZ+B58BqLeXJviBQHt3DThvSwBpIYwYxg1ce
9/VX3KqAgnKVBtt7gu5/1PUj+L1ODxYZRQcQ/zQmqLdnz4EA/As2vbAGl+JiEsObSmRwRDCwbawr
LD7wDQ9e0TlHyP2MYMqBNlOLOD7SbkZOCcPGO9LDZD5vR3OvwKuPGpGkj3CzlidomsDI3Gu8nVsz
kDhx0Rm/BLAhhZcRnT4kag4OYyxAk5wo8w8q4y0YTWBZ7aD+mkZ56eXbGnbkmyypwBMQrthr3BwP
KA8mW5+3sExSGkZ28MSm8PYY4h1YWv7WGXLy5LRJsq8dBcMYN52+dbBVgglJqu4nmHCdGxaTO5nV
o9oqAvJ6OjOhYXTs9wch9HT4H2fX1Rup77U/ERIYY8MtMCVDMunZcoM2W2g2xTTDp3+f+V3l5R8G
KVcrZSUPLsflnKc4yGD/aOFNFNaN3UZ1yxWEdyvvr1cU9Rk5ozFFyhZ6Szhlxxb+iRomb4GuYXHn
l/AUAxV+TkTtO5qKPYHBPBiPbP4223CRjiEN9jxAVPsMnwJYcbFJRgWeN+PJA6bGwCEhu12ZpeZN
WxEJvx7gumsQTA6kTqtnNgl4EsGJIMClstiPxpA/Q8NLQMeWwRozTZ4SBCH4si6HZ1hhwQnaMeCe
k/xjjHE8vAeDh7Bzm0IB3wi4l8Uckv0z7GM0HJ9kl5ehVhaweXKEPzSb3OTGsnv3b2bTxIzqWjMX
/kaufUhNSHN63pSE8LtxKfxmiBXDl1ubIFM5zW8LMK/QhR0IjEOycpcVsEEBrqrfX0ILzrbKA0od
uli0hidb9T7lgOXqQWfwc6YKhE/WIC9XpX9j2FH8yE1vfknnvDpKWo9/NWvNO+YK8i4hugm+ZVXC
0w8qp2kv53sB3FAw2U0NLSHLu8vyND8kntvu53hu8CJN4U4Le3rd3QHLafmj05Jj7LgQOy5EzPdW
U5vCtzVsPGCEVjfvBFaI7MbAPzCV9TSK80k+wHMgG0lx14HcB0uxeQRqDbZmHY1sjuLQxq1o5dz9
HwxRP1mVwfsmYmM3+mbp6hCGs3DSkSI9fOn6sEROKsVpnnZVExVVsgdKI6r5FEHg62svlCVuktsJ
9wZARSFOGduAhjoHOoD5c/3bVx4oS7ykYxcONvG4jlzzJcO6gsNf2OkMVmbl1y4OS7SkDbkzxUXS
RBxm253n3XmOu5F0W5nbpUpg4kkInuVTfHJa+MCAAdEB68kwDZukrpXhWcLHkbGPO12WMVIm+kCb
+H0AyTeAV93vWKgt5aGVq9USQg57A3hRxX0bwan5waUw+Jn0xgitXJ+XQoEU6rFGRWUTqSGY7hQc
P/IQV2c+7K4vn7VPX1zPO5kbxlzD20PX8jch/2jBnq+3vDK3SzlAOpil2Q60iUon86s+D1ITJHVj
66G3NrGXDn28jpuSuDhZsCqF/Vi089HJ5D5up192nWxca9fGZnEpVymclEcaN5HRfXeyF16+Xx+Z
tXYXN/Fq8mQLBdkmqpv5UXv6zeqSp+tNr43K4h4+jMijWlDViBTo3cS9Fam88cS5HqeN9bI2q4v3
dVcVkM+Cw32Ea3Luvkh+0M7D9W9fGZalxJ/q69SBC30TeeRf2TyTLR7yypgscbQVzqg2MXIVjfwZ
CYE9NMjCqosPDuDBX/vyxcsaB7xhFKPVRD0e7T50/onf58XGKmT/QTM/eVwtga6qb8akhw/XTRcP
xh6EweRNi8o9gtue70crKXZtTTTcytLKCmYnTx/zCrbBAHgW8KiC3j2ctLxSR24Tdw8GuC57aCVZ
9wNL+A/IzopfNkwV7gowtV7mOpVwRkRiuR50eieR6j1nuq92oPzPB7tV82kgyr7LeDsnvg18GPHn
sqyhItAP1t+pMqAzkRv/ZDZO7zWIgGFXwM8+NLU7VuA1UgofPObCHJf1ELXOwUS63LPcnuO9K8qb
OSvHm66xiQjq2dLnNCW5G2hP1Zg2ZsYBJBrnXTlzdfC0ne7dmcLFmHQNwPVQ3UPbJXC51B4gdwBk
bggvBr1LQORohWnAEB0vzJ4ZUI/MZ/4+20LfTrGGzQCDhrs1zEPjW4kG7hYOyxCZZmNxh6LH/ENx
vOxQ76+ZXw9SHtMBKmQHlDbtnxAMhxoz8v56L7IGTxAvy00/rkULGYckPqdT5h3yycqfZkg4h5bb
FYbv8Ty9axGrF1s6CctH1Mx/QrEVVl+d4Mc8hZtj4jTwGnbT4bcD3+I9DEot5M20eJlw4wytOfFg
5DzZJzyr7d+WbeSR541QpoBXctiohIG9nJd0L9JG4B3bjRAIt/gMbXAjTgLB6ylIp+pvhjfwrwna
aSdAYuiTZGZ9dFKPBqZBsh85A6yEKIO/ga8+wum1zbpQoEehIzPcq/kAAC7+6peQ5IQrbe8cCp7w
ZweuHLjoZPXRLTWY86NluDBfbWj6q4fI2eX8db83pE1dP60ZlBeNoRzONM7LA8xZUctVIxTPId9+
jrMqPsJCjd/UEzSRQx07SIyKWNkRPjOHXxgcac0djHplFdQVH8sdTwrIUyi3KCMcnOrEHEc/ap30
u9kq5n2RqwYWE6RTnV95tP1BLAp52qJT3jeOkBp8guB983TJ7rmncNxajviZz6b3r4OayO8JGct7
pAFz6RNO6lfWlPrFkibc2cDZncXesV0GWXpO8eDpVe0DC9qekR1pT71zWQGzU0LbwfYe+oqZEDGH
H8gALv1eFNzaOQo2wj5X9gTH+NHYt+VUH80hbsKS5uJkSwrIYcW0gferXZyUC2gLtVS2L5UCnhKv
NPiBxQ5yE406ct51t8PFpZhZusGrytEHJ57znfQaKG0odnlkQGulnDo8yCGLclsSiK7Y3BwPSitx
VE1Bw8lRcNGG+eJ3uPHC0SKpSiscpgp6qGarh8ccSjaQyp67x8uz4gE71YyKvzWFTZfDTRnCKNBg
bDzYpbuiKyFHEOdPjI/OAL00Nh1cKzOrIE3cBoowZNzreG7vSqsVN3gRui8p3v57sNj1n4Riy8FL
pvfbkRloV3fwVm7r+jV1ufNTlAMNhyof7qTJ+I5wCTSg0SVAb+gmxpRLbTeP0p2gFlzYsEWF3DKU
5gyLQfmuB0kKla4JdCPq+jAalyfY3s0B0AXGY9O7Ap5+hnIPcLeffxFzFEdYb5J9bAv6XclRvsOF
ON8JbHiHwjPn5yKN4zdz5vnNYEGqrkw9p0aygYrbDF6zjwQWoucMhs0PaZUNYQFRxqMeCn2KTUxv
k7PkXprpcATMBWr2ZDKOJiBrcNJO2Ltr6M6fh7n7JYp09uPMNhN/bhoWJDG883hV57upNatXVOzg
c9jbKg/Kyk1OErv1vqa2eVeQEqvcHPF6pcYkd7Uu432e2+mrnOIZ/CNHg/ujbeFPZjPiavifWyEU
03pkbBso+0BNq06OkIRXASSSX1yrB8kbhuLY0E3I+dA2vqk49R7cCn4JPoh2yvFLVzR7BV0N2Pbk
+kGB+uPjcT2dPcGKu9wztQyp5nQ/Ulsh08JScKdMTMuY0FsTRu8vcWyKl14AS2fBAS1kHsleqdmJ
g8MSGJUAuX9ndWbyKMcs28tSee2hJZX8ZrTwCQscBB+U2CjyElSoQ4wa5m+YjvbI29EWPuuKHAH5
gVt6hRAgsiwCIWN2LFuA1szMGA6Y3cbPjAzAdAvWe2LAXVZkIia+7cIrvG9h7epz2QDkOsoemc6R
v+UD9pMsv6TzSwp9ypxazS14UMO3sWYaN6gYqkMV0AyTZklQgUD7rabmuLN6+A+4icEOI2uT7zKe
iluL9+mhi6vhqc6kHSZwrzqOmnWhCWl+Hy7eUCkpSXuCYpWIDEoAxeDEnXaMFnQfS28Oiou00yWj
au3hx9sFQzaK05hqO4DLfHwYPQLCQ4W9xfDmd6tlyU8wtfSuIoazw3/GsGEGggTgJ4V1pdzQ4T18
x3GXuofAFHK1rWmoP6kox2OXKOcN5w+J4rK2oT0+YBfZo8LxYhm62SWxWZOw1DlckniRioeiG/W+
AsP+Fll2ULnjgQgk65ruF+KDfm9d5Gfn0VIhhEPrp2ZsyU2cSdhUmAQoREtNoRfb0xPKJ0e4+4gD
bksDVk5DbxG79AH6ROx3hzxfWOHBueNFVR+RcBzuPWE3xzyO7aC00/qgp9aFHyqZ9ko6xjmtDRLE
RWeccTG1jhCHmmFdrtv7xq3jhyzPjWc4+TavXQazjF53JVgp9UMqBDKp8LcJcTRkB5OW7eVY729z
WOnuNZbkkbbQR7OteAitGMe6oll7K7zG/QGpKZWFLNXyVlild9cNrMfDKe/3ejK6P5DXhg1dwrKH
wiLO/Qwv4T1B7vytqSr5C367lg+/qGI3QapsL9PCfgRN1HrkeQF9zJHkfycoMMMSXbhR17Inp2jy
XZ3Q7FC5qrpNJmI921Zt/IntSjwPWsIuGQ4ceq+w05y9rOL3nbCgI0Kt/he8bsk/3rvkhA7rnani
+ibNY/qEZIF38OZpeqUtOLNME/pncMrpBzDn1s7tVLxHKaqEVkxN7uB6x36XcVfcOUM5vyZIxiYo
rJXDcz5An74eyu4fjnkIYAJrLH7lWVs/DhkDdQmzS55YYQKVOkoYxfltkSB16MEly4S3ai3sHYWx
/OgnQ1wicVTVMLHipEXey6LlOcVb/dypwjuX0uhvp4KSHaibxmujoV8zAvDS+DMgr0gFjkyG0ub9
CWpPPXRqRcoBPGLuGPbwGHkFBbPCWq/qm6KRbZi2zvCAokXql/CDzA+ZYSLpKcibZcKgptRQuXXt
yj3AYlkGUyusx3LQ4g5KZPahFTZOrryyb8G4gLt66SbnjEyokADHcOCd6zwUJC5eEy0o4HpMDbuE
js7OU8YQ4nC2fw3U5jhBOJTxNBLFR6Ur72HsTDssiEGRrtfVtMP4eX/iNOfPyFvrSzmm2zmMWLd5
Dyq/D30NcHwHz/zuZh0YSgLid55HyI3bMutmEF1KMHlQ1CRlktwXmSmVL5SrUVuJrbDOdBkalkOf
nBEaBzuCdPp91nN29pRpXqzqx13Wtf2uimlyX6VOdjaYke3nvOd/jMyufKSyYcuNzYHem8oIKQTW
fIAr8weOC+d5wLP8b2tOwgOKGA7i8MTubpwJuWKYfIDHGNdK3yW46j0K2OOFZWMUj63hERqmuFVh
j+/gAzxMB5vb7EDi0j3YdGoeka6gLySH56IonHmX07o/TApFJd1IAra+Y+DabqX1377W9CGDkXvQ
9D17mqD/B7PrxM6ckFZevgEB/fydzZb8QwJrEieJCfzchQza6Ttqgz4W0/X36lrji0KzPVpmm8Lq
M2IxBCGqU6n+DPlGmfnz1zZb0tBaJIAnQ6PtDusQW39gc99Nwr7b8m38PE3AlkS0qiImtKC8JoIn
2slN03uut9i9a01fxutDTqlRtUljZSAP7J1x7OMFspELW2v48vcPDc9zSz1tAHzGTOPUz85rLbON
ZNLnCULmLZJUWdOgtADtwFNh0BO0sr8VsbhFrUD43mS/NHG+0YW1NbNIWrkQjgZ3K1URkjQhkASB
zc6w8r6+INcWzSJthfysh7chBIMy3DRHApST8aOq3GA2k931X1j7/EXeaqoGqOykF3GJEu9HG1yA
rlD3ozlsscM+t1iw2JJ41hswnFcD6hRd7MsdHlBFkIbylf3gASQtcV2dthJCWDT/mw5iSx5abLaw
pmzLJhItzKBrv8ADyTGwHYkvcT3RlUU+KzMEXCN5oiLXwTateqh7E98is19swUlXVq17WQgfAqJr
3bF0G2TMYg4598pOTmWmjnll9qE5cu3zDMmcL838kpMmZWHzegTuIYc/8zTcCxiqF3JD4H5lWS1J
aLLvzHwykZ5v4ueSokrstJBr/BK+HfOwiG2zdY3JMtglhd6FRvaNUYjTGFuekiub0lIluUpVbghY
6Zxat98ZuKS3wOhfH/P/Kh+frdFFuJVmjDs68o03uWqRQkGyew5TXQyjn1qD89NVgr3NXgwNVSGU
PM9dmeHFKKYbKMizbBdToCMEIS3utKPxR0sU8VPg1yD+A7RF2o5bghErG8+SsE6s3NSF6G04jkBi
pAgybA4T8BWMfKl6yZaKyA0hNQr9rnWKofZ0mxQw9aoN2HY0maE3BnutD4tolQmhsugr5zRXZlCN
NyU00Ftu4wmycRdZ+4FFsMamQ+BmahO4qCe+W/wR3kMyNb4wNsZoZSEueYQi5y6EhDU9KY5URm6L
Y9bIjeNxJUD54uTlGZhxM2yKT3n61FZ9MHr3U1tubC1rH76Iz6FtbW6MbMbmNTyCQP1Ikem6HkFr
TS+OWynhLp70yKQlo/sN1HK4Qcnwa00vDlu7t/mo646c8G6GKDRMODJl/bre9tpwL+K+baD3wU2C
N2E/+lD+gMgxVs2XpN8stiSWDXaX4JWPhYIMPgwhwxqpimx4LuOtCV35fLa4GEMLN2s1RL1PSBX4
kmGNWz9atjE2K2feklEGR1AgauKennCth9syhWDULIcXj9FT5ZT/VLFp4bOyeJbMxwTZiYm6FiwQ
4l/AeASx3Lp8r2wF7DJwH87tmWfIF0LQ/AR0bbdHyUgePTyP7q0Br1CZxTLf2NTWZuLStY8/NE+F
Z0ypdSKu6wXgYg2BbaXfueHtv7RS2SJ2s9EpZU0ackK9NNDuC5vPuto6/9aGaRG9fVLzvmaKnNo6
UOxiW/89b5jfVOxrW/JSDhXsRO4iZTcBKlx6IfxAd2Xs7HG3fVWogXxxDhbBXJVSIk+FYE5cGXTe
DJmvP94cb+xwK+GwJO8hlzvnDbSzT2b5NjVIaB3LfO/AshwVpI0OrEzDksLXCUNDA90jJznYqJEm
YaXSvep/44H6xU4szl6KdEXjeuD5xB3uT8mLlyf3qfgH06+g4Zs2nSvB8J+/z4dgaO2yHxQouze1
UeBuTAf75HlZc0pt3rwWpSSPqYQEsz9x2KYBCzTujDxFva0skc1BHh7QsKKAEvScm+MtCDDWTVVA
TdEAOjpQl1KWj2CggL4NYgY2jDdIS3ZNaAK5FPR1X98KSCEIvx/r9haaI9U5H6wicCvHeUIam+34
OEyBIF36hgtOj3wmGMaj3xRpd0N1UYRwI+4c3xpJfwJGdsAIVeWp56nbH1F+RD62l/ToVGn3xmAz
v/FMWltfi63KSl2Ix1s5QSGnAHCy2PdlBzLi+L0CKFENaiPfsTY3i43KsqEPBV+hOlLq2CA7m4PZ
ABjpxgpe2cmdxS6FXB8ZIEldR06Nj7bLva5YeH0DXGt6sUfZs9YuUtigxyfwXnf8eUsGYW1EFveL
LsuKmIFSEKXFTyhDhBSV0o5+u/7Va40v9qRGjmnSQ7c4iuHUQLJsV/MX5mxpaK60viQiDvPsoaYu
5lM3RIb2QqN/SyHfeP3TrZURX1IQIc84ZZk7uzeZXcAaKwd5ec/gFrGTHCKUTtHVkSc9JI4LFzeb
wI1Vs5MwbAwITFTPvdd5+zqdwFx0jE2LsM9zCXSxfzU2MPdNPpqnOZl/iiIHJ6QxDwZqxBsLeG1E
L1vzh62LAOFtVxRbMIxud232DOZPWLd/r4/o2oBefvRD45Zjxkl1ua5JXh4b2/7ltPW/rzV9+ckP
TUPHQ3GSteQEwdYgTh+sfmtE1j56EdJuUnbUGDAisaknHzqLsAjR3sZ5tHLi0UVQ94Pbwonmcm3i
1RvA/q8wMj7kLkSpcpDKrw/N2pQu4rtXJisp4ECnnlC/ze/AgvB1sUWFW9m2l3zNWDCgcWEfdJqa
dzHTXU1+x+rinsV2RrYxuSujtORs5kCGpy6QRCeXPyv3Z9F6UGhVgZP1N9eHaKUTS95mbEsbjBgC
5YOmaH45JqPHrDTNOIStFnItedFbqPVw/X7951ZmZEnk7Oa6dbsuN0+wDo/MwoF5jj6yYkMtYmXB
2pdR/BAKlgHEvisFHkV08Evnp0U3Gl777EX4UoDJoRPVWqdJO3yPikvktPohVcaWQNHaDyyD2IBN
RSYr85S5w3HO+ovpknufWdb++rivTfMilJ18hrN2NUNub6juBtym/Mayn6sWjzk7f+eMfO0qYy+i
uuxY4aUpYqKDDsUurcUdz/lhnpTtp55xYhBCud6htQFbhPbU50NZOMZ8ghUFTIRMJ957hsd3jpD0
8LWfWBzgaV6RYo67JKrEeDI4/SaG+GfGvsYE/B9rAOmNlnTSZIR7bX1C4i0E8+wVQOSNve+/If8k
sbn0AUAVuTLzJsbmR0GcSVpj2GfAK+7yrgPDYwQ4sPJnofNfvNVWhFdx/WrhdgwZF5UcwL/LpI+M
UR/W0Leqg3SokGcAuP6oq9LzoBMMCbgAVqDWnSGTCfhLI0W1QhrdfWFT81vpkvRtnp35b5L11d7u
h/ERzGFycizglHJSD7CpJwDczcM0/rk+YSuLfImgV6MArjS2m5OrJngtyu6uyN0Hx+v2+Tj843a6
8TuXHMsnI7sE0XfE5ilAJs1JV8aPWALaM6ibVIsHKb2A1fr7SPnGLK7saEtQPcCQAN7UsQLJjYQg
RCW+JbZExtfaXu6Wo26wKTjq5M09nCddE+6M8KW/Phcr8bnE1E+SSqgxQGwA9L6dHbc/tRj3ZgZ9
ui+0Txx66dSHrT4FCZ0Av1lGBVBhZXPifbJL+cP1xj8dGTS+2C0Na8iSlgkVDaS4zUkOTyvr99ea
XmyQvQf1HAjSw33ChiUsf5vKrxC+8c2LDTGDBq/MYcMIVinzXX1uktfrX/zpFQQNL7ZBPQ5mAe1F
diIDe5MqEb7TgyZWAphnjmpL9nRlyJcXHVAieFaB4xYZsQhYBsLWeIGHXO/CWuOLZCkq2iU3OlSE
W9j8+alh/evzcne97U/1CoizvNFUwNCK3oDeKUS4grlwzrQwDmD83Za9fYYEV9iTdl8n7CuHEn5u
EbRDXdDcaIB6qes7F1btif2vANL1el8+DVo0fvn7h6DyYiATTQtKYvCyQ9GEBxwYF2P8oirSUqHC
qB01mpUrI8fGkJSAxYCMNGx8+8oytRcxS0FKnyAR4ZwsIBglcC7WP6cFX2Vrga61vwjc3DRLIk1V
wTrkXPHG1+CBuk9m/7Utx16E7zRR0AxgoRiB4JD55sT/OGB/XZ/WtU9fRLB0HHs2aQ5FpLxG1coB
ogmYstx3QWzYZzCGuP4z1uVb/+dchLLsJUQ+LB+ZZTovTdSvUfKHYpvEmQ/aZZYcaOaWh7ErodHv
TWNkVISA2GEV944lc+TxDDMPr3/DSqQvLz19X1V2h5A8dYZ8yi/oyKp7+VrTl1vHh96JFHSSgkGH
3jJ1CcDNGBjAl2+s3k+vFBi6RVjTftBeNgJWMmUJ8MlgUtP5IdM/2PTsZFBahV/Hxi+txPhSgEJk
ne4cl0I9jCqNXDm4yWYDMjLMzL9U5kVnLpPzcaRmYBLNidCT50B02JS+BuKOtS92+XR9Ktb6sIh1
QG/StqxwJIFFjIfStxlIVGvc2gXX5mIR6aw0Z6uhHVTQclLtk8lq9ykq1UchaAMtRZjThgAhZzcC
7+I/X+vQIvrHPjVF2aFDNd2NoHjMABcJPYbXW1/r0CL+HVXEk45RvDNEeTeZNCrAy5p0AUwyTHMN
wFj7trc2fmxlbpaX8KxJDBGbENanQnsI/+Sc8+zWypMvJQIJTEX+/+qC0mUvPI7exLE44JZ2a7YK
EgFf3EGWN27djZauycWRsoJzrOfuATU/Xp+HtaFZBDnK76M1uoBDNR00RfgU9NOz53ypBoZxufzq
h6hzgeDGJX5G1M1iR2CWkJdDOBcbylgrZ8h/meIPrfNu7mopIDrYyIMgT733FyWSNt/6+LXmFxE9
uXHDHQ8fT/IblPIeGeQipos3s3z52tgvglpbnWIUeK1Imf2BMfY2IZfsV2Z7c719ilH+5Oz770z8
MD5VOkEpsTItHG4QHhg5hBLcdOuOubZwFgEMtkEcT2bNI56KeznbsQ/v4kBe+OHXv/7zhD9xlozW
yXDb1hNpGTEN/RsOb6kzykUzXINxSLTU9vzWZV4EdS4NsQySvMpUufdC9PqWcynvWdfmO2XByGHj
mPp8QdClx8KEV4wGYJxG1VQ5Pjw1f+vafMgHfjYLZMeud3vtRy6T+WHSlBQoPFqtEzUS3uTJvZ6e
MulCn/379fZX5m3J501YCulrHICRaVxS83/Gog05HPqut/751zvm4kLCL+lHPGgodLWZL6Gn4wJA
Aci3bxBnY4BWVvVS0cJFZpgliUejzpmDzArHeuuYWPv4xW7lzCwtVIOPZyyU9EdTQNHtvdqq2K+1
vphYaNYOsoCMTVSyd6peKwJqV/NUOBuYhrVhWexWMCZ3kyaOWQQpLFSL5VD7QEFtnBJr377YqZwS
JbSUXEZmlH4f3xpQvO7dX40zbGxVa6tycdlAMIODYue4BjAZFNQOrOqcyK0l82kSDjvJcq8irevZ
zUQiqwL7iNbvkDsD69gDzcdkUMeP+27jSLoc+P+75dIl8cAE28VQ4OtFHog+UM8AyfvFAS9sgA4P
zX615lYd7PMBo0sznEZljTliQ4ocUNmbEZpGsKMKaT/L3fVI/nw90SUTwS1ErpsUPTHLFCZvz2m2
sQF9Phl0yUCoJ5GkSO6zaID1/I1XNaAHTXLazaIB6h7qjSBlOsVGL9bmYxEVRRsjW+5UwGKjOL2P
WQEloBL416lGYVLwnGT+kLjFMZ1T7+H6wK30b1kUNi0+WpOQVtSKo9WXh5Imx1q9S9k/F/VGPK5M
zlLKNnHmzOpqAMBVl5kg6cR3ai63qqBrS2sR7D3pmYn3JI9qo/Pbih1jyLVTZ+uu/LmSIqFLtxy3
sFUxonYRcQRGJypfmYcaqKUxgXAnMfyE3nu5AoF7Cw26cpOg3iL+c5vRmMLsLyIZmHD8PZvfa3ih
6ubOzN/s9rfpPpTZN7O517h/tc5Th8fu9cXwn3/oJxvCktcgSg3KWQlPl5p0QarkG7MsvwCBBU7L
yRGVTp8Z3Y1W6QEAm7/anccwHdiLmSY3meXse6V2VsO/JJRI6JL8QLveAG+ssaI4g6n0RMvHIqtu
ODBJ17u7si6X1IfB1JC7KEonSi0zijv7CKTz69eavhxNH+5F0jM7J405KrS1CnKd+7zeIp98frrR
JcdhhCZZ2sjOigQsTXI3Cwx16wyFD33fjTvLf6nQz5bBZcA+fH0HynHtYKuLcmrru1S1xQFi1FDD
7GKIA4DUH0y1Mo4K9YPKb5RVHQ3YqN5DSY4erZHpMFHQvALLUqWByMHTBZjXBUR4Gv95MzwBZ+5l
8OdIzefStcy3GYWmd2YZUFUYqy75rhpvjojO0h827JceMzDOtd81ZLyFfBvbAyVtnBOLGxBQiLO7
WrL8Jc4ZJL516ULx72szuDjjPZnNFWxWu8jwGkixZZGX0L/Xm/6cPoSFvYjwjnKkC3pZR6Jqhj9x
SY19AvGLozZ5+xvMfuesJ+GUwZRV6QP09vTgI98UPwDcPh7Gtgdd7fqXrGyeS9KJNdA2B3oEq7+t
AAeyizfZsWfXsrcS1ms/sNidhdm7tFSuE4F+EiS1DspyDjrj6frnrxxeS0ZH57QegLcTZE5Lw75r
i5pCjAeSSw/V4AyvgiqBunYPSdCv/dzl2P4QFoacRG4B3hjFouv3yI/etCXECjXTDwBfnunYbNyO
P6+IUH7p74cfgi+1N3rQ+YmK3obOXgJVoLMjChKqsm6haN86AGxSkPp5NUBRxHSGdOsIWNldlqi4
WOWsmp3YjCi8jAJVkyOp4J5nTdVv3W7hKNd+ZDGQIq8aYyyUFRXxtx4o11w8UtTSW/L7+kStrLql
H9ZccKhvQNgkwrn9lhlkwvnlzWYNSTKHfy10lkQWCHOUos2LOprS6S1LoKw+D2ke2GlibfzCyvG0
pLMAr2c3haYkMmznLJz6Dzwft7S6V2aAL26aseM1ZpHJMWra6reE7qRfwY8RohTk+2jWj9enYa0D
i+AvUoVaG08HiHwl99lU7WdQSa83vRYhi93Z6mdjjG3YVcFNat9n4N8zfptOOugzZFHGLEDl3LfZ
1nCtLajFhj1XQ1yldg653LK6tcvpoSvpexKLrZvOynQsyS5A+Zhll9R2FCeTB0yJCXqalpW3cy/n
rJgV7cLrA7fyxFh6PJSiTCGcPLOolDAnH0h810G+1vOGXeYkULzS6U821u/Xf2ylW8tSK3dpRkwF
9zXObuz2BVK+OxP+z0J/SRCT0GW5ddRtDWA6Xvo1INOklYdyePWGG8mbjZf+Sg+WJCHJmGgdCeXB
eT6X1R2dqqe0Z0crtjfmYyVGlkQhExpckF8FgJrF3xh/qMatfPDKRC95QZNZQWKMViSaqnEvJuMd
ogZQEBrd2w6CmPZc/2RGsTHPa524hM2H80rMI21Zn9Koz+Y7CncX39Lt8foa+q/w+MlldOmQBh0V
SKRDYztKZtI8N0S7D7ZduA955+pXmFA6odfP6l9S106YMa/0u4uyb1cII0PxhEEyxDSoFfKOJ7sR
Ltv7ypb1nhTEg4+hRM6P9+XRGG3wUWvqPhJnnE6QrBpD3TXuAdK+EOZK2v5OVhySZAPb0mhfubw4
l8H8MGglkP5mIZwxcjOkgxF+RfMAX9/+h8vK8azrGNWlrpSH68O4soMtyQWWQZW0IEgd1V5yFGMX
EqBn8Gz7WuuLnX6SkGOxMygAGaN8dBr4aCXeXSHVj681v9jt66JxBbM6lH2Q0KtrGSbDd9ltGVCu
Dc1ic4fvpxzhYThFSdMWPuTs7m1Nf8OtSW4cVp9uIrg7X/7+YaYNHhecjcb/cXZlzXHq3PYXUYWY
eQV6cOMxtuPj74VK4gQkZjQw/Pq7OvfFR6dpqvzqcqHWsLekrTXYJ9r/9GQZNb4POZMqya0tIPXF
LqAFLQAXpfBCiV0CTrsLKGJON8AfjZr7pvK3auUXlyua0Jar4qYyAd+0T40oU+rfB96NBcg27Dyi
IduI9bU29FNJ7mH9mK59gm52CwJPWY6J31Tlt9mD4l+rQFtSythC2q4NmrZoxTK0rghImw5de5JS
7kLl3RnjVuJam3Vt0VYW5H9KEyoUwWD1cVaF+e0Cx50d5mo+zG1bbUT2Wjva8i094OHgYG6dZI+i
IezZXubAeOSFQW9NoAauR+Dlmfl/L4hPS9irUQKF6Lt9GnN3hjx7cQPbkA9T+Ac59m8+G/bX27k8
J5ZeKPYqOSu5gPOWd/K3ZVpxXbIfo+I/vvb5c/c+dWM2OgdUNNx3O4idB8WMyuodJR/XP35xF8Q9
UAvzpuhL8CWmJjUndSrb4mjkWXL902vDosV3P4Zl65oYfrMQ70ZuzrFfLu8ZH7cek9Ya0KIbJqR9
xktuprZChaf7JriImL9RZ1v7uBbW0LFpPebaU0ryewsyq5DH21ebRcu1pamFMXwpCjYvbZtCzlYe
UQ0wv0GFsr0lJXcSm4bVPmipswWEvBxtll4OZsCZlJPlBqclHD+4Zd1arKRAhNnvfrZ00fXpXmtE
C2nbkpT3/jSg8Nnsu9kMo8KrUrhb/HJRFr7exspq1Uu9IJH0givA5SCacE9K9dJQsqFjvjLfet22
CrjrtpALPNHCi6DPGpW1GS3u8/UffrkiTyy9bAvhOtyWiDJTA+48vWeVJ8eRhzwwPyBrGw8VOfmL
3GXh/HOutvADKzOia9iEtGQ5rAOWlLk/R8tKoEIaDaw6Wu7rRq/OwfCfYy56dR7MT6nJwhtf5cxI
48YCBfvQUPkRLjL9CwTn5T1IXcNzsxjkBOlZ+9CHnvkyNYsFGrtlfjeNpnqUk7kFhL54dcBP0ZIB
9EoHvqD4kIpiil24U1BvjMZhjCBOfEey3zLcSGtro6olBr+izGrakZxstTTgEHs7zxav2Ty+ZX63
5e261oiWH4BXdovJAfNISDq7uAx44QMbB/cA1kadCDxo9BvdWVv32o4P8WUroABZpCSzRlABVDLb
+bvliq+csjEvWlrg3OdWbxJyAi8Fep94Ov9oGkiJ5s1Q/7q+DFeywn8qqnDTmaVs7NPQ9h8DHJU6
M/x2/dPh5QWuq+MYA1jpRVfDvrmbqsgZz89nZowXmAdfZE+kDeDLon7bqny83t7KvqAXUb3anlue
zcvZmdr3oAAspzgIHrjdQRv77WttnNfcp6B1m8oAB74MT6M/J5l04SFFI8v7Q8cwgm7m/norK+tK
LzWOvtuaDZzfT8xZboy8qSKc7t6gPx3E1xuwzrFwIfnopcYJ3uZTPbow1JomkyRFhwoa41bzWmTF
AjPqxnAiYUvZJQ1qkrhcN8WDLIj9OME0sYz8doAOqdu7pxa6cWmYNe5z6HnuAA5+2fzP92X5kIdZ
xWJvhtRvg+efFEbhIEJc//0rq1Yvn41WY9SuEiYMj9ldVYjELoeNmF779DlHfpph0LeI65kK3ODZ
kw+0JGzPC0Y3AN9rX9fOowETZIRhHqzgIMN+I6Q/3kPJINuIgJXMpxd5nbrrBm5OIm0hMRvM9Qip
qPwuL8iLDdOfjbWz0gVfS6+ZCuuRC5D0QeIQ93PheAAqs60dYm3paym1nCfCgwkKk9IKb/Ige8GD
yylf5Ov1hfMXk3pp4WspdYB9oGFBdRxY7tY89lVdJBS6JHvS+H/IkNO9UXZkXw4SLmCssm+KpnOO
zpQZsCToP0qHZkkelgzCOGp4csPOfmmhRryRMVf2Yf0txizbEnS8YTq1nQJwMKfQwu9f6sl5Am8l
YRC3T5oRp8/rY7Ey1HrBMDwbL3F/btOW27eCeR9j3R1bv9u4BKwsRu/c7KdA6meqQF+xzBMuxbc5
ZGDC74Bnwexv67lk7fefF+inBkje9pAKXuxTAGmTH1BTb04cGpknezw/lF8fo7VOaAcWWNBXoGSM
PK2NW4+1Tya5haLKAQJAG9G0sml5WjTlnFbUqjywjOf5KL1nP/BjagZ4VqoTX6nD17qhRZXkS1OC
L22dKFhcuO6RE3oFKeZKnfxh3tgb1+ZDCy2XgjIzZvDQXLh65DY/mGGzb+pyY1NcyTu6pJAVyBGF
UzmflHJxDC9T3g6768OzMgm6lFATLEUREg7nBtgv89L95XH4VUN2+Xc9e1UsneD1ekNr+657/gWf
1uwMMeQaTMk2tf4n/pn23mk/3cgDAC84Pv70Xpxn7yF/NG+z1Do+V3fF65aQ7Mrc/EdkaJGGmhu0
a9QvfdjHZQDvui3z1LWZOTf6qVPU8qfSb7lMc8ney9F9J8aWZtvap7UYl6GfN7mNEssAKY3Fo98C
74sqZODu/ftnA1pkMlIATMCZrHcFIX+qpYN+ui83ltVK8nC12GaDWQTMqMeTC57KPcvs5ZtZlnPS
zIv9ls/evJFD1trRolup2W8NOvQwfy3TsILSN8ymoRW+bwpjo3iwtn602DZru7bMmWEeBh47df19
sLsXxqARcj0w1vZlXT4nnEJYfckGpwpH/ZM5DOoBf1w4INFsue9hSG9YsJP15GmEsU7sgb45BW7s
GyoSZgfOJQxmaRlD0+pryUZHSeZAoE8w7+rSvBxPg2cfsmXaWBUrQ6mDI0nFhd2GOOHAoumhcetH
Mzd2FrV/XB/Jtc+f//4pGHMnx9ucXGTaiIbFPrFf53ppQe3fWgoryVKnkZdNCPeJrEa0zwCA3aKo
egztDBZGBfxG8uRrvdBiE3AyWNy2AEzNjfwAQTLt7eVhFtUW9XUlr+hSOgpmtMRyDJzDWb+3qyFy
2dcApPiKFo4tquZLvwwyBbTmF/JiWofGa27bQyxkuevF/GTn4mVoyL6tN13K1qZdC1DIySunq8Gb
CJZ2BynX25nXR8/ZOsytjJfONWcsh1csLnRpB4NLEfoyNkL5NRFnSxfUUZNtL+MsZDqztwbQHc//
ZamNQF4pQuhc87wsYUfgYeMruxEvcHPV0Z/Y6s3YCxfyizuieDBHb3y1ewVFMJimbrR7GfJHLB0K
oQgEZIpl6NK+5DBQeKDiHqYSqB5Dj8Ike9tZ7mlXnVoUDUT7QLIv1vJ0hMRsEAGPlg6+hhNnUZFF
XR8vldrBMCTqFji7jhvFqZU8oFPTqR/YVbE0bcon33zN4QKeKNewfzU1h1oxy42YNP2WNMvK8tap
6kuGOpgt/S5dxtRpaOzlIgr4sjFZa1/XNureQlVtPn9dTG/MaeMc1bZw84jvIfNeuHLqPHWJ92t4
aWBrw/bs/jAgoXu2s/T+wOGIJdZSFxsTstYLLQVUsFG3php5Z7RCKIY2EJ2gEPfJNu5zKylAp6pT
1cELpadNuhj8xhTTvrStjfeDtU9rNRc7h4xqW9l1GqLMpJr2Xfn0K8hKYlnagbukZPKKCnlRAhqy
H5cgMS0vwlWF3OYL3L+UbxymJXR3gR98ifyCNs8L4dMW7GZ4nB8hEpCSyrBhHy//cMqgsKnsLSjJ
ypLSGelZPYvGAuolbQXwEX27r/w7MQWnzLM3DmQri0knpNus8OxgJiOIAd/6MI+y8Oi5WzpOK3UO
S9vd3QWKFqXN69Ro/jdxiJ66MnYcI2bDq2+5h8DaiIi1daXFtaygmDdUIdpxSTwP1U3g2RuFvL/L
/kJUW9ouDy+byRTw70tDR4pEEpPFYWHb8GkkYIe30AqLMsanO7/37SMElbL9VOXOG+y1BDT7Ri+C
9zksw3heRw2prT8VyzhEWMFiH6kzP2c0t99Di9hPc1OJW9h6SejN1c0OSkpwg6AlvBvgpbYf1cTO
/nvVK4qw/PH66WttfrRMwlvXZyhGyTQrqxmgoWLfuzzOnPHd56B0lQSO9dPXVMUtnf2uFpvW07xA
GwQUoSGD0rQ41qxNrndlZZfSqe9Bj3xeZ4VMzbNs4pCCVBDBUCXJq7uutTYuYCvrTCfAz7AHkUaD
RgR/F8W+o1swn7Vfr2USXwySQWVMwqQ4ts3fbigBxagiC3W6rZ117befE8CnZAWmKtSNRzqmLIQX
SB+Y3wVfdl8b/HObn75Nl5p0E5lxEpawvBwnxiICAylYPC4qgjPfXdnQl+tNkXPu+E88Wo4u+T22
5liMXe6mcmTlgQ4NwI8hrC/fQKGYbzsch1+WpqZJLqiR2H6TJbNhF/GkLGPfdVURj50sv1//MX8t
zi/8GP2OVMtJQk+5m1JpBOpRzTU9FkZuZ6i7FPmBhWHx2vm+mr/ZxKPDfsgd4SYop1sDqk5tmFjU
r/Z5FTAzLpjI7d2S2+rGgBbNhwj5vEQdfGnfQ6cIBQhacFfZmLCLiwHwWm3CQmuSdgZST+o2EtZp
Xmoxc2OPv7ih4NNazs/CkLseuELp2MwAb1PIskNw8ktO55h9LdMrBb3qcQDyHPauYcSWsYllkW/8
9DWCni7ITqkQyi4UkjtgJiC3LJEoljiYqx9lVnY3reQ/F169NLKEZXM27Li3HGULp+BpqXHcD/vn
6+vqYjpAL7W83Fc0wH24sNO6a3+5VMCGq04sMXpx3/Y/e9f7EujFcvRaawggPeGDGFIjcKeobmjq
N8WLMYMlD5mXp+u9WVlsetXVglIW0E3w+spgyBlbmfFAWPW/r31bO/blEyvzyi5JKmq7xC1ofBSw
gtk4G639cC0rWxZV4nwhSbNA7QcvhQ7s4frPXplgV0vGeAtwyioQNuzPFvHE23x6Mqq+v4FKq50M
Xa3uO6/0NrLUSkTqkn1BPuJho6yhVAAJCucsC6Tup3GjJxfv3ZajF1haZXJFzghxj2aRlN98+Gg3
pRMFUJPrhjkCejsym3BjRta6oh3GTNqGBYLeSZHmIbFnA95NTsTaCLvzvF7K5lrYVQyOD6FRnQeq
hUlRd4RwWiRBPGykv/vSxOv1FdEoY2RGBr4JOJGBFMdQBifDgIEqHKGI3IKorqwvvdICjyZ/gFpa
n06Q+O/mMZ7t5kbK1J4HwKx/XO/LynDpJZfGz2QwGgVEBgTgwmBO46KydxdcVFpjY77JXxTyhTnR
VXPPvG3fN7DdwyG9jqelCZ5Ey+pj2cMPOq5klj2WDBI8kSPN9kfTBeQ5D3Pvjpkc86fcNp6sxYrF
iH+Nwt4ID4szqiJehFUfHUEItBGkVSWAR4AnP4/hCSK94y0cuYsd6t/+sctcedv5jZ80nsWPtFwC
KHe5LHghJsRijVb6EasF7K6Y+AdHE+tuFBLqQrPjHxq6eEnngDzdhBnu6gGwALIQ3hNsYtsYeNXm
oZ1G/14wiFmMcDrAXIG0H3mDQ47MCHOoHmTOYfDEmRE8hgu8SjvoI3XL/ALzn/zgW7gI2u443uDk
Zd9kYC8BUoiq5z3ksIPYs8Mwlgu14IFt2s6vDAJO6TDDq95bpvl7Y5MnR9CfmRIpzHiDgzlVPLGH
XD6WHjxQc7nPDTyEK0XpaTYZhVdwj5gOgyy8sSe3g9N4zngioaEF8a/Fhvs2KkGOb2fJMnXs24yH
vJOJWGWAlxjocmH64mdhgFJP8iZ4qS1gXZJa5eRo9pW3w5RaDoY9gGtq4bNECceMHJiOP4ocZMyd
wVtVwgEUx8mNBbaSUPSaTdnCVNpkgcQBzp2PljKy1J2yYe9ZLvvS9mfrDm2E1HNvZg1Ak2yMyxaq
D6TZDJC136+lLIMzOMp3fptONlh+I4zSgeujPIaq55deri1HrwfZqoHMXpcBTe+UB3caZCxM4wcM
oDPIhapbGLluRftKZ3SFws4PemgC2TJ1ZD/dFHAOeuJzYUM8KVjevpSz9DIR7vD+GLYoQfeWMQNE
7NXAe1D+vtRsvrNMv9zIjSuCj45eGxJK8qrjIP55vt3dsqofDu3QFR9hPbXOzg6gvEBgZTbuQINw
nmBoXf5h3GFvjIS+tbHZrJxf9OoRa5rQhVgvHrdG2Me3/byvsUvHXxtJ7QoReEY4o+qGSi0bQNmq
P7jEQR8XgsSfii1uyuUVYQfafg8/Gwptai84TcGHsqDCXH+HduZG7K8Nj3ZT8YAt94wFD3TuRE/S
Y8egYBsjv7I1/oUFfLoQN9Pkc75UXdpI+eSxbIo8Nc5Rf/b7hBnkF6dAGx1/gsuinKG4P3VNzEr+
j8Xbfetn93br7q/P8uUJcP5efD91hI5EENsFjs2zJJQcKhrBWte8a3g1bZSb/4behR1erwsNFsjP
Yb1Y6WSyARJFJRyIqolUuFAVfncjxrx5xJN6uZtkpo5qGP0jms+f4SI3xkVrd/cBCbxDWIbLs2vN
cIAIB/KQc4snoZLBAXZ++UsAL7U+srkBewWQKyJjmZubXAQsiwJIXjQRSOtQLfVtsXV5WDmC/VVi
+TRyMEGEVTjohmlhfajAi9RYRBA8i6jxg8ut6/DKOtOFDS3svzlU/seUuILtpmaCcVVI2IdpTu4f
0rjhVwqseOnUCvcwGRowLZKnLlOvc6+e8mY5Xl9hfws3l+b/PICfBqqRoTJqc+F4yOrviS0KcpbR
K+DtbhlwYSqX+TiYpa2SoqbiDdb18n8djtC3lW3UB8DMyW3H5fBqW9y9mURR38GgzdgFLYgVbt33
ZgzP2+HYBQWJy0E4P9ylL/ZBl5NfvRQihYPZcMhY00OR0xNyB54P5IaykBy5MpY9+InBgbbTfHT6
koGQUHSPgVmw72YlrDejd+g+K0RwXMK82zWlp76by9Le5MXkR7ImbuIPxXic5rK5cUQ/3pX5tBzz
oHdiblf0xM7KuVCasrt4MsYgPwZBoXauP6BmDKTNXMXwO+7u6ypwlqRsa8luQq9oPooghAShAMUD
lTbzO5lw+70+Hxdrwnij1U4UQ9fMcPIqgtMw22nB4eTmJc4wJiQPD12fR7zZWFOXU4v9H0Q6nabM
KTsfNhXLcALgkiSBJ5ekDawtFO5aE9qyteblXJ0Z55SBeNHdNMsdNTfcPFY2j78lpE+rVmSZMyzw
x03znEHP0pXkVflzvXFMuTwJzt/i56eve/M4213pm+kApM88mk9WWcE8dPw2+vQgquDPbM4b07CW
Qqx/h19f96wQyLc4JNQw5QX/D4XbKnirivlwfUWttaBtU0OxBNPEILRljPIeFDoYidVql49uG7nA
p22s28tz7fwlFX0aMjhsVdTPLQXnbgZKwHtJd3mRf22n1TVAzbYDQK3ustMyvHTwb4bXNYSz7ozw
z/UhWllNuhqmMAxrbIohPBU9q5NWLTHhRbe7/vG/1bwLGVZXw5zslln1QM9V6gWl+daEfLKyche1
Deon8DXIH6dR0LjpyvB2LNolkl1bdPA2s91dR2i5BzwZcvfZdxfVfJzx4CVuBU1klb0dZ6UXxn1h
wA1l7hs8Rge02FmQBordIKOnSg3uzjL87qlQbLxz3KDbTdlOZZO6r4rR3XetRxvcoKcagv2zSjyI
1T0Tq8Xj7dzDgXEeafYatsp/54ZNHi0yyNtyrKabEHYpbxPL8ltmtHAqbFn5B1BOI7GClkfTJDlF
Qub9XTe6E2QPnWLB4cuYbhrbnN1EdF2588rZOggWGA9Lm3XmxoBfxoRYjs4LB+PLKhrLM06oC+zr
rkzwfLvL6Hyo6ME03Fc/ezM8euvIF44SAm4IGzGwcubQ2eI4KwNL3g7ZaTT7P/7SJwzEDs9pvjEY
Fzj+libjSkD/rdV8CrWZl8ybLIQa7LB3Q2UnJYHCjPfqt01yfcmutaAdzXmzwJG9gtyAY8poCZbI
DH7wkMaFv5G+10ZKy3pGTnDRHEzjFGQmxINg5UCaIw1OpHkx6Ba3eq0XWuID7EzYY4te9OHziBJi
VsxQ+b8VwtxIS2tpQ9urZeHWbpjPKL4GLZQrhfuYFeEWWuviEBG8QP97Y1ho5VXgJMoUdFswP5pI
4Tm4rEMgMfGKP4xf6QOa0WZibLwurMuuQdF1eDf8eu+aYuM95+Lw4NPa+GeyKhujb4A3G3Bw5Nme
kXZ/fYFe3G3waW3kwZuqBjfES7DbLHAGtnLz4NlkbKJWttkG9GClDX3TUZ5n+plxlkh23LhA5TJo
hse83pKjXBkdfc/pLH8uqJ2JlM/2YQmtRHpb7Ju1T5+X1KcEAaepPgzrHAooA9zaC6Ga1yDs2caN
8WJYEaCd/v31zu3x+MfLMXWHPHbadifDOaIVNiW1ZdG01oHzlHzqAIdNl+vWBQAlY7PzBarmqtzU
zF37+Pnvnz6eo/4qjaKsUzE/22Ebhe2XKhoYGS1kJa1D0RcUeA5f/ob6IN704Mc1bZlXrC1ILVTn
0Secm4FIbWhI3o241LxAWyBLFR6rNm6Da01oIcul8JUtz0p8In8zUewdEWqRFOUWmWht8LXADd2s
ZDMBwBVA1NsiEy9Bqz6u54TLnya66DJeAsbMgP1ZOnqw1CzreNjKNmtf1u4xZS4mg/X4cl5bkZFP
Uet9KcegtvjvtThMhg/zRhjllnjHgZJbag7hqw8gwvUhuTydRFfOoAMAGHA8wYoRgLKY2Wt1ptjP
5RYF/PIeRXQpfOI03GsVw0lE1bvK+11O5mFpc1jQsKiCE9HXenGelk8B67UQCIB0E9A5St4LwzmK
1n4vhy1V87VB0qLWNOvamntHpQxi3YJax1KcoP/4pYgioRa0kk7lUlSAFmVdq5KKwG5SluTWwHvY
xg6+9vu1mG0V5409LDnEOumPgkGBzmQ/5659vj76l9M90VWTBzFnvmjRAZ7RB2OAzznEze9sJzj5
TLxcb2MlwHTNjLzMahi5diIt7FvHaA7W5G0cFFZWqC6ZQSXh1LLwZfBdn+Huuu8D9Y3nyyHDZq6a
admYhIvv8ITo2hm+7XTZCHc++PLZf4qZ3vTTICLLpg8D92EwVQONFXpTNASbiqIr865LZ0ydy+0w
Awu5w8YTjxTtZUKQaCyGLYTtX6Tof66u6Na57U+hV8JmsxyXgeP2MrZPDIzDUy5wV0xCMWTfbMqx
OcinyaS4ZAUAMzZRZ5xPSb2Av5KJWzuJMzzTTlHmufCsgR4bjvq9pB70CarmYXaH/mdumnKOmb3g
ISsQ5OzkXcBIOKjdL+ZvnYHbQscOvsHTWS9zfCF1+FDN+bfrK3dlEnT2LXQpwqAPRpUWhvXoZMFN
L/wnKGMk1z9/sRBFiK7Rt/gs5NVigsdoiu+FDX5Olt3Xgy/x6nzGKjrsw1Kg1VxvbaUzuj4Jn73Q
m1FDTYmt5ihoyStkwllkTltAxbU411LtYpLZCgc0QJ0nv4Go2vvXfriWZCGBRI0aNhTpYt1S9iHZ
LZ8/rn96Jf3pT2DEN4egEcOQwiWghdAtL40u4iZ0ESBE4TZ3WS3MjcleGx3tbJTbpu3O/qzA+Aqi
frpfjC22/8qX9VpvAJZM3hN8uWv+5w6/7K2tc+272sHI643CHDus/sXqdoWid7byvnTLAMjk35nH
CM+Y6ICqtFqmArD48js0mg8uhQgF7cVG1l5Z8LqeceEqv1MMjloDlL9wy3wI83xv5VtMkbXh0bIn
acD0d2jOcCKV9OiPc3vbgzK48eMvo18J0cVFqB02nhokwrWW/tGAeQW8dkwnHoYSJ4255hFdMmlE
RmAU+2EqCQw/VR1XXulHsDwsIem9jO8j6J9JH0BfJchsEP8ME8BRH0rViSPt9iF0qnrjKLQ2HFr0
F7TrnXAZVGrytv3OypDdwXB9+OdLgarrZTQFHcqe5uIUQtIZkuh5fmOMi0gKHx4Hbtnx3dfa0Y5b
ZGa0HgpsJuMMrJ3jgz5Ow+9z2dmJASrrF1vRc0EPLV+cSVWKyq3wf9coB9P+xnI27h0rU/EfYZfG
kKI3sHR495uyn2G99ey69mEtI+BdYAxzWGqnkKbHISCG9+/Gcl+JVV3Qd1rwi5duQUII6ldmEh4z
L//GMvf79Xld++Xa6lwAZP97XUod84GoPPKarTvv2i/XdqcCXuOs5wIcH77rcTNigE8N9ZdQOzgi
aOsRx75JdmY7wkgn2A0TjWzTSlBW+tqoaOswIH4OwAF+e1nB99i4m9QWNXhlY/0P9rklhjEvI6QS
YGFhGnO8jP1Osm9TvbWfroy7DnwWLcERmfMx9bgdqeKWnBWV5o0jx8py0RUmemhFZgOE/kB4kVEx
P5ji7fqIr9xYdAmJwZ77zqtwk+gNdeJFG5PBilTzbFVFsgD0db2VtZ9/HrNPB/twQOnB9lB48Jn/
zBmPraF+uv7pv+C9C5cGXYA5sMXYsRmgRtjDMweGgMSEKTd1kmngXjJLAgZrI/xk9BrUCoIGIoMm
EFxJmfcswXM7OYY56NwWXKASQ4XZrsNdKjWGjj+DCTtEEmyzGCrrbgzz3uDedee2jGAYTyJFu3qf
VUWATEnGe5914cGye7rz69xJqjrESYKSn9f7ubaAtdAwGfjnhYftzHX9Om6KYi9E8OLi5Sm2cb3/
2kTpWkV+6/TVOame2uwZRFOM5pbmzt+XhAvzpGtB+KVthAt0SU/jEBUfZQ6/2rj8zd+pFVX35bvd
xlkdbSmjrCw4XekBlfQWJk9obIAhRU2es2XjKWllGnSdBwbQFZdthdXGTnj7jAa3jjKjiupJJdcn
euVur0v7By0zmLTsKvV5/sEVZGNk/g06Pyym3NzleXnDe+OurbKNAFobqvPfP8XmUI2Oaili05nf
nf7m7FJzvSMrCVFnIrSzPcjRRc7qgi7cAbGjos7m000Nj9qNJtZmw/r3b+/HauidIijTulpOyq2X
VPQT/+NCxOwOFf1uY0rWhkjb9DJVLGbgTS14J8BdqfCGOfzb9UFa6YEuV9OEZ5NuxkXqBo0dVSF/
5h1/EQsEpqfu5nobKz9fV6wZqgCo7CAD5spljy7PfkArbSMc/nJYLkS1qw3NzLGtKq9X6RSEcwzQ
sLMDJdeIXX9UTgQZuQrAYZa1MZCFcieW1t/PlAUguGXltKuLsTgwzuWr5/Dm1meUwECyD6K2oCYM
QFT+VEPU8NV0LRdq8WAcYFT6vZznIMFjJWQYWivf05AOr3kl+ckGaB9wvyFgRVxMpPnjyMZ6XvpB
7aFQ5qtI4S37ocnmdqfkZO1CbB6xi0ueVb+ZvpHVB1V5fgJpFfNeSTLcdPAd2juNXT4Rnpt/6jwX
b2Mp1IOFbxx4B61gGVrBEecWEA6Y7T4UvMfzBfwMNrGF58PshSF2tMzfgWnGLCDXU+p64gCsmXiF
SeKcOA5uppCYqKJhFF4bWSGHl/31JbOyLHXmijRyz8pCXLWnYSzPrnh4Fx5urWX6kcst+82VZanT
VhRX5aBaHMlmwn5SUvwCHXJrt1k51uhsFezOs9d2S5X28yTj2mhfmqVMi8Z/GaW4s7n64oapC4KY
RWjUPgcZ1pnyZERNqA3Mr535dM0P0RWQ8qMAXlRjnwjybmY/r0/uyg6j80HPWr0LPA9FWntz8Luy
Od0r6kKZeqn8x07aNB7YbMCUzisSCe+2/fVmV/YDnSuqHGp5ZYUrldFZO9BE9rlvRfnIN5bs2gFD
Jw8pSG951MTzUyZUm8cdxNF2vPaCu8kJ2VFkTZt0JqH7PJDNPbyj/YfGIxlMvGn9NBddfg9x9uz1
el8vk0sJlGL+vTOxaoD0levjvd2W/U7VpLyDIEAXO2DLHufG8RID2XjXQZ9k11V2tRupQY7uCOyS
TeTwv7wFgKces3Jjn1lJIvr7fzUIsoAXKNKhlDxyBKoUnmcdbZgDx6TgZSyD/k21/GOj/39n9ULW
0rk2dW/lBMKa55eooUhBgnNvl8CWVRT0/fKPCSLhTQ/4ypvZKfo6Wb73I6h80I/sGfrYyQguADy3
a8hi2pXt72wqutTMZH8DJlf2IMPSTEzT9vfVWPU/rMJXd0FX+Du6OO4YeaZTPGQEQmOGFdY/hRLw
20XiorelC/RPLhb2wMRs3Dp9QfaG4U+Ppmz9x7mBT+cEzaIDpFZnjlccI0hcaCm/A3o7PIqOujve
t+P3zKP0tfBH+kGmurhrBhXEOe/NA52XvI8qUrFbyIguz07XAHcm++7VE3gnzrEqfgetBZZhMZDy
G545pnislwkiPnAuIZVvP4iF2hFDrSzC7ZvduzL34kLmcKztJEppTQMiPKrPNJZtd98rb/pOm5Hs
RtPz35XT4N3DacW+hSJ2IoXyDqou+sTvifhnoa4bVVVAYrc33XhWfntiJli6uAWK/+PsSpojxbnt
LyJCAoRgC+Ts2VW2yxuiXAOTEAIhQPz6d/xW/VFOZ4R3He5uSAnp6ureMyS6hCA4BWEhdqDjfT0V
3PnDM+buiiDIUqcNhquJsCxuJsx9Izu2L4qQJFCn4jtnyJ03olmRRIzlqVv5YkB+X7hPodHOdmoq
9Z1DNjS2jBRJHgD4g4Xv7nNC82SoIRQCwYviu6kXsQmmxt6hIugDG0TlXe3B3L2KxnbntV6b9hPJ
Nr3KURWHslwRe07GEmHH5SS96G+vxmmXZXWXBoHqr2QbTTs+ciit9q14WXKT/xaN28VNNUHZozD1
JemWM2fZGiA8eZ7XdypCma4g5ZXLOu+aZV/ywaN0jc2iYGW4vcHVL3LbW9xqo1jJcuvJr6Fp8QL3
f4MVLPZ0NzYz2JASVva3RfsntBcSxDOJxBqVRWTgtYOVw6la2pRFHDj3d5U/mU6XpPHOTf0qPeps
4EPaGZENtppABpVVdMCOYhfi5plD6x9YVom1pZB9nQwjaegzGAWDqjKzC2XGD49i1/1HY0RYaLDA
LuWEZmgQe3M0oilQLZsFDM60VP6uUKbfQOM1Sod+fvo8OH84Y3jp+7f6z42v8+C2MIVgEsHF/lU3
+W+Kasnnj/5wuvDo97//59F4bNv4C3Gh2NC+ERdMd4grNHeBQbb8+RvO/fj3v//nDaAhcyXKwj0V
kZxi4/Bb6y3fPn/2h1kjfv3q0JZ0oWjNhPQ0OWMS+FU61ToH8xxGd1PQ3+Lf3H3+onPTtNpwOe28
vMHLcMLQErEqqmMRNBN4svpLd1aMZXUxGwAIDimMmE4DK79zm237bP7iNK12XGTLIWN0maHZ9nuZ
u7ief4ROmxh9nYOB/aUZWu87NUB2Az4g9MQ9NgAmrnQy6gbHfwnD9s9f8WFoct11SsQdKDJFyAjR
TA/4PkRrrk29TLR72kp7jFotvmZNBmLp/65ZTbqWOCE0GZo5408TN/ku83V2BNk2f/58MB/bqWA0
q03N3EYNwuKiVk4kPxAKMH1T+ONzndcWTiMqSsjcu4e69/PDXBdNAsG35sJN5dxMrnY9PI9LA2Av
bFXAkahxCVo0E8iCioeypRc6tGf25hqGDkcG17p9SU8RZ8GubzO7gZZJkYJpiVoJMBzPFI3HPxdm
830j/pO9YjZXkSAnqAlDURniEOHEHnHvVseFAsaBxqU+QgPSfqd98MNGPQylRwsgijAc7jiijvi9
KFow5D//IWcCBVkFilDUuVMtYXdizpiSyElR8E3ALP/86efmdBUj6mFo+o6O8CD3/joOkjC0GN2h
i03w08susWPPHHFkFS1ENRD4H2ewjZLVXdTVzgEOkIkLRTgG+n/Ti51fjj/mJpMXxAE/nrN/kJlV
oG0Hr2V6ChGVNpUMs3jMugY5tTFffMWq79hMTdhEDElnaPeVvB/h6Z0/fuWb/IPRXKRhfFHOfBpN
sOH1tEXCBzWg9qcO5Aagk0ug54/37D9gTcrm0BemJCctj2XbxFbPO2Jl2tuXzwdy7jO8//0/B3VA
XIu1mxPYDzmPJCvSxhE/tAgurN2Pr/sQmFslAnk9+E64LPCUQPEihVcU/OkbHiT9kNm4IUIlJG9q
OKG53hUKKWhkiIDhPgWnPR3DlrvdgQvnf3FBrOLFZCcf3Rlan3g99LEOuo1XtfAUb9WXztx/gZ3W
bQIHae6pEmMCQa9N6+utdoMn08ibydGXqijvs/dv4KNrY7TBkyKXLEPAGSX47J5Ih2ou0s+XxLk1
twoF02jakDnZAp/fPNGAevtK76EnAtXEL0kau3SN7YzqHCjAliwnLerUhDgfqkspycfRkq7BnR2U
pXlY1uQ0wWSSVTQexu84dTezDuOyurCsz+yaNbLT7xy0KVEDgXBLl0zeNoPemHdplZ6hqoEo/797
svQgW+x3MICnS94fTQiBpaToeidPgrGMTo6x5RY1cb5xUA/cSRRT0iiEhec0cAfSMuxr14R/gJ4o
ibF8lAU5teop8kTS050TfAkAgSWwCgzEd6qiapGNaFzvKypi6n9jl1hG5xbBaqNDbmyBkIDEL5/q
ZcNUAMkh04SxkKxPDPTuj0UwX7JzPLNf1hXyyY4t5L8Lewq5L+JJozAk3z1shgJK15WVF5KMM3t+
XSyPyrLu2iELYIY4kjgzfoGmhn8hbzu3oFcZTF9VYignhqOS1sjTfgwBalD91zJrusZL6hCcfD9E
coGW6Qau0Ttj3EMzX7JZ5++R6YNwuObHD3mtLBsC6Dpw5vyZepMJsOGQiybQfbSbzp/sK5uhNLnV
C0rLRdiEfur6eYG67wyPYM/0QRizoWDbiWbmqIag2lDHK72EZ9AP95vFxnPlSJOEk/KB6RpNnlQA
klxDF7BIh0K0BxRHzd6WdbBtuE+vis7Yn8Zdshc4hy6PXCogmSO4oY4CWU7uTNG+qMIwpqE7pwPX
0PmlfmufJbRnYosJ2y9QxkqWRnVlUpfcfBuXqEPdzbhvrQwrdCCVOlqnVQ+QTFiSbl6KA7ptcxiP
3tgfctS1N6NcwuuRV0vqBpGzp9xhPA4aAeSA4jwxpJxiAVzCdppZpTesqD0IZAFsr9sCAaXPCnVU
9ez9XGrD81SIqTaQ0BwvNSbPbJ1/MKizzFVrh+W0GAigglwPDHgN2YSlrqpk7PT95yfama2zdsPr
Le0pU2w+6aAskm6EF61oxgtyh+fG8B6D/pNBNYXp2mrAw+sRYbl5tcVvnkNEDtj2r/361XGAC1oF
SWNkyuiFfg/zWd2hhn5J6uXc1KzCcOExTqcFRKOhHlGU7lyVKAeiGl/76as4XLWARvsoPpxY1rMY
gPsXMN8Onz/7Yx4CinKrmBUQL1dCw3olKzlKM2Vvljsoey1P1M8QuphanER2TXiP1gTbBETPexJW
ct8DcArMTM8hqDkOSP/KyrvW7uzF7dTL28GB1d9IRbiHUp17HYIif4AGoZuWEfMBn82kcyHonjml
+OpiZyHqHfQiMCeh0Y4Y2+A5p8PVIgC45VwddY5WyedzdSa8/3/g/M8a5YwxMsPp9kQiDLiKhps6
Cm2Cmln6pRessaOFiSanm609iXyEKAqFDFDfZ8GPClXxS5WgM4NYN3FDNCRzXPEh+GA65DpPgkS7
qLMXluq5p7///T9T1KqwrGZEz2OPgxV97n1HYCEefHF+VldRJ2J6ciZo5Drqm+/ptJ9/ChNeyAzO
RKA1CjZv3bbtxyk7Fu6QzCyPc3YzojztOpdyjzOTsybLRG4mvSWEF73xxxiKvOmUPUzkEgb83NNX
U89hXSZGO4VHHycj68GDuyHTr68tzFV8ayePNm2IKihT41Ywz0J7oR0S1+f7z19wbvJXIa6mgSch
L01PkD6NobR6zEWWkKZCl3j3+RvOTc8qzuVNn+mltIj/0ytVL45/xC64sHTOPXsVguhQFhyBFLUl
3u4VlBBjLoZNN5FLN9Vz07O6TA4WGJhQUP/EeWh25UD1FndjCdltBSgOxE4u6AqcGcgaOTzZuULG
M9HTKH9w8ouRowX14fMPcCZOrzHDHbIqVDORpTRl8cq4e2p999B1qCGiMFO0lyQ8zg1hlUgEuBJ3
pVqWE3Uh+dNFNH824LjumkYOlxBD7/Hmg0x5DSReJtoGSuNihLNlD/j8CUUsN17Mu/walFTDznl1
zHzhm5ypdtO1pLJ2aVUGIe1OxKH81eIYjiCZbqpiQyPd3RbQDUzoWAwJhIc2vojqDTPzpdP1zMr7
Bz9DYJNQI8U+Ep9kD0GYL8eOZ3DbBAJgH1ZTdiG0v0eSD6Z07dYxCq468t7adlAGjjuPvtWWX8hx
ziyJNT4FCxoS9QQiOX5Ld4Msy9gW9Xu+c8n77cwkrWHZnZVNjub8fGqX63r47Yw6JvamzvoLk3Pu
+avo6EFaNfMqn566cXwNxqa5UY1wNgzqdb9KFV06Ac/M0xo7SQntpnJGPUz0ot4IafVxVB07+QDk
bj4PAudesYqUre7gZeBgJG37G9DIFMiZuCjLC08/N0+rMCnLQeakbZB9dOUxG/lzO+XbXHrlBnYz
5EIcOzOENWwcdzcp/T7kx55n8URvDbC+Lb+Unp3ZB2vk+CJYEeD+HR0r4DipX9xHVr59PvcfNyfo
GiduSu0XsMwOj23hd+A+FO6+beBYkvPoHtA0/iqKojlQ4Fe2dQvJ9s/fem663r/VfzJCx5np0E5D
dBRTdeNW3Qv8EG+J7r5//vgzn3yNIDe5ziVO9eVkgjQUxb3TqB9TVdXxJZ7wud///qH+8/tlr4Vs
A+qeUFG36TxALNCFr0DChsX52vZegwUlPKkikXchbObHQ+C0f00XJpZHOyIhrfn5PJ0Zxhow6BIH
XGPoV59kw+iuyeAfV4pZp3mTX9rbZz7FGgUX8XmpiFtkxxZ+65ltIKsE+zZUDgfbXhjFmRzCW23w
tlPguAC1cJTU3zgLcHHBVbY8irFFU/Lbl2ZqrQpthValcfGOaBk2jSQHmYs7OYUXjvMzQ1hLQYdQ
ZGjbsLMnUinyQAQ8vWBFXz7oxtRJ5C/dHiDb+vnzsZxJVNai0DUJx76ToLgU0Cx3Qy8pA8COM7W8
BKOJksqwv0N7yQ3j3MhWO32ZKwGapiNOUSmzEySvl1gbx25IMVd9nMOm5ruAntoXL8trDehmqETN
2gr5pPSapKTuDZxwvvue9/D53H2cd1G2njwVOh4ZFZT+VFFD4xwVdriZzznfFAqNcafEP7kVdKfT
CsZXvwPGkVjwpQouBM4PtxNev5pOVTRMOUWfH3ECgyqM/hGwDDQ2TCSfD/DDkIAXvP/9P5EtBBBu
MlGQH8H22E29rlJV8u++HS91Pj5cEHjBKnRGUw2AqutUR7R22babmXkaFlYe2FgoHVfWg7i7L6rl
QnB4f+w/KSRet8qSIBJSZmE35kcUlm+hl7yvwvwrNSY82v3fqcoCOrKqgqWf8MvpNodQd5Zxsn1H
7UDxfE4A+PsacpytXdlgsea5I8yQjwOIyUr/cAU7LNmlY+DjrhhGsoqgZogmt1iwqBdwWodl+T5I
JzwKHlwrUv0l6FuUFUJ3XUyv4C726MEgYDTZJSr5/y+uDz7SWhM7K4rML3rAL7UPXU316KG60vtm
7/i/HRBMaipjv/0ZTnAnYkN5HIncCVyrFklvSANwgOfdGTbibm2vYHG89Xh7XfXqpliaR2r2Y7S8
8NL9EpWbrbWhRe1IWKnT8hjU/V9Q0WFr3719vvfObO41FpIW8DYIITp+zELYvJTRVUN02gzBMxiq
m89fcWb3rZGP4NYBCN3hS3NHbOv6SYXmACAzye4I/+KWW0MgtQPeYQ58/ZEuMHyHWUepLhl5fYx5
oGwNM1YjoJW0DzFFvZuEAVC0IcJU46aK/si8+rUZvoHXEctZJYM1G8c3p0DUF2Ljue+ziiWWiDAc
bFUf6wInci8XOPoBrL1V+dwes1J2Fz7SmZi1RiN3NgPZztX5ERJrd1DTOY4FJH0+XwAfx3d/rYAW
OcXg95FXH/lS6BjIdkgB4YWx5sPXTK79tQpajvZ6IVkljrpxFbSD57d8hAhKqHefD4G6/99d+ihg
rG6MnPZtrdniHaWlxZYYbW+HMFd7WGrrJe50BZoFYXXzS4W66/eI++PBZAt5ghzO2B8jx+t4PMCx
/IlxR+7RZHagqN4Xj2JweDy7oXvLHFrCgb3KniD+LjBVXsWudO7Wh14G2clIUjwxJtAIMX0bXsFV
FKbEUNWvn+eiW7zEKQTf9ahegsdKpNr4kSrgVlK7PFG+UVGqZRmB8lu4JBE1oSnU1IG3hNmtuJeK
623Xu14yOAxdFZaJGDC1fJ8RdNojZE5bgIxLSBRDthpsC8vy7Si9YS8DhxwcasQeh6Of5kzqeIKF
NsKp7b2k1VYcpfLZowsPhZ12rN5Km4VHO8EuZw5cflKNcZ5dS+p+N9BB/Rqs7+whhdj9itAXT+Fv
pUHD7fQmB8xgTgaG+67rV5BHHlntpCg+ZXB9DviUdLLlfSKqsvgtJ3Dp4gBuKmXclMR/bDung9Hx
nMcmH/rU5vA/jnywibXLYHOE+YLrvR+a35Nf0p8mN0OTMHSdv8E2TMFc2P6BSlaEbwwV/Acz6QlQ
SKX8WAVesQVnrNrUAo4KLIrsm+5LFNbVBA6Hq8jwK5vz8TmqZvsKkiR9lGAmPfislduM5vxlBj1O
pJxUUDG2S7hT0F7+FZTWhV+VHGA/1Nqpu426ztZJLsi0AfB+TmEGWUNxzEzR7VJ3USLQ6U2IcUFu
WWbi3MBXjXrJiEUDAa93gqVoQaYscxF8Z54GqcOz4kDtPP0UVIVXkXDtE6wQuw210fjHKYto0wbB
mPpAEqaCI6X1sp6D+M6mMIYI7vQ08Cg44bv4D2CFRCrO5shClrFnSwLHbMmBha28I+3r/IC5Zzsq
3eih03PwF3QfUG18UbwDBAP5a5k9505HxHkTxER3TjQ0GGrn5K+wQ2t2OvPBnwqdhlLI4+o+lWYq
fypdoAuZq9B/A31+mLbRoOm1RZO8jhtRRTyFIJgERygERXRXQggocWrPmrh3y/EwMRk+DNnE8D+z
MDFyQCuHO+qdyZqpIYaagNr5vi0T2kCLq+B1F+ckALBpCCnU1zqR4aEZzzZoFoPj1Lj9YxOF/Cqv
BdxaILOlsemCmm4i3HhFPGpHPzf1YP6yHo16mDmpKoWcfQg1PBf63bQTIpZwNtgWlW+PnGPXlfk0
AupIf1RaopM5NuPeZXJ6yd1cA5Pmmzs4VnXbulLNnfZxKhGJQ2KmHaTTwyXbdhGbj1CtCa7dMfKO
vPPBQhq9YAvlbnMDRZH5AB0K8KDe3ZUPYhjphrpCvbXIuGLhtuPDyCVKrE7TxLSuxmv80vAHkrZ2
W1pf3xR5B+1oGbaJbwroxY1p6CHSGb890nZwRjiGRcOuVmW98wfPDEmhZ3jDe+MUXateZCl+Mnse
CX3sVA7sclZBBz3yoq3Tg3llvKW6juoil4mePHPTD8rZkGoym7ElFhtx7rM9rUBYhqTjCBVZWZl6
Q7oyOIR17e6NKtq/UH70n3Wulj1sLcUU6xEMZFhaDNBbrjhEESrFvuswaPYB1DJYDDac2bl1txyM
Nc2VG43ujrOu2iBf7VImeHHAZWhKAzb4zzNIogmdCp6UReb4MY8AzZhgNrrtBkceQz6ZK8+35Jtl
lbMHhSv4IdQku5gjjYgReutdWAE/A35izbeq1gQsurCMJ+XA4q1X89Yzjvu0OIrfjVHh//R73lRb
0GxrFDaiUf+YKxrcS0arO6fTcgcj0OwZHFb7nDmWJ/1UQTAw0AifHhFXyxRBQsYX9T40Nt8OOVGb
jGrQT3kLwjWx5UuAfX8NS0ae6oCrqyWSBB0wCEfJwHdvC94InB7v1O0OHvVDE5CrvnP4jatGCPhG
UU3vB+Ln+wGSpzdhyWcozC/9wYGDVrpM/GUAde4n0N16isc+BCiJKm94hDvZVMETee7TYHRkkGJo
flrrqT1Uo2/vwV/38TU9s+25Dz67zMoUbprjUz76zUOXN+W9o2fYzkUepLEUpXALHWp8j7GR7k2n
y+xB1U3/C15z3QjXzVLvBbfdm4Sm/vU49fnBbXBlDrxpAkIfwvp7gQpVAG9gkkPGjrc3vG3Zq+9W
7EQxfW9NXpdHZ5ywkrzZQaBi9BDOrNmQnDTbADRUrH8OHcShymCJAsg8yH9Vu0USnP2el7H398iu
zL3OwugqQ6b9E03fZi9q4+ISr0v6x+375tsoWH4Djn53C1Cv92ohMfrsAAz5TWctAwTSgIWV0MDQ
DRveZVagmUqeeMm7OPBRYumcJXoWcFBf0pIU05SWHa8AQ/DgMiLq+jpjBYDOU84OgLq4GwJu7MHA
yBcQ8W54nYXjbxEk540LWZqY5fD1rVrZJF3Xq1QSVOtwdndvBmdkqgc7wHscFnJxD6zRbnZrEKuy
Lrvu/AVykBXtfofR4myH2St3yxBBhZVjP41dW/zglBSpBs3yeyGhUzaPmYK3HylvLCo54ED65GSr
6TkPZvM2eHCbGbkYf9Nx6YZtoVkN66KGvEx9p699gzhEybg4sfDg0ZfIuqzyJAOT5bV1pbefC7cB
Hqmly9Vsc8ihRGBiNjAKvhoWN7oFxJxgI/RdG8NpwU0yE1HcPFGKixsITN77Idx2UeUZNnVRV3+9
wLBTM4rxpudldwPrAw+uh++Ghw6BlvChVjWr02gOQ3vTlHrZNaz04esW9Hch8+otKX22QQ2XH6Aw
L775wGfuaz+zcs99Od+jkONtXWgbbJBn1UidUOiB1JybEgqx4pjmoFjHGplXFGuPY9YYNGKPJItA
pS2z6r4MFrBGx7YSbTJ1PLruAP56nALw2jwPrpW8H5w9riq4hdVL06TaB7AqgW6/u6QDm9TL6NeS
xLXmLQLA2EW3cnARBKHoaRKmiiKK67Ykr6aJzPeMzjQZo769RZnNB+tbMyePo7Ko1SbMKHyEBg1Z
GNNUBPd4dzHvbNQ6OLCwcfbKLxLHlAkOVTddKIjDExSpklZN3Q6ynpFIYJDIZDpI0c5bpEbszenn
7rVdoDKp4GpXx6A71mGsoeB4V4Zo5IwkYPd5F0Q/5y4Sf+askGmBA7CA2TBdthACsy9GRxYeqkOp
niNOfMRceFQZiPc2HhxUfMNuZehGJGEA1r3IagofDSH+MaTMe8i1hpFsHmh3M+ZjkWK3Bbci5OF1
b/NJprbS4y1OLIo0auLkxgfWd9hMXTViOvpoC1LGeBeKRf3xDZEodFBF/8DWMrix2diCXouS5ZXn
Bv77d/HqClDFKX8afY/s1ELV0VuG+jkihTwBolOldRECd9jUxTHs1NDEEbBH70ky2gXIn9le+2C5
xxz2lW3a5pTeOh4aFnEk0LRrnTCPNr6DKy3MCXUBoSPUa3CYeM6u7SGoO0Hcdohr9B02ZR/63wcs
E4j+H4EFIHscddFLOGB54ESu/a2pGvMqumBOIP7h7fpRSBiEdv0veMUQuRnCGgIHKlsSeGIub+Wi
VQ5J/6nF+a+c6Fs01tzGfj3JH6XjBFls7ehe9zUT1wOz1XchA7spGHUfoFwhjjXaIiZdqjGAU6lH
gUqrivkPsPTVjQcn643q573Hih0o0hNoCIu4xSmlYRHS2iqxUVBvqgFQyNY69F64ZoYyARgOsYGL
yQb9ZXN0R65PkeXDxqCwuOML8o+yiwjgezpL/dmCWzYaeyfCmtyVvj8eRDTlaW/Aj5BNH96+x9Br
YzVqjI4q0xn+IVetYPBxETRvTnSo8bkk94KdRQZVY7sZfiKQBwJ+E5jPxZ/NX2heuSfbyGbHc2V/
Qf0xP3Kshz0wc+62FJEEAUpNezBOxGnQYbTlugJlwaE2rZYl+FnmhN9r3PPg6VvDUjKPMpXAYsds
5nnAhoTtZ+cCvMoGk1SWwFPeq8HTmPO2veN+2/zp2xHXC1nnFtTMsduKwOuSrC9tnjqy0G/+BHb4
wtVUpr7wZAqVTf1dVgIy2CokXZLXPTapny/zk2+bZVs3ZfRLmvD9xuir+qFiRN6wtsm6q3IZw70b
Lep+Brhn3w/DsOsWH8mRCOem22UTEYDnOJCtgSC82ahOL3ufjLlNyZwPAAnC7aaH8s0bIsKwC4G/
eMqd3sHA6uKPo5hNAkPepSFK5PEmk4WzmRmxf1qV+/d+I0W1m2xAkUTPSC6Sru6bq8zmYR4vZdNc
YZAU1jsBw9YUouLY+jA560dYqYVwGDoM2P4J9Ynej5VgiWsGKMRMorJHi2h48CA6NMSgCuY3Zeb2
aYNP38K8sOqQDVVdnVaR6L6RisALtrPlQ80p/8nhbgavWQJzO/zgh4CV7u8+YvZhECTft8YrTmNf
8O0cuvQmggYbTl9n2MKdozSpdksURRT+/ASNHaTIXJg7Z8mdH3BhyH/nLa2+cccZM+AU/Qz/YTuN
SW9hartBcPa8VPOy7dLSawKVADnsvA0u6ZHuWpnByI1D/qCFdQwWbOQtNHG85t3fKJqX1xrweSjb
Varc0IB5J4j1jLjlDMTDgVIOwRCPXTBsqavMAXVNEqsSmh1Z1MKolmbNYcSNq4xBI7JuTHqkZMtE
ArAjmvy648J782bY8cRqauSpsR6QTiWu8jlAYinK4vTkYatvCyjFvOjW93dy4hNsIk3BT4MJlzRH
4dNDkcNruqSGINItbJz1Hf51fee1XCuIWVd1Edd+oH6WiweLFhFgq/R+c2RunW+CQeP+z2YBtRhr
7V5C92xTuIb9QqHAO6oW/nPbyuv7tAce66pxh2yTQe4lzWbUabImClB3mINxi1Ql5MlEXf8PBQck
EaMrt95s5Z3kxt0uU1O/NBPNr6YQyRsJcvEUSFz+lTH5Wwut/w3UNgAPnyZ7VLhszrEPi9pUh9R5
WaaCJRnqQ2mWw3bMlL7o4o740x/fddQWblEji52ofYbWKTmO4OfOMXOr/NQZCP77PXSKx4bb51Cj
XJcU4M7/qNp+eIHgw8xj3HDYtQoGmRKPSJzoqNxANoIdCbCXV84kAlSX/CyB7z3Zmihq32TjTC1K
NM28xNwdqqfAG+zGnZo+9otgSICnn1Pcq9sUkA8klbme0FQNcsfsFsCJbuRcI6rnSLzmaZGYxbY9
GsrbR4gO1T8M2AptPC4mR/RGWxa+ziA+eYqdJK/dpHLn6geZ+bydW90/+0toT/mM3i3u+OouwGNe
nXyizwvjwX6IaveKOgVqPmCveVHsTNzb6jwsN6BsALS6EF7dvRc6TvDRfV9JcJxHcjqqMpnhXbOz
sNZ9ZIC5PvohIWk+9ctBdrbZ57gF7rqhaRLslDr1Zre8zSaVJROURW7BwsaJoyay7aNO3IC3A3em
OYja/bRU+tWzk7h9T/JSGmSwDFtA2P6tmQqv4YdKYmZ9XBuBxdm43qzSYkCiRaGPiFudcDFxOPqp
rvqdU7UkXWqsEAVSxJZ7qKXFsiPtxi3b4pEXOGKUQusnwAgTXGfkBurvNLWOjJZEyoydligbt2OQ
BZsQJ9C2nwyExAyIWUOvpmtPuKzY1EFDvmdDgIxrziFf37/rNULly9vYbA4OzoKvwo1xHgjynTbV
01DcYGm0JOlUIx/BZYQYQDQx58GdJ30LC1KbQKbbfDdl7ezqepBXPWnMVrmlgkIL7lsxiXx2zK3J
SdzWxfwqkQYnEHGUFbpJSIWXMctvLM75F6rp+LuFiNqjnBuVNvi0CdyX5aEIsPPjKoP8J7a/hmFc
gbO0hvK9P9zX8P+6wQ5eTjzq9JYGZXcNHJd38Ot82sqRZXtdTc7h/W54A6I0SkTjHDKEmBYZF6RZ
Fg24um0TNwiWna+KfEO0dlBTE9Hd4PWcx6zspnQIqP/LDwJINy4kiL5NZRVsAAFBnqcHeQc70uBa
EAcyS1HPoWmtBwdlaWRM2Hr9dV5krUgJo31ahJU6jMLL7tlYl9BwwNxsvVBhVKEryd46i+9C/QcR
z4zQOw+qkW8g6lLsVFv9H2dn0lynrkXhX0SVEP0UTstxF9uJnUyotLRCSHSSfv1bJ6NcnjFVHt2K
6xYc1Gvvtb/VIefhTXpXk+uJIey6b07UOHvXjfoRxLiuv/GzyT5r0Yh9hbPba+Vb3S2AoLgNZE72
KJu+fLbncbztAkpOk5kKNK9nDO5ePULFmfabIxgc4dn38u4cdZocUGDkxQyL4E0fDTOM42v5A6Hr
IQn7oIg7RXgKwphvEsVajphJq9wOjJ1Ad0fd2TAqlZ04DhGt0jHzJ3HlP/GvWOfFPTOTewYGabwg
Wwrkftm4d0QYdo+AUfZSk6G79UM33+WypjsbbNMdUGMTtj4Yf8EQdDzWWeu9+HOBi3lrVyOculxz
DF3H+kN1QPaz5eDfLJjq39jUSgjbSdMg/3ulmRqhPg1eM3yhszfE7ozhrpuZ3+o6z48lwnQHgf95
l3Wuc9Auwtaeh7qQLJLfI1wGnsqgD3ZYpwIg77LyEIa5dRuCPXDjoLBoJ9y8fLEKv3tGVMe96SQM
rTCtGJCoilfqMEcoKA3qunV2Htb0W7eKECr0iSFHxB+aEKasFv0JOdmIVTLq3Htvgtb/AcKMcUwI
RA2PInSy50zk072C8cUz7GCa/NwAZesfHBTMvFYDtu3EgREDbptzJn6O9dA/wN9QksSB2VwdK4TP
n0k+0+cRcWoSRxI8T4qrrQWz2ML5EkXlpHC9Jl8yAwvLuoNBIVxXn3ySAXTe9YjMucbyEawt7f5o
KZrtO4Jjzo65ck4tQ0WB4jBFwBhi4RyD2guXdgEdFswb+ifVNKqLmajb75XKe+gYfN/5FML84jTk
cHSepaXSDIvhb1Xw+pvXdArH5Lb/rFrTB3ssyOPXEunSU1TlE0S2vtlKXq0lSBep8KGjEywcW8gT
dPfEUBmDdEv9FfkYEhdthxO7Z7++n8Z6U3lne0vAB5xSyKBayzqzIupvQVQocDxXzUNkleMjzebm
E7dgowtEXX3jeyzaENUHK1+4pH7oyZNIneUsrcBy2I2mdhLHqdXOdOrKBB4bsOt5A/s+NUmwXygv
D1J7Fpg/lB7HFghKKPybIwXj/YxYY1HFGhyRY46r4fPY2uJO223/lfuQw6lSWkfa139GGlEczmA3
w/0wuIh2OIMu3mcJthzEFlrQrh9FVCE2l49V86sJBgQj6jJTsahKg0HRc7XP8gJx+NoRCFDi4Gff
In6FEtASt+sSIY7S+mPVLP9T48zzkFd9eLBEJl3Y5uQzAjaTMNh4EEKaZlLsfYaMEu9xscMhJbyZ
Sse9bUb6m3JnevSmOcQ8A2B26vo6lpLyLxCPgpZZZP4rrWz2mXOFbJOLy40VTezojAhbTE1n7ogN
xS/trflYcImCQRAF4NqG0sZEtQiIuvX0Ffe/LBYh9eDFTbdcidZ69fr3f3Q7Y5HD17QskN5zuXWe
QrvYlRx7pSJk2tOotXdIvLSH94fuX4bOG/nXJWtFWz3gciVSvI7TUzfB7aH/JRWME4esAO5tFr/m
AbHe2MBt9ZJFAoeRCUGYpxH2Hk8bv+E6I9/6DQulUmXqDGslbdKxRle7PlwzuTzzWp6Q6sKlLkBl
9TjvG9DinN7f0AGupOaXEJY+bFieeapKob2WL8QgVVNzx91o1xWBwRK6Mns2MiIuKdIGxNOLmQbv
EJJovneRQUYCDRTZDRXAX73H/zeeu3QSM76bZx2CQCl8KXB5yeVV0BCFoIKDijE98hrjx8JukBhs
6sB6Ku8Wlmk/0ZWSxCa3wxMHh+6lqqvxoSgmF7Go4KNtvNBVFT2qgaHb4ints1dEoNkLSgDmD3bg
QjkAMIqnvdLHPcXALtmehf9IKBs3JGFrw2Oxe0DeyIFj53lagYhNaZiIfMuPYbXLrvvIPzNc2gFK
nKeBp6E1+K+hmsJHgknwA+4PM4hylv/FcZTAQba0TzOMwONgQp4pwiVxV1ZU4zDcDA+cWuXRV1V4
Dqyi2zAteHvtcaOr0PSfXzbiLAkA5cjTDomApJDlSzlUEUxAgFBXLknyaaqO78/6txvYXTJPBiBn
chSeooGjLC4FjvAfYwy60ULcM4H92sgZUcw+rAGDgZnMdxPCH9c07VZFyNqPXwzsECkw7avJP2MH
emhRbJbXZkNAvPboxbCmVRP54F/xVA0eRJSoIHx5v8HX+nYxokfcPYu8ASKnN9P8k/qFi/KsxoU3
mY0wdOGAKFRDj/L1/betqJOW8BIweYKMllA+GVw6rOnOxX9MtEFiXJE5ukt+yYAtHGdm2aVza4Hz
BG71Za6LKTzolvhH5F5K54xQXw5vIpzoqxOOF9mlRDaGnh1khsa4cqp5YwV+U4RtIwX43zmDPADr
Wwj8U4LIfhIgQD0o1N2y8TgF/pmHxUFh0d942Uonhte//zNBA7+cOs+v2jQn4jRa9mMWduAvNOaX
F0IZi/x48n7/vb2BIQP33xf1uqM2qPN5qjOdEp4fSdXCfeAHLTbG+doLFpu+1cGXspFZnjJWQQjR
Dip76agKj6UBvsUGUmXev/8pa0PxOtP+aTPDi0Ag7Z+ntH3IQf6e+qRhwUY7vflwSpZuJnSYIzJD
bpDO1N2hJgk6tnyfZdXGSH+zlfD4RTcEUuho7oCiUKR/HSz/EJTtzdjnT064BQB78/aCVyw6wq88
nocQf6UT/HCOk1MfBS3PfseANXLbnW0FEuIZhXzwlv/WWpstOqSQXVM5s5OloGbf2pVCOqzYV5J8
ZOvGBy0npFWXpS9hsymRXuqN9RWXhY+sanj0Yt13a2mmfrSjNAxftMQ1JJyAvD5+YJzi4YuVH+oy
uHAFJExZ2RyQKvnqiPwQTuUW3/1tyS1esNgBQhgKeKjGDVNctyjERUF138NZbOdm9gQDIU7uM2RR
9m7GR+gwOgjCemYdfU5wEL9ayhhfkd2HvnVZZQeofRUgooIqHFHs2raD4qzQdy1j+oMvWJxkWA8V
NGQwQToJXSGkr7PE9dhzT7qNUbYybZbldjOkicDzlSi3cwsYwkEwkgwzveM8O6Dy+ZMG9DzRrX5q
2+jX+232dsUKJUvDlhEsZhtF7tf+s7NDOfT7jjuHQvg/KxfRT+NUX0b4V/GyfFb8YxaIeOtifchs
At82u/BTSCIs6IxndZ5K2ezf/6g3NzQ8fbkWgAIU5gxp3CFDRM8qvkAR9WpX5Aj1AyRbSm9ZuKys
pEsLl96xOUz6GixzXvYnI9m3SLN7oJYuqAPaAgWsfcxieaiHOQh5G3UXx6/Boq8C/ZOGNkssV9vf
wESZbmvO5Mv7LWf/RaD839UPbbdYMCpBAhgYzvmlgFL/RzDnsjx1CL95yZzXxXiuIP1LZtfprBQO
Ju5nx2f9i9VBkARATnnjlTZ7hLC1qoCRn5snN2Kw+5rVVJ6QWpx/RFVYvSDHEXaIzIDuGk7wNbEL
5kLUYAu6G5Du/dSGUZ9YcMe+da/1TPGI7Nm8B6i8bmJVfymbnx7lNz0xKEStbfOK4C/61Qvkt1BA
/+OUqvtpG9Do4gwYKIkoSyW/5LyOThW2qj1yPdPNKPqeYzci/c9SI/c8IUaSSJ/Yh0AQGFMpSFR8
B2EionP7hbo9dCMRynZ9WhbXc6F9VJaaFZKvwnrx5nI+0BF0sCBQw7mwvMeMefPVWKM5IUjdzmev
sGBhR9g0QNDS/GorA2JZblm3JRQSiclDmFYh+buD4824r5T62s+ZA3nHDCeECeKCCvniQzZO3bNh
Ppv2wG47j2hS8ztvK/erUwTy06xPU9gjYQs1GgTIThe4vySvfhc+RTrDIKq/8zqGZIvxPRurI2oI
4Sfre1/aqecHrzUydXU7HyB7I/itgMZ+JgBidTFlFnodjpQ5FM49Csuyegri0h1U0szeCA1L47l7
D4q0e0h6ITyvSR/cgDYPRxk95HFQXAuEJFIlATC78NPowrml+P5coW7H+PJQ1mF2qgHLT30y0ZM7
Z6TC4pOBfxhV7LNrWPDijZM4icbPwBCieXhGZaB7cnQIR4OiRjk9yt3QCKDzRwBmmV7/zOFqnHZh
VBwbD+o1ZGghrym0jrKEzrkCkCqz5tgbPQvShBrpU24TBmlx0ZEYvj38VgZ1hRqiMN/XddkkpG+m
3RAJ74eOXDgdhdDzxBA6hucKEdNTjXN5k/C5NA9hxPRRctrfubPH7zmt6COuBxYkEshBwZwVqVaI
qvNi2rGGDzb0LnkzwHaZ0Kf3Z/J1rXtrHi/25Yg5nXZZ1F8C7Vy0eEQt30cO2UD/Xjevf46+AoId
UxTwgIuo9UI69puG7jkszIkxe+MA/Ldc6o1fvyT7ZUDUaY448iWv0GgCZOsfLYdh0khpkdJxbB+a
quC7WdpDlgQgzEQH5GznH9TjukDeP4Js27EE/VO4ef4M7EkFI6KqpxzyeOSO45DxXGxcn1ZaeokH
NJHUdG7D/uLTSSe85lMSwYji/W588yKIxl6c1YtwjjBrFPz3CPhRrcguc8nuCzM+Nx5ktNk0JxOo
Ru+/bGU7WzrqtLMeUcds+osBygg6XXiRnMribsi3EKErh/QlGYQweFQQeDWkIZlOIsuRh5T9vsoR
d//YFyyO6Sg0KX2N2PJFyyBMwS3vBORvlf8ZOBf+B4tz/bFz9bI2XllBbgUlYmSKQmgCEe/3LKju
eLTFNlnrisU2zG1kziMmhssU9QdlmkT7v2QOZ5qti8HaqF2sDwOFCQybOKRutPbizAyv0PVuXDBX
unlZDh9IE7TF6IpLoYcnN8vSKHcTMk2fPtTJy3J4qaPI0iSy077WY1JjU0o83eKo0d1OSCd9bCgt
S7nLsGcNjFw5AC3+OSD0U17mD2zqf9dUb6ykK32wLNeGWkM7vtuBCRTM8kaHeXlvVC42ZvPKZWJZ
q60KH842iDmjxPEaNYqn4HWMmr07ujFvoWRqikNOPtpa10/8Z1OoDaxBr7gvGISDy2vfB14Kx4Ck
bTaCyG8XASNivJjZzEDXqlCgdXGP2bE8qSeeDvfzrX2C7jwJkikxCT3oG//QnGQq7skJrNOTv9+q
jF3rKvrf73NMG0SZwZCevDJGLtGNPgSxJMva7QlHlAHpcpCayvEZVeLlzlbZowAS0g9gB/P+jFn7
9YvJDkDp2PaigRI2nKFizz4JdwuUtLJBLYuz1VhCuRO6UcockmQQfo9IyxaoLhjcrwpYplrKjY9Y
WVWWpdVkhMKxC6cQGN4oHZ0QWq+2f85M/v39RlpZcpf11WK2unoOoRXiRdJpH+aM97rvYgmT9vdf
sPYBi728dvoOZlAeuOGwX4uyrAcQVXzmQfaR2nP4NV7f+88ctIRdzwVzIHbqxlua13sHh/D3f/rK
JXRZWO1WbMidcm5hyPKFipuu9C8ZEUlkno23Vbj7d8i/cej7G2L65/dr6CuRma7DNIM2Bjn3DIOn
8G5R+Jv9tqO2eAbYsvlkZ1mU6BFE3rGyyL6v2mCvK7++F24lIXQT4oa3QNUgBx/q2Cna/GhGSIvg
l10jjG61L2B0eBtj8u1UNyX/Z0BBITzNcsCFm9ZuUbFXTjh+tvAjiqU1lwDtOahlhOdXvZck1E9u
4dQlrPdKquK+K+TGyHqze6Acv/79n5a7Bvn8tjWoIGQvTNwwKCDhxdOZVFnFxivenB14xWLwupZf
jnrwuksgXgfczUjZ7ycnhRjz8P4QW5sdixXWgpSEW5DOpraLMIFRe+ualSQfDHr/7cB/mkhXTpkJ
ggMVN/nZn/w/QNvsoj7/TC2xsYCsfcFila0r1ydQV5uLyOYy8bvm3Bpnz3LJNnb0lbV2qQlCTKLU
REHBbnr6ZIlx2IGY+4re93aTlT/qxuwKVL1szPm1t13//k+LhV7j2pnwg5RX3vc+n1NDokswd5A7
Ogwxm+xPZ5ONzl/ZoMhiAGdRhas574dL07Rf/HC4FWr69aFxtRSj1DaqwLOyGi+thABRqPYXRaVf
p0A1eP8Fb04+LAGLZZeELgJdgaRpnb0I9gCbizMqhlCFVR+gIN94yVoDXf/+T2eg7l0OpVvD0bcs
72xDU12JjQZa+/2Lk9W1JFk4QGdcqivYx3Kj6ITcXPaCQDQ/KBWMyTiQ4uf7jbW2yJPFxWaAc2Hh
jT1N1cQ+DYzMNwWtIfxyUW2FIkVgv5yQVifpWCaFamk6lEL+dmdX7EOXwLIRzjURCjWq8dS1hKJ+
cgTJCY7DzqmCB9CthyDdt6in8pbauMS+/6PfXPvQw4uJPQG7kuct5p2Yuh2MUuF57yY8/0LV4/sv
eHPlgCPPIqRiVbpDzNLH0UOBPp9TCL2HHyhL1xuL95tTGc9fTGVPZY0ViJ6kJdIyu8ZDCa1C8fu+
sjvUshYZhHVZWCdshgz9Y1+0mND20BY5YzNKkn3vdoAgcLCy5zDfuuf/PXj831kBX7TYjtqQyAHa
YDtt2fQ48PaZDmpvAGtAyd/sp4OP6F5YeRVMVP3hlNOueeE+lIF49ggDz1nu4a9SboyPte5brABW
PXDPHXM7RdjyF23K+xG69QRou43GfHOG4mMXk7+HhsxCHCtIO6aTVj77woqdaErG5ibDYf5jPbZY
BnhVMSi1C3IJCtRkzQ9Tp2Mqjx97OP3v8lXncCKC9Ss291DSPXhhGbAHFOH+CJyI91/x5iRFIy0X
lkYqR9bo+5pFidv8mujZtPVOdhtz9NrYb424xSLgAMUyTUVvUjbYUzoAbhE3wxBtNNBKFy+lLeEw
oOrRRH7qhMgvRxFgYTRGniQOUbU2Vx/r46XEpQEswnZqy0mzyrK+hJ5EvSc0Euex8JzT+92wMheW
YpKcenCpyD0FHdpNyAqIh4+SbiX5V1Ru0VJBktG5aUdh60thyrJMoDlvHysLYNXaL0x76NtQ/OAQ
0KP00W1cgEnCyacxlxmMkrmc+RdeB/R31qM0zZBC/gnaGmfZrnH1Rpzi7XwqzsmLtaDzx7EhKNZL
kWhHnWtYxCh5HmPsowdJDKAz8OFiolE7VOXeTIF3/lCz+4slYq76wJUVQJoM9UQ7QrsoxYCC3Uml
6o3Bs/ppixViyupC1OPgQl1HpyflSXXr8iA8+trrINHPVVL7YwYjVhkIyOERgkc8+/v737cy+8JF
syJ3JVBAwiCKa4MqpgIPN+OwcfpcG7OLxmvLpq1ncTW1nNpHp5ctbjftrRPYX97/8StL01LNpUw5
WhBaV5e2u28retRwdRbwrQ2zfP+xNyzW11a6fRiUPtwWm/rVBGGWlDw6KBQRxDozcqOd/oZC3lgD
l3ZCZhizrIOZaloNMp0aa9eCFYSjKbKRJ7AW7rPxTMdvjk8SVCPuNTx6h/qb9ouXakYlo/MNl7yN
y8laly1W4wrFkBRSDJVCi1x/hX7A2U9TJpM6dIuP+FLAaHBxKDOUQDoAAEEadQ2AeBzRCH6Iwo0P
WFnwl844glWaDo7rwA9oiC3/d1Y7cRne974P3Yfe2BNXWulvkcc/t4YGJ/uumaPmArqMapOhRjLB
hQ2U2M1cbPEhV16ylEZRraTlKhcOVtYVIhZmfD91XbbLiGQfHHhLjZTnQyDFWl9cWtr0RTwVTP/g
le9+5jl3P41KYcW3gLQyie3Y0S/QNsAOaQwc3HfVwBGGDE2OzICVIW+DqufRB8f2epsgKAiuRSA2
fufKRA+uf/+nvZXHUSniaZWqVn9ygKNgxRRXAbwd9Y/3J/pKYwfXv//zBkpyUIkmd04zgxpgAAP6
Y2gsey947W2M+5XLQrBYDVFbTH3H5DPaWv+xObAocyFUSnBEYTGfPFT50QbVllZv9P5jX7XYWYYc
lbwd5f3FzQJrPxXma2nLGde6dmO2rXXMYn0Uta7DwsdX+CCaPxiPBffdVAa7qnCuYjvU3L7/ISvb
1NJYKCvhqgUaK6rTiuCEUtg9icgHu2Wx4rVNMxa26soLUlGh92R1AtQ+7FaoZQkf8mHa6IqVL1j6
CU22Ewjwn8sLUNmXvvOeocvZOBquPXpxCzV+NZelRxV4gsMNFIBpUfKNs8mbuS6cuhb9OwwNTiZh
4KS9pyh4JWU37S3wRmA+BUpS1PXO3hpAS0d1ZPvHniy+MeHX3mv/dzoCjWHDJLKjaQ7L43lou7il
3T4CHw8+Z/PFUsNXUkUQzeDAstFBKxuHvxgHlSjR57onF6+F4ROfZyh7oLeJKzrjpTB2OcgrBe9D
43lp7uKoAtpdtGw6NMX9nLN9m0dbJ+WVD1mau4yqBVWQ4kPKBgKhfTPux8/5vti5OzbF+S/A1bo7
/qDumn1+bx7e/56VdWCprDYqYwaoQXkh2jmXOrBvAf9WqNybu11OUY74/mtWRvpSYY0Cd7eXCGhe
cE4hZxSptp/BM9wq5lv7iMUeAFI6kCqwDkqbCj5fGqEw1Ayep67Sh8nWWxHH69PeOOv9n0GJskwz
QvJ6sYMjz+9F8SCs5481z2LWOFBP9TDtRt47ql8ap3zyiy1fhLVfvZgdQT430HsFdqr9vIRhd3Ry
6dDg1tVs5OxXRu1SZDyxLhs8Da8gywORRn+fyi4Os28Qy8XOpkXryvhZOnrUJMgyy4Y3dG7qTyBK
QhyLA/SHGn+pMXZmE4yVQpaCSh1L9puoDx4El1LimipQJidYHA0lUzeQYvAEd/XgHOXU3thfV9bb
pW64soeoHzigfXJonF03jbSIEVgCgrAVzb6HXK9NRPU9l9XBCKd5eb/J1vr82k3/HLrGNpdFTRo7
nagPSpCun6uI0Hjo+F09sWfeOt7HFveloLjwo7GabLjByvAz4KsApO4Expknvpf9h0wQ4Au+2CuN
F2alCaD4bqpxAuvjKmjIEeqXbr5Vyub9za68sXosZcQoM64DYBYRTbTy+hCBjZsONhe/g8gDLM1A
Tn5HpYSnHUOcuD76JalPva1bQJVhEAxTBAbUQ+wgnYu9oRcplK8qAc3NxbMCuecq119JQ5u4BH14
14zAQCaOgEcGKLVedkaqz09L9FTCIzLsJpM5v11GojMM0TwEh+wyvHM8FMzaABTtyADKBh18elMW
8JTWDeqrwAcHNIOp4CXqq/DZtjUcmvy59J5wXagOKoo6H/XaQt9aM8tvaDA4gEr5LQj1Fc+OUJ7l
aT4U/AeiTvC/a7AI9W7NEsDfQM0ow+ZAcTEHURr14Qqiu6NfW2Kfh3h4TAsdnADHDD6DUpsjfD6S
T6CWzLcDnCRTadd610QNS6ZrHSkZIhk3YshOgA62p7C2wVMoQgvMBs/8wdnEP3pQS8QyyoFTtAbv
eaqZvljEJ0ccJCZYUdBpB4IRiWcW4MPdub2xUKW6VzRXTyN89mIJWM8jtSDGBBTFBCBTevSgBGFn
YO5x3imhquY+QCjcdmt4kwAxU3sgpqhGyBcAwZxjpebqs/RROyEFroVuDZkzAIwluM+oif0xeP68
Q1S+exIeLKR0wccLH7xL702A9gE0d1bwZdrzyYC9NhC56wRKopqSyruoCuxP8AcNfjj5gND7IALc
Uvh89lsGRAfJx0tQaXUbKTs/6C4weBS4DUHo/pSkH5ANAWUX0NUYRpGQAaPOLwFV2sRuVDxYzKJn
BZX2IYjYr3yQ3hkxU/Jku/1z3dQDqBwV/QlBArg7ERfTVwqUeDKDrdTEuFYyEde55yQAMLE/wMh0
SauVPtdC9ruwa8odBJfBQwVd8xMbQgVsLov2YafMV3Bi+WcheH+Xz34OAIH+A1iQhLBaVfegi2Ro
AFXc9kH/2RddiXJlOqFDOLsoxWFtYPviAEVWFzuKfwk8WdxFAi1s1x07Z3jiGegSoCcb5rGkm/p6
14W+esmqeU61U5IjbtEOQNqodSTcLw++jryYd4CnNz6Xx44a5wdlmt3IEvXfZNDspwWC1jnSasIR
sZBHB6f9fWmTDMVfEKwKzB8/4bBruJEeKIOh4+AjmcgSjOhuFwmEcMHs/4u2KQ7VGIwPINRCqO7m
0Q6k5/lgu6w4eQUg0S2WFNAqoVwMDU1UBJh/Pat250gfkOoM8c9XH5yUT40AxWWEt/Suq8d85ykf
FBVlk3EvvGgGsXKAQXmDCwFYWOD49ZZVJlIRVBLkgD1+kqFDHmpZgYgV8i5VctBH5vQuMrDV78xp
AZf0qmyXO0jvZ45fnnw7omEMWkeGfTXo+NkTZrqL2rZioHrZ0SsjpRcXNEBc2mYZ6hr4FIUn1dXt
NxtVFyXM2OvuQRkGKF8/UlhYtChvuAf9Jrxr3Cj/5tvWF8WYDLB2SNw1Ciwhe1C2ogMTur8xAkq/
1sVLLKbFLWIwIwCcSBn5LUIQLfwvgPym3DyYAqOwaHyzIyIPLwBTj/soKuQu6jwTO0Mb3NnAlN0p
hHAONW5LtwXwa5fBDsQXjOrqS+YQ5zPGzvyIgO+M9dTqew/sJy2jmDTGi7WJ9LGW1HpE6rF7hTKa
oKCjmBKWjd0NVY1j7bIZYcpucOYABmIa9vBd6AQIWHc+FlJQuk72bEUInI+Ym4wW9Fk2JXDlBQCY
VmPUt36WdAfjM7m3yiiDAWBdRsW+BBcRUwE42GRgJT01XQR+c9HMyTDI+RQ5jnNvpBh2wEKxuxIq
jROYJwZmQBHCbiF12UlpSCSJU5H7uW2cB1YA/yONGQ+YwRimHHOhC1rYaZJ5OM5XvCF42D3cdif4
+54dUnSfQZ/rdw6pzW3TlcPOLiv7UEVteEfJHD0qBreZwoCVEo24uaHcwL5HHTV0xJLmP3vg8Q58
FMVdjhUn6Vzj7Crf40mN8q84j0iWzg4xVVySTB/Kq/iojiKcgXD8akB6hHfhQwSVyGNby+aJDFA9
8bZq98Aa17cocmbPba2ymJm8e66r2q/jGaPnLDiBO81MyaFzAL0FJXBXusScHe2Sb4iF+6cMFG7g
N7voDvLeNg6R84zhJ6hvwwJw3tgvZzjBGJccEVURn1rkzFPVGP7igYGyb5w6OEIlGh4nHSr88+ov
YWv3zHXZP3OnxtbV8exxAp/vRwFZ4RGiqeCTM0h9bJSoME9IlEB9Ab60JfwzeFggsY28vxkR5ry4
WLy/OrY1PzdD90s11AbUC9iRfppFkyiEx2/HXqk7N7L675PbAWooc1jyjPl0gIOWvpm0qQs0sXJ0
jMM2NvMaFhFYwDGK9jWD3UI8Tq7YubZvvSLPWD3Bfbz4rmF7uDNYFu5pPlRfhx6gxIwWbUKJoWhJ
0n8GVg5FCpYPbXhgd9hYskreDHR2vo/GgMqotY2EJS+sc6Ovh7FhlOPTQDyoZ5lX7RxE3I8KKOi4
y6m5yzre/SZjBaCvFwaon7oSZdUEpwZSlK95X5U3hVeNj1i3zQ2WXgdkEOM9ska3NwJL3KmxrOiP
o6Gd2HEx0DSYcOhqq9Dd2T1MPqqWoGZuqqvXqbW8A2l5c+bMnk4jTNAvtt0VO+UY10YSywGtGm5T
aVWgVj3OwjkHd1/mDMs5D8+ebgBXBkH/Z0nHKxu2ah9Qd+xuRHxWLnrLCpHeHVzdRz0yfyVKQubK
4TsqrDFxANPZiFet3LOXhR0Sbte+J4MoxTxMUeQ6Jhn2Jcn5PrQ862PSjGWBhxeCDC4mSDPIKMFv
HOhNx6ybvBoPHivOgNh5CEw4G3e/tS+6NuY/FxnEzkMsorih8cG5GYCPCvIaxuq1OGcW2xA0r9xd
lzUeueRRUI4dSQdLdygCRMVVt1Ufu/bsRZwYrpxtUOqKpIKLF/jIYwnpwq3q3rWHL+5FIQfpJRwF
jO98AKg14LMpCg/Zx0JC7iIw4dqscYH3Hi+utL7Vmv6caLgRklibCotElT9D99s1PuohALeMwTw9
d119RwCgfP/6u9Ywi3CNBVVj4M+wFxAeHRKt1AxLjfnr+w9f+/GLdhGT5nXDcPzDUbg9uJXdnjTV
sJqQwbRRVb1yfV+WozCJ8lVEazDFLDi0eCMEwbMLr3PzlYfto+nM7/c/ZWV2LetSAmZT3QJCneIy
lQipkhyuy9MIvykAQj/2iusn/jOBnY4Ert9MNpDSIlH2z56pVEb7DnUd779gpa+XJSl+TvCjewds
+g5HpH686evgY8N0WY/C5qk0nAn7kjcvFnajXn7qzVaCZ62Pr9/zT8OIMpMgseRwTvFg75MZbFOV
JWsgGusjPOnAJBwQsXm/jdbetViFNGsAuxoQhMrnrL0ILzyO4Ev7Epzw0SUOCg3DLWH3Si5uaSIY
kR7RmkhD5qbcaOezErR56gPfPeCUPwN2BBzvDJUmnAV373/c2iBeTHacnlp4dnkVtnqkvH3lTLFR
4kVDaAYIcL0Rh1+J4y0tBeuMlCj8zrPU5I8jRyVwT3bMvLKcxeBI7OX41Z42QoYrvbUsUAF7bxZw
zYFytvvjqC/D8AD3jxl9VVqv7zfZyhK2LEyB/ZYM5t5iF0PEuXXFD3hh7fjof8jfGdeQxaTXwf84
u64dSXEo+kVIYAyGVypTnXumJ7ygCb1gm5zx1++peerxtAuptQ+rrW0ZcLi27z0hSYW9eE6sPOhF
2w35Mky9Wjl/mLrnMg/eLByvrBoeEiTqoLTpRoRVB+aC5e/wXU/nz1a4Zodp6qTL72+eU1qwusdt
wImbQb1CZ+yZ9/OxltXadxgCl85QITPkQ/0J0BS/datTgZztXT8iEXF9iA2rQqemtLJ0wPFEyfLi
9AUR860jvroT31XWmvGpqX+000ddhpYXltBRWcLgEBbB70QUWeQrf+W8bOofbV2HbiM8LwCdEddO
KDc0h2yoT9c7xzSFtC28cyRxBuXgfJBCa6GBcdl/kLrfqgx1nZVTgiEO6swHXKaQRiAKKiU55BF4
6PQP0LiV53Jc7uGzsHfdVO2sJGUfi4K6Cmo3Q0J3wEU1Lj1oOE//DV6ztfmPHmmM631mGG6d8FD7
pTXRCoXVBV6EI1IUdf3qVT+uN26YrTrlwSUWhZQECXCnaI7wOfyMdEu+scbmHhkVurv+EMOE0mkP
sqUQcRipE19UDqxZfc6hD7Kyw5p65/LMN8ECWag+6Lw0iOvGhiGE/TRZMFJkK0gKw3zVdTRDL+jA
I7ywIQWFF18L43fSB7ir2qeqpfB2EGCLXe8k00hoqzoQFN5/XaLOYXMM4YlGi588HyOk/1Ymqqmn
tGWdSmi2cTDfzg0KFyH7TuY7waqVITa9vbawS0k5UlNAsIAi8FKVIAs7SEYXQEFHYVavRe73PyH4
h/xgN5CHTuflLGpgIgnhj9XiEaQQ55XPeH+mBjr7oQCbpSvC2omnpIK4YvfbEsEKiOH9Hgp0v1Sk
5oYSbD7EJY/eQBTn68LhHgGXPJTV/rs+hd6frUF4efSbtVBxmNpWM2nPtFSbzkdls66950Ky5y6F
qMpcijW0oKmfLgP05knIMwvAIIv+PCw1Kget95WQcuUOaUBuBzqHoRUkh1ZShcbhmQgvDXiN2RXt
d0sWHlk1ntrJPgBk+ZKp5TtxynuWud+mUD70ij76vHzshfMcOvbz9U79Q1v8tz4Z6HqedmtDcAZ1
q1iOAXjiLLk4b4jp4PnWdBeUTXq/5HV6SGhVny0Kh9ScuORkp+7wg6V9+OSOM3hRyi2eKVRfotLK
u88gKaFKP5QD/hvqJc+0AbKlHxbgou2pvqdkJDeuU/92qT0BsF6RIQq9sLiHXJV/M5XQn4GgIHJm
aZk/Kth9wmupxii3ihxy+MXv0YNTZA1DcpvgNnNGHsS5zeHxeRK45UCjp3b2jhpcvrFDKL1aLgo+
KuiLGGm//FsOkfJtSZRzzGZH7BC44aoisBvUuROchVUkoIwCRaYS/A+gaINN2CEyqrBO7+QcZl+S
yWFHmF5U+ymF4U1JEZbF1I93Q8j8lWhmmoFauKzrOaxd6NhCSqW4d936RGmyckgxRRk9UOYhNKl9
wFlC6NHTG8Ee6bxymflza3lvMmlxcmrgzZFTrzkPMT3UN2D4Nl3k3bBjsUl35ZHcy1NyT3nU3uGq
dlvcDyvRx/BNOmkkxE0NSAdSnusAxrC7YiqgxT+0Dt0RGUxrvHvDoOikkay42GrDk+1sq+UnrZav
ObxGVvbH9891gc4WQWHKD6XHSNwqq7uBnSq8NSa67PoqnHZIXsOPoGPBNs2X/tP1lW/qMy2cuvCK
C7MA0Bpnlur71LRZhZqd6iHkP65dCA0hWycrLHbjl0HgEiAsCPsMKRp1LzkrYoek2SapWv8Asfr8
6WMfdBm2N1E7Y4kLmQ9bnWf3VdbDJvOQRg4+JAnk4KX/br1tA9ZBpdWNfcQ6CPV19JDz4OKvu3yd
wBbbXv8Iwz4aaAsfmmWoLV7ofP7knsJLltSzq+hiEltfyjTXH2KayFoIwDWXllXZI8Hbz3HP+UNY
jCtHStP7axGAVWJIOMxZzh0vn1NrOYbOFHuq/pRlQbHy+oaZq/MRPOVzhuVen3vYgS8dTMSTKftJ
EvfleveY2r+s0bcTieatgOV0GJdDBet6Pi/wTwtKmMYN00qkNIyAzkeA2g18TyD+GIvUk1CynH41
NFjJ8ppeX1vYI/yd4Q4dktgPgfuFzFr+uWpQOp6g+7/y+qZHXH5/00NNCtdw6AaitDFXWTwOjYsU
r9wn/bJGYjREDh17PyWWJcPCtuPQTb8lF586kHN/lxmAt5X6wmf6oesngNF/f0mHZdaVbtudm5A+
tDMc4nK3jgFGWkOAvS+M4QRMW9G2lBVh6eLHvgTEaAa8CbIwvgVLz3BXguTSQtOqTcZYTfktsdfw
9waOWqAD8JUvubc0ksQYlPvGnZzP88ytGDCD4nPqeizqLTt8ZXKevnSomDS2I1a61DS3tRCAOqHD
JXEbAEmGbca+zTDxvL4wDS3rkHwC4ERiofZ8HpDmiDgXn+BgvNK2YQP2tUVvQ4GfBLxvz61q4bMr
dpM8+/UQd3a+s5dnt/p8/RsME1tXKFk8acF7mQMo3xUcAJ/xU1ZwFaWs/a8WxX0B5s71Bxkisa5T
oqpEzZ3PIckKZxXIoQx5H9WhAN9u7cxiiAI6wxPC8SEMxx2ocEhgEgFZzE8DTJS2MITvPlQqCXQ2
JxoGlUolPowiRH/nFA780OaFbsua/7reTaaP0AJAli4cUJABICbYK3H4FqPus3Hgo/yx5rXV72YI
W3XY1OdawJZOiriGXihUGY8fa17byRmksYo593zI4w87N0BiAnjQF1dUfOX9TctCW8zNOCk6cVCq
YBr6WCflyWHWvIFm6S7PYKcBkNXNTOyV0TZMWZ1kkXcyKFk540Y3dRTc3STDbRN+RFBlBSDU3V/v
M0MU0ekWyvJIUQR+dQHdfx7r5EaG6Qq7yjCZdFZFbYH0FyDtfvbh7rGpKCyOLj7JmfTWEoKml9c2
9yJFor2eIJCxWMPJc6cDHIZW+sX08pff32zqicqaji6I2/C9ikJr64FQQ9Xv651uCHs6iWK0wRm1
a7s5w3hv2JZ58hUCUE+uhBlkNQK7LoNi5X5r6iFtQdvwjuPYyEEZyIsThdujZP3z9Y8w9ZC2mAEX
BmJV4uoMZd4NELw9hziafbjeuKmHtKVcdVUKyC2u/BOcy530e3ApTQTPAVQ14V29cjw3PURbzoyB
tDz1nhsHGX2AGdfd1EFKemA+0NrY6NIcUNPrn2NYyzo9pAX9xFF5k8SCjbsJklabwgvsjap9EVEx
r2TTTE/Rdu1BNXbrKCw4uhyRs4smD057kLsphNh97DsuPflmVVDcIkuPDG5seSO7Sy24H3tdkBwy
IbpDuGTiY5Fc54wMIRxUoUMRxn0YfPcKyOFBEptxZyW0GlaFzheBn1hb1yjenDNoP9U1XI+8leuG
qeXL7286qGxd5te91Z5hbAxjdzo6MJdO25XWDfo2cKX8u3lr7NoR5rdQH63rh9pjfE+DPNhkYzGf
8qYABxpbePMgXaAdwGJO4PyZhpDvh/9Y1JedgBlNtxxEvZZDN804LQYAvBS6AYWkfiEXFOnbAb6l
U1D0scMH91wQsaamZXqQFg/gLEbAZgPiAVAUlFkXb/xVMaff4fKewe6Ulitxx7DD63gspypU4cG+
7Iwk07Zw+kiAIE8GGTHrHJb5XYU7yvWlZJgpul42VRCrGQUq7MP03ZLkOOVrYB1DX+kYyLDPQXdr
0PICz+IJIJcQxM8xeeZ8DRNnCP06BBJHoBzZ6qzBLJeijVo7haNz6LhHSFfMKyHAMBJ6bTcoy3Sk
Y1qca+93V+ZwhwWWG1DS3k320r5pA297fSD+VOvfydPqVV0qoMniQsXwXCaKH6yU54d0mpdX0HF2
Ka/d8wgRrqj06/rRdWn2kMCK5VCQYD4mECI8SkWGlVcxzYnLiL6JHmpw+JTlSXuumTgDWnPG41ci
t6E7dRFvh6jJGubLkcP2vqYz+TbYbI7mqvmKOtXWHYo8Khb7Yyc/HeyJ6oMvAsyRWNIlnqyy2lh9
cpta9eP1ITN9jBYG56xzE1AYnLhH0SHqRFNvWN3/6rysP+Rj8FCCZcA/XX+WaTVpIY7CtQJo8ZzE
HZyKaLHjyW8mYDHa+pvrDzAtJi20cfhg21C8s+MawPZwbF+ycTo71eB9sH3tlBMgjc2CoVpiVpWH
tgTXbHyxpuRjQ62jKJ3Z69pJJpCYqcnJci50sbGC80Oaj/vr/WNYFDp+kqeJEC1vVewH6o4KeSxh
eHK9acPY6mLeTe8MgycDJy6kd5aThIJIfaqzr4m70jumB1x+f7Ogs6BHmtHru/NM22OVSD8iaXtK
p+zbUEBP6PpXGI6xOoIyC0mKWjb0+RMGHKDzxbHGiFggHGQ/VbBm0mYahcvvb77Ek8BR5g1mqRD2
y0KGZ1zdV041IZp4J/7qGt7M7YsMd2gb0uD1F15ZT9RG3RV7yh1WwSarnXPbgzlnq3ytdmUw9YOk
3N9fk0DuL7TdlMTW0pwWCd0UDmuDodn69JkDFFNJG5VesrebETkEvlXp7+tjZepGbbFPBfRZ7dxF
N/bkQfVQ6kjc7fWm//TXe/2oLfQEUjZ1AGos5FJqfgjI2MdVl89i1zdzcZPDAbmIVBHC8wK8l7zd
5K5on51ZLSdnBqw6YqoKcTGhjrN3ParSzRJUKHE3c/NrasYeft5BBpasgCP9AxSEemgnyzEVhxp2
0Juyz5eP1S91aCbvYWkLspkdO1UJoljPoyUfoiEXa8hJQ8TVkZmlDUjdPGH7sKtyPvcKPkkgXFQ3
mWVlD9cHw7DwdXAmLC+tomMY5wx9E7R35ALMpo9KrKyZP53xzmD/AVS8WY/jjGgyT2yOpwqiSlbN
3T0XQf+A7D0/tqVTbe0yGV5A64EwmpK12IAo1e49sJCOs/DC7cCW4smBI/bWtntU/t1c4cIYTrgT
ifLo16uW5aauuIzCmzcloVc3o4RXycjDO0ypJ4jfnNMljBVZ01sxrCod5WkD2VD4vgAUNu2Opcey
TYmwu7JJmBp3/37/wEIOLphrGjewEERO685y+coZ19S0FobCcC4L2H6rc5HNzXcy+vUdY42/htwx
9bwWbARHVUMuc3HOAamWeXVwHecMUbSjCseVk5hh7/lTcHk7uLMoAod0EyQpbgu2d0lxKHs4fYUR
zaaV/c2wXHVQZKccJVHi7M9zSlsYXtLuASJsZFeM3ppjm2EgdGhkR5sGvhRZfyYkGY6gT5Bo7Jpw
JQln+gBtBbiZDf96yx/PYX+ooDTmDunOBW/seqgxtX75pjdDMGd5plziyfMYLCkI5kvSbfkgyR2H
KslKZskwzDo2spUuzUGE73EuZXIPD6zlxQNmaYAjfQheBUjvWdSwYaxXvun95zEdX1DVaV7ZEpiz
qoelESPfKxE2G6nC74nTPfjp+Ot637mXvfHfMMp0hIHqiZstvkXicgqewJZqIiHqfOO5yRT5XjJv
AdNMt65o7lJkviKfeQfpLAdsUE2UD96WWLN9WHim9thBuw0Mzfc1GCVDC3u7mo5gNpNy2OettI4h
ysOQnkmHLVAMMPsaCLLKXjNvOincLxaItjtvWLU8er8HA92BwGNVYE2LSGLqiQ2Ak84WfIRbe2Gv
qPGQTVEGn693oekspUt3V0i+hK7qxnM7qxkYVlhUWpV64VXzlA4+2flUfaun8LEoXOhhkdsER44I
Tnk/rj/fNP31Uw9ITqWfBdB+qcW2h8BFTrvdNK8VDt+PDEyHoZaknFvC3f6cpPmTy9vvvF+VSDS1
fbnevlm5nh9SlziIOm1AD+5S38JZfu2M837shyfM321Pfmszq8whnY9bX9k9DyEKngtIzH6/vd7x
7x/bmY5A7cgc2t6CsNyBM79TQr0UtnvfZvU+g7oPD9NzWhUPhVWuJG1NX6RFUS9rAg49+P68BEC6
jI5inwJoK8C+1vrmQLJjd/2z3p9PTEekjlDqVY5ldech305EbAR0o0m1ZmFnGnLtMFG1o8UHP4Vm
fPCVg+Wt1iq3poa1o0RDJghQM44drHG/1dny0tT14XqPvB9KAFj4eyrVS5lAcb+9bF9iD8PAu6EO
751sIhGkc8Q2GaaV45BphLWlDJFEzhZSY0a1lw2y3Prpb+49qSb/2AN0ZKTVWUE91NlwJotC2ghX
oOQhhdT40D5f7ypiGAYdFUlkns7uxRnXOo77ZZMc7F22KXYudAq20606Q2B6czPd1Hf9XX4sH8kX
eZ/u85Vd0wBzYTpuckyzvnLDy9MhUpRHUPaR086ad9XeDyKvjtjv659pWCO63ra1BL4X+HgODe+a
AcME7M72etOmDtRWeZ8yX9HOuhz28m1FrZ3o5QebvjzyTbi1POY2o8BbK8t+ScQYVaxdiU2GwgzT
JZAhXzUUxM+T0+LAfXQSILdHOXzaqwiqlMW5AG/otuKzf4LaSrsBB1XtCYLB1ykZk3EHvML4hduD
+gyYCln5XMOyDbTVNJW1E1hpPcbVKJeoJ+EW7rJ3jStfugoVeFF4yUqAMFxGmY5BlM2QAKDWJidB
O2CFoPbx5M41gQSeB1GPBC6sj6nb0K+ll/+HVM++U/5mWNSDS2ZxdBKIlaIDxi/jTMpP0O+2IwQC
O9sAfZ5Eie8kn6/PLcOOpSOmnIaPUO/hfRz0arrrS5E9tFNGNzAQzm4KNqYnl8oOlnjNLB4SStfQ
VIaR0NFU0wANmm6xh7gvAsg8VcEubBYIkeQoJbiwqAuGDxW0ma4ejd5UjCV4UA51OKmge03vGCeR
38AJeI18bPiaf9CaecZc6P608cQqABgqWDovcF2jc7mbXc+Gw1u2kggyPemyT7xZsE0SFpmaqy4e
HWrveFB8y4ruqQ/7pxZI9i1XXr8SOQ25M6YLKDtjmFXwckjPSeLBrjVVTZftJk8s/1UNAadp8UX7
W1HwnXduWsuHYqDOj2XO2D0YKA12K3/KwMu0xQiYyAQ1GpCll/s6LcaTGsWYRiqFS3oQNPTX4DP1
K4ARW7kVEjsqOCPuCqnZEDx1OF1d2/5Aa6eNAy6ruy5fvH0rrDUNYNP2ooPoBrhRw0yONXG/CA6l
n0ANIIH0wExYQQLRro661oOQI7SyahWyfef2HI5HTdn+d30BGw4IOg62s7xyAfd9iFWe2M9Vwd2t
ZK11F4AmdCwGaCpcf45hf2PaKY2L2slGXGdj4lnWJ3+smw1uZjRCbc5aiUWGodKBsG6W+gMktdsY
+Mfsh1dIuFJwAIGuf4Cpde3INsN+HVMBlF6obvn7npThnZs2dCXMmIZB21mKdslDmSQNJFHq7NAg
+/AMvStodZBZRoU7j98+9BU6pLJogeXDka2J3dRqQV+CPFuXkoePNX7pujfBhXmA7OVjn54DuI8X
idwy6/V6yw41dL+vzZ+0zsgkPLR9/m5FX73Ii4roN9sGm2njRbe32+882jfR7dfzeXu7xz/3p9P+
tL/dbm9vP90/gR4UnZ6iX4fD6+Hp9fQ6Rq/97ubhcDpFh9OnU3R6vQmize6QR7u7ON7tdp+PR/zr
W/y8OcaHu3iDdrbb83GDv9lt4s3xfLvd779uHy9/ttlsv263x+3XYxatMSiMgUG7fDDo67rzhLiD
wm//nXshfUzqCci2ALSzYSn9e4fXwc5iOcTrRNFsWtttPl3vbVNfa1PdXdIk443NQBVkBz/tNnLh
K1PEdKrTRbWXSXlZJ3x2WtIQcpxW1OfW0R5/Sh8sC9UcqfU08fGhwTURDyeMf7Y9f+f4aw5Phjik
Q0DdUtFxWmCqYS82Pc3W4nytHQuqilkif32o+3T8p437FlzVGTvZHbxwyIsn14LoH3D9O7k1Hf9p
2TxtSEvbGAaINWTc5HcZIlsJKVd3gVOkcJzXYaZZerSorLZyrO1PA13yT1XC/f9mxsYDKyvYZ3IB
lCEKp4nYQMDQ2c6e2nGIuOC0OB2nmbqPdSXkTWNb7Y92VPD0WVSl+EVlLCMRZfBF2NCB4BNDwaMp
7KaDgifYpmKQNcx5B9GPbJ74vd+DfeopSA2pMQMvARMqOVSFFb6GlUo2uaATtvjSkRSaaz00VmF3
L6EviYpbEJbhYXFpuMAEbkjKjSLUhxPUBJ/RDaMTCvrASu4ArcZfCJ8M9yTpULZZXLXzi9S/Q7Vz
/ITymruFo1+CG1XRbtzKy7+241Te+50/bugcZLuuU90UjZadfi4SgQyF27vbeYbDhuj69sa32Bpk
0bCudD1g2DXlTufYLVRdUYyLQjunOzhnyWBljzW0r4uhcz5nJKvFRSeu5Q+JSOWGl81afcywRXmX
FfUmuvuQTssmDCBQwU9z8KSU2gRWTMWadZ4h68l0CK8HyywRjLV3msPmbpisA0vzU1eFwECE8Jcq
N1bVbovKfUhbqOwSCW5WkaykMUxdp28vAEJA7glJNmRmoqS979KX68HAcOD2tDi+2M5EC1K3sayt
7iDccDnCTqW5Z6wnd2Nj53GfeOHu+sNMQ6QF7sJFaRQmLEVcwzfkvFSiv5UTDc/UhsFH1Iztx9Bq
TE9QZ63rel02wku7tl8rFKx7x5MRmA0rM/n9D/H1uz+bobApkMwFs8/fVYXrbv0cbpwtu/P7Zs0H
9/2HME87c0E+lM24OLBTDUTp+FN1LOqGu+rn9bEw8LKYDlCeuRyr3m9k7IWDTaMEsJ7p6DRZQSMl
sANt2r6HoOnsu70TQWDdcyPBUxhtkn6gh5LLVbiSYQ7qIvdpP41u2fl5LMag2oP1zn/Ow+g6G9ef
212qRggqOf10uP7hhh1Wl733VFD3IUOcsMsg9vv6xs7cR4t5Kxcyg74BVNj+jkPjIm1V1j27qEsv
2BBIPQFXkc3tF5yZ5hsv5eTk+qR/coq5ha3fDDXNtKDLCfrVvQS1JJm2RTlbW1pZ7stMQS1KyyJd
eT3DpPoHB33ZabOS1nGYNOyoksSJs2xUtzWkS0mkujBZgSuYBvUSyd6E43TO09z1vTyeITRbAYyK
S6Q1SwiF+0xunQzHxHqCFPT1QTXERx0lPdtj4fHcb+NykQBpOlV3GFjFVqLv+1OG6iXDxVb4honm
OOymWVR04nMyT7+WPH/9yNtTPZzwxckpFOJzhBNyIAF78GmykqZ8v2OonhJ0gjS3hmxO42IO5C3O
MOoQJu2a9I+hY/QsYBvAL4B6VRrbWbqn6hNOM/sLR+1D3aLnttqeyVFMJcSD5XcbSsyJ3X2w5cuk
fTM5qQVZfH9Gy62E8QCHr8JqIuH9BUZ1569a+GnZhU0aMxRgQ9Zv4Aq/Z0v9UK5J5pk6/fL7m5dP
x4orMRdpHEBQxCOfx0FFlpQrXfP+uqV6woU4rKvTYRSQPEWaatNMtpyi1BPkZuK9fOoXhe4KMntc
yfgZJqieeCkT8KKcZMzihc3jrUpHAG2ls7aHmvqK/N1XdVdXfi+CFNInDoohPn+An3SxYVW4EhpM
r68daYgsg5w3Lo/LlN/QpjwgfbGCJDWNhLb/zw4HyqBveDwB9OKVdI/0Aghp3rZjzo4MK3Ha8AF6
hpwx3GGRzOUQ3lDkuVlyr48oV/YKEMawHPREeMB9K/eI4sABOP/5yjnkiWwjDpNQTKr2Y2AeqmdB
lexmkrGFw+4Zstntl4D9dz0EvV8/oHr+M3VEVUD9msfFBMabtL8FHTxBRXX22hyuFeq1wPmMy8fr
TzOMuJ79ah1mN9CmR7AW7gtkDDq4caTAKE63bYDstwrVmnKpaVgus+FNDLFccA7HER3G5i9ZJ2Pm
fiJTAtXptbtegIb+zQTQf/JhNhkHVxAO+djhN6uHGyDqIm/0vMjNShLlc3+0QrZWBjUsc19b5oIJ
6Qgf9helGG69vpxA4vFvpwao/esjY3qAtswzB7lUZ7IzHJv2fFmA53laxrVShKlxbaEPKryYGLfW
aS6/Le0AevRDyNe6xrC+/0ko9bKWZMCbS27fDXI45UO3khQ2jLGeSKoXWJpMU2OdHAFQgBu6WUwl
7NYpAyJkyXrvlmUVf4T2wxrd2zBt9fxS6Ul/rAJuncBt4dumh/5mwABxIWKet20HY90PDbeeqQCH
fOl9EabIVGRL5MyE35Wzr/ZVIcuVR5jG5TIZ3qxAINCgD+aHGdxOJpg55H26Qd34Y1FXT1WMVEpm
sYoj/dF8WvJy3KZdcOwvqkq9W65EK9MXaDkJsKVZL8SSQfexjLrR23irkADTzNLWsyrDZM6oz2OY
W25VifBbTBtY0eyDermVgf0ZdjwfujlQT1vZbRgmNHGxgbuZt5FD+dvPlpXNw9RB2roW7eRUyUB5
nEnroQ3rrY/iz/UJalgI+uUdQPNhhN8uj6EDePKz17n092mwRP6yJgxj2Iv0S/ngwrq8Jjh9uC4c
U+S94xBQc585+QntgO31rzB0kH4VhylvUdY2+r7xoJhd/xAfnUD6JTyYk46LJEFAIv5N3qoyIsP8
ze7YDxrwB+VbZ+kVT9e/whC+/7lSB8CLhxIRlia7RXmoLN3DZHllev7hp7yzkf4pOL2JE1VAxajU
7MZTvtj5xk5oEFWe3Z3LzLF+i8of4ITD55tkgThFbxcesuLudMGaLt+7oJ5AO3fkOQ/gkDZ1gX3X
F8rZDtz5guz6sM8qKBbJtqv2xG6sO/ixyt31XjHNUC06cPgsex7zkxNG2T7Pqi4fQz9LX6cBquV5
M7oroc5wQtOT1ksIHP1Ac1zlnPwbL4J8MxL30V7aB5uIH7JQDxUSt5cA+6EMCtUN7aYcJ9rqYi3n
+cifMMzb78K643m2sihM00mLGpTLLLA9lpyYK74Xufu7a+bzNHbP18fF0LxOQs67cVmAc0lgxjgf
fT5MG5WVMQvKl+vtG0K3TkWWk8N9B9CHExPlwVtgK5bZ/U/m0JhXNfyg6vGgkrW+MgQQnZVc1FUK
NcrJOnHLRnEztJ7h27WWfjD11GVmv1l5VELVrneW5KTIyzynUe4gR22vBA3Tm18e+qbxUCgZNkCd
nlTZ2sgC9qO4dxeH76+PgundL49903xLnByyUyqLib91i3nv1M5G+P7KndGwtl1tbfc07VB1ws5f
N6cRiPeuqCCkj0sqluH19zdkpwGK/vsDnIG2furgA3Ipqj2dG/KUiqy5axakVFyZQuG0AFw3txkH
nKzmz9CEWVB3q9ccckw9qJ0LfFWn4dJV1qkrCcTjLlBCIOjCnG2dxlmO1z/T9BBtrVc5tbuRQNo0
9DA+Mt8VudiU3bLSi4ZJpjN12SDzvqlIcqrhV+jnEFIk1kfv3P+QdEcCl7XBAv5xOcGZAn5La1rZ
pte+HEneTF7Vu3XtXLaO3odDURImSDhV/pol8x9C3js76j/OJhbDda6WbtzQoXtISukey6619+3o
WvfwQhJ31UytTQ9TrG0YIM/bZP4riiRetkW0CTYzgXCAXVTkFDDBzhK+fTlmRuavbDCGSaFT26yg
nApFyuRUpk9e/ok4N87awjU1rS3cnI6qoHadnAjczcTGt8DaSr0czGHBePjj+qQ2DN+f+umb4WvC
qSxYiqTwRCfgrUOV/QpU5ny+3roh9vwJGG9a7ztYn5aQtD8tBdwqG6u4r/MReJtkeA3hOHf9IYZP
0PnVIIdleUowA33Cb2Q67Wper6xJwxD8gZG/ff+a9g1iWwIG7l3p1Tu7WTDV1phhht7RidWBVVsJ
m7D7znOwYbna0jmEnLPaFcPL9a4xvb8WmHvbxuGnu7x/Ve2TiostSuCfLNmm0fUHGA4QRAu8wkaC
CFpQPM5ZLbut7Tvi0QpaAZlNq/maLgNwHLDZGV4Ud9fqGIZu+4NyejsoQQAzFZ9akJm2znXLH8up
PUBv9iexndfrn2XoN13chAhCfBtQ41PRWPDHsH9bxH5cekjoXG/fMGV1SZOgLtKZZayOra4NtnXp
nOysXJO0NByydT5mOBRDlZVeGRcJA+UTCaXvfjGEuw5eh1tOKCAtDewr8tKGLkcmyrXpbJoL2v5Y
8GTOJcUNuhhuxmLvE4ChJPLfv6CjvunytQ3HMDY6/bxqkBiZUySpWTNFKnO3XgMZdWctBWcAlVGd
fT5D774eZvdyR2lhGjMPpwD6BxUuJSzfwo8s3S4E+roJDH6e3DZ1cGrzhm3otOGWTrK5qQo/uA96
nKWvzxXTdNc2WCmBHhogchD7w9gdqBsGn3uqBItKb0F1ZJYw/rn+JEMWQeesZ3CLGwobqU0Gl1op
Xzk42r7LkQm+EUGzvf4Q0/Bdfn+zegFNsAI5VDjmVGLbBmWEEn9UlV+vt25aWJdOfNN6Aw800mdJ
EbtAY9z2SeZtW6/L99dbN60s7d15BVgRt0gZ06wuq4hJp3qyfNBrXGVdVPvbX5Mqmy1JSP2FdEu6
UhY2jIt9+dg3H9W3gHyIvPNjRqEUCMvh/gCmTPsE32n/4NcTEktAuX1suulUYmeEM1njO36MM1Pc
QI1ADk1kN/Im81fO0aYx0jYlUScW3G3Fcm4tVd4OE58i3qtspRBnWC46mggSnEQyGMmfZXGw2XKY
klfQ1TZesib2bHp9LcxBtkNWPryHz0Vb74eE7afEf74+v95v2tXJrB1y722ZQxmsm+xHUN0fBIhK
K1vO+/2CKPH3JELyeg5o+D91X9bcNs6u+VdO9T37AAQJAlPn+y64SLLk3Y5j54blbNxAgjtB/vp5
5O6Zk7AjayY1N1PV1VWObJIitnd5ForHnj5k2POJt50GlLHPKaf8el2zNaGVwtHYaOVVBwPWB4CR
sWcFo/X1917MalkLVsBmtbW8fZuxO1jW3nAxnFnTp975ak3jBU+FXdr23lhl7stGNlAZ8s4sphPI
a7Zmq9Z1ISGtAf66UcN0VaisDpLU/pTUiJeAOhTdARjc4XJIrcJXsE7eQrHznE7LqRFnP494oWcC
62HIZZuZG99l8kXmacQXsxGkPye5e+omq8UMCG/cDz0s1phbfoaD8scODsUSakqs7z/+3uCvYkxO
7TZbjiaR0JkY/IQWWzeffnPFrRazLNppnHjdHLC9tluzpFMolPd7Nk9szWflojcuusNkPxTeNUkF
UMbWnoze9v0Xc2LJrcmsILK2bin77FAmTgDmHBDOxWWej7+1T7M1W3VyYfxDFDV7qa0X3eBcq9Pv
7z/5rw9StiaoFi6HE1LqTuidpzzwePJ9AcPLV3NzLxLXgM0Dqd1yskIrtc608I773D8LCWzt7hFX
ixHYtWEhQXnAwR3su9vkYhm8YFm2Qp2jp7/1zH91n+M+88NhPR+9XmewCZE2eC2PYg3v8DGWRVDH
y3SDqjp4JhpN9W5kPeTkZIPUBflLYupyt1AjLtU0mMdFVYPvjaw8jHzxMLBC7ca4Mq/1QhbgvC16
0Q0jhx4xMUVE4aG3l1mRlT4r2+Qp8dw0AEad7MzRTBGzDi6kDreinlEewhHcu3CqtN9lceZuaw+m
kW71BZZOZuMqkdyyXpEvdFT34FnWVkCdRW6YNdXPQzpkOwDZ64A0ctb+0lruHNI2B9mPVt2OOw7b
6Ekt21oQ6DIOdL5k8MkOk9ruwry02k2dlsNdYvrlthpah4M1RK2I9VN/ZZGaXcVomUTvz7ETq4Ov
tg07bUXtedm0b7pvrXr2yA3oBWf29VPXXm0bcTyIhDtTdYA3CcBcXZYh4IOCF3ycxyY7M2NPLZLV
/q1LL50bgfVHBrYBqSLzY2k+2oa4fpXFr8qFlka5zBEfl3P+Dyd28zV2MkPlh8HXbThoKx79yZ6y
QFAoPGtVudDMP+fq9Iav+9UiWY0N/OeVtLM+PZQgZB4a6kgXLN/FvuRTkmzcZeJh3sNxYBgcUYC6
WiQR3ODszczsMehFbT7MKuU4EKD83chlup1Gi3+kAOHqYGpE+onFYrhdOgNf38yJ7VdE5NnDDCwt
CRPXqsM5KxiyDtGHdZrSsFVVdVvpnkaFhucfkix0obKmTz42KdwuZM+6TQf7Ax/6yvyCcEnDYmk0
sunB2mRF7TwVnBdfR6arSPAJ24oDrIMVgg5XXqu+F7dptXQhi/MpUjSfdqNulk1eOHWoIJ4IEjqV
m3JRdqg8a7zKx9RBGV01m8qYlw6YkMBRtrwCo9jsxSDSLbx9nAsIh1dhiQIelHC1uRmgeel7oFUE
s1pyGKOx8QGqRhmU+SYVYmC/TEmsN4PMfg9ow9ZwFa3VUnBRmT3UJMM8uZTdEMj8XMP5xGRcI1b6
qjWSirw52F5ZXDcpEzBWKDaG1tlBpNV4JmE4EQCuYSoZK4yqnUQfqPwi0w0y3d+LuNe4FKXz0c5L
OP+YAbocGuvJCJ8ZaJ9OvwdGYmsaTdfEoq8nWImR1Piq6/dpW/rTdE5C5sQ2t8YjK4H5C/oZdiDp
Pstsvhtd9nFM2nPKYSdGeI1IbgBJKuCSmB541YYgacA2zOBQgZrzRM+cAic20TUsWeiBJSrxhkON
0C6D5NKVZM53pxBPzVxd6ba1/ZymTUhVZp+55YkJ5R3T+B8igO5olxTbKjvYbne9iOJuVjp8/0w7
denji/zh0sYUcZUU/XTgfIIL4d2AaOL3rnycAj9ceXbjAnWrMjtMcrrjRqITzKffQ3CzNUw5tXJq
6g4qdO58QHgAqtU52eQTM3QNSO5JakNB0U4PoEHdFVm2c9vk0ur03ftv5dTlV9kNIU6RNg0mKIjt
nyamwqGBzLWnnd+rn7O18VFvpTY8heV4gFwL3ClLOKmJwZ8teZmBTWgy+GWYXp4bh1NfZxW2kLm3
uy6H/oPt1h+XJMExb++a1P69hGGNTrYt0pFkbNODNdFhUw4tQFR10/1WH5utwckWRVs8KV2MRfni
ZFbAZpDZFxmmxdNvDfYal5zVAJS18Dc66PYLTZ3IIleumaL3L85OiLCwNTo5LXTvwrMk3hPHKhEB
gL2zK9wB7pIm5e21Eaz5riACTi6mBfVeH4L67j42TdtCLpBYd2yazbOrSeld9IlTP0ARPXueBzF9
mrRDDgKy8h8qJ+fPeZOUYdWDJBtAbKoCJBKgvC1nrX2ZLL25rYBDujWNrPcpYfypxgG46QqGuB9Y
6U2Hmmkwjh3/nNBOvIgEAvVDlUkVIFHw7g0h0K8qhxg+fxA1zHyn1PrapH0e2jTPd1lb6lCmqbVx
XLs4ZDTLX4ApB+s6SduIMziB+/ncjZcgFqtdrHWMQl087yaKwxIpX5Ne5maS9xAMA6tBevV27iY7
kp1jfS9GiMD4E2Q0vuSz3dykQlmJ34LJvzWe221nXlYX7UK6SE2N99ksMr5RtXA3tTuIzE/hhHEY
IV0LZYoJDhB6Av3Yy0oopEBdsrzzhNVs4iJOPsCtvASPApj3myXOWMRJ434vpUafYaqcO2Mkvj6v
Uul7SFlD3hb9BpxFvZ9HDflI6Nh8AdSre6DjEAPdBaeMT85ss6jpJj5fqoGK6pLETXsr6uzadeIW
nQNImAnD9aWtHO6jXtCixe3kYdk3bONxq7zCv1UhvHWdgMMEKhI9tYI8SVTQNHYfCDR8LoEUA3N7
qb0q4F7rBabtlqgYaPfEOHE/9Png7pY2ncNqhLFJ1g5QSWQxyVAJhC8hQK5T0LoUI5kmwgfQkl/M
FnPhvgG0eQoLQMgw58ulbur40ZnmeFfXzbIXWIy7tjMz2HA824IKzUKR12DZjjX93LKi/ZjMmESt
tOTD0sxyA7Fqc6NTZn8GDkV8kUs2PXka08OCRe0Xy0tIMKOKOAdIBERQL/b8FeISQWx1fSBtt1qi
JnPk5QhHYtf0F3a6QFZzkg/lXPnTIj55dZIFkD6uorYAVKPl7sFVzb2dONWm1kxHHa9HyEnDe5sN
WRd5ZU5fe6RvUVqq8cPkNeJqJAleKmzGd2YQ3j5v4L7blKMXeVkDZIarp13qDS3cYYayA+JhLLaq
WNQVHBbYJgYLYJPESf2YSzxzpvIKyC3WkaC1gBCY0WO6ziywmGTjFDcVrZEm85rdMAGxKSTHk19y
aY0bUHpJ6JSW93VARR7C8B1v/DKFfnjjzNPeruflKRkxTATQlFsXVh87OmbxIUczObCc2LteqOfd
OwsYdh3TZNfyIkZ9MwNOOps6GcZUDjs3k8NmXuDaWrV4gzWpVbjUowq513WYBoRviroE7klywBGC
ugPcXQjdRksJ5cU9wIMO29YssUNZ2AUMZ/CnaQfxIUtgUmdFFQcgoKoNyZi99UwP3TggX2FIysbX
zMt1EVZsUZ+6JC8PvKj0Pcw3u21DdPqRz7L+jGWtA9kmTSCdDiovc+I1KCSAA803UFKGq9EMV+iA
WI6+UY3KwOSiJk58PaHandd4N0E3ZGQJOK28MiiborobgXtTEXcL+KhJm9MQeCvzpNyxvBqhPO76
LSPzveg6vs3zynqAXoANPJxNiAtoFoUljes63YtK2/iTZZTZxzU0iYKCNcvN1KYCvCg6y1ssDfj7
OFBFxE7jqPwC/USxc5cBPQ9Tzy2EzeH6giQbZIvracL+BLrY4u2UV2bDTU2Wwa/irqBRZ1XZa3rE
nTeLYIj1F2ukIM+MtQ5hLlpWSIuoXQdD4813czUCYFcZTx3NBLLq+/tH2InoYU14YQN6u12jDeSe
2E2cZIhTquzFcFWfiUF/3edia/+8UtRx1knVHJahvZQtpELk8MmKyweKyAvr9hxr7kQUvaa7QOZk
6HoHhRUzZndO722Soj3XZjlRZlyTW1B7IE0uUGbMeSY2Tc4uRwvKHS3nKco33YW1uDdOPP0WPgWq
7z9H7bRHrUYbGPY1xQMA1JFt3Sj3XKPrRHbmrupPQBuzo06ePhBoon0XCO/2vWM3sE7vwcMcrHMS
rifm1VrVIMkHCBuUCgl4AswmVMSG4tNQjo+/NWvXlAHIAZRJkiwV3I7cqJm6aUPb1vMXG3pg79/h
BGIAGmo/j0LvjWPdF3B9yswY71O7LVFgTuunSS7Ez7D/XE5ddZh71GQguXJZKZbs6mXso7KYkpsC
iijX1ZCdyxFPDNuabYBhAt0gmcpD2lg3jYfTji4wlhL9B8u1bt//yvZbheEXFbw148BquwaSBBQO
pDgAH+Zh8q6mvonboJ9QrFvKcRrRNUZBLVVDOwcAgcmXxsT2Ays86frEHYfXnmte+QWfq+u2Qg6X
iK68d1JkXSEtZvZaSiFKLHwUzv22bh0YWM2eDkSdLwDKdzB0jG0krMwRHxSfhzhwZOVeJMTpPtYw
B+xD4OhrB0jjso59M/UEwYQruwg1mQGSTyyubgeLmjuXyixIwQu1fFvRJMw7Y57hgylIZLWl+Ajt
pDmqRx5HhBnLp+hEvkK4S3yiC6CvW6tR7ZNgQs8B9fr5odZuH87Q+kNZEULS1Zh7u67OnKtxVNWh
qJL6ZlCAVlimbNzAtofchPnQQ7gD7afGr1pb4tE1ORrSDq31MSWLlft1ZfXbztUqyJwEejyaq7SA
0E0V3xHLjfHKef+BljN9tBox+cSukUKI/Lb3amdnk0EGSgv7K4NeTrJpqmzaeGDZPhiHQAcvJ+0O
StiInLJlP0HD4apUIvUpWnt7FEjlBZQhUcsA780XSMR80tfjJmuEQe178exwGfLytoWUdagFkCmx
lVnbElYGvihc66p32yZsyaRfinFJN8uctTczK9PN4NFqU3TWa9GkepNyFrt+OsKzCj7DDVR/PLsL
JBCDUOmUSe6DBM5urQVrechY/VzQVgCASzPvlsIZEBSz1oibobVhRlKnVnI9p5PtBZrWeHEI4uAg
0zfXNqJ6IBFNddmlTQWdIwcbdDB2WqXQhYHz8GKV9oUbJ9jfill6yVedde6+s4EwB6upQTU89wYn
aGQVP89TbvnwU3MCRzhNYIH0Aa8HSZGlyIRcE+NI3H+ad1AY7x/tTk67IrW9yIYQ576Vmh7sZXY2
fVl0hzTT6oFAyHADtbzsArPKCSypu13KGhWksZPfeJNJAm5GCHlV8+BDpKuGRHntXTmObW9rbfXB
nFnOjeEirjYzfvvQ28kS2HARvZpqhjimMs6OT6QNRlnkz8CD0wDBUx31pkp9CN+zuwrjCwKtfdNM
mKZ+P3dgaCpSc9jlZd1lauIiannrfCnr0bkqyUCg+oFaWtG1/AUlynw3tzo/SlbQ2Ret6a/tLrWu
5QylpI0Xl9nnPAX4oEDs+WR503dHT8W2hqN1wNvRC2xnopsqNvVV1g/maRZS3WiKFCRIpkU/WHCm
QMML9oPQcUTZfufGYgShA+A8v2ZauFEnRL3TgvYbNbM+JHODnVip+MOQxyNEc5Q9oflmUWwkktZf
qYT6Z1BLp9hBErJh4YBM7VFXGm2WHMo3je/IXD8i8lxa+JOPYCxMtB8vFVnm50QS/CzBOwmokNm1
Vbr4WUFPC4aqdo4wcYynGaJWnaywNSYK7Qv4etHP72/DJ7b6NaNCuIU7Qupx2lvHx0THhsWwBJ/g
j6PPBBin7nD89x/KgtmC+RjDsGjfLL2LJLMhgV2O+1GaDyIx5/oIJwKyNbUMXZy2axsEfqqc7t1+
gY1Bf//+K3qD6v7qoFp9g1SN0u0HlPf5XXuZ7TqfB5vOv4Au9gu4TU3I7pa9t7e2VfSQ7ndHXdaP
5gxu69TXOgY8P7y8qgGcR4+8OvAerungQTrnItgTIdOaZzbnbQe+CBovc08e0j6+G1N2pUr+/f2X
diKIXQu0YF3bx6JMfYCJ+ZYPKogpvc/rPmoV88t2epHknDbhqXe0qrDiCJIIYfGOQKXvwrldktBS
jti8/0VOZBRr+tcc28STManBv1N7SllIJLvr7Xm76M9Nea7nf+p1reI/BXE6CtOzCdA856J2yspH
ne1ja8PKPp/uC1bdJqo754l2YujXlLACyR6O9iU9CByaLzD1tT8mrVZh0+Foff+tnfg+a1ZYNfFU
AuleHbB33QtJrnpLfqzsflu2BRimzQNPzmnXH1fhL1bn2vYQql9lnSVq3ktkYLOHAK1OIjN8ydpz
Ymyn7nCceD8sQtq5C3Gm2OyBtN6bpNylRu06K7+nqgrff18nZtmaYUWJkmyc3PxQF9AGtVVoT/sU
He2F1ZDTfHr/JvTUwK9WSk5LizVlRg7tM3turpfHYj/l6Ff7w7N57W728gUBMvn0/t1OtM3YqkHf
SshBtHBtOHTLUVVRtrqyfLjlis1cJNWeFkkTTTmQor7KRwv69VbWnoE9nNgR3qxgfhiwOs9tnLWN
hwii2mec7dwi//L+tzrxCtcUK5ow2NHKie+z9JnJ4zL9iPjL/72LH1fTD8+NgjSbmmHhe7uaH7O5
+jYPtPCT5vfEodjaDLEdx7i1x8Lbd47Xb6lgfDc1TJ/pgp+Yw2ue1cRg52qlwJIVHq+3YHAUt6lr
oSill/owgHL/rcy8c4WeE7NrzdipEBgN6AjyPS9jOKp/mXWHNGmG20YasKzzjdUEIzzl3h+YExNq
TeJJuEmFntA4ygCl91GpTl9sKPW9vn/1E/vLmsSjZdnnae6Yfep8nekCZe3+WHn0pT7HKj/1/KuF
X2RiknVlkPWI4nvpsFfHnLMHOzUQq2UOTSrUKkmD9mmTB85iH1APvxvkguZN8QhES+iNsT+Jc9Jp
p97V6qDsPdEg8yJmPwCx5CmodqNdIuGEASLy5v3hOPGy1uyQaYauNoL3ec8JR4SfZSGaTefcYU71
8NbckFmUbHATOIePjjNE8TK7QTe2XdikxrmGuV0XAkCsNzW1+ROEaEkRCmQpzHc7K72uIEG6K6vR
VcifkvZjb2LnIo51dejyLn8e3Kn6ainxexwj9man/MN+xK1JEK+j6rBIkgFwZCJLyf7Maz6xXaxp
gwR1znS0repwJKYn6GRAh9dv0zQwml7o+hzh4kQksuYPjmkc55CUH2DARzfcrbYorQZmSK5Fmu8d
Mj4RF8agvzdzVpPTrYqeoKqTHzr3uWGHGQSP9y984tRZk8nqEQqzs3cs0o75RaWbD8aWu1GkX9+/
/IkZv+aSLYRyk5sMveLMAQROPNqk+/7+pU/B19dUMuF6nShnLvb2sW+VAA8aQChCRZWVdTvUdrId
yByDb0rUN51qjqO6MO7u/Zuf2CzeGME/zF/CSjG2BhcuIeXkVyl8MoD/vs3pTPwyX84EOqdm2PHu
P9ylpXpsM7esDxq1h8poyBONF1ARixTwsZUo95k5g184MQ3e4rof7oTORkyzBYnoMrpwrLtvnGWj
0of3X9apix8nxw8XFwNbSpYLrMeiGIK4gbIaSPn38/I3Le4/v5j/kXzTt3/F5N2//ws/f9HoQGXw
JFr9+O9HXeK//zr+zf/+nZ//4t/bb/r6tfzWrX/pp7/Bdf++b/jav/70Q1T1WT/fDd/a+f5bN6j+
7fp4wuNv/p9++B/f3q7yONff/vXHFz1U/fFqSaarP/7+6OLrv/6wjyPxnz9e/+8Pj1/gX388ZFXy
Wuv22z/+5ttr1//rD0qcP4m0PSG45DayIcyg6dtfn7A/XUldwEFdQcib6RB8TfsUf/SnAy9DIYHr
FFiS4kjp6vTw10eUc6BG5PH/3LYRev+vZ/tpdP57tP4DrLxbnVV9968/4BCKkf/vzAqP5TEUoTwh
hce566x36rLI3AZyZdUWmPovursFRVH4TV4hUhmtCHaRKmBWbgE7kKvImREVl13ywSblUUE//Zq0
fMe1+l7h3PYN6tXQ7QYa1fANdNzqYOTqUnsOkOsKtOuJ+ImugkrgSIT5HIw0y6BzUTdKSBVqtCPR
nvcuLEvBuqVzQpMd6+6Wu0vL6tYT/Hq2RAZpAjjTFWQMIPoTICxdAkAZcA3m3OXK29jeEB7vylFx
ht1HBJOZq9Gpgk64QeOWkQQP06Ic0pFdveFKP1QS8ID4aOsIyG881Lep8TYW9JC9Tn3iaJkXQNSg
TIB0IB6v+Py5b2AIlutbC65/CbvvLbBm8/r2iJonvAx06u6Mcw88Mmy80/iRIMHfNhC08a3RUQDl
8gspwWusLUCKs+EIaoE7gUu0s8lTLVGK/qzJ5wJfxaLqkhRjmDJ47qJnVPIA94Ov5hX1LJgXOChH
adQOyHWztFvu1P7xt/tebZUGayEBv42iqjE/LEr7wgNER8bd86TRck6z5aEAO9Rt+qsUJ5mVg+tb
4oUuJI5Ebvu9JdDbtz4SDAaeyJ3okwuIQUbu1XCPHjzBgKZiemroXUwgGYsbS5AFeOsewWP3qteh
t3xt0vGTSkuGwqPts9bdFQL3BGAAmLXno5f9NLcPIEwGYBNE6EdHx1kBAsY16lbK572FFpi7K4Et
QaI8XjVD9anIUb7XdrnPodmgMdfmo7LDCNQI9IeLJgG/AGPgmadGFNHQ5Z+9WT6mPXl6mzfKwdXw
O4CT+LMGdztz7ypYrAy0JphvatiBerh10aE7ftu8Ik99Kx+VNqhH66ixGWAJfNt0VjTb41XlTQeh
P9pZfdTh3Y8mGrECRuFdlFmKvk986Bq0+Nqq2eYznEfRnBHtEk1S+7GoHsY88d0yiaa2vkq5isSQ
fXWqRPpH37SJ5l9rG9CK4Z7NQ7jo9FDlnR20rbjIHQCR5sw5ZNxDp2fmUzCjmRgORYPplHufytSZ
7x1XFRdclpcluv6o7DfeZYXPgJTgcJnV3qGEeHS4kMwNlR7STTdW6aZFUyUAd6MKIWXCwm5o4k3D
0xdAZtywpor7bx+2TuGGGVRwUyAgt3CmTjeNV3cwRCQmxVDMVVDWw3Ni5Ld+ZICUeM5thYXjd9R0
UQ5NvvseRcro+EAIyeMLzY+zoORVMI3Vd16hSAY7Sn6wJNYuE2UVenSqgtx1qwBicgp4tr7aOqXM
Lvqy0jse63QDyJC1zSoLnNTeK33LxKGoRr1jeebeJg71HjKUqCO4nITCyE3dOGEhli2p60C12YYU
+hOX3aFkRbCge1OrJILu9F4ZCQyQChJ4KFr2cibs+/UObAuXwkdDutjSfz6braPfSgKA1za2sObF
/ShtP+WfoaeGDoTBayjuFXA3xFqerLP+srCv+8UBAGSAhFWp7RB3rVfNSj4C8FDoLZXOtgTqr46n
MRhqsUlTzFMdwyhjm3UsOu6upvM26UJhUb70XWABLeXPBgY/hAFN1g92kJDiO0KMPPQkeRyHyLWa
R48fhZkX7zpDN/R4lRyGK6R8tGKIZCdHOHH2fHTdhRhXhYaIipZZRWOrfVJB6IzU1YNH9KZK5v1x
W+6VuOiz0Yckeeg4/MLFuWSN/LVU3aU3wjAEi/e4cJbeu6hocqhHuIKNc0RkGmYZ33XNGIgh/TJ5
H8R4NG3yhdIXRQLgjrnHHPNRkQdPZ/icMGcLaKSvcbzynAeKYxlC284rbT9DE8zh7nbozFM96QeJ
1NvNnWubudeJ4XBr8i7lkRnSgpYjl5GETcZhiGcJfyLRItmu79EotM0HbFsXI2yYC38BMf17zcWF
wXZtZWWUoG0LIoM/qc9ARD8cv5CLg9Vz9mhkGr8ry8u+q148jS6XjPTiopPW7mt290M883fM8GOM
8HOA/VeEAPgY4ZxiZWCm/Dw/O1Ue9XJmvc2H1vgjdm2ZijbQXG6IPteqeos31vEIPB7grwbpdPcf
RgmwsRmHZBF6y7V3DfQddr2CBumU3gE8jDVYD9um4RsLjnIVup2NszHxuW/89pX++RBCAIpuS9tZ
8w9lBygg1I41gI+lj2b4js0t4AoxoootPsA2pN8G9HicNeZpVHDFyVmkLNQqej59ricOUCkOC8sO
IeGCgxRwSg/FJfwbi/l2qjv4Ksc+nbFfcesitch1LJbbFK4NxwCh6dFo8ib9arPn0cQAth3hlyK0
R/RaM/YY22jpuQE1V06vd3n61XE+y4zcEnfaemAJ5dY5i4GVw/Zfs0C6NuxjXQ8R6LpcUFEbIsOQ
i9kCEuFrSi4YYJiGDzjZFhTjgPZjySZRhy792NEW7KQysJdbj83hZHBaZgcDfMRx+Zjc2XlNednR
lGBqV1udYKObvvbWdM9uF5oeHEOugX+5n/sxfH8qv5Up1wMr3WPsDNAGA/Lj57l87LoXzoC9djCV
nzf60gBpaDvli5XyqFPjrmLjZzqJg3IfJ3e+JhyGUS1i2N5+BVIau0Bu1FYDEl933oPd9tdmRMxJ
xwu78a6OsWcF36wORoTvP/hb5egfD84ZcKzYqam3znZZbWXV5Bq9BWHl82wB5W55Aaodvk0nQBnH
Sfkzds5+dnZozoR06m+apo5QHFn8qaJBopa3za3uBl8gyDhziL31fP75fNzFScI9Qtb0WaYaxtuk
07DZ0gge+5A62MxlXn9KTQVoeHHJaIU92LuuHOcit+g2wQFCEXoPGfbzhV3LiX3gHdnUyOGdyqfd
/VCUkWMPCMOaO2s5WuWkT7R0tgVREQ6zC/jI+zNo2ak3AiI6hFqzO4d2Ps3jEICPLyNLd+65Msov
NyjpMQc8XZzYYi1ppPgSFwxwtK2bs7tjNGaTcWfHl6MimxL4jjnnuzEDmR8nyjzbuyU55068ciP5
ey16yD0YE4gb1sRut66RyVI8Qm14UBNxgd00aM3nY5RNs/RAOxUhFfkKw8UQmA3fNvrZzd0NlJZg
zAVca6KiM/Pzn2mkQ5BGetyjLiPuWlZjAfB9hPkt3gq5XLzmPs6dW/CbN06tb6Fd/BWdD5Rx+2sP
XuOFc6aB/osxwd0xGkxSPASwtqtl3dixNbcuZh8CTw9s9O6DC1uw0rMikjt3yFOF3e4WPAtvEtBP
+JmazZuC4c/T/+cHWGEhGzsBWIviwDi6ti5lB7wPmNPIXTAqjm29RTMVt4/Sd5si7y6KsYta+wWY
rKt0mXeDa0K47C1Yz1gy27b9ctz1E1b6x3ktCuAea0Ce+zSYO+86bstII14SOVLdCRq1Mvtb3eX/
dRnnKvvS6k5/7/8/qONQ+W4d5/ZVvQ4/1nDefv/vGg5z/vRsIhzioEJC6JGq+XcNh9E/qU1sLuE5
i0LKEc/7dw1HoOzjIJARKK0w6h5BEn+XcOw/Jco3+GeK8AIWytB9+L8o4fxcmfSkTR2P2h53bYlJ
xdY9h9FuYlBsvPlSZiW23dzr/NSBejQsJ+DUU889cE9z5GSsPLPm8fp+rBzhxkhZsAm6EnsQvszq
LCX1EWpFp/ZSwAkMUTMOR4ZcfkeNlQTvby+rHOWvW0kH75jj/HPXQhmjalJASKv2UseoYhT9yEF4
59mZL+QcS/g/rOLjbSD/6aIO5trEwWj/vI1kSZcMRDXDpeBW55NWICkmrvrgzXzc9xmZQE1R1I56
xN9Rb+cQFjNA8qKu4sjpFY54NJqcjsMk3m7arbXYcQ9Sga5BCAEK8qZhA4HTpEOaF50VV4U16N6v
5GA90nHuPhZjM30F98J68Sym4GTYAAibmXy8HltLJ7406XyfQ4rmAyKY5qVPqHdIUvPZ/Z/UndeO
5Ei2Zb+IDaMmX0m6ivDQMuuFiFQkzWjU+utnedUdoDKqpxL3cbpRie4GOt2dwuzYOXuv3Uvx0FXV
THnI7IM6QCCOTCHF/hECpf3dmOK/3Avb9nybxiQSfPwhv14ky+w1NYcYzmr2x3041zpJR6q9f7/j
nw4dl1vBFssLYvKPIz4PZT0p4NLOQX92t/x1QoY13ubt3BxsjyCNf/+oP+2ln267DZTW8yitgpA3
8tdf1I8Z45Em7cFuF/t2RcKGQa5N7T1xg+X4LZP7BnNHqPq4QQq4ut1+nJCMMmcIBlbn7t4aP5SQ
J5w/PzLD2eVzwEH67mJWnq1btw9jVa4cYUDR6dfA1bhEL53OKZ7ts9ndT+RqDHHTP6ZoA3Pxh1O8
yekKQVBJCuGWxbmPglJZO2l3MUv+3piQa28HE/TT4r31AMrr9UEpvE/pWW4bBfbD6v1Ih9d1k9dz
8UhfeV+aV+nEudi81T5GLG9PN2xnTTP/8cO3y7ugsY7V+NjJ7jcX97+9U7bj2hbDxIAOwmd9/VhU
dGB6sz/XeWEe+K97iAACtkH1g5DrNV6VWZy9bPvQbU0K4xbi9B6m/NlU6rYAKL93cUslOk89fJe4
7nQqLrrjd84j+8n5MZkmWFLpbImequ5B9qK4V0Wt4tBwngbf3JIht+3Y7BdcNLP5vWzc4aR8d7oO
mejceE6PotoglRR9YYX43GtOailm7lS1HqyqyU///rB9Qr9flmse7NBnrUZ0yzX5VCkoaQnUDd5w
dvvATvy0KPasR+vV1kCbdzh+/AznhSXcL6dITtp+z2AWnyqb9no2h148pXi8ClOaidshaacJbUem
mMK4ciWTHRabI7x8/uY/q2dH/e6Gfpr1/fUDXAsnk7DcgF3s8ub+bZREAJmbc2GHs15nJ5YDvqs+
AzQ3NKuDuHauDmWwquuZLLyoMcc3X6Kn+/eL+F92HptHyhZsOsIMPrui8VhOAivZeDYCjnFpaMhr
Q23uIXDT32XQ/dePYmulNWbZ/OhPW0Ll4O/ut3E8hy0ogMVZzZ22iA7Kx+l33PNPyq2/rizFq29Z
FNHU0p8+S5hDQDh605/LRgy3OtABc0BtP8wTjn4uhh2pfIMEO3fQ9kzR0I/u+r1r1OvRz1v3bkUo
ubcG2d92pbZ+I/z5fOjgwfWpc1yXAps/PevT/Dvz623uA7M9Z11q7Xrs/5HriRxact8EsTFTqPpZ
EMTAUN7Tlmh3e5bp0a3meV+ZGyDCct6OzHYQi9MPu83c9XepH/+shHzBPXJ8z+ZgJj4f7p00yz1r
tZtzvQz1o666ekcOcHnlbV118NdcnWS/eWfTHqrf7FaXO/PLDuJQBPE0XmoGJ6BN8us7AQHWHP28
wsSj+mDnr6pJsjFIf3PI/uenUORRVPJvk1bAZ5xKM4XNxIjduQbCueyFpnUp/crY//vL9Y+d12Ei
yFp9OVBdluxPmh8vE95WrhMgwNU82E3XHQm6N+EO+21izO5fn/a/Omj8P08RvwyQ75of1dPQ/fgx
3Hw0/x+cN3iL/3bhL3PpX+bGz/lHUX5U3/9+5Pjz//J/x8bufzwgBqawhUW34dJw+evIEfr/YUP1
LI9ThaDbcjn9/8+RwxL/4Qxs/jnP9VkhL8/h/5w5+Nu4oyKkOWPRVaV38L85c/zjwO1heoVWaF2+
n+1b/G2/bALkgDXhthjDUclivXfJB7sxXBXksR4XYScNXpLsMCCFGvGuisXF4zq5+sAphBTabFjZ
+uZuCH63Of2qU2METE9P/Fmamiyk3ufa1FVNPlUXZYaCQJBeWwWzisSDnrgk1qrzczNUzQ30FUzd
XWur+8oSc/ubU8SnHSOgZc2+TqHj87Jiqf50afx6Gv0J1+UhM7TtMSHOyPp1vVKt5GUIfv7fnpr/
0p3/vB/zeX9WVwG9eVNwGPx0DFNhuFpVm/sHh31/3E2+/a6sxcwTnM7ij7nQ812ZhgUGsXnCJ+0q
ZiQ4Z7ry+Jsvcqlc/rYIXr6IQ5A2NQHAPs7EnzaIRpkBa7pwD2UGAz2R/mLd4x7LvqdDat6GZeAw
rycnnPJFbMsfwmCwU9qki+zGwTI1ZqYpIzpdtn6R/PtXu1zyX76ZZxFYFsD3dkPOFJ+bU1kLa6IO
1HRg7Z7TvcM82TlS6xK//e8f9Pn58z3LtWgRYFFE7QHO7tfXwgwrjkxNOx7Mkg/cZa1wzP3QBNbb
1s7uT4tAtWiU2E2S2nDQtqYDkZm/ef4+rd/IONCF0AQjZSKkI/E5s9RqwyLFrTUd6i1Yg0galmR6
uaxWMrednZ3FXFi/ub6/qvz8Pz8SqcqlPApDQSvg15+NdrazyFcZGROWzRc5l7pItL8oBJa1417z
D4E6QW53y29UWf/8raxk3qUwCRiBBJ/f97XQlM3r2B3sQQuQDY1gwVGG1/CklUgno6xIt9/lUv7z
13JzGeS5wrFYicWn57yqfTTvtugO+CjzYx92pqZSV/P3CpPCd8ur27hVavodcPzyHv/6ELu+f5EQ
+fwrDH3W9r/X3RlQOXMc5HDIVmew4xR+zk/AZ0t+WCVm+wNRr34Yr2MWVHuiai3vN0W3hXLpl68Q
MJ/2LlsH/VWeb1pen5Ya3KcpK149HTD2m7hrh3cT2teVPdXihoTA52Zu9/5WN4ldMOFcAM1cBXkq
iyRb3eW6A9EQUdhUiSUXOvVd25+ywQyPbbiUzypX5l23Ws2hn9U37Uuo2ZVdHPOtmneWN6A3Sos0
crtySAyV13fE+qUdbAftXhl12sgkGLb2mDMbYYQrsOdCwiiMjy2EdUFnhZdxa39aJKjgz9uuq8X2
T73JTNkPpz7KVFYcNfis6z5gzlYPlX7PmyW/ZGv8bLfaPPs2Lulc8UaRkxc8Kaqkvde6+V258MNF
lt9ntns38j6eiiALr4p+IilbGG31h6nC92HRDrg/zzqrBqsfHpoLCLzHJ+XZ03XdjsMxTMcqYLpM
9yyYRUAAjrLKNbJD+TQt0iervRBTghtqfl+2otsJltGkdMdiv/jsAHtjm6riqRoaTmQBIIwi3vzJ
bcgjZKobduBXhtbP9/hNpVrjsKpZgCbclOE1SaEgPNegHacqKgNVzmFkws9gq5a8WXjhZFU0Mi6q
RW3Obux6J7wPjG5dm2iWQT4EfI8BgZXntxtfx7U6N1rStvmi+BsJZXdmS2H2JbzXuIFgmLZtJMKs
Is5LLyyAOKIn9QbIh2W5DJXOk9pZl/teT6aHbTXnz9lvJDAGF3EQx3La7S8lPcmLU8Op1b7wFjZ6
awwmiQ3Y5mTfRZ7YhuLyoSvXuw0qaSd/7ciLOWrSrHDROj9povHX0rh3psfUwK9NLuvSfMlW2zMj
e/SdkW6DdgFvuKVgESuznnVGplKYSTmGfOsMw1We9FbFn52Q2JBzDKNoI3iGVJLqgK8XVrPgi2EJ
bpcy6jOUT7dbNWVNHEyrg6XQK2QQp97iV1eL2U7OF9vTropSy+7XpJjqGsMq28bZWTs4uw1Y1eDW
qUf+6tmAkLdvO9F1132ml/6qEhPPstBdAEqo65sv7agCAiQcu51jm/eNC0W5UCcqr85VJca9V8ls
jv0FCk+CXKxbT0B+ykci7eFqhCFpSWdteGO6n91ysO5MdL7GUxamZfFQOKMz7NdO6epbYZg/yJNe
s3gIN+c7pJklvFmU29w1nGtGGp8+TxzjsyHEvo5KIlrdVXwz7EGcJ7vJktbp859Dz7WKvGYtssSt
nQZF4dht7mMpN2Q+2HsDhGoqmPwIXkz6rq3aHCJPVtf4/3HPektp7Np1AyjUtO5lPco90X+MWdEI
bKOdj9daiAVNSo7MZvHCKd13wgWH0w6Bieiplv49HG43gUGcZXdLPUHNLQGjF0dfjqxlvUtCVSw1
MKRREgUBE/fCImmAeiBZaZU3LwdJmzpPhrDO59hziwqbdONiO0715IDRqtpmr+wRd7YVivWPrYY/
cUS8ZWSJUhyk48Ye2bZQLVlx48wCsombr6zo7iDCGbdwER4qUjTT/agIl7vO/M12QeCkaUZwqmPt
OuRK7aEO/N5NzAUSS7Vt7FKE7NxUg18dJ1EM1VlzXNibRpA+qlAY+9CtK5IhDQ8hWznLeHBN/bMq
+xwve6jurN6Zz3gFcFbz5ubfp4A0l5e6SYmL5aIB8ckKA/vyBH8zLoahP9ZekwGCKXN0ZLII0xgy
abjz5gIV2VoWdRcZfkpLq+4hLbW5435d5+ryLrWEnIWbXnfmmOJWZ2p/DWnJibRbnPzG6m6FtMPD
0myET1hGZhwbZ6EXppbU32knt19Gur0geKztgX0UJbozo9uYhnY/rW1anoTK3ZNugiyqxCaPoVcZ
VyUK2jj0vXo/lfN86lW7foWDZO+dKiyukU5nN7W5vQlT0bwNx26MCxvHBtaNDbuobuanSSsrSlfO
TXFepWI4BNMwRkOxzSg5JZVfT2G0sDS3JpBaY6pOrH2q2ikA4wvrlHB+jBxYIqP3/A9lW28CVtat
02ztKXe3IHG3LDwt7RjsNqNRbdJ3zgBowrg0RHs6RD2U13wXrGHm7MvMDtPbwjGCJ7qb7r3KNpZ0
RzW7YEodjOqF743XdkaESV6q8n7FwZfFWsrwHUBbn19tdZkhmsXejV4XuMKZ2Ad7uFmCPvy20qX6
0VB27aBZYcfSGHd2jdGb+7St1MkdpBdwx5uWvatcT7o2+8toaJqLqAhcODe10TzMo2zpVLbgruzm
Kg0JeIzwGslbICkDKOYSLm3NMHWepHvPNZRJpknSGPuSjVoW1ROcTr3bxOhdrV4jvtruRVYZ5vz6
iJLBSAikNu/taqh/zI217taphYdh2Z1T7lRRaYswq1melFT6qcjncj8XTX4DfwVgmCMV3A0VUkcM
JX79uj+TCQrug2Uq+OEpxz71bW+yZPdDGXVL2d+pbkSCEY5A1xpmzLgEatJbizFvXlRpG8dsCHk3
pKfuwXdsxS7tnfxVzMKjQ7Z0O7eV2YFJwTvRLXaS5/33eWuIDOHtvBODXO6mwHpwvRpsQFrNh0Uv
7o4F2EqETreEamerdh499dtiJYbQdyroXLMW3ygG+/NC0ZOMghUvTmlTQUmZ7DsoJVe53+PVvJBu
UqvdoiEYmyjI/ACA9MDtjttmUq/O6hKTXoV5fetbSt3N9QyevO6yaaCygJdTQQZXu9UpW0bSVP5h
npqkX9tGtK16YuUrOJVW47QfkM0apc6jaVJAjpT5xnDR3Bnt8gyI5aUs5+chgPiipxq1tdykG/V5
CldktbYrsbT2lSvSV47vP+UU7joz+046FjEruXUzjr464hAvdkWw3kA1/3CzrebcIzWth+ylmA03
mogBhNC8vZBvdBfIVCeiFbyQXXMrK8e66RcPvXm3HCc3LG8sb3x2miLfZzgRYphGCG0DdClLNu0t
0Bc/RzWsEZXZDvZBvtNG3sepL/PI76xq56DlXHNvOIV5I/jfKy92ZLfdFr0372UIJyGfNvnq6ODn
AHzw1JXlF8N1jauhQkPkaYotv+MBnPK3UlQfgOAQHUIeI+ATHzyq3vmVOI2vLME3rOr32m5FIoNR
QbMZjbgILznaU+XuN7v8ka/TW1FOQIarecVD399spC/u6KD7CE3xVWpqi33uOvsK+QLtmezQdfit
WYeK41Ys35p0qGOPNkM0sv4lIaiiXeBLoDktB5E1HRIbzAuTljw8eBRBDLf67HbhiHKshbmiBU2f
9NgggCzCIyTD28lAllQ1lKiOAdc+HXtQIK1UP8LCaCPKygDFMIj/Sjjbu2IGGwVT79+gMF2OdCEe
ljVtrlk8EeyXbh+BExLPrIkvciW2N5dZuA/UWuLmn8CDs2wis2wHkIx9OYAJ9C6COrIZtZcayWpq
dGyD/9GGnZtskrQ11QgsmtYSdbX/zVLWvQvhjfRTdFYBqGZrbs04lOkrejiTkA7VRUvtevfQV442
AyvR+OA7G5bWourtw2aQA4OTMouWrDFOtmdfrRQlR9Nr1MlgxB71g/fCNPE4ZWz6VtvmxzXfIMJB
JgiTekT9rcw6PG1pc+vPAkdsv1LRbkI7yESthYNOs05RVeXr0d78u0z3T9Nqp7fWNm1XTQt9hkFz
xWxwknjn7WYP8fAVRt36fbLn7mR0wn702QUeCQw2rpTES0c3RaFFXrJnIDjVU8VccQedBDViI7tv
BTpAPzKE50RuNm1vl6n6oddIrrVTfV0X1TET4np96Mp71ewsd4vA0WlaOBgEtq1rXS7Zjey9IBYb
czxsnoqGed1qwnLaIWq77H11fbjl/uLETTfTxliNGi6g9i9SUHFUJuaUzOrerbm0byttNo89loHE
zduDU7V9omst3/xJAABlXg1hBZHfLS2gCpziuB9aw75VbZXF1jgEQSJy4Z0WDOuXgW9Qx7Kj7hdm
IXi0MDiMdeKU4XgXBsxHBxTOHYdYmNS7OVeUALbvlyTOWCGaTUu0PWR4kx5AZns7juc9hb+d5dBd
VJ5G9ppVPX2fAr7M2I/Wc170N86s233f4EodQKnGA8ID+u1hdz3kmXe7MBKA+yf7p2zu2Y6QRvZZ
ZHirJou8zr46BTr2YQzRotI7W4iQrqoe82nnn2RGGzSu3Y1g6GCtvXjoNxboecICQEVJdjPMpix2
lEQxsNQIwMuJM9hE3OwfZau3Pi7ZT1JcqyahJx0G0ZG+LZzNK5d2IPj5Vlg3ohzSKzIDZx7Ewi6A
gM8+Za8DMFvlY/08CU16cLraUxuleUAZt+Q+R+Cgn92D1SzuvQEdMiGSVR2pHrs8zut6diK0b9Ud
0oLmXokFF8CauyHnB57qHQcpZ0nm1GiTEU9St18nD4iPosaUTdZfic5r39fJaXGDTlm7D6nVUOPS
qHDj1G58EQ2XyM/SZF55QLZmNYgLm5lPC9Z957ZTGfmh8s9rLrKPwJy6j3BcxqtFB+EO0DyNJqtd
I9avDWm5F5zT3lAnyjougUK0WFCm/xxW6ZACF/YR7I/ixEGQM9u6mnPile5mnLqiMyVM10xKfgna
ksaYgh+uo4orayn0haz7ven9/oOfheXDCxZ065kOYxPL1eVR5SEPenEEEe3GPIjibjBN914bg38u
aNq/B6Vs2dnZeu4oXvITR3PnZlauxTc1GLXTR3/oXH5nBJuOdVJVG6lJei2HJoJOy4bZaQO8lGEO
drKUaflaZHLZ19Yiv2ATWpDpW8u+zTbCUmj4WPfSCrYbJJysk4jugY3Z+OnHtXTfL6ndZ50Co5xg
qz0aC3pftRISzynyDgnI+ND2FeJbb7CSCTExV9hssA61zrOqa/mEcwGQ7Gi7L6rw12exBNVuJhA3
mgdQrjRbl7ihxt71wtJPOOvFFZ57CZdYb5EUAIKxkLggolq6R2rnWkCMo63uyCEh+PakENpcTbkI
krwTXpeAEOtiL805oHDmd+3I36qG6IUly5NmDn12Vu3CoXe/zVPwWFiMP4l6w79grA3nlvC+KVcd
bXZN59MJUYR3XkH/cyL6Niv8p2VeUpY40X5t0o5DbltIj3CBaX5wDay0mjUkmjP5UQzdRl7LFMRk
bHRR36WrPmCx48AeNvmItnfz7vKNKsGvpjzKvKFyooLJ/XPrQpjTG0aHcPTBwoV2n373876/Sxvc
A74vvg4dyp7Egn2wt7W2d6EU615lPU5w6enlOvTWfG/ancWFWKcdGtTXpm+Ow+hOMdnZBzN0y2M1
WNi68iF8I5Z+l0lyNlhwb5fFPgiHkEckyvVS3ncUP3M2Ongehj/Wehtje6msazq3M0w0xwPo4HK3
ZFP2cT0HGZ4kzMJoXdzxJQ/Mo2xF+rUPVpbjWZrPhF/spC6W2AT5Pcd1gC/g0BYX1QbtEp/pdyYg
3DkMULujWU3YCkuvHwaOoj0AOadUhojnDo17rDaehKTe6JjfFz0ld2TVQxherVmrU5j/YsBXltlY
nGoxI/LG19iXd3ktSKvtIRXq6y1vRnUq8Nb+zIZ8mq/qEeXmFri0OrHZXlRDydZ1nAMr/xqZZx/N
hXpDwVAksF+POiRCZXH6a7KuvyoisodoKVrMjclo63NOz2pdCAdbjKQpln3h+q+GVCe1ze/9NnnX
zuY4sRrd/pxA7Otx12c6GiYI0YWp78i1e2fgAe2uWP2zHFLY02LIEzijxyCQmJry9cc6hDe2lV7z
6L9CQTpMc37uasDdhlGl+7Sv6zh3NQX08phCCyeHVuxTq3uydU/8ZWB9KC1bDireva65ac7iPPVb
eDIJDt3ZTWhQBJU+JQ7KjC31ELSx/VOnl7e59r7WTXCQi4QHHDryABn1EQDE8+COrFjqZg702SLd
hM5YuJG0sp58laVxbxIh2lffkX7jSUnz8VwH4Z4DEmM2aVqU6nBtgQJURDixo7W6vu5ZcHaiQ0/b
jl3GGYFCXmSopeW6vhvBhWbdes0+C+jP7avK6+ersJm/FWbbRJJ+r9gV8EjYlIP07JeddyVd+n8O
Fp6woNGTCi6oNZBLgSIub8y3XoZPWZNZByvNrNesh/9HY/hmwoz6ONbIVSZY6nGhWVtwH6qP5kI5
Iqw0MDwiRAmrj0vUpsiGYXht4B8K+UZzu15/woxow5c1lem32i6GLKFY7fPbueesEanRdKbrji4t
7L865IqvbIbr3vR19l0asBvxDtX1eO9UhT98lPYoqwRcdmlcr41DtyLCdLUMB6OTXIDMNXOCs4Fd
elGrBfZHQcWNPGpaXrp+fqxy494Mxlfa+HHdSfPoADHEeJDnCbsc390NnvNm8nB0ETMrRtm8U/wE
+0zMr5SIat93dBqn2n/0DYOenSO6m9IAIDhl7r03r6V9AJM1CXIsWiNKNdtcNGSjfiDKV+6XxTHD
3WjN4o0WLm+cFaJGMtPck8dMp91ZuphtW9sHZVjYmXzM/Ory+y7helxKIkVVyDjUK/3h0YXumLJC
OeGVJXrDpqbPRhJ3ZZmz4FBt9iU9CcgwBdE/2nsbrNVbr0eV5hbRP9p5EUX6g6bzdJv6iw/qGZNE
XE7Cavdmlo3VDkQmZ8PVz+jlivk9EA3CURbDR98ex31mD82pWTqXe1Rme9oz8nYr/enRr7rxUc6t
u+9di/fc6r6tWo6Evxv5l5T1nqmiYRDFOqpuiPpG0JoWyg0OQocZZPvhCvLoSnu3pa0vh17hYStr
fVtkhR3Bo3J5ESZ9HMdefWG0vB380RySfJurBAdBnQDW/ML6uFwZnJGOmh0rMtYsk7ztQ3a20slC
jhYyYBiZkt1VWRbGHca4qzA3aSmUHaZNPa3F1RaOzR4pm3tKXe5ylGdzGuvV916A+jivuHpRWAZp
u+tyCl+z1BQdQV/FrUkTEz8uGyABU7G06iKZCmtTCdj0gAc0n69sdrjEsitnD26dvkXjMxQyNHlN
UUaecbWTxWJGmd3MnJUm7+wig/yyFNv41LbLR7vUA1T5lKQUO1ypgNbsGVobpM9RPpbVUp5tiJiP
soQAH4UNiMMOlcWhX7T9fV6QFtnYZXmqeHTh9dKqLujszks4XZUCpeNYZNnP3gPGRhxs82Gw90V5
PS0kkIzfJhqgD6k2buD2X2NnowILB0UxWIdj/uiwSO8Bh6mkHBjVB4SvxMobBH7L2iIb0qRGNpPF
lK+Z2W4zTVP8Z3Jw10PJXgrFdPNfB5gA0dQiRkL8NNIVC3AHB3Ti+dXF+1LR+1gpe2hdhObOLNUP
nWtzV7hefnL6+XndFnFsvM57KIwQMeSwhd/ntG7frLAxrg23Sg916YbYDzybjgRN06bxMboZlIXX
fmd7Xw0vWx58NYs4A/n6wmTB3edQgaEA1NDz8xJEeWF5cJ3G7jFMSVZiA3R+dlYbYHwkS132rpNg
6p1PlEdBoilVXt1tam5HF2Nm0JRLnIe1c8inqUiGxrsMGQb10nqTisyqm97zyd4O0CjrxNbOHAfE
y934uNLPwGHV41q2T9bk5Ydx8GTs+tIjgUKukUGB90dla3nH3Z4fA6+1n+dewp01rGB6mRjkOLGo
LcO/7QK32LVdQQOMSVTU1BMHdA2ftGRb3zh52Fb9zVMjx+WuKfFxTG4xJF5Rdpz/OCgnjkRC59e2
FUZ6dTpQv/bUfxMMjkRsdKl3OzftQp+mMZqvi22UgPYAibJFVfTlc/1tbS2rY6QZWo/NRPBMAs3Y
JN9DLrhGRreRp3GiZco4L9u56zyQYNGCZRMT2Rf0h3epRa3kmr1xCpVHdL0PE+nLZDWhfW202WxE
M7MTncylo/bl0noPIFxWXii/pQvpWzcFv1uf5jbzrr3MGDHA1D7Q5ioYD9VqZi9sU0ZSzFUJUJnZ
6+q27SsTjfXR7J0qEUbIXqWBT0swr/ATRuMG/azcS290ragtxmCPEBRzse59dtP162qtnJD9QfKu
h9u5gZgf2fNqH9yy25A191CWm3WOrNnZIg5oaO9JETmpkjoq2FyOGykT06oZzaeeix4r4hPu6CU7
O19OCKXnsDii5rcjx80ZXAsQErzBfjJ2+m0JZPFN8JSjAq9pkOVz47BK+iqZ3W076bTM7q0awJM3
EWjSkrTJkI4GY5XalIjZeKRb4yULBVHMqZqu6BQW+wKmUyxNOb03XTXeeIUjrspNLwcaCkZscXxK
QkOpYxFyhtsqxRku82lwTWnwgEh/ix1/KsBz5PkN3l0/KTE7v/W5wAwVeP2lhRrU7/7khVz7kax1
3LQ91tZ36faE2JXBgPh7M285Xro/Zb4OhDF4bhKQIn1Ed8FD6I3Bx2gi1dbr+Cpn399VQU605MyT
cChTe+ClC57LQNCKhc5ua9/cr+uiD8XqfWeQRSoJx7xoCb3mQhaAQLtqZGFG/uy4hNoPbhscOoK4
3sc+4zzJYPgaBi/T64ENh+mefM7tJWSiSqTfUZe2/mlK7M91ySG2L9zyhP+BooMsHiTzJsRo9B82
1OLaiil3uvG0bJt8KWmTbEkL7Z1jptcezSFd79cRMU20Ijhv+RGy3zkNDeqdmbsMP7amK9N4UlV1
GlPd/LEMvaaNgxqm2PmDuJmKbpOUr3omSIdWG5yFDVXEMs+8aWb+rp2xPw1971Mljll6V+iWc2g3
rg8ujZ+TaPrhlUwhfqS1zcO240BWDBEDAC/SbWaJxMs45P+UMguyYzgGbnaYg8Zkk63Tybl0tJx4
mMCKgt/Lrwd4u99LQMI0nlplnwKeI8IOvU0DAR9XdqUl+ClEtr4AKIGiMrqwQVLzMq8ecGQWBjcl
ag0p3gdEceluIMnqo1aaJnqdWXeV44uH3NbprhtCVV+vnsqSIWu2x9CbQdqhDFvmyGxyoLkcNK1I
h6XPAtszibcLCBeR3Y/5ceERffe6NP+mnLnZWUzHI4b/H7mff1t9bDCkd+Ty3neliHrbY+u2stFg
TcTXUkhjuZq7YOCQBrTmYK2zBQlGhZdYo7TG92e7XwhLCe7zQRMm1uSNczXVm3OdlgYnolz7X21d
0aTVGYgWQ64c56dxuJlZYYhXzp3x2kLlfSQWGTl7mTGksNsc6PtWe29+SzwLxcSc4Xbu0yez9Ydn
21bGvUBjfOgsctcIvNBoi+3B3054gIdk49rlkTKqEQv7pRW09NI+mjXZLUbwf6g7sy23kSRNv0q/
AOpgd+CWBIhgrFIotN7gKJVK7PuOp58PoanpIMghOuqu6yLrZKoqne5wNzc3+xer5d0k+N8XBMFj
kIIKoIyX2ne1pYT7Oh1gNuikWl+j2LdKmikie8qboKESD5Z5byZTHdyMSpFHnGx7uFPKfIZtbjmo
JlD1pHLpWRGVEw/X1UzdlXR1NXdOJE3fVWqTfMFahawqWLp9vGvETZ3yHStT7W/I09E8l+FMUgma
TJV8qO8K6OomdnV7mUanp3fxkxxGk5vmVu/4gYU4kD8vNe6w/ATjjQxXssB975oqsz7OdrCIshWW
dNcIpe4puBrap24IIk/Nspr0PpK7fZd12Uvjx5RJha6HB8qQo1M0vNiINUEpdtzINv4p2FDt06g1
px14vpkqhaiqQxnJkMulqR0/95HQeh42yJDQpqiiW6Fq6eRpNBHpjOfok7Y+XcZdlgFBb5rU/tT3
dNbCSqVIXSuEKAfPmuxYEmwaR24KjT57RVMkUItjketmfdDC3FKe+07t/pLyOvoYj6aYHF6GKBHR
Wxd4wQxa9FRE5ENNUsyuRNcA9JLU0yiv/VxFsaXC1J58oAzdeAbQhayp5o1jMz9LWTPeYPAztjsj
DVj9fsIfKMpl1ati5CJUHk7DIdVA4MeFVjlghThlaSy1CWUDPGDQ84gemx6ogFxFvtckLfOCNY1u
UPs1GQbje2aPGI5MYuAZJoXBDanKfBfaGZx+PQ1n7FW7MUKzwM5bTgJVk0Cb1W+zMsXurGoPlkRh
jW2f75PBiB5xQih5iXKXUPToReXSSumosJHe7xtTezazrHGwCAi+CN9MDwmtgQOwATAnhTJ9zORF
9H/Q/s4is6X224b0lYrGKccGCwB2pxZan2JL8W/Gqad+o4HGKuf2ULX1LzGioQgC55NhTtFn4PHJ
x1ijJScrWves6ha9+jAxBdlgVkmRNwfpANUmlWhVSEVnjrdZQBfJ5R1AhW/Xp2gu0ibqdTAYNRaq
+o09GgCU8PEBupJaPeZBUSX84XlQIv6JYVVCP3Z5IQ2fx6Gekq9//kkGXRGvpSaR889owFf9Byxj
dcQhRtJN6odVCn5IlRP+1VLfAEOVcDsCuZiM9mKb1Ju/Fd0viRm+DyGQJgRlc5SjwUQpURXjI2Zw
HndjAk/Akyei8q5r9Gr8wdnWqr+kcAQZZAqp/G6piVS7oZSF42eJw9I8SrSHxj2GI6VxV/YNkQ4Z
YtO/+4MnSe1Y6DdNR0bgiLECjdHLKRp/e8WIc6xiaWiZXBZojvbPSpxUZJ45HqN77RWMJI9mn3tZ
UIaA1xZ4npsrFigyeNiYdir2OHVHicZy9ZRxJ6lPCN6E9NK6WC2/d5LJpVW1LAPwJAwk6CWPbFuY
5VTGgxykeWPKO1zRgvuhNQy0yuKEmocy2jeBJhFFA7sV/L141IYyo01Stp1bz8iX7EAtqo9+V8vP
sFYaG4RYOBx5JOTKrhRV8EtJ2+GF1yRC1oS749gl+PDWNWQSpE7axtOaXP5WRqr93Axt9BjF3H0+
actLAdPsqBtkuL01h4+vLDMpJL3GuC39XY465s9VhB3AbihIx7MA3YyoL6cDaAD959AZyV8Fme3n
Lot4ojeqWJ6eOe0R+mKz/teAUM4HH0WcJ3i4ASnfFN9BIBsezT6baNe349cA04TSt5QO0SiOx47m
Z35TddJzWCQfZsmk3S+UuDry3oFwCDK7/KIqyrc2ozgc6WN137dUhFHB0J5aXyI+TgqVobj+BvfA
90SfWS+D1uuOJPrkZRoG8wvNbtXl0amDSBHlTURW+aOD2eCijGDS7VfQRiFyNvdqa4FhUs3oNoqk
4iEbebhHhf2cLIRGbrPCsca2/k6F9mfadRkeRWkC9Wluv4dZ+NEis7sHovqt8YM5cHVyvH0zI56t
JzIQqBF4nBkVwplnkjRMJqhe2+WdmcbYewHRPhh9qt7HalbvQ9luZEcqpPEPJepd3JX/gdbh/4ze
8r9JERHo8f9fEPEl/P1fu5/hz+xnc8pt4e9+LrqHklBh04MithBiAW6o/7ckomTJ/9JgmkGcQGEG
dokKu+Lf5BbxL1UDVY8qIsIbMO35o38T6uV/8a8B3A9nTlgyfJn3kFtOUc7AulVYhZpuIfatKqCc
V3pHAEObCUI/mm7UKvaGNlBWqqkOv1mUC7yNUxT5v0exFhqPbUAwXP78DY0yMPAu10at9AI6tH3r
20QpRP4SScf6rZhyh25O+C6a2v8dE3YCWE+YMtbarxkNuRk7GfS7M10tXIAg9V7iGbLBBlg+xBuk
+p9huBtldGAWOZC1EytmGm3T+U3pFdy6gaNHpExkfDZSdTL1UidQCrncUT0P7mk2Suh6BxKltDyP
jEOtVMaxkjGZ33Vp9lekDgC5hxzVm0+xyeVAw1joeHVOjUR3NpfUD51iBEAIoongqKOn+YAnvP5E
DQQZ/6aVHq5/thXzaZmcujAN4O/KCHyZa+8L9M7tDuBv4TWzpH+QVDUgDc1DdZ9Zofq5AyZL6lcW
+6a1/UNcow2j62V8mJSchoRUiWFjtVf8nz8/iBYpkhKwbmy4XacbyQRkGpHlFgBNLPMWgc/xO8nt
gBJfMX3BKTjFEklLYCNRiqdvqjkS3fQNeaLzIwOpTNFVjSzGhAKy8DTebGZwun7f5wKWpZ8OXyOz
wSZRRO9TzmemEFvgPSLAYcL6gBV9OooUybkcDDT7opLE0hqK9BZ9JmuXRtIWkezsdBJ8TKFhygON
B12AFdkCnLmqNHIeojCYV3fZyE3bIqBHzbHIP8v04/5WgrqP33s+GRXmGKQSDqkKaOZ0glOpVRP7
JvAobdNFl9Gauu2SJttgap2dT8FWwc1k0Y81BHTV02ECVfSV0iqVF0HxuA0jWuJQtuM7LE6t987o
dSgYucJgf9prByK/xI92bIbKk9qGOo6v3zWSqDfkf05ZQOwLBuE7wXpCSdfgL6fziXnvDlpcll4E
7HpXt2Nyo7Zj/5TVNi2lzhDvDd3QbwgCDGWhTmFw25zs9ojLi/b4uACshw+qFt3PlI6cTurdbJR+
GWO+ZRZ5drwYEIi8zgdDS0bTV3eFTxScc9MiblsmKN0JfatcC433fytGsdFqNGH6cJRPpyW6HHyW
JkpPocS8m9WucRXF3xL2uDgX5oMWBGLIxlo+ixIXK5rqpTfUle9O8fDXqIhmYyorTc3XLUGmYKJW
x1UncO05nYvfVn3FrmQuujbvh0U6VFUob9Sz8iVTJvPe8uPkhgc/pTsey4dKzQO3AI67EZ0vzVaQ
UBvLRoGUt/z5m8Cogj4wVKo33gB6Yk+pQTvMueFvbMiVcsCf6QLX4UTDP1f5hqfDRLAOYPwwXdu3
S4hQKibaYe+q2fAJCC4YvhLotYYML1XhIKqOvC1/jMEIHqU2cANTfGlnB/XGr7o4dwIZ64+KNbTj
0x+lG0HiGwqErknr0PpUsfyuAMhcv48vDUJnnyDNruVuNk8H0Qxq2XLNIDz3ck8CVU/RV9/SH7oQ
MW0LZr8OkZQwb6+Ib01jJUVcjaXn17kMU6OMXhKi2i1yqPFGcF7+Vf9N8/vzKV/pswubl/r96uaZ
+Bg97ILS64uWuhgS865FZcspsYtbOkYSksHV5NbyVL770KBCjvCEqaPNCnn6VeTszWb1zQDVtrIo
PR7J/fe4M/Jb6o2SV3YNlD6ys7sOTcrfDTv4YciS9DbVNR98kBFtfNTlo52sAaoegCYhv5Bgkeyv
1gBgqVa09FE8NaioWfMsBeCauvCIkcDo+sS5vofOLvvlyYCeM9MnLqH1cbqHGt8KmixFAj3WM5D/
yDUH1ILYvo+x3+LImBX+5MLcmT5fH/ds7zIuFRquLQslP0Vdjdsa5lDHQ5d7A6+lB1NwalM7MDZu
x1cTs9Vq8rxQjIW3iVyAuWLnjli7gwoFO5Z2Uvu5sqzpaE8oXSMjtwA/KATAkRuOPLpDr8X8+BFT
B83NMpIBs8vm7yzcdNStzEAl2YCr4sCmGd1gKuwX0em0OVLkhySuQd4uvWdSxgQEWVVHCnytM9ZB
eastXua0mztHkozuoyb03k0ovO1yUBJ3eUeD3JdrTE11KXK1VgMBauWR17bEJKAYvgdeOHksM+qS
00xce/dn0GSkl+mv6PxnnbxKdpMOqphyL5wmw8lkUnRad9+vD7KST+Fc86bkOUS6BXlY4Yl5uskG
FemTKRlzr/bTX0EZYcKJ2HVEaWRvQ5VzgCZ/CHHghJHkxgpAqQGd2LALDvQmYB3AoizGGqR5aW9l
F2cRZ/llPJttwZubILrKLjo/6gurmtn+6tgdZ6WunbnU7J2qxsq+VwJOgEoU0CPF2jh4Z2F1NfJq
TYzKhrIwyJQMhww2HcBhsLKTcDA3L/6Tj2zpLD4yCap9lvP21BFlJOSwroI6k5sV3XMzNHbXv/KF
E41Eq2JRi5DR91s/6hOt1PxYWk500yGekvFdtdn/8v5B1AWdq8PPI+ldhQ3cfKtIHqXMqxWLDlIH
7q0YBmXj21zaFdQlVJQceHcpa5M/U6sDAauab0NycfAtPfkW+oOBXdJQPMQxJmlDQF0zqSXEWt8/
QZN8SefUkIiuFQz6JIo6wDeZFwKT/KLDf3Gkenifb8yfA4mkoLa8HUjm5VXOBPJzkg0ryuhAVeZd
nubDI1ERNGgQ6fs60MOf12d1YUH5YBRfGBCVjLWSlArst4KVmHlU/CXPwElrV/eB5sWQShDkgPaj
9oJ7Jkdq+vrIS+K+ugAAw1EZQyEA0Ku97No39zrKG2k/FH3qwceqHaNBD23u5trRkjr+ZPJRXcBx
tQP4twK5XSobylEXDsXJ8EsUeDN8xyYqJXh7GCLo4z4rqgTd6HrL/exCzqCrS2WAKVJVezUifzMK
3E8VCT+DURChg1hogBum0ARQSoWiq9VbZp7ni0qwJKDolkW+hNDG6axmaSSrLgDMFvwZcJvi20BU
+A6u1gR1bXIHFqH+JEG03mdjbx2vf9LzzYSYCmdTQ3eKks5aRW5AfLsvTLn00KB8Ikbbjg7S+wl0
K2p4JRLtbDIZsd1gIypo58usWJS9lsyFm8xaq1BgcE3TNvALr6qitnlIsprOexHrQrob0YD+rfJ5
eYHUUtV8HLsQbosBSXA/IEpZuBl+EF/HFA2zDmJPTm+5Nr/XjdID4dN16eeAOUC8UwCPQJiOLUQE
5K6lCirmqX2WEwncTdl1PFvUAOTCfkQYTTlgYt58yY22O2pJUPzoAhENsLHLskQwr7GeeOdAeAdZ
/11Dniyk7zeEPxBuXxx9/l+V+8Of8/RWJv98mwOCJ3GmWMRjT1vL5A9tNmIgjXqvsCX5e8ONDbit
LjbyiPNcddEt5zGFxg7VgLUOeN7POLTDZfMkChx+MN4rg20h9pm/WBPderWx7I3ocV5gRON6qS0y
nraI3K5u6UqOgBCBKvZQowJ8Cu38dpKL0eF8BLe2CqvBT4bcHbMSq4i6VuOnRgxbSdr5vJcfwfVN
krK8UVbRGmGDIoG2kQHmW7Lz1O6r266arSN8TCw6MxEodzIS+n9f/6iXJs8FyEYXhGxSh1XybEID
CWZDzzwY08khLgv5katfcnRRx844tO1jFMbWD79FdlcUTX7AKXH2rv+I81ADaYM3GXA0bmK6HKeh
xpboPsvhzM2Ra+VLqonoCCe1dcWAK2MXhOASqeXHd3HYDgdajmJj/MuL8OYHrHZA0ZDJVL6aeZ02
Fh/BLcQfRxwg3aiHZ40lS3kXoEh0kBIt3fd6AebfVs2NbXh+vE4XYVmkN/HdbydZwCHLYHp0PwH2
Ws+GPjcbd/SlQRQ01V6re/z3KqgvfAGzx9uKXaaFH5peh1qvZtrN9e95eRTkEV6/KBvrdCphkAxd
WZPfCF+XnVbJ1A9we6yNjPe8KGSp9CoosQFyV5AMXG0brbdRCAAB4YVxVu4yfHo/jc0E+BRc4UOL
KsW+6sb+Q+7znM/zdCa1G5Pflr6ghEbJfAQhkNwEU5fQcm3jdycFpz9utQadGRaxrTR8TquYPTXN
p4+Sj33C9ZVeUovTzIdRDPhMmiGoa7yK077ZNCGau1WnsAS5XqafNa3K72fUWdxYDzde2ef3IiOZ
Ou0XA2tdIvTpN/XLOkg6Pc28aY4UKOW5hoSrHWJ6Vv9AcWPrDbA13CosSSq3GpcLw8m0v7VCMx3s
F/yjqVnx0fYlaWMhL45HhwecASVi21y29JuFbNpgqKI+yzxww8FnkLyKJyEB6oSg4KhKQ5+4/uEu
j4fCIb1eCrj6KmccfPDuwcR4ft5J9ymIVzeZdPCj4HuBAWNQ9O7xENSkh4xmIk/Edc8Xwiy+dROt
pTDK571pdghpGMXPWZmbOzFnxeH6cK9V7tXGRLDVRs1TxbMAOdXT9ZSCQsVQTEo87roe+ZrkH1Ti
9kHbHoogf5Jk2EA90GUlSu5jqbqNfMsRWeHUCqzsIrgv6PU5uCwhfJRj3lUeNMwgSMWcMJW3ZGmX
MLH+qQoXLq8HJGbpTZ3+1N6n99CXdBD1FN4syL6dpj3RqUe8CO6Yk9UgUq+vznL2z0Y0uW9lqrr0
FVeBSwSBAqfQTDxE1gZPE9JSoYoAHjbxQ2Dm5i16NzKlE7PZCJkXAjMtP5pvJhmGcfZE64NizqVi
TLwJaI4jlRDbmiJsN26yV6uc1fyQ6SSTWg7TotN5uqKSkOeh8MMEbktu7VMaWgeRh83T2NriZsAx
6lb1xfwzbRHRtZVOfpT70T6Cb0+cUu+tR8gDxsbMl4+4/klCJngtBUmqjav9iIhd7mdznHiiMLD2
yVsyHBmwm5ZaW03Oi0MRScB/IIXDW+J09lXaWxR3mT2oxMjLZUwsIOpkxzaxv17fRxc+J/GKdirJ
61L6We2jTK1k3WqsmLcKWh/AzupDm1jxxtItv3e1dAaeSLSjeQryyl7Np5EnfcrKIvaynp1j9Yr9
qYsx/IJ5P3tQr8KX67O6sH62zkVjchrZQGu7YPrqPe9BLfbsQNFvaYCMBxHVE/TovHD+g6GY2aL8
Rx9nnfl3EvJsEYLSXpj1M7dMWINC1jDe6eItC5fXHbZaRnhCCt1HdoYwzj5WoxRdBx+CIrwyvNjI
Qe2RV8NPpuxrB32x5qaWa/lmRm0G3T1TfwDclh81Goh3GiKDH8MICsdERexvTQSwb6XR+F1PAc5A
Yx05C2YZxDT9Ay2FfmkmKeTI3O+fEkwaHMMfbQQr6vS9sAgoGkJDRJm3mka1YPmUb27NTjYTxMOZ
00izwzH7cpE865KNcHkeoKk5WooJCEQHZ7d+HiiZD522LyOvqOb+UBiluXAvO2/UY1zUTAkDR6ph
h/duDXqN3M7LrGiMrSXYtYUzkaVh5FFtQX8PQVS3KsDrCNFv7PcLrw9ePaRxf/r71jopB6gfyiHq
EF5XFxKObJZ+QMJbvUUvREOBQ432EJraJwNBYWcYbBjrCOxtnAT97JDTnwEQRhMGMsAZ9KTnaVeB
R4q8GsjRwSjS1jVGo9j4kisvxqUmyTA6xV0iCoq1YpVFdp0EXsK2Qy8FG0cKEEiKW8eyjySBP9Ks
9bWbFITIfQnX+hiiHvCEIe+PwC+N+3no4Qayie+0aa6861/7HPXED+MzU3owKDvzN6c7WaH3ouFc
uXwDyT9K0TDiexc0N0Y2w+nK8/ExV/vWzXAscFLMThavpUUiIZpRugIhdf3nnIdAfg2gDy5PYjtv
m9NfY5jjoFcFvL2gMY3v/jTJC/1bdULUBjecnc5zEb4686UeTb52doSNhutZa40EcjpGJ1rSQAjv
6FxNAShfM8d8oQ3wIKAAslVqu7TvebuocLaQtxXUNk9niTJNhIxPlXhqDBV8HBFII4Dq1F364aad
S9QgpQff8DN0pSfVW/R1P717nXnTIGxvcYuSGq/ilxi6rgshtpCFV4Wr0aO70YoJaDzOjRsH7EIQ
w4DFApqo0tSguXE6WS2KQ3N6vdVUtbnFjQ8hjB76Kr8tcRsD6ZiuxRD1+vwunGqVEw2aVAWreAYc
EmZeTnHCVTqpmrSvJaV2aFJu5nsXtiuODtRMqRMj+LyWzdVy1EfnCoEDLr7HeYytpwl2J8pgVoAj
S4IwVVy2gyP7Cok8CuFHs8E2sYt0pGP8oKLxaUn3tA5g+Cjll+tLcPG3AXCjrkTrj8h2uu6hFqQo
y8BjQ/P/MbH06j62eihcsGpvr490abG5K5YWNF7c8trdQk8UCLoQqT2tMuN5BycEsVsocuFGcFh+
8WkiAYqODgsyda8g19WmJRmTZqhQpGLapOx93QyggTa/Y1V+Im6lG6Nd2rdLp08Bs8fNsO6ttLUK
lQkskccL0j/MjU7OHCGmNOlIOoUCj9q+S/WNfXvpowFU4IkCFBXH3uVHvckr4tS2q2G0STnzIjqU
pRkgCUN2q/XaVt90ZTz5eiUtbwI0pugzMNzqSpLtSAkRHWODSMqnsIVHV7ePJKD3vqGiTyFuYqNC
LZPaqI9ibi+eZcR9x6J5tCI4PwFV96F+1P3xsyj7m+s76tKthOkZxS2uHhvs6ypoCJFIiCoYsZdS
+twnkS725lgqMB7QgjGxDj8MMeJ+M+rvR6aIeiRq4J6QOhM4TbBVQ7jwrqNCCw8StBPJMo2A089S
NeREySsntJ9KN0Kb727MasgNZfIhaOAMxYbsgAanMQBsdaHzj7dpb9SuVrXNIUxojF1foPPCMT8I
mXJetAtIUl8d7hzch6zCa/XiEpoScA8b0rRc7X2oZLDboI7NoW1+LXB2vZnm8j9ImhiewoHMzllQ
Rafr0QtRhHLP57GhCnuaUun7AiDXRm5ycZKCCgUIaA0THe10FB/+Y9pLE6PQNsEb3Kq+QIhTHKrR
BqQ4GMyThYpIPCAA1xQY6V5f49dZrOMNL3mDzqqJ9v46uo9xFkh4SfHKTBUeL+HHrp93XWUeByXZ
Y87pVhosAj6w2eEJli8qoVX8RE3wpcbPbFb8QymjnQgXO1OAWkTJrWqlt62e3DVgUvQ8/tUm5b0I
+nuAi/tKTj7K5fCPMZX3C4uwVCPXMIKXoBg/THLwqOTaHowMAhYwCmDDeKONmTniXOOYfMVi69eS
tYq6OvA4vgWye+Ap94Cm+1GZ8MWSfE+GT18ByBkQbZpyC3EsFC004yY2+30Z+Xcj2uZo3T0MSEZ2
mXrMJOVDaWZHjB5+SclwFw66i0fUk5pM6CsbBUEwdbi79wOc81bSbnqcMf0xP/oKapXWUB2lpvp0
/ZtcjI+I5C9tZ6CXa4sqAVu4GgYutTCnHxppI86sLWz+Dm2nl+tDXbrVeHyBVqOMt5jfnu6+MbLn
zk6W+1NSLC+0JzTTu3QL5H95FAyxIW0QjNcGC1ViI1NbyIgYB3Z1O7CTdqakFv/BDY1dJRnnwiQA
Cnc6lwq5bzU1kUrWO3zTAuzoHCkb0+P1FbvwcTiIKjcKRQWKX6sVQ+8vSXOauB44KR2kUYn0Z4LU
VFJudWQvZAKMRIeelg76wWt8ndHXehjrRIbJtGbUyBJEO5LCOmpFEjtxUhYbb4ULX4n8TuOpCowM
Hc9V5pFR6ms71PEQGrTiuw6F48cJu8KNgHN5FOIk1eqlM7uKdxQROhizjIIBBMpmmWG6Qc+de/0r
XRzFlGkfvSb+670gyFKR/GDtcnOq7szI7h3ee9lG1+TiXqDuCNcLBA5ksNMdx40NmzjsYq+LleCg
txlu4UFeuoZAreT6hF6LVas4DcxNGJiVAhjmA52O1fcyIsAtlI4Yjww4RRV6DHtLRIvlOroFT52U
wdOOVJHUB6BhqPnMFImHW3Tl0c2pQ3++E5KsVzvOCUJE3KzJV+SkqpcEXRzDRyAVwrbxZYzMCoVp
GK/1Lp/QEVYmAA67qhS9fosei4oEmlm1nwJ56KRdqAw9cs7IbJPrCwXtfJ2X3S8BGvWQRDbUMxlZ
qvyWE18hRKrWto5qSNajoRBh94fG0tB6ldGjL4PiGwL/udKbXlpgz7P360L9LvNuRwixgM6eKTj/
UOUwfgFIMVBNyego5KLInupqOmCqoIh9M3bRvCvop30YLOAYAA/V9EfZ2ury+yZo6cHMT21tDBv2
8ILNb3jVyc8tBgoREuZt/RVCb/PXPNOh3YeoX9sOd3byjSNz5P+ZdzDaDd3VZHwrEFQyYlwroUR/
15JYw30ShSVQUEOS7PPeHGDHJyIZoambxcca9OdNh9Br7DRzp2DcbnbzbV3GwecqsarjRLn3Q2aG
tdtNIUokxaw+VANar7IxZTd2JCJUiNBfsXd1qVDNFGY1f8Wi06K54Eth5lzfbhfeBUvziloJTXtK
OqudLdWo/xWyEXmZQWm4tK3fnYZqq1XHH+S67G6LxtI3EqFLR5bEWxB6QDjSpjvd4HWo5bwrqamL
NpOcsZFmN4zMcKOmeSmocopkC9sfEt11kOuClvWke+wNvPXIZVSj9+bSGA+q4k8P86BUh+sreSlG
LD50IJ0guWEufjotBJjkARmoyNNaqmEWNPCdXlCQGTLr8/WRLn0z/NRlAFsLfdFeLWDeZzPFqjHy
IjNuD1KgWc9SPlFex+nSQxhE/msxf9+IS5fWEzIMsBpqwKSvy49685ZLO7X3oxK0cz6gUMT+7I84
9xZeEY+/6K/JG5vkwmpSJMaZDKAS9Na1dXyNALyCeBSvcKSw9naykLXL6O8Z+tHGxC69zhiKJg+V
acAO656xpc410hc8+E2rzl78lMtEtmrFqYDSwD2vxE4BBuBqTRwigIt+VK2WjRvMJJ9BL2+xUS58
3JNfsyzMm3W2UKkUsk8vYxyHPY4q7d7I9MzpUWXGrknKjihQbhUHLi42jpQUjQEFkyCejonCH63m
mvPfIOviIihVOl2JBhqyMNpGvLmwjXQ615ivQQGiUaueDkXYDyxuN1LeOUlvgKHLB4SF832LqYor
N9Tor5+Vc4YVRZy3A66u0wEn4lEFIIxlLzg9hIGBHgU6VcLar9BeaXA3LnzpWMR5flDLQdu3qcD8
Yxo3kq7lUK6udQrmAC4oKVFfW1uDDzi+mYnCQ2chdzh93ZYUpfMfajrKbmyLzG1RxvDkOpFu1LLb
Ok6vpnbr4anUG1ReKULA4jhdd2BPYx4LlZgh50jejIVb2NZ+SKr71ux+z8J0dUylzaT+4uM2AR7l
ngRuz3ZwpLb8jnrPN6H6x9TMngSqr2PavagdYnvXP9aFmwGHO8AN4GNBbq5ZmD3UqAChGWI28rX7
Os5tN8FG6v0pI55zrAMlTnuhRp4uRQLkXc4lJH3qCUm5rlMLL7ESZWMuFzbewjMmPFsL05hzdTqM
jJuGXEY8m2sJCPVQ2ZlrJm1yk82jf6QfLO7xAy6fizz1kXwNDVc1a9nLmuif64t6fuKWRiWPPkFs
pDOyOtzDYlog/IqiX6gW94nRFDeoyqseT8LiZ1VpYqPatTXe8udvApjcqUGNq5N/EFM8IRsIkgtF
jQA98smgDFBXG0z3V+L46dbW6TvIYMYpyFPaWIUU1WbT0FDRD7CiwudSC2cDjYIEEjSKL5rYzQBt
u8em7MsXcBrIyJeNUbxEmE+3O63wOzx9FJGjiW9PdU9Clmvo2SPj7MxgKpH3CczBckPkpsv9PDUi
2zeakcm7PvGVZ7/kuOzSJhrjvZ0WsXpv1RMqT3PTxcEuRMqlcZpu1H52uBahfYrZb7iTwSL/befJ
8BOCc/YtEgUmCuieRMWuxnyjd9q5mY91qCPMihMwJfdcHqwU+XuevTs00efDNKbyM+Z7srwDztxa
t2j3JRhUGEVl79E2xakqatPOCUwp45UiGTN6pbpROuZoo69iVEGROpahlVDWstFMEPuL0o9jIrrI
naboa2JITYmQ7qIPKXxJ/jYh5fZxtNANxaATRVHke+cRCa/CGUSPow4qT3KGuuaM4J7SZ+MDvz6+
7+usRhB2yhNcjzpZ20LbXsAOkrIumFOTCqLFeTvdbKqUxuDykBmMa/WIVRVmLpJeY3DQFlq8R8a+
djFvR3PF0pEFaxYjEV0tOfRR9GRVfn8b2VjXO3nTVYg+bKHRXgvcq60J2IK+mIDsulRfTn9ePNZq
G1WoPjcC5xDsl/egG4udlhtOEQplTx78DL9Rp2E2SKDx8M8qO2aANdD0bE4glv3mrhT5J3am++6w
AKmZbhLyGstzc4nFb46pKKtJ8bmLDqIN74dZE9OuluSPeVToXxUEPQ/Xhzu7/shVKXIpMvmxSnFo
lbMGbRWHIcr+nh6gEcaOsnCIifsHCyv5/RgHYCf8xo0S5Tt2We1G0nGWUy2DM0X6LPStz1BzMzK4
2KA3kQenP0TfM0C3Of+iYIGwK7vyH0PvP1yf7cUBafuSKht0yeVV7I+k2aqGsuci60vfS5O8/WRi
74cjDXVWvTLMXWe17y64AOqnOcgtzyKToa/iIP5Zcx72zBKvqcW+LLX3uT9t7emz8L6MQg7DXaIB
QFsXEu1khDcQMLUqUMpjYMiUbVG8dMNm6tzBR0jq+lIuS3VyhJbxKFRRtKZIjzzs6T7NR1qWaVgt
7zjxWBWwfikqWQ++mU87Gr9ijwassbQttro2Z8nIauBVaKn6oB47wYMHDX95l83YKfl9s4X8vbCc
3Myk3WD3AX+tMXajqTdYO0wAFoq886Q5EYd2HiPXlKfxITE2mX/naQlkZUTclorzgktYw8CkIMBo
169Czy9V9cbsUu25DEbtFuFCFPisqDy2U5d6KNj5d0qA+JUfaeEutmPp5fqHvbC+Bu1P8l4YG/S1
V2lYie0qFqhBSEI8/coNLXiMDGTHrg+iXtg+J6Ostg+iRUYtWTCG/bCOdrBh4r0qNb+p0sDO4frY
0Yc52tV4iAMaEpT4nKmY4r2go4mvUbzHM7R26aXpzpDIrm8uFKopdKeIjkPEjT7K8kcklz+0GU0T
AI946ixKoop+R1HFdJu2bTYOxKUdA/Rg6SWC9OAMnh6IqisRqsem1GsaCXVVnjBuYsqfgaVhuqob
W6S88+cxGwZ9FRPWGuUNZd0PHzF6RfdRBIhXV3+LCC833Ku0DwmUcyfzjWdDmxIXzFh4TwBuqRz5
6WFC1O+u14x3Y3yX32IBXQcJQYgzVjWWXLPaAqZ/4NmlFruSNgSoBDXz3lcHyh+pqR+sdN4qEFzY
QksHAM2BBbwGu+Z0wXkxBhlC8iGu0e3HPIjVF1RCs0/ov8cvSqhX+7yjOLxLkXTf2r0X7hGGpuTC
OaVDZKx2L8UfpCyjKPQGUdwF2G7sEt/HuwcLoUMsKCG2GGDk6fhtFB1xyv+YCoFzV/WLesbflUHS
NVQ9tff+HzNMaOempHtS/5Oux01gW7LT1N0DFAr0wqvqpzCKxsVytnXx/9pfP4cXDjsEYF6/C85w
6X+ermHXFaaB4WPoYajSLrbP4mArCDX8B6PweOQ7AaoQ6zI9Rc4ogl2A/jDPSIcdrcIvxAn5+igX
PwqYN1pCECg4Fqu5JElCAxH1I8Aw8x45AtkJk1Q5ZiZTa+flJUEFbWMrXFxAeBuLygT4l3VnLZGj
zO6FFniNbv+qWkVxDeTON3LC8yoBiTSnXCXzp9RHneJ0akXt67EF5AClh7h80ivMhRtllt0gD7tD
HmCzSzUlcYH/SZ8lHNv2GBXJLtjN6BPgtGE/9KNOxVs3nvq51R26gQo5bC3mu7hEWX1MOv4qpZsi
dRdXBzQDggVUsSm/nv7uOI5wxpFkPkmHmKypInFk9uE/17/75UEQAyQhXyLv6jCWSeHXVsUgstm0
nhZnhmv+H87Oa0duow3TN/QTYA6nJJvTkzTKsnVCyLLNVMyZV79PCVhAzelt7vhE0IHs6ipW+MIb
uqoJ3z4KUTKMC+CLlOJ2oxjOUGBVPfOhNwQqKhRzg1FGBbdHeZ048aUlVEaK/UCZ3Eeo5Vh4Zuzg
oOglav61nTfzXqh0l2yM1jBnAh4EPgzqxAyqeWuWD+i4OCAEgFIWIOHPs9TwrIsONEtVteeDHyef
sF3MR9FeZRTdcRGp2q2BntCoT2CfR7wl4w/QZAZWvtijq3hFPagWTnV9ydsCycD0V1tANRztKM+b
/miV5ECvfgj0FynRRCNzX4XeNsx2sc9UorWsvZckW57aRHHP0tIwsnIDnetmLrF2iP+lKVX+G5sJ
AcA2LR8aq9Y+3F6VK9sPOT8iezomUnBSxgW/JWyJ189d79ZKhGtXGyKwpflpDLXmraNI/CTRNhAq
Kfq4e+z6WoNhgf1AZGNW5mPp2t1jvHskqPH6CmUU1lPeoJynPbPQVJFlR3Q7jgD86WHXrOs5Q5kv
0PVsOevgSwK10peDk0WJ79XnZFhaF7yp9BXQs7lcwj5bjc5ahjgSI2JSGfLMRtn8pBeEZa5qFvNd
Ay7Z8xuv7gxUvnvx0cIpZ8JfzkLhfVY3HuHGUT8CtFs/gBNTeITVFzv3cFGazOI79pquefIA2dIF
2vTyc5oa+s/WsNctaJxxxVpqytTvo8CyPESYdlWoImHMc790C/LDHg1bEcRxoY+hMLb8c96tIobV
iE2qn5VpnPiOAWYw7LXcW8LMqpM4jCdL8XAp0Lsc7ItInqd1yJ66coz/XGYllQWf5keWYG/nFzlE
Rl8HK/thGhvzizYvGGcPevVX3iRthrylas20Ja2J7exl5AVK9ldhDt67DIEjO0RdmKFiytwLu9xG
vlpx5gbICv6rzKxIf+Zuywmoiz77ocyehrmcsmTfkCMfv9obosoG5I+vWr01m98Z7IG7PNWru0kf
MClvwLX+xC1pfLGzygN4adndeQVf/aHU6POCOtKVJ60zs/iELLJ5TjHPtnxdUcX3VHHnb9i09h+E
iZR7i8/VB5fukXQEeypGrAb9zh1VXE22hoJLNcef7am10Nsfnc+C2uiHNs/jU0m5qA+7ylsfa9re
3nlQ8sz0C+TQlLBze9ybG6cYMOHCfANrdS+3OuQ0sVmWem0KBtNK7M0RPO/ku1ZtE6aPmja+y6e0
WO86q1HM4H9iyBHXaXVwJBlOd77TmN4HpbCrd5NaWV8EKiWYfzlz/H5pveFjAv4K92+3AD2tlQre
OyTcyRdX2MqHOcNl5vbpl6f78r6jRgV5nHYY4jCv6ANJ5zlLXORxlODyGcQpAg1jrel3Tm9/eftI
IHckAxUNDDL7y6NIZNHqHQZYUYfYyGPTp/8OaNe/QwI5Owg9r80JgJiuWgTxoNN3sUGdJ0k6LSkj
kRpEbVJ2j1sTW0E/Kn/cntNrJDzwWpTJULzh7qQ7uxuqcBvXVdigEXZmyDQZW/kZ5fDuxN1gnHlI
1jA1ezr9AIzDNJngSRbl0dX6az67b8iP4AeoxMC0enaX3NwYQOnm2IvKxN6wwrFL31o8/DDN6ou+
jo8QpTvfjt05sOL+R5W7FDdGr37slOGfxPueK/PjMMR/Zi5GOalh/4vGenLGDqI5eOWvfBcKSSAS
yWQxldsv1tI6G84f7LVB6ac7LLX+Fn05nuBHx/7t73LltTHp6wLTghlC622XMbtJDHDLELgE4kwe
4olJu2/EVZJCtooShDAW3wQJ8vZ9R/NHqlVJPS3wapc7PImzOWcYStNOov4xDRpuRHo+n/m39n9Y
SlhO1I84uEg+7w6Tow2ml1YM5RWp6o9ZgQOgk2EVow3bwayu7nGiUva3C8cG8unltDyrGGe0PDAy
7GZgMnVcOidPsfoToufeSQCzuJ95fE84Rk9h6zbVfUskcfCUy7Xb73EkdMjx0L7VKZ1d/gg7yZKV
SoUXbbkmIoqGNMjTxY2wUTJCNHG7z+1CdiIsnJNv76WrI9NWQe6JC4W9ezmypZYp7neUzQfI3aeq
6lrfTFv3QZmQVi2yOfmy1nl30rGvPfjIr+M/gHQO1BOLPh79vN3IboKcSpfAwR1BuZ/WBtsFLIWP
1KaunUqN4JuP67Cb9ijhuaVNgzGjF1VKnIV9bsc/YHs9ga5zDhriV+dDFgJihqLKK4FqkyCoFYXu
RWZmt+/oGtbs3OwIbCRX5dVOAXtv8cholBrlr/gtarZATHgEHIxSIeU0dUYfGdoinlX8wZ8rKq8H
d4284vfj6VK3HGQOtblXLPQuTxdQRl6kVGn74q2I3iTN0Jzqeiq5ZSZ8gwfsPY3eSF+qbj7q81+7
6rhNyRPYK7q1Rxlk1iZStWT42HDmeyddvPd67ij+qCPLQr9LOqply7e3n4nfBt1LTM2NFoN0Y9Ce
ruTP3o7zR8MpswgeXvlh9cwOTnMnrRnsz7cHvjpbKqHgMqEGkZVfftzBXrYOXBIfl/4ZoiEdVg2G
EGd1aLtgHdL6ExJcP2+PeaWiTAlGB6ore0lkErtzONoWNkd5zwnR0h+1IH8hPU//nkxbCUZjnSKE
UrbOnypTjxxcLh46NHt9jIrKKB4s7ui17ME0KivNE+ebpXTt+94a7Hf6hkBByRaJIOva5xZzt2Ci
PxzRvscCnOIasEy0VZGDq/hPjfEnRkzJx9uzu7p9pbYA+ErgOXtEupkvdVrPrKhVKUXvq+CtHsfe
I5DHKeFnJtBRLbQkfVSdxPA1D//S2+P/Oh+780N1l8fFpOBKGWp3s6fd5pBt8bwMdTc8q2omnrPF
HZ87xyyDzajqZ9Wayid3cDzMerFra9N2fq+Qx4UVprOhXTjivhwX9zwjLeav4xSfRAmLulhbK5hU
EJXD5s6PurJJ9+oljBHvxLaStI8jYj9nQktO6FuoXyx3WvweZ/PQQ+TvpCZ9Gqo6aJSF3xLYm649
IjGIappm0FrGqpMO92k0aKKYKHzRQDXTob1zy616NlH9/0PTkuL+YLVeXzYoHyL3C+yBwtc+iFZH
0Spqx56yhnJ6btzJO6lZahxcaVeePCn1TocKxWv6mbsNn5ZWhvliS0BpKc4pKRfEThstDxOMZv1s
LUSol0OJ37rjRrfndy2WlbgVdD+5vUlMdrd3nWFVP1m8tmBy8blKjXZ6hKiONahrLxhYVkWzfsdI
VLtvEg6EnhbosonFOcEEW9YA3If5Z5V146ehwQUhQPJJfXLVtK5Qme5xbnUyLbtPN+ylDsKEK+eI
Hw6TiXuJKHzfqCjWwlWEItes0oyzkoghcPSlAZ7d1uGmm2NoWwZycyQUEa5qRyDCK684RwdkBHwm
qnx7LGoC1mNZu5ogrQRiu+qx6Q9NL86WFh9cwfIL7M8rgC1KRVxAgHmNyys4610MlEhVIy2bkihz
0dBL1EQ92IKvKWtUQgneZQBkAR3+1aT67RlfsjIr+60jwuvmOYu0PnMxvZ97BPgWQjURZFM+feq7
LvnQe9b2MMciE2csKzPaH2A7yYHqFePrYfGyT7c36S/k66sl8JDugCiCquNel7b2MJONHeFF82CH
reJ9X3KQhupYnir8+5q6eJxq8c6LqZEk5sdyVv8qpu25WcuHpGs+jO18mpsssNTq00RhvMFirXCW
s6LVJx0pY8WDVp+wYUa84uDwdL6OtMzB+l55SCn6SdgAZE3qcbsEIhP2WEBxcCMSJJCuI/iUshnN
oDetJ80bhtCRwNCDdZNbY79uNPbBK5ArE8jv7hWxqsW4bbYbrc7Yf46z3HrxgE1UFL0XaRDXDp5P
9t79BXFd/wPE9dz5/ej9UDpKUn47ZesLpvP5zxhsI/60y/KcU53HSM3K8j91RUPgckUp9ZsoLKza
uhoN1WCNY/2PIs61IzbvtQNvweWF30kwQnHx8hwsIxr2abW60eD9EKLcHpG+Le+rBkSZO6HU3KmF
7adtV5yMBObD7aW80qOV2kwWcB0QtRCKd6+miLXYaeCTRDn9YN/J20ct7u+UvPusJi6tb2k2OopP
lafhLKb8a0KV0bP+SIr36i5yaB2RH/16vi/XQEMOOSkAo0Vb4r3DYF3W7zfeyypLTl7cDr4T/3N7
4tduH9D2pEMyCgTOdDniPAq0nsiLo0ab0SAqXSfANfQIWPMLObPfqdxweDBAL4bJLCf+2+1TZypK
LiPP25Cs3yHtulFVdhBTAIiHelFmflPQDG9oqNzjZtydQRyPgYc76xc3XiCvZo55Z2tJe4cJGI3b
rJrPtLLTpxXFxkfECI1INJRvsToU71B1f3vDUoqqS0yQBJngLXT58/sN27m+MdyonfTikRafHqn6
3ONvrnd33pYrz4miLAdXytVPQ4wM4xmGGQiXy0Gph28os2xuRGUGD2S3tQFbYhF/ewNcO3YUKmFL
0a4ky9MvR7G3rumMeHYjobl1BGvJpiw6e1G71fkXy8r6p2zLvMeymtxPnWjFwfDXqiEUQaTADMoE
kjx8OX7cTa0nFMYv1hypFcIxYskiu69BRgRDnHqfHJHNRAHz5qtOQfXcHvWDH3F1pSXsCyQfr+O+
+ak0GdCrieqHm5qYBMeOeR6Q3Ahvr/TtUTx1d9Qs8IoLlXM3Uoyufxr7CsUATxn+y1zAy2kAzIDt
u7v1pGqzUmDp2araiNXAqDlh4iLi8h/mApYFvSNCWqBsl19NWAUu6+PE3szShAvZ/lShhnhwKV/b
moDw4AvCc5Ia6JeD6G41IBnMbbiklf4i3C17t3kEYsrq5mdDOGiGLD3CD22tnzzQZgdzvJan0uvi
F+DPBLd0z/KPHaOoTdSWORqpg85U3m3wvIsRc4PWdb8Ptpf/YRrFUuMXuqqbn6mWUtDOTVrzgYyz
8Hyse5oEl50q/necqLn5nlJPbgjQyKHXUVkoj2or80jaWkNtr/Ng+tq5KaagaJ3mZcMnLgmMkT99
pWhlJ8Xxyo9cn8lHwxP999sf9VqaQqxN35gYDGT/7g0ElZHiqyqIYWro4UDcLaIHXgUomvM5J6c+
DcZoBYvqrAcR4LV3T5KE6ShyB8GwuPzSha63Ng11XqEtSd932EGErV38oXXdJ3d0P6bOdgSKtPk/
7h+k30fcbWBTuABcVN4htJRD2ig/haNvZ5hfwTZvysGZvBZ8470BBgxZX3hte8Je243ZWIy8smJW
qj/Krl5av0HX+9T2aFWkRB5PW4/6bLUqX1N78B5m1CnDxcCDeXTHv0HXv9kgEHI5z7pk94GUAE98
ueKdp7ijQhMkSlB9O1eVOT38f2QdV77rxSi7E7xNaZck8mJdESW4Q03cjFAFtOkq9v37IlmzF0X9
D/kUGmwuCCaKWqTdMmj+LdRg786KJ69Zo95mEoFtDWxZ3Lh9Vl4LeLGA6OhIjZtfOJ/dBrLxJdRq
oIoUl/TpgzV6KfFK2YZLqqWnPtHcr10+rNHax13Ym6vxUBuV+YP+4/SiWbF4SAtFCbYR2MXtH3bl
0iQRkKhQsmeVouLl9FGLNbGKR6EGb2esoh1A0nhOkimNqhWURUnzzFC0aLKMb67aTV9uj/5aRMZD
0kmuCRIJMPL3lhUlichGMyOOSBmnLvDyZH5OY2tqggz+BhJ9+BuGhdsnH7VWaqdIUn/qZ4riPG5D
a+H0CGbYdysSlFCha3zCjEmkUV5nQp4FTpdfuMI8+NlXbj7ItOTGkhQKMHJ3/ziLbin5LCtOnj4/
r3jUPrRKO371RIq8yIReikPhK1L72D7g3lwJCmhH0CuGqg5kZN9bLVSNwtmIKAK1o/FvLV/GIJ82
94B9f2WUXxBITrojlW+ty03h5SKfcHR3Im3Fq9X33MbofctsSv/253993qGbArSUPD1uuX05WRVO
Z9T95ERx74lQVYr0Y5p3eWCZi3O3kPb4pRcXH988qGy2gC4CCiNBMZeTYzs2TaFhXWLGet/6m+ut
72tP+xbbevdUN1v1s3MW+yA4uHKlUzaEhCkLFuiK7ds8eBpl1J9SJ0I8O3mg4Np/XC1qC26iGWir
Ui9ttSZ+13lgTpbF9t4hH9JEtU0Ts3fpXptO8/aEgTIZR59apoS67jFB6ejGidsbdiS8WJyNoh3v
cLhtT7eX+/XLySjwXNHjA9cFze5yuRthphneZXaE4504d8QTIUoiIYp6C0lKfSQiezTcbuv2htcP
7Co7ggVkB73adCdvAsGrOmMc6tn09iid40+yR0fNQIjy13f/7fnIhNIpm7La0WI03d0y0IMVjTIf
bJ/XFw6jyACdOxqzx32XqettA0uH3o7sWC9CI+6XD5ORGEDwFMbDEvnJAXEQbNlyRC6U63UZ+FBo
BIvNq09RmIb35ecTSeOVYm3sCAS0EqyiRw7PFC1O78501Ip4PRTTA87BgkIc2lc2G4E8DgGkFWX1
rN/DyIvv1aVo84NL58qMpAAQNhl074npdqEMNYMygXRlRSJVksciy/XzBIwoqlunPritrwwFq5ZG
jUQywsLaPa7mmCI2UaXwuvE5RzpvawOcR7ywqbejUtDVoaSwnfQqA561+05pn2Z9N3tmVFlZHSkz
ErjJrM93GjzCg8145dbGE8xWcb2QgIA9HJtGWjekm2lGuGDDsy1ixB/TxHqnblnxTes09Y6S3Xbw
1a50JlhGToEJoxoS1J4yr2okTbhTG+jYkgS3M9J2S+OGscClfhJFhw7mZH6cE/1n7hnZp8IARogX
TBYtm+fdpYWlPWxoiYS2MIcocQsRNX2n+gNiRk9OPH+9fetdWaNfRTLiZdzjEDq7PDZkJDFJ4Eav
oTRdLjvuhigwQaKduzJOz7cHu3LnkXfSfmZtJE5a7o3f7iB6dJ6L/JMZ4YpuPBJ6WHfKqkzoHGKA
sirl/GbUP2EW8B6yXaQ5QVhejjeLZuYIg8iNN2CbnQbLuXTL7GBWV3b0L7YShs5SlmJ/eJx8yttG
ZIxir+ZH2xPrKRHbgNw/1/ntBZQ/eHfJkchCUKd5BAR8D1PFkVxURu5QFVw77SX2+gRRguwo1L4C
9kc8i1scEW6a2bS0L9etLZ3FQrJVjzArVh4Uz40/9kXS0JVCx6TwM1OpT27bLPe4jy3/lHW3RtVi
Lvcd+hAvtGisR8+mHWplbb0huiME+hRagfdKlvqjk259ACjSfm+JdI3eukA0hylnypovh8/ZXWSD
0daD3bh6VFgU2UUT/3TdLvkvg0gpF8RADRkRXi6P1m7liIiyHuHnPQGRq/vvdtJWn29P5fVhwSaZ
NA9tKYpE9N0vRzHLpMgRI6C0jMKeTx8mDbZhIE0ARoFKdHbk/HclxbkcUL8cUJkheeeL7SB2oQwP
q+hqapdp+c9cF9lD+pTC9dPGKSA9c5B6GcnEsiWNkIWa/yxxuoIN7ngf+75uT05GjZMcsrrrGwT2
bq/L6+PGzwSHLsvHNFT2DT8j21pAe44TrVnRBu1IINjM6uiDBTAOPvQVSiRjoR1AEZf7iqfkcknw
LfLAcGG/nSVIIUI960KtrrVAafMliquGSjny3fdqU/chSk1rOBWmEthVWx3cMa8PPj8EcwNZySWh
21P7TI8MDcaHE+FINp3nGG15Y/WOikdXitYMA5OAdgCEmVcYpaTaRB/TvqbrkED3h6x0TuJ09Fu3
JbuyGtRfViQbBS5kjw1oaBQiNe3g+16bqnTVlP1GcHR7XFadp6Q99PyjNHFMPFfTOjDU0XzzTUqg
L0HGwBdILfYtRrVxtVoaMkXZMDthvM7rOa+c6nR7r8oQ7fK+ZhRIvEgIScGP/f5Rx26BRaNLSpsD
CNDVlrO2Of/MqUPSrWswnuaifNCJAQ5Cn2uHRMqcyxKv1O6RP+y3lxZJ2SEWrckibo3zOPRWfOpj
gVW4Vh0Nde2e4nYi9AZiijiJcTkUngqG0qx8r3lcqnDK6WhpWpbjqjzwqFvm2xOZXykaLSIQtJKA
czmehtJ1ryyzE9n6Wt/rYyZ8MaXuQehwdVbc7/LUywt4N6tJWyVwf6GyUDluQNekIQ3PqnNWzl+M
pRXvb2+UXxSxVztFNuIo1RA+7g94Rt0vBR/IyQPUdKqrdglib9TBIK9xpCdGcr8ZEy0kKhGAV7Pl
QccbEtJHI87lgh4vgeIQaupg3qu5gWpEOYlwULK/YSLqz3TyNCC/Vn3WBq15GIrpz01Ar/A0sAlT
XI4vVeUYJ0gPiY8WSBJqSLGHgwYOJcnjCqT/lt7dnvC19aWKRnAmqT7qvi9ttKPRrBsVFaUTeiRE
EUeUHRgPTgDtR0M7wpTKD7ZfYK416a1JHwCp/8ttU9AAVOPUtaN1qCt09kcvcFjHMMVTI0gSo/F7
6DFnNHft80z8FcE8wRhg7tKXzJzdcztOhq8k2xpZG4Y6YjTnYFVhkkx9qflo6U/PI6Y/TwnvI30T
t3/wYnc5u/Y0h+MmwZ5zst47m9cFQMDU2vdQEz43XYw/Ms4eRo9qrV27PqO4dr1gu5Vbd/pq5I/1
grbA/xqtG5Ks65yoKCFQNsrWP4icd2+jyfjt9se5dm39vla7zd9obcoeo0HUe3rrd0NpfLUGS3tp
49wIWkO375CXswIP0FRwe+Qrlz94LoTkPFJeighy2/x2by1J7Zm9k3EtT1b7NC5oq2ui78+3R7ly
O4KO40lHz1TekbvQCpTsUtiwm6NJDNg+Cqs5Z0b9tFhLf3CNvE6vsOP6baTdritLA6lzkXCNJIkV
GHo1Y4kBSFvZgBw5Cpa5nap0/2UR4U4QA8sgde9sosDnGNo+59WxquWu8hqFnkF+hGe+tohU42mP
yQaQtS8Upm2aNGZDobDoRhRqVKVCL23WHwbFOsLMXR2K20ICaMDy7o2OU6XLEksTDsFm0Yatp3+C
7Zuf+xqUwu2dcaX9Qcrz21Byg/62AetSjGB2bTtSbMt59py0ifq4Lp5MOFjR4sXNd6UW/+buMvj2
1KYPmUusN1ad47dC7R7Hyv4pAPwfxET/j59F/wOduCvUnWGqvGwoS86FUanqnaNhmhmubq3rp6xW
bd+F+4UsRTavL025mZ0fW23/6M5m04ctDhhne62BnqFz1P5RDOpyVDy9kjJSfZdNTuDBeEntRYMQ
uOLjT3wiM7WRnkijpl4eN8/5rnnbS6qAqlI1EhgT5luavzfG5Tzp6fMsEc9jkb1fG+Xe1qqvtTUE
q6G+6x0lmDcEaG9/3tfXC9EehTseHtgwiINdft2e9uOg19YWIagf36PyNgYqOoAHm+j12yZHIUOX
PsMkibKV9dsecmPVGhEj2yKrT1uyAfEcF/E7bertwFGher51TrxGlKwBIcFreVXBacY4syAq6dGo
G20EmVBAYu2VL7dH+RV2795PmX7AcCciovKwmxRFImfrBeVxV1FikAHjvD56VjKdhmxA+Qs/qqjU
++ac4HziN1s9n7G3a0PiYnFaF2M+KVgGnIpyzc+KEOY7b8y3J3u2wb7zvJ5ye9O+/Q86hgYK3sKu
vcH0Wq2c+QSuxfRhTB0hG69A49iyVPvRB5MI4r0M37q1a+IUph1Jjb2fa9PXPvo6U5irJtru8TIE
ijHpd4pebu9TrwJ06WUUP8rSOtPYP+Tdv96b/ByKVJLZDtNr78OB/+6y5rlnR6nEtvRdiYqRnph3
VmyWfi42BH9dJQtKqU+oCvufbqomiOei8InsJ3/u1DHqoLEebC/5XV99d4opQMnJO3kwLzezp4Dq
EQQLUZ/GT4RE1Se7SNpPw4SYcaOq/9iZ05xLKL+RsaFQeXvXXVsTsjTae+h0wdTZPdT6PBW5ncd2
RKq4hlq2bJgVZUf+0K/PK3w1lECpFxGNosp4OcVRi+ee4jeNthp3Xise56dqFV9MeBqnfPDejmRi
OFziwGM65Gd7iIKkaoxZ59jRmMbOKV6MLGx1lLRvL92VRh7D4FlhUosm89yLfpV9amjKTIOpKorR
R0ZJBJTcv21664Urf/8+r0hudJ31YCQ1utPus6tYYTouX2//kNeri8U8MpNIIcFQQ9j1cnU7vdfs
RMx6tKziT5JVPbAUCNCJJ1wgadVwsF9fxwoMB2eM70nZH4W1y+FaazLppVZ6ZG6KMvoUkEZ/EmX6
qNu1+eZG0OVY++3Jm4rqY0EhMFaXJ9ue/nZ05DT/w/phOIRaNacP87bLCYk6LqzOBpm5rnBU3dFT
T8ba1CenG8hJnfWoMnJtAS3I13IRAe6bMqT97fXCkneVgGEtWpxm8Gv06l4II6tTb2nL6fbUrg1F
AU+lQEJNm+7D5VCVWqIogbYX8IRKPY0ZEDJ1cLFec+LiYKhru9CW0+ISgSq5b3+i6wuBHFcIUk3T
fDHqpnlA5rc5JcAAH+Omag+2odzVl9cmbzFFERgqkpy5x/hxXa9FmtVMbVMpCc6U9U4Z1q9kfEN5
itW2DBVYieEivKMT8PrSZGidHgFMXOKPvQ8lgPNM7xOhRRjdd3c1DiZ+hcHNwYJeH4XzjMwR6nv7
ss82KGuruZmGm69mBsNIhQntgyN/s2s7hB4oqSCyQ5DbdjukGbsG+VI+m3QFgOW1blh3NpjImG13
MKFrOwRQDi8viROIld1hRkpbg1nWapGa98LPk8UOu3TUw4TM3x8gER+khlfiD+DBGrZqyHhZSE7J
uf920CRKb5sVZK6FNmTvFRfBIFNNLL/Ak+FUsoFS30BPPLS9WD+rrbrdm3rbBl3l9EE8N9XBjn09
f34OuQ8yMlLUbd86iXvSVJraakQlyT6ttTuC4iswdYM2eoJu9eOtZ/9yuN2zUKm1NnEF4XvYu1Cg
1DaLZt7LCJbx59sjvd6pxPscfKkYQ1y2v9B6lBTKsmIkqfdx57XxfBJa1R5Yz7zeqbQSeXmot5JB
wky7/JpuXyGxW3sbYnN9dU9InkQV8M97Sm9HLeZfCPnLywUkGvYF6McCC6IFdTmWV7VlQrapRuPY
x0Ywq0v8fat0ywjbGeUff1L6uAhnEW9EZbiqP+YATZso6ep0fOCfzMmp7vVUuVPiopkQJlS6D+vi
Gn9OZm60wVY7W5ji2feuTeexwkBlAws82EOHSm2Vuf1HXRl/WvnUfMErLNf8uBm3b/kWd7M/dCOU
yHRSdDoU+SzES+rO5AGllrca+r8Ky1J0QF8Xp/6iilmD72bM5nerH7mDF9lvCd/6+W3yeaAo1A0k
c313heDqRM/UntRo6cvhrlsylRw1Tf+8PcoV2SzuXFnPpGNBUWSvfpASnEJFQ0M+XhT6vtmcvquq
rUNAD1WE/MlqViWH51BZeYiVWQvF1J2G914+GtRcY2N9yhRrfizGeHgZtiKGGQjO6igxlXfY5cZh
31Dyko0V7J724IsN0pPoGm2gorygLW83aUD/w0VzeHa3JVxqU9l8S9Fd9a6dBHadcewB6e2Fbc3U
QWZzCD1woY+UROIfVt9lpTTHGsR9Y8dGeXa8gRghH1oDbEPWn6zeQSbUaJvsB43iybtLMosBUkRk
N783cI6EkuVCzKzBXlU+yUyl+UAQmjYw+zo+GwNVQJjPuv4Oms/2lDm981E1FxzI1Hao+jB2cAzz
UStLqwC1yfGk6YiVBFpseYuf1+oEu2vS+6c1b0SQw1eFKVwW1Y/eqjB37VVF+zMjQHnOahxXzmu5
Ur1BYV4/uWi/10BGQKoHcY4esd+nnbmEwrXG6cnwyp6My0jRS0lpR1IJpix/e0O9DiBA4hCAgVoA
0WTuoY2zWmT6UhVrZCx29Sg5raExp+W7blAAtJReChm8r17sYjkSnn19XzIy+AwqiCQOr5gWuKXS
BvZozXeWOp11YKmh4VbTwV68MgpZo4G7Ci+fg2rF5R1GkGkqc06RZBjzGSnZDesDc7HfDBDFtEKe
fcm+JPDb3cqa1ToI8w1blNRD9miDEQsyu3T/w1x+H2UXOhQtVHGj6zbIRe0Ylu1aR54Bn+v2jnj9
wjAXQB/ECiwYChKXKza7xaygfMWKFVXr111m+GZRbUHCDXeQPP6yHNxdFADpwApyZxrkbbukoxWd
MbWrDq7DHCkupEspvnVkVd2DUPSNG0ER7VO/qEn1qBQdrOnUmPGZSdS1VvzcUFz7NGzm8KNp0unJ
c800vjPjtf3iUfdOg65R4L41kALR8mo9xfe6bcS0r670d0MMZzacWi0/qiJfOVHsNllJkMYL4N0u
168oMIhaqY5Gq1u4D+s8JLRxekmsVfUqqNxeOSnlSkU+TZ03v0ESVcfAYKwIYvZELFHNOY44OZ8u
MdVQ5NDjKSGr/2UUiRiUYDeXVPFyggm4Xidb3TUiEaLOapVzqBjxUXrxOk6UxADytf+LTLkcpVO7
EhKjCQVgNdKvmzUNd+AUxV2NAFBQegjP3d72VziWVPho1MgqBnjBfWA6b7boRnqxUQny+VEM+lQH
WrZ9S4wY4W0Ot780RMPeqllfYUt573GRb+4csJK+4U7Vx67a+nu1TiaswPBuUCYV+besBtM06+3Z
7Foi8Cb/2xzU9Av0oergCnq9XvL24TalAgJsYd9JtvvGGdXWXKLO1OZo7qriKV0z+1NsLTrGvqN9
EFhfAa3IzhacQ4QpUX4wd/cEwc0Uo+yyoPnkgeDOs+QhS/v4YdHVL/Zi5BEiJRBI0Dw8k3OUgVab
43PWGF9uf7drv4OGjQy6ZaeequblRmnXOLfVZZgBrFbNH8C2BOQgun/v6ybp/lUUijKABOayOhnt
vH6oNKdz8INzflTmXB5JVby+PMntpNYbYaDkQu5C5kVkFlvjl5o3PUWjc8YnC6G5sFyF/ubXALgQ
JQ1ebYkot3ZvjpOnmEYJhpqmOfk+rcoY9sB3DvKNa8tL9Zp6ELGB5JbvlhcfLM+ebDFHFLg/I6oT
B2KiW7tuCMYs4mkbrIfFmc1A0ad7a8j/otxwBIS7ksKSKpJUkVYRWwOKvvzE+mo5k1hTtnWBhpLF
TsJjUU9ehGm0PrW9miaAZ0RLNZbBMK/9Q5zj5VBnyRCU2WQe3BRyY18+WvwaKlZ0d+i+kFZf/pqi
ofQxKdYUlZltfGz6ZgvnsU4O2IRXdhIa76ipyZ4n1frdM6K1LvSInlGUVm8R4k/6T8Nmj7mvKkZ/
MKNfNYDfpyQpi7LYJiVJSV33tZx5hhJOPN1G2qzqOPHlA6Jmqp5mSBlnKSFz0m213+iTMUDOqsrz
ZNfjo9Da73pZjuYJAnROQtfWhQl6L9lKf0yM+WtXTZrygKVg3iGXICroHYTJ7/ohnb46yPz8LaYa
j6cKV9x8Utk32H/ZRxnT/j2Wc6MQxx0lex4gdC8/l9pUiol4GE42IM5OpJ7unwv6zD/HysCLb0jd
DyK2xHdXKZJ7s56dZ7NRGh8tZzpIGVrX/4ey71iOHMm2/JWy2qMHWoy97gVESAaDIkhmcgNjkiw4
HMIlAId//Zzo1zPTySrrnDGrTRbJCEj3e889goezPMoh8decdm6Gk/KSHTi4oEkTCMv/82r29dm6
HiywUMA04BxdWQM/H6zk3IlrM4nNEo5JQaxNULos9hcl3te9At+CBwpOJkCu4SH1dXJfJ/LqEkDF
BswxSEUnNDo94Syv2/V1BJvkP5/Tnxif168DyAt1GYj4VyrczyfVN+mAgGtQmxbVZdUwrWs5hXNc
Otd859RGCqRKEdyHhoQ710WqaTZQZ6ci8YPKBdup36gqVpPK/c7XeWel2MNXx69AU/1VO/SnCTiO
1cd/V2ov7LxBA/hyrODZkRlF6YaRmNwmq2hvgp5k976O5d5zGGZEOqgl8igke4Aqc32gCbti/yuY
KjSk3C+sYsG9zcJfmaP/xbOBOQ4GDnC3QCbPV2/0cUUqesQHsTEIa4eYLyCbjjW/Snf4i9cFVRC+
BfICwExfcYxEuAiGqTniqFfZ38KkXZ2QNjUXUztGJ16P8QlutF1FYK/7i1b0T7RQXHsECiBMCbRz
cMK/CrDqwYcHHxJPNn00PA8xy/ImcGHHIjt3ejQICrutFWSwoaq/8y6GR3Nnll9sd19XXdhJArp3
U+DpUBYBaPn59iPKOfKXJJg3s0UYeStjdRASCBYMNX5lMv6XX3WdV12Ni67865+/Ck6oTqtTuK3Z
Lv1U3RrsV9a+xAP/lRziT9f1elIxegL0WGgM4BD78zfBMZwNPBnmjagRR+oShPMkXRc8xqtsKtHB
sMXAPK+sl15eOne0VRj8f0sKcAzoja8FWoaKPvi6w8QNrrY3Z9PGpuBeBO2gsV3oXy2ff3FNrx14
GgKEdRGX/OWa0shmkE/WEwSvYwc6paoLNErTcQAG8Is986++CtKsCNcVsDoGrT9fVKJAyktYPIGB
0rulFzb9gbFVHMzyK0u8r2/k9dKBGYr3Apg5MhG+PJM2CsxCGozdSeKOReNg2jKlUbeTCM/OAxuo
B2T46g24Qr/KyvxTfNj1q2ErBcAZmwWmZ19OErFtgVy4nDZNu06IDgu8POITpPVZI3OP2BF4LRnF
oyLXHty123gC/2zyJD+uJOO72kePi9ct2gTB0CHlMLQXUY/0F73PX92Law77lW9zZdxcf/7vIw5M
MmoCWunGXUBMiGFUv5UNnytQhqNf3PavizCIE1eqNaoJLBGY5n9pflHRrxMi5sUm09wt1hBl0bTU
v9oy/+ml+u8FGb4mAjwG+PTKeoM89+czAu4JmkTD+CYIJ3h/g7K6vgYunoK8WZP0YBCzA20MUlNv
e6MUArQJQXrSuPrSy4Fu0xYum8FSV3yM/bInYSDBBUx0KSEh2iRr309XA/Wab/kMUXuO/j387k0K
k1huWyRWN51iKxrZBWEM8EPkh9XXiPpz2xbLhovw6HzNFgUKFpWtKvp4TD/wQe5nFE76iYdB05R0
VvOIaSukcbnVLdvSfh7h8V73/K2mEUnzMRwj0F3ieSabrI7g6ZGO3nQfzR4Sd5ugu9r2wJjfJYO9
DF0Nshc6nVy2YVhiYsXmKqSuA8GA06aAWGKu7har1vYXJdnXYgm3Al6q13rgKvr885aQ0XAJacQ3
PZtN6QYd3y5Zjogm7rXJL77ruj59ue0oyoDso48Hxyr+ctthH7KCtT3wDdivshwyvy7h8NuBdYPp
NU+cuoQd6K92/H9ag/38rVCvxYhlvYJHqAa/NDQTh/oTrO8WZ6gcMEfbsO/KIZbXTPLZZudI9NmE
eeFCQQOu8WOYH0r3PUoIYqbtCslKG6/1K/x57FKtcbveiqlj0TZkWpFN6MP8tpZ13GFm1VteGdjp
r/s4k+3DCg3vnDsEAu+qFbr28xGxD1WdEdioBWjdTeHQwCBiCH2hX2KCC/l9MugGgukm1tMmWZq2
g4eE58KYPhBIlkVumLHVkrbBupedWd/dcJgxdorZPrwmXq4uUrLwNeF0cfCiI2TezhnDXhFBgPKf
C98/wZtRhmINOmV482HbRVX581s8Cu0ODlcdoBDcTupQjFSHabJ3reXdAL0J63LflcGI96gjeqc1
DzTANO282h6OVXvXzuwzmGwL6htQ1HwaBlg4ha2LbosKpL3narY9hiVW6YpyHg9VQ10rdnCkQ57D
Mq5suPvPJ/WnZhwLEh6RazZMAEYgLvvPJ0XIFOhuku1GIyAbaqU5nGwZBo64q9fMSRAe2Wa86ByC
HaOHjE6Ws+FZX3ADNVnF0tADdF2z/y4e/8e7+Z/NJ7v778dV/eO/8O93xlcwcYn+8s9/nOdPqSf5
+dvpjavfNtP48YZ1Zfyv64f8nz/6+SP+cWrfJVPsD/31t376I3zTv46kfNNvP/2jGsE8XO+nT7k+
fKI/1f/8Ahzz9Tf/X3/42+c/P+Wy8s+///7OJjgz4dMaHPzv//rR/uPvv0P48m/36vr5//rh7duA
v7u80bZDBNjbn//o803pv/+eRH+DwQcQC3T6GHlDRvr7b8vn9Sdx8jc0Zuj8cfWBw2O///23Ef62
5O+/h97fMBbCLA+o4tUZ/sojg272+qMg/ttVtOLhf17tnvGJv//vk//phv3fG/gbEJg7RNZohbP5
uc7BendVOcL4BJ7maBaxDP78YAUD8dYGg9XtOIRY55Nu1fsQsMENcL3ghxYsagu30ayiC3bdroPu
B26NSRUia6CMSew/sQmKhiZRtMrMwPfKRQLBDYcOpUM4Wmu+rZNPX/A7yzmBxGJnY+F+p1j1fzRX
3qcXrAMCMj1dzM0i4crV9NW/3Y9/nfJPpwhXkp9WeJwkaA+g6oBcjakXJh9fZji1LzCUpMbbos3o
dl6r+BMuLkpUk9S1B5zZjhW2QtAQ4zrWMyDj+rjGI+QDmKq+K5mOsL9yg/sJpI5tarLkOSO2eUQI
tJpgibUEGBVib8Wq2zb3hGX+bvGD+T7tsmHMpyhCrDzRIYEu3pr5zktN/KNGgnBJ+5bPRWPqG55e
4Rs0emi8VV4PRP6IQ6N3ZoDBAuDg9M30vrC5o6HK28zCGXIJNY0uJzMsFHIUmtsI5vtF7A3jpwnT
9g9k5vV6r5FiJ7frAn5AqfxpuA9BhMllkvU3HLH2J8+RoBDpOR5zkN34OYBK9KqA4eI9Q1332DHs
00g0EeSddWP2TcDbukp6xDunCqBjEermqlBCCdJUCBGZPRgiRsmTs8zqWwhmIN102H5UEToUKTRo
9dCqmwTzH0xNhmcsObKQq4+J7gA73ipBNO4pZWbcJwpKihn5EbsG0hsMKQNdcLk6u4519A5THrat
JwjrB9elf6R8caoRlMvbtKYSo7PGBwQ8Jf7J14FTwizSnGBbzS990jqbxbpy1yGz9G5hfVt2qJg2
gs0BzZfFfNdR27v5aubhw3Sm/2brxjuuECme5rmZNytIFM/hNHibAKDzk66pU/LWNpATAbhHT0fd
TRtGiGzpMOr+yOIlOteh1CUemLngTsNRjRHWlL0zhSynrjw4QeLf8kmxLXJ/DFiACJRrYe/3plO4
NEzyNnNlhSbeFuOwMHhIGrVH3STuNfeD8+gJUw5NU0TQdX5gJXIOfcK6Qliv2ZDR1ccR8v8N4YGz
p2PvPYNFAB8dFujt1Wi5oL07vCLuJ7lX8PT9Y2ixUyNzem0fuSWYQGKUMBVdC3YA99b5Bp1kOh1G
5q7fEYoDe0ObNkne6qzz8iDStgqCeoDzYYOVwK57G/rvOpjrG7QGrMSb8ENg14GEDaVcEPAEOxkx
CLde76LYST+R9HiC+U6hvYxV0Ww2SDN0QDVoxLmZu4pbXLJaTPRuSb0OIUdjdBTGq7wmlltC6oNu
PGDDIYybBvsBTuh+MijHGZ9uaAYn9nEY4caLkeQV0vJWMb8svneoM/9d9tQvA7f5dLxHwZ1bm6TV
0PMRlQ25x4DhGYLSi4zlAbmoF6chj107PPhE7OiEWjgYSoxd0Ie1pyDuQKwwEA/TBqHDINbkEDRj
XZMXFJVvcGx6hrOPyOEEg6TyGIywxtv29RMyHcqom3+QILyQzn9dyapPsROzswM7nqIFAHanfPqx
EqRgwNDY3HLt3HRrfJgBnHrK2yFjOrfycwhCmGGHzoFjzAduG6BGq2QR9+riZiNQvrEI6mtLMAmS
hzy90W1fX30CL+Ha30CilQcuSD6LyhsbgZq2oPb3clxU0haSaCgJbfDew92zcHisT1NAyB5ey91u
TMdL2NXRQUKzuNOEiveAOGNJIXbfGC8qu249g4b3zaEk/XSywNnFICjTZbksURtWbqTZoxfNlT/2
zYtv4Lmi5gy6Kh/yG3KYB5uH9GVhWm/B+61YnMJ7HQtm38H/jr9G8xjka9Cgi6Kfoy8e6BDwQmdY
3mGzvwJmqWyLAjcanuAreiHpLWnJBXrKFgvf+IEcdcwaBYYs3K9POpnyUHtOQaflIRkilK7DtnWn
wkN+V5FG7QHzGKhd3FfL3LMx7inh6M7S+WbRvXOaY6SErC2/x80tjUx3QDf5xjUJqThRDxp0HOom
JFeI3vRjUjFHq3yp7R5l3EnIqEKOXBFBflQkmYGtgrC3PlYqJMvc+zZFVDhLmtyvsbLF7bemjb/5
nJ/CDPeqlcEL1WnVZuP9RIZzJ717b8po6ab0IGMNco2T3VBHkWJALkQu+IonELW+S9szZvtnvNSP
CIHP2wSf1sTQQLbZ3uv6JWcj/CRTMxaIfBkqPSPtMQWZsuX8vMzzDXem73wZb+v0aoHavOmgLUAb
gNSVwFNgddujxRQ+F5naIrTp9E8LSSvjh2bCTKPmt6NNi4k6z1Ew3ngLiAYkBJsIXUSHzSL2EFwP
C8cKmAe6cRbslwYgtbZZ7nK/9BJg6bWuEFG/09GTr6FX65H6XbSQglaRFCAMNVm90568MUN0Mjym
25B/4v0iGGq1AdinBlRhPYFq1FAArVjgb7ymR8G/ul7pj+ZC+BKWnQshac58d7wbmTYXm8bOAW3N
Qx/ZJs+GEF4ukPfmlgYrjIn7Bg/9gqcHcSR4vjGbBpEeK5BOd9S6M+5/XBcGlcWhdcd1i7wqJG9O
a6WDN77ECCUO5zqPMicusmxNCtHW3bFNnVPSrA4enC5nqqXjZu5E8+i0WGMUCn77NifTQ82GZ0/H
ZxtA4GmS3qQ3a50+pUwVIP1s5iXJwTQ4IIi96PuoUhndIMk0ywdqTmlwo8VzypEyO4dw+lROeze4
13fazye23gJ2K5fRe06c5Amm0tcQuLTIQthvD2TB6ke6TTRwBKKacTjrnhHQqdRrEss7a2oCeIEX
q4wPjcWOZL1d4unnVNQZHkT6NkmLVQuuk1pxeEhiDJYkHWiMC2gxMpqxcPLwYx6TJ7b2IUbOfC5h
nPIjGfoi044u2wFdmtJmbx3Z4IESqK+a/nFq/D2mPLtRtHeq44+Ekqdetcca+QBrAgoYGe9MEvW3
o3ycXLXrDS3NACy8NpjSjJdVTCL3GHpWG8DIZyEHpHQL7GPiQKGrQiBS9IQj/p5NuGY1pOsgcHaL
hipudr8ZYhASxA5rp/+gNT9lWhxkOGwzmX03FIl7joPTSiuPRtG2bvQDAgF5QRYRFoS3ryTtFVh0
SL2MneTQJOvRm6BoHhasVRpPPsx16i1z3Z0gdVxA2l5wl5TWmLIZ2jJjA+xPkxGMHrg6As1AKCEe
1Dxc9rD4EJWg4oamExAIrGAxfI3zGKV+DtronR+OP6SrcbfADN02gCRLhwoowKD5qrR5bOToF/5S
c3whtGMTP3YQDbdT7D83UeLndGof6Kznsk0XvnPrBkfNfIiqlzT3kdw+u2Ahui08g8IBNKPJuugC
wrjZMo8+mUiM8EmS4MF61RKB/qfcfpsieaqgvqdyJ22C3FWeD9m+xwsfxTai/Mg3DWYl6fuD04/3
IUFJtmBFySedvGZyoLk0CEdcgx75PFlbwPTRKee4FZsoQN2N4fWPruZRHoP3mGOcB4te4UKb5T6j
Cb2vrT3BV2MpWSKyIqtjXHtRfyL5pwS56J61i8y5TJxt79ANYEFcYIM1kZYR1iaywkRVte1hCVCA
49k6etGqngeUbrumSfd127pIKpIb2FeEOUHEyGTJH15GSdGM8rlzpjue+M8IO4Ntx1jUjcTK4QNv
vz6UcTccweeFlixLzqZPC8ZIt18dLXLQGE6glsFadOCvIA8ATwSRonDliuWjR0YN7ZEVx+CMXDQs
bfAky3sgh89UE8wFoxP65SKKBbikAxbd5AUxiwJL2xxsiQ/D/p65O2W6p8S6bRFwAxUgHlRv1c9x
v55Cf8lFbHd9Mr/EjS2gr7vzp2zXCvO0GEQqUmfLdPSxxsemURR8cUhe5sUe7WyObeB+CpXOZUPa
a2129Gv9HVp6kmd2ONogWQoVZV0pxLwLVKTeIJeEcgbHMAsfE26JuargC2Ae+4ZjfUuX5luo3FvR
Ii4NdAaEYgbgEfXj/CMd+vtgJTdSRQZQ0BCUNI54l5sIbAZPBrg2id8eHDim1Wmz16F30wKZHanY
qsHcjAozglA0FwRmkS2H9QDCusF/lVLkS7ieaDMDS8q8qgmwsXftVMSwC8+bsFTBQ9rIAxRjpRe3
djPRiYQVbAuQwipjLPT0EnQa/podLTGT+AOD7Nwb5htqSAWPjIvjxmslEgQTs/ZZBvKh7wTqeiy5
CAkvJyXmPIRT2dKZeTtRRhCa27hjqfoImBcIz2y3ZHiv845MaBiH9FuWDGrvkanb9umV3jP72X6M
5vheoOyupEkkskqZZ/Yu9F17lyTDxm/bZquVDT65jvyXFFPnJfeWxO5G1uyQhIhAWfQSOTUGLHGQ
Xc9UhR28qZmQPDdg6h5ImNXvUR8H35Dz0yJO3ozQr3Fet3foqLymGI1AF6sIDLN7eOVwBHBGwSWe
B7RzMxIEkaLqBZ8dOg2sGS3MV1A1yD+WeLr2E2QJrv25twcFWiB2g3tmEwnpnI2c+w+21AxZHa2D
8A3kuHYzXfaLttNOQAdzm0xxiFHd2GFeXpv+AShKsEE8LMpGUJ/ib62fzkXUxU6DqNKFARJxkROQ
KVgYgZ36EWGtv2EuHaPcAbD8FEsxv/u2Xg+p7vg36PxjcPlt1uVuv5oDxuSYA0COy4pk8cad3471
I9UMCSiZE+wmtyEfvrEaITeJ7BygtcuQ7lp3ALoKBlRaiIGZP0DDdM5D3fu5n4AaZtalYtk4bNdQ
rAAGYxl/1FNo7lBOwCkDwoHwtnHgm5ejbwGxqGuxWsUojnUXwxLCi4GRwovteRGO98YCXHyw4T/t
mCWPdoQXmq86qXNhmlsdBPuedM9p6/Jc6NbdYk6CVHkBMXsFMxl2crLFbKWYUnRYbN5Spa7ggpPt
lsjp8dCy2HkE0JyAmS26pfDQXCJAccyiA3QIPtliQiOf2iwln4ud51cKzhucyTBlhaQWJXMonJOF
EuTk1hO2wnrRB4IguE2TWfiYo8nfmpmQtx4rOjhM8Yp6zULYvpvTpLvrVEL3HovUMZsas1kXEu3l
Eul89rjZLWldgywfsReEiS5vsdIvyuC5Z8uxQS+1HWUQrWDgxO0PN6BYV7nKSIduaWoRAefWWbF2
Ml5zM/dASsKJvoeE0WPIwmXJeYCiESTnsKQQloJkS+u72J0sXEgmfsBMR5xEGHclKGNnHLa5UKTB
bKWnxSZpUlmoOLoVAXo5piA+GHxzq8cpxmvtLMlONbM+snhhG6uU/eGETo/RqUe+sdkzW+ww/T2o
lfV3CpHJPkbsChCp0X9QtTecxASOW57RhDxlWD52cm0zCrmIoJjDwU86D1eVoPdKolvTLZA1Y6Y1
wL0HiBmJZFswkH5ylrT+59BG9DtaiPRjajgIpvVSw+g2FLloyPrSrX5zqZfElKyLknMI4UJFUret
gM2rKpy7tbC+7B2sDB70pWgpD/U4tGekK2DVNpHaSGnoS5jp8a7z3eEMl6SmaDGrOocsWe47tcw3
8EK0r52HnS4mU3RPvHTd+p23HkPMyM8ZW+0r9ocQlTFihEv46E/VQjo9Yg/t2xOfITTOY8vGD8zs
UEKiZr3hmRjvooyHxagC/0l4KOWIr/kRHkPrxU0Udhl0ejC/ycbGKWbrYFQK1jzMOGtVMFfNR3Qr
7T5LeHzOYsJLv3dsOUQhKVLr+hc+kn5HakY3wkXcZmzgjTHB2wBmTGLCBMX1+Jszr12JrdStFKgI
ZZPgozXTV9JgXRcQGg0va1rb4+CxoPIipz4mvj7zZXiMRdJus3o2qHFQVPgtUBw5DeGjTRRyuSMC
RBQ+geiMWYOvaKz+BnrUlGdz1h5BDcfY0bjhwasnqPznkTzaKaWV8mMUkGnC8ySzCgBCvHqX2nEz
kWcsG1CsgVt457iOuJcj628C2XRwruDztBkpS04T3ktQgUSDal5Pzi1rV0J2vkAj2AMjx9udsKGA
+UtzHDqp3M1ioAw5rawHiKrFOrd51FGhSleO+gLn+u6prXuF1Pgs688iWkcD1tW1FwzwQvrJCAB7
QgeIDj5ER5rKNL4M3Eb5DMFZSWg4H5OeROce1Ql8NnCIhQw8pfIsQ+ecSiZKqTrUP7FZYZBXs/7A
fcHfPcu9fUAQYQ+Ik53B/sGmAEcYD4EstyPyiR6GNfFeUq2nOwinsETV6GZPkvXRZorp97YfPHJE
RFP9iOyocYuZiPrmD07wDnPCeAuVwAp2lNA/TDfU74vP/R9T6/qPPG2dQ9zG2i2w8JE+T2Euj+Ie
+CyGnDChekYiA8wQ6gYrMjAPiSccaeinCYRlmCCIpaX5GmfOa9o37E1R0v+oPcCZFa17uZuzBlPq
tUUUal5DFrojXZ9d+sEBA94kqr0bXShM8jBpMAWXicByNyOpROT9Mtb7EPIalKCN4ijqEVBeoQcO
HlPfLNvFWaM7Qv30gikEigARTNPNOLU+xIMoHHPSZWAZA86mOwm+73MsOqQ79IG3QbRaGufZJAwW
DM7ng43GAUUt/P0gZ5hY7VczAJvjYlO5M1Nvin4dl62vgvC11p3/PXTmaYurPR5CSyO/4GBZA2mM
1+GjwYR+b0avPi+chs8OCpRzpDwYdLX4/GJgbbpXjGKR9zgPnpQAfrzJhG0vHI4aW7iSCKQFWsRS
9RRz8x5uXSJuHARseOF+FKDE59Bky0fR93OFEZKL+TtZ17O03Dm1Y2zem4D4wK0se2wNZ2nZg4Z7
O/FxuWvWwS/HJVHgDgwdK3jfS78wmTMixsPvyEU4mbN33X5CBrR29itiMDDvB5z6LaXTRzOvGZgU
LAN6vFI4LZbxjeP4hUfnEuT6u7ppOLRqrq0yZtFOeFxtxbRrYAfaoYB2OkDwtXvbxbChCxGqPAJl
aeWNkJ5/rCfl4o56vszxTLDCFSYsob51cqxgH83EAUkzLwDNzciL4oI/IXwd0BEobvZgNeC4InFa
p/I6oFnpNCRerqfQnhc4UQJkI7O/GRdmt9JfsLOD05CPMkJhaztSzgCHn9DU1cc5ntkRDabc+KPm
j0vmeAfTC98DsBFE94DP2CHgwVrMXWiOMlNoaHR47eeQ6lV4SKbe9gGwScJF8tiwGlSQ0WmnC2dB
/CKZE28nnNNzhPytnUZgDVyqp6AMAP2+1ZY4zoktUTKcIjIktlhG+q2X61iRTMiS9BhB5SHmttcC
IxX5jDUkqmQ7+dsAiLd5niYRn9FieONp9aEIKWu72q6yvIZcYsGqcw5byc6py6ckD7qxM3jRmfyu
WETfhUh7tPKgqBxbrvSzT530fuobYMOKj++W8vGPq6fLBqXI9LQMHO9En4XfZwWpPsaArAe/KGY7
EwzJXjRgkeGx6ByE5zb9WfXTdFsjV3GvIoqBcxuSM4tEcCMmEPClO/t517v8DJQJT5bO/Lc2pfCk
6/WKIg+kdxjoNvP8BFhMIZ2vBdW0GbugSFcWVugPh03jTGTfYlU6dqh5nvB8fKgxRmEAdGlb00w/
ODDvuFg1A3wxocPvByw1pPQQFoqXbCDjfQrL9RsXyGXpjSiYZybnCkOA8QNTBLHFlB48h6j31sqZ
HLw7SsB9IQ/lMtz0I1D7Opnu5QT0y4uW/qIJd6twzPwDxoJqzTUSZ6tEjeyJdPBSw2IntyCYiLIN
106VkW6aH9GS+n3lt9gevFlUUwzUiAkt33FfA7RkXH8miw8rP+24d3Fm7K2GhcbGI75fJms8ncbF
RfMUJgqUPbePUKsJhmJqkXd13Tl34Bxcsja7SFqbhyHhQxU5sTY5DjWCfz9eKijjIvvUg76C+JJk
WcA/ihDdAIV5mMrcn1NnD7Jzt3OUV8P8NOUPEptfwWQioYZsxtcBguBXLDLLDdjc9uTSOjgS9DU3
7Rjap8YPeK6TmL92RPrf4J8cFwtmgD96yrzLWKsPSIaA0jJSbzgglRs/xAwN8s4AYUG4E7aY5mE+
emE9nGdqgrd1anY2SGGAKHGsfccmmTezEnsg0uYOfKcQ6d4KCGABHK/r0WDT4aZGh2Vj099RhCnm
NBz4cXATDqLqOOoK2xh/d8Z4fsIqBLADLeoWrRWqK98eV8SHgVzUQOI2Bh9dv8K2ZB6uDHzbBXIo
pFnbXYC9aBPblnY5ihX2jCBC7zNOACT6DJM6U/crIoDIcpLWzhVdwVPWgxoPRkLQBBI+HpP4JQhl
soPlULBZO6++axfBUfm2ISKLAgeqVihNhttJYfzgM+e2b0X83sTuW5cS8pwx4F6yjjC6cPU2GgDj
oeXCjL3LUCsp8sI6BHMhxGENC+YYzJ5i3Gxg3yvwIIuiC8kZbokogucmA6zZdDYpjKZFMk97sGHg
WbiMp6X3SuD/zsOsZHCcO+BxaH+XnNTX/n3yzpBcrC8jxTzFoPDKkxSnnWBoWnZixKWe5DaRS/wI
3dOeg3qbYyJv0YlaRPPR0k+Gp6aWT6K36Z6Gq7tHkXFYA/PqzPp67L127huannvKbxc6VsBsbwLm
vtbjeITIMzd+vzde9kDNeE8XebIUydbREPS7NKvvm0kmz15g+4KMMxwfU+TaOTLeU1Sece4uxn1B
2SnzyQkB9+iHJRY8nyPH3UjHXNBsoK3v2TaGoqTok3h4t4CbD5auAahCsZyXnKIU/AEFeLpguJwl
hWPArUNO5tAjbmoe+QZY2How8FMq20XxlwVL39YSJHnaNg1eYC6li4bYusAM7go18eVB45UekB4c
YQoaIOYODWMHvbha6UWtabYAiq/pjYnBxc7MMuw1izAGTtPhFUNu9NS9kmCsRRgCTTEm8Ca8ddFb
bjWCEnYZ+jb4AgX+H5QbnIQLaiPsXpxpuwQOVklF+nsQNMJbtKQAe2W2jlsvru3tjLVwa5LhgA1r
fqEwB80VRvEIu9aA8tGZ731D6mdXxLAgWTJMDnUYomnoXMAuuQ9FDoJa0mXjqRGbFLKY+X3DZhiG
gQIHFiGSMHGRGIZry+BtaUptZYIsg0/AdT5beA3CVHPuavkEeiYym2fbHddArTfoFsP/Rd15LUeO
Zev5iTCC2RvmFia9I5OueIOoYpHw3uPp9eUZHSlmFIojXeqyo7urmGBi77V+G9QLqGjJqky2LuEF
Hw784d+sisHHlibqP9VFVs/47Wc4I23wjLVYjkDBpepLWcl9sWIU47WIy7OqKFrj9bI7cVVPr7nS
tSfSrYffpjJQkMkiyr4utb7729T9fJhTM35HN9Qd58XCXO4sidw7kM3bUhWEenZoMSJvxGfHCKZS
mVYiiim8cbK5b9cE4aenMnUAsCyTdgd7G1+HckxXFuvCNIKOiJzTMmN0oIN61sNDE6Hs8pRVtAW2
Y61MGaxWec/tMT3YqyXOlj0hFowyZa8s2QCrNGvPcIcNcEK5bplJwyPSHAWpqIiKQ6gmWOQXQ+uv
5A2lbFWLngRZJuw3GVtL6UJKVrwxZVy95SuSwbHiIB6bpnzS6D6S7tTrrAjkt50ZGMUe4FrBZxdV
Oo+iItUniNWlpfUYf30AeluhDhKICHIHAZ5J6M9Bra2XPLcBqGQcpZeWvfSYSGJBQgVxs8l2myy9
4IIl/9AMM+tHp6rmtua4cEhUrY2rQfuc8EaD1KfOMvOjVWoJfFHfXNOaExDSbdzQ+6vQBJ4QQjXl
fD6IReh/Pl4yifFpDInsIH22UQLbmpaXUg7VqxmGEdEAU+XiL+w39J6HF1UL0VDHT7FefRpl8i4b
E1TCRjpL8sJ4L7S1Qh1baR/IkPVbrpPNy+w1fnaxom/7LFVOddmNuZep2KxqRHi3tY+T+9IN9dNo
r3/0BNQuAO6rAZ8yqQpX1Zac/Nkkhe1SzLJ61hg1n8syM2+NyCzfSorGQptrOV9Ew+f7dEGGW5mC
5JyFM0xpVOVH43foqTKN8XDMy4bjwNhHrVC9LCqM2M2NNYYe1cyz01UxEgRnPNRDwepSt9qfWgkt
H0ZXnlQ4g0M1juVlKRp7D1UYbSKr/BOH9T0n2bZwa/ZF0FX+DkwMKeBdxecfDMnxZceeaO0iaDXn
p8vW9SXVYx3PTPJt1CRWKihRAzbw5UxPQ3oFNbZfoM7V59gehqcFVoce9gz4M1x7uA2YMTdWM+du
KFYj3MFK6dhdC9anhu3XdfrCfJr1EsxpXdvW0/WUxdKyl3IXT5kdyMWW33z9UXzUvXjDQBftWPJj
oCbF2bCP7hBsrzuc1Jpw7Ypo/FFZ443hlJBreU0sfxNDB8m+jUOX1g8iP5w+9AHKzSd1fHCYjwaE
LeZMy0sy4lDcvJFD5NFgCfhHn7zcA2Jpt4J+oduQxsNlWvLqnE646b3RgeTHUqHt2fFhGKYMsCpv
up+Cbsr3QZEIqnmCKVQHKUJBlRevK8jXO2gc0FlD2FnESumWa90E1YQ8KI+AVSA7rVNi5P01nZRx
U7dZ7dm9HL7CRlAYmNiju+pZeRrXKtwTXQsjqbecso7VPw9yLS/GkpJX1/dI/mgwH6kj4Po0EPQJ
X2eQm1ZiXuzGeTJisfiJkxvPVZ0tZ6XGNjfVdvNGpGODNsEL6/6G/Xd2B9QKKiYFr0bbFOAzEjrC
9dEBUnN4ZIwn4bFcQVmGRZ0Htzes5JiLMT+aY49hzUhSpAyPlTnq+VMNMR/apivfwRaRyCBIrpA6
HUsnbq+aVSdbNtvsdV2N/rrIKfXmRS1+aWx526ham4+wi+13M1HMv6JoH/NEJVwUarNnz1Lzy1jL
X9u6ep26wp/ZI6720jUHtRity6CuCs+4EWdd9POGZsTmuHSVsoWS190CR+UNzJ/PqhkzqTfARuoe
XDl8s1J13maZWsc+U5jC7dzU12HldGxRPiqunMrh2jWW8zuOYmunUX8dkWs3hAY7WHo3Wn5fLlSX
eYbPmHZksBQDX/J2OumRPkdexdHRuomTGH8JSRp8wP6zM5Kq4rcishBDgNrU+oNBV7JFHoaRMbPv
JniXCU+Ja0J4vWgasgGhlMGotOGfrJgfR6uazH8r5Ds3YohU29dyNU+xoaRNUC6qiyLyu8cviFly
eRnVBZGLNh74e4xjBtIWhHGPczMzq+aTzvZmG6L8BAIVevycdT3h0oYZaBDH55kcRttvi0r+lUkM
oy+Z7C6ga+llRP8VYDxpsJC3+ya3VjgOxh+4ciHmktNfwNsrNpY0XhjlvxLo/5uB6yEafbi2DEJ/
SL/HCP1vDqC+UOeEgynZDWEceZPSltU+SXWOmh5SDNOu0gYCpUFQsbWdbHuII3doEeb9F1li/2p+
4ed4NJHg4cRaBbuHDfFfFbpJokVzpU7mVsYzJfFx3AeJ0f2PXNv/Jyn3/1GW/S9S7mv9Xd779vu7
R/H9/4GA20Jw/d/+UyL9v+m3vfX7K06IYfinGPyh+H78D//Ubmv2P5Bl4wzBSvswOj0ylf6p3db0
f5A2gGUSNzq5/hid/6d2W6LdxqLG18e0pcTB8r+028L+BxGFtkqUMjkeQtAu9p8/2P+Ndhsb378I
my1+ooeCm+JMg7+HAKx/+24sUWYrsLglpsnKvld4vDqapnbsXq/0y3T7ZmH9W1IwxTZB/Q+e8bvJ
jIo24va9LVVY/cbI9rmCQKy1/6gie0qaJIhm9pJadKcRnAvJsTivlSwvhLAdrSJl28MLC7RkQY7C
pMuuoidtRskJGhB18zFvu10dMzauTpDKNGdGPLcR3N9jjgVxdmTxaRbqF8TrTvTtT6c4Z6szHkPi
c6yPG6ztcf4WO9+kTI/OW7+qOxkeoulQpslJs1+zxrh0qbq4Dccouimm6q2DVJNl6Mup//DToSU/
qyYnZ6itQZEUt97BRKRngc1MkTRveKL2SzaDK26otDuiHfAssXjpel/zs56wwGeA21L5wnv+uprr
fnLWi+1AVjfFTnFepiLGoy+vaftrLeVj5kcTQ4tjMbpRfOB1PbOKt1w7lvmHzLNleON63vIsp4Eb
PTnPxkXvD6T+eb2Nm6+T30qkvPSN2vkLdiNN6V7a6Dfngquxzeb3sIo9Ert2SH03iwbka4a3KV4D
Geu+3arnWNS7VY0ETZVCnisOhzWbv9J23hZjW7jjLP1lnk6WOl0xGLvzEu/GJPmTtZs5+80VTvGQ
WtCrh0VHSXxdp/W2flpKbeeMiocoUPRpTWlc0e9JcE+fIv5aahy8zDgY463V31IncQe5ePV0y/tD
mtZuOSKVHsBjsHHH+3ioTmOm6RhU0CmH7XOUJ56l3cJSUiRs+Hnb3iJzvLc2abbwM9vugeLVKf+k
LMUvyKfKtcyFVdI+4pnKXSvByGavGwJiHA8GalNP6nMnebprln0Y89JDXlWeWDUUE99C6y1fr8bz
kr6pXbGNmM7JdvXa8b02TG3f15mXygx4OkOusuivHfILLB0PJtWDoiF3g21vdGVfHhPRpCiYYHMW
tL7DT2rNl0dvKOizb/cPUfqDfPoF2uCPw+R3dnFMMNGLEm/mvW0m4oAR7UugLoaNCHV7igJlKPBr
jrcOM5Fb2aeOhRbDZWB2iVfGf2Nt3Qgtf+/14U5NyV4ntIm6VXQq7aVPi0AkEu127Wl1vkf4u5sM
6mAr9cvJ5a940fgefDjrrlNqP0Sw7RQtiQtvuACOI7aGqjxEFW+zrR9HfQZogbopVHFbzHFnZ+FT
OBY/9Orxa+mXBDOqpvH9HvxVl5dhHfvflt5+4co/xP/x2+g3Zawyj6AsnRWoTzNuDvaS/oqV8N2x
eT3wtv50jvr9EDq4DKQOcY0cEGESxGt61JU8eIQjpFFxg7gK1Nl+mgel2RQSi+mKTZprd75bafSL
QKKV+M7MuioLELACrhRXSOSXiKCDxSaKcI7z62w5FeBr+7rwIrUzp4Ka71TWvbL8hSkukfIDG0A2
JbsmDDtOkHvSf2nhQhR1sfpm+Ygfiv+Azl/YkyHJxsGLMYaBbqPQoACY8yeElMgHOT9ziAI1W8uJ
6vTKbakjYa3IV9fSj3puNXemqVNCOfP+MXJsmwUIICM0Xx9vTWR9QLZDAVTiniGcs9YkCUTfjQBj
SIjUsLsv0HiFuehPQItXPBrR3s6nYWNG9boLW6sIKlrXNmvMO2kNUxpMWfKZ6d2xsp0AAuxqj4R3
KdnJrsTyApD4TvnMLUtT4iPlRStJHRXHgSnNr8fkG471eQVxYbAkizzUmaSz1PaBpuKds+gimPKH
nFgUOA/kfBsHqfwyemeEcIip/16kzpq+DBAbj7wLszHBs3mNhBIC5KztJWmQOxQjMQq1yE+WDJsd
hUKoAuul7C99gwo6KRisM2cI8BQC4RnKuNdtYvtUODa63ckuCVVzjxnXvCutZORG2MeJrZ7DJQw/
EPJ2G9Oc0UT19bSRSwwOtcBxdUSMn9jZ5mNEWqofdaLaIY0HVrJZpfJIgWDkZPWbxQy5B2GcG209
W4AbzdryS1N47YZ4Cz7jcZ59SRWcWktbhB+Jmt0jO2yCdmjtICLZYw//m4Pn/q376I4wYGc0SrVZ
UFYklXEKcc74elsPQctRdWtZ8mmdcMyS6ZdySCPuMQMokENrLhZtv1hgg4wikoNWLy8WmY4+Epjm
2hnrgP/zRZFzvZ9Ti4NxGdAGRj8wgIEd6Z8PVMWPbd13JqM4QDvMaLt8HnLtFqIJ8bpk2b63SnRn
w1r48ZL96udY3cQpRhHFid9zMuhwcJ6iuR72YrHuSbaUZ4GL56tXS8WlajY9hNlqIyOUaJDSufYX
jcVcNHTjUOKkbaeGEA+eO4OAqf8p0rQBR6VwADdYTspwd6NLagxkmYceSTB9QORGvymax59mDKob
co3RY6T/NrR83soaALpDEgBE8TIZ+hUn3eQZMFCngXqJ1HrD8uZs12ihGDKdV0+plj86yeycDnNy
tOUEDtvZyy4zV7EbtAGsrTkv81YFCk3Wn6hPNN9RSETNzfZ9Lcu/oxk9ZbJR0aQUHAF6jn49fTWS
bt9FyzkutKdVsTaGAQsohxe9LRDYcJWE69dsZZ8IxTgs6m3LY0+SfIvpf2uyLCb0zInTTBgx8nam
JHlIOrl1spYIs4xIH4SmRehNXXxYCxu9WQsbGdrcUM25ktkBu901cqDfpmvTyV1ZopSo623IbqWM
yAtDRrVOaIGS8WoIrb7w7Bkd7opInQNlk9avKkR/so4r/K8DxQmMN2rXnGh12BlUk3iykKxnMEaI
1lUR7tlQ7G3G4rkhZGj2+7hSDLefUAcHfbOqhb8CCQdihXpyjW6Uu8iySk9JKirDJKjQoakN68h8
bP7JFEbGWH1I71oTzCfq1S291/ETjX1ciYBv+aZD3ucrawgmGFFmpRdidsexl4HR6Ro2BC6kEqb9
OMZCedYw4G+HCc/KEGfaaWyr9HNJ1ua5wolKcsrKeNQlSCkEvDH6RBNE3H70acElzVD6LK/7ppbq
Ls3n5r0V1BEQvYAeQh2T0VuUknhvtV5eUrzX59aRw6ETvfxBoVF5VT/1T46q/Gad5zLNm7S/2D12
CTqPGGQKALpLWiCLH+wyeVGHSYV4oWhjjFXrCdunhW8fvCgHw9jNSI4xhNBDv4a4lFSDti5zmqU3
aVNxaBOdW8NqjGXD+WEYO9jr3Zyb0QFFzofedbPYaL0q37VcTxCfY53rLPxSjjlnD4NCZ7D0x1hP
0tpGjTgOzp7Nf+WXOlRuhGCOk69Ed1d0yhHjNtgaRbbvRlqEH4XR5QfDmKYSGe/KjFgv1u91ZBRW
GhqQHjwl9IJVDCz1SvrR0gEAxCJnnCpTgay8zOvx75rXYjePqO6VuP+USFQ4EB8WPdxwZ72ynxNH
buVc9aRfJT7b9KZpMdogEW2iEXNGMhdbniTKx0g5h2V1sdv5TWSzPy0T0WiV4Ks0zvORgZ1ynBGK
MV1IpR2y8NMQE2ncpvqgylHvaidiUG/ZYud7dahe7Kl4NfJ1kz4KTwQGLVG9cK8ejM4O1HLsQTjm
PMAc8ksZNIJsFXiwxKqDRq0wvqfdTR/yyGswkND0iCKB89JN0/Cc69W51uK90/3mOwi9lE1ELZnR
WwVdXxch4I+iM/mp3R7NdoybIHPcTB8RMilp5AG9va+TqgfDqPPwsbRkuv3HmTHwDxK42FxQlKeL
qF90TK6oa1fxAs0xINmmqsxE2krhr6ZvqlRr/TptX1fEps8ZPl63jHDc9LkJ1eP4Q2JFmzDMq2vT
DotL0k8GoZiFrmqFhAfUCr4DQXmo87xonxU0ilH3nhzbbYjymRslQDbMGSK8SShBHUH1ItgwUwZK
R6/h3ebtvGSercmfckmCxhk3vWIfsjRGo5WeG+291hrcktqItk6mLnE1CAiJwd6gVpKeJlXazEl5
Ralk8gBYBqbsqK7D6M8jXkpUgIOPxZ8bpFaKY9lHB2LJELV2WBVVhPPxhFwH29c2d4zeTTpE2krr
y06Efge3s5Jn181BPpIl7pJSWG64LaxzNspsu+pRspOJYbyrLUcEoghk/1pGDbooVJJA+tIMii5v
rrGRjIGm4dMqqLQ/doPOS6GFOgLpKE83lZqLHaLl+KAQhfw6K4oT4FSOYRDy1Otjw3o38mHZmmrb
bvuwTlDKrLPz3tjRejMRsrym5pLfLTkQGE8w52ZoQ4BaO3fkuy77/ByPTXrOS8W5l7kSe/gshe52
KIrYa6Zmr6lJ8T5h8n8hM7v4jSWo/zMybxyQOisH0kW0bjM0Wv/qYB+6DlmZHhScJ7Tf4oJFHzOO
W1G244IfqXAuzmT2H6i9Uaa1afSsDQkX00hZzYovLSleBmMxPldTxGhWTSILIHAbQo4dhLQkuYSg
9aX1gjFL39joVi6ZrNXjqiXsYhZfVNMqtDuubcWvkhbNiYiW/UPfcQmzBHWWMGuO/jQ3etXv18Y8
cQlgGYCInPjmtOV7jx6OL82C6kNtxd1xZPyBa7ttfSNeuvfBkf2jQ2TW34AQqDaOUhHYCKgCRaZ7
aO9kjykMTbPTt/ozvNwK9c+Qiw9syXg0Ixe13Tl4TpL4LU+FCBqzjG6OPsY/ZKw5mLgikcH2VevA
V8siIHeVGJH0UEerNlisiJZSL0ciPLkjHAJruxmj11yVQdl0Blb78hTzrU2cea/NGGW7FRReo2R0
BpYQPepEpb1x72IaHJkWQhnitRF3tYjZY7LQz0M2Gm1WSLtoHkxduWp/sWyA5behDwCUeOOcFt/L
kPSXMU/3SViMQcmmHgySvsMQyiFzsg90c/lWt+LN5IggNTjDrSx5SmXnuLE9MYZlv5BOomxf9I+2
KC41lh3edTV6sUWL01Bi9hpL3AXk+E1eXa7jMce9UcQ/K2iJIAZkHNR3bNt7Z8iDSZDopnfj6Lb6
erDVMPQR9x3mskGTOOEfgF48VTretcxqsYAkrlEXPlvpY498QsANJ7TiKjIJz/SX8clcX4mmcskA
9TIQJVtkmPjjFzXpQQmMqvKZWPcoSXeybTXyhEhQdHutPuv1d69foUi8Sc6wOimIOaeBp2Um8rRZ
rTxlAtKwkBCYtKo76Ms2ht7kvEOIFjs8xKlWbtLC+q7nJH8tUaN3M9EGVkOjt1OEYqfpHVO3zn6V
pfWVzWrPo/yrGMiLjQG/c9T1G0yZv03dvHHIceb3CFuN+u9Cto9af4TKungmuEkajpNXVmwGffNY
0tIRc2qeya25qvz42sBxqShvPfqqrmhYTJ36iMFuOKokuW2aON6SXeoErR3NMPzF6GcFeKEM+d1R
rC1sUvg2UZr+gu2/Rhk6mtiZfPxdWDChE7BYhrZflJXYcgvZ1JmWWdBWBZlZMWhKs9RGUFRFs8Oi
rXiFXnVP0aqlLp4ejhaYRK17yar5hHiYKTOr3toIZ1Ft/yZobPT6Es8ZCTPnMds5g3UfekQdeoYD
q1XxhRZenDpn8gQMbyj6bIeNLfLqsMPKaCBk7JzlT5irpwGX1oUze0Jg1h1FMq6u1lZOgJIrdQF9
vVzGJxVAKDAjkf6OaHRgQGqq9xUfhTb1crM+FlG1zdMgsvVL1ouDEzk+oMbvHMfWSRB2MXQKdAR5
YldSNZ3zPBnzNetaaztV6Lnj5VjVIZlMg86tJH9UFGRubjlnwuk717LuDqTTmzGthGrkQLkTGQ88
Bhy385iivYlr2+3zWZ4UoKc7rT44Gul58Pquv7QZ6V9J9FSUjPjGqL8t7N5BszoXQ494XmWxqkAz
6EM7UW4KvCVYcl6zysi38Jzm0dQhmvoyxqtfbeyQb2kbzzctL+RLAc6IdEXZwDSucPmxta2qhgLx
akm31CmjwUgq+0mJs69mim76KpAcR2/ciWelwwxj2b+dvATgWnSOwpS7MYySPUZvT9dE4s01rUBS
qW4YP8EZpRO5dpZs9RCthEnFZbAI++gwATXlvHxyWWnM+kkwAgmdhozKQWKjUn9Cd3AbE62+Mhqc
0WscH+Gb/jgJw7en9CkjG+fQhdG3NuLFGM31y5QJIn4tsu9zvvLaZ9UTOBqHZDsTuEYv+pOZNRmz
RzUg7dFGewMPqx9qWcvTkjvRtVL0ZEf0RbJJpgFsZikrrxGGx8V1ywn38pLafDPwT02L3SN8qusb
F8+2bIiy0EhPuBIwgQeWM9iS6VUzi7stG84r4+9Yr/9xK/EbCZfG5yuK3p3RxkcD+iqpNd1FghN1
6Tdkx6AO0v1+aN4M8zMhq/gazapxjYd9FFa+pT+NcR7k6m80HerdruRj4bGbg9aurcsmJu7kv2db
u1/Hh06Pcjx7Hq5paSC4rbJ9G64qolWcyAnBrcNDt8Hs9daAiwG0c/AOJWWnxpRDdBM7VDdLzCed
6xNsZ+Y7If8Ss052JB7NL9XrqMv5kGL3IlSSpcvC4j8qIKZNoJoIPrOYFyI1DYeRd8kZVEBnh2af
OeFe1ZQzYVPuCGdR2zMGhVeGYCykrb7DwJUGRKAEVDgcVvDXdxImu3PcxdIVhSUfik6ESd24bTlz
UQTVbiiw1GNY9eizaHtAktqEsfjI6JtwZVPJY1lRxxsmg9iVwolBEBi7yNPqzlyXkhzdhXswrX9i
Iu7nKmuCxFZjqBKqWEx96Nj8YkUe1AxugjgZddP1xZceWUckcgi5ImOfDdlHu0TqcRzIksAbvsf/
We9StbBIf8FH7RZ17sNarO6EEOnbVvN+OxFmQhRF4iKXhRyGkx6TvA+0ZQlG3eBZtn8c7aFXV8I5
9Eo5nQji0t0ktA6P0NJNYYvRh0kmL1zrvobc6l6o3fuOS+mPkTgMQMlTXCqbEeshrKoDn5pisyAV
Bus71oLuT2PL31mN5zVzRuOltqcXvga3oTATvzaib6YfHSdMfzAmUx5nqRyjMcWgEQEFOwv5U6VR
I48iikMlrMHXUvytgzLto9rAc4LWzqsK44ym5MbWcDWj6F0ZFiAILNLY6tNtk+qHIqJEpG2YBRD3
nvR0OojCnAjAdlAPMtriDmC1nekwFtjZiyI9YPlBBZ+e4+FgUV+SvZTZua/bK2srPiprEy6Wyd1v
Es3X9JyLhVdiaHebtiI5nG0YDHFj1+1ZqPF1FNrToIBvxm0W9O2qMNw4V2h5rP7TTBp7/q3Y6DP5
4ldqpXjVTO1zlXQ7Q+1vaC3vsi+ivRymq9bi/Z6qxRP6chkyiKNG/RuaCSd9kkj0BOgcUv6DqzVE
Ewx6T6uJFLxnBArk1qfaqj+M2juLSim4omGjLPadRF9KDZNrHw5/S5EYJxtFGfaEog70SE7XRYmO
7cJGV1vrO3k9KorQiov7Uij5k0NTAtChR0nHQTGWXdkLrKakNGA1OkxO5/g8/gSJSul2zYKCSb3W
3HmT+op3iPEu9tJi2hZZZ/sSq0fRdnd+rbRKwCiFI0NSFzq35UE61g4nM5kkUdFmuLLW47AgdOa3
GUUAZAT5oyoN8TfGpBKVbMG6qgMI59U+ks67xbXp9rCQVqv6doS6hMNIU94HmZiBuqTXkQoGn3he
ANK0Wq+Jxis1GRWKncGSezCWD/x/T/hZuXtmPK0DrFS0bTBk8bMq20I6v2ggcwe+0xOKSaUf/o4x
93Oj+q3c5ObFecjSTUITiRVqQrpfm3iTszXWxIPn2q9c19D/m38oafqMuNvMegqIldJ17WVpz2ap
nMU8HKCGPeqUd8jZEECFxypEHeGUacoISP+nSpVbC/Z2NytefFGhjcDCAhxnEi+Rq+vdgeN9abpZ
3muLCB3FiLQXo5oQCnUyCkcXAKs6siwfREkEkXRwyxOwoRwwLk2+wbc4Zf8AsRadrze94mpkMESV
Eu0azf52So5GDfrWLXUC7ghu4OIeMfOmDQEyGdIrXSzkBKS2h+BNIiAr831TEAs4DtcsoQ+JjEGH
OZC8grBSngisw4YfPbV42NFuUxWcZ4c2LrZKpvYuXr0j4WvxwaEsBlFx9J7V8XVps70Wtblf57MV
AOdZbgSw5NHbNvJ85mMBpviaVs0PQV+Tu1jsnSlCKYZy5066wewnVQ/oVeZiqxiiPip6v0tF7lfj
+kzWMXatongaO5E+xX0Mk+YofCbSlvqL7iDdi7tNkfXXtUEruCAvSdZtv3z1YXNV5XNJb9FALDOy
X/a4Fk44rzZ6p2/FUj7biGr03mGf+0vW+oaxftdTt0ZoE3NPkpIIMIxbIsM2CfBbEzXw3ObGSQ2m
DKJEa9Wf5CklkMmqjj11cbF4MbPuanCcR3FzSXTFnwklsIyJuJ9VEb8co+yCocseBX2Z/kYFb+QZ
ZsQuM01haHnrwKdT8Zwl5kscLego3wSa7VBml1ig6muJf8dLdCJRciuiL4c1fFik1zANKEsHdaO7
Mv/BVMZtO/OpCFLJkg8MBhuj/yLLTDXqjzxtf4eLclOnh8zA8KORxAv6mghaDNr+lGe6pya/sTB6
NetmyjHc9JvU7IIeNX0BKEPyfFFgHIrHBKOd4zEDHojhoEZLzX2sVOFL3SAXDjWQvExolmcOubpf
bVZtmslM9TnNrejeRl1zKwsAwnptxn3XKs4WVQfhFEaLHdcJxbYc+EYrA+eQ13aTFsDVkwPZAC3A
Qyaqjc8kFA81AR+V7KVzTSDXITRwiaGLrIOKkrm3MtFZ3uaOo55yo853WpEFc1xfRVpqvyQCNE/W
RJLv8zz66fCE7FViGzapUKv3QevHhXk1noM2xWgx52R1rHl6zSPNdrMkLXjXhI2G3EqR7evdLWMc
eJkZ6sl/oKVJ6yD25EdDjI1VVPe0VV4tcnag/PNf4YLKq1JhwXIO0UofnrCx2lxWbzDn1bZaHrFZ
uO/cgjWhTBSPRN+IoMoqPNB21vhotr701LxB3r3po9jrcfwz0fjSd3Xs9jj+e2w7jCzPvW2TNQfO
W8/y6lhgu2poXInwAGlynCioYcLq8INTnly1agAjNvyC/QXrLKj1QxDYqLwtU7xDtXsQejWRgts/
LdP8IEuLWzv1u9UxLlEu8Glan4oun41JOaRGf1rzdptKIjb0DvGzMqzKjqinW450k7kwus9qeiiM
/kNwu7rLozqByD25q3NlA146YRKL781skGSDFk8Bpa4M6vVo07AGaBstO4dhpYISDn9k9tNq9N6r
DPcEznZoSYB8jQxnBZvoTx+DZ4U4OEhKz5Ex1D6lOuirZ4bTfMSnqMQXYQxP+DohYdZwa8zZ5+Bk
qVtH9Tdqsj+4LhivzeTQImDdGqWyCyPZu1M870pF2xoCW/caHRzz4cmXFcw2NX+h88ZgeDE0JWVC
SG4zURB5TBqP+ujalbNLe/UpNbhOK8Pm7SP+xrQeZ7JWEGsYI2pfFrfEB72rGj4oAXgf9Wpt7Xg8
aGJ+EIyhW5eOr1Z1ToYFK0vYfy51caXWg7vfju+EmOM7aGx4yvB5QJ+v5vpnKZa96IdrX6YbfBjE
PdU/ukCWHOnOS1IhougawF4raP87dee13LiSrOsXOtgBQ7hbWHrKt6QbhKTuhifh3dOfD9pzZms4
ohh77s7NilBHLBZQqMrKyvwNuiPOAqa8cTSUJbDz0WtyhGSmRDbtaAHtusc6fCBTbHLlpkOGQkvy
yuYy+YY0sWGJmvAqQQ2mzCj9TaTRtI+JsaYLHsI1bm+iQTpgaLeXxfAg9MhA1M2zLNSHY1d5gj7e
6eY7Quho++1pHxa23qSuqikxFxjTyXo0q7j7pHiiZUn8R6U9KiGOhYddIiI5IeOHIEi7jIb1oqbE
ksurhOLaIGV3Y3tv6KsxlvHbyW+H/F5OBRhd2owHgBMwiWplc0nl2hakK/g3m3LU0Zfqgc4PaFJY
yTHe6JivuyUM0wSOAX0/qlbTBNXhxM2WijLJrdjUgwcH0UcZobLLlJu7mUW2mKATFObab2HKt8BA
7tU2RnJagvraQkvAZu62qUF/C8noRQN1844zDZZF85wVIzKBi99h1axRsb+j1eboibGjxrHmujpa
GO7ZECtK66RVJzvsct1XytGBK+1DV/Vb0K70hhC2TBoIi0dJpsAudJDbdTqSpGEZjl/dtjXE34uk
tVAhfSyL/D3Q881odn/arPyN1bwvtkGIHA/Ht9xWH42R3AoqTnycrXeGSrbdaasYBRdNDrdmUtOW
ygCGQ4CP/opCgxS1/qdOjcdqSPe1NM4Vr1zeV7iXNU1ziNB5tPOqA9GAM5yJ8FDYTqfNCfEm6zRk
1J+S7JkkdyWW1VvWRs89fps+N8fN0EtPY1f+PdLYtUCYw9tPhQeRrS1RgPKn8c+EpaUF8+RvH8rI
lhnaG+VjtKliJAPiqLzhLF7LxnhjAIknwUA7aVrquPbS5O+dRQ6tfmrTCSy17qujvE3QyaJkh/dI
Gp2AfBdb9IQa/hJONvqsf2OUIAj4kO16mP+ZSKcWFqcTCiGKNYXuHKmYWbWMNmtcY9OLtiC1i1FY
GWUnWhpIGZbysEb97oS+EpVbACooW2vmAddTcRuAKQWRnuePtZbNig3vU9OAjIoeWkH3pbjjF7sk
chXYaJs4Gpm+gi4Z7D/kxXVpc6TxYFdliBpBVVDvZq9yPAh+AcbHr7RuYQdy/FdNzPtx0VKcTmTq
dqhfhd1ro7WOsdgeC1owY8VERwDQ9a56PVbDFpB2GnnFYgysRQFEQ1OfzCZ2aJqqVDlqFPY65JbH
Y/QmVMmjOiyizXEwZSeVM/VdEcS/GqT3PpLe+p57Vl4UL3KcbOMR+hAstbkr9d7U8ssJGKRKJzXB
S0RgL4AqQtire55MYBOYnHZQqWEZDiXAhniFa9MNn2sjwIKfW0o3SbZwCpHVJNOTgN6GEF1hjdGh
rXdmtB+aJ4x4Fk6jwUaTCzTPqmVZdneQc4uVWLC1VCl4UBsNsAT0dWuUgDWa/VpThmc1KTU4XbLu
0NG9nwqEUMx8Iw3dvon1h1JmChXZQ1/HW1ARs/pcA1+OtocQKi/B6bYSAL0VmNaiMy/SmaSflUd3
sIk9SnLWAnsVCWRjEw6/Qi17LadI8Zs+ua+F9KMDeRjofxTShpqmb68q9D/Utdz4Qu8XMMFVsOMx
Xdg0283bIjl5WYRZYfLYyq1ntncx9YDeTRfOWHGvFWlyIAc3URFRRjCHIzWjJo/lNRwccQ2VCWUO
oGGG6D5G0IwP6txxz4+UnG9LDGEeYoTN7iq4sCyGWlxDZY//6LgjLvNWEf6kepa6WdQd7ydwkH+V
yOCEgZgppZxEeR9H+zhX+9GRVWlB63VsfqUgtfYAanP/aIBdF6Y22cB7MVbjVCqeER0xFSUF2uZq
Gr0HRwiQkcC9FQca5HnpaWJWh4KsgEWF1dMjfe618C0wwbaoyZte0kuS0WGh19LQ6BF0DEebU7Ht
oqnaZUmU7nUlF1dS3T3VR6ZRDKiCuopwfNILDKcsWW6VtQT7loZm+rtC5ouY60ah4E3Iwwyt5kRH
6XCC9DQaHWA27amGfu1I8RGPGi7GOjQnRzgS3+BDFg9logm3rUnhU3k7kVjYRaxbaSvukiK9gcFj
hS1+tBQgltSRBJ8Oc+6Wi0lZxjjYlrF+B5AthjBZOMWJGniNFOK6AjONuTlUbz1r9ydNeo5jFGbk
j6RF/q3jBkJnpqH73NCfT3CgGKEj06OCh/ZsiDuUo62u30paiHjNhMjkzUnvljTJrZLETpf+CD29
xUhYJq3gjEr5qiTvE1z5JH5i3yIFxR0TKZJXIe5GD+g/fyArEMkz/8IYpzdFDzb4JlDS02BgBTTc
yRb1daqHyLkl+zApVqo8a7eFAAfl+Bf6qs18eymJKqEzJejNDKRNyRF4lnBzMrgxEPjk2FnIq1Oe
35T6ovOMuHWVTAyeU3COnnIisRYAPfYZgpLT6Vd09Lsi3qBccpvMxaQhOeKhLhj1aqxNbriDOLvX
3metuQ06A53Bxjw6E0a6K3lKQjfTq5cq19/QQQD4W6XvgSgYT9QGI0+ZTDL/Ikpts8dg+zh3AkCy
pQUcD0QNdMdEulZK56ylijWklzhcs0HTrSzr7UqNdvB/vQ4u0dRUmxqx6/Go+jEa4EClzN+mTJCk
wCK86FD/7DFSw12ilRTnhWkjnHofSzg/FdB3EeLUsOJk6Mi0UHlD2TpA7iX4HUEVbBsgr4LZIR8U
bfXmT1wjjkJlSl4u1BHW95C9ceiyedAkGk/D8xHKIOxKutkc6jTL8V4wTzB0S1KzXPrQk4+qqEGi
y+auh/5utfyhAh7FfaC9zYoKaWgRUn6QZQmhBOmgWCmiPdg6xO04GXM0NoSghV1phg9jE2LigQnB
nxz/eQdv8sYJpWINAGBXxeITPe7IbpGuBnyt5qOboi7GU9Co/aQZ/K8IF/+/USlkBTOFy1yKh7e4
f/tXHfz5f/gHl0KGMiHqoqpL/y1cjwj7P7gUkvpfpqyhZq8wgAKh4p9cCln7L2X2POBqgPioYczy
9f/QwZfF/1IhZ2iiglEfXi3m4n/DpZBmCfj/9jeYKR8CPSediC+JZ9LwHbdvQRxAAxVb6TBsjZt8
KaMgZWmb5lHwvszGPwgcX5XoZ+eJ78Y4Y2kswkocIqSAt9ptu4+erN4TrvntzT/x7z8tnpvP6mYK
Cnnip5Wtfhdsu1+n7ckT38O/i/3Pzy6Js8nOd0PMDgIfb3fxMcRPQPo/PQomzSTX4raKuvSm0UdE
FkNkDZK2qtxGR7UZz5RqWGe9sBxBoK3aMQ6WfS0OXia3ETKg5cLP24E92MPkS7MC5QPcwx2gCpAN
aoUmOvI+y7GsNOjBpYT2DH45TWIYYALkGqx5Urj05yvUjBLRN8WodzDz0ymxUvxrqxo/XEzffQm4
2C9DQjxJbozwQxKb09/eTDVbL1QaOiUoeyGGMwcHbrYcoB4+JkdEsA0iiA/kZHdELp3b0R2KBEvQ
zIWLmroGzqSNELcm2qWdUK40Kv8zQya7ETORKwtK6rBa2uRejkvVM1rTQBdVWfgdakq05fvmt3hq
YcQhTOGDew1RAJBPzyWqsZu6qgpfPjVHKmtGis8a/OUTxR2/TuU3aCykc41BwtvU0q6LNFRoKxpQ
Qhj3m4ym8TZFtZDABhMj5FRhCMQ/mjw3PoBDIba+yLj/dGVv95EQrlJRP/qxopYbOQp6sCiA+0zY
L3aehJJ1UiAKZoGkrDgHX3KS/l0iAwM5Akv3r6ykf3Vj+H9bTTShWX1dSInQdkE1lNJWl+hl72J9
U01LyttIlYCq1mnd3vbxyjBXIXnTz2P+q8vF/ww5c+u+rF06kSoY1UzZ5uAWEWCgmNaMKbeVtsCe
Wi5l+BpD5wqAn664TlwacY4BX0ZE019v25ENyQsugV7RJvW5kohXXki+tOHPWIn6qIe0Yfn9CjQz
iPFd0rrDTc7rCO3a7JzkLjpuAO6DaLMQ/wwdistRvAalPXV3P0+qfCkizP/+5R1xJikRpTanrQFZ
zAzrB1Cf7kSnKAKBhqKRewQhBiwFna8kdVJdf1EXUuJG1OTW1bSwke6Iqev30q9opllTqEIwl8Kx
fnrphWJDRLkyW/9Kk/ufzy//64Pq1GGyxbGetlCrHaTEURyzFnPLiXvyRv0Nku7KjHx/iojm2Smi
oUWsRXI4bRNuvNUDgiHcwOWptZ713gIqqKBlDif9FG30dZ8BBrdlykuPunDTtMsqvycX//lJLi2/
s6OmbiAlT6Mwbhc+SmEQkI7KVivoD59cs1/9PMbiwtsa83R/+f6SxC1ZytJxC1LBSTcH7HK3sOcc
dQ9aZ6V6tUUra9U6JxudAxdksCV6g70H3OObt6V3n1vQ79z7yjb2awSSrHZz7aSV5ljyzWE1cy+/
Ppohtsc2wdcRnqAviqgNgHvY5aBy+9o5/aUJOWn2sV/TsbNwNSjff56RC1mE+G8O1OPp2E1qMm3D
GDgSCCerHkyaBqSp9f70iI3EtNGMaw58Z65Q/1zXxlkQqFshb5CTYAP64TKycZ+zuA4QZ5R16F2b
y0uhxjiL1yDSswjS47TV/MBvn44rNFJsROaWwb35eFx2a8Mr7MCNdoGLkLt9ZSrnd/juC56HbBUu
tKg101Y00MdQ31CKSBQgal5PThDtcU0GOPNAnUCBp9mKiBzPwAyLu9nPD/B5HH33AGfRTdMpwmKN
MG2POlerNnsyRG2PopFnzMBkkeK7vupM1C9fa4BgpxJke7rAPVX3KVZocNcyYCE+ffeVmDRvWaUA
31J1N0836ZGmXUW3YPTEYdoW4ys3PpvU15FN3YuqzlO6xi3rldGuhGRbn+6M44NMaaTMNuUE0O20
FoqnWrxraREdldtY/ZWMLT4dTz1IC9G4lXnCk0ThJRbdQA7vpPGgQNUVUI4d4w8cCO06WAXTcwsQ
OpU3Una6SU7hemySTSQEXq83rlL6DYAQKriWEt2Ei2Y11GD+jronxauw3gF3Xg5qx033jnSnH3Zo
LIO7E1fqaTaQgEWravca18vGbF+HjpO87jGFadS90kcfkdTuSqy7f/5U8oVApJ8dtqYBDqadCLuG
H29UYHq7bCMt003LbfNGWjbu9GZ8iNvhUfvV7Pp7eVtfCfiX4ox+tgPjduzaPGLkUAD6hv85voqx
Va0CgIRPJ6oUdUiLcT3P1FjuROV1kG9/fmn1Qoif2epfQ5ykN0jV5NW0HbJ2hxvBTM1xTVAxVhth
wWl0N0hYrkxIjovu6QgW0oQAYRqo4hj+on2gVfpcm3fTsDlW9WuUYrAdo8IEGltFCzIJPFHCtRuy
yASKiU4fpKcsR824YkGirj0sOr8oU9TVsbrA5cQIIw/8wY6Yu05A51ClBkIQu3q6n8KtBG+bCmCQ
vlDPFbVD0CLoex/1cBlPS+SoXYR4t61MwgrUA5jgz1OkXEhQ1LOvo8Fk7aI8lLcg66DU9s/UwpFS
Gv2WfrYNs5b16w6qVd4j3m2+vPGIxqF6lAH7glO1uieKlXu4e2JFucyiEq3btH3C9OHn5zszX/tn
/FbPPmE+tZGu0lHaDq0feSOtltztai/BtlXfJFQ57VKwtPsJrruvoYkx/CLEF3b/J2xtedmvoA+W
9e1JO8DU0vbHa6Hv0qr+9FH7crCL6KYZXUPsbSm3lxJq2RiXYbTUH0WrzndS/gLSlhVmQRuY4Q46
uMIT/F0h3/48M5eO77M8KujzuKozYiOC1jbs0mO/pd95ZVnIl46Ws+QoJW8parOUt3FViq9DEk3L
CssHt+lojScVpBS9C1TvBFVi5g3SCYsUaZ1JqcnboiGPEm9qyxmb3ZjS2JMCDXHtoAV1s6ArV4Rw
QfGOyu0aaIE3mRry0Y1U38koGrL1uqz5SLseh5Sf5+rC2+hnWdiUC5pB9X7akuiNkLVJNqKJ2u7w
8fPvS5cGOMulBiNrj4uKQDOu+73p0apwBVuwK+Kq5P4VfsdetD5eO/bn4/2bU1c/O/YxS4IxWWfj
Ngr9VgpejQWwrvyWO2uA4Ep/hwS8BQuLmt+i2pySAy5vP7/mpbc8O+5jqEFFNpIxlkf/iPITCmMn
4VAN1+4ginzhzeZ//7KpzL47ZeHRGLcU1l9F13j5qFe9s4Ie9eTl63m/43RAPDKWR+sGaR1bdj4k
u/HRRHpP38l2fv/8omeiIf+MOvrZ5tK6ojHFAIJ6Ku0W/cd48qTTcm5avuZP9W0Xe5qvbxY0coHy
+8IaUf34IdkJol9RvxEd2o/S3/ylC5c12Kh1e0XmRr705c92ZRdWodAtkhHwEwzF5DU1nhrMiKbO
n/6msFv6cLBNvMT25Uw5WU+tE0e+DJaBNoIQrOoBHtcasYBR34F6zdUrNtdnOkD/nC7tbH+VITL+
bcJ3Q2YCp5i31uvc3JF/wa69kmpeenXtbIfh2j6BQ9JY9FsgUdv+rt6hTIuu1yZxjksYAs/lTbI8
uoUNM8bPn1RHsUJPunJX/HTE/WbPaWfpE4VX8YjrBBs8+wXauZEH65SCD18gkkh1xJ+OAmc5nCkN
ySknKj6yZRI8YV5GB3WxMrBDKG8X8YupqzA1rfodcDXv0l7JsWaRne9Cgjbv2C8bR9WmKB8MFfHH
YKYK7Bqg881+GjfYXHXdI1qtyNkrFV1z2ITdOvS1CtU3Kyp8Md4ryJxEnoHz3PHpCMdHWdcabTEF
/U9xlXU7jC56MLpxc1Mf91GFHxKeiT9vtEs7/txQ+qgfMeuYH5xep4Mwvk3ocrBQdnRrcohhDgqt
tmDBb7KAZ65QTVhpjp+uIOzaxZo7lYXM7ZWq28WPfBZYO6lWxwz43HaIo02lDb5uvOQ4zem3sbgc
e9FulT2MGOuIaEQByH1EwLuOraQhG8Kz0hoaKECvU8vpgrQeDH0kYQtaa9zEOmdSbntBt0WUw66E
Y2lefN8tyrN4nAr6rHA8bztyD5urkkR5gbbce7lHbRABCMWhFHvci/oj4pp0iEA2XPluFzLrcy9c
2mslnhukZafcaZcyivn2tJZzB1COCWZsdaKAaqGe/FT/SveLZeJzGqGymlPnOoQu2Okc/vCztAkb
d7gfXe0+v83/BntNuCmSX0qNb/eVFXYpUdPOQnmuoBgeGDyp4SsOOihL3UOUxFbWPPMBwsg6clXn
51m5VO3TzuLzgop2cmwZK95jDbxWneyh2BrrnFQAVtcD8pr+wsKX7AZ800NhCxvT0a+MPYfab9aC
ehaCcbbMpmPH0Npa3VJBcQY3WSLHcSXbvFS2+bxifYkwKMRHHV66UMFRl39AWGbZ/RL+aBSNdqlA
dernGbz0tdSzOBvTx9IR/ZTm6hBeW7nu9NUTDdIdZNjJlVc64psbclFSfc29MuaF4KmebXusiIYa
zLC0jWbQsbMYbmV2772K81mrUo88xNuh3OhYhsShnb5fGfXCDlLPNm+OHQCg60Da9usR/86T7NWT
5oThc0+3HOrfSflou5tYPa5O2iZr0bJQbtpVkQNe8U5XEoq51fjtqjlLuCL4/cIAQX97GpYaxjzl
Gi6nZHq0jkAxYN/Ibdcdhb/yjegBchXwpwNsYRmqj1hGtUs6z+z+ivINYARtgfzkrQFsNV8XBRZq
XHdoW1t4o0GbMHJrerkyc/Nu+m6pn+3oRggwS553GQY/j4XTvknL8eUkE+iSK0vi0mY628dyL2LM
hwHC1riVnIfBWhxQnroaki5VCxdne1VHSTus5r2arBYArLanTeYPXrdSnHoXI7vtNRZFO+LEaryR
XCw48iuLTrlwaVycZVGoNPSymTLyiEDkPn5SvPKucOr10R+XyJ6uJi9/y26kDb6ST8IOtIkfPw52
92Su0RnZs/qd3gt3lO9Wp/urEfrC/pt72l+Tl+ZojuaU8VDmPbgQndLKXrMp0hKgn0UHTssNTPIr
mdKlVHVxlinJogjraI5j+LGia4Bd6F3xhCmx5Ca7+EosvlS0WMzT/yVYGtJC0PKBQaAJu/kaPRb3
5Gde4R0dw0csy9Gs6G5cNZuFAwDTjnaNL27Um9F/zdzi8T/bJouzsCaH4AkrbEW2ipcuRfeP7mPq
4Aura6fdpfRjcRbBellss3ouzTQewvm8F0Qox3iI7cKCuWYDeXIE73d0ZU9KFwLm4ixWhdmAwvH8
5aLgvTAw6NpRioht2DnIayCvFznZuhHuIx9pVATWo50w+eaVL3rpgv/Z3/nyRSMhPfbFnO+gRvLW
3yFz+HfY6kvtHm3GB8Gvvempvc/+/PzpLlVfFmfxB8TmaFQLRpNt5I/WD3f4mdO4uFvwn8mRvAM2
v4fQxhrUyZ3afQodvKuuzPOFI0E5C06JKRuTWTF2ai3c3CYSuNdOd+VCAUE5Cz/NWCeGNi/Jxquo
ufqTZ3CFFy2UwFa5m99lTm2HHtZdtrpUPPy1XKhAzo1mVW+yc/KQWDmou2FDi4zrlyNe+bifr/bN
gfJ5On75uAslnprkv7er6B69Yds+ARBbSxaNh1W8hGPiLnw4zqlbP2GHYw1/T9vg0Hr5dnAbf8lN
egU7z8eyilOiX0Yr0HqrK0thXt3fPdtZvJqytILMw5RVHjrz29Zt/WlZuKkv0i8MHHOHRNzN4rmy
UTXxNd+wY+/nkT8rwN+NrP5rECuyODKSisqwaMK+pN5tI2EAfBkwxCBAjeEKtCtm7qcnc/ofzGoH
Rb3X0Nyygie5vw9Nl4a6HlrHpxbTh9sZIwflpUTdwesFwalTL869BZIJyClhQJZYinoz0aEyl0O9
RE6ihP8498Xhgcg2TIC2f1LhyLQ3gPLL5BDenUrXQLZssn5+Y+nCsf95u/6yDpQcDESnMtdoAnm4
n/mSR4PIbR9D9xfVJn/woXJ50rreXNvpl+6/n2X5L0POaAo9FRkSU6bVyYr8J4nv3LqdI9vQpe3I
Ay5g/ZHoBtdO4QIX90u3cR7hUvroeq0i6/7Ky18Ir59P+OVJijJOTuOceUuHadu7mr+wi0NpQ2u2
5FXtIOu80m/Lm2KX7K6MeCkanOVxqYDqSjCPWABtFfVDIqwn60YJ/KgGguOE9ZvEysMbwkacbwFK
58p+l+YT8LuVfRZeRaXAxm/+zierd/N9uj7ZK/XWlZ3Mvb+2cS+VZD5Li1/mM2rjSZMKBpF9gQbS
bqot9SNrN03kTnxhiY10I+w7dAjRYoE3a03L7q6zF7kdi5b8JK3S7EXBJBWt1ZuAnoIH878P90Z/
05KXN9fW/IXP/pnCfHlMvUNfVhoMaTt9CM/TA40tqhnVbzorb/gPLQ7oxsyEg5Vy368W7+WvK9/+
0rBnOZ9kikVTzd++cvK78S9amgS1aA71CNg7LcdaQiEvdKpri22OWt9888+j9st7JnlD5QoZ8+3E
qf0nUO7b8jalD5hZt0hisrcom8Pfc8CHmw9XXvLSmGcRVO6yGuUl5na8NQ/01/Lai353GDYg+UCx
yFJeKyJiqt+N2i6OrxRjLw06L/ovL9oj0TF704KqGl4laCAxboLJeG25zHvzu2k8y/kQWkNRqGMa
VQmNVQt6yl3hpbvFvfhcESyefp65S6tjPgy/vMOABtBJyzQ26JjpXMgF6KeR+Fw0aCyaBqbnRcBJ
MiRXhruUb302zb+MF+h4IIoJ42HLAFtjj2PbU7lLDvCUQAY9VMt6O63jFfyMv/VSXhZr2aP14jSP
EXn7z698KcP8vCx+eQYlTqZJaFks/V/VCXZcDJXnBP6MNfkDXul/lXVxV+2jW+3uPxvw8xT8MqA5
YCKNPTAp7d78MIOHFhUdrlwobwMW/yP/ku/jFqKxrf0Og8KRXn4e9lKN7DO9/zJshBwOPk+soEN3
f7pr5jmuH7ND7+Sr6a+5Du+hA7CwNicXLpbGzbQ8YHi4/Hn0C5vj8yrzZfAmkKBVZViS64iR9N1d
VD4hondlc1y6139+2i+/XvZm2QxwPEAByetmFbtY5VlzARt5UDt6e3sTl5M7uXOOWFw5yz6vBN9s
yM9C2pcx8d8Lx27gjZjLbZRsF+BEIS9zt8cE/iZ/LdEpWXF4H8RfwS993aBHUDwhLnTX98vuaIG4
mWjKxjwkWut/lSf0CIq18Y6vY/8Laz95E93mV5b4pck/i0yIToR4QvGoAFDc9CG+cpZcyNqks5Ak
tC2uWIi3bjX1OSg8lD+G5i58EQMHIrU0+j+vnEstwU+A2ZeJxtknF/rPyPcR38l73Go9GTrXCpn8
wD0+KLKlPag747CwwkfNySyOFMo4e4ClXBJ2J0+gT5hcKb9funp/Vmm/PAy8lmhR1qw0ZIeW8/qC
4GpnnuoHlub8Uez6ELmxV17ZNZfAQ5/FlC/DCWNcGwgAsW2s2I25eExe5EFX9jTnprAUGy8/y3S0
NT657nEXXlnbl1Iocf7iX4bNxnoBHZkv267ni4aMzMkyjm1EGRAi2Jh33ab1pQ00nAfsX28EZ3Fb
fdSb6LW45UJGBUDzVNUTn5t1vqsOgxtsEIf5eTXMaco3u06cD64vT7aoO605xg3HIPxggzsysB8Z
uF0iinR4oiujfHYXvxvmLEtqsT4KE1GStpkGRC5KO3sykMgTcOzSPwKYRTMPWRxWKsj1RigxHUbh
p6E2cnqBMdXIgisDscS4UUvbpRizWAEQN+m7nqPkgkQPXoK21Oyh9TTJY0EXB63GWwEwE/xVxCne
8ZbOYWYfuf4Fw7FFp0718PhcJoY3+5+mbn80VoEov2U0E/HkVaGGhk+mbmmAeIEeIkdWJQ+VtA40
2EK95EcoDyJFWiBJtsbc0U+yX2l5SDGNgefvBVrlCIuOMrMa2z9/qM8o8N0UzpePL1+q0CJRavua
a83HAt9A+G3vYW5V981abv38A+2/qXdPV0LRpX0pnmV8eZtJ4gJW+bYS3geMQYXBBa5hjfT8sPoZ
jjfasKx3mWYJ1KzLVStkFoCqDLxAIns/v/H8Yt+98FmUFZtKV08Bj9DO/sbwRRNPl/VlUx6vDHDp
miyeBdyhP+XYezOlldc5sL6WCRlgs+zeBXex+kju5lspYpgbbDquAXgu9YVE+V8/4wKl+eoYtmS1
/ujW+2EjbZL7cA2Zc615jQ9XZNwcr4X6C0mueHYxzaKsnwod9kUvYwAwBislHB7GKfb6UXXMZC5A
JPsyWviSgdXCqLhDEGNn9Xs0EB9tlGXRt3bMxa2pXheAQ2ONcjn0lZ+/r3zhGBXPbq+oq5SLFofC
bUpysVNe9KVy3x0ScHCOglvMaasDkENbYotiSKC67T2QXAmDSXt6DICbg0jDL/PKgp8X1b8tNoTi
zyJ0eUScpg34LMb4VhkPrXlt3357qPPDZwE2xr8gGYKCjHy0A2ldgd6Tjk+duqrNRzU+oZ3l/jyd
8w9+9wb6vy6sPKHA1gy8QQ1GOopEhLAEN9E32C/7WYQc6d+fx/k+EPFG8379EoiQytWS4MSiostx
OL2V6/4xvNXd7M14np661/TKF5HnHfHdC52FIBDYdZmrzNzCr/fVNlvBaXUMZ7JNjmkNPAVXis7C
J2JTPGZLqgu/rp3X329SXvEs9HS0EtF4Z+jqBq14nK3namr4qt8dl8Na/lDeDLyiF9fx75e+3Vkg
kqp4SNT5VRG3O3BFdCdnWKI0RskKn2E/dl6wgrQH91pf59J4Z0HIbOOxRz+IjgrFOtN6aKxye42t
9H1jisk7CzoLdHZUjMCpjYNSGPdomFnJcoDyca2HMa/o7xbGWdyITp0ElYsFmGWvSv9bvS1XPWYX
3ZW6w/dJom6eU13iBdL+4RyiO++0HpbVIV+X68RJPKpcm27TuCenPxhLyE3oEVr9Bl+Ln7eWMr/B
N292zmRRu7pvEoWIyFd5RvQYoy3ZQkwIyr6kLqdiKUj23FddCrgIUujJ3BpNjpewh9HvjhtcZUun
bGiBjhn66LbuxAfl5udn+/5az6ycxRe9T8oCASQCGWBvT7PJl34jVSTcQfvamLey0+06P3eq5krS
/H0KwoBncaasisooIe9uT0/TNn1VHJSV0G3cTX5wD07bXNEb0/aNH7/k1xKCS/N/FnJGEvVUmocs
3eA2Xc5fOwZgA+HhPwxqxllkKVM8owOZEbIVFbv+tlnla+UXmBAn3cKsXRbL0alsdZ29Hblci77+
cK2Oe2lfGmdBRo8xg8edhFRfcc3Tw8mfPYtx3NoMyTraRFdudBcO0n+Dk6djIJglVZF0kG3UoHEq
Wf68Ar+vELAgzgJLMiHrl8Tcok6Zk7yEiMPdKZJdHQLlJR99JMeTk9MiOTzZakMF9D5c3JmIHxqe
/tj1D/IS19Fsj+It9CHFTm6lxp8WLqJtf6KYZMiJAw+8/Tqh1rFEWUus7n9+7osTfxavFihMjOMc
bUuXEpEV+omHlpR19I27/2yEc1h4nigFSq3HuRr0EeTOQsHlpy9xpHa60YI1Bgrj6Tqn90L81edT
5UsCkJV9lhqnnu8AAdTtnvUDd6C7ZnX00tV0Gz0F980eNGHxdrqyLy8cV+eUn1Ht0lETk7lIgJwx
Gh8uOlHDn6sFxG/TZJwdzyINLkSThL3yzNVnSf2K6M8WO9EhqFm/r3yhS3N2FlmSIF4cFwKRvZOc
gq2Oqgp2H5nmH7lwFpTYzK18b5Tcvdeczt7iphpT+ovL6sq2vDT+WdwR8X0XcWyhiYN+zd/svlsH
GDxc60nME/XNuaWfhRYpFDHbKgVxOx2GQ/DWrXpMT260x/4uXPfIUPtDiicWmp229v7zhF5Iq/Wz
DCbQwkE0UkbEnc2kpEIquD6t8MY43VwDqc+f5ruXOg83qApEQsGUcd99zzboJP/86Jcm6ywcGKNa
5UHF72KLZjUdqpvCPpotIZyff//SSX0OYi9Es8Bzw0C8IaZ+enwwbkPKHlvztrODrbQW/KObH4SH
4BrU8ULIP0e0120ox2OKqFimnpx6uC2V0sEUvtH2MRpvAcLCy0GCLLk/PUTqw7G9/fk9Lyzpz1rT
lzAkyVMXq/M8Agt6ZMPsyqsX5+9Borp5DkMXDFXOh4ApDPfjU3KDVD99PWW0p7f0cO3+eynBOYeM
Z5UpJWCrwQGtcBN51Df687BK1zIeEyV110ViRZvywPlphAjwXll9F2KpdhYIUPGYWlFk1poVDYvT
o+Rny/Zdv/bzlz7KWSQYgw6trJ78RkcT+F5UbQgbi/dWv/L0ly6f53DtWujqQUvHuRM5VpbU2phh
4AoCABn5xLvAw1mulZy2uVLp/77DzkI4CwIndUJ+HAmTrS7spHd118NcT6xwFd0GOa1syodbMH1X
RrsQcc5R12Nz1Dux5hyar39gsa4kThe+yTmi2hCHupKEgOis1VYzPgnosqlP6v/l7D123Fa7rtsr
IsAcukzKJVUOHaJctplz5tX/Q8ZpeOsrWQdvd8NbKlJPWGGuOTTHsm6IqpUrN+ilqLoEOWuNqcH1
sq0QemgMOcXb7qk4GTvEJ1vtvnCrY4sIC0dwR2TcQffx/kWZhbT7BW6SB+B8c0v49X0XFDzi+UX8
dTLQnjFHKzmX2xFgFT7ucauUih6+wrt+Ty/Dmb3I77bRnb4e1/1acIn/XBXJkfb+76PpyhF/OYsa
B5rZSSMZZDOfdKYtYlp0syewJ/79+Vc28eUsaQV7LIYrSQnGVvbCHQYqtnAKHv794d87DfD6Lo6I
vhw6LhA+fck+4n3U7aZgZXwM9UsAApjyOBoXoLu3+lHXii2X+vFZ0IXGEiZSIgY9Fs+8P7OEG2mz
RA7Nu5jwMjVdkSEaB0D0rRbntYNEk/+7RnDOFlPAeQTl449PpfFH2R90v94k0FtwFlj3zWvwQXr/
73f6vT6dd3pxjuhyp4Fz4OsA/ywWXnS/ZfiQhYeZdKk58OSYUSIyK0MbbgSQ6628rMV0gxUzxc8m
2wpIB3M3bfYxamINeLMgbUts4BS8NxMDQJxbM8TY16xsAVfY96R7V5VPrMxaJPl19fbvx/h+eI3H
uIhdOsEIlNLgt0r2C9rHybLLB8PHhshtdvi529UTTVEKdPpp+h2+T5/xscV456U9/fv7v6/YG9al
4HwKccoOsYXaT7740r/0d+FWuaNV6WpeuQde5ipfOoKy4kF0s/8xuL2UmuuYXOvGuRx0FrRpu3Jr
+Ol9tYtpUXaO8C7uuvtuFXj/fsLvVQU84cXZJRvgU6uBO0DyXwaflOTQPdWr5CE+aD/AJm3KfbQu
N8gN6f2swEbc/f+YMDr/it9EvJeScqsdlUWNCUiYNFpLA+tpsxQbqD8wDKPZyzEWquf/LSG5VJZL
QSFbUkbQGCnOBOPnMcjeJ+tFfv33e7xy511qxqu6D4y2ZaEEo0ubDOPorn9gdgxXyn9/wbVL5lI0
jvsSDmmNxg/lqs/LRn4WcbdfBSfl9RxkUwhDoT6jHmdmjH2xTc4/1uqjIAPqb/wJV+LuSx25oOn1
kHSlupfVZMCzOIQCP9y40a8VWy514nmgJaqm8XhmeQaHboonUfZJ7UBZW25n+YP5HNQnvX4Z8bBk
Kgwq5oM5w1V9LesXc8GrJH8zk81kbHu4GQtm2zRsimU7ULYhKdT2g2bH6mZajRhhCmuZHiI+0VXj
A7i06uHGKrtyUf55ur8igVIvYtI4wsXl2IXPSvcAOa6NfQV/lOTGr3AtV7jUmeuVMCpSHEt78SV6
UtYdtbyJ7N7ODoQ3zr9X27Vc4VJwXrZ6DxGjI1fojfteUb+k6FmmXa+tc8uZ5t+qlTrpGHn0Zd6x
g37o8RNPhVMrM56rlcfKuhUd/AmivjkkLjXmfWFqUXeuYIrpToPviev7UD7V/UM9H/UAKns0Ocar
epSZ8IoTTMhWzbz45Z1erRQEDBE2WGAUiuxsVNOxM5GQwt895uovvLl9rPoSECfA5rAStExYcoDf
EK0BfcEMVl3FOMb2nWvxWJkTQq+Wf4nMYkpxYqvZIQEzBQbRVtRtgTVvPbl96DLt4MkMa5rdXlQ/
/v17XCk//JkL+GtdZe1iaVVF51h0mkd9+2vYFtthlaz+/elXNrZyUSya1RmzraDhHNa+xO49CG9s
6ith6R95yl9/NU6CYZ2H/HRLjgv4ugTsDjYhvGlRdeX+uNSAL3oia4VK1jyCtgnc/HnYYmvskXhM
xKf/fjfXArdLeTc+solgDNQ6Bx/vDhvA0UZag4b3A5+io3XKbmy5K8nYn1Tnr5cFpKyXYH3wshSG
VLJ3Az//od/8+ymuNTf/dID++nSrDFuRVcQCIos9SrhG4lJHGAWjbIMqaUcXwGPFN+viBd3ytntp
VunTTdXVlWPxUtItm00XqWVEBReylkMUB+dkZ+5j5tHP/RXLiVeLFwFps61340ZOdK0sdSnQLgH/
cnawqrPN4AerdjXsk6d4l3tApFamj6WM+TXvjf9xncgXgdQ8Q2GA/3geS52OYIchR9vqSXgA5OuI
r+CpHv79U17ZrH/ig79+yagp4Z6ZLHoVMp6CZCrRnv79ydcO/T/Cib8+eoL2qJghh77U94dUaSkI
R+hfgqMBClzUJpjohlMGz5Oow3+kEx4oriYwWQKXWS+7faUqnjr8vvHXnEs43xz8f3KCv/6aAM9V
bUlICzt39NqH/pAffnW8TNk118MhuhFuX1uaFwWkNKqrspX52Rop3Yvy4LRT6Q0A33Mog42ab/Bs
vrEJryW6fzbnX080qqJ8VhmcJ+rVLUMqW3Q/9l5YlYxoaTe+5HuVi2FdSrLlUpYs46ywKzay167O
XxJ66UF+ByGATyjTQs2OcfBV+JitkmfjJGwiy55JKawbf8G1/tOlIBsFEHqN82MiPWEurXZAuNlM
ozq3zmTr+5XxJ1v76z3OZgJyWaJIljZ+nXN1r9vUbX2JMZ9u20c3bsVrtbhLwXWz4JhrTLxJYQ1r
7M9PxkzNlnE2PDRmNz3e0k1de56Lo2MRFpDhModz13rITyqMwaB5nZr7W2qj8wd9s5X+HJF/vTAt
CPIwNfgCfdvaRMf30+GWMPzaR1/EDt2Q9hosPKrixrOivgyBr6RMlB+r6EbZ/coG/fPr/PW314rR
G8LEF8zSqn8I8AaxqFLUTLA5enDj7r2W5/+5/P/6kmkpEoH8ipefgzPEBPETnJhJqXcLZjCd7yQS
jBbbnNAOwR179W/ZAv/L3D72Rv6/z7trtY5LnbQMH2QZJf6GlIYywLX8aGR7ZI8GfneY1YsvplsK
L2U8usm06rs3c17rOArkB9MfUA2Q+1QHYY+J0s9//0HXjqtLrfQcAHOpRv6g5XFwhV15J3vx/Upa
aZrNPMWNAsTVV38O7v569Q28p1gcSZm6+RUMVTPvxBKLafwEF/2jNmeYJesYYk3BZBNt2EjeluZ6
FnbG9CR+wsKM01taye/HEAzrUjYtFIYBUIoagTbKpz5s/Pg9LmaHBu560PxYGQ+JcoiVe5h9OkFF
8oJLXS5txI5U4gCU2DZ3kDxurMkrG+tSKd1XZWQFNX+MACCs7xh3krE5N5jrxIozuqE9uhKhixcn
D9lqPhgRR1xlrBcI9IH2AHGSW+/fS+hKTCuev/av37ZfUuy+K56h6JlGkmpAbIxqarcagVcihEvR
cFEPQmedLxoGn1fVfrGHnXI3OEw5e6h1KH/8+ymuHM/iORL76ykEi2pqbvI1g99/4ixtn8cTxP2t
vty12PxSFkw9FfTrObmTMZY6hY9Az4/pVneNt/xzeJXfDJwjsSmCWOpkoGsaO3VDHFZu9biurQH5
v48H2DqDGnl+PNQt6bTBlt2KcrdKbnSZrhzg/0cUnCiw7OPz4zGRX98RDjgmHfQb2+Ra0Hqp6m2X
UNA7gTAfFikggPEFou4jpuieCSDaXbadYzzNlDC1+2z97/XwvaGCAWniv2+sXyLIaed8WR5dk4Nh
La1LAXSqLSf2RKtJXjeJq4cUTNMT6Jjmbr7xzVekgualulcGlxyXMt88fTFvlzUgeWydprcXrtRj
5gtO8oIrBk9qHdKnFLsmQi/vVpjy/SQPz31xWlhxaM2gSs5dt/Cj5NdcfLhbHJCP4Tpw5/d0NR/6
AxpZl+Gd4kG4XxobF+xDstP9cg1ftbajXzd+g+87gOalKjiMQC3KCifX6BRu4Q+75b71Fadatdtb
pi9Xf+eL2KaRVGhkGhLE/M56KwbepjPs2YovgVs72CXvA1/zVJ8hYw0R143t8v2ZaV5qgWUYxWIy
LQCWY/m30KE9NIF+FVXx9e839/12hxr538U7U/GPSp0XZx0jhjHb/S3F5pUAxrQuDpJ0xM80UUnY
ir38SRGcnfHafSk+9TLQVKf6ED+zRL14VZ7KvdysM1hmW+1d3s83Xt2ViMW8lAIbNS7Bf3TNDR4H
n7gFg61g+gByE1QZZ/oFrjS8VZC/Ul8wrYvAZW6XOmo0OicDWmAYxk7F8MBP8WS09rJdqHN94ZTd
vo5bSGs367LfZ//mpVZ4MgQxmM9LsnvLX2rGOAhHv3RXcYNN54m71L85Vnt+jP+bM5iX2uChUqSl
nhBu9A8CJim2sZq4WYtDzTF3I/e+9jAX50lvzoO0xB0tZTPv16Y8Lk6b1s2Na/tKHmpeCnrNWsdV
TmI9hp94RAne4GDHHDrP0i3xybXj2Lw4IKC9zFHf1+LeeAwf6CInT+Nv9QVFEpiCOGb0mllC6TRv
i8PoZsDA3OJwk5lz3lXf/T4XUUmqJv+frGshCdg2/mIcgfV5BUYEqW8kXuPWN7bVlRPjUsjbSlOS
LWqP3opi+CK29qzfmb1kC8UtM4XvIywQTP89k4zEaOAFnhUAgY9pdwOSLcKnNUeRJBROg71hciOb
vLooLhrjMzChpTM4/ozxcYrdoPnswaUbGOD34bvwJkxv8S2Pzu8DH0py/30qNbC0TA3R4RaxqzBp
Wm26/Gdv+ZPhT23m/k/H+aUUV80lUxODWtkHEhRKPalySGwJXkDNGPV2lVuD/e8vunbeXcpwh0gO
YJj1yz5ykhFZMazhuH3LAhiCjgW+DA9vBUPKsrbLYqMu7jC8F03kKrd227Xr+FKWa5hmmxnJsOyH
YDuWu34W7QJfl8ITGRTEvDZoGJFc1VsAd3mwmb849vvwV57tq1y8sXz+tCO/2XWX0t2gM3ILX35s
V5sn5gRtqUrccXkXDS9S9snkLRC3U3O566u7FLJxHRA0qI5UvuWxH9SgUbP6eZwKRxWZ3KwhP88G
ePG1gsOwNYVe09dertROHqypdGBCmpGSrXRMc6V8J1eVlyefI52oQsYiUPTk+Kk1fs69/z/+xBfn
WSwqcT2lvGFhB7X7d/GEumJrOLOf3TVr6b58KlL7MXm+8W1Xdv2lHXdsjYVUDLA/eidci5h6jh59
Xz88m2fhXhd9UuvFqhp3ZvvGZvneNcgwL4XDpRSYEgAq7H6Z/pafWvCSdVEc5RCbwgw0LaMm4UnV
MNZanopEW0U60+kF6M+42OvGcqzrJ2xJABWwBTDW1XUvVFArRHaeTA5e+f3sVgBNB6mAiDDZRuSp
/d3c6Tf24B8J3XfL7+KgNI20WwxlhAEEThJ+IeIo1V+0dZoYVCKeTCZ42pZ9SYmml+eVHP1Mhbuq
bH5icm2H2deSfvaltJrDX2b2WkgUtDajKtiNuu6SVyEBKEvksmusxwCiJlX9GCcLLRl3Obtcx6O6
RQAWZICrX3UaOaJWHNVyVVWCLYj3SvQLlxOnijCWiwQ7L96mJjsMwiqzvBZQxszH4YhjKcWBYQvH
aDydEd6xvNEivdKowwjjv8etEBt12mmY+orUAiRXeJDWhUvB9qXeROjuhBtNzSununFxqif6rPe1
ps57E0G9iqGyDWHSDktGs+cna3j/9+a4IuAyL0XVMQsKYjj+zoM7HuCmWD7A+BUaVG0tr7h7W5v+
4CIBhl4le+NtkDyIVpphy045Vra8Tyle+g/CGX3Urs+0yZZiJj4agH1xDDFvLMhrl8KlFruXwLon
ERuKAzktfmApvlOPiyeerYjSN8PpOgbhmZVxpMS9lWhcGVszL5XYWqB3YjglIiXhCr1/e68uNBcY
WdSP8WtlumF1XKSnsfrqW1+8rwNnNu3JfFOlyW678lVmxJIJtq8+WFyFrpUY+8N4mGcnytycop92
SCL9RsZ+LSW5VHYnMvPQgkKIKLXbOlx8K+Gd4E6IzYLkteG7xdQ+gu/mXaxvlUSurNBLnfcCOHtK
Rb4SP76HzA83+ro93UpPr2V5l4LuZC7atDiPKQwMWKzIvmVg97zhzfBDfaJMjpk7DpK7eac9WffF
7+GhyZzlJGGhvSp3t7pcV6rGpn6ZxeqKVWbtebPf69vkHdbQKjlIG8lNt8MuO+YHKh8C3m/5T5U/
5d97UpP/KNO+OX//jxzcVJF1dDJm+nnypIrWvTi/VUL6oxj6+1LROwNVSCTZYKGxH8KjQOrfFOkh
1sJtE7du0xaHsg5dmVOwuJ+Dkxn7ZXM/lI8JUGbuGaem7QA60VagPoXTdAoqfPLz+WcU9NsunO8a
LV+bJd35pIL+A4h2kDGSTlsCoIZk0wqcvAZDGTe7JeiowoyQbkNvxOEzg60eMOordg+CZM12Y+nY
j5Q+DUS3nlQXH3zblDdFvs/6+jBajzXDnoq4QdPmdYUZMbp3lAKvm0xHkD+58twuGP3eLD/7eCNq
gyPxuJr5niQqkhzYCaId9D/yEppJlr2fadyF8TtsrbU5tU66yLXLdZN2fjW9irkvdNTUS7NJnCzE
FiEdYlueT5F6JkxL1V2YR5hpziM6p3is/KVLva6ftgRLZrMBl7VVNf0jCLMd3M7XIclcKy2etWha
Var6HlmZM7X5j2gaj90UbSRr1Vf4nnaFuO46y2bgQW6TfRU3GCmp7MJZTgoclNS46O221Di4FN2D
BJ4EWFzJ72m6yuVtEv4s295VcQASTdWOEpPTt7CNgVFddWAipa/E7r4e9Y/WVO6sxkpWjdHruWfk
evI15HL9oy/rHFuWGtJBYU28Qdy0gDoJU+GGACQ3QgiZIq9bw+YtzvbQGPzLQda9WR2gEnN4Mejv
FRYW10LzFulN+KaVxWuSf3RZN+y1VFtJk+aWQ2quM3X+kNo5W5eK1r5FEZ7Ullr8Xsp6tYwt/pJe
0j0G0XHsnxv9GEWtI4CEqPy5w05yWOOJT0RvFNEpapw0sDwlXKWSkwTbuchBHeQgFk2rp0OzaSKA
rfdpPTNq9jNQgV+fFMaJo10SbvJk3VXbqTm2hMJRGjhKX7kBdk+TjWdeNNpi5+JNy9KFwx7rbi6s
Jnyqu3iv9ntxBpl8j7F4pq5JRDGAM4WHYdpHLZIWfaU1DgVsA+yypADkfhGXA6yIfEQl2YhuI9mB
MO8ysT4EmIbk9FGwQjuZS/RgAWycGUgpq7sxfaxYt8bbLIIYq+FbPmpmvy+bX3n9a2LPqQ1wDPmz
mlgkyvDQdtHKTNVX2nVMiBmkJMLkxmqC3E+MsPnsHbJ0J2KPS9VToZ6W4Kkc5XJjFOIRs5Fj1kiH
Rm68GsrXBmj0ay+ZfqhTT1weUukuZ7BtGj+WtNzxGPNIb1LAuKd9CerFGaxuN4sh+mtrOyqBtekK
+VGZ1QeYtsqTGYztOgeFK0SuoEzZTksoSrB5q7wAPFRgZMXSUGlgNXg9JXZVio6avSo1aPE5ecKk
dJz5zSPQtLXhl/XdsCy1YxrixlC8fMi9KQUY0vj5tLwONQPqoN4GC368Zk/hXf+ezTovNT8OIwxd
AT+paKBUHiMvB3EihDSyOk9gqWhZ7JOeMTQKEGZ8mqTEb4zFLTXFKY2WH0msN1LtFrInnme9cH0p
94VQhPiXHgTDHaiqiFhGe9CP3PPnqFAhp32h4XYvW6sk1iy/FttyrUQo2i29eq8r9VTJc7DPw8dx
PPb1ry5pbMjDHczx+snkV9djqkWdy9wBuyPXS8cAOd8qO11Yx2YRuEV/t2Dhasb1XoiyTU6xPxTT
3Gli6ykALuwO3IaKoD/KXQv6S0i3vOBxVWcHKk9W6PWd3ewNTrajSOnaOA0dHqZMLkXZvTjYQvaB
Mt+0HiGHiMMP3Qo0W0Cu8ZFZK3FeQ9DQOjvRnS5zpB/8n/WySWCTA9YwbWl0JKSMNAQUe8CRX4/v
Rjg85V5c7DB/KKUTtPal8DoSmLD2TWnXBffC8jvKGdErvqQc+w7YFwZmtWkfPg9NtBaSbKNH2XOX
AGgv0lJetfk2otFRt/nKHCLDV5jC0ywIwJO+armvekXG7D512r6ZnBQHXixKNa40jVPwbOW4C5Un
TvJ4Bgs0Y1n0odFKCLWdRX6lFiMWFEblaNo6EpfOKcqKbwi77lAXRvxDemxif9K8IGPWT3fkc3sW
vWW+UgxjxTAYBtqT4Uh6bLN4vLBVHaFEgRIzhxSeRk12F6OzBROUonEAuS6bIYfossl/ZwveLox9
PFQwGVJAaJtOT52uhFGXFOO72vbHqYPyBlmB0sfsFdkelFwqY1cGyW7wemlbKZ4QebVCzxhXm47v
NS0nGuOOEQve2mec3rXY0aakRSMzmIdi2SgpuaT6SxFxGlDdubxLxOd8EeySSkC3NXRPammxNM9Y
R620dh+qbhgxF1j391p5Vw1ei2WXSiEAMGoO3ql7XO4HBD5J98AoZhE0kPMKD7iIaXh9DF1AfZ5n
zqNi8nVGz1u5d7p5Aljt9uKHmfw0IFR0pDF+/Ks3OSSYpC05pxC8IJoFbCdtSktxZNmXJM9qnprw
WSu3yvmosPXhUBY7ulFhfqfPXoPZNhVq1S4Np6o4596F6TFfnkqSFrV3h2AjM9PWr4pubUH+pMb3
toQ7+o8qm2OJPqFI+aZs7S29PhDlwe0dqeQbUuf1dc45lMwP1axtQn7RKhSPKlloVsXdPgHbUzQN
7Sjac45aL561TNsE8xEvFFuumDk96iZ1IynyEl3/ND+ixouLhUWbOIour8M222FFtR3OL5+Krjmm
fg8htF6g4pX+wEFf8VtQuemmaYtvhyPVvVvMdxld+qE2Tk3nWN02izpXnurV3A+FUzf1XqMOoEPS
VpX6WHd7WXgMlGzXyp+glYs5YDq/G05KLJwYOXFqDEJxmXzqDWpKwlYXwJ/WWExOo2Srk5OYyWGc
aoXjqdBhdJbNrpeN0rGWmchKWsvhW29QMupVg6BKbAn2CMoi2fDnfMp/LAMXfmIobpL7iJcxQ7bK
lRrq/qz2uDC1br8odk/1n6KleDAq9m+64RIwVIbIy2WrzqYvF6SVsr6K6vE4jW/0i+1abR0R78Am
H10ZBuNcqk6k7a1MQ5ddzDtrqcETYynCxRbrj9XY+gxWwo+EJkstwBJy8Mli9FYExkoIPkVKBlTb
7MXaWsY9lNOVFcqAT8+LmUGgoFBt875pVloebCvL/D0roeIOiXDKi01QiZ9SAocp5qfWhnolVyNv
jMr8c0fbaVmZjwjJNc20LWOH4LsmClmaj3meVlaDzdPwklsfsvjSLS/qTFjnVdn9AjpR6vwZcAf+
7sEmwrOSUMCR9eRhlJVfA/NdjggIBd+3HlVafqzj6lAOlmwrhbDRK1as0KyNwZfLlZgnX6pRe5HV
YaF7biuWC/B44KxNoXtjpic20/MTvKRwVxf5uB/1Fihe0UWbaJ62A4bbNsO8D0MpHfRujtaKOLyX
3OFrZi+tVdl8SkviFYn1a5pgrJaJM+gviU74jmSfOnt8Au0OlFPKf6QJicmQA78bcXwZarfNkG/N
/ZZodlMHwq6QknVUBSswoy/Y9+1UVVjNIyHOUMS/FQtL5RDWnAbU3jA/xNkgSGPZ6fDJOS1RSZTF
HZfzTkFd3Db7JfmIrXdR46i4M1IrslM2fDEA9QRRkHoVRaZWaz2h5igZJmx2aHfv2mUC78wolh1b
fbSfOnPdBMqxMpq9RtMtrPLdMlmMsJEMNIGfhYlbSgWvrxLXalfSKF/m/RTmfrzEjja/iqr+UU2k
aVKxyyU2FBXXRPuVtO8REVKXVxDjmQTwak3zlr49ynHniIofyT9aer2mUjwK0kOFeUozPsNE3edq
dpq6kEkDk08C+HPX8w1yO+P2ns0Ebcpr25Tvs2KtyzZ9KaLxRaY+M8mnut9PRfQL7gXsS8hnMLKG
OeBepH+TCwzT2UH1FELGlFiBjx0sEfZC6qXVHSdsWXpyu0tpQkv+bK3y7NEiHSDWOO9dtdp2lryW
Cthl3P71yCqBIP5k9PWmjjl2a82dBZSh0ucoPumz2ydMDqnSLznr37TxJ4vQJR/j/HCCPPeaKHGD
dHKD+ks3wI0rv8rBW4x6PxPItWO8lxTRFrpfuinYElTq4lkx7/PYzQ0cySl1l9hQTNRSleJd0ZKT
FUiwiYR0MzNOUuszZxwt1LF0Zf1tibLtbJbPdYx6oM3XsujkIobWDNFkmmtYW4M4UflKQpeztUs/
VIOX5MSMYSS8uX5dxZ4aPwVM1xZvkeKaGHiIwt4U1/kPGoyN5oRYhhfvo/KmmRuihGVapS2VDGkb
j3BQ22hrWL5Wc1OTpuy0qT8to3kIMcxg3khsC1eg3dt1hLQYpg66M+Bm1aV4phITdT+nBbYTlC7l
LZhXCbCGhnHxOA89OblT60+d8SVzSAAjktoNvqgfUiq3mGDCG+tSvza2ennH6dlwwwzJXmFWU7yX
MZac2D9V55oi0FZYharpWuZHiKVOAxlb3mj0IIPP+TlCmFCf/Ydz2TeWl4mRvjZzOopOUEakTcWG
qu8CxdeCg2kBKHLIdCoivk5we+OuU3LOol3W4Xa7WHcmUbCa1p6EHxQF4b5JXSntIRdxZBNlt3m4
Ccm4FCv1QrIFOWVbi/TUHuaCom/nVnN4wOhu1XZkFFO3FbrItyQ8M+NzISEGElV7YfcrgCoaZ7Nf
DyVnXGnHzWoIV42W4QT53Kh47KxyyTOygIdodkkWumWiEBvHri5Ox7E0NlpIv11VfoohZlR5s+Zq
Pwmj6guZH+CwOL0FzG80RbaZRU/Rt2X+2+DomQrSDk+iXBokGxllpW0ytk0nZ9PXH4a6GRDXl/Nn
W51Upj4Km/5SB+mHEyCzib7Twctmu/gF6cGuS/0lbzdydNcJb9C9V8IIt8zEJAAzOd6+2blwXE3r
IGVERsHO4qodSobUkqqkTlZq8c+zNSTZsmH091E5ju9aLU7valC3lCrNXt0KQukr47RKis6jPlE7
UZT6OnTooCPzlRn5TsrfJnstLBoM2Ud1mzXTdgzjlWyBjtCX0yLJTEylfjcPm0Jqfi66Hh8IgZ8s
MSzWSE0cHJueOqV6qPPxdxiSuNHDtIMgMlZdVDxUJvNTgWk9iLOl25Mekb3MARRb4b6UZ6cFR81z
ueLc/zCzIVqFgfRbMCWv7IOf8/iQ1ndL61QfSv1Fj7Bn9IOcp3eVzMm+dAzGkqHx5v4cwBndrnwV
ZDg4uNFhUWeuzs0Wk4xMPVQxA36eIUDLcqXRngtPmvyu/Cxj/npblZ7U1s4qJ1LP4wkbdqxaenG2
NSVfa0MnaHzgaJQY5vwNf0oCwQLJr9uJO4mKXVUDg9/AG7CsU14yLv1b/yEd1RflXZh94N7SSupd
SXer1s/ixz459Frr0DnWTh2XtRa6FCuYZMUXO4pWaXnX8F8zHm+i2ma32aFPNgXWm4NTJKsax0vr
qCQrHXg2ouLC8GqQzGTB4VYg0CmfdUylgoehlr0+t4f0K9b9ANW5tFEPCkrEcsFt8YeRpHYW0PJ8
qZlaa9eJssvzapPoKyDwjLqO3Y+od+V4EyS/hOgzWJ7C7mtIl00l+Q1uVJVL6ldQJgwbTIJtiLRt
7VnVsTQWjlPkbCE1sHRLILdUpZ+Yn9aQ3GUansI6/4ztoQE6qODlqoUzJSyNdJM+KlVIBvpQJx53
yZy4coEFVhIdUBOv6jbaq+ZeP2rVnilyEyMdZDOVa30JQ02W7YXGS05loji2w0ZaIMKntOqxDat1
8vBdk2wJEwTG9kU4BwxVWs+5tam0t0hiADEbH3T1y8CgN6HABKR+5DAr3tQGtqOge2q9zws3En+2
Mna/xQ8L/Vz+uxpOGt1/hdny0sPoU9IocBzk/J06Uxcdg2pTa49Femi0fcn0PBLwnOl5xE2i4HHp
zc1GkjcEBEv5swi8DG55lrsGRbvOww7VlqlVJVN3HkPEET4adDf6zZUUgBqc1OeiVTlm/V6g0AKD
uD8QjlRMmX0R47l1tZawZHvNS9v8waXSvpS/tNoP66dM36jM5MO5B6vTMdmBpXGnWMMxyMt7CKa2
UvEyAdWLD1awAmAZmc88i1HeF49q9BJOR7yGheW5UYhsothJ4uKu6sjjSar1KEfK1K90kYdbDsFr
ISyMTENM0jYqXnFpReVml1nZyigSdjwWgZYrRSdhq+IhXeAcvs/r8kXnlswIwuSIZDZ70cpTONtl
fh90LPmDTjpTqPwCSAJFFftnuJuzE5qnOX20loWw70BnfWiOyNVsw9jP5alQnuvgTiOgLemCZb4S
uIO8zrNdzJx1r1A8TH3qVkmxaR9KzkHMmVuZJUte81gVvqF/9Ms2F6jxruqPNl2PDP4anwqIHJFL
k7HB6YPnMqLVKIJnl74KdU1x087KrRb7mLCAILEMv//FLhMsr1PXdEBHIpDl9P9IOrPlRpEsDD8R
EewktwIBkmwtlm1ZdUN4Zd93nn4+9Vz1xHRVV1mCzHP+NbHe6vJ3yD/NpruAt6NC0Lqnunf0jO/u
g79rmd5nrd00LZSh9YJY1Obr62w5iMEi6uoyF/clOa4khEQfXRltCu2Shn7JPh5tLPtNn11gN/uY
tuBgmq+VO9RZjsVJNbKIAQLl9J9YN6U5mMiOsvgwMspyjphO2/G8P6Xc+4PJOq9wpqySCzTESNGW
OyYgluWE95HyIZ6FcMZRvSGZHdTLxshmeyF3XfSpV99T/tG1jo6niBAa+1RWpUNErwlWohy6ChzF
PCFiGEtKjXwrPbM7lSrXpplvLO1dMFaETrU6MorY7tKQJVlwefxlxlmrzkXumJEfaT+GnbuG+ZpF
Tp7u4tYf9ACSg2t4tJyJOof6jdzgNCe2THpeymtHl3Z9HNJz3N2MEgD30EnTdsQzkOb/ZnunyX9M
dI0UOSZTisocEx+yFQtb5kozGhynaWjF2JQ880wvMvPIJm7Fbgr1a19F8Cf8fAS1UMtqbLqfqQp4
U+rYTVtfpEHbMry8do206aLf0DyY4X5FBBu7Vu6PP03KqEaCEzZ9Yxu/z/Twzq7anfANMwt2LHjq
qw3i/qRRgyxYUQCXZN7lhCvQN0FJpHTXRLmbt++ZSRt6AeFxSAeGRmsndZ+rsBwz2RfkHXaVI1tB
icSZpg2V69S3jtm81dX39VdLbiqV6hLL7y3EJs+5bJaOXPDt0x/lRqVrcWIVz0hJJOOnA259XXQB
tr0pHmU2nKM5xbi9J2GYpMUJRmD+mfVtfyCNfFGQAAEvvnIDWSEJdmqgmt/Z/NGeKy6WOEjIbWFM
C3/N/DahBAbKyjlqdUfrQxeNzmgyngM7gn9spm63oJY0rHukPXc6iTmZN8V8SPObOh14EvIGjNDR
sOM1rt0d5R5pJ2Cvq+q3BPDBOo+zS/qTxh6pvEvw3TpIstSY7jgDiSHGsDZW81uFx4lYaXun303w
nJixOVjEqaJXa9iYgtyB90mqXHSPm3X5eeCBd2S/lvwkz5cZSRGrf135S7etU0+enEpyw27b9Tti
q+Xknxh3WVq68wQTJg8XbQw3qyX8KCJnvruUM28Y66dBswEqvVNav0Tjtq2DZtq3bw0loCTM/7F7
hkgh9VuEWlFsw+uAoPxu/Q2ZGytOJZNQH6j2BpePmIJx38MfDFuVO/pXS/fKb6GT3E+YYBTq2yH6
J/qPWbnorxoxBOp46T60xa/4G2nbdVmBKl/KSAmYQWgsc9jiw+TfqsmOhmSL8ASjtHZcyeAybAt8
Dn72gOw4ek+R8akknJTbvjgA1tvqbxy5efeV5D5IKw3ZYn5TpEPXutkchLLPwmf+6ZnltPdU/6mH
T0BeKqM36T+VkfqalYKHrH5oGrTKL0De82M4N7vWfIbH3uTLk86tKw2gsF6tgQ/OVMx+DiQAiIv8
V1UvrBK5GehRtWnmg1FxTc/srTsr+26UH814eeD/BEFxsqnF+T9g6fHI6Zv0KYkDomNsx6gC+AFU
XDLAULx+melOpolZfsv5yid+84pBOruCN2/gWq3wKl/hTTq6mc3Zb+Y3I7+mPFNxTZg4UbXTi77r
62Ot+dbihrMHWoIgjDIAQrgL1I3sMrxd5Bv5rbxrFI/nzZr/DVwL0VNvbK3QGSI/rEuXSthquq4x
kQcHu7kCFU/fQ9Q41YeuX/na5c7NSSo3/bH1gKonLA9fq3lIQ2oNqBgmrLBhqJEavrXl3YCeSd47
6XdtHZUHx1rgPQ6PIgL9oWNz7KhwtHprK5U7FD+kPVjRNj2v7U3TwVcUbkKi9z/IipOygCm6XrYj
eimJ699vdSQAdDe3X9TX2sYhN/w0C3LFsZldqcgRpIv1vhCc0V7O6sspRG26VATZ4PNqmoUHwi3R
zweclHuy/R5/Lj2begE3pTpjHBjWUUHmpz73TWCr3xP/57obrV2dbUrpFtZv9WephvswfYM5eSw9
9oBIvyXmq/vonnUg/XbWHC2/tOZBGbnMFWzLb3Z4m2NEIZXDl8CspjBor4abQolxEndMziYM+biR
x0cAUuJmFdpu/mmvTFT1qz4Xh9lkadO9iWcrw4a6kV5NzA7Fr64p90rBe5uD5c0QGbirWlXj5jgs
pdub9bP1/+udxoaKBqhlmpyYlqaq+tTpP8C5Yl6sRv2QACA2kjE8OOyqcLoW1p5rSIA8G0UGSkRb
TdS9tlqz75Z4p5aVYw510Nbhn5zW/+xRfElq4jdQy5vMTBy9C8ws84pJ31piq5ojF8umjDydbfaM
kAkB6UYobhX/qPGXihpBPYTCZwWnbLDVdkp9eMBwsSubf1D2xQ8t9EGiEbqNZ686NdehibbD8jeM
mosCpePiAnMOdP7LsrZVVm3w576JHeLbvNHYtoq3Cq+EajGG5G829yrUySyGe6lvWcabztHF9Jw1
ZDD342HpeYkLMDEVew0gtZocqxe7u0eG7KUTsW5N5kVWdgEC8LLhUd+lvozjY7EHqJ2pyK3bx5ws
E+/PFTS38zZqOF7r9RlMLVzHuyKuiZZeqnCX8qsNQ3rRpSvZom3GNUHQ/TmOn7k3p8VbbWasJ+Mv
mn4nlNYRCMCGAZ8ICstV9MOEdFEjLSsiUcvhqH0MvTDD/QN9WAC++/MUBeW4X0BiIaugErToYpfw
F/A8O0M5rCaQu7qtM07BdV8twES7dYWNe+YWTgZHmJ4+X0vytttNaG4rDJohLSb+KHe7ajlWPxaa
q8waz4DLoBTjeJaGvfSy9k/UWeChHK27ISI+XTdX/cIK7DpC2/BrEpVSndTrrO2KjOy+HSV3m4za
Rk69cfBYuPX2VbdfULsQJ42cQFKvKo8+czLf0aS7c3RImTJkBgTyWgRRahBGEUFSdPCN/ELA6+4r
t+7DFFjqbiGpiLqu+WdEE1hA4J1GznJ9YForthk0cTiTN67FQTeeivTdNp+X6ZjBsgL0Gnu9R28H
uNs8SgDnxsuHBLT/g2gc2JMrQx4jikI+49u4nBrl2v/ZP3liboZka4bf9QyAlSTX2RzuCjfDwm8e
4ltVf+YowezpMNLkpztT4kGKar0rYe/qR0c8NaPCKHHPmB4ZI3MP/E6bN3Zg01QVnvLMz8urPT61
41bKTzLc8pAdaGAXmrgtHw2o56/Mrg3u6dc/VfhrCCezWfrRKmeyw+cuG8d1dg0+79khOdd0Fp3B
1Snfk4m2JKXYxsm9bp7lL8GvGbLtXPyE1ftAoquenVkBISFhj3T9ea1St9e5P3EMdso+qrqD3sIB
kkgExVjIu3VkkwA5BurzeJd7ZqdnM3/PVuh05CwD4oC883Q+3vxG9M2sL4eGOU41Xbt/WpVT3jjz
ROizT9CGpx9C61Fxqm+X5j7L8PyOrv0uDzkFihp7y/ahIVtpGDYe+02mMligIsmdCsSPkQGlj43R
N713rwqrSe30WjCvW+3FPo/te3NLbYfnARAUsEKJILekv7z8RypZXXj2vWTQVD5aYJYoDeTSdpdy
E6GQLVzN2tSx7KrnpIQOdx+z231ZvDAMcALJ4quhb/UEeo7FGqboZHMdVAof+uTr/b4e2Ghsuj/U
QzN8Ycl9ssj81ldPgsZcv8IRtUT5Ot2lRxJM/ySh0mhrWmx7L+HQkHczq1K1EvT3HGmoYh/3DKyC
Wm/D4XmNjtlyb5KPKN7a8j8Zii7Rb2Zm+8bTLG9nE+7xkIPA29A/FHfIiflmK/LXUEiHqOGmCQl6
fBdg+1L9YaYcs25Mozsh6OMnkflx5rJrlKgMxdNiEHFl8uUg1Nd/53BfpJIvw1/H4U6e+IDS6zA2
nl1kfmPB4UDcracaLV0EAYoQe3yqQ86JyDV5tevqO42PCch0FDktIpKoDURbOAvtbCwMcftlSK9a
MSEOmtDkY/fkDYkshnekj2XspWvJDAGubXJLNebWyqbtYqDHySOABy079fm0qRXreYDRJ99ZcjT1
MkRXKibhuiMbgdSGeXu0Wtb77CWuSQQYc6NFAwViotZBZlJuI9jCi9yL2RVhnkFM+puoP4Xi81yy
jAMpStNzW33mNs9EAuDCdCri6qgI1SnFRercx0c9XvT+VPAHRvkn/zUrRcYoLrn+E9akZd9SGXm+
wgKuvkrU7MaGN689MUcsu8zJIapwjooiUP5UQHs79kBGmmVFDhmquluaN6nmQznUHIXrZ2V/dVH0
+C0Hnv8UVYwZsSY86xZzd+Ko+ss0xyi/ijtXtlCAEy1zMyLRLqzsX2cCoeYzmTY3cBBsOgjIIAY+
5O6pjP86ePiFbXf8W/XO/U+oclqN4wC1HrGjNZyJshAfFSNR0n6MebbXBJqsON2r/MUjYR2oxTwU
s3IdyCSY9qX+GmZnHS1jFL7L3dS5q62chn4Mt636mDare5ynfnGQ5rutgF8jdHMGfpThPbFfVHX0
5nzfrfBU4aWMQJS0Sx/tKxXm8EWRAkNsVzt0zfG3rbYx7Ipp7Sh3Zdo1yl0ivSXqyKT9bVZfOhBT
0u8MHbplk7Y0TpYg7xmJsMVLP/XHtFBfch2smvqyuNgbxCgW33qLXKJfZFjnAqZz/Zw6LtLYvhJj
zTs3t1/mnLxJNlx7vRpeqYzwTygftbbaNQNveD8YnGvW99CDlHADK5MkgiETn2G87Onpe42G/ay+
WciKKywESXMzpOjSAWq3LBiJJY3PCew+cJqQnTKB2M0YWjxDk2OvVo0Xy4ySq6YjEGoiZvpyrXa6
HV0ri/IeHeFo9a1G2VY1tJ3UoGYs1tsqPyAgjpxIttH9H/MYJhchlB4+lIHsjbrd3gqbKj1JjHt9
GvECkKu20Us1GOw4dJrUypxBbkY/7vWvqLUiDyYU1cISP4sQAYmujXSHKkz35SmUvD4PdMXG3+bi
O5i06V3ifg+N8zK+sn626cEWeCeaxC1RJJVfhqm7FkUI68ZoWacywvQFThinjf4S6UWjpIglFKuM
rU0XKpog4RSEDZmCx2zuNWoCm+olF9KhUaTJEZK2NcjlUHlRbVf018FIXKUMFu3TEPBfqp/3PA3q
Zzuz4heoKeoSrgTOUjwIOlKIK82xCDJa6+bYxvXNNBUqt0eYKHWLmF3fp4pxGgneBCZYmGIFEBal
x4zBQWLCFWh3PSajMo7HXdsVT+M06LBaIWwXAcOx8JtG5svEMOdYogidUOr0TdvoyjaO+LwtG5pk
UNPFheB57sr2XKi2IzhFpLk+at0/OxX7gqCRZhwqGpwMd7bRoRpa/WNIT1ZV7JJowBs3JOD7hS+H
J2P0UlpQbGxZGj3wi3TSBIG2JAWUx1RjcHaYIi0loIRC47aYo2d8SglT51K8LeZeaj3V3leGH83X
URx02kyxB/C29XV/4bGOvJ7CDugsfQWrTyXwSA0NmII0S9mmswbur1hvNARzzZeENCXrv25u9+Ar
bKNV7xTta01rRsR2c4LelqyDHr+YxrYjaqJz7QScCaI34WYZ2CzyNWADsDFIYWkVYjvgaNC2yB+8
igDbYbFcLeLHrXdRI3bDEnsDCoRBZbFs3uNp2wxD0OTartF7He6NkSlFc4jomfP3vXmpgFMH8W1x
bjP89uNn3tsE1mj3uv0BOAvb8thHyVGpglydnlb7VxeA3QUbSqvuF6PzFpPPoZZ2Iv7SdEpbJBf7
GWlR+1zpascu5U/Z9ql8dNsa+Yvdhp9t2VCgk4aISFDjzYruSpX5mVjKyuRDMWA33HpFDtQ0vi5h
5oSNoO1Od4wwQQlRSehwx27xu9Yi7nOuBvtnbGt5O8iLcCUlSraKEf4qFXpUXmpt6CiUrHtkw6lM
30JhaBX/AvogrrnJ10JG0tnRCGZF9gEJtubCAPJ2dEPhZWkaDI19iOcZJo/yG1RME4R8NUdgY7Ux
O3FXeUBtVaUjORuBb8RYpod0bsCl4nODqa0BHhmy8lmCjNNGJVhRIs5DdZ8U20tEdkKee8yS9BI+
DIoauNPAeL/iWylQ3ZimKW/loRw8s34oxI6zcZD1VLysSDurybS98iHaRefuTDEx+WG8M8fNKorA
RupvMFDpbCcp3qQKlYJ27XnlG+ilsGgZ2Xp5a46f4/pPbwKVvVNDTtaitIkZT/DoSW5kvnTqcbZs
Zp3apdk6VI2N2vNX/Otqov9C8ylDgdAyKJcWU7r5mUkNG4xkunNxK+vsTRGLeVqgucESclbzh3pb
yTQ3H09WfTbjd6kFpd7LZfV44cqE3MnC/KpNHjTtA02LN2TY0WQUxLHW/NVI+TNnFB9JFPlaAlnR
gMJlsm47Sy921AbRvPTXkQnTzcw49hUJRzuexvInC7/iEbiTV1gsv4gMJibsIsWP34NSLLKybU1v
HbwOd4R8HnXfCi+hctTCPj5nODc1VIhXY15/knqc9mn3LnK/z81fo0ioWRl9A7kYXX4eSvlKO5kT
vQFjDrHi9rWT9a+JqTom+bDW5OSocTOtD/qH8o68a7Qhs43mV2yTPgdiOFfN8xIjeEK9KtQClr9w
zbgNzBgl9pZ4O2uhyYGnazMRLvUYakv4CRlmTwrsXMI8+cHli+wECVeLCkRm667/JST7FQrHq75t
y+m4TrskPKji1BmpE3HEZOP72L5AOkEtTwVEqmeXIG+ITm1suY6kGN4oc63B0MRj9m+U4lPGNK63
h1n6N0y2x6F9SfTGk6Y3XdOJXp3wJmhumUnGxWDWK3LkDGPHSZtfIlMYQd+uZIAw/m+rcIA3VS78
90c1dhAxMSDz0lZZ/5SwiRXF+hwpJHWDU2iAQP2YQqsuJ5GbDxWT4hdykFef60Lix6w77ao6inLv
w2pvzzk/By7Y7NOy0E7xG7sHHAgPqfwVAwJYtdtYYPI9Xo1KyxMXMHxdTCynIB35urfpr1ZXt6hj
CBKCvAsRTegKWHtT6bcQJgpS1I0I7ZPUjyOvJh+mAsDOkmCsF8F+t2vEeJ7lBXfL2CU1oaoQ2mUO
ca33rJ8NgShmt4A5aN44/sWNJV5QBjSbMS6H8xCD6HPsz/BaUawsrizj87ABqtIneUgbZ6z1dwsZ
CgaPyjTOdan5CT6XfYsrGeOKVAaioM5RYvAeFsELuyKinNUwdh+JTh91Te7vst6ydZQQbwRKL5dc
gKAjbdL7avQ80+RUW7rYNGp6KqVtjkBkqAiY0zTWRUuCWZAFrse8DdRRQtI6gwEyiF0GKbpGY+4u
syae+nn5nCVwQ82QW1eoqIcry35pFKrT7PkFxDVrb+1jU+7U6K+ySZlPlLPGIKrXU+ZUtnVWO1jl
/KSGr6jU822W/msoHJlvQ8ulWTfXUFw0AqzREw4yTQLifc6+Q5avtrnF013hcIvFa2/eZgNUV3mT
AQ3ThyLoluqQxRp/jstjc7QnvANh3DRP1gLJFBq5ElhJrH6GuFULiNNohZOrwtC1Ga7k0dMey90A
cR6ujQ2Sau2mNtM/+7XZTmqDoTl8nZMx0ELLLbJZeZXFTzhIDteC0STJOxIpehlMBBmtVlsogifp
q5UjHCjpZ9cVv9Eag5Ld6rXbNWn4LgEvyMNrMgPJxiaCm87IsyC2ZpXXB1VvJbsFj9+Gc0gYloIR
IHrSzSCXv5eYkkGhoSvWvotEPANeDKuQoZOZTbDlIH3jHDcqDkzLL8s/rTQhGHsiiWZlOMhzrBAW
/F1NN3PAJwQmr+s2913md0sRmKB40fBZkZI+xK84sZC7o0Ic+bg5Hqa3YUIaqssl20rqGiAq6go7
ZOlJ0DNGg6CDTU2PnyZtvbK5QMvmbPK2uHeW/BKV9r+iLhigwS/NpZDQFjzCHRA9+kXRvvcm4x2A
W2qOzwQSp5KHbjzqZ9/CEIWCWYcQEW7bsu206UOmTkXGJpagNyC0Cw3Vi2Ei/65TI/wA+OUAa35N
tf4a+WbRcSgx0lHC9rIzQcbAJNKLNBwFtTROx37hLs2NXEfULFrkFBMoJ2nJA7YuZeCcZJkrKuNS
8E8lW7f92O8GGRHIKg60nG6wFc8KopZWOHmf+Em40GMMPCPdlohvrFGea+sJCPK5HQG+hXlWoipA
Pl1EU/sx0yNbDhX+IdRqJDxbPf+7hP1gWV5WX7dQ8bW8WAbRhvXfFALkVbP9MWQt1HPM1i3hcC5M
HVxGrz3MCTMZp0dk7c2uy20RrHYD/BrrT2UK2scsJLtRZTfP2oDSTCgtYmN5H6oMw2nnpqnBVhfx
FHbyyFyKE6Uz0KbHNmyhHl7MyQRAsoyjZImrlTWOEh6rpX0ymeg1EXudACwWDsfYIbOZVyDAou7W
ZIhTpjmodO1EKSDU3Rs85ILHwp+mX7WxDkVqb3XBNwz/xZ/3CrrbFlMQjc0u4a+ldGj4x7dKmTwj
/cfBHyxVcUhsKwg7n+U4Hp6NtxDNTl3T7Y1qpasUJwTbXa3RQYa9j8N72HI68qAgromT9amODK+H
3dbnGShWvNVExFUTrTTm2UTqjd0a6ll2mvVXR6nVh8OuKf/ZdDER//CYnCa0ceWPPdwk/TpYP+jA
4uQzkiFS0LENbiJ9TuR066bNjwqi0VIdkS3uVI+YyFLU43BuQPyZftbSezidGU+rHgyr5i1GdCFZ
ntxLV7VqAzvWvJb4eGd5cDHaHO3Y0n1NoIBfqmCUblOT+SZJtnZyUOf3GjOSOtLrpsuOSLoHzWEq
eevkowQY+XjpJw72lMCW4ds2pjjQ1XCXGda/mH7bscn92dKpFcfwVmK8KRDkqZmJygxhgqkcEuYg
HfNm2EXP3XidpsSvF6x/Zr3XsBBgCtwSqPjwwQ86n5Q0QnYiu7L0DTvyiH2+Ai1jTYqMeZ+h9jBA
6Yr42ppfUnKVTRd/EfK1+6J+qfW3BS+vNKS6DveqXPGAptP3Mld46+vyrlTpuU4Ise20/qzM1lu8
yuQXFKtT28tByg+1TcRcR7ud2CmgYilb5eNziGL+mhYWxJbvCUOLHMU/iJK4jw9gx7xbnJ6VlflR
hfw8g8p8HupzHF5ZZuIKUvhQRA/bpNcM6bY30m8D4HS6LtIb837ShOfRgLqaCQCQowmxddizbwDJ
s//v+wwduDFNFxlJ6orS1l7GoGc5ESLJN6ooj2qzuKtR7JfYUF/oy0ITq/V4JpN+3ooBBa6iRJzd
ueLXxvKtCuurVD+t/LyKwclbCYGL2iHJKuzoKIz5EwV7ldnbMUREHs4yqHL1mI6qsHhTWtB8VmA3
SvuB56J8MOGPdAcmm7le2HWJ3dBKqKyFnbiOrEAWntJSspigLi2P9OV4vdo6Fm8z2fi60A5ZAbnc
i3A/Z9pVT2MvMzQ3smeMGH6d+oqEshRp+6C7auuX6VES4QtmiD75nibrEi0fRvSD1Rcqny3UNCRX
jV8U45JK2rkDZ2+t+ijNsmPqwqtM2Xyx5gwlVGxpHkscAU7F5GFF/JdMuK4mEtoKkeqfVpiRNjs2
lIHm0//HdSlHVKpkrCeikSDOGqzAw8D3ZMzeGqM5wjA5lzchPlH+rdp3DVmgIXkY3VlihuFAqd+F
ub6yM+1Mbp1SgRuxI/k4YoKS+q95zY5WflgamI6ocpMyx1phIRpagmxe/FhERwmtQTOnz0Za79XI
wCMzG95Qq6qL/2ebGw2ok7xvQlCDpI7f20ze6ijacNhSG49iuOq8vpiOURc6EfRKtS7o8tfU1YTl
5tWEhq5rlM96tc0YaIWIV+nWWa0z2JyoAQ0OANc7FXHbRBuAiVvNzSNA2pM23Tl4B+Umlp0e8qU5
2CwZ9l/WmPgWVOsvDNh1dOX50O0Lem7R7WxW5lC81qUJG3NdTW+unnomCaUBNNB7fxLhlferlInT
k34rRPLanDmtPvCW5DXCRLtGKpXWkqtooneSqOMDVspin3cTWXSAvGnqtmzuUeI28DXNNO2t2nyh
fKt2O6O6dN11iX1Nc/VEO9QgxIr21jcVI3TEIrCt8lDbNA2WtMqTYV01MTv5I32JbUUrT+k8YBy/
YWnb2XLpR0qm+quyfs/my8RsVq9nW/op5ht0OCv6wxFKKQ7BvIZYnbBKPejafDHQbYp9g/JBdIEc
K19jVyMyLvYzQIxa7sX4E2kr8vPk21JzsHCJu88mF+y9r5LnmRBwCunEV7yyrIXaetBh8FdmiWE+
4XcBRVm2Cxf5cpJ4sUfZwIqgbJJh/sAy1Ns/ifanmMHadefCOMFkQhMv+I2l5hi3pavhyE+N9jlf
z62e+3S+blu4I624tOXdSt+XlnsQr7k45BNa9ha5uHZsyabKWgFI+eArvMrCOpW4+UOFCD9rMLSi
QutW67mV/jQic3N8w2aLDeYhUhqSGm++2OIgisml6/qAniGnSOItFO9CY6KK49ZD/KyawonG0a3W
o26W/GIYuRBCJOFulRqgRYSoWBLLPFjqp0J9UplvZL9f92TGAuxvVnKQrBlD6/r+IL6ibVXvcOgm
oJLGDsBI1/1+PDWDUwBzRVc92jYlQzbqbP23eXRjAYyI7E1C3YFOAqVS/ISYfJNpX4L9GTYBfZU0
Qry2OHSl4xAjRaH+NkOMZ7OUqxrfEexAcoLRlAyuV5QVTVg4SVd60zI91R3kxnMyHLrlvuhuahqO
mh369NLNzyaCUTU51bLEoxln97rQd5YQfHrfdn1upXJvWrC8rY0qE2uk9MXYsWMtB+7DqA2OtO3y
2F17sa9sm1pAjFusuFUPrz0b77L+ZxQlui5zn0TrW9p82spQ4FvB6tBMios71V3UHvlD5kspAllx
iB4/0fDFms43j14KdBrr36CH27Kv3+RxeEqgYwaL4Oj2II0RNjFpG7fRa5Q+norkYtjJvuGTVkPF
g3VxtHbY9dqzkBeDRFRG2DTqaPvLArnvjpiNGe5eRVR9YNRAAAAh4FHDtk3VXZgRlDwaiEqWtXSX
8cswNOCiAXggqn1yscBTWzb/aSCp3HJUe9kp8rK4zaQTyVk+VWlOMkvMFFaOPeiKOUazF4qerrWG
tbeZB3+lIUzLWtydIE/D3L0lbcXb3kUyDXcGGSt6r6rnSFLMt0dun+ya7PduNBrDzlYADiIbLEG3
0W2KGZkoFigsKdJya9YT0s5M+cjaylk7kgrQwzdwz3eLq32Org0kkIFxwm69MG0/9f7cmpglFvxg
01z8lh1m56ULmVEHlP1K825ROdwWA+PX1H/HmvrUNspePLIg6uJck11kViIJqvHSAhzDqa1KtokA
wQTEsaVwLWKZmQ3Da8wfyo3IOUrnXTj9RliU7ZgFLg4v9siYVIqlPpUtIjX89SObJ/2zBt6+STmF
j+2xhgrR5HuuGB9EH0nVsCvy9K5F+HHLYnmx6BK4gpoGjJ69DuY1nqcc4ZOCq2Hb8a61w4sgrgfZ
fhJ/L/1OTaStrG6FNexgV/yaoKc6L64xeVnMTStSNbIFGdFpZkDdt+j/ouxUFG6EPBtVaLKgbljO
CanmG+Zs8gOQ/saSdS7W1dGm0Em7bdx132pf+7xL7tjFh4HNScskx4B9tHKo6yb0VZCheL7qC4OZ
eRWgrm4XLqtjFTkjNulYUjH+FY8HLvGoLfM18wnBThNeJ51SRtH49WO8AHVr6n9YfofJEwluNvqp
TDByflasB43qISISFSw1eUaVdZLR8KXsF0pGmLOJ/zhs55lRAssb/sU4yd21LLnH1+5oTf/j7LyW
5Naya/srin5HC97cUPdD+sqsLG/5gqgqFrEBbHiPr78DVEsiIWal4kT0Sx+SCbsN1ppzTGXyRN5S
3cmih6LYYLzFi38T0gwd+Hp7RC8KP0DlqvtAxzdGkWETJA9us/aHOw0mi3LBsMTSmnubUvnW1Qhr
ok1jLfvyG7rvgHxf9a7y96J7GLSL1t/FgbLqwxs/upRoT71Vr9/LYjN039Nk7aVvIV15+1to0Zx6
qumihq+CuaJ7UuXaIYSqO+oUOJUUPE3K9+xY8X2f3PQJFXNXm0Se4WXgsLG5jpk0vPbWtlZpf6W3
T6l577b2tRJY33LWTulesQdeqe0VrclKbR4LsW+8Z4PNck4dXLZ+tq482792m26pVzy0EI9Ho2MC
42OFyD+za5xrrwB2WKGyz6RjHozJVFsULshP2uLLEsZ5olXsRKsrQhtX/RgxRY0JNcbEuK5L1FhG
NuwaxaUTlVV738mYFppB37YIsJYFtisteS7UDxkN2wIvyZCT0luOIwCcNuQvWYfB8C+0qLwo82In
FdxSUtlqmABciDDJpZjyYPq1GL8Ld+n60bWa1R4lZnufaypfHhrqaaqaFx5N/4qyXt69ipgg+1Rn
A2PT29C2hufctxm7eOTAh9JiQzRgxyuSb3DnLoXKR3SGJzgSt62TMv0OWxdGTp9sa/va0K9148Kl
JEQHUnUuJZ/q1XB0LW1hFUW5Nx3hryJhvdCbADhCm7sUIKRoLAqeeKuZH4Hu7iI8XvFIRztGgU+X
Q7QGQ9xY2DqeLABZavSeuKheBa2ZQTe3lG9zk02tO+5LIz4mRnUfmkh+FfmoBOHBR5thKcGVVYXG
ws0xodXRznPFTh8xREBY67NhBWqjpQGY3sL+WRjlUx7hZ+jWmXLpNyCjh8Ra5pP9KKZLfNvwqrZM
rsbkVLZjJrqisFF324bBddZ3VLdpzWcLn69FofeYBcIqWTSF+qIU/qsS0RamM2Xb0A6E9d1msS7l
WkOY71UXfbixQ7YrYvgRRNEh9VCwY1RgB2VlFOmGSdmZbhuvWTvI2ISWrn37VgThsUabY6lUKab9
ucSBm9reXiuBOj3oDhg5By1QTGGXzlpdrCI88WSYW7gLK+Up0MuVR2eglgLBxm3AGSHrjqxiNY70
dtPhe+EhA1FoyQB9aQcMUW5y6VA1LBGYNiGSIlSBC4N+YCLTdWUWd36WXttS3BD/fNEn7k3eHKMO
qFLTfCKkiZSdq1wHsbUCufGi+eLgJ7a6jAXmBHb5tCG9BTWsY+yjcYp6BMVf46i0iXX1JxjVDHgX
B+mYOF6H3WahLt/HZwzPiwmZeNst8AyeQSaewFHPM4LzOGotVbdQ8JkboTzk9V3tP525gOlE/3AB
1oyjXphCHaShawdV7fJJIKqXx0EXEVJEi+6QNuTFaxN3WGOt0mJHL+i5fjaBS1vJHAXqgzPncQJw
O08Tjms9LVsPdc7YX034XImfnRbgZlyh78KnpK8LuSQvnZ6nrxwj6g3qmUM7p27BDIFc1oY92g4r
Q28C1oXdZQe+iiGvX1PLQy19HxPPSe8Ge23SyENrXHTahd289TWgg4oXTCm2tYdXETdIWL8UUl9H
ivedVawSO8YvhbmUu2kvCmoPZnWrW8NSH9ipeVxUcSeG55RpuHozCm0Xov9QPUzmUWC/ie6RNRTz
E5bMpYvDzM97oieaXWQpe2lWyOshv48NO1qM87zYBl78ZGEHDySSOCWEs4KR/aa22CrTXdGUOy2u
96lQ0CKZhLSyK/wu+T7Qi73Of+slzjuDLu7Xj9SY7t+fXq3pUf+S2dDmscySVB0JYhSX16tk799k
23DxvnqqdnG9ULdIS9TFs7LEWodWdrHvFvfNyl1QnF4G2x/B8gMP0lFFC73++ox0+9RbNoOrClfR
K8UJjMtAb3cwqlQ0HkrxAmL+pXT0Re4ZlCeDNaW7qQmGqhXVaBh1OJQM9uXgG+leyJrd2b6hXdWy
9dwVAO/fo+o5ZG+eQDS1bgpx42ly56D0bgKo6wNdpg6AqWrpV8hcb7oPNX+U1qH/YQ3TARyAXeMu
Se8i40mBkpivUbME16qAWjXJA670zsXg9Nyiz0vtPX5Xs1kjd7wlcXrt3FOVHsXjYG1U8BgxuNCj
woamWTlsAelA80rtg9daQxGOHAhz4no08Vxv0o6S9xZA4d1kp6RO+6Nz0LpgPVyS7KIejQ8QdPlN
17wZzMusXbwcSXyQNHzG/Jqea5/j81f2CDJLt190QMzahQ8LKqX+QVWpe3Kead9axqXBMsZ+sWl3
tC4wvFXdhQ03qImvJkpXYjz0wHSRkenfq5xBwDewj5yA3LERvUT3bpnokUWzCZPxCosiK4wQ+kJV
bV704EaWAZ4g80nq5k0YHYMMTYx3nSA/BEgQUSKq1vVwUekmOs57V79q/E/CbOr+2uiLtVW8j+kB
SxGd6qcSD5ZNsEfOAAWkhCtGo5Kl38cMKa24L82wgbzt3ut5e1M26bseOyuPbx6NJT9J+caDUwcb
YjjElrfkSyIs1z2kAD422cEt3Ohd90lE7/ONoMdK1nUe7BL/rVKvUjbSfLbnpgu7FvSVDs0EWdMu
lsw6xhVr2Eh13kB6m3JWcbdFXYosb4zgmORsEg1C0oznATMAjq2oeiyHfZMedBQGJVpnNHRFhO07
jJg/reaHC7TNV7E7mt2SSGp7pBpAUB4eBqe/acxjktxCgdGCC88GkROu2Sp2JLpX+NBinHHBa6WH
L64QT3G6S9Wllz/G9W2e6iutDe4U9n1J22J5JgosdZeiwVlSGWLbZ/EC8XOOBLJJsvuvx7NzYmG0
ZiheXpHW9YYcSSc0FmwqkBuV9i2s2OeiVmwRstp0/AQbtlFqt4p5nWi4viFH0gfvRLlA5NIbOA9j
ah7SP3aF80Mx0Tcn9WTGeMspcal8VrKPb8Gti1uExwASDgJBM96KuEHAaJdLdJyFw26G4RFfaFVF
u+bYKftaHhV33yZ7z9aQVzxIOm4ScYysbvNhN0TVTUtBSHqU6vOm3koKtwtLiFsr9D4y31pm7vfK
P/jIfVTk/Ul9T014ndf9bdx374bf7sx+WBr453sJLlgPrszxW59eGPXRGcdz+5sTa6M6Y3ymdudb
jaklx+E2oi8FkvEzyTc6+7lJYLGkCE4N4euneeJhqrOH6fgib1KFQ2WR0C7ctMQcD0+on5qKf+0I
s83akOZuLjr8G9YUTjp+VHT06zOr3QmQtjpDEqdK2UXsh+JjpK9QKKpoBjH7TIXkVYED6hyA3fzj
murMY29MmQ+p64zxMcNRo+jXhrz4+t78eWUE/vz7Ys3G3yztsInpAidUOStj4ZjeZuTz3kr1p6+P
ceIJW9NF/bIhaKClSpKW9Es/ZmSFCisukzyKmwwI39eHcP98g1xr/sKqHqpsqfSXtF9wAQHYKwGv
ITkFA2sF0cJFCZoEcoOK5JiijcjjSyX88KGOK/6ITKtfJe3ViAJY+YwL6sthfBFUNHVKZeOmexEz
JWtUfXO05RXVvKRdWYm3MhDFhpOKv0i3Pq09vq/g58WVeyfkh6bdi6hdUQ9bsgCX2rECA2ZUFEHj
8LVJrzKk2XAyPMn6on0ryb9s+o2nPOXiQ4vV23KkpRclq1agvdOgLHsRpXilIaPuqTBvW5K06+QK
IUWfE3DQf8tDkORkHTS0RQZvr/AUKV4S0pN+9OOjXtKOEclV2WNO4QuPDmhEMyqUuXNmHGsn5gxr
NszUmg9ty65oHdRboQCuw2v7opjBoxlgUNn7CRxZTO7tXxt51nzkpWk3IJlQD3WQ2/dOGVfX9J+w
CSRZ5kFXT1PQINJZIaqKwaK5jnXz9bt2Crxtzr6dVGVUjTwdjINSlfTuRj/dxIN9rzTscVK0YKnD
HED93FJrKl+fSaGuW6VCxdnxsdxQ28womXlq6J55+U/k07vmbBB3IqnaQBTGQXSVgvdS1r4BQz5V
XsNMheEU0uv73unos83WobFj6yrqBgvwpVlLkB6O2X+UsZzkMjK/sOGsQ8VMq/RQdxjhilgvb3uH
XY6e+dVD59kRmtdOo2s+DTrM/yESPDlCdGncyj8zaRvTc/zDZ4Q5+zxrND2KVHijR7uxYfA51Fmy
TQZKEXPUsvEdmm60ZtT8m4Ki1XKz4xBC7hmuAyOcejBoNarwM22S+1wOWxMZcoLgTZAw6ZITGKAl
Lctm15W0aHCfdmVOQR5goxOuk8A+F0l/6hpmn0K96fmqHnsZwKeO1hQ6mqX65r9BmY4o/YM+cQ0c
f+7OMigWrZBC5uizP637/DZs37pHhe8Nenjv3RXDCkjPdjwoSJS4fPTkXBBRI8Bx3u0S1MbOid6o
UQKV1Rfec/0jlpeIynkPPyWB7BRTWDeeS6I7zLXywf5UQWUBO/ITGZFSreN9BTgARzMZdFuU43UK
GG1RfMPIXKqL5AY2pWuu4+oWOMkoAnSBB0ro6Zn8gJ9k/T8969n3mT5oRTYCc7oE0r4xdvGetsQl
SsqFID1aWTy4RH+ZS3tPhupSbDxEkAuF7LF8YxPDZPPtGK/8BbvXHXW16V+tkiWmxxV4lKVJZebN
WGNq28ol7sJrbAxXcsuG+hLaMeLYLc3AC7ltds1BrN0NVqq/+gbP1j3bDfzSzrgqUpSXWO63+la9
xYoK75m0724FNmltX3CbF/3CXMEqXX6+PgareEO184DLuzgHwj/xRW7OFsdwbOKeWV8nsI2u4wr3
yHK6RfaCzdwSY/8i3IjHM5PjtG3706Oc/vsvi33J9BDH07H8o3KfXhBLcDN8ANhepuu/WBczZwuN
VyMEKfXBufQ9ROJFfOXqqPHSnm3X1xfx502Ra86WllptC7ePO+dSUybrY0PSTRFl8NGVjSeLs5Ev
J2YHY7aOpIZXglsfKZTQ7cy7ZmUOj3xLIDtwNp1NakF1cMd36Z3bJJ3YqxqzZaLJurbwJaL3tgEh
D5lSKfYJhVegcsBTulWukziSnnkRTmz6flaHfnkPDDqrppR0zFg4tqP6ZuDzts/duhO7PWM2rwam
nQ+xaRCWEzi3bYElDzji18/+VPnKmM1FjpO4mS0aKpJlBrEoLumox8Kz6yX+CTDXvT1aa9XBLpuj
rrnWejq9oQVkCni/WCeWYM9JniuQawNmQFPUVEcyL1j0o9qgD9aBggyIIcmqAY2uKuHBrnT1QrpC
PTQQI1Z9jX2lxckNbCp1X00dRiNJuz4is3D0nEs30eB7+j4ILKl63xsgs0uZ90j3pZnBLQBF9/Wd
OFHkduaZk4bGMHOjMD52QQSfzU7b4VpT0oaGKqu+JlhCRmIpd0BsozXtjW7tjamxU7T+Pa5dZacF
bXcm/+HEiDRmUymd2HJE60jmRAWOB84389kSosFCt86sQSeu1jXmk2Rp2Zh8OIQw4nBbotZbpDzM
desgfrM0R113vVMd9Tb3r0NRNnuZ4HID8hphr8rHVcQke2bfcGrszOZQMSS0vh275x0qqBiEexdR
1RAWZ3bqp27mbP5UbMOO1D4YLpXiSKKC3m9cD3rMmUd16uRnk2fV+mbWG4QDhLKkag0Ptjq2urr+
+qU8ce76bM5U6zCRBbrYS9uFImOq3rcKRKpede+yjc69+CcmZn02UWI3FaM+qhxkoATTRKjGk6zd
R4nJ7lIcXG+8Ho3BWUA9X+kmgpSvr+3ErKbPdrwFdJmi8PUe99tjk7xm0Zmk6em0/7Ak//xs+GUq
dh26r2XB7wbaPk4njB6qbA2XpVjb4+qvnfts1rTDuinSbDp3hd60uwnj9MxifOquzIZ+CYvCKRN+
eeKk1fF9p55Jkzr1Ks0GfEN+aOIzWV2i7QcxPGgrlMVQ876+ISeGgT4bw2XVBYGi8+uWIxbEXfg6
YPjt17996oHOBjCinD6IpjP38HiqOIUmV3p658LMUM+c/qmbMxvFIvGDsZVIWUwdo7dB29gGtfBB
zfPrSzixF/kZLvTLOxmm3RiAvM2ONtLwQB39heY4+oXZgtMjC8/lRWXu9STd9EyH+/n1UU9shH/G
G/5yVCERWo1mmh2bsHnPYsOikm8k21iCU8jiBo8DDN2vD3Uq7VKbjWa7aTKWxDE64ruJr9THMcGK
vFRu+0djMZx5EU48pZ8Vil+uJw9DNyd1NDrWRsYHQ1qEMGML9z1y0H7muOXPJe6eeOO02fCWfehp
hl+BXUXEjq9Ghk9Of1AGTGjVSyvyMzWdE2Ndm431IlGkaaLvPLaqGz4WPPiD72X+7utHcmJI/lz5
f7lbIogCL8jL6GgGmzZ8iNpr9VyQ/Kmfno12Ose14psyOiowOROnh4+7LsozK+qpsTIb7p3D7lJr
uSvJE1T0FAcVZDMNhOByBMx6bp49dZTZiLeMqEWOOd172nLttvxOzyYincFf9EA1Pr9+BKdGhTpb
vwdXq9tBcpQIplW5iloiEKAlLHC+NcrexypQnJnBTlyPOr3KvzztOKxjYog5EkJelPAUT3HLutUa
xntJJMOZCzrx4NXZKPdImfXjDI7j4D238lXKCtzFx9c369RvT6P+lyuoE8vz+zBJQBXctLhb4WCL
Ojxze06MaHU66C8/juGqMnRk5EfzCJS9wVBG1ftGLdZmdmYGPDGY1dlgNuumbduUIzT1E9wx/Hhn
Tv3PP+zM8+c9yxdNaufyWPXXinlJisyZHz5Rwna82U2pxCDdQibymGPU92jbob3GnrxoPvyXCpci
0U/nRAmnLmJ2d/JRa4SbFPIYIestnKe6OvPW/HlNgAjx+4NttHQche3FR3dUtiYQjpKycwhG3Tk3
j/55FXU8fXYEaZZKnnKERoHJXkO3uPGVH3UJz9KIVl+/+6euYjbnDUFIhdkKuT0YXBvzPvZpa9OR
z8ZzwdenHsBsvovtbLC1XtCt1ZMnWdVoNJXXr0/+xA2aJ8WLyFC8cozlcfxoH7T3/If/guHw698+
cdrzbPjaqFuJi1Ye68G2oGzpz6WpnPnuPHXes8msBsIROCE3vflhrgnde7I34vbr0z7107O5rFcR
ehVRwMgiNID+FJIy3YQFMkY2oVrwZX3p/cU7NBvETp7YTVBzh/A3EInUYMn/+hr+PGU6P3uPv06Z
BWlXcMZ4Y2pEH4d0o9546SF/O9dLPvX7s5HrNZWVugG3n9RE7YGcrynGuMTTuUBt8PUl/NxJ/e9v
Qcedjd02z0Kh/nzE1iK5qt7yG+WO3oLxzVgGr+5u6a8RYX59rD8vwI47G8K18l9vk8rbpFzZIBvz
I3i47dc/f2ogzMavCQcn0DCw0ffR4TO8y+rp6x8+UQly5rnuvldltqwyebT0RXaFBBklOJkEDcLe
H8ODifTYWvnPwZmv8xO3aZ7trmTkDIYD1xFT9n8qH5Q7vKI0a7bZXzzAbFT3btnR5OcAsEhGyD1X
9qv+ACFvfLPOzHcn79hsdMeForlGxCGCt/4j/Yh/mD+qW+UOfXOtbd2P+qidO9L0nv7h/f0pCfpl
DCLkcXSar/LY/YjHJVI+jMXQzO50k6DwZbkXn83u69fgxPvlTP/9lyNFimqrrq/GRyVFeeesPUM5
MzBODUJnNtBF5+uDnNQcQoGAkwUktVUWH6KQ5ejJVire7ZBsijSh0tzhnVsptZOvXbtqruoqM7eZ
rLM967y//vpST0w8zmxSMO0qq41ci48FObKI7l6CR2tSxC3wGXx9hBP7fuenCPeXu1mpHc51wgyP
6QdebySU0l3IZ/3DufVf+Ir5+iinHtlsSvCKzFGJVJBHR1AZpmyeleWZCzjx0/NMcJGrHZp3zl+l
qp84RJpG/pmzntalP7zS8xxvNTGGEv8P0/7Ia5YqOPuNNu8hRXbF6usbc+oQsykgUx3wEGMbH1to
XvjkQXrYtBDOfTqe+vnZ8E+adCBPl21zktCPOwzhthNn6kQn9g3zQO1ENWoiJfnp7hZkN4E65ap/
S+6/vi2n9vv2bIz3RWgpbockiMzG/qG9QZszpUFf19+q6/Zb9X7mMNP796cnPBvvsgjBX8RcBPlu
ZMcMU3bEAoyZtg3pvhHabJx5S08MZFv/fc7qQ9/zQ8S4R1QoMLisGtjgtvMX4Ud+bv95aiTbs2V9
Cq82od2xuRXE2xK4guOHncraKTeIP2D8u+f6lafG3Gw4F01SEbvMbSsII/SVXdNYZ+7TiRd27n6I
VK0f/YIeRauAciNWWXnNAGV9/bhPnPbc0mB0SjN6OKAva8hvKhs4X7v7+cv//tH/v+Azu/nPV6b6
53/w/z8ysGphIOrZ//3nQ5bwv/+Y/s1//53f/8U/j+FHmVXZj3r+t377R/zwvw68eqvffvs/uGfD
erhtPsvh7rNqZP3zAJzi9Df/r3/4b58/f+VhyD//8bePrEmxp919BmGW/u1ff3Tx/R9/0yd9z7//
+vv/+sOrt4R/9zi+f8ZhVb/973/0+VbV//ibY/xd10zHdkzLVi3Tnr6Lus/pTyzr7x7MS0s1NUs1
PHUaFGlW1uIffzOtv1v8B8fTbOKTNW1a+Kqsmf7IcP6uuZrluTZuK0NV2Zb918n99nz+53n9G1qi
myxM64qz+W3g257rmByZQxmWwRnOv8nrCo6SMGCDJn6I8E6pi22vFN02cIZ4nUKSe+gCo7n55Q79
6yR+PejvG8rpoDYX7WgckBBDyDK/TwZ8KHpOZDp4E5qEPk+BzQYjVm2T15ZpMcEDErvCMTb0wCb5
WFQwbYXstTNLzu9T0X+ehW7YmmVoJg/ZmZ8Fu9sik2q0KwT8TLxnvo7kIBj1KSYh+Zbo44NHqsDX
l67ZP2/p/8y103HZCDq67aiuqlnavL4VloMyKFaVbRXYe4+khV0OkOKGuxbpI64L3+hv7brx5cG3
S+t7mOWVCcsgI3Fag225iKN++CjrvjO/QX3Un4PIARYcRqNhP/YijehNYJkhc8y20nInrEiX91Zs
N/ql1rdA+wrc4UaepFetVzbhVhoeERlKY984hDEXVQy239fUXl9lupV1Bz+M66UyNMZziqRtaYF1
y0DCkJLFsyvILks8wtqivnPhygWjiVoti6jpZGod4N2QevwI5Tj9jFlmUNcqJpki9sUIAQ9+Uxd8
erbq43g2oMZ3uOVQF3hbfYxvcq+58TrxHA8kWTmyVm5hqflTzEZ9j/G3uBg0Pb9WxxjbpJ2qPySR
JIuhTe/5qLDvA1MqOz+fvPoq8Wytz0EiJ9LRD6ckERWD3FT9eG0XI6YuQYqIVpTvhe+/KNJgZ5vY
+tbLDXWFNadc6MPEga5hi3dxLWEfKxgiWz3BSGAjwbUMab/Xg7sPEpy/BWampT1q6Wfu2taH2+Y5
tvi+Ve/awHxOnGhKtTUOvZU30aZTbM9eh0UPjiTFrbVrpJFSlmzS7Np0iPQYEoJqtUIZPscir4lU
9Wyzx3vSaoDsYWPJm6ZXKjJmsatd46O0fmTSwjZskzgGcNc2u+vOqC2wTmIAPEZhyXzpxYB5SLhN
5JCi23TOtbASyLB1HJMqQTSrYr6WvYbcB35TUtzp4diV9xYPqt/JuA3eG0+p2mNROIQIW6mn7+3Y
HNCzeYAD1jUDzQXwRqrwcuw7LDnItZ2j0gPIWlosPs0hAM/6QPekuRNxRMqlpoxYiBS/AVycQe5Z
C131CDbWw0RwnpGebh0RovJEzOzc6bGwjZ2D6ze96Fv4X5sYc/+H1zvNoxxTGM5BoqAdBJ7gaoiX
cCoS3NHIDtBFBHMPxaZmX5udOwBXN8wQVKybiJF0OTOGmtBQZcWiYTQJfJu4cCErFY218fW4Jnm0
szq5HkSW38W1mVsrgn7Tbw7z60RkzKUC/DWPtK0ZCkh8Nq2XC5mlWv7Q1pgaMZsMdrtMZAyXkske
DnvR4gdeOqULOb2tFHwhkSvsdNPXEXHfWsP3D7ztWKBtVVICHKlr4mdJmFlW0rQD2pJROFkCSdsE
50cbadgYeQnbJ7LJuhO1nGzfiXSbPe5Z6P4qnc2c4RsoxL4FLc7utkrwTyWG60/peXq9bnUXcFzp
2ubwGjXCri67NvMeezs25D18Q9K4wkh3H4rU7yCx2Ma9Z6l9cRWlTS+hvBQxN1qEhHB3aRnGr4xq
4ClBrFsYxoyCTJpwUEhxqkrherskNtIj3+fwZYKIb09m+qiy74ERtOF3fJD8UzUZemfPEmmUa1Pq
TXLwVLO6aHWHAODASeH5N8OoS1wOntYSA6EPH2FX5eIA9Y5POkrZ6TgBinXwXENdkngmvHETya47
GFUq7qw+6SyMMy4URFPx4AejSkg/RhlDC0hV3yAdvQ7hILB/aB4HsDDuOon05t6rC7wymQa9/qL0
IH4l3MkoPTByDR8+f+nHayvqxzuzrzucQIUFX7JOey+70vtkclZ5egcZFlLeytSH8tNTE4vgEOjc
IEAtq90qprTG1cAs9KG2ZhNv29AmjqvEAPMdLLh9ZcVtAW9N1iUwT9vonLVjOu2b3oPV25fEgsLQ
BRdCKrUBqyt2komn1OEOW2kyBv8Pmjz5cAzp3WaaU5HTpBJ2sCQVaWIcOf0baMu8XgxQU9YKjSvA
nComCcdxlQdLG/UbJVV7SMKmAF3nJokAHhShtzasAWAMiEcbVnAH3qetCIY0I11gF5RDX27LAIjQ
LfitPjtqedyNx9L3yfAz80CEu6oIAbHqdhVeO0OXyq1SOCQEpYMysQlsg3ixoY5M8yousSotLBzc
N7El82ulzmgwZ3mOD8VChMPqoNoxmQM9L84KFTq3Wsl0zPU02mk/1FZfEDVgkDIiIrUkoSMrg5t6
CIGJwDRGbsWJfGPyDOAiKCa22WLEQ0smOfzuunoxsxEmVUKjJwtYxIDA1OkLNLkeXQKvx8FuS6yF
VhtmD1Fg5OB/UDhtsqbSX1PHK96KRqpyVUut0EhOrsZyC0LGvasbqCoTK/ZGGuqlrmvlFTyNvH32
Ih14pl7mitgAGGkeY4gRN3mvNljVg9q+aTo/JuFECFcleiUhjrWwK9Uk2WDACKQrwyCXxtBgiwyt
obliUWX3Q9CB3lyqoubcimJQzHUXEJixNeOerEB0ZeOkFJHfLclyAZxuTNKtxQyD1NmkLnxRqppa
HlQ3JSe5B7LGHxKL0rmxvopVqbhXhTb0d14Bn/zgumUsNl1Lv2BjxiYokYw47m02QOkhxk8ry2MG
xYNQ5rR0CcVlK1hdVEBb2RyYZva96dX20o2Uod81aHrb1agV1pFlu/OIBmqctzyuRU6mx1hBx5La
CGKMbOFPxPlqcmjCDHI0nC+43XYJ3R7GtRd0TA9a9xkBgILgoYJI2LWAiclIbdjFLgZBw4fVJ5Cg
skskGbHdfZJPTjBU1bQftWNdi5xss6xxyzVFQPebVxECP2jPtUlCo6XUezXncyvUG2CdXllvYpqE
sD2gafuJ2Gl1RUB3UZBQZjsSWltl2KyLqpIixJcijy5HWblvbjN9xnpG80MXnr+PO0HkY5eZu9Yd
cVHXZGNmRUdkmlJDbk5jgredBLQD2tpHxZPxa6AB9YFRo4H8Qs7lLB21jS+pHWnfa5EUe8Ww+33u
FSzXpDcBpI7Cb05uqY+Rld91pauTSh33yibx2Sh0Wns3krrHrjTdFLm89A3jW2aW5Lsm04hT8vKi
jesKIAKR49GAETYyqxoeeB1spT7si6pVd00QOKvBVtnzt/WwE8joDk6tRWvFVhI6nUq0DiHgXEk3
uWYvlK3qiZJqqu5dWcdsAyryd4lGWLq6dyw85A2+G+8tLd3GIsg3Azi5lSvTXUOaUWtagOxhHzZm
9+IaJgzOsCNnPsOXS0uYiKGkitZGX3rHhFSUjdY67Y7p4UfjZfHWcspvFQzHOoj8nep4T2qREPRG
Jnuvtdl17CP/pGm35+/4pDmVOaSP+CULmJ35NNO38YA8z9J3paiAbCe37JJxBivqrY9rwvQUaxck
FWJxG7Ik1ItoPw4epcJa1YmyBwxjDchLOQnC00J772cY8MMEmKOGiEvUmXLkCZLZYGvRnRgNNG6F
bgmK9R1qd0RMu9ToII9LzD6KZpqw67VN2OX5Dbv3npiftiNVTa8bNoCK9VZrojvoRWo/0Im331jf
xFUbF9+ssSWbU8j6snFVf51njtwDUr3RDTJxKst/0CxCcPwW1zKfeEt1cF4coR7LEiA7n0L1W66Z
5Ism9lYkaDAzK7P2huIIiD/oyUkg3hZCAnkTr3pja6suIvGj1LdKrUxEuvylTimbAjD1wEuO+TYv
Y4Kk9Po49tGFJvrwOW0FwCRglJQpIWKhojFM2sGe+t3ViTjSKC4mitjlWvOQlzYLHb+1ryh2Lx0z
ubJtHO2Vqz2zcxkUKGq8fWnS2y916TyRJaate7icFtSDLYzXft2AxmEZIrmo4TUf6gNaJzzyOlw3
QybGnZkkGZBx83YYnTtDWBB7R92+Iu7dfbc6uIUduGE4lsWBd7R5sEtSjVXjMk/99FLASBm66Jga
JgihOKcURD12AVEE83gd2xcWtqq1gcVZAltr0K5AcO42qqdNZP8YVzCugG5PyMfWNM07RR+2cdim
uwqGIPSawvkYhkS8uF0Li8zAmm3knnwZUke/Aqgs8zUeNvNKiMYHpljCvEps7VZOiTaKD369gbi3
DKMQDIRWpaT0DcZ33wDpnITspdSA9Ngmbf2V4hHA6+O9l22CWdjL8701yn2mRryhht/c5jDJ9p0Y
H1SPxBQ1K5zXXjOmxiJ1gNzJqDu3Tr3xk2Fv4vf6/9Sd15LcxrZtf2hDgUz41y5f7Q3Z3XxB0MK7
BBJI4OvvqG3uIeuKUuy6TydCYihEEUIDiTRzzTUmlnUrO9aFdPYt7T6bwIbO3kwxbJhmTqvPS2s/
zyDNXrTDcjeFKAgxsz9MHv9FBSJ5GnNUx6oo2fTKoFzHNgjL2sma9VzEH3OprjuKkNu5yuGKN/UE
WdV30QbmefDfE+nHtwsT+LWD170g5oGcsizKbiutsq2lnd3Eq1nZUwPuN3VsAtb1uhFQ44rUUizK
GOsXpxb3wo2Y6puBLNPGindZVBDYpN2M0GuBdVxAcDuKOXbEFa1y4+cgSobHPGkB62eYYVgv4yuX
9vtrd867UxLHNafObO3NxnqJl7wuOL7U3pcgMI9RNkSfXY9nxQkTSkpO1mkbkr/ExneEm6kPwreP
DR8PG3L67Exk2ytbdd5rwGu+pSkP+mww1BSEWk3vUhCCsHeSCpCWpXfEoMDu85Lhpc5L+jmpepmi
PMEECne9gA87LktcPCntA+aroC81XfiqWrQLguMqcErO6O8rkuNXs8eRoIJpdp2m2evQGWIMNNsH
SU87sKcYQFM6TDdO48irost6gL/+V+0zV46nUE+Cl2sykBciWA3xHeBFRhVt4mhpj1Bj5LGsGa49
HKRlbdcdqVhB6QwkCIxVET2n3mj6FsxF6JgH17FDp4euFqc5Z1Db6f2nbBiTCLq6WVIXZoXP7HAC
EigfGJvqZUJ5TIJ1ttgcej0ZKXHkdQkxAjMmr6slztg+kyohU0F6F/iaL2EU6xGcklV6LvnwZiDu
wLUWvw23toOKyGLeAzVztvmQ2M38VUwiiR7cvvswTDXBAJnMPBAU+cJ/Fd5Otq1lCMxjVPoxahGQ
yZePcAxxTsqaMXhLTC4r9bnQee3Ve9MGvT+cmntVyAYpU3UGHsz3XMfslsUTI3mBvlORbtxpZx4X
IkSnbHFARlpg28Z1tYw2HR+cEo1jbdM4UiFWmKkj4FKUzSd6k+le61y5dUBpAVIpVUg+Ld2vHZ37
q95N+lUbq11Uya8susMqKnP1rDo8fiCOHbFxMwu0vmsmYiEq8imi5kfTjsQ3lTzTPug+wJHaLCFI
nslv7hXevLyj4ySnWxqGmcsBdsnp/2xgFXbMAaQF2s67Adm96QxDs8soddhep/eKUgGIGjGKU9vi
dDqN2W+V11dHPkW1TdIieMycyrql0MmZUZfApicsUXRhhsRa2qBaJs8ieXjwr+kByYb90tl8T/NS
AWllJRn84THTvcOP05v2NVxysq7jQSWkfBtof3HbcXYywsrvo3ou3oUV57CP/WLbuUHTbRSxsZCz
TUZKnS0F4zXp07xck6VV0kyYuCgSc5dy/l28AEcGqiN7CRG18jClUbrzMpmM63YOnNc0EzHRzl6R
HiWvdp0PUMBcIPIcoKeSPAA4hVmqzE3XTz4ds/Od6d3iMGj1vSMyISenYuWpcetWLii9MtykZu4O
Tt2TchHnZFaAhnx0lyneN71K7utYDR+s1F5ZqmSvUZJhXghOHdDYmh/CmsFg9pPsb9QwihvLoh6f
Oc7OEpG37pmGtkSw3E5hZW0V8WNK2PWxTMtyF41sbSmd0jud6RNIH4tC8GR7kwfXlIpPQsfRc+cY
/7NlJaSa+IT+9CP8b3dKxK72SbvsM/naOlF7EKfULrTYDz7pGqT4kK2hFxDLdt49OhOp155enBt7
GX8MtYYtPiTNYQiI96GHvj+47rzPa2Eemwlwe8anfp9mnX/IikjuWnrAho3VNL7ZB45j3eoe3v16
Qsh4iKdgSFc1o+IViYYAMWF3e6uqyYl07WBt5QEwUzcgHNeTOVSajEEvreahG+WT70KXL0VRPTaR
DNjwxOYI+VVYW6fJYFP5Vbu2EmJzM4fYaDjgcHTzcmA8Ax5NkDnT4JY0YljR5bjERwnfZUcS2jRv
iEMLqMZpOINFb9FnnNPpC+WRBOs+5+cblYJ12UzDOlXju+0F7cel4I94eUTPBrFFXr/xJhgQFr3s
lWY/rKKxe3YFMt4006oYZSnNo6kgdZL5gE54G7a1m1LSzCchthXgu9bvtioahi/adgliRrHd57rh
cGBVy9ozhBcLjojfco4YEONIKde2l+4G8Ap3rgALp4e43FqE8NIUN+tXTuwejLC0SjwfCjzaLgQe
WsftfVEIX71lBoiQRFHexEHbE8Qi1E3E/b+gbZiNxwn/0+CjTK68xHz06oI+uUKD/LW6kv43Y1gL
07TbWAMIXIEcPU5CHWOvJhkh8hPr42zXC0+XfLa+hMoLAcXdEcoDYj7GsTO4rv4w9Bx+aekS3+Si
fiQ9m2Qk49ojhKUan0HtP82kgq6gF8zrGaLAbdwwD0+DxdTvs5WoJ+joyZxsM9cpN3nuvlF1gFS2
dD6RRGzyBbIA+zhW4DCDGd41o7yp+oE0LUMmhKwHQMhL3RxUaZttFXj63iSOT5MMqHSEuugjZsfs
jiad79rE9YOTQUIOfME2hL3213YcoPw6lrobSwOv3O4hR9UAwbzBTvaSksjjFA9vKFEAQ621jtjV
ES97dE8UZFuP0zqu1YGxVT952EsOFFEtQXQVG5grNQFY5thD7JfX8nnX4dA9DYDM6VQI6o3JIPf3
RUVn8jK8V1IZiNpheoNGSnZtmzoExxftg60JzyKYBNQ6yTKnaGl9Fc0BmSoeThcy54K2AEylnC++
9KxdpQRZi03jgAZKoqb/hhS1fC0Kzz+GEaJKWLEsiFm2qz7tQYX6vnWfQ+s/WKVFHwXyFWSwaUhf
kAHqraTcsFrSFpaW0jekGBELXZF4PFTuPhvq8C5Lp1vlC3LeyBMIUms+DF1vHvKY/PF6jpPXkP0G
2OkmJJAKVy7Yb+P7weMcdzUb0pLptJlhZpquP1TMo52RzzDh6xWI3A90bAXbtObpTNLczdrWpGp3
O1XXFCJc79HYEyM69RZoYUhQ/W0KnupLJ+t0uSp8QauoU8u+2PpBlG/54/YnFIR+/DRPwVLu2IS0
e4T+4NDZsaVWVlQR9c1uHWofivDRb/I6OXhBIuQbiRbrJfAa5M82+cbGYv6svYg1yz6VmiJPVtBX
/Q3Y7tcxrziJ0/YUlD1ZOBIoEozzm8bxyk3oueC+eo+N8Ow0SJKGjIR7eGRWsg2idN3RCMkRRxI8
BmkC+6a0v8gkq7e0YgffZ6fqWYsbs0bUrO86G+xrrCP3GOiY01PuEIs6dUQ1xT2I8qImkaVDabsy
49iwhWMvgJ1gVIci5MP02jQFBZnPz3UrW4bNIh4bzwybPrBYgLMGxkU1OiU36Q75k2uZsFwn2cSp
dciHPY3VE2HEE3UtQvKgKNhu82CssnkVrG9XsuVrvKo6WnIynTqbE0FjMwiSA+vBSV/QX/QWNkq/
miwnvs5mjmB9lTavpIcEt1SVouNcSvk017b3dFKMHtF3vKPM+46wutIfTsg2TaqPE+3KMHIfR1a1
F/AZVDoqur5J2ptbWJkAgiCbmycZyU+9Xxfvfihbwof7kZ5DEZ4eS6Vm8WnxycwAQl6zrHBHHFYG
b/40jGp5FUXoX4mxBahbLar6OvsZBbgxDBkfHE/DRVO7yXtnzxk7RKFuMveoncS6EW3ZEbjojjdF
DmY+NqWmpba21zZ+IQ5O9Ka/DDo4JY4BDYyRMPeMxYhk+An+QoF1DXk4WGZoVpXvzMlnL2vgE4Ur
y5rJ966zDndsWvhoTLC4LFCpVFDcdkDvbPSyyyz4kq/2YBvSDlAD45XiqPxDm4HDzYrdNNpbaIfD
tbFDd9xWTltApl+kJa5p2zvFD3U2DDcVUXygqOaDPkuyqt5oodrnWffLviSIHiXIg6qnnCDf+ggp
d/NEVorTSpIlWX+ZmYzTyfuusL9QfwvGtR82zjYySt4h1rL9twM2h0xrynknjCH9OFmKwgC1F9Lf
rFyQF28H4xHy6Y4oMMveDK0Zvod1lNpPcJ+RdWkkflEFcVRTftLWpR+tJ9feRU33PNoZA4XsvX5O
7/ITrnGMnlpN7TLOSblf6pdMBZ8i9XmJnPaWCLl9mMaYYGJG+How7jVz4wpluzgOIEU8M1JSWFCA
KfbuQvRQlD3iI4PYJ0Q3vplzStB+4nHm1df8wESPSW9NOM+jkt28ze252frLNKyIcCDk/FTNaQg9
zesHz6qpYYAcm4f0LmmbrTZA/4w2zn7U8snAlCMFDl4szhcwvApEX5+/VxHkgsJnqcjgm3gLJUi0
in2I5p9UKZj2Vm+nqOT3+TtqkbmpJx8khF7XwhmVRpw9LHr7qyyeNk6RBs8Bp8BNnpp728IwHsLT
g1oNcbcY1+7U3mW2vhvjAHyg7n9E8H8WThIQmNP80aJcTMDRQXr5bTl6IcHDHcp5uupaU+zVbAcP
RKJci1KPpA+278IuvzhheO/NEoXSv4Mf20FyCn44Oe4FfYoDKrIqeaxm0q0q87VM1LQiNvgKkcQn
GCXYVS2Ixy6MyEnN6pRmceLDwdGSHV1z4j2Z2q4zj2YxTu4Je/c0WFMXTm+TKIWA2zmUMOqpXTtx
V24rZL9k0Teo1UQWDIlDGybSe2HdFnX+WDmoL0qxg40pSl9lbOiJh7ZJ7W2g/VZV/8rz2c9jei3A
BTpR2qYr1yXXSDGF7NjxxawpVJ9yY7LbcFLTKx8CfCJRE/zSj4zQxTXUNwZ/Imu98049McLwKZZh
wqc8O/ecX/FQ5e5M1QeZFphxKwMnWQeFsO9cNjZovkTWtlWTY6moySAXOv5stZXcnPSJK+rcn7Sr
nR+n+Wul7ar4GlOBUceitSLOU/QINA9pnqrhNqYwZhAWJzLvlDtxsJs66bv3QTlDX8ZJlT67hR3N
bO60X2UUHJi8jn3dZMkNNaKsWiXeaP/QzKdX/xgq22Qh1st92rKRepeyHrcx5Nb27a/tKGdgJswo
YeShKXoonxFf3zlJIS+6SDV2muydIUoJsS6Hp0l0HJ5sjhNmbcLaDsjPGXnimdZo0B02AHp7iUh9
J39L3mNYcC1CJ8oS3pfredNTTWW8p7cHHeOK4FQY54qm+3wzEhAGJjuqM40dwXQ3Djkw7/Xsoitp
Z8QiApVGbFre/r9xKf+VLe23nrNffGr37fea1PDv34fbz+3/BneaxLL5e3fa85QNy3cF3/zbL562
05/6lz1N2H+4kXCxKYWOhHzuYpH9tz3tD4YGlrAIWq3tSXn6nf/Y04I/QhvfViQjD2VInobNv+1p
ONdCCs8MLE96/zK1/Rf2tPDMLYX3zXd82+YuAleE+NTOXVpZn3Qik/JKQnd+K5inCK6DRXwlCEsC
D93ZPRTmRdFrTo4vSDrQ/tMp0qAr40OKIrNp08i+ckUCsL4f2ufUgUjXa07zsRb3lWmi68IiKDCa
6/E2CYemXMs+b27rzDpxTXz3FqMUB0J6wPEmIRPUYz8eTUbDQlgk/ca3WtIc5Cima89BE9UIOEey
l4et6Jvl3QRIX4aJvT80UTNfJ6PjXYvcPNfRKcWGP71DtnFQZ8cJeb9P1NsQe2QxY+eDpto+lt4p
OMXUCs2SouTKqtJkR1GcOltPfk/hYtDmuBcJUPOZt+uoxWSsTKV5zFvKaoHvszGKGgLpUccohxCe
FAzDtCuT2uHgHYxfp9LorXLc7wp1ZGM3pBU0kUtlpWCR9suK07hVImg4arwVfTIeBe6ilgQnQdwj
NoxqM6X4nK6Ek4CVK/v0zaZQ/0Vay7AWLQvLWLGB80RGEnqPgIRgYKz3RQn5pcKEtB8GJ0f887uI
CuVQHBU70OeeneB6put+P/ZF+YOchmRfMAua2KHHCQrOfmzq+pASRhmsa4I/B2Wf4j7b9sOkerqD
lZfckh8UXPep1zHRF/24b0i3IOkrg3VMcjpVjFYth7KILHppbMQwv2JPSW1iPTe5paELVCwJi5VB
yi6JRGnmljqPh8kq6fxr5NYJdRfhazmdqGRNhclvq/DQaPbWpGQhckaQksYlo43VKYCEFWO5LUdT
74OJOO2El/qBozEH4V4UWyGF3HU1kdEEcxEUGVLx7hxLvLDBLuXapQVCVhkmcA8mQWuC3YygQql4
qe+mqt1ReQi+TAEh5LJpSGZ0S3sdmOA1klW3nQa/WRUBxGT0reDoJpN7W/fosbYtgOkHWbUOYmoi
ReUFh4pQ6AP14GHfRl4OhS7iODPaHx3hhC8uriY2R0JYq8iO003powYO2h83Kb6/t6bU6V4NJ/nN
S2RNk3yNsI8uR5xQE4LGAfMt3tIyXXZzPo5f8SDNqzhxoJmEp4pY3xpQqxzzWIHqLN0lpYr5xRs2
Uw0BTy5Ow0oUeKgsc0v1RRbORjeaf5x5lyOanxQbzJEk43ql+STVQjUdjeZLLVPvhZPXp+Jkqy5F
6dwJNZ7o0eDGPEEqhOWJ+8hVJGeUs7Wb/IoE3ja1t3XFIxpGX2B5M0R41FW794kspnygeo+6CYxc
QJtzqT92U7Swj5J2uIFS+2b5A3xLXJrreHSnbd9UW9uYZl9bvcCKoYhlE9SIwx6CD5rfK5+qvsmB
ujxWqfkYxCQ1ook4GwDMjMalUs69cfOnMitP9heCFHDDFA+x1vHahWtEBtNk9F0XSXDckI/GAs2u
Kz760pi9E076fnDG4HvHLul6DrW7qgT0vhWmL5DNXTylKwSj4aZybWNhALHkrdQD7jACN3u4Rn5U
31FYzKnQVF58ZRdq17gxJnK9fLEmNd+mbbN8w6dDgqRb+fOubXuivl3fEHBJ4IJYyui7oH63jrje
zsLZeazLikIzXrqrUszbtiw+FBbVKurBOR45z9LVdAx1Nkb3WTNTwrE6Xbx2fOp3p4aanLjTenls
QDGGiXIJcsMRx1LGkUMagGKcViHJkGJSv5jGd9sDmn29S+OCEDRO9xvWm/SKppOjDJJpbWZ2lIPH
dFd2I9ikjJzjTZhZH0uNwr8UVf4itb+toim8SSZF5r1qENAkQ7do0nxn/HgdNzGswpHEsYPjpvom
GW2OOC2RWrLlvB8V41enG1ixdF4dHD1HWyGI5DYzIyg1HipDAHXAK8t8lal8uc0Izd6MWbVrqp4s
Hbf+6hfqveyrQxCNb0FZwplMn32LIuQVFAli0ms04ysphF6NiWn3Q9F+HmNnvrXmJrnxxGmQOI7a
21nZb7RDcxUH2kRQTGWmpKB0h+vAebNikWyS0q2OaVifkMFx+1Jkwfwp66pwk89UzrtCl6tOj/1w
5S7Nuyy7t2ic74opug8Bj8KCVN8G1RGTJuGNMDFumC0mePCBucMFjA2Y13oovf56CAi9nt3w0SkF
phNr+lJPVvw64OBbY2TIwEksC8s2h6p+yvJ1FkaaySzV7iHOWRstJ4yeklgm9yWuDqjuRfhYlhmE
el3c6CIpOzIKRw4gDMJqj+HTfm7HoPhcUZXK6fZKghUllhgFt+52PZU1ZjtdviKbmiNa9bILfYIC
7f4UkBYGzZvGIkssmdCcJoIGTKJsnS+xaNut8GvaZpbBCa69ufe+NWkp76OyApkL65WuWW713k0K
LFh+f5RhPnMGTuKPzWi8/DpruvLBxDHlvqk8qphFzG/MYxII59lyJAI9aDEyCgcqc0EbHKIim9bh
4KXv3Zx5oBNbx3qHSdQeai829cYm+izoWF2Yl0N+8bwdA9Ne52hV1540/n0x2zOpXKVoHxOzBJ9r
WT6M1IPHLduqhWiNqq9vecXgSYdgrh+mZdYfncJ+7Ru+KBP2ZNKMZRNeLWBl0eTLLQc7bKuVdj7I
2Gr2STd6VDvYegaEttod1kY2EVctysgat57/1mYh62DrqOvY7uJbX5Yt8Xv5+KSS3oAuLzrKFt2C
D5qgrX96C69kZKyv3GNJkrVtiPCsxjC4S7pYXCfEKWyjZB6uehfnt0dUKqXq+AbqgLNLS4t6+iRL
XFZFhFNRd/CVI53urJ4wimaEth/m4qoIIKAfR5R70O2pLSh+LT7av1tsKN3goR5VEW8olrifhtAL
CQMLqb3VuSiwQvjBtxo1eo/MMt9hLEp3S0Jqj1FCQXUJNUsIAvLVKPC7TpR+HsbOaod9ScME+VF+
7u3TnJof9ONYfAplWNAnFQqckFYV7jgqonXGofVcpIaJq4nRr4bJpxij8u5dOX5o35ThFH8vnU7D
eI4JyLxK22DZNmVCGNySBZ9UNi4IeCajQlsnmEwoqZ7MfHn4wW36H8qxfhCp6zxPURyuw8qHGsKy
Tx12aKvPiD0DKlyZdztcvdGdcgPNDqQKPy7+YuVrftc6BlLsRJiW7EjS5tl1e7Wj25ssNfw9T9hh
SbgIT5Hz00i87KBIKiMHkr0WoWQN1uu1i5RKUGc433uW/0pu9rw1nh1vqyQgC9GY/HtYLcE6DEli
0jMraQDXc2/rlEZUy3R7A7jyQ20WKsHVJwrRHj0DNQYfm3cTZMVNHbETo+uQrSpJudV7cMrdAi5w
43rLM0X94aodMF3kg3eXY/p+6EtyR9mnPCrg3aXf3imVfpdNtAnn+qmzo+/UN58y4351CqxKKJT7
qVnkjcdmiaaIAwfjh7hs8Q7N4mAWuhQoklD/7Chluql/UAkNtcZgJ2IixHhN/Gsxnezd6Q4/9PIF
uTFl2pxmtmjRkOfbGE/202w6EaHVNlN7oExWWY+4NLzgEZPu14Ad7KO0nOElEC52knTwiZsj4OXR
SnpKUXY54enAML0Yp3qOK+xSS2QW3CDkIhZ9mdDaOy33kTfPNkVxNbLNzWIf5CeKKasetUQvsabH
ydb4zaOSxPnUV/lTovlPYhLKlJhvCe+x4C/m2T5sF04LacnqWtkEbltJaT0ESwP9BhM8pORyzL7b
rko4ctHlQp5Sc5fGybhygsx7cCUk66DNYEgZvJxMxo6/0+xyTGZ2QG0CnmcJJzjVHd0Co1bpxgFK
z26pTXE6x/UGwjvegpoX7GXMP6y9TnedD7T5iDAxtxVx7fOUvfnkbONKr411qOeSHQQuNRVrs6IV
ICg4YeXioUXCvsL8/lQuQ72u9VtdJSsWE/1cZQt2H72Q4erECk9Xc5UkXnCsq2E6po5DpKsqx8e0
kyTEdQ9+hwbX+0n3alvKeeoKzOAajX5N/lV6S1tKSvR3V6+CvKx2Kg8opkiMQo0d0aTJFvw+yEJJ
zcbILfV5lyhRTb07D7rHvGJ4L3KaDrqv8FDM5pZo3sfAo0LkDpN1mNqlvI1nzKs2Ft984wN1LLZD
NlZPy2C+6bwR+0nb03oWFhFfs5Ngycu0Vd94fHYTlPneW2UUAD8EEvtkkyTRk5in4hX7fyE3Q4wx
YTNNdv+iwoiyCq5893SBKrhJMpdfiix5zGJZm5XxsXLMKiJSSTAjWAsxdElKTFzq1m8Jzr07AaU9
WUOUH2+8Ogv7ddJab1TE8g1NvbytuLSPoWiW4zIuHFhLCM1wx6iWq4BjZJ48YEmINsxw1ZPnLcM2
VTbxIj5o+ar2zRc1CvCYA6X61Wy33bcWJfDVG7xyukLEZm+fIDG4Tdakq8mLnY+GHLwdvRXF89jN
NjEkREQOiyoP5tQzn+XuC4OBzY8eZpvg3p5YYtW61aqhpw4zBXF7AVo263PO+01xK19x/nBPPwsK
dWzMfTUP4bNK4N1ySu3Dt4qBcd1PIRAqNhi32glowVbz/BIitK4Cmn++xNQ5Vn3dZz/E4IdvvjUT
pWn35uUfjVd1yxCF8irzRHr6umBUt7Gz96IJAHVgfxZhPl3/Qwc5Pdi+i4vCica9TXXkaiaC+q7N
/bs8wwEY+FHCbiF75NiZ3wkj5n91BP5XAt3L/0ff6C8a3u57c+rN7P83yHceTcq/l+8+Zt+H+nP1
i3R3+hP/ke6iPxDuBNYsD386Utl/pDthyz9w8fLK8CxF4p+A3H9Ld9L5g/2wLfhLuh4Szf90loZ/
uPy7KHIlZBEUflv+N52lf95k7Dhc/2c6BU2rc7OUjTnGhFvPwWdrdvY/PYM/aR/93ZXP+rvZHwlV
tiXz6TCx2BZfrS75G8bu7y59pjK2ubGokdXmOORUabJOPBVONa4uuu9zMiy6e1SaMieB20urtWmq
+7KIne1lFz91uf6Er4haq0A4SaejF+gbeiUwPJTReHXZxU/dwz9dPPT7slGaOwc8HW+JgYXReqqd
XXZ1hu/PVzfUs+1OIqY2MEeu8jAiLn6mx+Cyq5867H+69yRL8yHkJR6pZowbv1X0khTzdOG9nwbS
T1ef4znz48XXVILbYxiWmxQ0+l/f+K/9yRBYXcT4AFH+10tP2LRNTCvisZRkZOzHOuv73SIp1Xwe
2NqS1DHHJwRTPFrXbn2ioP71//c338A/ETo//UiS1jg5qHjgtEIBZpQOvSd6vux5ifNZgfNMOcfu
cPTHLHuoqqq7VZ77NxjK39352cTQFjrE61jrI8mXt7Gym2NRJOZvOB+/u/jZ1BB6pa19jSfXqkz0
lJepfrGs6rIp7ZzFa/CE0ipr9LHOpu+pV68FtqOLXqc8eyhSVi06kaOPBg0+fvSWujxkckmmv4E3
/e65nP79T8Ml1KNir5nqo9PZwy4aGhqVNduly+7+7KlHDMQgH1oezGDd9sLf9GZ8uejS54BfoWlY
oquLkMogmOkHwYD24C5E3l92+bMJubc8O9Bdp49ELeZPeGXd/SxoJrjs6mczMprckNrkiB+7jlJ4
X5OvXsbL42UXP5uQ23ZJ/CXh1lXkRETdI2p9wZJdfP7ry58u8z8AhP87sZ2jetOA7vXWZoKRCUoY
ZAf8i7ClqqduiTDUx15mH/76//SbsXnOcjX24gS91zPb5Gl+LShib6uZntHLrn72hjP0TT+hrf5Y
t3GW7bo8y+5NFsBVuOz6Z+94msMYA/I/uwBQsKiQjVdDp79edvGzd0ygdkBLRTUcW8eP3i1LzG94
C+XfrF2/e/Bni+4QjXlGIw1XT7VeTRHek4yA0b++9dPP/yfj5xzbisQ8t1MS9FRXvelHV3ryum6X
4MGaO4lTS8ekTUa14130pGBo/TrB2anE9qUGdeys6NaBw3mlVfnhr3+UP39OMjpb4znUYi0NZnVE
Stv6sVnPnblo9GDP+/W2h5xo0cIy6rjU/asTRFiU+7+hcP7urs+WFLqqm8nJuOshFegm5S5X7kUL
oYzO5nsvxUMX0yF4xAD3bSpmkj6ni+7aOU+MRB/t+tBlKbHH5IBw+oPM+suIng4npl8WQUWHRT1M
bGuQXa+diPKobJ8vGSKOffawJ00JrG3D4RiN6U1uj4e5SnaXXfrsYduRj9OrTdi8+nTJVNp699T8
dxiu3w2SE/znp31BGkTN2AJHOw4aROEiCrNrJtm+XnLr8jwVUlM/NHRc9kf6GvFIU+suVpdd+WzW
9WRuCnvA22XBBSl6ivJZcOEneTbn1oJdfkogJ+XO4B7r5ocGGemyuz6bcA3igJW3C3eNioW+6r/g
rLrsRCDPacFLMBSWLjN1FOTRggLDonvhIzmHBVOEi1H7anVMguZzJIanDi/mResz+Ym/jsBW0QfZ
gNM/mhRs4dQUhI6nuthc9MTDs5fZYkvHCMlDcbxu5QrgI7m8bBIMz17mSMFHVXWhjl5bBzjVrW9R
sPy47LZPn+tPn6WHpx6cCsNb0Kafzg3RweqiRV+GZ4sZxtLGLyjAH3k2BNd9j4gFveymz6bX1gm9
Pjw969QCsOF8RSy48C2eza5hHyR10rK4B3XyLdWpd+VMf0dV/M0MGJ5Nr/NkVK6dRh3xXZT0e+jv
sXAvm6XOCcChCwa7K3GOBrPcDYHY0Ml82VRyjvv1e5rzfbdUR7zJD1hS3+IKp+Zfv8jTx/H/bt3Q
F38dfW1oCfpOWd6NbkDLAFkqiI3Fuvy9qqRHzS8P1UXndemeDfSwqNCzE0/BtkqGgmJlFG0xoZvL
UK4yOPv+5xpyPVw3dRwprXi9/BRI7+mvn9JvBk5w9v1HOAPIIz/ZglsQsRjPCZMktuOyj+kcG5z0
INnMQJeaBTnLD/v7eewvkk+xUP/6eqclcvOoYoFbZnopworWyr7S7d8Mnt89lrNZoIGgVJnYon9F
zJsEgK4Tl5dNA+fw3yryRLJkLEMtVVEajl1FT6n8eNnrPJsH2AjpHuC7Qh8MaT5/ZpO1vujK58zf
PlqsIlJcWbUOjQKQCoKLcm7kOfI3sUcrNCLmWftY6AY/eKHX+O/4o6dx/CezgH82C9ijYyc+OKhj
LDqcDUHrdNFT7ZMT9JHmkeDDRQ/HPR+MjZpiM9DuhE0gwgnL/O5DOrvo4v7Z1x8piK9+zpPHx7Av
iF7swvjCl3r29cu0ZIcPE+qYj936ZBId2YRedtenL+unxb/omXQHGXZHu//W23Ds8suG+P/h7FyW
7MS1bv0qJ06fCAkQoMbpsC4Jy2lX+pK+dYiqsg2IqxCSgKf/x9r/aVSq7O0INSqiwg0tUmhKk6kx
v5E4c02ORJHpwDPHaniUcVe09/Ziv4d2wj7WwrBxSjHVI9RxFgxHsC8980+XFTzG1k4KYJNbClxA
IfdU3TW/od9R6orWNW95FXPMdzamcN+M0Kba+b1KFxAchGazzYQZ3zJx1TI4t1vlVTULXTwwJncl
aYrYX0f2sPbRIzTzXt/gIXMivwPQym7o8L5lW3IW6j2E/p7z4QQktbVOG4mpBlDgPGfZdRSB37nD
3IBEp1BEWsxHNOy4wufouPtdPnQPvJ/shMwJSIJeZ+x+TN503523EHshYKleYcOckJTx2HfrjgUS
4WzQYf+IBivPBeJEZAvs+3iXp92CQ4TvIC3a8wWIDc/RnZSc4nIuBSwJe0kEXSZd0g+K/64GdF9n
P5tv9yjeVHPUGlXP1PTgDMQaF0X7RiMwCbeUfzPQUECOQkAA89u8YqcKshxV0+lxQCzdOVaxgkAU
6FivNxw79eeukrucdosutOUQlwPthjkEgJ4VhTv9+p9nBYSDQbJkrbzZbb8NmSz7xfPwjJ1YhYIK
Pasxhp709paM4XuYSfzGMvMXARU7sTossAHUHcV8HxI9K2NegR7iN93uql9iwgLwVW8UYBmQLDp1
TgcYNPqN7qz6BR3gFZisElisCkLklIGNIPwKfaFrFx5ryCVTdHLcJpXdAP+e82QDU8fryV2TcHzs
d6E5cIRyCORD9PMvC33g/QT4ld8POOtcD3sYiwGJHD5dwO2JwCb+nR3BL5aL6wEeVCpNDoGVmBp4
ZO/d0yqN3zbmOoBXegaFlwuJaYHMcFvOuBC8+E2Is8gVCbkVK1aiCsgZlJFrPQ5v/YZ2DqQNTTEh
WnOXmwWLA8TBfp7yuQ/Hv/2Gdw4lATEGq/odUomhpe+2hm2FAsPpu9/oToRmYQU9twBbBaCr72Jp
PgdZ5lkDjZz43I81CTUa3iCMrf5MADtRrfYd2zmVWkjSJwtR6q1f0BnTyRN0f7Nf8LiiI2I0BK0J
Xiha/6vwwjc+72ewWTPjt2JcK2pohe0YcmxcXYu+ariAPhgl/JZL6JxBbRD1OwWt+5Yo++YYqjJG
v53XWnEtp6cI/J6G1sgyAhjUseyGfpHfbOX3s/0nSUbohCfc2ZOgmhd8lffo/nhL5SrFNUNPKFqo
NDVrLoEZ/ygA3BDAmdz7gZpIKeP5hzkRDLVB1Gf9JG+tlT+6dDygn5Z+YqrQ1SQFAg2tRt0vR1be
nsaZorU29vwWc0UwGQ8sDxewlQa5f0SzyEekZ5/93rYTvSICZ9vMKB3x6SA/TAt68bFMwe8KGr84
RkIngM2h9khJjTQ+BbmNIHscVnTdeT27q1OpANKT3Yhp2VXzZKr5S0NgxOU3tnO0EsiYmnHGYsmy
pNDV+HysoV8F6V/u0pD1gcjQYDOOAGpq6ldrpt75PbWTP67B0QJBOGK6IwHMbG2Ai9eeNRJXnTIC
cQCW1T17BKR9RhIzKD+LLgj7XqbUCj4N6HvD115L2OfQpNeu135R74r2uEbzSUAtsvUaHGgGiu8+
Nr/zRvvF8nZFe+j/g9x7TZE+hvXTMlSvVZf5Ven/43v1j4pUHys1mRaRcwwGvEgNZFlLyV9+68QJ
S+Qx8Qh8MqKeT197Lgd9ohBN7Sev4V11UbztLAXCF98aW4VOBhBmLfVLHl1r6FYCQ0fveWlMIwDm
FYjyaewnVghdR+iYVklsIpzYCvYKOcAO3+G+41nRIE5syqBedbQQiV7a7h08bF6jyclvrbiGOfpY
KdxfMfS2tLe5QrKuar8dxZUU9dliElRw5xtfq48wTXgXmshzaCflBW8/siA5YIvV4rHS6uMIP7fc
bwWGLzeUDS1pJtKIeoYuW+wBj3IY/XJpV3aiQuAR+YKYR3/5QwLG8JDNfh/SxAnLCQ0t6baiCJgc
6KXsYYBrp/c+E0K5U27ZDoXOONrNNyLWb9uCftDjt26xP98FqSs5WbONtfzAY8fc3I46eANVudd7
pC59J1jhVJBliEjwp96mc/OO86DwmxEnHrN5jwBLwAYbafIMtujjkfjFI6CsL1ffxA2JDjOAIyLJ
M9i76FEN0dHo99zOWbluoRXd/UBD98p1XzD4agHW8BvciUnGYAYpYBd066YsuOiD8s9BapVXskld
5R2tGBT9C84FFlcPGxrhAf32qp9T7uSxQ4RGLlPL+bYF9ReTkfdj0HvpldEX9PJtGvTGR/zAkRMy
hebGEc3MtYEHjteMuxKieN7gBNKEyE/AjzzpUYO2pRK/Ne6KiJA/UIAb2XxL9Pg+W/kHgD6++D23
8wXaYGtqWoXPfgtjUpgyjTCpWCq/ZehKiFIdigwECXmbD3SmAmmk0SW5Xvye3InONOgBxrnXb4Ot
uSgg1IeMer5MJzYF+pj2YEFBjim757ifA2wRKG2vtAq2zC8XIlixdoW7gbxVXa/ADORPEhYhnlMe
vhx8VPDZq2psh1pH6DzpRN62xE+UA3fGl4MDazkfRON9bmq71rF4Br3A72BztUSmA/OIt8giQEME
dD1N3tPaeKk20CX48rEBZ00SUK5x4Ww5bMIsDBpiAvCO1zp05URtHzSVmRQA/IgbS5q/maWe56Yr
J7KkEmCKQxeGE47CmQdmLwOcWar5d6WcX5z5rsiHb2FcNXM836pKArZlPggqvG4q0PnxctbtgHZ8
sA/vJOlmyNdG12dQCyK/IHJFPkC9ov8Yx8WtkeyREWD7E9+hnfiE8iEC5Q/tbtuERnk5N9/QM974
7Vr3rtR/3jpVW6ySNd2QUyz9RQXmCQ3IfruWq/EZYwFXgBgaH7OE4L2S/u5nybyqHdQ1ET1SswbZ
hEkBFOMxO5Y3fSO8vgVhJPpySlDQDtgo+b1GI8AkmtSrKfTsjoTL7MvB62TXUJdjs9WrFiDLyacD
Do9+i9DV+aDHHh5vRKC7IY1Q1JvehST402tXcfU38BAIIplgH4cV2JanQQsCGq6NPR/cic2ej4fp
APKHE1Z8Xbr12aTs2e/BnbMTn9xolQbt7yZb/t4A3yOt/Og3tBuYIfCgkLECPw/C+kjBRjKZX1gm
TliKDNeTR4wbJ1AANzBYCb2OtvGri1FXhMODmVvASOabDoMHiO+/r0H6yW9OnKx2W4YEUBTsJ2Kl
aJNrT4HY/ObEVeD0dwfdfq1Rl13BCNpgrZHXq/RbJq4Gh5Kp20DMkjdD+i/RoB/jOvY77l0NDlDC
WbUHqPnyaADVeHh3N4Hwmm2WvNxNQilkCLUaEqC0AZ4YfLhLOLWd5+js5ei0UpajvRefstkBr4hU
vtnBiPU7HVwlDlrQw3gwSPTr8C0Pm4dY9Z4jO2GZxppTYbB/dxIGzbNaLSyfYIvqN+VOZPKa7h28
L/E2E/0wmuPVRuWD39BOOlv1VoK+h4VyMHFlIXnLO+73icycsDzGPYHEGTINLqYf29ZdR+5XyoOD
1stVMkwsY5HBBpsKoNjWQx0P3TIYv09NV3NTs3CegLKUt2Vj4NMHt7mvP3hNtyu4aXkDhaCESIMl
IczG2geYNHs+tROXFTFABylEzgK70p6j6tb0fkelK7jBGTyGx4ZFUidJgeo6AG5+W6Ar4Ec/QD3O
AV4keIxAtdMZmPa49nxsJyhBZZ9W2LZhbcOdaIr6x5j8Tj55Lw38+/oXnvIvFyCqhD16vHD9C8eR
JP46QFn6FTbICoQz07Gj4OB8Pu0khp3wf18491ztJz/oXsoqe4wpShQdDFTBVjy1wMM9bvXCXx02
lJC1AM33Dj0W8FBpkqn324zdy9pQDiGF5wTyGNjXfY6TYx/zA1RQzxXr7j1ATWYVyMtwXImfZB2+
nujk9+SuGKrhCdSFFZ9v45QNJygYv/YMPN///i7uadxP3oUrhqoATg8PWKjc0qS69GP/Jkp3r+sP
wPZeriscf7qaYJ98gzXWmSg4hsBJx08mQl0hVApf654tmG94sf0YTfS8yrbJ//uc3M/nn82Js/vU
TcOtbeLpNpPmBNeR5Z2JRPKp2q3fQRU5iQGaWQbQINMZ6TocceAi/Kcw4ncVo1+Ec3R/0/+4oURt
pN13irL/kIZY4rBz+T63Uzie6iqDhVfdyeCpmibPXS9yNqa2WhYxGSikIqE+gRH5OtWrX4XXJTKt
egS4XKNMevAZHUXD0oOGZ/zaiqgrkJrapQUSDhdGo02iHw3MCCFnsmCQ//dF9KvAcjIGGi24zkHN
HuY1en8m1Sa+RMvQ+IWtq5KKepnAFXTE1MBMsAxhxQcGpbBPXs/uSqRgmLj1cEu8X9PBIzWBSxIo
9cr61QdckdTRoRNthbvIrTEberrYE9x3/LYcVyTFUcywCUXVETfbcOMCOd4sedIcvznh/6OI+snO
4CqlRhbVYmz5dLN6pR1G7vY3K/QWLUCYxqg8S/X0AfVl+Q6Ic/I8inULkBoN6bcsHrpXDQi74gqD
a/5qievgOYsiWJMw5A1v27WbvnQwnVzgPk+2b2vAgvmKg15VjxTp+CsTSIxlZlPd5eWbn7QZGLWX
u8UoFTh/FLatB+CSi5xfi4n7lZhckE+7WcDDe8NL5IXfGw4M7hT87bdAneDq+TQuYFLzMg5fQ6e+
HH5HrStdArJqNe2CcesNNucNVlDf/ibp+cV+QJ3T0FS0TRQ+CEsimuzt/bR6j8+r4avXhLjipXEC
khs8Vl7CkBRA8Po8t9/8RnYOQ1p34H/WM6aaDPlWvcoGv3Z36gqXKmFnnlQTL0d1CUgPKqRf+zV1
dUthk5BwUxiZReB0quzRQo3mNx3OcWejERasE4am8JeL1HFGYdnvuHNVS83cxmivweIbma5hOITb
Yxga2IvfgzsJKrjebQ3kOy+7+qBnYsYnM2aeJXbqxKMASn9MUgwewy46ZVcg9/2OUVezBIZrpDb0
jZXpGMFaQsLz64PXhLiSJXYsIevpiDfZiRNQF3C2++I38j0z+0cGJsRmM6NAWIdLTX86Vni90RHW
bn6jOwEJD+2gT2HzDW0xUedMw8/haLbe73B2NUvQiFd1wJekBHa9fQVObHMZD9n+5gD9xSboypY2
2P0mfTonJV+j7jUcoqoP8KbwXOIuMIfLIIzVlrAys0NuGL3CCtEvelxejlh6QOyNYSUl5hxOX9vl
8PtwdHVLLQyJrAIBt1zhLTZV3yQcw/0WihOUcaVJBOwMRl75fK5j+k5QOHX7DE5c4RIoX30Hp3tW
Cmv+qI7ttbJ+V8fE1S3BLkNIWjNWEtnUIIhVQ26nxC/t/5dxWD0mLXjplpUDi97vq3iCF8o7vzlx
IpNm6AwhHYZGblLCk/W2xF55LXGVS9aIGc6V8EXo6r0tqNK6qOAs7bVQiAsMW+D4SiFwYSX2leaa
BmQ9rxP8BP1mxTkx1S4iZQaEjuHojkzZDQbYntMSvtxorYVWkY2albPl5wp2zW3stVEBRfxy5DqW
gh7tzsqdZsMlE5pcYEbmp08mrnRpTgNedRqjZ5bNl35qoxNBluX3Ol3pUoDiqQJHnZVoV3qctPg0
HbHX6UBc4dIaN3EDJyxWKp2JP/F5lVp41YhA+e0qrsZgh+sw+sQPuCJPpGhUeFr7wStxI67A4KiC
Dh5J21YmEuwwu/MPaCn02sPRC/pytYywBMtqqrdyg8XuZe5qeV0r2Lx6BZCLhepWC3tlQ/E+Z/hy
RPhShFEV9VvorqTraLKkJU3AyhYsK1GN6ykeYeTq9+Ts5bxkvYH2IsTg8B2D6wlUbicbm8Rz9HuS
8Y80i0u4NVOasdLWAvSWWFYBdCltLfy6ZIgr7EITKnzImiUuh2M+G1j1hSH3+hokmbNz9RMMjcjU
k1JV1YnSqoxs6LfQXVHXDsG5Rb8JgUM5uk9hBdyE3CsLIq6oawYTrx9VTUoZyPdz2H+QQ+ClLoLp
8cuXOYxN382NOcpwCD+C+gHkXGf9Foqr6EoiM6/pke0lKN0GliD8k023t15L3FV0dcNiDhh4HGWF
PtEQBaDWfIDBux9bgLh6rrETWxiJFLuWTl4n43BRnHh9pRBXuYQ2SA46mdhKDadUvfaXsak8t3Hn
9Exg06BwcNpynFEUw83j3YYk/uw3405aOyW4LoLnoS3RBw0VEHs9wY7ba2hXuQSb4rU5VKBLFLXP
qWrKLo39NnFXtwSjP61a05iyVXsex2EesCe/h3a+Niew5raUVroUyXYRWXU11Xe/kZ18FvbDczPB
RhgrxNp3CUsZPHHg+Ok3unM49FM0wACd6NJQmZ4bQAoukfUDCJDEORvQ2B+FrYA9dW/ZeWD0de3Z
6kRcdFAiYlgcT7Up50i/gR/rGUo0v03QVS2ZSNYxk5Mp5aDgEdl1ZdBnP/ym24lJaTfZ7wDClw2c
Mu0SnOEY5bcHutSgjJsMQGmswC0G6KAf9/HakDXwyzld2RLbBIVvItUQnkXmEnDO8pqv9Ow1La5u
aZACZGCy6bIdg3eHsNe2S/7yG9oJzBSwg40RoUsadCV8g95mR//Rb2gnMvcY7U4tW3UJwtRTFfKP
4egnwycuPAgET6PxCaHLuesfersXqSfrhLiSJSWafbMBnroPSZ2Pafiq7tO//WbEScFpLyo0gM3w
o08+18Re4LXul/QwJ1Ub135lGQxOyxCd8MegHyT7Hd3n/rr+fZ1EmBOT4djHsOKwukyneYfd07DA
KtZUS/ilxqUwLMtULPzqTMRVMG2rJWTiGpt51L4KQctc58BvJ3cVTELHvAHsYIWz43yq0EpAlv9v
hA77o/r79PS/c/F/Rj08TXd/6P/3f39eMCSufKk6onkPp3gtd2GrZ0Xm9rEaUj9QC3EVTEkiUxxC
wVpGQ0NyIIPTV9E27X5HvksNShsjtGAtdtzxzk3g565u/XZcV8QUYaJsBHx3CX/kh4irRwAbr16B
5KqYJtxTAsIeqPJQHJ55VTF3qd9Hjws4PDpcgkW2Wcvka2Yu0eQ5rBOgabIJPsOlr6QmOLFUlJuu
nv0mwwlQngrsfihvlDpIAWkRBdA+v1OZ/GppO3lsFG+GwE96Ldt0rV5ZRFERJEL5nZqurmfYktnC
nUiVi2DP0Q4jzJHDts1rWlxlD7ysJIFSfi3rAPosvbTPc7Osft+vrrIHOoOIg7ilyowPV5GmhdiY
XynSRRzB7lq0ph7W8qD9exEu8HKFq6ffnDjpbLBFcHiAdVM5mPAHFfTrpKlnvdCV9CRrtmSiX1UZ
Tt/Z1p073vqlP656526/GFYrJht28CfIGa5Amvidm656x+57OC/3BV0PyhaJ7pYLy1b1m831nkT9
5Oh01Ts8GKlOAWPA0SmiG3zdxZ9yHhhc77tWxpc1UDXNIwnqsd/7dUWLVm1WzIDXlkMQLOdlWsg5
6f2o3iRy9gJ4K1ro0GdVNjU58jnT8gTjKS8dBlhbTmlllXGQmV6VY3DM1zkR8zkdh9Hvm8XVCnXB
ug3JgrUJEyW4+NIUKcDiCQwmrlaoQZN5AyXqUnIKV75mGD6ztffDkhFXLcTGEJD2UC7lxNM3o3jb
1sl7r83A1QnVm1xjNPssZdSZ3PLoW9dMfuUPV7CzNu22jAJDLxP6n7AT54nVfv2JxBXJ2p5O7THH
S0kp+Dc9eVzV5HcguWogWGln1uhpKbM9O5O0ysfB70acuDQjywlQSfGwlHCWvh7z95BUfnuYqwe6
23TXCwFLkobRGcCAU7Z6fme5eqDkaMMmAIKpXLox13zL4f/qlxC5YqB9mDq0Jx2yHGBy+zmzW/t0
kDr8y2tt3807X5Tdpyar4IclyxoMFgbD4QGe3n5DO2dotu7NqDsMbbNmPXe7Fqd0nje/FeiqgiY9
BeDAYnRJxUM36QIyar8LIJdmBHQf3ITrfsBZF65nmCSNRaMhufWblvDljMN1fubRMdYlhRoIqdzb
bPa80HNxRq0dWFuRTUCqQqGsrcbefhzUMfihiIkrDMJ2UlWqwfhmtfQsj+6rDnrPCqKrDYqbLAIC
P2CFUfy27hH80v30HsQVBzXtcCwmbtNiCvTZhhtcDXowjbzep8sz2sEg0cEcJ0WsovyA8iihfrHp
wozI2sZStq0pZGvia9bUx8O6Z8YvWXS1QRBHLmnNalN0QfIYNM2Fm9mviO0Kg6ZMUbaiiF3A6dHm
ZOGvw6r1vCh0dUG9tSqEtNMU7bJ/WOBCks8B98z7XWUQDwZUJdR9UnQN57g0KwH19n1y5/szgttV
bDeuC14DyJqFNjnh+f2KCC7WaKgaE/RbisGr6j3QNZ8q65MTJtwVBy3DPKp9jEwR9POJiuacmtTn
RMbQ2cu9kDZyDxobanwVNmcTZtAH/ekRlRjZKdfqhQ4mTnb4iDPxpQ+Gq+0Wz/lwjkwckvvSTNYU
TG6vZtNe+eFF/8NTO0fmjGu8sGmkKYwYqiuvA5qbeAp9Ppgx+r128c8r9hhQN1xxmGLZ0rMk4rk6
5LPfdEcvhzZDh7qK1KZYV/o6rGvAe0Pqdb2O53ZOTKTHph+1wQJk8g1e9YRq8+KzVWFsJybTkbST
bDpTWHWc8EMPUWo814nzGagW0rG2w8s8BhLkaThdAnZ4lVIT/i9ZkBHVLElviknhmmPvjuQCkPw3
r7fpCoPg7mCYRj9yMW3y4RiSHJPkc+rguZ24JNk6oU6OoVPWnXrVnubay7kEQztxWS10l2mHobft
uHJzh2xwv1fpWqItWhKAxRE5MHJd82kUzxlZhE8Cged2wlKiLYot22iKUZATi/RlTLxyKgzthKVg
pDYU/xXcVj9weXVqZPLdb404QdnGXBzjisCJjvg6kcnkGartnlPiROU47GoRojHFMIn3YffXFKQ+
snzMiBOUcpx4qCZMdkQ2nAnsoZarT2KfcFf0QoCDnYTFZLcKwJu+eUBfj8/HDoZ2zskpBgSM4ioZ
NuxjnsBRIwFfw+s9upKXhSJSukGYom6Pc5eW6zz5He6u2qUPzRSaINDF1sBRXDc5jIp9rjUwH845
SeSySzJi96vvjrVthm7nw8+6BIM78chrkXS0xnNzvvzVH+y96XfhOdtOQKY9CaCTx9hN9KhpdiLH
4TmyE489bY6E4EOh0POe79X3Ofvkt0CcWFzrJmHrhgUCPc0ZSu7c9tLvMHCxRWROmkWNmS7kxhLA
QCDIWzsV+I3u6n+arEtqfU+3FaX6DHHKp9j0m990uwqg+wd2ahc8uor2h3nbH+zkRaBLuMstomkY
bil8zwrc8Mp8uqNjeO0ZlC65SLVpheJGpIsl7vhJD4d8u3GrfpNN/af68q9CPp7dCUy+Hvhcmogq
CIqmpCB7swRvmpnr6sSo6av3vaAiwy3kYpsHMBsW+N0wa5aHhW+TeOjJ0MY52fnWvWmOTdoWhph9
7FVaTLjLnmE9zitje1XMtAJqjtIfsCP7yytMXPiM6QJWDTAfLI55+BKzWqBS7OUuhed2ZtVMUdyk
YaeKTLVF22dtTqWXLAxjO7vdcQyyy6ADLzYzh7mUZs8Bs8z8wsS1gZpI3W4Hbe8z3nV5mkb3BtnD
i/6BZ3f2PG3kpFaJOdeIxbym1XRaM/bD74U6+54WlQGgGo9eseYzWW0ZLcGD39BOEmLC9mhMXOG5
w/ocb1HBU6+Or4S76o11WAebKCyVkE7xCZ4+9HTA5NDruV0dXmVYggRkUwXto1dMbGeQ4fySBVeH
lxmSLYIrDM1tmFsWlB1QDZ4ngbNO2qFmpg2sKjqiL5vADwDU7IWZw5bnrJOkjnQzVIsq6nEczszs
w8XyJfLLV101XlWlZIBm7v4RmUp8egyxrdFTvlZ+XzauHk+IoekoGfH0eLNlK2TzyFebeH7buII8
zW0Nr10EkTTP4KC97rTwK2a4WiJi5561WCJFtU5fpq1+wjv4zVZ+31Z/coi5QiJjk7DOsh5VKR6P
r0AXGm+aRztBX6lKv3qFkisnomiEIyth2NLHNMvtqP6uzOxVksYm4JwXUQu/134Osd6ZeAjVl23M
/CLJ1RPhdA/QQIqRCd/rk4jIicDZxO+wcBVF9TrTeTwweJPK15XscfUifW7NMSPODpBs3TQxdE0X
STwH5yHp/gjqyrPwEDs7wJDE4UJspIr+riFA3/fXoe08s1iXF7RG9ljaOVbFLtrX8TKclrX3CyFX
VVRJsGXSiGIN1m2LQmlTnYBy8/IeTLgrK2qWaDomilnJ5rUYm+iMb3qfCzoM7RSRkikQQwBRUcHb
/qFKxlM2JD56JQztFJHItLXJDmwbjMEC9FGYvGm97hYwtBOVbFNZDzgHlslGcyg2suRPr73EFRSF
ySK7JcDABs5Pr4Oat7kSiRfeCI8dvSztCq4zEoVaFWk12Pq8znKs87mZ0Xfn9/hObIage2bgEt7f
5nyamX6OIq8eXjy7E5mczXJvJRKWfhvCc9hshdW88duuXJmPXNIZ1stIWYY+frArzxtO/Ba4K/IJ
aI8Wpx5DR316Qwnl3MxeFpUJdxU+FeAih4kMFnjAm9ddNWDOe1yNer1LV+Fzl20D70nGIo5qemsC
3VyHbM38gtOV+BxDzBcqJUZvm5bkU6+m4bQNtfTiU2By3BAN9lGwfh6Lahz6XOJ7Yt5rvxPflfoM
a7jIqpOq0MuRQ7v1qmubZ79Zd0K0EYorSQdZwPxSX23DjlNAYBjgN7oTnzvqg+vS861oOQrgbHpK
xOp3LLsyoiMK2NLNx1aYLWjPIFMtl20inmm/qySC1lc1ybJvxdRnH2uUffORbX5np6slqjr4GdBQ
7gWM/BQgUCZ8ULzzIrAkwEG+3HOXMF5w41ptxZDu65BD0xENJy53+93rlbqaomacgGXc8EoDPLK2
4pLI32lE7mfwT5JnV1A0dVS3m8ErxcWr+cHxeuNLPdrl70nGPchaAIqLj8GRDuri97c4MXtsZN5T
TrYiWd8FKgDoyfctuKWRcahjSDm3gsEaY9V9vjIvWwK8YCdigz0GnTzDLDVW/SFS+kD9fHEwtBOu
6X4Ew9rSrcAnBoCH09Hn7eJZFHEVRnVcgf6ulq2o4rZ7Ru0o0Pm+hNHvKgz0f+kDP1tATnFEDBKN
/R2fixF9vvEHWBM3N5OYgD02K/ry3wFtRucPqu5aePHuR6emP7fERjvQo9XcmyFvces1yhyVxOm4
wa0GSJ3tqJvlPR0SJl/RpdftbTFyX9+ovW75pSNo9y1XoLyW89iHTJf7mtjsdQyXMnoZqwi2DobV
oDzkFeP15zhgYXbqD2wB576S03JWLNEmj3jQ22JtUYx6ikMdsGu3krh+SDbopp7snMWng+3bdsFN
5c0MYfwRSZT+KybT+pp9nN+Ol+Ydyk2NqrOrgtr5b41f208MZiFJAQYe6EZRRrIfAe4jgcSJ46RG
f3+b1tdon+LpPRWh+XFswKkBtTrICLYosI8opy1iwzc6Hrj1YkE/TEUjUnF8FHPTb9c1S4L9mqLt
dCnRwtRnrwLFjXzNBjZGX4FF33URwWqhPWXJKp5VvbP6VDFIEk+aTnNfDrWtlzcDCJv7hwSOo+25
m9Dgd+pqPiYnOBOw6rrSo1K3uxt5cyZjt8d/4Ia5tTmvwoD/tWPSlxKMWg1LzJ5H4lMrtoqUgWVZ
et6SZh2uWTKE9YlHuB+4JOkW/GHZ0cQXoAj27BTHukr+2Nt2fGdDIaZL3egxfjuBroCnWcfxjiOb
MnKSteqzfFvF2F0JiDfRH10TLv1JgiuP+6nDgGjajAPab9LOQvBvY10HJz6m03o+NqjQT8SuFKR1
WSVANtF4mh4yDoFdLmN+fLQKcq1cRNkcnCzp6jg/dp12VwCnCb8MStfilG2L/qT7noKB2RCrHyKW
BOn3AwSrqIiqmdYPEYX1ea7nCH4/AfBN+lTJwN5SUqWAd0MyU58OOYd/4mcUALtpb2740J+THKzE
WX3WIlNdjrJuyouWKWIAIgpRSd9iRFG+jlGinzSP96rJVVibIxfDFO1ntlXBeNVdtrcnVYMjDPOb
46hO0zihb9pGaaYuyxxCNhv3pGpPYdZ09bWvVLydKcT0f1pRbyYPyDTBl2MUujpnpOPmg9Rx+gmF
g6o5z5bxJR8qW9kHhX/uC51F65G3vYyzP3B1kKgcWGQ7PVRDhv+XzZayJg8S2cO3vgPgZzsvWjf7
Z7rzBjo+sO/F9D1t+cLPpB109NgDG/k9PNqNPARZsP29wELl61534QeajV2CmkUbLO+qujsIADOJ
PV6xxoJRfBLxMtPLWoVJ/GSHnZGrrod+LHddhdNDY9NO5opp84c0uh+viK1Inya2zN9sG6PyVwGh
rQv4BwXiIdhN/YknaOGeNYklcI/LkD5bNgW3zuBf8hZUl/TTOmdDP1/Aleyn7mKVifu3bVL14w/c
5tHkAqxMmGloiasouW1rBKpyPpqaNeOpw7XQHOUJidr9hD92X97MCYnNgwziMHuc7XxfA0FaY1uq
5xqvC9+F1Xu0sbX0faeDdoRpqaqozGdZo4qWiGF+Hikh7bdMRkP9TcGFQp7JUiHFbts+GV61wHdv
5ZjQo//jWETysd+6IDp1xFh2XaZGqzf/Q963NceNY0n/lY5+pwcAQQKM2JkHXqpKJZUuliyr9cKQ
LIvgDQQJ3sBfv1nu7v3antnpr/dpIzaiw9G2VFUsEjg4J0+eTERTb014OXXhDp1TwWLIL9btJ4yP
+NGnoqP5URr09TESndviaMI1fG8m1oK9y4VeTlprpAusne3nMIgmuK6pqXofm3m87dSai7g12FFe
YjdWt/fVtHl5SjfkGDEU2hY/LZEv9XtisCaIFyp5vUZ5Qfa1N/VFViFV85JeisLPBKbMitTK0uti
JWzgZZXnLS+hlrq/6Oot9TfEjnhBv/N8ez+yaMZZI5FAqpzHKneQ4h1utsJmprR3tTdEW4aQIHCF
RZ0jOmuZc7Ibm5zQC49L0dHUx4TLY+8C4GU0tNHLAB3kS+l3yykcvKo7RqJs/X0Ajwu249gE4wkH
4LF1JukhBTmt5SlawhJTJRXfTjLU/RVgLZzuPngjLHFC59Wuq8WiYseBGMfYoNEzFDvddaR4IxLI
IP/Cqj56C6K+eGWGGH1nRLlhJZRU0SQkpUzXntY4ECGWCek1l0OzkMEFq27KVz7L3czr6ag16TMA
6CqFjo3OujHfl+t64KTq0kChdWSFvx98SuKIupu8XYfYz7c2jiAOFytIPGFdVndII6a4wSRuMq3e
Em/QJKgjsaW5CKc470R3VTF2WmmdBmJ4yhdv3jFSlekEQ6QULuVXmxgcoLxaeukIV7c0b+coUZ03
RzGFjt5+LaB/hejciFMkm4fJDRPi+foq8nzcQa+cp+FcLw9iLrq0ryBvDWWBoU8ieP9NWLayQPgJ
1vUIRTsWw4TpoeaoIDxEeBxt+pOTHuJh0Ucxx8NNwKGgMafuRF2+p9V6iuaBZJC9X+Gf2qpkFHWZ
OEuum3D6BbcxzHooNx4AZL0qnm+Z7y8paK152rrqHX4kZeZN6ChLGJ0hAVibnVrV3rV5nxQRGRNi
JhwrE70lrbyZnDj6BlzBMgDFJxBSx6KY9i3voyvDm1Oh1iUNQ3fX6MHUu3L1fuErDoS6qC/HeTvR
Iu/inNpP3VLLow3lkBVL+F6X83Veo12caNzDoOlG7IRuTXoir1BybucTABLm69whBGlvhAUWywdk
W37g253ywzqWq5oT1igv4ab/WIhcHNiYQz+8I3ccQyRQV2oSXzET19MQV4bgNUJjCmEOfJo1Aa8v
AFaERUwXzJjUAJ3jQTfBLfzqBU6aIsUXynW6wdNTxUZs9pblNHxfwmIs0mgu2UPZ+ZNL+7lB05Gy
qq6uaEADYAfzRN013IZEuhCdq30uG1Un+H6UJYHXFnQngEytR9L59BQST3UxzzGLGq9DJ790LtCp
qXxPXsimCD+btg3W2Hfj+gSfyJDsoqEvPi9Ns1jkfJgLPUaMyxUrc4CGcW7K7RNg+2DLJIRBk9Zp
9hn2MN0QD1U5fBamz9+HHJ2fy7adcHemGnsK26kXMJwuqw0HCICy69BbG/dx0FGujyKHLtFuYDkB
47r1Rp4ZOrQ8lY3OwXbSS3Ftg8JO+8bn9XO7jfWZsa64BhFZYVkxY92C/pKLpjQfG1wrx7hMc+dH
Jf1iBczlPqmONFPMDMBWYKRL/0Satp+QVMmyOZSF0Y/d6Lj5pRvF8j6GYC3FQ+iDyT8gI0bvatGU
pxDQZvJ2Vm3XZWxqoFNXa9fUBwGHpntCeVFnplNYkP0kMc6ZlyMsVNUkhptxWfINqckw1vChWid9
a3qTV0k7aZ8isFRkjIGwBnYXWb3ReKhz1ycYeqY3PWTx6/sechP2ZrCE9DtDJqt2FS2QGwJgDqFl
tTJMA+Nb6HE3G79KeUfIAUkzi1yKUvAKMm8W/GdKj5D1sOISauYM+ViwbUPWIM58Jszf1rfAFaB7
dnPvjfvBQMM6xVxwld/VcCf1L3pf8gK3ogr9eJ6pUgm0fFrElTBf4wXPszkE0KSGVvFaY/guyKvK
3Hl61dUNpaEu0wApL43HDgpIt6hb4BLO7cZlhtz6FlqLJaaaiMRRus3ObekkVHhZrTxQR0nzEfya
UEwKNEAri3iutv5+neTwwnuI4u0b8Oi9JKxgm57wWi3vnScVixVmgz9p50GGU/dhkx+gd4+sJFwx
RJHOI3L32OvkcDlWnZfVOMhf+OQHD7b36mMoIhQUlV6PCIVUXQf+yOe4rueVHyOVVxwlwAz5bL5t
7/Uc2EdUdVLEjRkKPxkYObAiV5lXL+2Yzp7s+d7n3rom3czpejfSanSJ3zVzilgnn7apLqCqDVdi
jT1m9JNHhFyztkEucNUj8m43NdLVeILp4q4IdUdeyWj9LUGxU+n96Lm6y7aI5h+55FGZbZ4306NY
OY8uczO5BzhPqnfwPOY8sX2ny32PdKtCP2npabrx5mqc24XdNPU5MdJTAccdaCV2bxGreHgrcr5l
xmkrEnT/DiskPdfYwnOziwuPn4Jhi1AhwjhGw8qkcBZAG/d5OoU8J4kq6xr5mPCDu7403sd6mBVO
orEWd3IRarrZAmuG24W69lUvemWYK+6UFzvFcDxZ6w9Q3DUbuw60mm9LWxv4vy/lk6rc2j8VNOzm
xC8wZuZH0vNSbAAoBeSNPUd41w8Ror0ch2TdlqHcL/XGjrMcywpCbRtfE9uhFibQbmqekNQ1Yaw5
q2Cmjgu536Ko+hootdwBLvc/lSJYukxto7qwMMBFkjSGrsGGDD1yLMH8SauVzlkhRnVQ6NTFat1Y
tSN6WovLerZrfl0OJP/Uz8ENvLJ53DEM7zI1qkzAg95PlhIUviz017K+tMZfIBLW+CMk5XKHKZfc
RCobV55X11Plb94etijkislh+VwsvnfSnuBj6odNBwgBI0nisA2oKzLa+/5wKixTr2ulVR0TZLJL
NgR0kpchbcXBRXUDNhWbe3AuaKhMZoLee3Q15TFABJFoGTT7yW/7M83mi5nJNZ8MPC88GW7IKRrh
pVpQP9/nRW+reM636C5amu2lC7r8SJd8vq4VKsE4WltanSTOcPcK91k3Z5vDGbgf9WwOK92KZ6Mn
12X9IjROG7WaeacLSswNMDkU5TNDegj30fwNNXRzX9sRTNtyCw+9nOf7AcHygjm/CC/JOpb1LWD8
9msu26hPjHJjyvq1PfpBgfymHobrMcqh6wgxYIQxE3H/qQdvi8cMAoFb1q9bdz2aasyzIljEDYWr
6ngo8hFlaetI8AU7+wzWEOG8j0O/NhMK2shc6WY1h4BN/MmCj9kiv4rmJWtpN2BV4VCs4tqW0UUI
GVUeu0p0XrJG/cwu8zrIo7QX+nwkNOU9LbvreuZ+WtfbsdpcH1eBIR9hx7hdGbLO04n5cn3YcFb0
WZMvGDEfIISQ9bQT4YWZ1pUddT6JB2VhW4abrto6gbMOfcZd4/6x9Gu9EVD7e6Ytoo51a1os/Xwb
coE4WlLP3iklCzgOqza67JrlK0if4fZiMd/+VbMZar6ckzqulXPJ6kEIdr/kzpHYEUwfajFekm3N
At7QMmtbtZ4KVh3Wor11reULwAkmLnD4g3IGMTyig8TDPNSbyyU9zG6z9yVlU51g4giGG7Shtr/g
rYSuvLR8++hteqLx1HD2Au58/cvMJp8fSIszKZn9YO13lcMgVN3AHyF3bDnZaR6QftWdt58C4B3J
MiybOhJoS0+XzqIpm/CBMXPl1UTi5i+KPNQFme01qGeR2DEeyf4eNOnOJu3i2ulhLLvyHU2GsUtx
BM+AYbrC4F02TO9A7XAKqitvxf1n/hreBl3bNbuu3+D3y6fBBYcADFIW5xFUy+OlpPymkqwLkhmB
/US6fHlRZdOKvagNCGiIQhVUtqFNSNOqKDuzg26R/YWrFV1emN4h2ozQ2aiTjlOcfPB3w142k2Lh
wQg91xelwx6/wCyKuRd1RINLM5QNFjXvynTWXFdxiwNNxUjlTXR0/sS6GH2eCQkuaSf1WZ7daFOc
GbBACRzsx3a8brlNh6GNmp3wtS2vu6LLUfWwOTTZNKr5dYQcF0nozNBnnJWcZEL7Ut5DDK3Kk94L
g/KK+EA0HlAERO7Cn3xHH1gB3+I3ocDSv15kPU7HAGQctu/nohluZdsa/+tW6FrtIfCXv88jLGwv
Kar1DTu3HoIbWgIgSNVQlt5twTZIhMRUoRGBnW7lgEOUYrw3nVyLcnpVsFd4hJmRgBLMyIJrH+gm
a2MPUYffskCTI9GVmNNF9K0fTwQ347LCcIy/r1jU1zve4g4+Lm1tWbYWq+PpLODNkdTL2OqnaXSI
bmhx9esNBR74gk5I7+Jc1qRIIJ4+5ikET+f71ofTVdrlOgRjZ0E5HeMQUZ/DqYL91ZR7QA6mcTJI
dkNLzXUN2zeW5osQ5f2qiWeS0UmyJGbY1vFWTFWftXpC2YgSpK13uSxp9A4UKVgyLZqgR9cKiXZs
gUeZj2C3zgaKkXjBRSNJyOq46CY173IBHPOpp4XiNAZ8geEObDLfu+k7D4G2tUpCQ8fTUeliwVs7
X9VIstQahzNj+UvhR5GKI8LrIR7hG/Wiavw/MqQqWOK23fA9IKs/vAD0DmFVj17omBTVgAfUarEN
hwUf0KTdSjC0VyGXDl9IBx+YQ2MCG3yMlnbJs7DAGo+ZE90tachYf5GDB9En01RFlVaOKAFGAcPI
h01brlf+bIPNi774c2cAPMz9VGVg/noon9p65InoLIniFam4+5+x4H6cDR59VVdl3pmDhZ/mQUeD
vAFWxv+H3Zgf54MHamhH2sEc5EjWtNF1F29a/eaM8bfvZK/sP/4Df/8Cha+hLNT4w1//8dC1+O8/
zq/5r9/5/hX/2H/trl/ar/bHX/ruNXjf3z43fRlfvvtLpsdydHfT18F9/GqnZvz2/hDmOv/m/+8P
f/r67V0enPn695+/dJMez++GiKh//u1HF29//5kG7Dzu/Lc/fsJvPz5/hb//fGNHTEX9dDFil5if
/vZTNnZDN04/XdjmRb/9i7f6+mJHvC+XH2TEBA14wCmhZzL18vXXn4QfIK7FYQkeMOEDI/j5J90N
o4LIWPAhCAKBTgXxOWzEz3x/2yFA4kf8AwdsK0BeiYIoCrF+fr/k39TKfn1O/1q9LPwmuvv/WlN4
mwAVIT6LYJRccvYjPcO4Vg+d14SfkP296bmBKxABTjNUqj51W8QyFlbvqtf5RS3F9UbbbZer9moE
lhCXdD4hYPC3hfeFjsstahJ4rd4tOevvLIz0rlsn1wuxDuPHvGJ6z/0muCFVG9zAuQVo09ZeWdgD
x6JZbbpNrsiKKHKX05Z/aYh/J4Cvpq3un1pF6x0TI08FKd4cLQtkF7mMI2nuW1dc2Er+Qmf/zhhe
HhAQTbbouU1aaOvGQevfFU31OnXNc96iMnWyrND7kA9DJ2xMqadjsOn7OG82YCkEKCRUnp5xeDyy
vvjEVPvcFVDBEEZCAth7URTdkql5h4Uc8i/Cr8ut2DHPh6RKNwIeZPazGwxCECD4J3QuXksqH6zj
BxxoXkwg/pmsNrzOuXckk/AyOM/5MbLwS4DO5+OUyTTvoeGD2YIAKdem92SczW5SuLqKQmFuXclj
XuAyYUT4MIUoUKiHiXTt42b1unmHWCxJx4g8Igy4vZstKn1HRwB4+GPh1ZvAeGuM6R0dY8jG3OSs
CBO0Y2Q6BPrWogkdu5E0QF469Vb4hMRrqacDn23+vJggfyoqoXYTlBhvm7lRt3MDFLPoUGdR08bd
2ixpNCHrsUOBwnjcIJHTc/Rh+tpk8OQOkqrE54uNmNcw6OjTBLP5GJ2/DXlSY3b9NtgU+O2b1/C7
SHgoFvClBYQPEq9T79pT76VfvJdmYUjr9FXnVpnWBreoACiN/vCUX5DVeYdy9tYMy6RMxqggh2Ix
H0WNmTNraHBwaFHFE2jaWLUcxsMwRkmxF1SMqYoTvJUcemeap5j66uOCucdZKiQsABHimc7DBWr1
+ig1gd2qLf3PjQOyjKPrOS9yu9/I8ggrFJcIO6s0oOLO8hzaoHng7wsSXnt2Dq7Bg+y/aA/1ggFb
HFgNv0Ojz2RE0Lu6q96Wan2selx3jcbqyQBO+dROfRXDMsOLCyDACYQ3HkIcrNnUeOVBhHgX2Ond
6sG/g9LUauMVjc2Y+6NNI0wLxbrIH/K+egVf515PePpdhXtQGxsl3+65NnaOEcDuPKrnuJdjFYNC
fbnU5pYs82kOmyta0i7dNg0lpQo7SXQiSGqNxW5HrM5gDfacdSquOizd4Dxej0ZEcRW18iLSBIu7
07e9L8q7rQqvGZ5mPDjz5K2sib05BObYBYduBHQGhOaAYuu5t9tjIVxzrh8e8xHrxC16guGeHNNy
1FfNoPmuLKZyb0qNZcdRp6NZhB1RSvtgSS0yiVbjgxkRX6pzusZlkDXeAGYrvvtAplMhm6vN4HoF
hPctM7fdjPUEd47rfsN3ItCqi5UCs8wuZDvQYlxSwcYZ3bLq3TPTqYeNfOqzooWiOZuTiuToSw4e
gNCwz5+/xb/OYuyYA3jO0KKHTgLBKmry7dELHUvImHcZoCSbhL1CN4XiGffgsyQcZhtJiGaFZfyO
eIBkmQy7G+hj8URuYkWPEO2HUvpeRjxiISkGSQN0yYKkG+iKFTUDpYtljlvSUfy86MbmYhsBqLcR
gofohydNh6ezSkQsJoR8F/XomTh9LwbTx/7K7UdgGkHSBuEuICvLvLKVKWLqY40UL9ZWPqAA8GOC
iwHSPTxNCieFyV94qN7bYIF6VYPSX5h5zL69t/ZZnYIrcjGjBMrrrciGiUAzbqtf3dyQFAw4m9oC
47cYyzM7tWgVj4u/18o9Ail+Z7YUyYYu1BH186mnXpcsBbZso4My6VRz1bv6qm/xehx715FdTn6e
r9k24FiSvHrWfHgappYdR6loTLzt0dgQU9szFiILJNC3ZepVosMwGmCj7FWoGIWnXWKrbThFU421
RlDMLhh6QatAXvvGv5sX7DtSmPuo1c+9V32qelRvhcJaqHv05WA6iQIwB4MBoEeZBBuaNXUTXlMI
CxwajB3f+7URGRsrg74mniXDcbBO9glds/oIs8A3gwkVIMgjS5bJcwkY/f6xwRDIoWB8zeDSQx8w
Z4cycfGDZNz43eLXEXpvHqypZJRhGMLCCsPg2ebhA5T9YZbWGNzjswSGHdU7mAL3G+9uIYb+vOKy
Elfgl6EP+loA34P4gb6qevfojeH13PU9qpxZHEpYKMQ+xwMdi+Gp3RpYnFS4E6P0vqISqdOmEBc6
ap6xDp70ikUtuHiI2uhL7qk3IsWaMbYhepcLQa9hyz/mq75tavcItv9TblEvm7UaTr7uAe9YKNxE
ofcVJ42Na9TYHiSvdn0Lj9KmbZ+plx+dCZtkUcWbV5xvfRciAkEkPC418+JltU/rYqq4LHCNFLd5
dnl04Qn3uHZLfqzhYZN1a1vdeXWBoxQaYyG8Jx7Q662zgQ+4hKB+gyTju1sLgHzFWz0hygDcnw6e
abqDM3mA5g+uTi4465ZSobuNJske3CiW9QCUsD/xYHFgKayWhactgIe08dAgK7HbBg/Pji44A+HF
hyucytfZ944tlM2TqPUepgChfJoiGQMtwNWAvhJPmHeJqSkBiLRLXCyIBtpJGRNwqONlON9BhQJ9
HosQ6xtUhiHhQe5Ow0z5I1W4G8WIoBssAMLQIChfAx8n7+g1t0YDqiWEJoOPrx5VgPB9bwWePfWA
2vD5RjOEozp/UJzcjSBmxNE2GEjJYmNskK7dD82GWg7yjfHQKHXTREDNz5Eymez6WKKh/DLMIb5M
Y5/O+Z0tW5uU9aL31YaeLUFulUiNpMYwhBxW9tFOlB1JO4s4m5Ncxx4SwYw1zZVt6Uvn6iCt5u65
7cpph7x5Py4jy2ZdvJW1xfJDuKprRH8CEgGalcgcfZCHD4ELBwArwt8BFWaZQlG498BUiasZfzCD
pSn42sQVWs6ZNw/z9dKbEQ09ckcqsfMLRq9KgV0DUDAOde7APzS384Lrc6RRYC51NYCsGYeBRYws
FW43SA6vQ4uw07Q4eNcxQH/F4ZVyRDgDdG3jRqj72WPTzg1YqDXUWGHvge8d+sVbZ+rnYolcMp9T
bNW04Wn0QTVHyKpThbo7ydd2SVUuH8AdRDqNxgAYY/SiGMyQBPN+e4WI8wxej/NeC0wCptwAw7Ue
NnqTgxLxLRiWELDKipwdWxW8A4hdsqrjLkHS8zibfDwA27L7KPfrrETbOY2CJtrNI1YwQ9f4stA4
386BBcr26DuvBSSqnHjYLPLldVNAjMuQpyVb0asecBLBlQ63sQ79I1Fq/HUs8S8Vqqfyy9DZ7n38
sQz9rnL9b3/rf2OxKvh5qvBPi9XLSb9YVQ4oV3//3/JfFay/vt3vBWv4IYiIBKWHhJwH50GD3wvW
4AMQGuKzAAUtKlaQSH8vWPkH5LG+LwR+jqHu8yz27wWr/yHEm1BJMeuA7hKkG/9CwYqy+DsyrohY
5J+rXp/jkBAMFTV+/gfln76TIfNoNXwK5upjPaLZ1NPQy8KgekW5brCLSxSNU29ex2qMdjUIbymO
bpiUMGNeamJdNvZ62+EEC67BP9vQ70cWrgHJnjgKVLDStkfuI9+B/uG0m4YRMV4NyHzawu3n1S8P
GyCvLCA5v3TR0l1Rt5Z7IC3RfoMieFpYfufsFu4WWr/4QjvgYiU+BfD0rp1xzLehUWkHj6pUeFUD
XjTKiM0uNl0GnMs16ing3hAsNwZxYevUJXJimdIITD53rk4LJBoWWU60leW1rIMB53zzSp1/J3V7
VQ7VW7uVr6VAhnv+hygnj1whansW3MNu+8U2CNi27u+nqLnyiETuWG0lqJ3Id2eve1YShfjcYWBo
C4zZLSjCso2HNUQ9kYQAqXxnMj8CPMuPYvQ2EPPqV+WmKLGquy/EfFrNucArUVOXMypnAAznwF+9
ivNJqmAUt5cK128GUj30SG8uyrZUN3LcRvSKu81d5sHo9sDMkR4jMflW2aJTgMRpFXLfRnhIoMLR
q9WE11Pdo8gNVzTQn8mIT7ONBlMIJQpfzofhgrtw/qcubJ4XN9xrV1zm22gypvHLQaDh4ddXOLxn
78u38kbCSBHTkeNJOcQ2GGOLDNzpJpYqfJg0ytIQR7EdmmeQacxONG492gZ9xI2tJEDlDJZPN61j
Ng9I1mzeI+iVBMcMHg+LkCutROFcA5csGerq/QwD1O58jVPzHEXglEYFbdBD6m6/1R9lpaYdrI3M
s6kiVEcUuWq/+fTK1yC/LjLg1+68dFbfnqDB5cUR2CBXaMdOVyKEWRymM5DNxFa07GOD1OqVUtLf
ldv0BP7inpWTTLfIP3R9+WooTuRg7e5VOK7XZtXPNh/uc161iV/pe4urrXqcpqS9pXZEh2ZZ1c4O
Xp1VrH0VU/3mKpiOcN6otOQ+ZKJgkHrUXcN3/IxxRAqHWKu8oxqQLTssBXbm0I66fkOXAzksvUN6
ovcBVEJ3mLNFW6zGSWddjT4CQWnQwRY1AXodPE5lhaQ0F9Ma5zXOzco1t2wIDjC1LlK/0PeDwz4D
rfI9cPRuPjNAlqnBsiv1e2BCLwaNp0mA6mMRhkTvS4+7Xd6iarMVmrZRu5yqUj1vIZAUr0Cm0FS4
tasRs04AfWPIfVw6+Pq54ircAnAs8iDMxmI7LQHWzBrgeZISaUUDhQrci5FembVcb0oG0/LNWhTk
dd5gPswWWRcNLKkKHJ4LHMMSUuMNAr9fUtAYtt22ofzUqn8ChcIkkwvhn0wAMfRdod7GDrg1dBWP
uVe+55LvvyW8VID9xZE7FXMf3AqERZ8R/wIWTTxtLOAk2DFjHFA2NsVocJD0EXCOczGEOxlmPCKn
BqjWoUNDIp25AxASsC0mVr3N5XICKv4u12Z+bCrkPAwYfwJ7MxmXJS7NRqpNlmrU+6lgwP2aCgQq
NjzVsngFAeJFkrlJPb8v9+hqICHMQfyigK1iXgN6QOOJJdIhh5GYPN/PYKtkXSm9uJJI/YyDefoE
3adDDcTsRkp/O8g1758mVH4Z1Jj1VTvr4dV04NzNJeqtHP3Qb+smGFFYY7OhHScR4qJhY+jBDu5A
KBYZ8pPy4EnUdbwsUTfx6deBoP/jKchZ4Oa/zz/AmQRlBDOfv2LvZ4D9/IJfMwwmP+DcJowQJAZw
DjuP7PyaYTD6QQgOuBs/jgIG7Py/Mowg+hDKIERLVVDJ8BrMgvyWYQTiQ3BOCCIJ+BoyWBhy/wsZ
xg96LwDCBbrk588PWOgDaP9haGNjho1DWdFUT4Rdgoj3ZIoQhQHdgqtxc9GxpK2+RJYS7SVtxN4f
HASjhQBmEatNRKA15WdmaVH9yUjceV73D1D9+cIkDLhwYRFwUvaj3pfIK6+CggxJ+9X0l3qc2iKG
KQEuFPR/EP3kX5u5P98JoLuChuh4U7QIfpy95zg8S7s2DAd/PsEIFNpUg++Nj39YGb/1JP7ooHIe
APvj1/IJ2h+EBBITEEz80zw75h3aQhokWKU/ERxdGyZwmr4kZez57JNG7fOpgBnArXHLn427fptN
+v6zQyZCsBN9xs/f9IeBq1z6/dyJtcj8LURlhYb80aJ1iNi5ohIbGl/vW8zP7CJwypE/SQ2jHegn
g48KHBcmFuHN6Gv5y7+/Id/85X+8qihAZ4ZKQjFx/8NElTAcskaAktN89b3duVN0AIXDjjEyVReb
aFMf4eR9U/aTvcTAGGhFjqoDsGDyuUYaCsg5ugPPBUMKgw/rnvhPLu88dfVPlxeC0hphp1BGf5jK
Avgot2IAv3ctIrkb6wgK5Jg4eFmR9xwEOEKfeet1ZRyiZN9T8NqSaAjASl3D7hKCtOOfjC3+uC18
hBEqETOwVwPJfpw/C7dwdcoOKgsqiY1YqXbKzIAKVhjiPakg+rPO7b9aNYGgCEIS5ci5Rvq+BGEC
Sr2l6sss6sHg2MDoYEClBnI/DG5JlC5VgjHB5R2TAQABKjteOxPUWceoOWJ0xPtE4Nn9J0/l+xlF
QXAXsJRZKFmAyIAS7ftrWq0Fa6cJywykc3E3jAA+B8JAJiwwegmJYQv2KDg7/34pnKcGv1sJlPjY
tCjrGPYPAub3H8om408RoNmsQ6Kzl7BT3oMh3P2lTjm+GiX8HPdoICWA9x/lqHSIkYSyzutsrS1u
KLCvMGnAPfv477/MP91ByjDFgaLyP6k7s+U6sW3bfhE7KCfwCqwCLdWWZNkvhOWCupjU8HR/4/7e
/ZLb8M590l5pWZEZcSLOiXzJykKLBXOOOUbvrRscYl1CA3/+MFXKMpFnmQhyNHxXtZ6YGEQiVML5
gC1gHVJxyJRS3P7+qt/RbT/fQ47Tm2dQpXA0jHN6Sm9WriXVlFlTiQWEo6alfEMQmlT7epFYzmmi
0JJlcKoGk9Iu7Y7OFVVXu0765DuI6pmrsDeOnua2/btckUlyqI3JppSqOdd0lo6LoiUx8b61K5tz
mbnO91lmxZc8SsZNNmXanUTlbu2waKiOJ5eou4w5Ysx+NliUn02pRleg9esZwZ+GN1jN9Pqa22hZ
yH6TeYcNi7EdpFX8AbOOYyom0Kf0RKL1T0kzi2tVKadqP6LeRNq9peDONpw2PzcTQ/p5mtcTMhK7
eIeHpVA9R5NIWappaEby2EZR3c108o6NwPqMn2yh2Z+vY/GxR3Me7YDZFE+zq6eR7+RoXJmbJloa
QKTBZmwok/2i6EhIAqVU6dGRatA1eIemNJJPhZnZflq2VRf8/jv91ZPEcoS3jbcDDf6Z5Zmpx6pH
QreYFJVKUKdFdLBUR+yEHErcOMV4nRROtfv9RbcX/C/PkW4K3TT4Wc4522KKonjAHkWopNGK3aqX
7o5MgSbQleot6PcvPh81ASp/Q+Mv/dwX3WFYpXRyuRRvxUlbWhVNAI6DxmjMC57zZS8E56vff75f
XVTTDKEy5nIFwu+fX88ijsdoXnMRaLXbX+XLfBMldhGY2ubBsKlPBGGMf/+eCo31nX4WOoy/YE5q
00iUeDH5oGlq7mFyCL9JnWpvyNg+/v7j/WUX01i9DUoQYXBFCqGfP16XmWWtDbUVdKR/B+xabahW
abrLVBdXS1nOb1zv+0N49rxsNBKmRZpJXX2Osyts8jyHPLFRfPcUOKXjfnPWqXhJkzV9GAgKfjad
apgOKuPENShbicIy6fL3lpuw/sKDRgXM4LQ+iClnzMBLpt7KWKO1ZcJYDzu6wP0b79UvHnGHBdKl
UhTcqnPsRNS5zMH72g4qWbmXw4AkANeE6oumm//BpShKHRcnAkvzOTtnHMfOBQ5jB1pSVt7kKGmI
qw6nNEvzG9/ELx5sx7a219a2BRvA2XkDUXvnZGNmB91qRZdoXzpvZbtndttxip/6IjvRJR3fuOov
7qVrqRznkdvhP/xLroHrpjMpyza2irza5XRN8SiQADzEs374u482xwgcgfgMoAM453xvpNN0ybpR
BBWGkSAzo34n16E9mBlDXy3vi79F4NjqBQNzjW0aAtEVf39WPkeJkZeuKEVQC2ntO2Xp4cBhDvr7
n8owBMbobYkX5/AZuHWEn5idFQBZcn1FS7E/l8lwbQi39kXOLP331+NH/mWFZ4ERgjWQ70un5P15
iShy1+UwViHuEaNiBFk6o4/EhzS6e62fGdJVtZFEQbckzUU3yzX2BlIYVy/qkNV7tEiyezty3HbX
OfQwMaMLBH64d6tgUYwo9yd0oH7dzdQSo+xpcq39+kDpDpImWpriM6rF5ZCkxvStK9P6JiaaW99L
3OjwR41kGvb1xAbrdY4Vx8jpZXo9r2X7cc7I/AywIpCx2bQu+apWV3yQ2TyjilDjIUZF1Q5fk7pO
W29s4gKvqqFPL1FNDea7+Cd7ztUZzuPaVj/jbMYzw1dfPnbDIB9zvu1vedJF15E+Q4saxxW2gdP2
Kt1nCG8lY3jMk7xMmpl56BjqF4vYzgiLamFtNzFabi0ltSvfFEUR7bscXbSHEqi9NpV2G/4pg41J
CXcqJ0CACCdjyBnruUh7v+q9tDn0x6L8JJpelrt5aPQHTgzje0bZUOWwpWjx5VAY2L/cZZlforEV
tI/hJ+AKE4gBvHGq+vfJaFfNvl8NDnNzrZfFHgkPtkQtgQqBJdW2qJ9mo0fAgv0aQ2tblJ/XpVPu
SX7LsqCWEb8I3UduIVJyYe4jBvCNR11ofS7bKPkm9HHic+WoZfZtOsX3xVJESA7k1Ny0QmmeqN/6
3kMuZeFhH9eKGV4p6fzJElaAN+ECir201rPZjwEGc1/Wrseg1M8YlIRRqfZlsdJ3Dgfh9I9FXQqs
WYNASbRl3V30Ol18L18d995lpu8eJKCLk6oVCLJKzUwWv8HQxm1Nuy6F2lpFJ77BWfMpQacav3JJ
GNUSK1AD+G75H+1GY6iSYVy/HhwGP76rtPZDplZKE6R17jhXk1PWoYJFiPay7uaHrDYiBDCTWHZ5
JgFEGlUlkZCp8d0oVv2BCwGCmLu2fprmar3nuU7xkibN+BUuhjuQzDTz2+r4KRvPciJ5I1qABW+U
HCg7z8o4XnJX1RBjqsIxzxfLdLYwNoDjCWSiWgdZCTrqTqVfDUKZdtQepWeQeR7YEZTYtngLyv7X
oy0VHUx2hhy6CqvHPpuuVTpMKjx8etAgtKs85J4yaAt9DZxFY3LVWygRzYZWLxKgoOla98Y1a/tG
5wsPHGuYLhtNWd442v51q+J1FpxtKVUox86xvj1yr0kpNUFLnCOGaWr5LfY5F6KC+1bizF+af+wd
1F7bh3c1m/mi+fMa6+Z4bE27N3CSiimc63EJlqyuLpmgMu0Tc/eJlPIqGLPR9LQ2VXacQmp/cbD0
SgGjxh4WFirHrPa/X/3/+liYFh3R7QyMJFgwRP1p6gm0YOq0rLKhGNT9pTpM7uQZolH2NUhCL8kr
zmJppPmpLDBw94zsf3/9702dn8tFk52Hy7N66QianZ9/gRVDcwpdQgRlNMbXTcrST1ewCasBtoCI
xLBfDXYZoeT2LaM/OyzWodtwT2n3UWnW8vn3v4/xPYL6p1+I/rHt0Jpkv6clfH5c19p5VowRjYNc
x+HCTGA07HPBKdGToEdSHw1oqh9aexiu4xg1s683PEheRG11EfM0fxkXWqi+u1Z2OMON5enGNc3r
tVqmupMtlSZsmLxtQk7QrHo4k+cLlFF4iltt09o1DG2e8gFjrS5yxKiVJvHrl53WHvUsiRuP/bKo
kelobKiRznLpT4sl3idWjG9NXRatC6xcNyJeqyG9LrDsdh52tjr2SoYvDFZKRXxuqpnlpi/lNIeG
KLCM2VY7PdamNED/4o9CwAZHl5DLPn1GkFb0yNhwJAWtLB1cGFbalZ9lXJvFrlwG1blgYFmww6WK
o3Wzb89aUZt7I7X1G8toukexTmu/11ZD3gyswIYf9UKL9ybWiTVIZ9E+dDadhd2gY9xjAKkra9Bb
6lWJm626HVldehTKoDhR5KnFkxwwvyaz6YhDP1f0v5Km66pAKo5peDUjYpTcy1Iyfx1kfzvXvfUF
9WilHNghi/JrOS5q/5CuFH2Pq8sk6iiXOim9eGkzdZNO28MFWziZ0FMkr+euEeOltGHd+jmchjxY
irk2w2zqZXtYkj5P97Y1ttqdnjvDXklMQwZD66g44QleQJ03NLLxkS0mN+koXea0fTY9qBBkHNoZ
zB/4NmMhg2VoMcvUaaPJgExHFbO6oXafkyia7tiy4882D1G6Jb5aL5S/+KNdt1p0rzaV5nkTUlCr
JWr3gePlQC8ra7F+J3UqIzIop7T3RDeNtO7KnMaBuzlTkTEp5m6SSf/QdYzykGcuBQlqxJMhdS/t
hxp/ZBMwlp73TZrWmY+qaRgY20ExJHN2HlTIPTym3uaWNbzEHO2bbEkd3Qe3U4IiiPpk8iq9756o
Hzoyx4GKOF7dpuUSrLx92r4t0vKxN2ql3EXTZG2qobH5Oi1Yc48wJYbJLyv8eSjY8gJx+tAW7UEW
iXWJetJFTp7Gjn7pVtt1MEh2R8w3yeBZ9aIvLOqdOCAtSlF8rqRxBjyEc3M5d5H6mGhMsPeMRZQX
MWVgSSoXOVXQrp2VH2vM3c+xNU9HpXSdeJdG7qwGNpLJZ0hF4gMeqQVBLkwl00ewtn5Ht1Ig9nOa
qtv5VZE+BkWslIgd54+TQl8xMOZifl6VVd8IFTxpWCLM+iDbeatxYudZqZU59YYudyuUwqZk4Nh0
6uPAVBwZGw/Vxbya+ITtTrmLgRbRsy/S8QUfbav6E8EZH5CGKg/jnGJGor5U7sremPBT0LV5x6se
9cEkxuJDnjniedTd4QExdf5tGsV41cZNpjOKaBZcUdjlH3W3iV9gbCIxHNRhKP0M39LsW22iQ9dW
nKHcLdVUF7tCag5bRTPLxeeIjVfBEfNc+1G02CRh2DPxh9vcaacDLsgDPcKlyWtZaDcF5TVgqVTW
JWLc1Pg4Qtq2/QLpxYUzTrD2B0IC9FBR5Fjh86tyBlNO6nzuZiuedhPO7vlkF7Y57kGwLLcRaQjP
c1kJnLVgah4JqLMuOik1I9CLEe2yTNb4ShujDNVsbmuLL4vJKUAuoYX2tRx8+EVXLYZ1ZGNpE3+C
bFeFcTGrKS5XW6KaG8v0GmeLnPy25yzoG07haLtWxGsZVJqIsIrUNSrIRMWD65rpihx17L4YisJ6
5sSZckNSSh7T4Sety++5scAhyPFhKDXn6tMEpgURIW9le3BX+p1+qpvJkxrpBgyGta1cv56b5VCn
ai0D+FlMs2KnzvMbHNnkBTugWZYDbvL4m7FI8BUTfvP3fNOtZExglA23YKLgtuJC4BwdtTT3Rkdz
nwdOCx6YowzVhZPRJChKGAc7Nx/E4xhBLvFjjC5f8I2oFe1PO3/fq7G8k+qGrNKGqkIkna6G30Sr
aSE6MefI700zSQPV7NHFT+hKRq916vklFjoiHZ0K+hm20vrSJgr0jaSu2EX7EatwwJeJ1sSUNSMn
26J129fKYu8ixg4T6qPUc/qtThsIHH8u275pjwnErjhQEV5EQRalk+krhRLREC6ZJfy7YfjfMHe/
ab5W7/r269f+6lNzLhL8Hyj/28pgCvPXx+/vmvZTXyx/SP26H8fwf/zZP7R+mviXaW/TbloKf/jM
/tD6adq/KDZ1oFua6dLk4Hp/aP34LxSgKn+IUwqzmS3C449JvPiXwTgVvxpdLAa5jAj/1iR+63z9
WeIpzP8pqzkMnfVCWx79cTEHm5iKi86qPsMxC0o9gumlHZh3AOCBMDXdDLH7Ro/l5ybsnxc866yU
hGgVeodkheIwoIo76APtA2dNn9Klefnhm7j996//47j77Ij150W2Y84PwkU11qakgIUR5sP9tJq0
SVnmyQoilHc30hkA+wPl59QaK5rh1u8Rw5nRW7ErZ3X8n1c/O9gUotSW1MyVUM2mQ12iPY8UnCKr
p3Ul8/1b1cQksaY0OhJfmcvLqnyj4fidp/mrb/OsHQdJEgaMVLqQmu9AvxhxRWiNgAdjnH7qeDtJ
+2TT12/ZiiMW/zdu92sP0dmJKceSKC1H1uGCSeJmuC5uaLPg7niq4a+9cZHt8POrj3Z2WlYw1vfd
WkdhNRpBY7qINKfD0t7gFwwGVsUEs8cbH2e7W7+61FmXOKU54XIGmMNJOAdUKDh/aK1EOltEeksn
C6fPekAChQ74gWkeatX2rSPg9mn+emnnPDRVrMoMwm/qQ7gNh1G97Sf7YLUx2XB4vnK81R131DxJ
RwSJ0N64tT8ffP/zvDrncaqOOyu1aq99mOuq10xuYKjzQRnNg8srw651iMifZAN5o1f9ylPquGdr
Dpr+xZG944TNc/Mu/Qq9c5p9vJXR+/YqKr31zefytbt5ttbkUZs5Rm7I0FVsrzYeSg13xeJ+f3yo
JALOS1IZ9lpmPKpvLnD0il/5Es9WH2tCrThFbR32e8HU80l7rq7q5Cp5l0pnn9xWoX4xDTYdOn8M
xs+RuMBXdV1dAVefT2nkfY6ykwZxBlTOZX5tDX73lNE3/TReKh7EUM+JjSv5qb6u74thB6BkJw+W
daXsXL+Dp3hd32VZ2F85jfa+kDTZ3uPA8T4zbNYh5IDvOPbGRWf6ro6j7UN/P953zpW24wx56fS+
fejCbLccrVA5RUs47+fA9I1ovxzai3rXq3tIXGF1bKt9xBnsqr3ujml50R/ba/de8BOBoHvzQ3mv
7IcbeSs5QKR3ZvSSvTcuES2AmTzGp/pIYKW2WyErfgFciUmnDcYXCiO/ulYuJmDPh/ZQHezsREza
P1sZnfMQW20qiWZXFj1kTAPewQ3wDh0hQEh4CdmtvYm+IyMoR91z+Hu8Z2+8W2dCoz9frrMlWTEm
KfNZ1cNhe31V3bM1F/cv7BH9YxKlEL+AQrUfU43gdZaVsW9uS5opCy5WugFv/Bbfe4q/Wld0HtUf
NsRczCye+sih1zypRo3hmBS3xQkmN7vo1miFgOYBuX1fTOopggG8q634Yk2gwqCgtaAebVZedbcx
U+ZxggkL3wtRa7o5lpcJqEs8uiGnlntQi23s5sy29PFicrR0j0B2J9M2YE8cAnQzN4oCtmZSMMfp
qHXLaYAUOZU4z8aMatjPivi9vaQ8bMtjFmsh7YJkj37L8Mdh+ZBWyU03JxhkCqC/sXk7a9bVUlmB
kxVyb5S258g1WPAV2XZ5nYygcLOSmXLyrk66Y6x1FgSS8qgyM9kvmcmxPbWuq1q/cavJ75uX2Pmo
9W+Ial4pQxhw/nzXwXC50CaaKIzSYyafOYK8OIoazOlwa3OSS9ZdL5r7xbly1q0tYAFEU9/YxF5b
08/2sCGJ1dHKQQlokXxJDISLDpxTgxIgsoM0tk81j2LfGm+t6b/eM/8yeDRbhwQUtYxCWR34aFZE
Q4eHfNs1vbq+TziYd+k9wd0s7/GRdvAbn1P7de3hnIcOr7hHyjlWolBs9gWI61WD5RfEXIKz0s2a
k7meRuuuqu//UXXgnEcRm0Y5dobVZhdVyBzloujaRwXm2PalZnW8y5WrsS1uLY2dWuinNb5ww99f
+dcVkHM+k1yUCp5jI7KL0XFP0tRxJY+nzlWoBJZTwz9vZdDvL/XqXT3bwmp1Khys+XpYL+ptEqkX
jvWwOb6HuHuEIUtllNKwg/mDIPyNS25L0S+WqPM843nt2sowXC0co/6kpMxSp3sHhiL9j12vaaeU
1ZD2yc139T2/Sr7Yby3SuvPaxc9WabNbBNQvSr55POWTe4ygIzB2wl7fl54GDhjDPNaegiUqz/tL
QG6nsnBvEHxqsr2u1vm0FlNYyOhDY9SXho4/Jz/AwKRBnjEjoG29d7p9blzIbl/Xp2VlKTrk7R5k
XqLtlT5igAcqWD8uHEl0KgMHXtsM549FK+GbjSA2zQN+aaa0OsaIFdvpvbGepubFxERKkZgcxvHQ
umHlHCEZzBt/7mjPe3Xe1diePAXTEQWdgq0/Oi35s6FfT+UpMp8t837QH9z5fWN+682nsnqnjYfc
OIz2t7E/2l04dqFq7VXtUOYQvg7avP3SQDDb+UC+nEKbIg5jK7QS7Ll77Clwwb0mwlijNPrl6Cwc
REZ6+nalHDMDcno7PGR6e2nUGR9rvdagyboNcCysMWKRO9wMvpGO+3xwwzEOkpFe8wLPNTPeibY/
DEuoquu16bw36MLU+EmW5VjE7KG87n1jnrLC2iduekic+YtGnCYd9HdugRWyM0DgV9r90jmPZn8N
Ei40CvHAiPSqMsrPvZucbJDNmgkItUvCpRM7AElBXJpACXJfc5WdtnSfJ8XZu1Q5ZdcGTVZ9WlW6
8E6a3KUO5qh1Yc0xH8siO6yywqf9XctcMcJ11Es1yR8yaYcLw/Hia5JKb0MDdxLzz7c0PpLBUrhB
QRKg1xrTVTI4u8xqEQXBey0qIKsTpL2YQx3EgnmtGGg4F0zvw1hpdqW+3pJt7DuYO8ZmwhW/HCxx
IdPi5DQOjfL2WPXzTg5G4CKmbRJ/JZJXSfQjBOx3xVzdZHTBM5CDtqaGkYvOwEZFLLdbc8OZ8qHP
3xv5ghMJ6k5gY2XCXneflxNDE7y0FeTatQltcwiLprsShbpbtgaeac/XdL6/mvr8bmiuJOC5jZjk
1Xk7+TaO2nE56mp6McXmfT6bV7hu3k2x/ULEBR39PshV/ZgUxX6x8AN4iEVvZQ5zW1p3ozpd6k4O
fF+EkzocLPoVBlMSJapDy8Q6ZztHkdzCCtwh6j45vTxlQ75L9A9KE/H+zndJDFGVcjvKmLCbefoJ
S/I+TugIQJg21GdWVi+3wS+mt5pI39onX1totn//QyEGf77FezMMoVzCtZuPjhyxpgPJSJzA2o6b
30robH1ESSWIoXjr9Pw9yPNXq+tZKWJD3DHtzhhDB60meveruOcFL8d9nanXxmDxPOPSQvc+NAB/
a4i+78DtBzEFnyreyYVHy3Z8O5ZBUzBRa0jw64fArjDflShZomNG0Ems0Sg31qBwMj9HXmFWD131
QVWpdr6kk75zI2s/aSZ7JKICRzlskPiREg0GA0Ouhejbu3jEEn+f2wPAISi8D+X0VtL197inX92C
s5JoTcYV4kychwbTdr06RcVFoT9U6gd2GM/i1OnMA756hBYx8cLLbQcUxKVmVfFwqZCzZlSC/jxl
XiUaNr80cHXjksrtupRid0eqwRubr/vK+fE8EZ4OYULHOG/DcjHChE3YVvoAksEB8Edv3qvudbvm
vo0XPdfvWozxSBXAIfeXOojyEjlym1Z8j7epfjUCleEh00+FKi9IedgNScswwR8GeJXFs9HzuL0M
DOIkwtlOjT0UPMGM6BBJnh/TdxZRtSf3x9/wOqsFtIkpYqXsyOsAYQy1hhVD1g8l0yB39Uujw3T/
uSi/bUcASxCVAF61m3MwpbanMQrtzRJRiepHrFNN/0mZPmrx5E/6ZWNhaVeWu55ICT1XQTrd5X1Y
JKGe3ZhAa9Dv0D7jKSQoQKvSy/r93PT7Wnf2DuQPAkh9aPf+khGqxI9vdcubo2IXlwIy+4eqVz0G
dya790ZyZ9Ed1tb/fd3yfQj+i8fK3sq1H95oxa5ihhMa5+ZLJ9MONVjPQ6GL26WvD3G+uX9Dq383
ZE8x4ho5f5DJnVWO/gamWMSwW+EyFn33QGTI3ilOGXoPkO9t9v2QdTHZyzuLrPoZWErcwuhAmj/k
m99zwHMZHbK8vXFzDJop0nTo16XQw9KKGAmNAd7iwFhoH9DtnPrcZ1S0k+N6NGXuZ8KCCFFewM4/
5roMmEuyy1e7Vda7LI13WhUHkNE8nXLk9/fJfuWEYJ91fcgt1hoHm2toFR+ijmGoFFds3ieVKBEz
7o84R69l6t4Bb/3CqP1hUA+JrV7pfHFAbq+NVoajkHdaG6JqhC+q3KzI1MF1P3aJ+V4vuxB8OxMx
HbAXqkA3961qO0SPMWeSD6JrLwmVPTlKfcSg5KnFp8GtfJe9dI1zWDzKgRnPLuFpXCrlRinkTTOJ
MG4gPMjWl8Nw1JaPJsP+ckU6N9c7nLtXzMTDJW2OBOseSPHeQRg6SFVgSBYHNRmC7EluKVnbibl+
F2XkTbQbPMYTNpRoNT/kFqgYQlsQlL+xeHwXhv/qcTzredWxztAAo+dFKrfZV0ud3t0NNDAdiNlL
fzMr/GvU/U1sBbJzH8vIgLo1E2ve38rFPbzdVjS2w8KvfpWzQ8S6jBHGcE0JHSKaWbyMk7rcdEut
0c7E7JATYmSAFSns6YHyOzTWd30Y584JUhnrL/5q2d+1Hgoif8USw+z4/VI8ruBYEkFbYSpfymEN
aetf6K4Hc5oa1OnvV3JkLgwgOLp7nKywz69///y+dpi3zZ/fc5xilt1PhQglMAKY0M8GHa1GBL1G
kBAqJYFNMH7C/3uq55MwlGDtUWj+w4ufnU/yVYLZakfGNDSEl02yVjmnunE/leZwSqQOjmY8GbAE
tq/RzYoTIUWewtjxjeu/csq2z8qWgjmuordwhrLSviE84WRIK8BTfBtl9PhrupVb72qybtc6e/r9
NV/pYJzL49pcQbo3L1aICSGoGBY5zu12rt86JwWlCYhgD6zE7y/26rd7Vhyoqdqj1HWNMBPyUbA2
WxFwceuLnrgny3ko0yaoLTswk/ZWsZaTnRAAxDno91d/5WT/3bf0wxYyygpDBAliIfFhwVQKHFDX
i4Czw8fsEKboAOx/f6Uz8d1/tSPF2W6lj+sCQ51zolxuoJ4H+PgeVT7jdmdRRxzab510/FnL2Co7
IwAMxD5AaYo84I3f4JWmvDjbB8hJaHvDWJ0wZ7eE9wsp1kBoQK+c+wm+Keh77aAXjg/bB9a88cY9
fm3qsGFTftyni2LU2slcnBBrA4X98/buyuip020KnPWkcetFpQRzk9/K+s37/dpXe7YGkoKB54UJ
bjgPA/qP9NhVT5vxHiE20hLiSIQG8YCS0w2yIb6oHPNujp+Jg/o4GNltTD/aaOGcRG8Nt155q8TZ
KlZIIx1IhnPDptA/IS/cdaZ1SpG/knpB0a+eQGmctMh663l7ZeHYUDo/3nVplEyRx8YNJz17cRg9
lqK9kMifWK8cI9npqRXU9fuUw/A/fL7OlirSSmL82TzhFm9OioVbt5rAmJ6j2Anwf9wiDAyc5lna
B1WJ/9laJc5OV3gRkEXBHKViH0/xap0ypmUDb/C2LBLVflIZVmrsum98xtfu6tlqNVjguNrcVMKY
1t+2YNS8p/NqsHsvJ71VvQjJn9lpgWVF/77m35J6PLyNI/7fhHhChPzDfd94xz/RiK/qqv9afY3b
+kdxx/c/9AdkQf2XYcFKQtoBygmnNkvaH9IO518mxpXNLM1/c8yt6P0PxsmAO4yv20Vbyxzguyns
PxgnDVgxknDbQXwi4Df8Le4w//9P9RfgJsfAyGdvLi7NMmBN/fwOKpaiW4PBqa8wRsRRHfbp3h/G
HoRekswz1Jy+mT+a8KEBnI6LjquUnojw5qro42NB/pEgf2TuOOo3urqrYkdcdh0DJY4KC+fgtVjU
B5OoHPLJRWt/yQ2Hs1hXwqa/tHTAZ7hdynKb/UDf7832K6Q3HV6fAti/XHpeRzsiQmuIEBZ7Mp7G
G7MCdc9kKcJ/YWrZ8ljMnD2jVK6RN0i5EtA1mM6+HleMG+bUGI9U3+Bjq3SYAbusK9vXMrcfF7pV
5HHGnIDqzu4eDVPCPKHr1io+sSoR2VsNqfB+AVXRUy2tBHiqAWLymlhRaVcqBmmQpvmVIEGSIjSz
rS9MqYAVJtcpLRFrps6HfobP4blGX/f0kmykodWkcMydLKu5BOEFvFZtGkQRS687B1si4TSwlMww
peBkH81Fjx+K1YgvUnWg7dUVW5CAnRvldY7fvvUTbvcHpeit96Sx6L23ENEBKmPepI5DTbBWz5RD
7hq33mmT3iDgy5am9xu1FMh3Jn28VZ1GWghi5fgoFVEweIoxzHixFc02QTodLuHBdvgQjblg8Bks
82q25vwmJqjixaoGg1CwEhUjo9HBxeo1lG57tcSldqGno57x9Q7a0S21IgCCOd/VRL4NO3riZajn
WovUZkpooZCf2N1W9byX7uBqfM9JfukoZvpeao37JPRetXZDhGIcGTlqxYJMwE2MSLqOV1ouPGGl
eOIBh/U3jKQe7RwFfNdOiaDxe11kNW7Qt1uuSD5X7S0lznrSm9WZAzetEbnSQ5AOFMpGeyp1dPvD
aGlUy9MkIPdZUmZA+Lq48WMl/qSKaMgCBdzHoymU8VOKAGsNurmfMhLg4plshtHshU+kKWrOZgFf
itbTbul0rQXhnf1A2kaudBuawED2g4epv8/jPrqakHZzDUSQFbEuSTn5OpblEHlm0fqpnQH5T4Z1
xf3kUFuTpUiWk2PPJITwDNUbjDaxAX/qLapTlOdK6yVKxxXY8DThlXhrrxF029lOk2Z/Y8JpVHbN
PI0tHBM1/Zroa1IjvGrGKxenEZEMpH3YOmQ0T9Q9YZQ1fKzyojaNJuxqorX2FokxnJJpcVQ+sK6M
rsFgXC3RpAaxK+c7e3KYqLoTqVUemifE5WXSqXclg2HGY5AsL0sjm3iIKxUvuS5dzXzoSxtBLKvo
+IdZ+m/tTa9uPD8RCP+3yRChASD0o2R9XYh49an4tHwCPkh0yP/7P/+3y7d/OrTLpy+fYBIeP73U
5af/EAm7H3ey//rZfwgVTYSKKvxQoAIusPqfoYR4UqDfMZ/FB2tTzP65mwlLtWDKYANVWVWpuv6z
mxn/wkm+IQQdhOOoi8y/I1T8uW7dkITYktBF2UJHHw276Oe9jLAkLFKV2j6KCNmLVE+lKTBHsSqp
Q8Af3udlg/3sTQ7J2cHw3xfGqCQ2LpBrOOemnC0xW/a90T+CcN21BOr1pvmYuvlO2cjLqlbulKmT
uOfGK9RwI74+0Hl1h3WsBDhmAkqdqjzozO7CnMV+Q92TKrRLaB4R5nOPo3tXZEMQq004yeZ2ql+0
0iK5sfJFbN2VRf5QNy8JM0Qhy0sSqnddKR6yhRdZ0OtwGRHlcw15jH7EOh+MTHywe6yYhOc8qL1q
4wxUiXSaMmIjm4PaFdeQbbzFTD8ZsTWEY+s8kFq7i9vmAx2MR1zzoSH7oEjTL0lFhGIS34l2vh/F
wMiFct7PWud6KuyHlACI7Ud2fRuO0P1wKkxhTtDG5I4RJoco2ZOxQG/SDOaem5V3+60ungflIuPs
18N82dHbvaz+P3XntVw3kqzrJ8IceHMLj+XpJJE3CEoUF+yCt0+/P7B7eiTt6eno2HFO7BOKiWGT
ywCFqqyszN+I8belRu4dE7LwJmRvCRauPgptamBM9Rcrjr1aWV9m0gW7S4SExqbgy+voyTrgrU1S
WUVZ0lDY2HsVqcKGKtutzUH1oKVIVxmCKn2rotvVHPtuanmQTIQs6T+o6eJh8fYXp0zr55rXx3TB
5AKsr0bWp5Mc/jxPm64ph1kS2ic0H11x1vbJZjDYLEBhtLuF/QVK2XSWs/Rx1K972HWe2mLPWxin
lEYcKmoPSIT4zTLHIFS7LwDuPxV4MvRVHSSCFlLpdzMkORJpdLVUDdEcvFv7OoCTES0cumzklU43
vblU8fyp7GISPR57ph9ALnyR4oEDEZkU9dDmdnOECb227elgOeFRPnNRTAQ4Jg33orZNcAw3IZSk
KPmNTlFwVEyABaLAb5BW5YV2aLppdEahfJk2I4hBo2OOMN6w1M+F1u7WMT+haxOimHEHPeBSysYh
K+bzVZnPddM8WIgvFYWwb3L1KUmpzlry09he4VkXDgngxWCZzIl6yuXWJ3E8jtdvYJldvSwv8DPc
FlfjAkXeRmKGSL2vFGWEmMKOCXpI1nj3Q0i9/Fa0/AlR/MFo/1cx87cHKyl4O246VtDDf3mwIylG
eZv07qkVrcdat+DBoolXmP4yIHkuIoY5ScgPzpvGS3bsJ3LJtrqPx6BSb5DcZqhATdA22SFFMFys
rj6uwzY6aMcap6TpVl/0WHhUl8FNC+NQY6w3KLorFrQ/BGnet00TaZv2P9Kf5YzLtAZjwpi8ru4/
x0TCLi6dRFGDG+stM5Z9miNNreOLXbQ7AL+u0mZfSbMP8FuogScZdcTpU2tmbo0HdorpIWmtp2Nq
m/e9by1VgJ2bL8+o4kC8GqFnND3eEPM29Kgvj7cQX85jbY3OXOus4RyH5CoilQBK1R2vynguFarg
NHtKY+ZgunroWmCfOR1LSw5wM1idXkJZAtegLeWqKuuUNJ9UfTzHUx1W+RsSdSijokFNpiqa31qy
TUVGxrNtd0OHr49WXbJN37SvMF1TiPyxcPnPT/wXFOfvDxx8mcR2Y3GG+qWCkxnIG2gpdD3G+jj0
hJSrFlwX5H7UW9hQRrMmLTTj6x0KlCAxLE/IajwhBxcmGA3swqND/oyyp0fWB4EdBfMawdpVaf1W
VcONLNVN+cksBxdRr8/onkWyojw1cfptWyUy6/ZK2G/hpsTL5lxnnlrL+otiyVb7+nVSK2hiQE+A
SgAX+udopRZyY+j52j8lmdEgrl4Hkzy4SwuNfY6zv4iN0r+LjYqKEByLiKK58usSElC2qye2UrXq
d0iQ+oZtuEpf017e9432hEHKfhm1Qwv/YL7hsDbAk4GilNhG/FdSPh8FqB9vHaHk7YYh9EgaB/Ff
SeCKRmtSmcbpaYLOivRBJFjUl7dNFUI4+BVkaGqyDDzUWkMNx7oOp15DT1TzS9aTmA+uXumnrFdO
PUcT4vUuGYxDhY4oDPZLdrvuGyIqxm5RZQ1HeawulBIuqdZ+VtfrHt1QAAbyE6fXe73nNm/L8Bmb
whOp8yc08Q5to/vIOL2VZRNg4Q43fDiKheYqefq9Y9eW9fnMAW7fkAKV5u2BBB5DETib9mI0nWPG
yyfU1Wa7ievnK/Y8Ki+whYI4LwuPnagfZiXZ1wVC5v952Wwz5udhRR3JRBBEFiUJyuIv1dZaitGG
ThhWXVBC6q6BUsTex1f8X8j2//RMsH3XH4Za/zvMsQx0NT90VP48039MYfgKh+9d//2nPP6f7/w9
j5eNf6CkJFFGQsyN+g8p+e9VKVn9BwpoKBFtbCMRdaw/8njBhFZEmIP/ToFLg/VNKfP3RF6wNjKS
huALGgEipau/l8lDVvppjiCfR+Vb4RPREVS4yF+rpqqssrCVut4PFDM+mzcVN7kUtdr3osBrifSN
bivFM1xBrvJiYVKHVdMsIJOd1Shgp7Xe2XVm5sjwqW20Vm3yWYR1yoYxdJZ/wyMWI4o4wTGL9rqV
y7gV4tQLwklPOCDXt4KCR1KMbEFlklx6mMG7VAetDR5dxlDFuq3HG3y6xC6tLrlUhkHr/Gbo3/Qs
Lk+DMMhOqaq5p8pG4ctD60w9HNtCVds7TSlmSPFo5U8DusnagL/FzVKqV23iKuIqwSBgqi3UlBul
KuFW4KTXOrRL4xbmuLKep2XV31LUB79/XEsXG3kMKExDaRFkZu0UibjeLRo/zfOY3lXwMB+bbhYj
ErecTzWx4/QQKQON15YY1SNWsh6N3qgOq2HMWA/hAvwmDhI3V41IAZfAvWG0ozsussHQcxLEzbO+
a1YAVs0RyaQOL/YsX/xsbhykjOC73oCH3q95qx+uXV9yqpfr5xQ91mdplqC6mhiozA6OpTcNd/V6
PZoq7h9Whk/6ql7RhympLHkQstAbvvIQzSW1bL2uZkjmAxCxEcWQz5JcxUDQ5fixn40SDhd9unCh
D9mwH3A+iMUmv9dQW1HQChnVTzFs2cuUy+jHrK2CfSYJY4fLuqm9IKpghF3Nk07msXuUpFj4PMY5
WOS1s6J8vN682DKVSLRKtNa7WXbkQcfNSF9fNPqBb+mSabgWpkp3nnFMFHEkfUY6aj7NU7KS/KnT
2bihgq4NqwDs0ywvqoipl5lvHUxxkp9VETGNGSv452nIFYywqQc6V44k6KqJWDnEHyA2aLuJlpzm
NDOPmIhXX+ZrL35BaHB5SkGzXMQxQWLQ5CVqruafxhVpaKpmAuZLJOGD2PZeNUkCeVaJTIJgmoFa
LG3UZOvoLIKee9bcjk9sTec0qzt3IYfz0mpWXpPNh6NI4Kbb4JvXsOtYDzdLx9elyakXS3FZP+PW
w1kXHsVRq6XrpYRN/LICVQ2mzQNF7lmbIEbA665tfiThz48Keu13hUQivqQYGElrnwZqAmSn1xSS
dn3Q9lfspYKuhIZSWAlQqwzZpang80Z8iB90/Bv9RR6AIQ9Ge0lkTfBKtAs5xLVfrE3CGi+85ajI
S/m+eZ+c9H5JjjHJzlusp0jb5/OI1Hgmhinyh0eYxmQUi6J+KpaNEr5SEPUn6tyZg8EpVpzJtR0a
t0T7A2BrByRl8z6S4hHOQT6BmpKN64xeD7Ibl+s0Zyjg8CDerEZmCss1UwcEhouQhAicr4LIXC5H
fe3Fjcd/ReIeQaIbuNZ7XCC9rLv5pRGDqu2cDGT8FYX2ogysGfRWUbhjzcfi9rQ39TdDOufXQEt6
B3vVMNWBP6f7bH0VNLuROEri9JHdZwpsw8cOyGkVP1Fu05GtiLFp2vj/BiJCKQpPnNOwLXu9zU+N
cvO2Em11zuavS5GE2FJn6X6sV5v6rDtOd6O8t9JTTw5IWIL+jL1yllJ3nV+pYLTXHLOR1gf3Fvbp
eahBMfvXBQOWehhPVV3ByEMiwMHcKMpLHzPRGwrPRnd//VoboTSEfXWvTO6tmpycM+uAPtVlk1ap
oSeUfmx9M+UwIzgPhWmDWVNhUaTc2XXAYus1blK/NRYnoYPQynsz+Ry3YEleJGUOYjQXkLO8Spyc
UWaisim5cT4Egzq8zVn32IOMYPvDH2K2s0nbjY2yxyXqVcf6Wc7vU+0dpj7VaspJUto5zb2ZI3lS
DS8tgsqwDIReBi4qC24/TWJYm0kPFDmuvXZpHLyi3NpSdoopHQR48ZR3W+em1oqj5MJjIgLOvSoq
FOzaRQvevsFZxDbdo+Zhx7f2ER9ar2v0O01u6Db03TcZpYFlVU9runye+v6IJgnla5NWyG3+Ymkj
clcUptny5GxqXDNVj0ZRYwGrkOSlsvK+TtMX8SZ/UxKwtNr9TTefcw3NNEF5rAHaKan5qUlfRV7d
NUciiMOxsEGMezijTIrNznEbRWPqbQ0PdyiRoTw1e9ovUEc6DmVlTy0aWutt3OXFeaSRskEpzbgM
u1VymlvmagIxmF0rmeg0CJEEzngOi+Z73Qqozn9FUsqfE7hhgrarJ1ix1moXs8SOvtMkdFbCFSmo
sTyl0lekNtyij/G0yg/1DVhTX70l2uItBQqc01dM6BAWORryLZzLB2wi19teVb+ug+Tp2j02GDj/
OLX5jKRpIEE3HKB7QcCxKIrN7XLQ1ukG9UzmzgwZ4de1TOmYxBQ9tAYcvUlBm+aOgk+q2pwaq7xr
B7o95nLqK8VP5eyYrdZXBBYAij2XYkozC1u9ScKWnI6Q7F1vxkMxgOqHClfuhtslr9y0uyFm9FUx
HuG/yVQtTeVQTf6YfWvb+pCW51F5vGVHM8FN+EuJK3V89eg42F15PTfDzowPzMLQMqLyawaHuTVB
I2Hl/p4Ykl2hzNVOO729Hzawp+UXShZxCqKzZ75pveZDJbENlGyyT6X25YrPmgZxAPigVe6N+CFV
Dr2A67DiS0glYpwgt3STHUGrxBcrE5fnUo/PAzQy7XZAScQuek9bP6etLVfAoRonWS4tDi3IQuvw
dOdrYFw1T6Xkgy7ssKFAOevmKd5fX4TYm78L8ftAWyJ+b/rPeh3J4tdm2A/NY6p+wm4DxGIy0kFI
AKFSb8Kboge0+0V5WqQLbgdog0QchoiYj2bt4jAvdqGk2RB/SvF+KR57cXrJMczksamRyuam98G0
frfyvbA5g7lr5xXa9zjbtQMaXLOEoND9zI/sT0Cc97LQHDIFliAYqzR5lvPNXFKwS64780bNZXdT
QS5r4oAWEFDXDXf2rEwwnDySzUjvTv28GwlVK/WTdafDmptwmdFir5cntEpOVXlcCblUq8ThfRo+
jawgoQvKateOz2UTSkU4TchUtle3mmDKApxHCwAtBywZ0NdoN1MbIxCEU95CVM4G+G87Uf+ezOil
gHEwudhqodF7fdTaS341Hai3zkROTVvULrPbCa9sr2gP6TS7PY2ytIG6UU+eMT6utARFjESL5G41
33HWto3BS4ewrJFw4SaA8GbRIGUY+FG28ZlmNwDrXX4uyMcmOMPTdPssUuGjrdqnhQNqkm6mU2lA
p0cPOpNTMzALMzRfqQifCyTFY+EOdfjbesdx3etSf3O/Vqf3on5q1FBedTh/oagfZcy8sxdEf7xB
/+1YyUnv3/v0SsrPZ9ePcwlnMISidROHBKSZf66GaBi2XRWpKvZzFTNjs3ZC+9Y05cJNrYa5hd3x
Um8CPrczYs+lyJ4lji9wHC0H0UP9gBFY7Y86minVTRq/1LJF33fphy9alk4YoPQjm1Qhf4Y3f6on
GoKtoMsPfPI1JdoL5lkvpOqMUFUb9rdO3SWTOLnKwPh3bQYTd8x4plYx7uu8XVxAay9m/9BW8q4u
WYPrlqwlQIin3keP5WRI5RvWAg9mGhOLCdnLrXGTLChQLVe6p4qxrwzUzgajrndXad7ITaKDAnAY
k5jYczeGSrn4Fp7pApaEhfxudGsflPrtimTJsE6npBYqX1wjwyKH2Vb5USiHow5EdnlZxCe5fpNz
ZbYl89iX99el3C8t0INC5knmFD+1evCIh5rF2kkei3hTpjwXxe0I4BDdqZGIF1y7CQ92ihrWLYss
9hDdorMw3p56noSBHYzXo48TUwPv3tb0pKjCZVFfy6SPWGp3yFxCrh5ukZAsn6Vp8rsyD7bJRCc5
GPNbiOCahyjWfjWNB6nD6XDFPzBhB8xQe0IOZo1fkqreK9CDmnd9RczGdI3qKTZ90SABxSjjLwpy
EofzH+onyC4jGMzxG701WqLif+tzraKGppPWjPvMmD5b4ypisVhQERteyDfXYy7lTbDe5tSb6FqT
O1ERJ9cQ/Wut5r+Vcv5WneV/gvj5scby/5NNOfL3NKEpTv55Jebh+y1/zf9pTN79HzfFAHHo6bPe
Dbe3158AQ3983D/LM/i4beAeZFzoaFJ5/Fd5RvnHR1kUO4qtA/9DeUbW/kEHVMQoBSMKE5FAru73
6gx/gjnOTJMpzOA9DrLvbziz0NP8aQL+BhBFAVrcJuYPWFQSIdVAqFY5ZlG6R/vpBBg+JKOG7Gab
R3m3/ad6Mk86ng/26ON1EC476QEbJukc36Wn0Y+92xGodsgW6Zdedibk7WSndbtddshfiwibRMWy
2TTrCJDcHuSFO/u6I/mxgxSWi3b7boxybwxVZ+Dn2ZWD2s3v4x3unsG8TxxgIWGz7zwUjTxQz24S
CSEbrAuuPGwjPOd8MVB3TYAOqbt46DaG+q5+uO4UV3LzU4fGqz0cJbeOar/2qeOerrit2pKvuH2o
usJx42kgqHTIj5iBnOSdcdaD5rQcE1ePVHfdFac0GsPaJ80NCl/1hJB0bFfdxRfhVDzkO+tUHcuw
2WQRvNQhj4pAgnjCUQsMBwY+1DrDLo9YdQL8hwsApfQpvlBAsOevaClE8KO8jI9V/M7+HnmdG/uP
qW05UqC7qSd78bvuMK5+Heofl6F6UsgnuE2guJSo7CrqfE+8xId5R9ob0MBz8BoNh+DmJv7kN9Hq
4Rq6H1wpaEP9ud3DafAVR3eVXX4wvMk3gjySgulyC0feNd2Xd4m/BtbdAHYsQsHiDk1UJw9IZFU7
D0aHEnawuKODI6ad7ZJdtjN95V3a5Rfsxr5ZL31YcR3IJNrDo3N1Jre3DWf00CE7TL5+riIkdO3R
y4M6FH0E2UMM1e7i83JY3MYVfdFVnJvduPo5uxcP5dv6iVyM5OO6mXXazei0J9FtPe2knKxjF+UP
9dPNa6L5XfR7R4tQXedD0kuyHwOOlIGGwEXvSV7uZ0f1qLlFEMOyGtxatdMHBDUjTmyMdhooDl6B
+eW2S12g2AGyXZ9xlt/J++kzQE8XnhIXa3r9t5Sf2YdD9b7cK9EQspEtkmOe1HvpwkwMYi/1C69h
nYj87m3YF0/SJf3K+uGV2R2E0CBlr9mpgeCn5/yB08RB3hUH/VjtzfvsaLAC2kMWJbvbTt13f2Es
gnHknyz1X1Cr6KDJlV410hGnYw9+1+z3bu1CpQ0H27BrrqF139/7ACVHVmUR1dHqqh7UTqd3hUcI
G3bnla8U3JzCQcXQ7f3Jw0bQye1PqZv6gw28yYH1h2VZKLltxArz8xDEUW9n31LP8JhFTuI2juQq
vuFTQOF5K8zyfq9ed2WQO/DwnN7Gpcwtgzms7rQ9DE8PHafgGqRB+h0/1YKjYud039ev5dMY9ntI
NU8mVmNhGiznOqQdh0OxM+7vQfw5wifVbfldH8bPia9HxV6Ncid2qyfz+XqUI+l0TQ8mc+mon5mQ
0TWSH9d77d7wOn/cGcfSCK/RuLseiv16QsDaV89aoFQXk1fH9tXBTvg4B9gLM73nbT34o2PaEr9/
pzTsvD4X9jfUUzzMDm0ODW7nibveVey394z3Ty5rktdir+FkDrA3l0/yukjbTYcsHIOMwGqemrBH
lUXzceyobcmdPM6YTurfVHsJLeajsL9+Zsa5tfOq22KUOquDtA4X90YMP6gBD+Uo7G+H1R/dwYOQ
6w1761I4Gv+Vn1a/903PvIf7VQQo5TD15AB3DTd10bHyCu/maDaJ1HnZbd9bHJev17MOmPBm45fn
YE/jJx5LIGrCylMDUjxvdnMb9Wu3PVG9crEV9Fp3chAX3GM/7CDF6Of+ZE92i8rMwFbTeZyv7MF+
v7IjjC5R357dW6S5CPYkthVlvKoJxfsmzBzj0XimrMb0S7+AoGOhKpHADiQwjRHm9KCsuvG9EcHo
teVACGs+JNnVT1d3cH7Y+P8dMkD90PH/V8/rX1vmL5ikyUiRlqW1emw8/biylXFSDVDCdJsQ/KrA
M2nd1W9d0+EOGMrBMQ4JT4L2PYMz8VvBfYDe6A+exo8po/EJ92d/8Ur7DaCgQ83LTpw4GBlJw62D
YreEnJBZhvgh+tuS5YDlzu6LGZDP+mzNCAVl/tXr2BU7r/WLyd6mzbZJ8geXE72DTag38m49QG40
Mncxgar1TUJ57BUsYfFl2BXR9oFdqDPHRKc8gd3kp4Sg2Xgd/wavhVEXoEJkm872K2bQ6zafuxBU
P/8NEzPK71U+CK3F0GJKyHxNFk3OzM1uH954UpQxWXr3txvJSBSAtBAMEtd0C3dlVmYR7zpCCHEM
u/k0cHcy00fnZphaJwaNTVzxiV7cOWvDr16zRz6fcZXt1ok93ROD3qdI70lu6aX80x2yih2fx3Az
p4RL8RR7ptdwScs7j8WpXRbgV9Rtrg9IJiZP3b5h7qjB6kKNdXBWdPSo5DlDcSd2zv6Nx2kxTS0f
zRwJzSTsFQP6FeQqTHRX9EZ3YeEszibhtP1tGzM4zjzMq49KYwj2io0R7DILAXUcViOLLgIR5G9T
ufIs3ie5FV9y4x5K5HIOkl24+JZF2+1sqVLvD/slJBLw9BZmCwPEKwR7m3r4lzJ4t2j9glj7bmE4
Oq7a5NmTTwRxUB+SqNs120R19UA4b0/acJcQC0smLA7VfhsUXus8INrDPeC+bd+cdyoVtsXlJkSF
nDW7jQWlFy4af/iPQe65+Jz/iewDiAj7cLdWJiyXE8r7PtBDPezZlTER8qxQ2BOD9sJlCrsQU0p/
+y6VLG9bI1c385KPiSmxVUxcaObUQas7QkTZkG+TPYOVt02J24HYFBbbTCa6iEyxhOARe21A4cMl
73BooDmdt35ZvyTRdkp1E4SpqhDtfSBGbPUG81sNENsumHkiu3LzFTpJ1PpgVvhNEiCByyreZiqu
wAFCXb4Qtn4YO9PeiroQeDrLoeclSHXYChF49BAycRNSXUK0I4RJ1H9TCcPWYYtVRTAwpDJTervV
wU7dGyNKDYWvMJhVMmO5eIxowJK6M5+mO/VETONZl650LN1tvGsuBinmkPTX5dPs3J14IlhzOuRI
PvUz+xYU23g4Ka9ZuP+KiGAGE89lOlHvJ5aYTErEO6KBlRATixSuamSjYF2QRouBedS+4cwViXdL
YLLF0LN061chqAhrFe8ZPPT8WY4lacBM4JmIwSZTGso532zZhi/zpIqI/NUhbQtjF2F73+I+4T4T
CEzPciuXZM4pGOTeZ2Bdcad8xDbxY4bPvkTE2naebbUujrSFIZFHzUp1ENC2a26dpuehQ2mAfSRh
TDEesGOX4r4n+dDRJ972setxKeMhIbcYbYoTdn6fvFWnbaibncaFFgwD0ZO/155FSm4G2WNMil2f
y6AhUUlchfjEKXy/6sfbubxbvmPJR6LQk9mkpCttSORgqceBxMusk1Xa455TiVewjvPjdUcDOvOh
f7nVjkbQLt9dd1VQLAcE8ZIz0Lxjd+y+0xOyqb4EdHwckiCI7E80rII05Fp86kAOOC6fCWYn7hQ0
zmynSMGNdmEDJiXrrn08tMmgSG7JczKOFKldOi1Z0ZZ2CZxPKNdu//zeFt8EBxpCYDm1t+UttccD
8pfjcJoPupP5ptuj2mYFPYnaTOfD7vh4GQk6nPAitNWtUx0qweo1pOy5I0b1XjvFj5Sse34QH4yn
Rn+itq4fSMQ87NYQiwioozhaoCsOpwA7ZVgQbfL0x5FgEvX7OKqeGF8mCuWNM7r3wW0vXybBNpF8
f1IjmQxOeVHfzEf1kgYMD6/NHq5cjv6cfkcnYa9fKB55hU9pMc1tsP5X53pHe9RrwzJgiyTN3PJQ
CQy9dw0Er+E+SzJFatbcPRfpFDZ9VRdZvj7MyaS0gF/YjdPZF3LTV0zhK7vH5uKQHq4V55rBV4LJ
rz3SvLArXtUmvNGLiawXTbMT3vZFfojpDTJP+KF65MXkfNvjRdfERxhUQ1KImUxlya2i7RxmfTw3
iw8EOfeqznvhhfSUCSh0hzjsXNO+PlLKlaMUEESQ+JVzc7NnifnwbeYhxt/g3/iz9wo4iaCAErVt
shK5RsMxPNXWbZ3Z1bk1cxc1dHtxtzQUVKGtfmSNQP/4CoB6COXbnLk4Xoouqq0+giv8dgH4379T
pfd61L0re0J8+VH+VkZp1HrJCaOA+X3xcdLj67bsFsU7XOy8hm8o+HyZZWvyTVyFbQF0C4U72dd9
tNm4jJ48Oevs61txX5yWa6D6FZvbltaRBBHWYuZ0HXIQPRoes52wfvUzr3RB1/Fdoi/xmprYwJ7D
g2PuOq+9o7DRcvHOtmhqvh0rl4+kO/W3ZHub3OtudZ7es2DLZ7fh2o4gvc0Rmi9Z2KJrR/wsEKN0
e9xBnLBbtuztogaH/ycAyQx0RkAiO+cgIPM7iX2HT2ZfNIj/8CzJpLesTtijRU9OLdFX8pFnZE+l
fbbdB4POMTS4eT0XO7grF1I7NLDcLR1EJIhUN/NMv3msCP5WVARoJn5oKsLg5ZVsv8581rgBNbR2
zKPHJmK82JToUXxaffT5CMomey9NjMAMMfC22UiDrf7SB8kWhr1tlDkCEJRJCw4jSoXvMMB8wa/5
oszDE4OMH6EOF67Rlkj5SSTu0lMWbTm2aZDWyzYnENWduRk4R179naM2O8x2XBTIKv5z/g1O8d8e
Y2HU/Vyxoh+dlktVS0eSVDLNcnVuFJbY17038hQPyayFPeSmOBwAeAAGmRWNTmpBVI6IaTkREDlM
tjqkAUlUVhfO22XLt+ZI2vaFAI91dgWJWhKZqb2e46f4GB/bg3VuI9kbI6idVDgsMtbOocZEUj3t
NGpG3aficfFoj0cx+d7k6ERsYP5boSYsd92x8Mc9ukz8D2j6tmkc+70ebRFx8M2HcTu2cYXj5/nz
bF8MNqEy6J5A5Jy7Y/bQfd+2Aelx299Kije5p4U0/tgCujtjP9vfRhZ3yX6whSrL1vgnbnGe3U5l
OieuFsIAgG/H1oEbA1ENOXs3AbhLnrntK6bb7gWioeSaO/1dIvGlfuTWPUGbjg+DR2GJIt22pawc
LCdSVL7foXLiLH7BV2RutyWt/rYpAYfyJ5cwwWu2HC2+m/0tu9EoNJA12/Kn1d1yg618J3u13xHI
toFgLw2EQPfp033cDoLJJIUNYYonQkfSU9md6R3ubspdp7Pc7YpS1khE7+k+sWUaVBAyTNIpEMGd
eODWCQMgA7zxk3C3stAUb/aUXcpRX2PXHkM25mAhXioei4NzVupn5EpmMJP/tP6WR6JGQIa45dic
FrgH2gWO1p+tS30UP2d3JXIgIqledpxY3lsQgeh9dZySJKx2UOZJmYKtu81JLCLclqPWHviP/wQl
wBkiKF2E6cUu7mbdSXbtFkDC7WjL4Zo1O/EcScxtFuB5SxEH8p8txVO8BnHWxK53hYcugrMlhjMD
N0RsrcSSmqixpXQYV2yVHJK6WjlshxKD9Zh9RC7i2CH+Vpyul8mdiUlbyaEkzICvJ5/9z6sV3umf
rNZfBAjKHHveIjGNY/xdOqs7q7IpQ2z53pN4vz7ouY1okb+6WyJrEhq31FLybxfhPFFl7p+1KH3Q
LtWeqtrd+q048Pt3+AW+ErLHe+YOYRM/OcfUj7fsIb5AqX+gUbaXAmW3vlfUN5EqcrAgoMq5+GmE
x6XdHzhAk8ZwNI5GUmIOcX4bLueCXEO/tHvjad1R33O7iE3Ty3cVUyQ9lIeOI+bxmc2R0O+Kp5yA
t3oePdNIvsjP/a48sAuR0MrsZbE/UORsKE3oYRdZd+bVnb5B4WyixkfPeW+di4j4ThSnfE7lTTnL
p25vRBy9ve2AnwVW+PEI/p+1df4XYmctQwdWTvz/844NFMa3Cj7c42v+vUvS8vVHBO0f7/+9RaNA
xKYFZ1ngXk0LoOwfLZrtLzDhZBGM8waEpYX8OxNOMf4BL8RA41+DDgdLjgn+e4tm+5PCJeI0LoKj
5QP/TovmlxahQXNGUzcMLcZMcPUwCfh535NFa60ELKDvruU7moOziEsZ8Ai4e85c3LyqpdWesDUX
hBSKHDcaqz+M3L8ref28hv/7FfxSQAYsmCtWyxWgcUvPFPIyslEVbJLpuEQa7CuzuUuHl1LvnU3L
2BLe/v4U/lNs909tx/9J//J/4USXKOH/+Ry3X5P2Nb39OLO3N/w2qTXxH6YsY7gGJNzapjUP7TdY
OH+BCWEA+wb9oMP//NeklnGbAKJNLxpXcNGEAvjHpKbvSCuSyYw7Pb5p0DP/1qTesBX/qqHiBw6d
XkJNASy7IeG7yTX81H4UNCXDwpRuT4JtFPKZ71WZpa8Z9NIDHl2UZLLCCBSsJ0GdxOWbmpSks9nM
fpBY64ucwBwTlxi9fmX6K8c+9ReazMfFoaTAuof/ufEbfrm4GmY/2SZHr3odcF/KBmtngQSbvaIa
aEjNafwqQLMHBNOPJZZHBbjMGp0+2I00dcCBv2hATy9mU3/VU7Rt0cdSHuJlXQcnryf1k4RepSNc
VeFZaVPMGdsWBysHpQ8MX2arNj7JVxVBN2MUgsXocVVaYNVbdoYHtGH319gCjaoYD8uqUX2Ns8np
9DxF6Q8igApYpzpqSBWrTmsY4/fCrHuM9UQVSK+sT8s7dn1ogt7ycgb8YC36y4Kfj10KYvZX6IYP
suyvT5m+N/52Gl+AsNLPA2n2a5EJoODdBkSRVOKDhKnbMmNdNWHF0QvxcSzfpFoKxmL0lO4FH5zA
SO6bEfapePUr4yGmUmf4aQ0GNZujBuv4YQA8yq9xtXTiPHXxXLMb1QzVSvh7prcf04DlAEhUpW+O
9crPV782eV9ds46rz8fUvfYdJd48vQU/rNl/E123T/l1jNDqsNhfDHzNPybjD414yVjTpAQE4hrL
jR4z3ofeLb4bSvTSypfVmCjuNmn1F3mZvIXsn76VqbCZ1Gjcnqjpyhbyf/jWq9J2Wa33ZLW3pvRq
tRQPExodm1+KOL9qcqZ8Zwkjr2FJ1+pOLQkk9n+xdybLdePamn6VihoXM9iABDndm3urdyPJlu0J
w+mGPcEeJJ6+PjrPrSNt60rhM7qDijiRg5MpQQRBYGGt9X9/X9jZt1bV9bWfr+q68oRLOdumMQph
hXWNh33xUHRO+SFbwTlh91eeLcHqc+ENU/HKmeQ+7VtgA+EB2NuQaIcurRPhyQOwrRh/Tcs+Rtqx
xL2nqQGXM7xb5LG0yQbq2KOo3Js5IV9sT9UxXz2+ObuVe+WEy4U/ZGTfLbjWC7VR+lvb4dx4VhnX
2ifeR0fpBwOC7HHe15uyq6aH48ZRln6r4e6dBa19O5q1eVsWaRNPdGy/8oBPi7U8n48XEDs3Wj2x
iRNPbrs+dsT82XT7FrPA/bCntx97EhQy4idCLy7e5jVi42+7HiMC1kC9T6MaNpAny70qLYWughHb
vr9fO5qw10m7cWldqnrwXuu++20BMhqSGTzHw5AI6he47NECxLfL7gfRd7FvY9c3+uOR5iwovCK3
oFR65DzWGjztO/s8CGmfzpefL392vzbxJ1+Ab3OQOTytzTLClenpFzAlVo+aI+3iNIjSM8xWKV9N
gO0raRK4pT538tUl1930cmPR4D7mdew0PqiOYernPXoDeWHPETkUiYbWG+9RQK8HUWRYV5cjPKoM
g+ygbKgM4ByzgwNCDbcJIDMPKPbSyvbv6+W9wKh8NyLleFc3ZQfy0PcPeo7S26Gwwvs5m0jnJy2C
26JH7BKxh/pLBjp6HEP1wUEgQRDIR6B9rtlWEVwsY6U+5hmdw45qufIDAz4sJeDyPw/JXoRrPAnL
/tvg7X9gzPXyvWK/tv00PA65tv/+n5DLo9OLxUxHKXE67qo+X9g/IZfn/vUPxiJ0gFJHIKL+fY/w
/woisBDcFbbbhNx4df91j/jVOSZsmx5BbIOhz/xJyHW65bt8SJsDMvuJ43JpOHWpUJGYnSHB4bme
Td/vKmguDiqcEvXKHFbTXe/P83ur7J3rqMXLRXMqIRsTTv83oGDai2U/uAAIRPuhcBbd7UcrHL8q
P2g/oVuj9bebHEnGt8CUbi/nPGuODYR7cXz5uz05LnkKQKDs+syXHxJanOz7fSu1snvL2fvOSoEj
78moD4W/L4zo+BKphddkY4rp858Pu4G/JP/wBDHr090iWlq/8arI2a8p/GqRAC82O9eu35rFXLbz
fKP7YHjlCDiJkX896uMx3adjLqDmvHbcxrRJUSatTxsZDi24SX95+eHc7Tc92gt/jcRsCtdFQ8q6
PdkLbUy3cwsTzH1OzM6Bp1DZxflcgtMvmtm6H9dIXNXZ5sSgpo7mc8vGktZMVHmWPA2uLEuhjfdt
jfCldGFGt5lHxkfnE5UN5Tpfbb9GwrR4hNO7pIrUu9YboD23zlxW8csP8+szO30ah4gGVXLIR+i7
fFGPYxtnaoTbqAIr8wJQ0z5ruflDmQQcEyH/Xw7Cz9AAJc0kl4OsicBjq+7MJ8j2Mj/T2qfpR8/O
TZI0Rh97Z1rYbUG9/MjEyhdTrgEKKktaSRtXk1DTzqlaXBycX4+IL7rzFcFGCZG2BdRsporpCNE7
UpzcZklv8xWl2lArYRJFA6gRPd42tcM2y/k23x0Iflqefr0GbWmq1HaYkJoVYWrvNkdi0rtZLX7g
o10ivmTrUJe+F6oZi8xpQSE0KSt2jFl+iqVNNaiIfHIQ5wiiSTNG3s+yzY2107UzYjzpWlQiZzcR
3b715mSJF1+L4nrI8IPeG/AT4x4XhKWKwe0GtDMJjwo6vdiuc6DlNeO9rt6YxKWLD8PdGk2XXVos
h8IBeHOpGzD3TmDgZDS267a7uquXh8aXKodq7tacnOl0W/WTuS0g795nhcrowHQQtb/Dq0s78ZhU
9S1xmLpA0LnOR98M2nxPdTU4Bxfb2G9pJVbn/VLWHeae2sqpYs/DeqtCZdI9oMSIZT2MSXoWoFfw
Ue4WfblfIZTjITT60gKS3jtzHOKLdAHUhAarOsUceIcpgTkO+bK6x6EBmedn3J4w+53VijRD+uVe
W76+d5O1v8TcoK7P+CkWCJ3trtkAGkbT5u8Pd9zaIM0PSer+zJIFl3F2Yu+Hyn2fgnHhekSf5Tx9
JQOkP7aOwsFzynnPVYrd9G4oFCw/sHg+NDqAJfEyz11/VfPSMNCo62o9JFmrk7Oys8nvh30Apn9S
3adh257nvEPIG2ybdrBt3/rXTt5sm7oaXPb3cNvqk23TH7btX3r+ePd/6tXn7gOtY28iKzq0aRsc
ltTOnV2AcjOjDX2xoKgOdkRsE5TRPYo981qE7/y2/QVy06XLgJu44IPeIuRHEaImKaYzmW5UaPkW
f4rvIRwk4AdcVtWUXy8YRiPicn+2E90x0TjEBo2y8FFnJOl8i0XHeUd67OXN5eTW4fr8TVvrNZnA
MOA4Pdko/z0x+SB5YlzKefiwBFmBIoQ58X/NDzC7bCPfMW1A46J//oY/Suj+twHVk7DrxQDtf2Do
Rbr00ev4DdB59tV8/V93eFm2j+OvXz/07wAs4LX8K3f1q6P+XwGY+As85obaxP0UM9XHAZjzl08A
hj0hsZfjgND8dwDm/EWkxBUBFIIdYN36R96r3ukpCzsMESBLecuuQXk7udI1wxjIpE1J7PgVDX0T
lgJvZkr6EdfLxJPLpZV4TbVPoegOeOyl+EdfysDvz3uyTkvsZJ2X7gd6EG+G2S2v/A5y4hHHuxmL
Bs8Mu2lZireDt3L1zZqU7tOFEyduS/yZ1bRY1tvBxqQgqbBbBn6f+8VZM0CEStrAoXjpTin92o1i
A1vNoP4J2/7/ov3fjkN88d8naS8QWT9Zrtt//s9yDSDmwU3ZUjAuW0m43ST+Wa4CcAf925uHMLie
wNmYHv9Vd4j+ArAn/Mj1I3v7cQLgf90XSNGS0wVCJojyf/3Yn9wXThMQviQOdJGlcDUGS/7LteTR
9tsYuFJF57oH1P/o3efBza+yYnCS8yWcPfpclELg7TbpaFu7RzP07p/A8zF962Tn97ahuRKBLoHU
QzL6ZJdtOpPnpUjsg5hyAJ1Nsd5rMdPJOttYurw81uljkmKBu4BAxw9g9JIOf3rKzPXg+IDO6A3U
NYKxwcPBpl+OpkqDB6cb2zdZWujr/2BMZ0u9B67r2acpP98qkZ7XkoYbsXo76S3dD/K16YPVlug7
u/Y26EPxyphb0PsoxPe250SB5EBbEd6GQXr6nP40SnsQ5KJFC5F1l4wFHl2r51K0bpbqru5J8738
lM+NyGUXygx7nqSG9nREvQ6mrzJFK43uyivP7oqrQCKPtTtPf7StYTr74/G2nCbpMnZXMlgn4w1V
MYTG6eio8SDtzeU+hKHxBn/6/MKzXb1/ebRn1k3kOwj2XJ/sNmW5p0/XD9GQ54tLvbjEKkctYPat
6iavJws9vX/uhdndywNuFZGTF4gP7y+SD/IvcXoDXdclDaFarHHuBh/w0IwufbPWr8zhc4ME1Blt
dInciqKTOXSthRrpgNrUJJs1zKCRwe2MwsP35Yf5ffYka4IS1JaEixA+Pp29rmw7O/CcNU51j8g0
6Os5f+sFyk2PE7hoYk7uAdzDiqFe/FcuiKdjs60SvEkHIBnVWbLYT8d266Juuqw38Tyv1n5O2/GD
k802TrcOeue8oS+sYaJf2WdOZ3YbNaJuJgTHP6/vZL2Y0iSS8qwhk9kkdSyCJKBZN3RSc3x5an8b
iJ2MDVS6AFQRHFKnexI2j1bQq0z6Jh4lwGedZc17t7a7V7xOnxsl8qkjeoA3Wf3bx//odMDVS1eW
n9nE4876pcT4heA3zZzgDz8zCVQMclRAEEaJ/rfPbO6CNi1UYmJ/Csrvgj31sPG739pBPV01nCR7
igtj+srLOkWpsyq24iSppi2HYAfBdkI9erxwgigyFOUcB4gSaVYBXAQr6CxwvfMBLKcuokPSTme2
99oy+W1xigBClu9z5yH3zzfydGAxrYMFPBVFnPTSa4BHEHRChYYybGZxSIXKaeBeMX95edGcnrhU
U8CBIZEnqoBAfHrXkk00a5fdLk7Cfg1glHommXZFsnY4djfKyv+0tMZ4MAFdShsgg9lqnj4m3DNt
dwkeuWnfOXEVKHWeRGXxyqdwegKBHZQumVMyQWhmbXEymXJ2+KZhdsZtvvpXSy7hVayNObNsazlk
S25eOfF+m0XG81g37C42QdOpR62F5Z9eDJpxL4vQHfTRkkJF0Yj185Hj4pVF+tsnyGiEhjalNwI1
5zRpN4mlHnOKivEg7fKiH0Pa3bKlf0U2+NwzBfS/8BVSoYxO861tXmS+hV4+5uoivzW2Ut8EQKNN
1/+qL87zY9FjwDcHpNI9eV+wv0izVoGMZxtTt04P+Q3S6hy0LDZ9Ly/4Zydv69vhIu8QTBNFP/7A
U1maIjBMnpuCEKHChIRK1sOf7pLbK+KjQqVNVE5DxdNR3MGP9FSUyBrlrO7npi0u67RoXnlFzy3z
x6OcPEtQU5jamHF4rrioAgsma/UmfPyylO5NSpwfXp67U0b2hvPksbh6uttFwz+1Ru4tkQAQYvL6
YNQf2rbIcfNU4JXytTw6BchZ/q17DMvBvoQBCh51ntAsuxN93iVMtXQuX+H1/rZtbn8RcRgtWdvS
cU4OvaxspVxrVo4c5vpoOU5/XStHHgfdZPvenr7bunc/vjwNJ5WIf2bBJ+XGjYu6irut5kdnxFQ3
Ri21I+PFc9HbaB/tdGXVZ5WcrI+pp25BvembscKj9+WBn/1M6AkjOCe/xYHxdOCsxx7Zqn1JPnb2
zp22MtBaQGhVuS1fuTVs+/DjoPPXm3401Mk+HTamyrXhGadML9dZ5ty6E/qKrPFpH/bq83CwzV2X
W+5ReUq98lKf/UYpS2ykloDGn5PBVTR4lEB4qbgkkpiP8L1Z8UqI/5PZ/H+jnKb0YKgGmZ6ljI03
L1ewKWnPj8IWDod4zTvy2Qfatmx2BBJO3skDVUZbHZETL86N5rNGSvVFAp585aLw7LoM/A0nAr6a
AvvT5WGRPPbTgmlb/KC5jDwjL+dEpw9LJMVX5fjNJfd5/yzcrMVfnsrnRw59jqWAlXPak5GFja0x
p0BPoEtnRQaDBWBg59bRn1R2uXSij4MgN0fdz+W3l4d+bmoJeQkS+SQ2G56nD21ymxqMNTO0l8s7
0wh1mcOzfmXne+7LezzKydSuctC2NxhUEC04JLJrYt85A71ISzS94lD32gOdHB0jiC6463x5jcSZ
u+gKZOjj9FqS/bmjg5LmBoOOSJyemqXJxh5U6/JAa9eA8HIFDEXYR7FDAbfYmRAy68vv6dkZfDTg
yRFve73tj7mL8jKoqm8NBldxmVT5x0FP3v7loZ6bQdJXIZkA2h3B3T5dEh1NR9MScSzOfe99k/28
XvR6GV854p97ILIplO5p18EvYfv3j06BbhBZhxEZQgERLXuuuwl+NFFN7xpEt5cf6NmhXPqUBRdz
YLonS6LP7DRrVQE9odl0cbWlvksKVucYKo3vXx7q2bkjdYNr3VbxOF0X1MhMz6VAxiPoYWygO6zH
Lf9fxCFqEM8juJ4fhVYJe2sGJYh9OndhVIKu7PFrg6voHx0vbK9XpaeL/+RZ/j3KSXi0lgP3GIs3
tPYFu3w6o4YEx/sfjULfFOlEwZX4dB0koZ0vM3uf6oyklLu4O6cEo/nnzwIUKKDfjbsml+KnM1bO
iRGm5lm4KYtd5KY1e7v3WnbmmYVG0pVTl94on4LKySiDi3NgoVsHj/sianc9FhHLIVl9dDE42Eav
fKe/j7YlgSBXceXm6hmdbAnGF+VUJlstlB4Ld5/1VMvjug686tpW/tC8EtL8vugwQyFpT5GI5gBe
1dMpdNw8XG07wz64r2ERrRJcTRq+Znv5zEP5Dq3DtAExhZzET0cZwokmFtKOUAy7CvmHbL1+5/cp
1tRdWJblH68LrHewfOPRBB4Gp8l6vNkJKSjAxyq3/e8kuFZBiWfRr6Vjfv3dTwPCYDPFoMUJgxzy
WCexZ0t3+Nr6oR+beS3130nTBZ08ONKy14syWse124WD8MoHsUqB9eLs6X4/1y7Na4WbcJfgLsC/
uSXp7eZHxeW8O0ZOaVPTTcIIGAPLpIELa8sMYsEw078xz07vnb38Hf3+erbGSltufn20sp/endOe
tqex97gvgIaTtBj7c7oHpg1vdikbdfvyaKenbOhwOyGpSjcEjcQUfJ4uBt6Y4d5DR2FDyR/HuNoq
P09dpqo45edoIAxxX/jDr4oxIzfcXA8cyaCnGaxpSHNVNSKi29BE4VWrPY9eitCziricGnglLz/i
6VdFnX6raHoB2Hju06c3XT/Kly4q8bFN+0ySiLAD8bkPZveVXfb3mdwav7Y+JeaRcu3JiWGFTV+o
MUtiq5JdEQdVK3+sdYG82E/aL345OX9ocADBFyur7X+c8eQkTvtwyQRrcsUu7KBR9+ftAJew1UP4
yvRtnw+L4PGXxXWOXw/IP6QcyD64PfqjQGLo9dBQBVIH7VbQ6Co7sDqItAQvt7lLz8sx7eyFjiJM
hT5lRYVf+eSC4OzrEAM/b6EnKzNevpOgE4GdqGy864oy+WpwTAQSaY2gRHyhPpkypf3IuW9SJc4d
VybIsovEQ6RYR8kbpyYyD4JavyPQrdAakHn5mJluPNAwVNyBJB5uLTfqmp1xkGBc0WAF11/79GEv
xFbZ+Qrjf9iXjrO+aWTv0zkV5PW9P076zEtycWFjzwcvWhb+A164wEaSbn1juZCCXStvd+FkwEgk
mfO93kjZ2hmKL84aDVftICuAAA7HqoUDwL03QY+WXoNin78ErCrdWMJf/8YVELrmJNbxDpmBgiM0
r40bL0UD4XjuLLnsaLApQHmlYQqUpdyMAW1Th3gMmNm3dsglkGuOwpwHug6vutECwlJ5kj4yS4DY
8Efzph5UcZA+XgDWPIA6WfvOBo3T2PDJ50kdV/wCkBuWSW12Hq31xUEMQOByKxk2P0Wv2EdlY3+W
0MY/FoKMCJ1Q/r70B6gwbRFNRyvLvB/CnV0MdywQ77gF5oCTNtr2nLrjeZER734cW4ngFCPLbaaa
NJVvskLrbE8TlMGgKSUTeUyCmib+MM98+eB5lYZ2HHX2R62E/KTpGm5gCDtRHbeho75WRUNncom6
62c1Os0VHWDpdG85laLnpqf3VVHpUpQYoW2HA0ov2pNb/aM2MnPeDSk/GHu9G7yVqxMll/zageSk
gV+/y5bAbY/UryiPFXqsnJvOm1xoKVXfnid0cPUHLCBb2okU/ZVunTjBVWrXxUwXcwYmtGPT8c9k
7ef293mq8xZVUCcfSi+zLnt3NGA9w7R+cJfi1slWFa9qgsCwurLejMrkhE9W0YIEGA3ohWVW0Tfj
jOW7tZ3AY01Vhn7fgWKvLTdZdrRai72wq3F932OdgtGE3QY6JulJh1nX5CndXI2uN0vOfF1TSMKB
9mmJw1LcV/Mxl84vmL5YAR+2JquPTR4ht1WmtPGIXAa9193QvhnxO8DeMaARbNepMK/iInDHcq84
d9ebos3xBr1VXGPItSxpUi4fPKzG+I50qwDJVwi/9tjFrNktByQmCa6rjX+QuIQWt4Fvar5sTbtn
inRFVLN6G3WFBQNxHKx82jMd7rhf/HSAOjCG9JZGpcQ0g3b34WOnww6i1hBZ6RfMnhrvXKZNiY6i
SC3UAOE4vLXoq9taDAc9RDuRrjZup2FbJ/vczqmZzLBj5zhSUoU7S44zv5g+OeAQ4VDIQxCmqxXT
ZEUvXF52EW3qNF0dBd/qFGu7KeA/rGH7Lpz5ko7ZUpl3aWTCJk6CuaHOtKxctbwuDb7XST8ASZb0
pcV0GnrOERYs7S1hp9GGtemaNwcPGUUbh7blwicfSvPRAkOO7YUXrd5B5kXq7HS1ZG/ztmjMLuyb
lgZO233rL4nO48nurDVWziAgQNBedJ05JsekXuvyAnsMaV2GuZN+T3tOv5gWOxPGZi0WMAosayRb
TaFBK/WJ+VsXpe3t2yacP8/GLeWZKHBoYzsb0q8BapQNU53alFsz+hzg/GMNge9bmT0EvdXR9tlp
bR0o8Vv5EXHZcqbpXcz2OGV4qN0XFYDDMXY37lKvW6/W0czNvk+pUu0i6ZXzobUH9DBt6tXuAoci
xNUoD5ZCXkjt6OCGs50cLWsAu1cbhUx5tOtcXpdrvkb7CJ8rxAuRXHQsxOI+ZCkGu2ejly8G/UxS
BDtMLNafNs0S2cUctuVynLM0uI7KnCNr9lsbfky4OO/crl1hZfYGxnc+ZvLn5JTRG0InT5xn+eR/
DoLRwALC15Wi11JExbloabncT6phH1GFcH60Op/BBNQ+xnNYqvJQelVqJ9YUqdginfHBRCNI9zA3
ZXs+cnS8p9/V5YBQZor2vak85PWJxCVh7JLwOqFu890qlcRaFWqw2BXdOEC9wJurPXPU6kECmySG
MFE2pvSJdrZzcIzDE7TeOvd7RG4DOM5RVMUZCHPvfaaKwj9mnVXb0PTV8h2zPfagMFiHLJ4q2Y9H
IZqsiJt00XLf1lJUOwpE0bq33QEzLgjuxKMDq+GLx2906S9IKoDgcvHGQ9YP1me7F94XXeVkgee6
9j4VogZZno9DWZ45FJixTJM9rNZu2VZUjWZpZwOovnb8IoVv3fbJj84SC5w5XyuY/b3wO3gL2Tgc
SxIdLg7P+fQ2dHDI2kllkcsgczeA+ltFFSKP8RYQclm6ePEA//zDmBusOvraK2GfeLqbjr7Qy98m
YbN+E7jZ9CEB4j0dozLTX4TECLIcKxuDhXxrkh6btP5hTeyN+3Ycs+i9CrQB/ZRbeHg464CbxlSP
Wu29YcnCnbIzzrfZ6niBUR1pD3uTUoKnwkYQGWFTdHBKlcnVcWKyAbmUK4+onbS1d8VS2VDYqaF/
88PF8646qQBut00DF7TxQhNdZvaKdrLUVaj2fGJ5vq8Wawp3pmSf3Vezlw3sBKlXoAFw1JsMdxmX
rnDLiggh8jTiNhH563m/KvuoelU7exnpfvrkJuz0F3NbOuBqB+27X5NpLZyDEe5QvlGNoWC/Uxg4
rgeawDUUjrTyuvem800JtmBQWfG3dPNcfR8XK0hIP8p8qs6EDmYzfFi45AzmC1cml7IqPSmiaN7T
KY0T0XHG1iHBbWHpNZ7XiCd6Ui645/jg/pk4NR1sHAgDe68CKxiqzVp0zr/nVeaWnyRt3JsqdarZ
JyUxCUzbZNGQN2WvmmNbBysYkCbvk9gfywGoWVqP7dvErYpLjz8j2Hb4wuySQVQ/2K7H9CC7voUJ
n2WG1vGaLBQy1E7B8Mt19gOTswRDVXfp7mx8l7yj8I1/1lBoqI4Z9U0MISb+n5jv172pqepwps68
z53Hvpfum5Y46KYXbhEd1zrtPwt+t3UIYZefed046zPcLEYVhz0x6Q4TyzI8JPWi31fFKIKrRZfW
p9nhkDyKVDoAfAwigIOu6ZCOjl3hLzgw2Ol4p7y6mOior4t1X+PiPB8rU6SXdto5zcWk2sV86HvQ
4lhlizZ8wFa8R+6gZP51phXQICQdOfwMxO/oWOKD5O31RHJ0r80a3i3V2HR7ZtBv99m0lMkxXbIp
23tuEkK4zBsHKJA7R7dptwIuboPCv7JyC4i4yoJlR8kx+7yWnve5KBqV3RctyjLceEzxNgPzzhN0
+XjZr1rDf8ULCdVpVBVEjNS6Pstqceu9S7oCFqDjKGyop1A0R1v04btmHaqfTlmvEkXAMNm7GRUm
kbOHrjcWhVxuK9k2f7Mhuvd146xoMt2kT8+MVxSY/3lOQL3VBHrfNGP2c2uyEGd16U7fV2tQoGWz
kOxm0q7t+YqMCJRfKKqfkeLYx+auh9Hfl+P8bhFlWO185SQ/CjcYubq0AZF7t5ryxxJymh2w5euv
7Rl95n6yXA5mNVYDV7jE6S+bJiMqxPtItseKA+FolaSLYs8pPAjNkdfCZebGo/H+KedPyvgPiVlh
QVUptl4eeJl6e3ARjEMU49/5c+xaQI6J5jcn1fzWkUv+tg+n7yh3oOOGa3GzpA0PkA99mJacO2p4
l/Gp37d6yX8mue9OF1kwNUg6p+4Y1BnaLIIEB0fg0Qzov2cQYoG0jkWZugTInan/nqq5eygscbdw
D8oQUxMc7fwpB8fULY53hkQAOBj7QYy0p4NcEmB2QporsGPCca4ycw4QJSuS21qHNqIeZLvXWEhc
mCKEL7cuzr2w0+Ua2y/YWOMaYk8iuyPubNHHiPrjVUSIgD69WdbdZGvrvs0b63MtyuZOtxN0Y5zL
73tXz+/nsHYh3Ub5lwY9GXdQg5xltxRcXrfX1sd4t5vLjPAeT1uMjNm25ANGmPquxux4n2D9+0b4
NZTHDi8YZaGFCPz63iwN3kJtTb/KaK7dOZj3ut98ajKzAsmz0bQR+WzCtkI85F0FmBi+wCfDAXKw
xjLaC91BuE2W8AZxRg7QjW/L31kJj4U5+t0gOQ4RUYpLvebjRUYCG+dc+xpB+5VsYEbKFcqawBMF
B1ZIbBmZvihAnV5iBrOjccF9sLlhn0u1lGdKLe5nQ2M6CcCq+Ng0SEd3QWrLtyYz87FfwqtlTZoP
+HY1/O1o2tEY9VeJiC4tijE/13noLvScf4pqkb3xbKvet8Ie9m0O73WpfOshs73ueu395j70xXgL
rG0NjrNIKi6s2oVYXa3jwWYpemb2jl4pP8/cNndmtS+oMqmHfiKra6qmOLio+nbr3A1X3EHzlaqr
HX3Ou0JmR7Ek+T4bIlhfdR+em7RI41UrmHc03F9VQ21+hiEukGVXEVGXbh5H3KKNtr8EbWDdYt6b
nLvpCAwtz/LzvCUbga19XuxxjnmnRn94Jyonv8/zYABWNZU32bJYF6QllvNVtuxl8/pjolHjyPnj
7PwimD6RjkK8PpWbR89QfsPmzVwqqo7Xla++NoReXCw8LLFaIeJhXvMrXTf5Vyut1T1dv+5lY/XD
oUtIOOzWIGCOQxsLkLabjwURZbVPhFV5uN/0xbHgTo8jdQHYvZnfYygUXYmZrte9CAD/GezvzvKm
1O4hC2acyqnLXtpNY13SXH85Vzq5EIEqr6bS/ygSz3pnQmfZYfoBO9HObNajWdRDkLXyjQzcWzYM
+aMuBGdDkHrvcAX8OYrhYeIZvnL7wGyqBgjzZcFIrdqhIA4OflkMd66px8vK4Cfi2fpd1Uwe3w2b
6m7tkoJm48B7RzcGUZcY9ed8ztEVGS7AeNXlSJo8LiKcS56T7euWRugd93yFJ7iok0+Ot5aAelFS
o0bEkXdDso8BkFrhmPOq7Tiy86UcCdDzfunPenuY4WJj/XKbNQrH0iR0budU2cuBP9/v91FDUiGe
kglzMdFVFqhZUg+3i/YJWsO+cq8CRd4WgxrhfWrxjjWwtQL3bxqy8RgT0ZAcS6HQbpkpKN4sadRA
ISdRkWCLk2LA1vG2AMeyRQDPqjYzY6Hb8JvDFlvy6QVYrkeTW53BDoD7K/Ef53I54H9HpgWJ9i4X
DRlZnZHsySKr3hx3WtHtSkvb4ijqjDyx3xcOMNyqL6B9td7kXJRNqKe98Zm8HaaIFicxbnspQrJs
VnHQVvKdleQBzFhjSX9Xht762SrcNUOoGCS40Vqp96Cs1FG4OTowUBCHjeMutH19o0SHh07h1NH3
XlnD38E4ju8q5PoDskKRpvi4rcu3xkKMFHO21d5x7KOOhUmrHejFQrrDIQ+U+NC0FlsbLZU55Fgr
xEU2J7RsbyayKOu+HHWJpw03oige1qorMK8LhjsMCnPAjbRjgHET5chSoGz3tXLXAppn3UvYrXrE
wxyPP598mG5K0lBOGvrvx1UkN+PgIDRpqDkluHcV+k2Er6DFnp5O5JuCrv0gx5W0cWOG5EH45cJ5
2695GgtCsZ9TXyJ+U/XcflXl3NUXC6Id2rx14soby9vuzFBSQniAKlE0E4uSg8ZtVkLKicgfmmPS
dZ/bOeQZ6pWkaTSTONqx0zJ7btqCUwuRWkLmXdoW5KtThjdzU4W3pptxvquLpAxI7vTrEsuFq3gs
gRTYF91sUkO/Qa9xyywpVMBRKeDoTTNbZN7Q1R/T67HIs6gJAySCVW/XZ8oeMLFI/M+eX7vZwa/S
ojxosrCAsWd4OPsVY19zTrQ9YtfEvv0x6LzkR1pw8uzXoGtuwzwfsmuXoA7V0FaoIeVThd9bKpPz
IZUjDlUmzZJbYA4hAFbXBRShaP2sD1buJWYvuG19qOaERDYLsODWF6ZBdqDRS7U7izxxt9NpOS87
MYqer9NdvfIYJtF8g/Uq97FoHsgftWGNOWduN3RSuuSPwv3Q2vhXl7Wc3HsVWlP6syjKEphmVbvD
hUPO7aZZ03a6s40S7Zml+KS4jHQb8KARTMYxzG3dkiBRcx0jmOcAsb3Z9+PcYG2OQ3SUh3sv0Rb2
gpS+C+o3wK7NilTK6TczyZXukDdd2RRfnSUq8GjLs/Wtu6xsgBMsDZROBrPRQyL88c2UySaPM6+y
WJFZ7dzPk0zl2Tits4jp6MNCrWpp0N3/X/bOY0luJEnDr7K2d7RBBcQ1JbJ0kVVssi8wSoiADuin
3w/gTHd1LrPKes5z5UxXZkKEu//+CzsK42nTN0xkV3VhcON3dTxUrbMh+rij+rTVaD+3LIDkY1Or
ghRVeD2kfcdmls20b9mSpWgNpJ5NxE/usXAokw0hm7qzifKqyxY8u5uevTbTcAvlrAOudVySzpim
0oeyy3Qa4zobrU3tE8u3a6POxoTRGbLwtp6Ea2xARQVsm9DxFVnrUsFdh0lvQsyq1NBhTTSQxrmZ
cDEqH9yWc3Rj92L2tvmMS9/DJI3GuNWnAh8Xv29LppK86XSgcYs0RQfuNZPoUHOdQivK3dPY+wUm
1KCu2u8T6CC2fgPd4UGUkNDIN0QzpH8Ysf0hOnsc2Qdc+5ObjlfgmH37oBRc3D1Hvtm/F8pjrtp3
pqVxJ/M8SZ1jmYRN/ZRmws55crRheAwnS49+NKWea1cxnLDqyhsF1D4Olrp5P/i9CTGtwnXjSxlb
FS6gBdKWLt8aia2Jo2AxVJwUXS6mQ4XhVMWGNy+p7xIgvzLf+FXcG+VWz1kiGZux6oZS37ZzWZHs
kbOv/oHrz/hFCiY1Ii6rEZROn5ST2Vd9lY3ZCXSm9Z8z5IMwSGWuzRouUH7o1ITvRrUGUo5OWTnP
/kg01v2sNNd/l2Qm2I+RILAPg86OCTxeRNXMAZMvpNiPDNL5R+DzDJ15bCst39RG6tFrp9os5B1B
9TrIFNtKaz4awmhkUJqARdtIqzVGSDH0Pomn/jQ69HkFyyYM25QaFfI+kdbHKi7daa+7jeZeDWGo
kd1oTVaFqxQtYJR/yOtx6I5uPfZ02xqlXHs3mEmsSXTqpTY+wztOYxJb0rzNtW0z+eVwVKEo/Yc8
bafpOiz9JLp2GPIxCe56gqosFgUJ+/2+STNqmz/IQMuatnrHcio0D6KQor/LHLNkD+93deVdyRA+
LQmlqvCK+6ot3fpzYbDrej9lep0Lyt2SEP1zK/xfkeL/spZ/sc/9f8paRIr130SKy//9p0jR9n5z
sDNZ+IouLEycN/4tUrS833A6cqAZWqhpELz/pVEkkZzF+iLc/vk/wn74t0bRR6OIwoEl50ItYqP6
TzSKDlaKf9uaYvwECxmp0KJog+jlny2EXcCgLOz1gkNZw9qkaZQTRIUoMeMvmNvCJAvCMmRUj9wa
BL8CAosDwewSP4PKUeX0MRbxo2vUuXxi9UwdLlkyg/tyVchtpjXCUFcphIB5q/vpwaWIRUd9UGN0
8KkwzhVk2Ny9cmZlxZi3q8aq/+jq3J7ekWgMziW01M+u0kJq9gd7ypTiHEKyAmbv5IZ3jFk+fdLH
PGTxIzudXJZGozSE6/nerWd9s577UbPUAAoG9aBbSoPXKALvmO8LXLrW6hFVSyWJ16oSjjPBd6Rc
U22atfL4SxHCQs4ivsRyuvLY61NLoep71Fi3onNt+Uh/TTXDCoLKNtV1S5ljP8XYvUPkNwxXYq2G
+VoZU5PTBDu2pWIOa/X0p8l4Staa2q/11ZSyu9N+Vt1OUoGttRo3S2FW2fScSVGyVllKtleNgCfL
kEcurbSKjVzru7eUensp+pmyU/Jy1l7AWPuCcO0R6rVfoGT2QBUiMeKDWnuKCOkCDYaxdhtRbM/a
nt62frYJvsS6ZelH+rU1kWubUq0tS7a2L+3aylhrWzN1WTjuyfmm3QnX1qevXdogd+mIhsiy5UGs
jdK4Nk1R1NFAST/no+0isrD9Vo2ONXKkCNEUS+/VRKOGJ/nakkXW0p5VP1s1TYXv4rWBgyVMM+ct
fV0o8cPZW2u7p0qrjW9qOp538doQuktvOHrT9CGfgFb3dae1OOP7Po1kk48GOjNcvUhQW5vNuvM+
RbpOzNvaioZrW+qvLSojEa2FubauUz+ixCmkR8eJO8pwYE2Ebq1wx4johrUBtgh6H3edMWc8YmuT
PCz98jQ47q21NtH+2lBba3MNyo1LSjEoNiZmHmf32J0sG6OlK+840/GLX5t1iGALTUjkdXsc14Y+
spfmXq2N/rQ2/bCEmvxULbMASyPGAmuZELykA4wQ6+CQLzOEs44TAPzVMznrDBnhOnBkfTvcpWnj
EyBhZBL/xmU6YchgUAHBZmjR4mWAqbCaCJmaF15Yvg45kknus29EyCrCdQwq15FILtORTi3Dp3kd
mrKfA9Q6TKXrYDV0g+rZ+y4DV/5z+FrmMH8dySwPeHSr1lGtW8c2ljuMcN0yzYUm+7Rd3AjGlHq0
24ci6dovcpkBGUYZB3W9H25rHgVgqEEyMFbr8ChYL/4u15Eykst4qdxq+uQkNUNnpC0D6BQ7zkO2
jqWDE7qsrmefxbe+jq4ySxljWZcz0hbreOuso65Yx156MkbgdB2HfbtiNB6XKTnpBthbyTo8a+sg
bfkR2bTCjDGXmWwUngHrzZE9GWf5V3udyet1Pk/CPoMRsc7tZaVyLvw6z+NxIO+ydcrPoImGh0SD
8xGBZX6pV0SgXsABd8UJvLkzr6cVPZgXIMEOXTCFfsUXRIqT3M6CUF1u2UOiaC8WOCIzwUCTzGvf
YYsAWhFZCL+PTHKgGDj+LkuIBdzowpTd2QRvpd8iXAL/EHj6xLtsgUXEipAUK1pC9inIib2iKFlr
88xZLBNOpjdbTCJzvzfT+L6gUiVmvnGMME5A8uNn1qHWiTRvkEszvYO83t9wu4iAbvVHKaLhPnYJ
cpIV24Msku9Gx77O0romErl4l9kquZ9yOOKedl028fsQtg0VgcidqXoIh5pEEKURoeT1D9a0OPDU
V46EhciEV+n5lvO/DHK6ZsZth4ixqq4f6eOu7EY/xdEMgKfyJNpY6gM1jnCvjIitwkuf5YRRDS6o
e50v4ejxVjZd9y3SxyMenx8Q/Z7CJIYEi858iELn3gixp/HFF7ZRTwwgzhYuNnckNKugd+aKxYO8
nReGu1TaEZ7Rl9KRzwpPsa3WtVe1qezvlTEeJib12xYBxdVoqZbEKAgiH+2ImEcn7gmr61V0cob4
qeYvGDBKIwBOjyDiMIXLBMDE874Ju64O4sYiDpl+v2Ejnuv4crfkpzAzsUuNzHtz6gk2TAi/Zvko
oz3TUrQLzdF79AvHDOZZOtSVWIM+oX92WWbCWiwlqb1lfYiS7DocyquWrezW6smNUhiMJ/lj1kqi
4qcW16VGyG9dI26llqfXc4QJoFtQUZx6lKTNSmhO413aJd1T3oOd4RVLEueUPg9NUtxy2/uNx4B5
E0oFWZaz6OjB/WFEpFGWuv0YMycfe+FM4ujL5mgWmhtotnyu84wcKZfKy2IPiDntrk07BKXP/aC2
5W3oh/Z7xeaAdUFuPBqdSdySsB7HpsYd1huKP4QJWuTltfcQamAXs6NPDFuUauidd62HQ/RW+qBJ
O8F6530/VMUP4WIUanulQbx7PB2mjkznVhvLe8wfv5lpZJ1qrdiVE+PJZtIki15hKn8b44igSuNe
mXiKgg7YeaBPUfneITx+I0edEANVFKQEd8lDGo19xEuV9XdlHZMYEueS6tpWEQSA4UFWPvNHHD81
Y/y7XrXao0GrukXURWhnUv0edj0pOkP0NcvaP4DRaWkWmu17LdLLJweb4kNYS+uba4TPqZ7Pzxnk
zQ1ab/oXkq9hB/bYwSU97rYwc9g1bus4k0FUWX+gAzPZm9rfOo1AGRdKB43sPvEj7b0Le4fwlczZ
iYmNnpGGN5WJiHNsCVqKXXrWpLyR9SDu2D+yjbPGWwVngmRy4RNbxWrv1Nr+SZN4zvnUrrIo5tOk
QQ/LFEtkGIQHz3Czh86JzG/Cyt6Fw/xxMuMfSafh8acN05MJYvxH1NZQUE6xSAGyE4HvBj++qMxj
XdqqOGE9hXJnz4FqIo1XcYFVlD5V+gOOrL28NYG6PMDFVo7iRw2/CaM0Ex9iazeEdcs96myl3jUt
BiNXZt4MvbW1497PfoQMxpALZdiQSe7SKswkupd6WhR3dePFqCeywe2hY0jJXvBr7zEqJvsS3TNR
6PQEViHvWCR1Fuh0jfHWFeN6h9Y2M3PIcBvPY1/7mMZWW7+HoaKNn0SeR+6yxqWPsq6caUbdcozz
GC7bU5NrhgnXyMn1UZLtA6ZVPOALnXnqoZe+KdPPYd3gxbVTYR/+wPPKTfINzCa+koIX9oeN4nJT
x6qZARAdA9Svt53x2FmV8y71sQzL9UZmB6eCM0T8Zw8n+a7RUs16TtFxfLQss9L3hRkb+u9VEtva
vzyr/jvVMtUyDl623rkqm29n5jvLf/Avryj/N0x14b8x0mIvgD78z7nW/s1n0ETKg25cX4KZ/xps
ceyBiYRGwaPSw67+22DLP8APNnn54fEShPEPcpl/eoy/oAObdPWYK/D5DDFI5c+10P2Y+K0yu3br
A1AFwsy7m3QuOQ1BvXw3YErMiLmL9PRkK/bVB83Nd6wCp4Zu0m6vI5yjT8qwPiDIY3mYeOOjWbef
ujLZWSjl7oo+mZ613LWeTJzFiy0GUcOxslLSFWd9vhnxyyEFuGofkNYTUCZyR11Zg+GTsTVyKu9N
zcmbg1+xabgiF7Nd1L5WDocGq52E7E/O91sO+67ttp5TJCGEUSOU3zOxbOZY1tn4RVj40RB4HMWe
BpIMDLafxtBU1aZNcxxwdqUdjSPQPuRZaIUFKBWZ1ddD3Tv1deXG3n6uJjzL85TDyQoFOLDe5Dlr
/iji4GyG4eSVhcmCAhbaxmjnAnsW+lCqC3aI+0ImRrsQjobZuYPaFBNpS60j+q+jyXqHPXDFYg9D
eoIXwik5qXYkrXaYE0Ov4ejR6CPEcpPo1FiV/2SpLtQHEEBH2aycwMeuhcSZSzO0/BOWh6N7k9UV
51s9IoGIYEfeQwSV23RCQe3puUFIsZ+O3V3mV/xdlikuQGXhi89WFzX8Bvj12ZPuANMCNaxH32yk
UR4dOHjC1F/2Vjl5OmMf9jGWTV7q7xpzDJ+NJorFqUq9UKVb/FQd7cqXaAIqkA8/gxuElcjXyIHw
CLU3Fe61zsqeksND1G7TxslGqLVdQbqth1nnduRDmWw9TDkOQqXdoSraRt9mmTPnn+euNwj2NEJK
qkD2Yn0vsnimO6vyaDsPE/SpIcEmczvIHNJrlYiMv6jNX1szxXNmHGeDjOnQ1j+xCEyifQ4Mrr83
m4xQMLD48EPr9dHnzGbHz44afsBGJNJnpEhj+b6LBtFuhDdl9gbNNTCuzrqv3MZ66vHbqrK79pyR
cq11nXsv7Coj1Rke/r2KXHifgMUgxAabb2z/4zw5hYNn/3BtK3c25hR61yiFIBmicg77rV1Wkr5E
s90b0FMT4l3t+kFmwQHaxHKY30GJ1siqpVYRVDja/q3UPUhQGQDrSTZWApdiTm1MeMt5empEQ2Jc
Msjui5dULe1+Y7vfYld1/iZzR/0jFjnTs1WVJskx2LsRNompgL0LdcsIt3Zd5vLGLCA93HYTvqtH
nLkwaUQlURTXEVEh7abWyvp7h5tHuO/tPCX9CbNIGLhsmYoAnw7j1u4jVKael10bQNTGQas6O92V
pt0T4ySnXr+JPL0l36ZB8cMFcaryMENVMfc2Rl3ZRvUW2p7CYVm6Ux7wmTTzD1oj5mo/uz1P2wwm
8qQvnBgHPtGdoxdKbun+k0NSFFD40oRBghCvuCGmS+id+4gd65jB57SqD24Tqe+dX/gW9p/a+DFp
cvkOf88ERsVoGQG+UHB64rIf4Wfyh9xD7boEo7EWCnoW7AhaJwMYx+zgqjZHEdqefZjDUcmDZd5Q
tRn5umXr2jreAY5TvtF7145+irT+W4j/d5HmX67Dh8+ZzD4X3/7nRBBi8U29RJqX//JnQdaE+9ti
yoS/JiopbFSwu/6XHZ7mGL9Zi62Xj3IYWyrU83+WZE0YvyE5QomGygnDUJ75P8FmTZi/QR80KPH8
SfSMGB//g6K8OPW9kOj8DH7Gkc9f1GQvpDkNNEuc8WUW0Ojeg4XVm6qVCQ1zQhwxMOUf+Cpqz66V
8WTKCiA3wTg4rzBDmsKRLOBs8o8IZZI9vibGB9n09e7F9Xz42Ra8NMw7k+X99c0WWdaLbxZrqd4r
z5acPXHOPDdVN5IihimS792ahSSRt/HFvo4YP4x+yt631vzc4056MFlPMRSH2D3bmN3tdD0zD6FJ
6AkIhnGEuE/aCQ527974posQ/6++5q9veia7hJEFudiXEkDFYI3bdBx+WrU00jL+qmd2fO3YY7nv
51gyBIZ2smtrVb6h/Tzzdfrr08/WBJangGtjFmV6bYqD41bDTsMmYe/Vwtw2cQtfuqzgxQ0oBSpj
6K8dyN9vKPL+LvD667N5Pl/eoxKH5xmtngzmAu+XTeX0yWMUleqkCSUQ6/j6u8SCZb9pXZC41y/3
33WOf33mmR1C75e6yViTBhXk0sOQd86GtUZ2W4b6t9c/wbjwszxeyZc/CzYR9PaZTR502fh6ruqY
nIGifII4PgTpHJKMZ0swM7QhW7fKiyCfe6KHo/lOIl7zhUYeoF2Mt75UX6gphH4mZrc1NCN846av
Qv9fPHL/z45Jy8pCOUMaMMOh2FFJundwNDhknuUH1qwXV3h9k8br+yTBhk78hJ433UdG7e/LTieb
M4xAJZolh0iO8ZU+GOYdgUDjtVVX00lXPmk+tas2+Ti1b7g/XLhv5846uRqSNvNEEVCcyGn0RU1X
lOIVUrnvX79vq9nIr67Kcsi9ODK6WCK3SocyyHo9u0JIRugE+GEgsmq8Rkg8bswmKY+a8gljLKbm
1DU1KvPcYKM9dsaj17DAj5tY3JeyzuHs9vJ31ho2mEfcBS4N7bY3Ya+Gc0QApsi0/TiW/VHEoKOG
woZcZtMW75Fxn4fsfnv6cph0XX0akXvsKsFPbpSBE0sE4UrJstrR2X1XyJJvzajzDkPUWP/Iw+HP
t8Q7O9fTSWACBS8vKMIZ8nuV4BHgzA1Kick9vH65L5083tkJXTfw+djEc7ndVB2SDPoQCoJ82xbd
XYVkjbXBJ7uNi91gsWHycmt640avmthf3eizE7fSQlZ6SFsCmTgdGKlIbWc74F7wAR+J/nsOPajY
eMRsLWkyk8R1vDJICPbxut/UDthmMLdGW75xIl38OmdHcDUi659LwcWucutmQE2xal7yYILEskHd
c8VaFNcvbMg2ZldCfTCk3GaqHgN61rfidVZHqF9dlbPTuC/waMx1owwiP0qCAgwS/QBTM1KpZ4xJ
Cbku8no/6QC1sF6YMRvfO3rsF96oBhd6Ce/sZF5ScbQ+1bLAG3ryqHVMw6Myq68L3ct2uBT9q+m8
6LFx4SQ5N08KJ483i1yPoE9H8mSht1LsfVgbRv30+qO9qNd/cSXPHS2bzPfnEHQ1kG0HFQ3EAHcv
3M5rYXSn2kLZArfR+P31D8Pj4sLHnYno8zHtCrLrisADd/6G/RCQOV3+dIXWUfMPSoyY0rGPA1js
miy7ziJGrl3bhUijK9sHLfFaZ9yD3TfOiRXVbcqKPeiTNiR/qPfkLTk6zAFGOulfhdmGn2tUqAR7
xlb6SU6q+xTr4MzICxl8oZNh3tnEbBARVacDDHy3qFkxxL48OmHiPuhe18BZ9EOj3uJQg6APR5Bb
1fXTnQUtm8j5rCPPeVLMpk1iaPM+y0PX2+iFrMadQ4t2dApzNnaJZXUPmlnB5Rzcwr2PhJdPICFx
ep34XWZsRycviHNTJnQsu5E/fE/Lid723TK/wb4x+iToK65ZkI7eHdQtYy+c0bYgM+URgiX0uv4G
s4/UAWhya2cfV0V0sMYyao9mXDoIrVMYBFNRzj+0MNW+Dmni781Q80RQT6Tx1t5MHnrla/ZNkzr+
Ew5dAnmcjXaOD50KHAGwf2AkL7vmo/DZ5G9AtJhPVe2TgZF7ViNuJpIaLMTvG2WWcQBt+QqVlgZR
YkzwS2ixmOi3html5ANa4xOrGXkvVV+d6iJroXiZSzh5I7jzqLPIq++zCs6e6dhDEqhJMekWpt8Q
kJT04jjLwvjo6H2/6EakR4qD4ch7hy0f/DJY6N9LR2Q/hrTyr5varVDPIfrf0ySUe8MTiNu1pCED
vS5agIBQdGwbDCj8T7k3c5cNdGPvsFcokDpUpldukL87HzXEaHLTKFsOm9ryZbVxeyP/OORJwbZz
Tmxjb1cShCs2Iy0P/DG2PqaT06OplQ0wcQqlUTrO19zWUnzeIxYmz3WrO199dr2EXYM3twSFYXj1
6CQkum2NSitZy6UeDacpzfKdnef5h8gsC4CYzJQ6LH14VmzPW4xvM1nY0FmVeZJoY7sDi9B5n+fK
YbUzlgnREJNvbSytlzhZVkkf7hxv4MqMsd49wielZyjQyQ4o9pT5vrOhve2SFnsZ9mdFxl5RQAH3
Y+IjGt+/FtjZ71IMRveGEQ7wmyE777yU6WkTRun8yZ9EjfjCn1FDoJBuoTGyUIIhN2npQe8qYE/P
jo82JDWggthvHyOD53rbhR4POxzLH+S7VESriGEU28hIxb4pZUSecjfXgeYb+WFUdZXeD63hvG/j
sfvY6FrV7jVnSQzh0YFKMFpUa0e30keFDgJ8I3cgGPKu1RuCVsklhFn+Q7OU89WLeqMlK6wX3+vJ
chC31h2Kzb7u+udUAyvdQIPyv7CdbOFEK6v4XiJyeU5KDKs3kY5TI7vkkcU47qwTqRHE13yu9ai7
63CA+n0au+4ARNs9OeQiqA0pIux+vDKs9qHQQmMbxuadp7x9NMJ9hB7UJT9GFOP7NPfExotFdRVl
0/jUGojhNmOa159dHicU+Wwl6sBEFXOQAzzYXQb57lOvujHeo1y5GnI9PtVt2BjbFoC1CrwxK+E0
om0OULq65jaE//FF+k3VBpNKJ7KWo1S7CdXMloNDIX8Xwlrl1GyrTyBxU36lV6F+m3TWfKo7FFAE
2bjlB1ul3PjOn7wbo57hC8uGpGTshRe9UpjcGbgL7riRdSDqYXQ2w8IzxT8BpM0gqm035UnGQdFO
SYBaHJeLZvT974LQlHAPgVL/mkcArxsGSiFPhT92X2pa1uLgwaRCX+AaEanqyDxuoTG2IHRO45An
3lZozQo3PpLX4BExrlX2J91v889IOThtM2VacEfzGssKR5KghbqkD0POcM7MbVL7JKvocSxu/NHm
PXy9BF6o6OeOLvVgdaKrGhqodlJwJq3olIXk8ZSzFe5e/4ilKf1FST9PZR27XJHPgxmvI6fmOLST
FUTpNAWv//XVGfNXf/6sI01ms/Rn1yyCMS+zvVFI/Wj77Aw6EU1bW5bqPfuB4TCbKIOYi+3tGFrO
VdfQu/hlEh+kgYeOJzpjk9ql2MRUwYM9p8mHCiXOUTPbfDdmKgmAsZEtVgg0mU/nq9r21J3eIFV4
/Xdc6iGds1Z2TIc+TCDkB2k3pDf6IoEUqZbsUuDSQzJPxl5F5fK2+epU0yctLifjjVH15v71b7DM
2L+6kGdNrBsLAFCvTgLBAuQ+Rel1O+Ic8hH+L8j4kKtdEllRoHVFfEznaHpjmDEvtHzOWfNKSFUG
k9dOgjBN628poZsC+LaBDOEO1U0HVi42IurCGquVfHhuha0+t/TTAGbQBHVSM6XVw0xWUGpc1sV7
/CzQV+t2n/APYV9/WNKZIFc4op/2o8qiJy3LIybPOCt90OHe+aS1Y3/NfrikBttWyAFiQ4n4j67r
st57ORsXNrbzHK5xgOrWpOuJFySjyhAxjINCrFyHgkHKrIgzJeq3+BaTzhS98e5deL3FgrO8mMtn
1NStY81RAMkk/+RE47SftGbcYedRveG+fWH2cJd/f/ERDQ7YTY0DB52buYWinx8R6dLIasm30Zrc
Ny7ihR+y8IJffkpEoK0WIYoNkt6ybyJWUhgDLMtKhybz9ft06Q10lwPsxS+B7uCgzBuzwBJzfIDT
a+N+awHMTrj+ormmjo/wvh6KwkdN25X+afDm9KhHZvj9ja+wHFq/eAchMv/tK7iV1vo9EApvGdlk
VThNR9Mv4geU3cljjXxn04E4PhcG0jRAZXGbwltHzS/R+CjO1Ipcs+Pr3+XCa+menUdFEyU8mO1C
qocz72W6hNUkhk2J7HxrYH0DyWLq/zPQ5NxeFrjGlWmLtrVD1bJ1nMjb4v2r7a0mfMs37dITdHbM
wPMo3bGxFhQsNQ91JAuaHYQmiGvfiqi+VOnO3vRq8klrBYUF9sJSymL/u1OyNd5wML7wop07NHvh
gEOF6xRBXSN2dH3/qUT1cK0y2CDDRCDf6/f9Uhk4G4mRJHkFzkhFEI/VvNdbfbjLIu02qqaZEHUB
2rOsXJ1O0OL0CAxf/9Q1FOAXT/65OWgxwiyOVQF1MNTrD9JL+EGOljKZaOxmPyYWm7yNoacRQ+8Q
Jf2mycKSnBuZz80W7o+8abNGTZsQSuyPwivLD6XNILxRTt9ox7TsycEt1oFamziLSePgxLdEXR6n
Kh8eqnzsP6KyD2EXNoV+MiFhKphtdhxCA6DdPOoSqs7WxSCECcKbmkdDVtDBcrtpxXZsVf+YwAz9
UECdRMlf1OX8xg25hPadO/11mAvMZElGAWCEdZgkorAMhw3gcbBRaThqh2dffNLs6kfXLXbIGJO9
f/22nBnJ/YlmLumzL89EoBCI4PiVHROyV69UpVlbvfTmT5MrrNuKx2QvYCrMUJxFQ19rRiNgUI8T
IPwY8UVv2RttWuChaGcNiX9XTGFo7RoxdUEiBkzVAVwCK0+MastCu/rCRjv/aCdxdfQ7PW5RGuYs
lGqGwYZ0etJqACmq6b5GJtz+Z+ecOKssfjuwzcpkiqRjYXvJuTpUEEFvLLha2zSR6UfId9Eb7/CF
/YY4KzGOMbBx96okkOb83bLaxxnLH6bD9C7TeuOovCGD+uW+FQByqaTBH/rb7dOdFJq8x4qq6OIb
w+u6R73EP6iK0cxi+1IdOhX7B1T0n0PIBR9RiqEDoRl6eP3xuXDmirMaIo0wg9OfysBWPCNpVLr7
hH3iwcyz5I2FzKWPOOtayRTRvbEv4oBVXAdF2ERplyfldebk8xtN1IVKKM4qBzYYEvWLFgUtxCQS
9Op+zxEsb6rGqE5j3ZNSbNja1//oktlnNaRY6GVoTqOA0VxtvUF3Tni+EzU76u7+9Y+4UEjO7VYR
0SwyHramOXjegzFXGjaDhM60rZyPYdu/9fSdpaL/eXicR6X4bS1GreHgMkKnuE6rydoqtJ87o8SB
rdAs7bbDYeFK6d29wbn64Dp5vscgp/rQFSTelgPUXXgWEH4E03iJhN1r9adoWAgYG4es3CCLa7WJ
I/k74W7OYW6zaMEgCkJUEcpPXSQPWtMe0WQC+FW52OPF4AIr9fJ+MsTXlMMNACHB+1BoftCXEZEL
LvnEHcm6u9GJ88eC27snypRuJx3ktewUXDhlOrvZCf9wWzg3UE3bNx60S6/reYZbm1XlkhTKkIXb
2SbGaCfdTG3jbJ0M0nadsTWIMScKGm2AZIXFwadI1R2JrZn+xjh94Vm3z07DsndyIhGIblS5G/1h
unPxfjbrbGt2uoE7lgT1aEq7//76k2gu59Avqr59dh66da/BwJVRkLWufus6mIFZJCQHlWqa0zCa
8bF1lMlQrrACcvscQwgg19zs7Q2mB/CUxvKZdFR/qxD9bjvR6Acswmz8dOz5D9RH3rIiTBGMZOYO
lAOLHiw43niNLl2qs7PV732Et0kXBe44qr1lFhha9cV0N+fi9zaRyeOcgR+9fqEuPhlnJymOkDLN
qxpfyByow7YmdVy8JL+4/dRf47rRX/WOVNcI/+L3EOHK7Rynaldj7PXGr13uyK/u1Nk5m0LCR6be
8mvRWuympNG2yDj07Ru/bzlLf/Xnz87YGrVSb0Y0AxFyqA0p0ElQzkOzd2eqsA/T8brSRnNv5nN6
akTtbjD/dt6YYJdn+xeffZ6goeO9WPUVXaJOTtAG0mqx03FZ3w2F+VZYx4Ujd9G7vmyjwPRSCIZa
HGDxY35EpDLe6ir8SrZg0RNFbL8F562RXr/6LcvD+mKG9SZ8gITjxoHEs3dT++P0aA1zfj00bbsz
y9A8eiLTD0MWGbsZR8nHwuywrnfQjW+cKmVLxOpko0Zt2veRa11NMGDJgnLC//Ban/WTVhRZOD9R
rrOmSB9DE7TdmMlrwMDF+PD6s3Tpdi7//uISJJNXdlXfJUEbS/+IyWQPXdMT93ZnizemlQtt3Hna
nxoyHQphwkeoVF25gwEPB8evgyly/2hjC7mVkdHtWclVb3zipR91dthoxDHNldcmAbev3TqjKfEK
aBRGQVX+Rid1iXxzHgVhjW3U25kPAIgH6BMId37EqsR8yBoMu6ZIwxKxLvv3fG59wlgyDswRiqmI
vPlArkO3G21D7oU72iR8E+xuF063BaNpd00zvjWdXnqRzo6hzq9bjLC0hOkUH2gfk+jtRKbsoXRY
ornJXB9ff4gufc7ZeYTXgma6OL0GjTEJlun5dD1jeHKIQSu3cT5lb5T8C/f1PHvBzws4YrVIAMe7
+YRzUIpfmK/tmyHL3zhbL5zc62j34n0oWba2OIuWQd8P4X5uffu2rYtp//qFuvQDzg4cw+lHpOp+
ETQOTji4DIt9CI9/503/zij/p6wD8+zMkHXZWl0GfyktIlZ2hPPdqWq+9xx/eKO8XvoRy7+/uESR
P3VEFGb8iNj37itZQjErm/mhXwR3r1+nCw+UedbpaHEyk+Pp5wEOsO2HMNSrfTVK4+ToaBOggran
1z/nQleydlovfgpfvRmRuqfB/7F3Zr1tq9ma/isHdd3c4DwAp/qCgyjJkjw7tm8I23E4zzN/fT9M
dtVJVOW4dwMNnAYayN5InNikKOrj+tZ63+dFZ3mrt9UpBLZkS6WQuUMV4KRQzU9e0UcX7awkWXQe
LOPMNkJdMadyES92YtQSTZroszSPj/QZ53E7XSgDFa6GZJsk6PjwMAZ7cYoFJxkK2cf51OGMYyIm
073x4lTqgLCq8h77t+FlBtiF31/Tj7S68tlqYEYabYGCbXRU1hUELsvsWkfSJOk5qOExIF1Pmt0g
B4CAo6Z/AeUuPWMQr0qQc6ry1s3CiEECLjoAsRkrZIF/3zFDif7U78/weyHxb57737W8P73thGlq
bO/R7CqwedJkEW9ntUcagfdGbuDhdBPdbKSHiHr1Eq6SAoCZMT3w3LAfbTWDiIR0a4Zgw9s4Ziqk
R6RjX/oQmgTmdcBWAPI8tJcL3LUx9BK8GhAjogsSBg41gdd22S6MXNXQFhnGHoY51EHPmYOfh6Ce
sJtc8A7W/tAJEC7jUD5NYutKjeX9/gJ88ET+/kz76fVDi0vkSuJGQV4h7xJpYp9iJehuxYbN4iJ/
E5aKvXvTWJ/cEx8d8OyWSMBTg+zULT8hvsCWYulNHbP20ipoHuZhoNLL4RyGtLc+eTx/8HETzxoD
cHUmiJAcUNaE6jpFVvSNZV3H5h2//f4aftRoPI+fxoPfRqqmWb4xUAQWRM24ZR6lGz2W2tdON2hn
d0PmVnnbbGPEC26XldPrJwf/4DElnj1IAKsKukDR6g/SeBdqkujMA0SjKh0VRw7FwZUHLfaEkCQG
2E7ZLqtHEd/WaHoViFB8X5kAZXp4+f3pfPD2fkfE/HQ/TYtc5dUw6kBZwBXK4aBvmqVoT1YclT4y
CDCOIujpEPrTJ0f84AEhnj2DmEV2qS6n6AKFJH2QkcVipZnCfZzo8o727/R/eB+dPYikchTJgBwN
H8JI4UWZnB1FPLduJcfp9e8vnip+8GaeJw6jYo5Sc4qS7bhYImaAvjQv4joXS5sYkgn3j9iHvmZm
uuVUgZAfpbgcemaGjBY8RYtjl9YKajgTtUrjxFShkk2MK9XmmCyF3WCn2DP3BxipCZuhCUM6tQXr
jiOE2ficYxIz7KEUAr9LzXYnx+yZCWswpq8RFMLRjqhor7RaGC5ppiu3mSJNVz18l69RXWDracUh
a52ujXVYLFOFm7BrASUn0FwvcwvMvzsI1ngTouoY3BCMHLjf8A2BRlE6IFPkU9FJAHRpSTD+BJ+5
hwNbJa61dEQ9aAotcmMWudFjlAuTJ8VpCCnUxKDdLxOCBMEQlsy1Zik1CCtS1hAQwczfSSmI3MlY
U+FiUAVPDSCtFxNCoegIuDcZhYqaOHNqS/DCGzo9ADe76Yih3Gsz0o5Wsi6rcGhQ0cwAxNQm6itn
mAHVOlNryIdyLGAAge9Q4RmAwqw8Xl/8tc8y6RCAz9YcXQGt6aLPazZ6XUYvstG0SCqCBBmrFudZ
BCVdlR61rpb3WQQTL4rMtvbFvKCNRyjMSkIex0ZyzCqot4rAy4nHvjQcUAOMODF2KxJGvT5RHMZ0
03uJsX64QVVc3yRGMqDSgV0TrPo6660O2gwaE+66bYhztnT5HBJ7wJAqhwyihM146iwh+1pUjfaY
zXRobEFPjQC0n5o8mAmBEhjao/TLiPvdcKaRsCS3X0bzviu7KXGgMFavST+zhC9ptpQoeedhJ01A
4GwRIQ/oHa2GMYYdn1t6kXUUEgiAMpsbcnycQVzzwZUG876Sg/gbCF459os2z2Ex5G2wnboi0fDU
kt1LwgAKMFsdsXeCiNFAhOhh16t+BhDjjt14gXyyB5YLDzImgB3rPjENKXgAW1EGRSbUPlRVR8NA
fhzJwZToYozi9UgqvAF6vSMhRrai+1CR+AcAoLEOidUkKrthWUQJxHyYFV6ZWwhH61YoXkmp0SEL
9Z31PBrWhgS6BPnaVMxXJiSm1E4zy/AHkdvSCWN1dHgMDjAEpKw9jFlFVC8d3/ppHuLwhRjXeCPA
YVk7vBFGUb0Vrf3AJL+ED2lw6iOr3n6MMf47sGDDa4BPlbll68PQ3eSJl3l9A37GprJRXy34zvek
3eSTzafC2MPWmyYn5YHb2oohJpd6qfWPQV8PF6gdGlZteOyJwyDbug1BlqRo0ZFioKqxmuSGKUzp
F4mgvQ36XLncCxDxesJ16IPj/7/vi8D4WoJyp6BN8olLYrVt6MVdUeIgqBlSbjqrWkIqmqA6huMU
Y/sTsvY61IjscUx6gpqDPzFguTIhmcAyHRkXlvDpkXH1Y3onQNXO4aDI+T12AQEWdBqZr0Tm0IVJ
dbVesPGs0sAWL+XlYq4GF0ilOokuRhf46HSbyBOsQFs2NY32U5ZP6WBPrCAxqKhFYqmpiDNwlaxF
ydpns+DNChGjwEVx1HjlYhIYIQbVHXYyrBADMb8pcBlzAyqh+0o+mmaRx2Qsmzm2oHmP0sj8VcU2
bZMtQPCQnHA3WN3ADEnpxuOA+Tq2+XkmwIIg3DZYg+V93y+gz3npKJarqMm+WmTC924+Sv2mpSH/
ZIGFYelKu5krVA+DuYNACB0tbyG92ty+w8VEuhSwTWnRLkVYOcBCm27c5cqUkMZhxdo1n3rCipSI
LBqAj1Y/u+QwjU65FH3jA4ONXjVtOMIYeQhFPW5cMtati0kWwvec7+dOQEcIPKeIL1W8629BFGIj
GuB84dTWZW0XYj0xNgpJtKFnLTHij4I4tusKpydpc+I6EZgyg3zqmmLTjqp+CNgGdMzU2iKdXctK
qFnmXMJRTudSfAxmWBrbLg8u61gxLnNlAHAGZfaGLJ815Af2PrdikhFhI9IYDZB9FuohY9DPjV6N
wRWsEk0FpVpJT5CKgGloLSpHZJz1ZRvI3XHCho9WelVsgSy9E9JFSJB0R+3XbNLL2WnRlJb4IdL8
ObMyTq6MU9CUSaA2e7rvOUkC3LLuXJUCLPDYFAVX7tL+BjHsCCTMmp5DUB6zb3aKIHsr/Kdzsjoe
YQkPmUXESiCITMYJntkWXAIbPEfxOsXNcLeURX6qFFBGqFRDHLzYdOvYnYRAGBydG2crlu2s2GVa
jqEjGiQUOHHcx4pfYdZ8gykCOFzEIUyUyER5byZtgNh5COGYMCVOC0e0AqtD62UAx8a9Xq5ikv6A
pEaz0ZAqPpMlYQXCH+IBL749gYa5+R/WwI1B1WD6Q5GQ+ESmC7Jpoai+/L4g+qh2V37tLyxZUAG9
N0x/WWa6L5Z+mU2gkwjw+Uy89NERzjbjbULOgsDwyNdN4b5LFOUqyaQCjRA09t+/ho/q07POW52T
WidpKgOAuJa90Wzzi3IqpQ2u0NKXenP6ZCv7QQNDPNtYBY2itlU0CbBio0c2sTtBGpFy59HXOi7J
g9Q74xPR0fc55L9umiF3/Pq26A3IOjwP0TbocWzWZRZeGVYzXDJpgiTXQX1U9B7xb5sURzxoilM2
oeTJUTSRM9X0D1ZmfcvHhnU5BsQ0QJB/SPJRweOjjOS4zIYHk1HD2E/YU9h3uYfkXPfkLNavlG6C
DmUwa9XpSyMILIzdKCSNA4EWqDJTyE0tzbgDLDm7DBcp9hWjgqdk6MxQ+3k8DEI1eZEh5rs8I3qA
1B5WjkJdvGJMco9Umdw1epQoVNsdcs12/qTr88EkipT6Xy9aHWYJCsVM8Gu9AMHMs9QrJ9hlmBhb
Vw0w+BfmjNEWzM6+jTvxhhwGHjpmFH1yg3xwq39v0vy0NetTSbCmgBtRw4/glFlkUVTPHYxsNha/
v9excv/bkZB0thkDWQj3N1rSbQOdxeX1zZsqpNdMimn4FjRrpk6yjNhM68UriyB86nW0zclEmgiM
5HmfydRxUAVJKYG64eWtFRyDsI837E2wJ4bWValm2XXalW8NMZeb35/2R9Mf6WxvFxEPVvQZo48l
WDoP0JbmkL04bn44kskCugJO9jaZtXLIZlXbWjFTCjkWVfb0pnWlSNZ0QozLXRio1q0KbdmGnCVd
/P70PlhBpLNV0AynRV0sLmpgVsa1pffoDmgbOrK1YPVqDHX7++N8sIJ8byb+dIOkoZincP0NP7Lm
K0uVSzhxLak0ugZLXkv9JcQ/8ftDffSSzhbF3Bx6qQGh4YvNNBwIHmwdSsNxI5siFjxsJZ9cuu/v
4L9bqs66I6kc1tAK88AfxtYiKQ5K5iWTcaWBw6o2viHpteyC+7YkBMxt+0LKY44QTO99s6xgiuoQ
ud0x0bSTlTCT+eTl//ttvnyeEKxEYdupAvDbJqslv4hpTCEPl398Cv9vIC6G96brm/f/OL5U7X9s
+uLrSxeXxX+uh3qD19XEYdT9z1//2P74M+HiK8H4lz+QWBeTx9i/N/PNe9tnfOuPYcX6L/93//I/
3r//lLu5ev/7397KHnQNP434l+JnZIW0RrN+TLu46MeXuPuXb/gnTVllv0VUJkDaH8xkCvbu739T
9T80XZEk8pZES/tBsSjKpov+/jdF/EPiW3SLnZrxJ6nqHzRl8w9NJmPaNFTAzBYDgb/Et1DWj/V/
3bKGosOt0gyd2twAcQU149cHxpwaPdkuJOVJYzsVdggklwwdUdfUhmptDR5BUiJU5PJohEs7Ta+P
7NYrEYF/HzSr7GQK49wpwpTS1ezKgEo7joK9XM597BRDUKNEtSY2fDnCwcnR+kiaHOiiYXDsEUuC
oIVUXmw50vTWYD2hTRSIa35tihvKzYij3a/pb2AIB1O61gntvDFjElshlxOi5lhqxQ4X7ZwJmo/s
usquKonEWLHESqxACCYRz6iLHZjMSbClqhGPQmDqJrVvFh2aOFcB2Ksy1FV1UuOrfBXV7EaZfFMg
km0zoDMozdk1iwCfEpKRS3HpTgudqxP4OuEoWySL8AIbNbkmcz5+gvSrwY9soARuBVpLEy62+Cqa
rOBBgWZNAhHc1QechKrGziGHGY3vXwfJXwvKbaDzGPpq9Wx8vSwsMgPS9Choe7adY7hZjUqtB8ku
oM9TxqQRGTxocXzNDYMkhLM4MQZTBhEplrJ0QosO8V8n+QbojmRtSTWTFh8ksxJd41rtgb8y7t9W
Kn7Yq66pld4bFdJklHC13CZKWV1MNUXLq86klQQZqZO/FWBzARRZyRV8Vh2MJ1eZTMlYvw0kKTu0
zdoJaqZl5qtDM8I5NpWCELepeotSvFZiIRvqI/bNcZtB/V+xQtWJ+uCFSB3DJYWAEAal00jhU/dB
1mRfjBQOiwNBbBUogvQEDixqXp/IIxIjlWG7KkqxJ83TJasraMQetNcAJqnG9WgZY8meOyVlEYnx
1Hy22v/6BFs/OgRVyCDg9JUAJ58/ybB5WdwiS+9WYRxvVsyuL2MRqW1LF3McZQCdCTsFaYYBVB2I
GqDBwpaq0LcaQtMLMk/Zphqlai9mFR0DbAP383rl5JkS9qf16OrH5/lnWsx3ZdivH3PO1VAUHqM8
3aTzGZnazYGYZmnvhoSbxnaSKEF6FcStafJOJ+lkJ8RLkOTH5pXIa7l9RoQogr2o5NTylLpFid+Q
LU5kpQotYSJH+Jve6eE3a9IIOBWYMAtWqt7SqIGklOQNInQjScqLSC50t4iKb3piHhUsPKeSD+KG
ZLCqJDSrT91QNq13DKDJdVUt3XNOlEoNqxulNnmqkmI4bSQFD7kmCO9zGJTXWLuyE9ZM8h2DWqno
+LX8CCdrotXtGAShjz8XW24ELe+z8fCZ+OLHWw5Lit8gkLaUc5U/kytjGCMZM2saazdl3gyPtKbv
0yiWt/Tqup0mhilNrWj2ahDKBM11BrnefXtlCCPjZLzn9wEcWTfNhvnCjIRoY9RdupkFefjkLf91
NvL9VHVTlWSNlR20knJWJFs0pMngQvixNHL/BaQwvOqkWjZwTmTyafR6I/Js4o2XSdn8/d12VuH+
eWxdMnWeeDqQprNdiIUZEss6OcMhcqddkZIdJiUM98gbqu5MtNQnJZe7zcCYajMvLWarknHBYpUb
Yp+wNaTWe5CHwkGd5RzisCnvJyKlPxE5nUFi1rNEhEDMLMEFpsi47Gwvi1EaU6IeYcY1Ex4nTdbC
HWmDWxy1PDsWHK4OY8I5gincy25GC9sLBmVxaiN9tMJ2hCSgq4+yyrKT1rJwagKh9SRzyLd6bM7b
ych6P0Qqey1FdK1+FHV/qey6rN6L2655f++oqH6tm/6bllHs4T8uow7vry/FeeHFd/xJ79RJpeAm
/lE8Kdr3CkkzSIPQdfhg7A3/UTypf6wLsgw3jG+w4Bv+kw6mKERRYI3nc0FNpuuq9JeKp+8C/Z9W
VVmH4/C9atKp8CwwIr8WT003kI+epyuRIe4aL8Ff9DWziD5xyNhLj6KAZ8FIuvQpN8rZZ37aJG4/
p8KzYTa66WVo7r/2SSyNDtEy2X3cjQH2ah6RLrnT0lUQkM9NcKYQMNeHMPAcpmJnkyo1YctOMdWg
PU+LTdjkjN3yVuqZcwjLRGO0GUxyBaskyJwQW0Pl0ngbv2W1pd0XmZXcodBI74JiAI9dkEx2Wxrj
GrU8qNUhz/vxLp+7+CQM/bwyBuLw0DdSp294IAeRS9cFkbgwiY09aHPz2IEkJFaZeLzC1bU+PEXt
YlQOcmH9vh9ktlqNUBSTv1R0+C8k4tc8S51merF9BiIBc29FzTCP6VMYV1+zsUmTtb7xeA8BNtfA
5zP0DSLYYbW2WF3lkHxB9JoKimQS9JRIOiE/0mi3qwkQojRI542p9AYQ474LN9izO1cwmXvZUDh4
0omypkmgAuZBpzUsivsqGwoiEskpeEZ9GY52weJsUVNKEGFIgFcE2tcmEy0pLJLO5ask06hCXToh
3ETdiaRsvB0AL5zaVhMvFRHSLy9ublsQGFaSkr/F5gdegCQGvkEM8E3cFvOzaQboESVRVqEgkNQK
s9EqRhzsJUllhEqEV6oq66kDQS9IiNStRnKoDCV6mvoyAMOtA4G1mQ5YGKlNRhROaeT1tofi/ZZh
qAI/ZwX1Zrak9Fsum/rXOIIiv1+aFoJIWgj6O9cLxHFT92JgW3UE/JNW+46SVQBZZvX5azNjKQKJ
gCHWU/HY0ztOQlDNTawy+wf9QXoCYWbNddxilLG7AJ0oBYYZ3IkYM7/hEQSMqg5okp1US9s7tVry
24x4rMwlBC8HDqFU9b5ZNPNxguSv+kTTi82PPsNfWiiP8VtTtuW37nyR/GXn+f/ccrqa9T9eTi/z
l183ses//7GWatYfVK0yC4m0rp2MVP6xrq4moD/XUVkn0gdSFakk68ORBeef66jEWqzBbKToXbHJ
f5F8/L1q+mkZVQx2ukx1RInAIZGV+axUiTsjTvLE1FhVTIUJEt5ZrCEhMfcuEmnpaogXodsxfhrq
o1BMFkkx/QREHbeAWbhC1SjE2BH88Q0AFlHqkD2CU4IAIbDrvCdjcCV1r6HGErOHogq0N7PtsGUq
4VCJbmCZKZGcaY4FkRabdisUw/AgznWkEfJYJrNtNHKhuhjgKJB1sRavu06IHotl0Qh4j8w1BoAC
Y7LXsTTpeSU181aSgNNcgG+OZOr+Znpi9CU1rozHVWUAaDASi+u6kTaaJuiZ13USOgUZGu9eIxE5
8PMaQLQz9tWy7BulgdWOXxIBL0PNnA2DljHQZMAVK3cWY8cLnMCkL4BJT/j9lJACGIczn1fAXqx1
ZtuTypqDPrdViLDC3kBqnuKtjZTbQeJFOuWcLkQfGM0nTrozaaDxfb8hWqoOxlNCm3ROjMoCieoX
4hp8eKtC69UTRWkHY56PWz3I9OuEFdIFa5K7nRwZJ7EVu9VPE+uoIkfD3PKDi6ufPgX/Zi/0azfQ
UExJB4WpqZLBQIS+y9ndJmUw2CJEgm6OEvMkCfrklgiVtkk0dXu5DszNXz4e2lFD5aBsZeTvntqf
Gp5jgGBFXmqON7XLpu+a+CkweSblXdm+AWxs/N8fbz3/nz9NYP7X1Cq6ShQkMiz5X4uSvmpTU7ZU
081CXhp4n3GvlmPiBHGQffLSWED+9VAsIzI1vsrFPGuwtmTz6TSyTFeYExM48lS+xWO1fEbd+JfD
sPwQHsb/ZQNQ47ncKx47+vkhqL5QkMHeQGPdkFXyGbxAPvM5kWSvyRo9MJpgMofjDvn1yqV4k0Y4
rioN9qAdgE9MK7JSCkdl3g8KdrL7Xs5E7SlTYXz7BRbNb1QEMlyepC7NgEzoRuNhnqkakyMxSqfp
choJ+yLYcVSDp4TgksqGyJTSaEt0xCc2+5sxsJNRDIstwVjCu5XodX60QshLWyYm+hd1FLoZXXjP
DZSySJLkUqiMRe2iaXPJWToNYdVo4iJ5iiSVaskBozTnsNmJyKVYLCAiI31QsttREVgjuoHsLTfJ
5AqJU9sG6nUh1GvBOtIkRFxENkzuLhoz2ws2POSHkWbWC6RKg7sZTM0Jcg0PIOmJkTYT2SesvKVU
Rx4lFNocbgrYA6UjkX6en6QF1oTb6X0CGqtv6VZdYN3LuROR2oheKEpdAow8rjJGoYTZBod8nfR6
GjGr2SkYxUq/13PI4miQukR7hWtdQAsEF1/7iJfa4kJkuvNIFInQot8CEvQ4WbL5tiRidq2laTwt
aEGkuLtaiGJLHuBRJc21Mtf9cCdaRpVszTgt4yN4sGqw2wwl1Johjk6ndhM4uNJGbQO80N1SDTXB
6FhlH8J4VpObWu7qCn5ZE8WnpS8E+QK3Tj+/EkxXcCqdWVuXA+Dp2a1zs2FY2LNRYNhXxaYL+kt7
ndMsO45COCN3GyoNvzyUr+prEGJ1HmxYC2a/hewPgmvRyZIE65Q3gnAv9Oh77lM+cSCH4t7MIKgu
lkq7kcbdfRv1pXo7LFI0PRBBGhYwaVC6+Bg1h1U0IACEyGqQtGtMUp0Fj5RmwHYkA5M8hs1QKp55
L6Iw20bdCCWJalMb5BcQnIbQ+cTx5PVbaGbGODpo+iDZFwg0RhIJlEEgKRShkGuAaL/tCp0kJnhO
aeiSDTIUF5kSmLTFmr6dsT4JhOMRf2X4LaNY3a/UEl5GNa0RSx1vrum3Q2+KdicIiuF1nDeA+WKJ
ik3dLL28hT9YPs0y96S79OkY2qihCoztY0kASdaGQJnitEfOnYwz5DBjbIJub3bgzr2sovvqqbSX
R1sPTCJYAb4exELNTG9C2QgMipdqeZ3ZSkS3j2qzWxKjUknkmggUFIKCrngPZTdyc1kh5x3lFd20
2KpmeGhRNM/YtMguPSCTISxQNAEwbyO50i6SLpYLv0hr6zku0VFtAKkboUtWb1Jt6jo29B1qoqiD
kdOv2SmSpujQgQVhjf4xi6OcDlZ4OTBe0e6YcMvCFucI2k0pFYtTO2hGxXpUlSnclSC8Uwder0MY
KQ8Xk+fMCqxDuZcvR8ZRVSa47WIhX2Xvh/wCy22UGRxnjbGLYvaSp0lI8sXOpwZ12hbsQsYKpC4w
6hHsDDrTrn2tyDUBFW5fZBmdaTOuW1cwlipX/XgsAin8rKV09gxAXajSdtM0zeRRoyvnLSWWkK4g
PHV0oykBC09gbhqop4boxdTrK8OqHqZcGJedTJhN7ItCKD93fEysA4qwoTvUqSZKfl1MoomyXp+t
U5TU1nD/lx69bMdoN5tUGBJPRBFZ268PEIBwZGQT8cWjt+cIkwTvdBJz6ArN+IlA+GzCz8OKYykG
D8T1QU8RfvawopqsWBiMyBUb2GbkEGC/NcfRZaKqPcyMrW8qAl75mhyeAlMQ0QFYAVOVqNr9/kWf
1VPribBJXTcRYDhlSTl70VYttgrojtiFHWDoWx414SuILkSdcSAa1sFsAii0vz/mv94NlAGSJmqU
cropi+tU66eaKqFZrgqqOrpSPc5uB1GEAIgy9f7qUSgSle9Jo4bGHuWskhoIDYmqgdzxchxUL6zC
xB8scDt/+SiYorhy1BzUpOuo8efXUpfUPVkeE4IZdeI1xEgZrUlrvP3+KGfDClWR+eFs1QBWcnNy
vF+PgpBxJE4ko/9UZ4anWTWq1CqTNhYqZ39k+u9Ggvon//z/773/Jq2wro/33seyeHkrf5kIr9/w
Y/dt/LHGCVlshjQdIzQzjH/svvkb0SLzgCrUpE/5c+iBqvxhYBLiuxAVKewk/ms3vv6VrBp8IgwS
E74Pkv8xCv9zO8QU/UMfn/V95fhpA0FHTtYogalwZEtU5fNZkRGJ2hzgXLdr+bqtndDtL641d3aW
DTJ7d9geZ8PtRWbFt6Yj7kevcHM/9o3LZd4sSQuByL54QJXJcNDxFb/zhsaeH+lK7vtNlLvJBgn2
VtsPXrcfkQnpexFzKiig00PrQVbf5luUWZulOczQaSrFy3Vs9WzIt6TrwfhED0nQr50fB+0G9f/A
ic3OtBlQXXjTJhjt8Flze+e65yyuqec8y838aIdO2ycCz2Ykhefa0edDf4ENoLcfejs6iCf5OtuR
H7PX7GEj76sDszy/crWnC8HFTeIJrvhF3Tb7zJNf403g9duH0RFuQaTa6xECWzUuU/iWh4AYQS82
bPFmeJKPvdPb14HDWOBSJ3DEfthfPzxY9vFi/cPsNIds13rPqlPaht0cmkNpU1RnnNVFbuf24+bu
LrRfJ7c6dG7v5TclX0wfAJkS603Ep30h+jKJDngOFscC6vsQbViHDX62YT/H9h3Xyk52ndvxNXwN
b5Yt2LpjmPZr86S46Q3Jx3ZxyO3wNK9RnveSXNzEuhP7a74oDHbXKAjwva7fFl/cVdvuAv1YuuZ5
biQOwvcdCFG9QoHut1sy7S7BT9th60W5J1+C7OzbPb9083JE2vS4bKBdu/Eh3HEfPEzebGuu/pzt
a3BE1UbK3NY1DKcYr2o3y65icsiJV7+uXpGxMyPt36tLiVbqu7apr3u/9zO3e9Mrt0ntiyLmbVO0
3TP7Kg38We3OvNckPS/vw1GzhdRX7KT1EUR/KSpAhbZItM6248Id4fnKXvMc7rBEp9FuQgK+uyqi
3VMz7aJvzMgTej6qnWxCr7sQd4qrHJqn+Rmt78SWiGTzktbpNmJsDSm6C1FR+ODejUMresPwBSad
lp2sa2zDbuWbX6pjdJCPym1zGP3+XjeuhFcQs4voimbsDJYtOgq/EffpKXKFS5r8TiIcx9ETeW4f
6JWL2ibn/+DXQAujsoVMWPnjwdhR/y6aI0Wearlz4cnSUWl3vW5j+u2/FXiyADZagFQ31V3/EiW2
duguW35GuRtnZOAuzC3FDfbRVbJLDrS1+m/BNT/SfV24WldXhz3nXzviLUFJLAHlRNSQHT0KUKDv
IDEqCgBUp/2mP+vH/CLyrR1NlKx2IMTtaeRxgzUUyYKnveEE4h6QfDfyEFjkTlBuwutyYVdq6+Rz
wBd+5K6rSVf6Il2lraM90Vqwg1vxLdnYNO/swe+36pFYwcEl1FZ744UxU99Em35zNW8BW7MbvWBg
wNUhawkD0Em5DO7xnrnrJ1hU7ucvUYqHyG5fOS/ClQqnetRYNwxneAyuk6vwYvrKaKZ+F1771A5K
R0bjr2xA0mt+EX6pQ0cmSVFxpe18LDaqs4HZ6BH62e0W97LaaBevgt0e+djEF8nX9KTv2R/oL4WL
meM9KLgkRIaZT9lrLtjNVn66Co/Wi4LaxS6SK/lGuYqteyXBrfq0zLvOka6Vo/xkAjPqbJjbNCDf
xJ20HM1Lb3EM33wMbOGYH/Bw2dWrfLVTbnwI86fom3Iyr7BtePOtsj/Vu2RbbhC4i+GNke5WNO6D
2vCCmlMFoGebuizL3stLtEXiau1E+zballf7xFOcLx5Sa/s0u552TQDom+zKLunFX4lQcmVbdNXH
4uVJYTEvZd6decMo1x030UvvUqLzFUZjHqkyW9wW3ng4yRvJOeG5eGgjV71c9rwEOx6cfFceerfz
zMtyJ/JPKr4Xe6aju8SjWPwbeKq6nZ20/ehyQvz6cpAcdnvlNmZfqeyYM6RH/SndqcG++4Ywkt9m
354M//tZnLoHBPTtReZXdvZgeD3r4mAT1YY59jBuepmbPGLI9A1PROviE5Iae3HmjW6D71lfU77j
twfMjxnLDI+qbi9odnBJnFhmd5LfzxsCrRubLaOfaRvM3AhvJm5P8ai+hczJKm2jeOGV5j8JR4nX
YLGjJPLYjnzuStfwJQ/5m/Jyn9jJ/tbZfhN2zO3lC/3C3NyfSCrTYicwbe1Fc9IdbuG9cZRIs3Xm
q5hL1G9qFyOJv/4H0fqa2ZvwzDOW0zf8XLbDu+IlzZ2WoIcDJ2U+FlzJ8SDaBTJq+g9Hq36eA0f4
OqgY+1w9tGP1MvCuLVcbeXxlPqKnIdyqFc85el+cskAuH01vc1MRLD5sLUZiIjrqPVFgP2rjv1RA
3pU5v347ufHfy9NL/t6e/6P1OP9UFv73kBKuw4+P68Zd877mZf1cOK7f8KNuFLQ/1kYy9aFO5cjO
Z1X5/BiHC5L4B3oLA2mPQseVJinf9eccR9OY41DRGUy9Db51pbP+KSYkSEtl88RXmfT8ECeeVYq/
qxx/3Qhqqs7+gk0SG3WToTuyxl+3GFJotG2LFs2pZflJl7A+WQTYecmSC75WEFb505X5N338M5XJ
j+Nx5tq6A2bMf85ATcnZxnTN8XCxhMQhB0vuwDhEwW3JxabTh84njIHSStGYvka69phoNc/yTgXe
ygR2343TzaRV6T7Oeomnj5x6SdYWn8mPub4/dcm/nyfNBd4yjK8SU5CzDR4xAstSJFnlwOJ9rssx
2kdKbTnxXNefjFv+9R0w6PkzmuONthAXnh1J6ltJXNqqoZaIan+c/hd7Z7Ict7Jl2X+pceIZ+mZQ
EyAiyGAniRTVTWBq4ejhDkf79bVw9bJSDDIZphyW1fRKuggADm/O2XvtmV0szaA9zen2SzBH5wg7
Tw+V252hJwsYOJxhQropJ2+cBOYc7WirEptsbVAvq5uIEs24I8rldpjAROcOaSevv/cXbtL3eY4u
zgTUbKdAKLrHdV+5uUrIBjFIWquRfPbIENWwYFxtjV+vX+7EZfD7JhkiNh8WmlvCWp4Oa90rhIc5
DF93bXDv9Xk5PgqrJAS7JdHwE0ZHKPwMIE4DQWdxFliV/yCJdPoRmG3FrsvpqOlmiwLH6XcYWvfC
GLoi4R7WeZcS0fO+skbnu8Dj+0XmXjPFnb2GDwUNO3n5+s289OwYIFSmEGfZ7mnvS+XSqjzBVm4e
zfCmUaq8qPsZdCzy3X0z2P6ZCsrzoU9NiGPkNkC2g+lJBcUr2i4AOILq1czltdGmwdGuCnOvyNz8
q5LQ9pooanBu9T1a0girT15TZFUzrqe24/xZcCzD13eJHbE5c5WTshuXYYpFPsn5mDokk+eJ5If6
JEHWissAe5j3RIYQSlCk4bd5dMi5anMVe2U6U8vx1r0HNeBiIAMp1nbqn8kLe/btgRpkaFHQsVxi
iU/bfFngKwPML4v9mGJCh6DLZrbxrqtZdbseE/rOySLrTK1v+6D/qzTwz91TFbAjFAHUHqNT2Ca1
9FECl2uTpnKKhFQWhQjToDmtMxyOto/h1tR0HokM+R88+K0/t8lYEb5To3j6GVpL7XhGzv0KF36A
aaVRUhR01wEU2DeK7kUyoRK7K3xlXw9jO+M+ZPMYAnM7M/+89OAZY1s/27Et67Twag2pocu26Ej+
hQFqENteF1QSRN+jhsmIlIF5+m8Ry39blHn+3JHw+KbLdGuiNAudpzfvNwgYyWTPkoDMtotltCWd
P9O7atDjJGnQwiJtUSaKMWvOvPEXBjxKg2019xhwlnnKrtGpEchJ+GgE/KBIolp11ygpxIXTZPkH
ojDLHc2shm5NKSDVKbXPMBTsBmVnF6/PXc/mEnr2NsI+NAXUmqExPX0GqBrKGnZQy3umCaqaCTMB
2b1JMYX1X5Vkt2FOtxlpC1dxkBieolYqILK29oIWnVRYXlI2TQEpm+egXNuM9PRjYhTxOZFvGrD9
OlUPLpYQLikDTSJNU13AwcjvZ0P6Z4br88fmM2MxV0UoUclFPVmjtTXNJDD2nHOxuCajqMsL4ZZL
bAJpOjPbP/8yWFOQRSN2QOnAhvLpG6ILDuXX4VKGEiZugs41DjoP/X1d+DC71mGT8kM5OiPkff5x
sKChvtzEzsyF4cmuJ5f0fxt7bKmIGUipPcO5nmnE3oCqWW56bZMX3g50OPW52TCKtqr5k1cYsKyx
3Wb3gyocaf3TO149XzuyIv8V2Gh/RZZRy4FT2gPlK7MTu9Lq8wsE10MTk7KTHX2ncj6NfhtdtzIb
eAdu7RR3LsFtXlysBYUaN6QXnYBoy6+MIvMXSok+mw6UgctPB1HQJzm4Rn0kZVrcir7OqEOVtttf
YN8vr8o+K5y9WqzmA9+f5mznhWKmV07Ic5LhA7pFit32+6DRlDgdlWFZicYg7gM/R6iHlqmKcY6k
TJtLW9zP4AHedLAHvspwcdmVWJUy4iVSOa0dQr/u9eoxhhzdbElArW4rjEOzHcazq+WHKMdrtSc1
G0Gl1ebjQbKeCPKgOmQJa5FK79IdOuN7ms/eB3bs+AHYSslPMKn7t5B8MYHIIA8uA2m672jpT8V+
nPCs9+wzvJt8rqvPbas7Ow5zU37DLBI+uioiHqgWWUS0ooPdpw5S7e7mwQPXMyHE+T450v7s1pNR
vZW2cAJEmf1cx1NbLkSUN+Tcx3W6Evqd1SDVY+ErE5sOwaciVhDFpn0rC0vuLWA3VE4hZNwS0GY/
qroLltjIETHEbVRZeUJWT0llaJn6OlkqL7w17GJe4nXcdFpYmcP8chi7jRbjlbnauxCrFswVwfA4
2R2HAzELTtmDzt3P/YT2NUaqtvTESHSjt1/6UX0h0VD0yLzanuPLHBV7MSLrOqyBC4o/ty1Wo1XI
7q5rwp4nYTeFmzCTT2acNSuEZ5p2ejoUuqcaEoUBOYx253jUHS3yyxKkac2HKZ+oaoZFUeBWRBGK
h2tqkYfQmWw+Rtg1pp2KlPG5aiAKxQzwKYydBlAL1pvSudH1AFkDRMn8UXWTGyVtGMkhdhZz+jwB
GpljIGDz16Cjex1PjZZvhUdqYQe3ogvXeCDSg7AfUBt3izAjn7QDwWGiGGbq+YMvoculA7aBER3V
sPMxh1z6+Gf8A9l2Pdh2aA7Yg/LeemtXBD/iutZFRAKBWLL9IPLpNp+q8hdB5dT0HGusPla+N731
V3Oo2R6vTpjA0Mju7KoZwFgyrqcD/hNY1TB0qjcdAoBH/OnGsF9CuzuK2qE0m8FSobA0ReMhInm+
2JES6H+bmrG5C1VIqBgZYhYxRhzSKMyghyBt1mvyHwFO1RXho1Cwq3k/D9bUhi6V3op0yLASi9yJ
wOgIJQvlfByyVaJPXmav2edFaMxxVgjzF4+fbZfWiBx26zJZvxZ8KZSOkWfovYYxEu3WgNCZvVei
4U4izzKuhYY6s0OdlBGk1JjrmtQi96LNgMMXL7zcvfG9coQwNzQ4yA3XnysQ7pUrkyEzDVRsiyY3
twGskyEAq4gg6XW3fCscPE6oWmT+ViO+pmA89AS/YfgwkV6Erf/J/idbrihBze6a1p72QSVpSuaj
jH4gYubHpiI33je6XN7VE8eIi7HzM5FMXX3ZmWZ6v33b7oW/kCScMEuNn4lYiD72Kx9UbOHwtGKy
CKecnF+8MPHS1diMQi1WDormdA3exaMAFy62GwuxpXpNuP4ok5EQ8pDrYRzjHFcK0u/F7m/KSnsL
FQKTMuTiK/9d3wB0Svy5oUitetE+2notcT6ZpvfD0/iYNOfi9mIae08fsd2jmM9MFKXaGTkx6GCZ
naQgRezeb/KmSzLdzMNhGosGF2MYjFkyTbM5HgUsmzelm7s9E0CBfZiGvykBR2xTtSWm4kIEqaPJ
wMqcj/akwvcdRi8CEhd7+ELwlqyO4F+QSFiT4X5aRGv7sShrjxRG26KLlolB3upFBTlakL78KQIR
3W5ovi8CFvd3v7D7aef1rY1AxwomIuPsGoXpOBnLNScy8cYMZVXuTb+h4M707P1YPYMUTLzG9peh
xJOViD7q3hQae2E8NtnSbHnP5q2FeGkrutZ9eRh9r3fQnrtz+IvXOTX3ky49a4dswNWI3lxkNT2w
yR8F+qg1VmQS7uDLBo+9YVRfVhGYK81ray6TuZoG86qlEgbyRIsIWlBdTJ84BxKLLgMYNSveLIeZ
O6jby3TMkRnl5jJWCf+VpgApbvMNCZFTnVibTngMo6LapwsfAxYfP7V3eWePIXq7mVN6PdZZcAzr
VkEvKYwyi2dzMY5ybFEDTRL1XiwtRPCJ6AwYjaC4mhsSSGkNUSrLK36QwBs4BqvYdGqNYVyANinf
yHLehGMqr8jNJJHjcaEG0yczoSUFbgmn+sgCRu6ZP5H511EOoSvbpes3v2x6sWeELg810Yw8jVqx
lC/W2GWH1W+dOZat6dLOxSqp+FO/1RgrSukkpa59mmZNkB/rtAeXFdRl8C0M0tJhPYDpRcdgYoq3
hFpX3L82RDJfAH/DQ8stUB9RH6QLdmyXV0FZxhiA5zaJEJx9NrIRypXu2/WT46+EGThuZdZwtQLn
Vz2mdZ/YoisNaikrUytKw+az6dtIvkrSCb9bUSbEzToF3ZfRGnArkGzm3rsrtxDr3IETA29mJjNy
tL4H0Ht+4nhzduCmyAo0+zH9lSG8CyCbUeU7+Gpt3ypO1SJ2HafzdlNdpjd5ODg/HEAQ+6pZ2y/1
sHhvUvy6EraYo95WpWHfGu1ckNziVp8D35jfhrkhKGnkqZabY1LvmWDKQ10oFhnTIbQuyNpj3hZ2
TIRDMSXSacatf2MMP0mcXj97nnDfG607XduBzDPqpT20qCYY+s9Tv9Qe2FSkVXWKQ/zWBdvWQyDx
po/TanHq5MGZt+0c2EtiFeHwkeTT9es8RL11FHCG3qctYHS2Uiw3CdaZZZ9ik5U3koC8T66XUrmI
ZNMfbLmlMeumrPLN9F0t9HtzPixcosMVNBzkjYC67RVsAX8HS3G0/EqHmn4CLJsOHBHmZeoaxWg9
rO1CbIysl/WjbH0DDuXsLXdFKyN8PeXMqXXYsHAUXudI3aOxbVoEiG3wXk4dM7M9o2PKYxLuyE3s
rayPDgVu6xkQKbC8wXbUj37qy/d+ZJn0b/C3dLFZtP1jLbYiT9or7xODNngvuqm7Yp3LAnIag9nY
WXNYNzu2hhKqqZn7QSyrFnFnMIXawgcktTikkKTSfWFVmUdKbZWLK7MKW2hr5pxfYORxaJ5Wtv3J
WAIWRL82Oichco9e/9LZdHOF6ag48Er7G8WCjia4qUjLzaO6+CZDKGM70MUO+ynfI0UnBzV/7S7m
XO3JK47uzUH6EfErdpvFtun1DzrlH9LKF9MjRK3iEonfQqfFLerP2Lvte04/0Y+uNpf3VqCXFQ5W
biLjM/OSrVgXrNCjDDP9nFbjlsFg6gpPQ0U262UeTc27Picjc1cFdYQDmJTjNxgjXPJEw7QwY3PK
mN/DMZsec9jgLVGvC3s2XQxwEW02AjJpvch4q4qM7RpAi+ZIJAdTkmMY5Q+3NNn8rXrp3i1WahPL
CzbuqlPdYsYB6tcyZkeAD3sOCHtKRlTPcl86aOZ3DZaGt4WRqordQdD9MH2LXlxrgeZDst6vmI6I
Wz2Gme9f+m3VX8zI2/cuK0mZoM3yL1vKEbyZYRjfYtZkp56OPeyodiZ7d2fa/fLG8CdExIAVI+Md
InZnjdNVTHSl0cr+dNku/uyFoQLM6rZPiGwmqaDPdUpOEgy9sqcP1hIL2KIP3/euzue9X1W0HYJB
Dp+RcYIsMEdYCYinS/lThlmwG92BdmtXlGtD0npN77utLTJQ/HEQyNhh0gCAKxtCyLVdNowlktS+
jmyG0lilJcdkTISINhtlTSrB2hwQJdeXziEY55l5wM+9WAUmtEDDUnNJyXkrxxmLab5z83RB/pEj
K0vWcKCZUS1Qi3aTlPo2cJZ1SLJIsYyW/RiXDus9O3T+dpwqDyl6ajjjTz9z6e9ltYedzrFqXuGs
VnU5t5OqkMI6aQ5oILDMePTH+X0R1hMiv7Z04pl9/7G0AA3GI4dmwprBYPIBdu79MM5QlumPfBwt
U3Ja4NN02OnL+Utq2zVC9RBoH1l5laKR0NmH3pNacZhjqd53hju/SwMDL48GFPmeaHOEsXMLF4HC
17DlCtNWQS5QM+ckBvsCFOrFON+7hBFz6spd623Wrt5PbWm2+DJFAoFkuv4VObr/Xgpk0nc4+bvP
XlMM7AeDIqPAReCnSloQ0vW7oa+dT4NacniYrnBRN0eWbpJc4f+LhUnkABR6cyiRvigsko1TmHKX
wkH/2Gvlzte2mulL9cWM4aRqvCohZpiZGLWxvFwVBFAcpJbwUZQEbrrv2fNarG91fZhCZQO5mNFT
YnFa1AdjsSPSFSnwv6mg35fUwIBUVENfrLvO7L0rWn++m9jFSB722kTiJiKZ1NoR7A2zjf8dDsjJ
apv3pSd8PCl6Lr/LyopuiSXTN7pD6hhjTPLXhBJn9XkK1AyuMjV+FqEE6bcYXlpeOWCLgmSqR7uN
W3aut2T/Mv6ntJisPfukCG1MGbpVzAE0vLBl0H+OArDal+bS5Eft9PMP3IQOjLoFoMiuD408262d
RXkhcjzko4Nj8sLapkl8dkdOMssQ1sNYWVO5D9KVByotI+DYLM2CGFnyqBN+U+bAOxsic0cRkeBo
HXkh0hyZEsntueVXzFgTOjZjqG8qI+NpCzHmdwS4ur8KOD0/+9xW12EeBOMlmzdOc3gr8w+gQLxH
u8mYL3wQP0hGRFO8AUe/RgkvDhZtA5f2qEDd+DF5l+4vWfbFsHMDTRL70uAI2YU2mszd2CvzijoF
CgLVZitpx1bN1nGGOn5s5YywKut9JD5jAcY8aXM4XhesrBVKp6kcW06NgE/2ZaCMa1AlmrvKBDhW
Mx85MxshyyVbuO47RqpC7rw2m+5Kp1y/zFrrmz5fjC8SifSXiipzuEXz2KzqS9Q4V5mEo5BErJxE
uk2dkldlMeDl4MTYfVWgShCPKbi0SafbrEqGrs7CO9dqzIcmJ91hP4ZTR8mhVuYPPYcuYU7RdmTG
xpreV33fZglglmCIS2UVjx5WmE89H/F8rLV0fy75tN7DdLDhdVTYSjlNZYBF2sLydNx6OKViPGyg
bCGuGtclkzD/uWzDR8fc4jxyFK/tzmkHphTBVwCxzeJiyeQuY3mcnDG8iZoy54mPQhwdZftW4rpC
siVtBudb4MOqiG14ic0xoBI87oJOQUQtG/i7jWpTfDZthaJCpiR87RodWdEhmCi/xX1R0NwBOlIn
GNwGjLS1Ke9ohAmD1l69eBdSr/2HNOjVRpKkUG2WnUipBvmNe6gl1ZqkwbvyI1/YaMYrm70CRZc5
vKvXzBDoMMryE90fTqYYoNC4KD5m1pjWNimFDF0prwgRYiuJ0InzZez1lkfOKIvNtONPQ/1mKlrv
W27Rsok7IPcshs1QfLSFbiKa8q4KdrhrKgST2YKSC8pPW15YFP1+0UELb1a29sgxoxwfMMfVm96q
fQEHp6MY0JiTJxj3Rert6H55eHk8v9m5OA2imGkJNRVohPQtScjsbLLCDuUVtZTimgPFQmbkwIEy
kb3rrzcGhisHmDg1hbgcOzIDoi7K2d7PI87lh5l7aw7TYLiJNQZ9rLTjczhyYM4m+E7EtPcXe/zG
+jvoQxTY4nYu08w7koAaNMeirbAb0lBovb0AvlYCxK2yNxUQ10//4eFOMhtt8HKpKL7F47PeI4TW
d//RYCFf/Xqi5Vs1xN/Axw2AaFEjObze0nhWMA8oHDsObXTPxo7rb7X7P2TsvlR9uk7EGsO3dSkW
DM0NpheixYugvJO1kT5sIPszzY0TgDzdDa7qhK5n0tEGXBCc1MtdcppB6RYSdpImiD00cSFNRaUu
lCuLvWlU6dGyZX6oKAvv8ma2D6qPlr9tS/Aj6FyatLPcjaRy0tEyvLBvnczrknUe7KtcDhZ1agdQ
rjc35wiSz4v0VLhpEFgU62m3nDSObNLEDeUyxbkU9a7dUsBihK99plH2rJuz3RA8LnoRm/ri1ObZ
e6K3ZMAm38msdV/p1nho2vKcofb5VdiDRhwlXLLwOPefjBg1gIwF/ArSaRyBVpNV1bHrKcq/7hoh
Tue9YH8Al2GHmy38z5GJIyglal23ycxfupTbjbSZS3VQQ4/864+A3QrWHmpjtN3sk67RArBhTreM
5M70s6t17RFWg7G8toKasiqJOPshUMGZdvKznhGNG4c6tUUvmdabe3J/Tj2JzmIdoNDN+W2A5HKY
CulfKK/5JlMsHz2d1iQtgVy/frcnjuh/vj4eKsIZx2bZR67w9MmaRrpVFPn6nNGerBgkfiViuqr6
qAu2/BzGgkvC1CiR+QUxGZ0arlsaNGYiwUTtViPrzjyKE6jR718E+Q1kNM1O+GAnTSyvxyHGGQN9
b1B29yW45J09UlOb5vXnME4jwcJOn/RrUcb48Mfj6KrqMnJ78N5iO8CNJJU2RgALSnTXS9SldHnS
ivqB0/hnJsxnwz/k89o+rsBG0Waf8pcAbZhpqIc2Cex5fl9xxd3imOXl6+/opauEm2PbDD0cEM9U
K+ncdyR3tYkLOOO2aYNPJKd37/4HF8GCzl0g2gKw/3QcjAMflgkBJQmd0r0EwV29Hdc2PDfctuH0
pEPJE9tYgX7ou1GAYuXpZQZnVgT+ojymt+TeOdNIvZUZ5oYtNkJlOgExkFjz4PeueAcZqkhWoFwA
uLzC3omCLM/as/PrsJ+Nxxa63NfXH8IJMZOxx8/D74KHPHDASZzyAexxzu2Us1ACbvyXmWfy89DJ
e39a22sHeO1V1S/YPbyBKkgwBcNtGBKLYQXDdAeVTsStC4rYtorp4+u/69n08M/PQnKBUgrBzyka
SoEpdym1kxjRWfUha3OKWiOO2Kj2y6tVjj/h8tcHa4l+vH7dF96Wuw2JTa9JmTM8mRw4gGzOHwZF
6bP1HGHUvpEpJdfJJM/l9Us93wYwIizSBlEmbiiPUzwoxV3SKKA2JxJf+R4AkbnbsjkA0NBEJvbT
TMaMUOi2b4I7L8JeWEWrceZ7PrHc//P+N6dRhPGeZfMfxsif6ww8cnbamq7A6NppggLT3ldIfeLA
7BWn2qU4wvaLrijpzF87Q9tfnGj+pbRvIfmhYgR2S7whRYSoFCmDt+hPiTkildp/EAslrIzcSMCq
1tSgQzfd6GCpVAEdl3gyX3+aLwyYzSDowTEBd+GcvjhqqYvZWQNaDssdfnpZHt6nbJ33nvaa+zVI
jY8W/ZXb2eFs8/qVt93ayQeO437bESCG9CCUPP3AhUv8ObncTVJz5W9TmJoXZNTa9wh3zHu5ROc+
jRcmR7BaPkIS7GgsYicTCuA4FBXCrpMKMeE9urbhzdK4zpm7euFDCHiegOu8cHMunqxJaDrywoJB
BFNBygezcSQzVpa/gdVindke/kM2PnmCrCcOLw/1IKLqkw3IrD2XGUbVidKWSCzyejmDLMO1NRK/
InRGv24yLQr6Jt9KbncXaqo/WHl6w1YlvbZHeWbyef6EA4sph93BPzsv92Rl6CqZlcNIth2YieLC
7RF2dUg9znx6z8cNKh2EK2wimQYQCD0dN5GdLZXDN5Rk1Zx/bBRHuVGR2dcg2b2Dq9DGr4/T52+U
63mIqpCfIkI/dRW6Rmmi7+J6LlTpQ+/Sg6AKnx5E25/LqX3xUgFGSq4IW+hUsZtTDq3k3FVJMAzq
6G2KpJXAo6OXh8WZcfrCu9pEaUjrN1kk8riTp1jSzQoqRswI4v3g1b57IUbLOHOVF99VBBQbzaXP
hvzkXYWWMMt54oZSmou8Jk9dN9SCEj1DbUv9cjyzAXrxAf5xve3P/ziXBrM081ARLD2qYX2QfohV
xjKLgwABcebWXroUeKltoXU8HMon04kizGgyLG6NuTqMXTfAqKMrdW0MmXvmhPbSpVjoIDEjuKMw
uz3lP+4qs6dutkaaWUWn3eOoyzR25tq6a01t7F4f7NbzN4YenmMFNl5KSu5pXlrtNXSNNXqCxrKt
b9JvUca6Rfi2822nOLSt8pOhdofH0l5pcfdqOWzb/be+kGlSeJ2s4wYS0Y6karp0ue7kDmeFdeaT
fD54tx/JoLIQsUXeP2zoPx6Iqdk3dgOTrD+X3W4G43fIKC8fXn8Wzx87Bn3cD5DE2FTDG3v62CnY
I9YeA1LK0WBciLSujlL6684tPXnmUs/qKSHOF9zRbKjZ81JReXopCDA+iL+pojcL8gXIahp8mENa
j4ul8YaaFVSTZAyXc7vYF27RpT/Huhhi2jZPQQFphO7IZTNNZNfkp3GzRZ5xLX1JEvB1gCbonpff
XzHU1zt7dMdrsNvtReen6Y6qtUlZqm3aHyZNlfcADc4BBp7/OoTPvs8vpDhBpfnkqYABmjtTIzhQ
djg8EP7S3g4mJQSSdM7J459vgyIOZYwnNP+8gODkXc9rTktwI2+ngRqR6jn1Qer+HYuuurPtMiTh
PXDm3WS6576452MZ2CU+A+gGVHmoKz199UVHm0Z2KJRbCPuP4eQs96Fa/XMR4dsNPN0rsLtzSFIy
8dsDuzi5wc5LvRa0Etp36q1X61yjZxsoeyI0I2MF4RptxBEc09GgTBtHZGX99TfLw9q2y27gmZyC
T5aCEtJiBDqxSNhLR/uoHYp9Kebs4W+/WSArFAPYfHkOkNNtSP0xMzBRKkQJuqDu7Yz3ehnfYYio
P3kV683rV3rhvWGqwcSAkYeV2t8+6T+utEi42ZMxovcAUXpIu3r8FphR9/71q7xwzkQwjm8B2T71
HvsUfzFUoZUPATekULlXCF7CLecvLXZ5GWV7v6+WHaBgQc0i9XezP33XXh9edKibCFlLkQ0WC27c
Qhe713/YS+OJEbUdwADbcHh4evulNdGjoHmXyFl6Nz2KqaQp6Wis/UxrjS+ao7ifNofOx08NtUOe
uf6zx7+B+fhmMQVtZLzTuYHJURGv48AgA177KIB43wZ9epab/cJlAElsxsXNu8GG8+Q2DdJXWZBF
YqJiAJKkhbgophSNHpD7PvbLMryMihCRjIU8bV+L9atrifGiRIm3N/JB75VRBY+C/svvB/BXDtP/
R/GgEd/Sf281fUdKhvrTaMqm6D+dpp79L8igQDnRhKNs91z+5LfR1DPBkFCoZeYx3c15yZv+L17o
9hnDHGQvgU/V5h/922dqu//ayCTIOTZ/KhWHvwqteDqYtoo0jVsWeC/kIMF1TtazwAX0hDyv3/Wq
c28pExdXuWm/++NhvP09pT8h5jMi/2ui5yLAhajAUSJmWbeeOdcGiJgGYju1myoCGDzU35dSLunx
9as83Sb+vgo2EzZI+E3YPfDI/pz9CqTZLXAltdME01xDkX4vQEgd8tEA7WYa1pl9/dPl+d+Xo0DB
owuZcLY39OflesQhw4zcc0fiGfqEhWgqVKZVYgis3oW1wNEohzCG+9dcvH6jT+e5/7wyzViqTcSN
bMDZP6/c6tRcIKNx5WqsbgqZRUddqmVvI4jdrSPdbcNzLj3XXY4FIvC/OmT8vjpnaug59Gc4hTpP
rz6S1sq2k6tHEu/YNJG+g56+T0SoszMW3Kebre1SbEG4BodciruMoaeXyrN0qMY+BH0PwzppTVBv
MiKE0NPLuRaa9QI4F9+Lb3HKcGwzME/L4TXH9L7PYeBWHbI6MtKG+iq3g+whR0zS7OHVqS8hROse
2KyDK2EJp+FYeQPJgizsF6OHgjguqsK7lcuYfmBrJ9qdWsr8V1iFyHmahtK3LNud283mISVmgVYu
5g/lEKXVtcAik7Xr+0/LWmUf3TEdvxiWyN+nrDVOQir7gLgs1RpBRtW7YHBSYdOIdeepPYSEAm4l
K/NGhCgp0Xmk+gZZmE8M+yBhd1iFsX6gcGx9x1A7uPsxyiuivAsK//Eo7OjX3OaRQS2vX+CF443T
JLf76XVQWEHSjVF4GxVO9jUdVPRB93b6K2gzhvpQdc0PuLrSOk60z+FT6qp+hI1Nqi9SeD+POfI+
5jCp3y/e4j4K1RI70qT+DBY0sNH0ZqDHPhehtXy3F+i5u9qbCgscX13c5T7C6LguAquMFy3Ibs3g
Kg47LxwFkd2pN2uOnHpOEFv3eudpPxhjuuA9KRYopb720P8gEvvCJIxy8o3rIQprtWuokH7v/Cb7
aSIYuh3LQg4XppLik+kV+XtzQjgXO8rz36/aIcBzKILqR5hPcMQpeJm3U2HIOxJB170OzAxsTx5R
EVmFeKN0ZF7Vne0OsWugpo6VQtoM5AKCaTL5hH7HBgLyw7gMoOSXFlM/NYFlx5bBuJR15d9ZTt/P
yASK6EdUE7Cam2beUYEUBSI+lJe3hliRLSDcboiQ7tbiQwrvvdhzT2lEIgV6bKQUTf6160rXj2s5
e9elo1VKdX1UxIw33fzG7un970eL8D16BPZ6KXy33WWpDHYGOUPlJU7+9cdSF8Bo5mXVfTJYFe0B
TmPzrxFt2odqKpavPXkdHw0TGTAxLKsHvyQkAzmZrc7/FJIYvMSj2pKui2C0P8IHrQBOWVV9yFvt
H0fqExeZyMdvA8ma98rsCPBs1/GX1n2xyyard3dSNOY7e7D65gzt76ROvk0r0ZYdxfkGOD19qdNz
x7C2jgYBvVtIni36KJZLeDFFj02GyHjAiKzx33o8DqA/Q/PQSaxO132F8DSieH8z16hBUHg7t8DZ
4clWtnGY++r3JP//91L/y942Gf/9XuqB7DJqBr+zxI4//vfvv/+b2uHa/2LHwneGfohekrmVsn/v
pciwYB5k4gb+989ywUv9917KCf5FMhhvnH/JHEhh4f/upRz+f5a1cR6g+HFw8KO/yrBAAMGK9MdO
Z6tZoAhBVksBnHPIaQOhHzw1FxoTN4XfOktWNGPgnVLT+Yl2EjVgQ1ZLkXQ5UchfrbqhWuuibzs4
IW7HQ0UQcBd7HQq1hEJkiwFMhzWZii0h1TikzaZOEA74wfVUGqadBKILv4dz2aSHWZXTisdt0KFx
FQ1GzulMeGPuHR0T14PtBmW0m5kDJnTq9L4VNAkfg0qModKfazC70pL5ntKObL77dUPGQcw3SkDy
wdKRbpo7qw7c4SFHiAefK1z0rNlv+H4VxBlKtvqXU6sJlFQko3IvB0fPlzU6tf4eOQICpLoQHrJ2
pWwcgpEuZ++XYyFlhgClh7m8HUg1M9+GhpV+KyAToPfFdePAfx5mYiI+yKoemqPfzNK+WHSwYkoq
UjjuBAerEDYW9jaYPjXk7C9ZNi/vK5Q+b3B3svylVmJPM1mujSW+94b/oU2dO52NMMZm78au9AVK
3xgx6c8hF+9kNQU5DJQKMvSw2RIlytxFR3USFi2+w3p6XAHgxzLs1c1G+98jtC+Zso0bftbHtHR5
pnknb/vSvRqL7DrT+us83S3YRppGXJe0HksZDAnBDssx70hCV64I7n3t3UQAFmhi3LgbIVa7l0Fb
HmRPCupadh+WVd52PGH8E3UrrybVgwgULsS+BUJXMAmEpQ1ktWoF2ICK+4pU7rs1tb1DH2ypbN4w
7AkKKT+tbjvf+cJzyTSzbkwN/5WBkQawdUvvYeJHxtaQffCFcC6VMMp3tT06lJpGPHZReplNSl3U
M7a/mdJwYrv/h70zaY4by7L0X0nLTa8QhuFhMuvuBQAf6U7nTIobGEmRmOcZv74/UJFVIhUlVqRZ
78pSJqVCokB3B967795zviNuWwn9dk9wPcbIkNjGUkqcqvX3aRxDDZsa9ZiMKdL8yNfkgxnk11jj
PbXO7soEyJuNgwI1YweWyejGsnKtuQxvexxfe8OobUeZKit0qiA8k+1XuBWBl9NswfQSzbQeBuhv
ElhFEuCJClFXg78nYe48yI1YXxWaJm4KhOrBqiRKijhsTGGOzY0AArrcRnp9FQmko6ZJU6Cvx/PI
TOgz8eljIC7Oe03GIdLajO6xW9ZhsdWN6aqviq1ZRq03zG2+YQR2i5BiTcBSi9s1Gy7Y9EsHgToa
u0U/H0X6eznO6CQp+4kQhak7poA+qNGnPSrL+czPDW3ddPxkIpTxncIwLjrJj6WdXBHuhN4A61IQ
jy7pAs9K3npqXkXPSNUFQtMw/m6WXVK6rZifiEzBKUrDyYOZqe0jO4nOTINznRFhVRXJuC19LNZs
cigorWRWQ3fyRenM5VCvm7yjAs20Y0xNjvhW8o9Nh2lBRX7p8arsCzUKRL+yY8UooHmPT4mSfh80
hYZKS+cf2Wmab5cE4EPRl8omTvORKjnkqys8Yh5uWWk1SMCE92agtuTFYsZ2pUzoi191F+OxXqgp
CikzWtxoZAVWmymDAkzYb9exElgq2PYZqXPvqEnQd4dBw0x7yirpTZG6UxOWb4ZvqA0oDcnQLqai
vWnG3oJWNN4kZlmCbZ4dklluZfKPXYu19iDr/h4S88OEoFp6zjA0I7dB34ppJVZkAucsOZMdxc+1
l8ZGJCwPOVmFUm0fURacE0cXO0lkY77zC+kCY/O+jsrzKG/EGes5/tRUnNI+5i9Z4Pj0yU4pTVtB
oCKfZgDL3S015Y3sOtszUmwdWl+9Mg/13zApkFcO8q8nGd3WMEPOcmmtp9G/ByZ6BFQt7cY2m9FS
qzAMfRsqXa+dU1JqiRsWAr9CU2bJU+FL+SnIB1iKehZ5tYCMDxsPIP45ElJshgXa1nVvSspaIqHH
U7uCQVjC8KiMcHRiMudoAvCpTIYzJZ6Pjei1Fc8Tf2SM8r1SVZErbAwflwrCYlRmyNR9vhAkT3Ft
tr5nzTK/aeDx09C3JcppKxzcoZE3mij1c5q/7a7028ajn2UN27JiyaDufxuR37Lm6Evvjhq7wPkd
Tea1T2KP7g8Ppl6Yh4mzSF5tC6taj31VovdvDjOactBJu842uocs9jHM2N0urw/6vBttrFJpdUoq
2o/JQLGq6dz7RXUX1HJ7FvgA3Tg22qtQJa2xSUa3i15Y6TonDgP9CA5fXGmjCL7j6kjLdAVHhndQ
aprkImJxgNxxabeDoyvjpvWTA6MieNJldYpmtL9pZsiPhNdfoRI/pKF2ZVhPZav3h0COvbGpt/Xs
nzh5HeWia7bSBE7RKGiY0rkrnu2gO5UmwL5QOWatsp9iApXVHZFY6xHLWeXvlaB1R9Ihx7rwQnk4
0uY7BJPSMTKTbqdJPzdK6YRFK3ODvN5lavDK4jsEO5Mzoqvq4SkiAHKNWfVgSW+lctkVbCpNuqY4
uO+RqhCxgIBO45RhL+4zM0o2IovSCCtM8lKyThYlIMdniyNwHwqnjr+D6nGCsThRG6xlwk7l+kik
kTtyLinz4IbUIx4zhaWodWKkAU2j0DmJtkZ7XkvXmVTfV90uUnFtsVUz1/SC+dUyJBfiumuYkteN
1TqNh22Wd+fGzOLzODeRixXdNQ32dsOkp39OZs+RR/aCetJN0aZHZOdVc+UM3cA2wGIcgWBtyk0Q
9ftGHbetUm0M8yWt9ZMVaRdhVqySynIzEiKAolNffNMBXWpIN5WKtFYLZ8Lc28esW1bF+yRdROAE
gNsrVXzHG8k6pUYXRIfyfgX7sYBTxRRlVfuc50m3syQwiDQbHD8YcEgXrV1czg1CuVDsmTytQwwh
BPScStIwmiTbdsZF1YSxzuPAkTiMVdR0ne5UAyhyYOLlZWwn1CLUyJhq9RouLwkX3hLRsZX9bDdr
OJlzpODaJiSdTym5W1KOwpzk90OXJp7pjxs6TqdhBJ1vVAohrXAJ2IYhnlzOkIl2OnbDfSHp0TaY
qEstXNZV0xyLuOXZz9uHZhLajukRDmiD6Ff8A35UX6pDdJXVJzOMi22fAZTtqvmkWs2ZUvdnKt1o
jUxY1SxkPFSZyRJZJFe6lpV3o2b3WyPgE0jMvgRRhGe1EG/mlFzY9rgL+BJnANJKAs51QCXiTrre
bUm7jDBjKOssqc9qAlCcoZwOlhxeVxqyLJ39judvl6aboo01qAYDgVwDyt8kfxA5QLkBg+RG4OKn
fWFQ9sQy7QpLDZ9C1diZZnxfBCHl4UDE7BSuQox4WoWZx2x2Qk9vVK6c16CrJEPe0OG5E1Hn2TQw
nFk9F+1lpS53vJZ6Zaeto9x02Yu9jIzeoZgOSiRjOAt4YxyoSDswBVhvQXqW1jaKCpDQQbvyKY6n
SHftgZs1GrepIXthKrfOSIk34NFkKrwuJflBi6g1R6zfU3mdieIcZsbgEKN728g1fAbZM+r0Th6T
6yiWHm2dYUXfXuEnf2ul/nawK2xdlASOjYOurTDUtFRSp3ngQDz56yqN19lYHeVU2Utatjcjhb1e
DhygJdcKU8NRzrGSPDcglgJCMRxSEGDJGtwBxqPSjN/sbvhm1eYx6OSVMWNfi0Z7jbuSbO3ydiz8
c9Hp264IjDURBRmHkRxnRCtrt4NJ3wTPGhghS5/42oo1F+OmRNPH1clM3amRWJnh7MpSF1bo1jA5
ZAEdiniG+zkHaw4FETOicSNs+7Hto5pk1bHa+rXilVT0UPBXhBOvurZatVp6Gfh7nD3fLH88S7hX
cCKtMh/HE50lvlkVA2ONy7aw9gHRLFIGAoOggq3ecZyKw2+zZQBnzqdmm5fyE2Yqb1RBpobEILM6
xj49K6ZkYfMWtgK3feFJlf1kNtKN7Zs3QdpvjGWwk6WgU4zxWU/OfAkyryhp9agK7rjQPhm487zM
zjxfm89iGyjJrOt7IkPiM2OkuhZ6uUUGzyqkUSkTSJLA4dX0B3mQN4izVlgG1yZUiH1YDGvTnK4i
vOu0YM7JCTn4NacHKhVWmVXVFI9pYqxoNzF2jleqCWYaN6ilpwcs/vtwPhXYik3xwFAZls0bNu1V
N+eX0dST/9U5aDUo/kAs8B6J/CQz8c3ytvB0KmN/oKoK5MtZJdNX77eC3S0JLIjTrSdn8SMNsKNk
SHdNezLz8brSw2MTcFgJngbqSW+c7DW21mMS9l7cDndFr2EFSdk9ZtIdQTlY7A9aPSOJCfAnAlPw
I+nN0MaVaiFX6+t57TfBdGYoow6agfgRLJlTlb4kgS26g4+EHdZ1UnDC8etm4jSkWfG92WG+Wlli
pBanreS/pHA2SFa2yBu6CsHX0J7MS1tsTNwFCqHMk/xqNrH6ogxtcFWHueCFY2Z9Css6e7TlJhOu
RtbuW+3nLOtVHLO9ZJo9XYspNTWgw9NUHUncimFRLEGIxN4s3l1brxpW/iUs0SJD84TBn2SaSVca
A5uOhk6TKqt+IhqJ0EX1PYDR9AO8lwnpTAAD3kMalSmAL8TdED5i2844lIha3mvv4Y5y1xns1u+h
j1aMMdrNqiUR0lzCIeXCH9emUZPInbynR6rkSBrvgZJLtGSHsfsRSid5k9179iQRXqR5jNI0kUk5
ojetKZI9LcQPzLev4/2L3uMsR0migVpiAwWHQhYJcHIppbrq0ch4Eiav2+A9HpNlPzjXI3I6ve49
QHNYsjRF1i2p2u85m6rWNcY6WeI3Z2sYW8/HgHnONzbcBAAkD4Mqadiqq9m8zkyTmyZaQj3jsUxu
iJnRb4l/HN4kHXyDN8u1nXK4wwnnonbOBnJylpMFjBG2Vz3V8VhVIqWAwwqH0ncWAZGjKGorkHa9
DozAZMEwyXLkuMlBuTauMPXqN1Y8k6qTTT3NXqXUB+lAaxIxXDsiy1s3Rj4wPwPskKy0OR8tT8e4
PDhYI7STECX4ZL/rzBND9pE2U1l0Z1SWlurOionEPxnZLF1hTemyjg/YAYNIia+VluEjJYGtky5O
AxZ2Bqb1pyjJpDulTqdgA4Iikq+HQY+WVU/I32gOK7rbELU2eYM0vxSRnnIDwu/THbJNcsmdhonE
6vcW4P90Q/+Jou133dBvr9nrh+TJ97//oxuqiz/QmSGsZ+aJFUtduo0/uqFC+YPu9qK1/7NNyjX+
7IYuf+nPSbKikvuLgoA+1eIWoJn5N4DFqvGR34ZKiR8ce5lxM1Bmdr2Mmn9Sn5RtP+oQuAyoXVIo
bbQ4rMuLORFhRKh7a/NQpSmmWczwVSNFB1XHFL+hlTOfzNlMAbpR2BFhK1Sp2qgQGklQj+e2XDA5
LJ0mob0kVfWEmFdhMN0nrLzfrCKZ6SH4SXFv4VLWnW5Anl7yIBeSCXA7KFqLHV5b7my/tgTSmBpX
UkXbKZkm/pGQRLRbxQhotQVpFeJri4i3lN4Ad4is5hkNgbFS04SEmzkJQascvqRIbSJWYgI2XXi0
RXKA+UAxVzV5eGjlThqO6RDloTenssqGmk4xnCtttpoLyK2G2GG2CCHeTnNNC6icmAk+We2SWmCF
hhZArzcjK8SYIZFeUZuJDg04KdJQReXBUO8Qdm1LT8iXIx5Bfej0J7+AN3mDRl4fZTeptZkWSaRH
Eg3HuI6L7C7XrKp/nMZmrG/pFI9Q4esxY7kiXiqjJRYmakwnriCvDnaQoU3nc0ov5NKefftxzLKx
3AGh6TGEYsw2UsIPDA2ICxDRydfROVZJrMKOfM+qCmjgkVyVvcdY+QEG53Wtqe8BV8VgcWfQXSvr
ILu2JyUWEx+MaRLbEDvqPPtlj3FFmgggtpegcOEpeRmGt9LgA9XZzDGiFXIItCw3OeTp7ai1hxRD
Hb8r0HgmL2qf9tReJeynyMnaVmTb2LDq6G1B/anXeI3zzQw6OuQEZie3vly2TznGZQrHlILVxqAt
0U+J07Mq7cp4RwxanR3NcJDZHXJTf0DqVWvbwJ6Ncp8PmRJsm1CF+F7Mgpjzzk4vB5/JUivs6hI5
KGu5ERbQ75rBUC6JDsSZpvbDqrKy7lYtB/uhlbPymdP1SYU5ci8HMUNPA5rHZaHV2YtqBfS3hdaJ
gu29qx84akT1aYxF+lDKIyESAbVfzuno2xyowTEIVDP39FLRa7fS7aKmwY/lN4KnXPbkT9D5Opui
1IDMMent46CP5WUaDuJRFTU9KZUtGMllB0FASWdtbQ0c0VsJhFM24FxKcllaL3u/lpf5DrAP3PuG
s481ahSdmI4wQhcrtmedUDT5pk9bTrmAkA8Gdjw3Q7F+FVj5Vd8QTKumYnzjSFyfTRNgc6bv8MoM
kcAhgP1w3WQN2Yf2qMdUXSoefsdP4syAK5TIxplZpOjLktaPk32lR6Z9FkW4E+HDDK217m2/Sc5T
WRlJXYASnT1wH8TDd9VgEORmGA3k877P0opxcyAZ34K4AbIRTyOtfxofOqV2OPuQ1OY0k87n0W9m
eCB1ZJ5sCQQdc48Bh3wxJ+Eb8DfaDZJvlFe90dsX4xjVz5aStCZoMJherjW2asu/FBW3tkRQOUdC
qeebqNuem8nO8nxVy1A8VmpCNKJXkIioXkB3C9vFts/wVQ5k9WFQ+hqrlqJVtYPyWkw85XFirkNR
RPlT1oRYShMxFPFWKudAWaWGySEwm8NAgz1jD2F/rxkgdDYB7APV1ToYdwdwEtQE/lg3cwsppTLS
V3PI1fhClFVZrlutqGt5O1f1NF/jeCR4Gsmcmp5BMch4dxocxgEty5622k873H9DLrSo6BidLVGo
DGp/8bFxGFMT3YSQWDNKQ8NnxnLhlWXdvvwb1wEAjNAZOo6wPylZ9EEZZ1Mj2XimK/FchsP0rNRh
/6N0+S9xw4sO6KeRIHr8JYwMzDCiSST5n0WZczD2qUFu4lJmaVuUDRE5YWl+BbcBiFiZNMfJ56H4
/Uv7ZEgz36+6KGdAqdooET8PItMhty0+Id9RGea57ZLo7GQy7QNhzvGqE3G0WcAeZDhVdkUBXyLM
KKFZ3P3++/is4FlePJJ4bJMIhoTx2Zlup4UZaw1DjYC8F+iVwYGtlvMxrJLd76/0WcimyaqMlBjr
P6leyIkpc36uPizWTTCFdCrbILdv9NlX1nMzKV9oB359PfSR4PGSd4tiD//gx6sQvBD39Oh8x7B5
HhpbbTxYCP6BeWj5t58CVUcvjL4Tu72Cf+vjpeZJjwNAEMAo4BmdWZPyPRzUr4xLf/F6mFUvzgrc
IGDYF03dTzUblE5AoBYozworNehEQf+8xRV8oUJpnP7+K0L+x72omui5ABZ8vBiHbqMPcBrB768e
JLn3IdAl0Rf3wV+9IupQks+5B2ygDB8vAqlUkyIx2EBA4iJ0OLe2yVnS58z58qKpeu9v33b4AJBi
ojdczloU2j+/gcbEBHAhRTuJ0RA6XuOw96X5K6P7Z2njAv3XkXQvKyIXEZ+UzaY92IPIhQ1EtCA1
oQ+TM6Pj4a6lvtsXufz99y/qLy63EBHwPyrYIFGafnxRZmtpEYGYgMdiKbofK6GdSamtnkFMKM61
aRJnv7/er0skKlcZyIyC64CzzKc3MZiHWEZ6ZtJlp6+WtsGTqtJHMnrlHEAoVLs+++KKv94lXBFa
yJLqLWv4pT6+wiAKNE74XLGCLArntxphKVq2W8uwE/6NF7csGovAFofgp7tex5zXp/EI96cZ6Wgl
w7DGfNrdmEip1oESR7dmM2hfWRv+6gVy8/MUQINAiPJpb6tBs7CCkEdLvmq/kVCcrFR0quumhPr2
+xe4vIDPGxxHPnbshT/ya45BwAJI0UvkfR+QA0hyLXVm85WN7vM9uewkGvJePI/UVO/Kn58ftJwY
YZoYGfd82ofPSZ1IGxsFzaqd0v6U6ZK//v2r+svrYbuRhcVzwAL88Q5Z8KiTFVe+Y5vx5IWCdI8u
EtNDz7KCwM8Msi/exl8fAmoDPKSYB9i4ERB9vGDUzVJvIiN3cFgzOcoNSm81NJMboUJ7q20bVdBk
VAzyf/9C//K6rCqQ1ym74Pd8vG479kqN7I8tYMjETVpOCoEUjKLyWm9fJkXur6UlieP3F/31nkH/
ihReefeW/VIXiMieTKkhZrGNQCowupW1Z3Wocu/3l/n1KVABvMhovNgLWD0/vbaU2ktZghBI5Gbk
Q6Y6vjCl2MT26H/xgv7ySnwkNFy4GCnCH9/FPpbrqarJBSxkpfnGcbouHTE3YqvTiv3K5/PrvUlt
vLjjlhiLRe728WKjAe1aMRAuFn5KaOW8YPrMlyHQmg0tjC9E2L9+VJj/FkWbILZH/4WtEZtF7c9S
TiLm0BPqOfqMKPTC/uL9+2QcXwrW5TIosGXKZNgpn97AMCzHNMxNy5mgOPleZwxMXDvQy5MHBjW3
kQNYvKdxb5KViAyVlqqMZAViZmiW64nHQwddG0JM64IcvNjvb6S/fBOWkoKMCfwa+qfvTuek6Tca
r9osjco1/E5eT4Y/fvEm/PooYpMwsaRRG3FfvnfYfqrGrHLwQ5LDLfJPEulQzFNxEcha4ilWU15P
Zls9RLgSv0h8+PWlYcpYBJUYithW39WyP110AATZ9Vi6nYa3dRPqU+Y1dhp+sbp9dktoZFlzEXzJ
PGEgOT5tuGaKKkwCTuvUU16/6BGOECdKGU+6EYiJyquRqknnYRVn4qDrEYHtv/8Af3lkFL6Dd8aC
YI+CEfbxkTFRB2StUXJ9xgmHBfpOPkStjFtS50G0zAAiV7+/4vIvftgWuR6PKFYJimjsBJ8e0s72
yyhkmXcWNHV+K/zCnx32DqzYsIcHe/v7y/3yMWKaNzj44Gg0ue5nIw95A+3iGNYdpR1Uz/YZpRTF
+Lc3qeUqrKgU8QbF9WfrSYoC0SpDTYcgmDRrLS+UjZ6IxlWIunDRKZXfK1/vv/jsfj3MKqwHWF1Q
ncJ2o0b8+OHlc+vXvWAWiL+QybsyPkSGcpfb5rkVNjc6Nkfhh64w+xvInN1XV1+qz48fJEkstkFz
iBIVye+nUqpt53ZQphS4pATrXRLyvAuDuHOTWR8vjIo2mlm18WXVdMNGalTSe119qMT3v/X5Uj8q
mli+DSo64tM+x+jEYEZzW8MED4sPeVY7gPDUzPGLYvXTXfR+FWPBhHC+XcTMn15rmgTTXAJcdvWx
mgiiDUskXMlXXvnl/PDTO4pFk1MFnyRGdgUEw+eU+yhXBxYiaLw28hmEsb5hPyFeIbvDgsI2bFtE
RgXWDcwg6yn1+3JtYAOqHn//jn56QJfvAu/vUvhQlHNiXFbjnxY+XQ1KK5zL1tXiQLpi/0DrUWgG
iD6pRsD8986lXI0dTqaaBJCmsMEt7/xPVzNolAX5aLRuGzCMSPgAkBrCBoWECkL7Kyvse7X48S0W
jH7e7WGQWGhWfLzcqMx+HSnE38iaJRWsCr0NZd+oG3PY9MgP2z3GFlv1GqU2phtE2ypChpz+PJLW
FIeLqO05Bn7JfMR4qmVfMT3RNy28bzVQbojdyUKEs5FZJpcJ6VFob0KlMz2VsdHjlKq1vIphF9tr
w1dmtC8t9XPxABpbxE/vn+L/TAb/qcvqTze0h8X0T1PEEs/6f/55Xvwje8r/V/OPzyGn71/3Y0KI
KwLHKf2qxeZOl2c5xfzplxB/2LSXqLYWqwL7An/yL7+E8gdnEBzvWDWtpVHDcvvnxFB7nytaBrxp
k6d38bL+jZHhD07NT3epunj6oNhw5sF/v5i2P96laQ+MVNVRWiJV3MXRAYDgeVAWzwWwfCdUU5aG
6IJi4LbzLUKW0j2ermMJhlskZ4rGbj7L8jeCIk1XAu0ZauNrwNRiyoID+TwyXIzCwvuEFwzYlQSJ
ELIADNVeiALmfvvUR6pbEV+doPiem+aQ6+hdA8tE1l49qWKjqtv42o5J996QAzgIMPU42FdLftve
Ji692ejWvrIuTi0DFdNEvuKSsDAC5N5UYpVpLjkufuuqCopDR2rXgNfIh0IWxBgD9aYzlitZIAS7
sJNLVGJRceXHZwAAq8LVfW8ZhoLGZxianKMwssUuvU6vYy/20pMfvFVQe6+qo04iF8nosqMl7Mrz
IV2na/1e8jE3OdmjNW3KazooAJhvJAXHuEtATxO9hspVfo3M96ZKzwvpjuGDoxMTFAQu2a+kbMxO
qpbHKsYZZzF2cxtp3CCIw7lCkE02e7t0PNSEtRvdZSGRILSuOlwpipPmqdsgfVY2ZD+3qjuGbvcw
vUiP0uP0Ir//Kr//uvwcPrVvP34On9SX9k19+df/SI9+Yja8ES/9m3jRWZOcQVJZv6bzvln709re
VMlBxXIgyCWBiQY4gpzKfVrixkTds5ZpAKrFt0p1ZtMjnFp9SJ/gavUdYNybwQuvRnmXtCh9N47i
FpAxV5hghmBj14C3TyQ8K/p6CD14MUZxqrG1zSeMGJp6yb9lKht+JukpK06EE5qMWADrY7dT+SnX
16G0Ggfv2+hapNDDVdMmd94TDLL8mlyP7ggj03bsR4LGT0694u9ZT4VYoUc1HzdZvY1Lxn4nnaCQ
cFpp8iboXNN0jXGNaHC64HUCPq5Q2rQe7obBETfTRfjsy2u7ucjQ++f7Ud3mZ6RIlNsQsq/VkAef
XgXSS9CcMuOg7tJuHWz48iK8Gwnt1R71fH9hyOtYeuBWDQSLvCD5HJ2WOrCBMBckwmw9SoEXELiV
LerbfkdILJ7cSJzVKPS18SLsiK/eyLNrmV4lrXJecKGvTaetjmMouxLydrcMNrp/1PxjeUBMNa4R
vLUH6/JRpzkLjECEro2Lch+Gq6Dg+XYn9aaRLhpchNnS2K+9WL5gHji8hTfR+dFbe1a6t97W1egV
0vnwdJQI93ZoxdpuLvBkrjH0YCzshducy6sQj/u8srUD4sr0Rjr14Yp/UZ1WerBqptWI9H8xraiH
JHvzo3srVB1Sx4R0GEjkfBrRGzZMx4WsbVRk44LQcl3NEAxiTolyt47IHp+lrR2epXivlOgZDRjC
7n0dH5L2kKMiL5ODzQkWlNzyvdntqryQn6hnI4ahJLw51VVWvUF6pz3uZum4MilHrmYqhrDsPBmB
jsUCc1LFPm7kbf49Ks7wb2Ck7V1kUYt8GKrz8nvr+wkxA98an2jsjDsUyRqzH1cxHxN/ckPz1R6k
+zbGb7ZNy92knWU2gVHkxAc3oXIvLJ1XusnldZLf5fKdnK5KIDvn1pMKs74J0UJLrjrvh/RMW8wH
1oqzupNDOL8gSgMdgCjXfXDojuY9kPxQcYrL7BJRIj+mxfqw/J/81B2b4/t/5r/9+BOZ5RXleO7M
y4KGZunHDx1a6mtxjEa3GXYsjPPZfD8h1w2chPEzkztCVTzAyxeVONd9V5meue21yJNGtKeQn5pz
fcJtq+JVXQXCizqeqcpwWlxTEtKOVMZSM3sUgKDgiRzdBcTqCL4LiNdN3Dq2vnjcsX9Nex9Jdrmr
9dts5Q+rwfIS+sfx3KE69Y0HrHwNc34GwbyrIBIX6eyiTA14b57BAHBliJfObKuuRdKaU9ubAltA
5zDZtsuHdDDWqZcjUTNLJPSO/WQc4ucOHzqhWALJXwGk865ge/QZn+VbKkbTdOZwPZ+XuKSFiyh2
VB/yWngLKSvoJSa744pAHjdDu2Cp82pK1IsWbXiG1kKqnmhWrfK9zkMbtfdCH1elQN3f6mvVnFcx
6XfpUL4FgHtJ3nBU+ioxEEgMDl6i3vpK8szG/i1OmUmMZKYJ1Ctof7y6ky8yogr9znBltI3zfCkX
zOWDnqQMknUxsXdC2TW5sZLS8mxRIeuT5WlS6hH9tBqGtyE4WM19Ig0bgqtJP5LDdWxfAPLOVqEi
Iofxtiem6JJsZ7GScGuMEeEBtS0JR2nQk9unbLxWgtHBELoiznEl5wD8ZZMpQoldm6y8tUQrVxof
daU/T2LlgN7zZKbjHQ7s72ouDoE4hfm/UaWeytf8uq1fX9vjU/m/lwL3pUCiGQVh+38//pag+D/r
36Xq+/CbVd5G7XTZvdbT1WtDisC/6q/lb/53//DPOvJmKqkjX1CAtMu/RozbB6XZ0gn+r2266/o1
fwn/QdP7aXkz/tOuu3zZj+oTPeQf8NqAlTADWxjRgkPPj/JTQruGJwF2ISoBGgoMYv6j/sTJSzcK
ghG2DM76DJ3/o/5EsIa0E1kbrRybc5ut/J36k8Me9eV/1p+cPgGl6nQdFS5COftu5/3pUFa1ippU
+UCPJvCJOOikWW3dSVg4NewmIfZn4iRDqhYg9dQdomr4ptWh6DZkqhWe5fc+yR6o6iOeOeLA3LKQ
M/IDtYB9joGtWDN5StZR3LbZqtVnYm9alcIQQp1lO1FiSINbdgHiX+JriVcj4e1UAzGJ8AMTnINy
vZU6Fyp5SHWnzLPiddMs7UiOad6Y7md3fZlFJH36GIm2cFHFiIwZd+gqyzrIpTjcJfiacTcTqeqT
InbdjYqxHxr4ry5vfv2NWw2dCclXxmVVjNolMQl9ts3IK/2eSFN1BUYq+WYrQU+uQR9WD9j2zM7B
VBdL5yanvu0gL4qUOKym10wtZNXLSQh7IZEgfGi72boiYC1DfF+Ys3oQviJpLiy5GbVUo4vbCvdu
QuCIFFsOO1L2nZgiI7tDpGBYd0064xTxJUx1K0vptZs+z0bdDUwTo6UMYhQBXEaGidsaY9TRKJaM
2gG9bkQXchYQoJ3YCdJcgq5xAU9hP7L4xB3Ah6QJyUYjanmuNx1GDSqxMKj2dEaq72Dp8BDIkxZX
69qk30wmV4pSL/Fr6oTSxhSadUNNeRs3TbfnyA+DApffDClE8YfAMeaONZ8AOEnf+LaenEh4aPg4
VSMrvSrL4yVHNG+/h/ao0oVMAsnfqZlWP0yyZD3RFhHfjTBvlp6AMd0JjFH3KWGtvBorzyomeIL2
1ogbA+FNZndm4JZD05RuSTbyUZhEgAQEqGRY3BqhrJGiM7Nz+myMb9tGg6kAuI8FXcq0hezbLUms
QDqSI07VmHwmWtNovtOyM65Mk7gpR8bDsqOry5Kbj+YYe0ZolBmhV9hxb+oitijGImUaFh0Lz5nb
6135UOdyRg1TB+OzWoSW70xwqRvPj5BkQ6RQEP/XZFjWmWFdFmFUSGutR2h1qbQl2kcmzIO0E6kY
IBOjaARaHYccFOqJ5Du03Zp5luFfCZwMr7rvwXpoYmdOgZWs8yyTKqdueiKEs3nMDUdv05gUsRTV
INGA5KCRk0HCsJvEQRBvZlDUD3JuhK9VbpoERBmcJB0aGDh2a01j059DrdiOepBftnMtlgK8Krmb
Eu53LzIFtMmyEMJalWNuaV4UDz2Rr70t3sgvLEvuklYyPFBcanMwevYUU2kQjg1Cq6+TQUN9H2o1
mQNCSq2ZgsFmn+/CosWSkJW+grZfDjMHwVaH3xv7mJNlRrBW1FKOtqOUZ5sx1st6Mf/0l3NR+Q9l
GFDE1GlrnWdy4xNAZyvtDQrGEIe/qiU3RKpzquzV0bwPMtm+KttUpWqT6mOMaJQ8abLKPL6dEJG6
sAva8lk2GAhuu6Ljoa2MR1bI6N5ucf/6bNzWzrI7YmxYqaFsaojfJjj/fn6ikUR9bSAa7JD+xMPF
lGKtcTIC34WbofMFIFkjaXZnSbd9blGEhiT7JN3oRugst8FsEKsdTlIz7lM4S70HbYfKR+utlry3
qDf/FKf8/+gj9a9129Wv/2Abb/6x/n/sncmO3FiapV8l0eumwHnYFFCk0UZ383ncEHK5xHm6l3Oj
370/ShFKSdkZUQHUIqtQQCwiwidzc5L3H875Tl+9f+w4On8+wv8lT3STBxjn7D8/1Hc1w6S/3fVv
76nsRPqp+/Fg/+2rv0+WkCWt0jbj66r6t6mSxYGPCMbj9Eb39dNUyfjAKQ+/wGLJhzxnhZ39PlXS
P7B6YiuEGY9B5u8VzfW3k5pi6J9q7ZgS/3Sis5ljwmoZnor3i0gK012H+T+c6KAXYF8BSQS26C1+
C0MYSERGuCawpsEttjjyLhZHe7K68lqYVDUxmcO1c8mS1QzrTp7ADu/LGmDPUl4pin2sB/PMeuLk
jvlj2iRnNVkehsmeaGydY8HIfxByr+WYVCv9bVbjozDV25pgFIxLkIHM0novEbWUOCR4fn2xXYwX
vizHXVFgjauz7I2QT/tzMww8yPRF1x4mEqB3ltVWZ4vJ7XFwnS6AimQcpgT5Ax66/rHLW8s39GJ6
VWeCVCfckqTXKe4N1Ka3XH6M86a+igUoiKSxP/G8mIAYwGeahSyPsTcO2woi/5WhOckemCrSP7BF
jI+62D2g7IZuutpSwEXcEUZUfwLeT5kQdzySgK+diTG0tihwq34jvtpaAO1iWKxca69WzlNb0tjM
0JaCzKQ5LYlcDmZLIDtVm2sROwcjm0ogkG2+c3px1+g0MoMtk09WEYWi5nMYUh/zUsY3HqklXVsz
yaJRQikQRMQqeUMZFvV8GME3R2pynPGjOvlJjvnJzaqDa4gAuITsukMNdytSK+b5NbXBck5T0ptm
xidZlDzO8cAn1OfEpIH0RMdUsZFvVuxsKzLn+dO/TM0SjmR3au4zKv/t4pFQalaHpdhJphuKc0f4
Y8BmPLArEA38TiZ63cyzL7REGTA/99dVO1cvDTASpkCD04HcQhD/CQi5tckshk6a2ciDplf5o7HK
hIsqOpdNfhBLIbYkSL9OkO4eVv8mzjR1P0VZRqLtpaHURyvKPsO+xQ+85WbbOkTm+oq+UEXG1h3h
h6R2LZ9ELotrphXWXvbpMRusIMdrj3NrUDZ4oPPAGOZtruHthOLwznWgBIvDCc3Lyre6GjWnsiiu
AP8igdc5PSVYzUno5cEwZ9TaKkZop5VojLr4ylzWCOQ8wW7ojc/ssX9LmflLD+j/ai2Uhm6CACMe
Qv/8mXvfV29/O8h1ii9/fNz+/Wu/PXEt6wN1ogG5Q2dpxrKesfy3py4fYfH7dbnEFmvts773Urr9
YV22o6MG4U6zY/59lr9+yDAdZw2qoQEiveKvPHnXFezfO6mVqWWjp1vPA7QiuvF1hfvDc1fTS24P
qzc3jgpcoYd4QM7nc2bkb2WfiJ1Xa9O2aP9Ejav9ssL7+lPRVJvaKs2gM/xFVcD/SG1MtgSnEafn
d65DHDxbgmxOy+NgpudZ1IyAbGOXlcV1bCVOIEtmpJBhHzKeshvOEWzCVWZuv/4F/9K1+t8UhPrt
iv7DzdS/v/V/u+zlT1OB365mvu771axaa4cPFvV39un3qxmAOtImMkzWMBOP9v+3zZRufXARBzEv
+CplWIuF32uI9UOATAmh4qDinkPw/kvd8Ed1xNfd78+X84rQp+FxiB/hh3FH/VhGKHh5RwU71KYF
amnMjMpmYucTDNZMYnUttJIsD8ntu/MwsiqLPe4H+lYMUfnWxIO+tRZt3k+xfagW7gdpufW3Rf3/
XGH/62sNR/G2qoRWai6ihz96fP6f2/AuvH0MN//3b0+fZfdZUL/+SpD7/37L73Us3hWVICwVhS5a
YJ7V32tZrj+AcbB5V6Hdujv9fUNqfKAY9kBn8FVs11c10d9rWaT0VMBIp78+b82/ch3y4Pz5ubrW
s7++Fz9eiDQihgBdogVxGZFTbFn7WGMkktbNsk+71CTPckh2pEldWoVyk5kDSEh708fMWC0zO5Kg
ngPhrHYwTQB+5b6DnIx88zMTguLVdacoGBQoRiVqNl8n6mZHbftkCAm5qsjq46xRrZK6bV6puZeG
Wbp8Kaz4xSSzfTvjpL4g4JABN+HJalHewhCgScVUedOTeRQ4Q20egD6ueagrxHOsNiNx3Eh4vZTp
+FCL9lboFMcJURJ+2qfTbsbh6EP7B3YFzYxk9hAGxaUsXXNLLvxTniXNtZmySbNcBE5LKu5r0/iY
iPRclfatmmAEtFQRGDDD6PKTc20456VOHzsvvckU7QKBz2WS6jucl0tY5rK/sNASMrgwxo2bNUtg
6UBdhOPtTLXXQwB9l0ZTfsERGAUizsg7nfSLsl8u5kWFsmUikikHt/dHVSX3uvgoI/scJ5Nki6wo
fFzJcYAJazt1I6WhdA84vXusnXN8UTXM3LWBhYzMT0aDOT6qvLs8Kg615171erzsyJKbPgvZMu1z
Aexa8aq7mg+dVmxkHgdjBUMomg4R3TRdAMauDP2cT/sDB825qtLiSz8LRGcN+EC7KrEQOqK5shd0
5z3RtXDKQdYY8IJKoAidPOizOhM5qpjnSrADRScidrCkHL+HBBBG6rSvpebcjdqbU80ZtB2ZHuc0
uUvAiFJhVyX0wo4E5Ym/cV8v2VOaLiTLOzuZxrzLvQ1Coprqa8B19UUnxvF6Wf3CgzIqx6WSL1Im
3o6UMN91ik8DOUVbnGbwE/UoNMlzOFLDZ7QcU3WS2nzhKGq1U4bpQUJCCPDcuUQ1N+xqdUAThLA3
Osl6DsOwTN6jQgmZdrJAhOYkvuBw3KZrsW50u5aEPF/2RtBXCcldqZ/EzaFm1y3m13bW/LxvWS/a
gZwZA1XaTqBLHcrm1MZ6UKkvA82Ol02hJcpQieKVwuRHrBzazOLm8K4nt9g54lpNJqbGx8zD/XVe
udAFOcO2AR3GuoSTFkaghX1F0a4cOGpkJMWh6oigGoadePhPrE3W8+f7VuJfYw1Bjs0fPf/Pn7vk
s/jH6nn9qm+PeOeDrlPlYp9BGfl1yPD9Ef/BoIZAnckcgVgsBDHfH/GW8QHFIf551FOwRhlyfH/E
f8W2r+4i5DEa6wuM7n+h1PgqzPyh1KDWAWiKKozTTuXbqb9oYDR3kTTawvMls4v7WeIN8cE840gd
I9BATt6BcUZj2YXSWUn/pppxpTli8q1RN3xdnfowyUb96JIV/kK2efUE26YYA6tTGHgsFUZUVgle
dI+NWBy8BqAQzpf5W8n7T0cv68v85deAIb/ql12aFIrxnysmln1ua7hISuBYGNvGGDo4zDF9gBEz
p2UV297Wk5nsR3zXBxXdzp8oF7+KBv/hBRA4gXwRGgKn9s8vYDbbGgTpjI45KrILkan5ZTemNh0x
6kw/igyOHBkP0ZE8Z2UPuAVXR6zcFXYsDxUUnGEhGNXwlj2vErjmkLdXujfJ3Shab9fA+6TrpREJ
yfDLoGM3ygN6UQUFhO29ZL1czEv0xJkdzE6+bK0RLcG3t7pc/sxR+mt1ul4y+AExSjlkvOLa47L9
sSioYkcdnBxvSp9+DRnNvLOcVEtul6XxbFLAluk8ul5msyN33YGUcWCBQW4CHitcL3nyhrH46IiI
lYkKZIt9Qx6PBUgbq7eYDGQZV9wP9+Rvg7ofEwBQnf3D9YEEmrKeuAECV9Zu86fXzLibbU0H56nr
0Rxp2vS5y5mvKPyCoafnw6msgXd23nSnT+ayd0qMLl3cWW8wIMurwZiqYkOwT7nRpqQFwYNg4Uze
SH8yyf0Aypq66FuauQvrRaRzMIuyfTCXSsHD5o2cUgaUXbtSr1cpSxZV5o4/Y7tVEIWDBEfvMKV5
+5ZPnbhkuimect2Yv9SGp9y2WonuLPX6bRQ1+rlRpBKYtamEzjDlgcaM5dRMEvLKXLlh3cPHcqzB
e0ftDWrBXR6JU6+e6qSqHhWnoDTTAM3YwCZOaSwxC/btfC0T6MABhK9KgkCbjuWS2az1G9BqS1Vd
CR10jIgGg8JMjy4sbZkCz8tvHayoZ4TeY76pnbLZ5qIY7ww4GPkmYbEE/btETcE38x2ylC5ZnV24
utkdgOak5ymTV0PhQQykBfbIYPd69YXjE9lL5jIRy1jro7VWALSZhafeaCn1GxT7wd5NrEQ25eRm
l4DQmo09pNjIgUfsR5uFt9+KelWuNU/urHhbbPHddevIPMzV/kg0sbYFPVGHf3J9/fr4gWCCdWm1
cTPz5fb45fHT2HE61Rh8AgA2IwzJCV6cVcsB9VzTiC/9pKv7udOUjZKl8xU4B3E5285Tp+gKafP5
IGZ/ahV7nX0N7LmMGEmgV6f7Yb37dacEFo7v+M/mF79U9wBaVvfO1/4C0xddyM83ReUi4XbgakB4
U9RN1hjrJnTdzamzx7hveSCBfvisRQPj4hg0GfgnufGKNHr547dv/Tk/PjvX10GfgUD0q2X212fn
xEQxWeBVBgMkzXs4IvEmc9p0k/TQ7HTR2vdmo3V/9jf7x5/KYeHQLmHc1hwU2D//9nRcsa70o0L3
oSdDmAxj+2w6Iv7U54bR+3YJuXRnZUv1kOe1t4tUq8ybFXMXvQwtWqEu8cyXtke4qXguWElEAycb
MViuknnzJw8wxCW/vkcYKdfjDQuCuprJfnmAidFx0VkJmz3pUAVYK6948W8JSRwGcm4n2nmJu9FE
OxsrPLWGUmWfyFaIif0u6EbIloBwWekfG9Sn11ZaiHOuz05oCz3dKVZBtKoZibeKLIAUCcBxGDoR
FFb1ZMwt5CatxSlTyejOtpm/2m2p7pzCfBBKPIIVAyZNw1LB+osb905Eibepx5g9A17CithNpz+7
Kv8REImoo5NRzJ0XFyhV9c5XzBJv6uwi1mmH/knqxhBGZuJdWxolqUBJgHs/st3toi7JK0vi+Vgz
nNxldSZC6cURlLac/InYRe+njK19R8ywuldaSGnrEB9Nni1CT8W1wPbTfCEnw2INXvDNF1DCz1ON
X9pv2YT45pyPF5WimAoUT6Rzoy6uWYTIm06phneTzcmWx1l+Vhs9jjaROSzHMoG0RoejOxtgc+RQ
Ta1xmVj6TS2zcdfoRvNsR8jGkE1ZZ4sx+LWSGfoxjqooRADPUiVj6wDbBh5ZjZxNz8vkKG2xHEVh
DzvQa/FVyRKfZzbxI6wtxhrlGDDWeo+b03xjJ6qFXWyDFiRlERx4Zgz1tjcaAuUbY4RxSnrHbCpy
P0l3Dt00T6NNVYnmoxbXzaYDQOmqS3Yo47Q/z+lob9w0mi6yjtWqnXZbuv5nJvHGyWiTRxs6jK8L
T/flkF66mOPYcKGUVkdkbkTr1BdYDrtdbi3eW8lpsyNg1l2ht2BsNhPC6g35WPydiV277FzxsGCu
uJQwkq7cARHVgA4aCCQ8uQgA2U466rUqlVe6vOmWPhKOdUbqns+qijjrtrBDGQEB0gRgIg12icyi
5zg36ptxtN2rwkaAPFILPUR0UY+U0TpdVWacIHEfDGhIO21GfJK4+Xxftmwe4qJpbrt5yk9s02dU
Z/ZTRdRVYCvmeC3sZr4ePCU9KpVr7peScrao3V2EhBwNDZPfDW14zGvrS81PIMFxhXlyk6XVuInl
1L3yNxzvCsw6UVOkR6+b9OsBPv6FBWjmyDHnPLe5RUusA7e27TICGanApOuLz7MyK7uy7icHHg1r
HEBAhU5wtSe3ZcIAxc4iSKFt8rk2O73ys9JJt1NuTbwY7T5aaaQpdjNiAqlOt3DNlZuOG+Zm1Jb8
rarjSw18YCgg53yiFkN/AvOZKwgR/tEgM/3WJMUoWFzRP1atfpc1sXksdam2fmGUANgJxwyhy8C+
QifUbcremveICd1zpSTmR42H/pNid+W+5tnz4BZLc9VIvX6mVE1CEAnzBTAelpUYDp1sZ2cT+QAj
9BBGH2kybq3WyWJUMJouUNQk0bPS2XD0siz9LBxhlBuQwtVlKhXmRbU5HopYZ4TUz+2bMrWfnLZy
A1cQdaM48xwUiWfvNCxGJyeOuxP44OVK6sI6OXCr6PmXJ5ClX2ru+C0rsx1HI0hHlXRkLcuu9YJs
zdKbPFKPNHvXM7tFv2/vYSzqgUrG3p5qJnceQQhg7cPtgqZ1WNLx0dH7FuimB9XRMgut3aYQJa/G
to4/gdXqQ8Ylid+wPUTGXQ3Lro9b1JmWjKDfdhFJajORK5QC5yRB0cYbNaI1bofqLskqlm52I9Nd
Qe1Afa3G+2jB0WPYjGEGrUsrkhKmt7mP3VPb1BVYZijwAXlAGZSkqXhPbbQqUizlk1shWRyFbb71
0dzfJb3Cg382Q+iM7kdvMMfLzG7FnhtaO+dew4TH8fjLDJaDxES6TWUfhwnVc5w7wDrjCp8ty8pJ
RDtnxNWFrMWsX+Z27o3NbI/iqPEcywLcxQp3wHrvN00DQbIAKKtGanmFN1PPwsbSQD4PkYH8KZ0q
fXpIbYvujiQKRLdWr05Bx1LofWReDnQyk2nz7SdlY2ZfxoYRmz5ML+0eqUh8LNtZBdHWa0mDq34e
9RuR2nb9jlWyQCxuQ2UinIGMC9NAHh7b6nJBoU5ADvdaSMaPy+zd4gAmXi/dNVU/XY9wVd2ARNh0
l8ElPDtuAyJeqFCImej5fWmT/DxO2nRdObXOgzgSiRU2CI2arRRsV7fjgKpvoxbUKCciTwuu1w45
NAViugPilu6m0nUvOMe9R3540d6qecLOPpqq2ID4Ds03MClGcqpggne3qYjQC8aau8JOk7J7Hxow
8nYptXOTpWL/9aXiYmQuKrp0N+ujdt+oiP6tqtAQl3EZayLWzqrKl3kahzHNm3A3xBAYh4hT5kIj
NQTE3vrbp9PohaWZz7fCmwmTdGFZPIC6U1KfQGpKIKMepuuOGJDdyq0abicFTn+y1CDYKCfNj2Dy
uDS0aXbAsSoWyJyMhpLVXT6mO4nrG8xdVYg92DgPV66MN4thFC9N5PE6hjxdfEcVDShf0bWBqN3m
Vm88pw20Iu7cwBsyLtg6MQ992vOLyGrhryGbzMFYoDj2yL83zPeyrEZQ7vJHKgQdUV8oTL/mZISJ
LnULoqwGo7zQvBLabeXVpwLQJjxAAG6PXlzz1k15hjpe6PLdrB2PqIw5aQN1cTWbimKyPhaRBqve
G+Tss4acmi2qreE6YyTyZXGV7BKlk7vFDuj4deNxgSYTUqTy2MDEYmiZWN51BQI9RDJhbUYHzFaY
212x9VIlCeUwz9tErW5IQjI/kuCiX8IePYxKpYVykdWN107JMVaW8Zz0yaBt5ACCtpic6N4ocjGB
O7M+1UmHOGqkmzoaRTHvPVHkV46RNTd9oZuXi6di1lhF5UVnCIT3Whqug3Q6NRAKG5NKYus6kfOG
vAzJu9GM9Z7xfnPSulkH650W79Kh6mj1XZ6oMN6N2aVSafpyzyat+lLN9XRZRp16D2uvJ0BgseGR
2J3Q0m3VNv3L0hVrqbJ6HcZa4wSJcmifadlq+GuMat6J1tgzVUGerTsNAW1VvRR7gimjmRPUSE96
yzHtdLV2WBXjFQ9NTfBua1FPOWFr0V6dKueU4zL6bEKX3ZiFrh2EoU5HLRu028wUOgNYOv89SNX4
0sy5swOYtY+Rbj5RY945SXwjEh0WZNuIk5xVbVf03S2rGxYCxrxl+CPe4hpnU+fghky44q8aiP7+
bJXKjTJiZZncVOzQ194A+/MI1qCXVGwA09KIen4WB32nW9NV3A39qa6z+koiMtwzRXBfjaTSkb17
daCOuXGVAbkLTVFqoWalgL1nEV/KIo/O9tTLmwqT+8OgGE+ohc29IZGgoKT5qAxR/SisJgXmkDTI
g7M03RRzl+6h2T3GdWu/9JPiBdKMxbtIzXSzQJTkOugE9nV7dCkMXSxrSrNd3JT0EVTHNx0ZWtLn
zmRECMhyV4NU5K9vvKeV9eDp8yXeTKJRCxH+b4xx9ZixrfUt6Z5pXuKwHs2CMCz3oaLsTGeVHdAw
seyhYzM08Sbt7tbtrU96rj1VA8/0Vm1uSUC9Q9F7nyQzapD0I+jfh6+96l/afN7XJf/8qrj7cXb9
b/+x9fvuc726KeWv3+pfcA5Ov/nPRST/Xrx9JNftR/0In/9t/q1rH5h8s+RE5Q7piFv69/m35n3g
3GcmxzSRGABwQd/n3yRtsfNEfa/rDFNYgTDP+33F6X1AWcf287f8UT70F+bffJ8fRw86TAbaafyp
zDGBt30dj/8gHGn7Nm2hboLjzpIBL3FXtIyrMiWsiUb4szEksI5ffxydOzg+VII2bwXU3J9nDq1V
ZmaMgjfoRG0+L16XvqmQmammZV9f8gjru+1Iow84s9THNyxfbsxhqROYkgFGJW+iAOOQ9lZ2NUVz
XIRxIntv4wELvTFRVGubpLPXeZjhlSdpdmUdlFUzHoZepRNP0YRr/oQj9jmPYjByJvxUIhhtHeFs
HGk1ozo9Kx+tRLBL0xDw3eS2qK+9EcaBNGBWrzeVg82rK8h+UrDdPIuoiQ8j49DKTxa3dHlCZMSe
R2nTWL4qKt0j0SXSXz1D4WieZyd5lGsQZqBqBYE0E7p6sPiWstrSlI6SHvWR4hAP1AznWBT1k5yi
8lSPTXYbV47I9pkxmwMHckWNAwmzjwJ1oI6k/21beioM4iEHjzZ8zphR22GHAfw1rj3rKomS1Z3L
xPHZlT2c00EUOoFLhY7GWFmq9lEdtSndK7IkD2OhUbhh+1GVm2rWmzpwG6V90U0vekq9qag3aEBJ
H7N4wmFPUBdWsYY6jq+mmsqVnKS5T2RKovufGX6/lSXN9bY2eaD6fSslg0ICC4dgij3tZlTi0tib
xFRbmPi0/iYbDVvBvtWXXWD0qYv50DEHdTdOdk+myijcE1dtQ9MiZu8epBlPv7pkPYnYuYHeZFPe
vCYTnCcgtLr5USklmXBrNhf52PmcCCIi5vZ6HrvhLRMjFoXeW1iYUIFicihN5pa+SebsA4m6jFby
ZYJq2rZLsgPePatBPY7zQ9cw3OH3NzM2iaY9XA0RyZuMBkoMq1FSWxtKJNSMBAhMOwIPxee0UWtO
Jv2riYtL5sIVyUjCk3Dtd0YLmebPxazek4Mo042aCIFpjL5Z3WuqkJwgxdA/m+O6stXnRM98g5Wq
Hha5M76y9J5aP5psYz1vBKKXuCX1xDdB+Fh+ZI5eeShnaRYHm3wzBo2Orry5GYhUakGF/E6uOgQO
siNKhx8dganP3VmSm4p+gCilRGnvDEEB7htiQnygGROHk54DxwKPq7vXuiFpvt3Rg8PbtjkRjo2l
i5y1jkGOW6ukkojKZiVM91rOxkP17PGL12fMdEa34G7mZdxbxjRiak4TXNoIlk2i1JS5SYKReSwz
qbLoGId6Y3+PetqAmJUy6w5BdJOdYYHQhBA9Ib2faL3DZLHa94V5C2Exkdbbvtt69RwKJ+0+NuwD
qQvUuHZCYo+K13Hu0K/pfYNmP0pTJw4pc4zPo2GV3WXWkC2ynRoh692SaKl19JQFqyb+vDHUp0pU
WyttO6IHVrNoP5SqcdnNEpBdTfwVcgqRMBkx5LII37QL+3WxFYFWKRM6xnVnfnRSSelXDNVtDAka
5KwohmvLo5gNl5bUrY2VG065+evH+H/sjP6vJvpEGvkHB3X1Djb3p4Oaz/92UGsfHBccB8NlCEWI
2TRG0N+0SBp6o3Xq7JkwOVC/rQya37RI60ENe3J1sK3SOC717wc1HzLhLa3fiJMOJPtfOqg9Nt4/
ndToOtmfU0Ks5B8VDurPR6fuVQoPkXzdpdbqW0ri37U51ZM/IygJFpW5h+S4OESd4z4MTtHt2W0p
TP+ai9ZQsdYXCvbSmWk44WrEHKB0oGg1MQc9ToIDJbVw0jAocyEdIJzPpuFTqYrXhQyUzaDMN8zt
hp1jlEU49R4DZL3ODwWGqwAMGDPO2BSvNCyv7eS+NCM6kao2TgSmPah2Ymyrbk52tHMnzS2VAAXJ
A21HfwY8+TniEGzrpfSJ1mQQMJZP7TwMoWxn56jrdbczdEJetVJzwkyRrt9pU/fJVNRbXkpJfnBF
cs/IgHtE9VOZE6PAZtavYorwbalBfKi48QLEU5y9oz1gaauJ5Rm7E+2VsiVdrAoX11623SiIKayN
dzoczMIgYfzcKnfkpQ33WdHcGnHzHuXKE8nQOu90an1RJu3oTmlyH+XC3PMQ3ns1khdsB23QlM1y
XBiDfuNm/k/x/SdeWI2L/Q9u6n51y/x0U69f8Ntd7XzQ4FViWEViYtprrvi3m9ojvcECd8tCyeHe
pgz++03tfWCqwYKFVf/KZuHO/b36Nm0icDHFIkkxAKogTfkr1bfOUuLn21rVkZygb9RYbq0i3V/B
RFmMCdRdJoaBHuIIyZTVI4B0Gp3nCNzD1nDaowfpBO6B0aj7dDJZCE+vTgoBa9AL2nCtSu49a2ax
gCwwfxizOlRarvZ1oJncs9oDZJHgh6T59koDO0Vq2YGXo7Qq9GmbpvdyNgD9s5getIFBuAFzg4At
xqcQCQai/Ght8+dOst4wvDch+uOsu36VRLnPgDPfmBQrdZxvSDvDdNEcJ5tlDo3GZQX5mmb2pvVU
gBBPiib9zmMMrTiHlq14UKjLVTKOeBPJRtMjvWVUCCrAUUIMcehUfLEomzJHRVnML5M2ktsFBbTV
ALQoBEmQ9mTK6HmYlT38lMSfsj5M4baI+HVd5CfjUWteO6yHTeo+24DtIXr0xgt+sgaJWzU9DUqv
b3DlG3uH8KZBsn6S69qrV/HGlrtKjg99bn5agFStdlZGe0cdszyxnt7WBSpRSHzBWVUHijGdvBxR
C4tJMK3b3szjI8szFvsZBp/x1pgiwgOr6dHBuCLde8e7clrB72m5AQuTgMf4lcgSg7jAst/lZMAu
mZPctJm9FQm7PEYHrV5eqNNrMmTeDcM49bFu3PZeI2jwUmVy0XVEIYrutfTqUB3dJ9ycsBXWer05
Ypb2a3GXJVhPUAJi4SeFuEwIf7XjNTBS1PuCCADHe2Mch0F3OXWE2Gwa8DhyGY+Wbq6sBeNAfesP
bps+il4G0EpLFn8qzLAsua2W+W40s/Ztafvxs9s8RRxH1jR/5Lwi29y9JonhWuhjULQ3nJMQ+0kk
K6KNZ0xIGUq6i7Kht/FJI7nQWUdKYd7jgJSPU189zEUu/Yn8kT0ZbNm2RT4CP4I1YA/+bjK0wDOM
jVMNgVU9WI4bjtol4bQ3ut2c7EjBAcX5uIoTyZE9M4rEuBxv2ETuy8y6YQj5WNe8pWzL8vzI4IsN
QwEkw96NdXlY0zns+LKxGf5mgUEYqZqYmD8JbFd6HyvOg0sBbDnvWczcvD7l6B1lyUzHANxmndCS
bTnMTiy1fM+T93ri3aXFp4Vc4jl7IOaST720jbwP9cFkhP26lG+evLFRDht4QKeaPUuzSTRM7fkJ
XhTLdzL3ACmdRqV706I1GqWlAE9uIp3/bwCJaAVKWRKSl5iEE0UGZNU+MPe/FshB59g9q4u5XXQi
juzAmD12dRORvzjp3Kq48Jgot15z39rxTYNPbCoIqGTZWFranjWdHcST2/p61rJlgDXMxn+iWSQt
lMCyk+Vm1xqyDqPtv4xp+lqKng3XnD3XpAPvkkQNWyJSPR2oB/nY7abKrPmTtrTx89I07s1Y1Kik
I+J1adRR/hrafWIOw5HWS16xIem3oq0IlDY0bi1akCBTXIKWPHGtS+tOGPVt7o6XuScIvs2qL/ky
W4+FM8JEgvjot3pEc5Hz+SxwpzUA/DaP060lmQ2rcj8kymWfqxsBg0k48pWTmwlFiUTU0t80JvBF
1J3ErNxFnZsFTvZilmOQxVVHCvMAQI/hBYSdWQvj3h0x8ELSaeMwbj9GE/7bmpTBetCvKuPLSIQi
q5npuTdPbAoCzN4D0TldHDLwS97HCC+3YWkKc106WywMIHDUCPGx4YgKbfeivo4E71yQkxAFCW7/
ECNpFzq56iGo4jJtXQgBuURGJklazeS8yWL2Yn7UEadotM+l7gKZEUQjekRgKu2ifhpal9zwugDT
QxMf2pYTtu2T7rTPmQN1MYqeRXkkc9e9bdP3Rhbcz4UT5OQTztxk2X7g5miYS9obxblK1aPZEUDr
7TrjUy2g7XFrYI402tNM4VnGwyvLuWQTudG+iI1jLuHccBk2RKUsxkc6P/S/VWggIYNX5udjQX4i
DfdkrqE+PpqcGABUslPnZ1A4ge4oL6zvN05bxrg6zXxnLTR1hVM7/uyOtxq4sIyQat1dLpoyu00s
+45JHepitSCKpSndM2HSr5DB4Wr1E+iTYsNUhMnIXapfMI5AMw1z56irCyqPG7AQLyVz4XisiK9z
N728MM07AoS4wNSA+MVX3Jwb1HS+0uW7uJ6I7fOuPJvE9vpAYrmMn6OufVUkN3V7RHxEXlnLmoyc
bspb0sY2iSM2uRKf26HbObVyCfjiJXUmFCcPZSGe3Wae2fTOJ0RYxADFxhxWCJV9N2J01djFNvE6
h7DZGDIREJ1kWIfTnTb6chwuSCS80fnZB3OlLkJpWPbNtASlc67iceckHovy5FyYro8cYxPP3rs5
i23c6ht3FZZmVgdPiNzOfkhPU9YeiG9D2EqZgcMNsdcwHLwKvQnGhXnTmPlLrdT30fj/2DuT5ca5
LEk/EdKAi3lLEuBMipooaQOTQhLm4WIGnr4/RJp1ZaV1V1nta5mWf0RIJIZ7/Lh/XnwZrEJGipRW
w7LWh1CUcwUT2vHLtuyfugJSQup8izG1NiI0vlvLvbcaLu8hbA8Gd/4qbDBZzHlt+ZPQFBoYDUpy
TC4Vl/22Cu9cyd5HS+GBN866lxPkNYbsTQuncT9S2bqWwoFQpGDEy/ll1P5ZjlQLuS4wSCX2ie5h
Ranf6DyF0RbcNDlrvmwrn1gt3IIYYauas3hr8KiK2tnXeMPjh1q3s36swIJR29rpybrsKqr+yAZb
/d7O6XyPKiq05hg7mSo4mcysrRyWnCXwpWRvaOg3KhjOrbT5dCQAsyI9UKu0Q85Z9JpjXAAx4W/V
4z0vMbFOm8AnL7DFe7GxxvhaUn7cqcpPr9crtn50nMY3LZdPlZ7fJvq4hTU+KlHpjXqQv+usJ7PO
ekpl+66qv1QabrvyV5t0cCRHKhxxnq7pxNoParcelWFnywxCGbFtbhuVY11xjqpz73wE4qD2r1R3
E5YggZqTzz2Y071wC0+q0y5Ndi4Z2EIr4FGij7qvOjkUZ/gkQYJDf/RB6cX8wX4MqeABUWQbG4yz
DFgmO6txN2gRr4v8I1kOeK1aiHudmRsRmOsSa57DvGo647QTA6IwR+2jRge93bMlVbqnZHAsL6aW
swySX9XhVurSY2gMp5iU8cqu+0sS7aHlHGndpcM+Vy8oZlChjD91J3GWqAYnmXKntYqvIhOSvt1V
GYOwqOKNNAtCEeXNSgXHt/GrqORumGGg1HCeNEccRGzhvcigj8+jb1rlC1s0r3Xko9acRc1lEIlb
F//aarqZNZq4S/VAb9WBJsEHcLPsknKHPuaWRLDdvUqcY65F02wcaMhtlC+agw8V9tXo633M0emi
ZHHFKjegTDPlwWmYYL2YtVMvBDZCM+rE/nWkeYjvInFYrrYqRZ8NVZLnLsfqYWY6Ve3zSznwK2g6
roWosx/dRA92FkPyOqMDqWSQJ2dxM6v6y3JYgLoj3wmdkkfqah+zgl4yzL6zplCcpV2JG+2H8tsE
WRGYDA45CZMD6BTmAMBhZvLUzS/FYnKt+UDLZq+n7iaahb6ysUKpWXPQ6vq1xXcMmP6OQ+01tcU5
i7Uj74n1wMCdlOoRGWMTi+jMmn0nFAFiau4oCpdiXRkgcnos+Ypl5+THDT+in5kHsai8KomO0lLB
a4EMnK3FH6utsRM9J828cxXo3m38PPGRU7O1afIlTTIXp74QzqZpMwCEffvi5IvJrVMjb0hmIgC4
bNXQ3FRJ+9kg3oGXVP9wdK3frYLnP1Rt9RKCPuDh0RfbGPTLuu80o4AoIqwNWC36GRVbTARO5NGG
U70LxbSVEDp2CFTmPkvCTdwGeOPn8CEDNbLum7p6qWfSWquozAf7qmDUuo6kDVaWBmjO6JHpXbh4
86wC+Ki2gYYKTpv6xipc3+6yJXXOhxEVyn10yuBBEYx6vS5AVrajPwX6fq71Clu++Uzr58VBLeWC
d7giqxLxu1YGDcglXVuimKl8Z+wr+85z7Ei5g0wnyVPYwYdiuQ+JqtQQITmxw3a6Tok9+2JIm31G
PggEH2QH4p4ILeUhdYNHPEwqnOzqAoimoqq1eKj7gDpL8HqJ6WV1KzaWUdEJHKfKOsmLT83CixQn
YfOtmXOzw8qTrSkmAg7F0U3ia1sPZPG3Tqk0J3YGxZrsPycD1sAy7lyK0HiR1SEtraOqHMzeeBbQ
VjZUh5TYo1RsIAUWRvHZi0b3MXnIXcxqZTNQ8g2h1MpZjdUYQXgMs0Hn4QeoalLZ/DTu7PAl+VVR
a1CIriCC9tTc3RoVHhrHvyimniPtv+2l/dyYMdfWIR2oC48iOxWzdbU7yVmTm0V04E9zTo+YpZn+
SvbRdD5H17GYm21pMOO2LV9bMBfWusI850+1LsBlTkCV1Oajqmkrq7VHvRK7qbFPpVxKlIvryJV9
TOnhM5z3Wu12g2v/Fkv9epH+1D1mgib4JCSzE/kfx30NBxyDWvNUZ8azOeLIpGn7DzuVT7NuPsq8
ebeV7jHW+e0VQ1xBEcOEma3PKuRWUOlddiOOzGO7b0RFCTXYhvg7Z4g/RjiFNk6gYZzqdfhAjWlB
qqAEC1VzbjhIJN18r1Uz9EtKhFZyylAVqouiKOxV5puocCDo2UdFuy4rp76kZbG9ljZbLhOcx8bq
mvOcNdHFTgg6wMdZ5w7tMiHLLFV9bXiFkIMBaclIGGMdHiEy28Vc8aCxsJy0yVbAZS5DoE9F9FQW
2SUwm0sl0o2ZcZiq5u8enA61bGId1VqwkmlEPpnX9WhxaJsGb3JUFMxky1T+mFW936YsQ4j6fKLp
Hsh79CfbCX+pBRdamBwz2T8Uav/tthYJNyNh6McHlM3FmzPbPrIpuU0qh3WJGbB23uoEtpmuOu2K
QmNQJcCnbLEhE/kB4OwhjoKdOVsrfXmRCEt6eNwyD+83w2pIhed8wPixrRuTK187FBo+0IGAUNa9
QNEEhJTb22C0/R4MUKoNmzgmqkpdtclRcoVRgXqlabdgo+wQfajTxX1OICvGBIoMrWHMrlZU/+2j
zuIoZX+C+d3lTnPoqN1z2mrf6UgaY4Dvye1S6tPd7BRyRJ36QHvQK/3SOjlGNuWVBEa/LpWK+J6Z
OCo9DEO/C5uqO9nlFHEUHfd9NrFejJK2vXMi6k6uFH+QwVetMm+0gaMfSHq0tB67MaELIhR6NWr7
SJ/iC5Y9XoiKHlnDaq6c8WYPYRZuBtMabgmlToua8aRL+MaJqk9vbSUOA/7AYSRrvGoBSK27pPmS
lum543cyGps0b5+jeLz0sf5TFkbLE3OQl1CvFOrsjXp6wbdNOISyTYQmyZvX8LpJnTpewDXVzdi/
dkja6qMMiiM/drtO1OapmPgGcZRjax4gO476eO3L1uuLZm32fII0Kl4zvnkFSvxQQqZUYz/NrXKr
tvQvLwGtjdEun/mcAW2S65DqoSiLXgOzpCgbWaYbTGy3iDmXfgaapzEi40N9qzJnj3Ru+IXRsHKq
BuNgNeVj3aXxqZvGybNjmizZchCLHQ+zzkuZQiBScEWSPssaEBZLBZX2nCjdKGS8xg1SECal8Q88
Gs+EEPGQdJNvLypFYRtMIruhtTdB3/sazXi+GoSpxOXIZd/2oXXhIZ/eHYGwlzAL8Lx+76Y2X4Xk
kszWyokQg/sE0DhdOrMZX6Y8nj4VXO2/aYHY2V1kjpNfhn9YH8TbsKKtq0tNtthw03tEEVjFWGoB
DPXZK500JLqDdViR0MZS89TRHKm2I6K+ZW17fd+Mxq8eo32kk+LlZnwby8LXk9nvAwrBV66cz1FX
3RVd3edK/ThwE696GT02lKxh3jd/WxgcyxlFtwZyvKcoOSqauimhIxlms6Xq+dnR/+jQeti2eq7R
PbpFD7gPL73dDd9ikLxFZbnv6/QYswbdiTnAlSXPUmhbdUSamujT3PUtl362fC5RFj/WuXrObXf0
1RCSoiL1+J4F700ynkT76OaP0ip2hLX2QWCFV4QpywzRObNtlYzmyral9jE3E/TXxCw8osibityY
0YznOPiq9KcJjii57Utc629T5eEpEMhySHoj+FOnTy7xCM2Gt5LSRqR+cEkblFJxFJnf0DwOts1W
G6biGuPMwSajtco0ZgFNPvUBFcXEct8VNe9WRUqC0OKAjkpPqMl5jHFVJK1Fma7JDtVy/wY41lqb
2wgr8piYz01ob0yeZS2vWLpovCKMj1nJrsZC7IkRgBo12YXqBIcPx21OMBwPzj5k6pmAw4Jcnlbt
5Nyh/dQrM3BWAwkNJulyVSnYAor2vVGuDaL0FK6cSngWL57JJDpPp5HVJBvDnnkcUdwbbtRwHN4K
Q/tV7PB3uausvgJ3IrdKrb61GQ9gevEeK/KMOG4PxPPrYo8Oemhsc29F6koxYzjp2969p1w7Y6De
urz8wOdMQ2ofeKLK9m7L43hon8herEblubRInswmnjeOzGN77ntjiy2Mh7O7LcY/LPM/Gpdm5ODN
QpToep/A5k/ChKMgfqZdvqGzdG1N6tayuwNpPD/KvaKD4/oUjT8i/8ycN/q+VkH0zSP76Na9p3Vi
baXvTfyCoqHmGIOR2iETbdAULk1m+k3DyKBpF8NVoOuCOTaL5piHv1XJW0XLzzU1PmWobh2g3ME0
1atIGpvC1DmwmWu6rjEwJ46vRHfbSn2GXD5AIzyI6CMS+r7I8r3SP2QaCnJqdbs6N4jvUOtuWg9m
8eTonxnAbtwSHhi/xzxjoK8NZduJngbeOr02cXoMmNnIFOieZpHS0GvaYlGopdLdrHn4yo3wG89l
SH1c9ZA5YpPI8Aa04DDzxJNFvIcdyGIij4pDrYr74tG05F32l4ItSDC8anrsV+HvyC5Bputa3Ivh
OrTmys1fy2nkwwUvbM35w6x06oGSwb0yPqY9qwjKerbW2GLvcA5G3J/UukQQDje9/hbP7T6uhudM
fGTDtHQy0elrbBMKpa0x2mjBMTTfjdjZgb9M2LnYL50JqZzz88nAVx3L7Fi218DtymctjtCblJ1M
7JXGMjlvXByrT3ESHIVurYuRInEx+QmQ7jkd1tRU8NJ31m3xIKH5zHDuU7gTxnPRzfifRX62Yi9s
PzpxmBB7271C6teuQRINCTyDAzserT4xRxnaMa/OwFlWuOiD6JA6+yae90p4KDgdR4mXclCMPVKb
2UyWJfdN9UPhFZ6cqvIwhvYu4fwQjc+kBc9D7GXqxAsk4Noh9avDdg03Dq1GGZfMMhYaSrmL5+9A
H8FBjrcMKpEc7w49vlhtyOc0Z/Tlclhk5/mimYyQg+6rRfggXPw1GvwifRfBM6rh/adssEoqExKD
YxLKWuz0G8MUe1uaV8lhKbjz+KdUu/BUeTSLo5mdLQ6fCvBZpCJfjzVszj9j8ao3d8AKseD9V9mP
Muc/1cpzECOHsEbOestXqDhe5corYRHoCSw6+hxMuSE8Z96Se9thCiPMgG2pvtSC6zYEpgAiN7nN
xCWJ3iKvrHAnnYpi68TdGnm41XmwxDyjhG+488YYtS9tdp4iuyBqlj8sfkQWFaw/HCpLXPtIPFNu
wpxKLAjUZ3oUqcB07fs0DTpB326XMn5xfPLSct6DzVqxKaDShHw2XyLF4MAectX26MG1dxMLDQgf
wCYjR/DA69jXRLx8Mg3jqpPvweUynmWnSkOyzbpTM7flrlCqKzbmT5KtH7rCeNt2d3wK8p70WXHA
q8GhUEur8wRNNx3fiMg1K7Vp/pRZfKrzGfNYitbTreOu8pxo06qOnytXKGyrRSJ3J6zTtsLjmPTi
dCXguNKmDzV7jBuqKpTK62QZv5CfvE62cZoknc4E0kcxxauJre0i+j6nrCLk3JgexcJeTr9BXvFf
Tp9EeHK88NqrTC66CPATt6tZkV7JVTrpmR/AMdH7B635M+jKPi7rvSBo0saPCTqsiB8CLFyOXXv2
PG1Ds/U4KhCR2UfZfsJMHLyJ4ViYT+jclzrXOYG3M1kkQdpPRYZqZPs0Z9BuMRS+u+awydx3p69O
laVv3Io9myQyZUuHB0qOJXw+w9z9LsIvYoctcY+SRDhusiggSSXt4oJioKNGVSMZm/7Uq/yQDUEp
wM273Gyg7AZ1+m7NAcmkSTxwh7VewqbEwy/noEm4yjuTNjeVzR6o6d7TmUwkIX09029hjnVPteKf
oJFMZ+Ls9uF8IOvitWmIix6YoDsWO3Au1SZJuJ6lhj6NILpRJnvX2ziyC4PyxKpWvkrFvZBxwK0C
JDFLXefoxG3/3BMMIDmEO8QdHzX0odElkNzKPUgpBZps2LL4QvN3ESgBL7IVGceb6ybqZ2sq1q6Z
O+dg1QyVM/xa83Ni1b6iY2hELEJkCXsr39vudG46XUKWCcmzByH8HCeSNzIdj3PH/NGZEX7vkE4G
B50jCiqVu6oJd0mu6bdc8wNXjzhgX4clPDUpw7DKY/3TjeYYITWcGDpH4wopG4pyO8GxxobJs0uN
gzujocsl5M7HBELkFgOeQtCn00zPmsLUtxHfNwYBl8oe7+HItyEH4m5GfR8GZ6dE5id8Oj8lHA23
Rrzi42QIE36TDYRqKd3o5Z4dsR86EJmbaF8J9dS66sWOKHFIFIIwYhwPyQztBVPQaUxrdZPNirp1
uZIegCgftTLsoa0UoP2L1Mx8tbInAC5Jlt3x2xmJJ9BJtk1jiGijisTuGJR0ofBUCZ/jtKvEym4i
5Ms04t/dJFOyHazMayq9PSi6aXnscfRjZ/A7NewdUGkx2wbrwInNhRdQbhu1eDR1UTyWGitSdwLM
U4VCbvUiacmRxOLFbqpzOuS6x7CJkcomvq5VTDdEh0bY2YgVc6S2TxLdxUPT1x6GTI0AzUxWu9Pn
jG11N+YzrgkRTzfZS7bkBmZwH6RntMMS7qxyXQMsVP3pHLyPlyIQugvrt9Tfh9yWv/0i84aCdHA1
oDVlqax/55jSADecux/uwZ7Xid5d57K2PT2t0VfyhHUwdtxzzp/DyzDBkaT9gr+CfYzRr1hREGl0
ECyqiZKDCMpwbdmvvYtIZlTBLsG84Uddob+zdGc1XVYdxCMyNgam5FVTkGlWK5Uimzl2yZSSxYBN
OsCrEj9RIY2WHNxgniS9uZ91yNo7xPHwwzl2yFeT5HCvgpuKBto4ghYEgjtLtDYr6jh9zMVuUI3i
ZCnITmWw47toeTaO5qGQ9U9LiOtqugSAMGtmvHXJfFa8oFB7lN7gdDeo+4jGIp7xQ3fRssl86wuX
eLHWNO4vmFW6YAxV6SnlBOBJNtv04qQENMJMs60iBeU3iGRjg4dyaibhbMp+asNOn7o2qB77YmxY
ocwl9q/5ow2K3FfzOftxEwpYNw1SEcvYvqI4LI+L5NZ0JJaUmQMcln+XL9llvuudlONBLtauHMS7
VnTiKtVAvLeMNvsKR9lZDDNQhNoUMKKnkHNOxbmq5AUjsIRqANVTaayQwKkKUbNAWtzXWnlKEuin
5hA520qCKzKcAqaqW7NSCdLKoi3kjF0X/HY3Gs53ZYJoZaet1hsLf8sV17H7BVdK2yazYgNZqs1z
YJuqr3JKOKBRc5TifXptemW82z00MVEL6wHIU+Nb+FKRKyvTOtZ4bi9OqpP1rVq8MDqDBYQONIlR
DpKhwuq/siE0622sKEwuQaauax0e+aFuHN6fNJc9ai0lEBzR7NILXBa6zGDTpiRxjzaX4sAO9bY5
YwoxCACUU/jQIQF7jJr9Q2qN/H6to7CX1uzBd7s2OsPi4NrQ0xiBKmaaSwXxaz00yQ5V6t0Jgrn2
ZU6o0sgz56NPW4ow1DSf5Ya3mPIoUow/cDm+1SCnNiqZgu+8XkzjBWsnyMuaF2OnKhApAvfihugm
dQa2sk1sh68lNvdaYz6MgSSNyRoTilRFnq+wLY1hsbS1u5EF+gMSD7VGjVWRMLTStFNoDAhAzKP3
ryHQd56iOInGPSvKE+oGCnhi9hvbMEnBlUDMpsS52VU4bcdgSI5qnfQkgzANhbZl75yybh+DbIxv
pCp/JaSMS8JxEtvHEPzGVT0Nq0CGzrkq44fRraZthGFSK2rV72ydVW4woxNXQqzjvgrfhtSm3mYw
70NZyKvRFuODEC190onQPX4tEDV6EOyQkdqjTAPtbXkU+qbLJCWqYnoZ1J4vYaG2hKkwt1Nd8Weh
z/uWUat7wAvTs9VBvUlHwlkO1ItNjEJBdk90N7SqSmH5Tk5g5ai9a22iISGlliiGWW2yNn+J2CUE
zmBAI86HY5BO7cEZGskdESqb0dGcHyMmiZjApvPLir0v9xBrFcnMs9I47H8nQzSdkeS+yo6dOand
LQWI7JJbMqXEGufiYpcuQ1TScMhv09zYR3Wq7qxRcAkP+nZy8c40rrMHGoLm75DnKFV5kEzbt6ow
ujNrS8PX5Did9amZPKXNuMeSutiQ5rEex6CwzgKQ+nXqzRHKtUxfnTJBc6pcYXQYFcbuorMnwcgf
qwHnnT59GNsxpkkAPbYV0eOU1/p14rsl+mEqusdCyd5l0fgaJ052o+mjO/WGHdyxzatobumbhtSw
zpUGSMU4lru6zAH5GYOv9TSqBZwaX1yze6N3F4r+sMij5ZR1r86g0zRVytCiWsAiE4A03Va7GqQN
zZSpOCeJwe4/LFWf4w+bpIyIvmOwqoQbL662qWHMyhGC2CUfx3TQL3AawEKn8wdaDxJNOYxfIKEA
a8DQbsZhqVWw4HqOVT33q5ZderbcjcKrxhx7sKIG7IvzEmNGYccekepiw4Gh5aXBQaRIGxqI6cTK
0fPIz2OeRn/5EGEKLkrtLWxDbjUGACrc9FMr+OoCgbWABgdq29J4cWDIcSDEEeI6aWUe/BQkiE8T
wp/EXUPoVsHLk2Tg/Et7TTJYPXCBpjtXDPZXnrqYM1lLXrFx6PxDtb3N5shiz6MJ5aKKiN+7THcB
SHt0mHC09urQswYa9ZABemoD6u0mpvOY8ChupyB+bLE2csR0+tIDrBHvWs4fK/5Z556R0N1JvHXT
yol7vpbQ0ex+0zQLxRFhcLyC8G8RjvCxXWw10x7qoRj3iQgAY7kdWQjDbpJ7xYyA60vGYlNR1fM7
5DK+GkuPdWn1qNNphJc6GNzxgP+VnU7E30cG35x77eQ4lXxIyU19NaPNR0fhK+MRlZXfU1vOv2mW
0c03g0/z7BC4FG/EZQc7hh94MMyrwpPcF8hQBwH9ocQeY0Y3ZSowYYdaexw6hPKBNO5uHvvmnapO
Os9ck9O0jgXbJat2RskqvXygtiGKxveM+YE7sVTQDFtsHs9dMILITJP87AZBDyV9pvRJCJLUDZi5
dUc5yWYux9qbJoQL+klxx2bRNG/qWeJjpQehvpJJ2o0JAMaKV9LecgrtIGze8OkwFmfZVAVVE9N0
HUsMPXVsPwZsKP2RvPA7NA1p4Xmd22OnUOWgjJZXK9H8IYOxIrTiYtBKSpau9ti+qg0X1WqM1RqZ
rrWPlsNeKRluuhUiGjbYEdSpvmQy0bctSPTrqAZsqOPUdl9qq6t2pZVBv8816Sll19zgTvFiGPuM
t5Cd8yRtZ4pOa6fAwDRPzmUusF1xzyinSNeMrzrkw4x0QQFaGEoW7QViHkBSbRWE83CbkwR0XA8D
AIsP7STrkf5ILzUT7c7D5Ktjr7hnMeyuDAQGbxiUyS/iMTkHU8I9EoQJ98JA5c6n5U7uzQnPWcDy
Izq65kNAHcYhrN3mW47gCWRwkum8RdFe2VbLEYC6c9/Wlrf5rEB5RK00MOm749Hs8R3W1M9oBqba
/GgUECXb2jUZJ4N55KZ39JDOGAW1gQOK+YethPHOmyPY4lbMSPyUtvnHlUrw2uVFtMuQM9ifs6Qf
CemoCgf7xNrYlWYYmywj1KAaBNCFE21zrd4R/HtVEQG7tTNr4YOjHxxbOXZBgb5XD6yPy3reZ3aG
UhOixcSsPcVUvXcmXMkUkoLTvSol/48e8a8JtHxz+vlrev/fcMB/Ew4Q5HT+/+GA1U8Guyf/12ju
8gf+GQ6w/oGRHy6e9ZdLudj8/5kNEP8wjSWYu1CJQbNj9f+/2QBT+wdQYAvSuuvojmPZ/0GmNNx/
GER12cqq/4zt/o/IlP+O51qiB0RlXZPODouswb/lfVQDGAwFGiY5FF7mGOkYRrt7lxnHoK9bX+AH
+JfP5f8BCVw+hn9NGP0NO5AtAkLnEHAADP6fE0b/EUHvJNFHLcWOibpMmpxF65NwOaNVHQWKg353
yZ2rev2YxBWAQEnmUNH9ujN/Is7IZEbXlmzeSn1iUl+S7AaR9v/6ZyXt/G8/rCaILNOQTU6DPDEW
w//8w3YTy1UkX8E7dUDoo7GRM7ZMcZLgPljxnRacOqNk1zqteK6ZPG9pTI9sVA9MQfPLVFJQlIUF
20A9iIGI1DzvRrZDZKSBOenRuxnjuMUTNa1J/uof7CdutaGzc4LEBM8ABJFzDWOn9WRKbRMdzBi4
bN3ru7B/KZBqNqZN+VYZxDuiZTybWRV+jaK9jJzQmHsWI6ui8TzQCvAbaHIh+IVHwSNr3dW63M4u
y+xajOGJ6K+9UTk3r2u7/Mhnp9vQ2IT21ESQiAurcTYRD+abbHvlBmjL8l3BU8kFgLWjBSxcydmm
hqVTPVdpLzauID/IOThhwZ70H0JN6U+D/8DvQgBerWAbYnaKpzJpoUDGT41T4yvNi3vUGu4eotzb
bFRPJh7zknf2uhkzVkecvLcYpKgUkfN8IhPn7pMheNVGzBfqyGNWjnxAqssD0HAEG5ianl21lA2W
NeXg9vIlnHL1ce7JVELsLDxN6ckiQMX8Yh2abINJ3/L9uTtZlt01VCEyMpia55hDeh4l30Os5A+Z
G8QnAskdfVkIatuY4R+gY5RuWXFtsQMA326lau7pPHKYPd3AODoTIeaYE9uTFPjOywB8hmT/0DJ3
rGJBr32LfsUdaLzEac6OJXX37iw+cZ4T1S61eT2hKxKHK3JPy/QHJJPa69q52BQNxr84qkt6ZNgf
9WmJ+lstE1HK6jLKOownBKTXhRP8JlYUfiPPfTZTm7Hcy/JkHVtRu6usvLzNxBDgYUHlxmHF+Oho
5UZinQJ0YwBk7qPQJ6L4p7BngA+O8jpEmX7V2W2dyKs2EBgV/Rjh8rTnMnuTVqM+pRNaZ0RqKgU6
GjSbClLQmdZ1xQPlyxRgJtGwLuyKpVZQXVzMkAT7eK0yedNZ5oSLU85O90rMYUiZNMI1dTys68q6
RjTlPLexnfDhmGSOa9xPFXS5SxBgqU0z1/yySWdgPZ/MtQpwxzfG6KE0M1zsJh28Se66qGZJ+CLV
8RE/ZcINGmZ+3cLVQjCCioXaa9XDptZaokN1BQMgjHZ1nY+ew2T0mBm4TM0OgpoojPKiqO78Pgl7
eO/mwLhl02LcqiM2KVMPIk/gpFwxgzZF0x1ri/1jbgLrRF81OhZTDt4Z2IJtR45rpQMczDjFWho2
xgpqh7rgOwIxnePBfjHQ0A29MU5uMYDcXqAfZrosJIg8tLc+h/7KCsPXF0yIauFlHQZbSlAeovGa
BSiSdqP87kck7bA2rPcA7khOXp7NSYHlPAZK0pgLnyQcCPwYMEtmkVcXLQXIZtfWPdFF8sLI1twa
vQsuZaOFZx5BMdmDRvPSBYrS0BJ3LRZQSl2i1BM7cz4mpUjwKNbdrZIVK4K4oLMmSfu1XYLxCRYE
i4hTPHkxABwRVJ+ofDjRkrL9RUvTAJPAcjENwvhGbHeYNdvyTVbRx5SPfJZAYNqFBhOBwz/mJvS2
TlGvpOifFdAxo6m+mqydLUb1KjynmYx26V/YjFi4M40OgcZcWDSES5pNtvBptIVUo3ED76q/+BqO
a4gERZWDtemTUNsjqXIl9l18tP8CcGzcFTv9LxanySklYTmi79SFmiMh0gtWIQtMp5wkXB1pqhFv
AVltyoW7Y5MRjX36zwy8hX/RPHTYqc/lwusxCWT8GhUMn7lFHFEJ4yQnO9S2LagfZ2H+EFsVmxgA
4NFYiEAjyXikr4UTZC7EIF2BRNi7C0ZoXIhC+cIWQjyjujaz2k1QhubZWRhEwUIjMhYuUTgayj5k
bNZXYSf+zPQpAT53uuC5sTv4lH8BR+VUDZdgoR61C/8oTDqNVUC91wASp7jIK30F1GDyFbWcN100
Cj+0YCZiawGvlC+gpXZBLpV/6UsN7N0uGUD0AmbKSU8g+OEnhseVnNMF4CQXlBMk48H1tYITOHeN
r9LjiVE0YYshQEqG2Ps6tjzkutxTF0S/A4LYa7mwphTe8Z9tb5dH2hCZwCVyKq3KUVpdqs6qthzI
0edKCMA4pMEQV0lgfCkTjttAHxZSdP8kZBEc4Al17LxBGVcoQF7ldj9RHmZQmSHdWvagLQuNA8me
1KMSp31o2J/4jZnfa0ZzlIcFm6ssBN0pLlRIiOxMioWvm6lqyCYV5i7aPvhdcyHxlguTN/2L500X
Uq/+F9rL/343KbfPTDq4O8C+bi6v0UL6TQeccX0anJyFAszJgKTGXzRw1vOS7BJwwVkNOZiprfKV
dsEJg4OELAxiuM0pFeWGCE4KBLK7zrmDMAJMYtORxm7qWMD1aU0Yqh3wOLSKCqEJUOpJZrq2Tw0t
+O1soi0Ob4zj/2HvXJokNfIt/1XG7h4Z4OAOi7sJIiIj8v2urNpgmVlVvN84OHz6+0Oa6Sup2yTr
u5uxWbTarGSleAHufv7n/I414Mp0vLZnfJT/zIZAnEmCNlcdHJLXbOAi5ZFtGWrXBwCC/aWdt5N5
5HiKOT9IbMQ28L+nZTQaWIxIy6isB/SwNc33WGPNjdehz7ryJ9q7h0OvWcNjWZn7xR/qzd0zKMav
yU2fOri5SjfcDxLrl1Xl5FZ/FUVbn4ieLf3bufcZ3WurfVszE5+6Fb/34M3xFbTH/jqZTP4lsbL1
OJCAjAqWv6t+MgAnulCbY9D1+SW2hZbYSRZfzYUcflhmE1znKmlodmzmmzlZ5IUA8vLoYf0bZ72R
zZKneXDq84RAF62e7V6EYjMjEhZEd/ftvUBbPgU8fg46Galoh7961VCpekcsQUKtE961J/E81uEy
Xqy+umesw5jHNDgFguKH73Xx0beQE1VaMzfHFqLJwe2SsWSE2S/cgM7S7LWYl2ieuvo05Zlz65gS
74+fXacek8S6V88zE1eyR0y/vcn9XjdzcwnmZif9Sry26AgPybRuimCDNAmoilIcPF4c6qeZFlMb
fm+c5g+Kacohayf9wEgKyAc40OCWlTR/nTSLJ0jKhqdj112NajND0gldQzP/EQtGZcDo3NcsS8Iv
wcgs28+XMCJRit+vzWt5n7r1fD8T+wACmWBGWaUKyWTMGp0uy9srP0RYaLL8DT8sm0eXgJdAiUI1
hsjrLAkbQqvMeXY397FTPXsDGUbXqW1mDLl/IbR/6VpL9sTQ46YrB9wHbn8YlVVeCyyb+YAORn6o
POcO5qaml2Se7enotwoDE3gy2KDhwVesZFOa/2x7vSLNiu+Flu8A2J6Xpn0AvqZuMN18Mix/Jw2R
PjdbZ4qTuIxYqueWTfZllaVvpWdGiZROJiF0ij3yXBaFVslusuLim0HcHAuwa+c8i7sI+2MblaWv
T1lMxXe1LNW+yV06WjrT3gHVfeqbOjgm6VaDNxiSMQljvcy755fclND+pi2heyHU45qtWEE93bY7
r4m/WzLLdu1Ajmtiu0lnLi+7pBgu7SSPOhYw3HLYqNHtcfnWQ/ss6Ua8LgjGXvi4Y2izoSO9m864
Jqqb0sdPBad22FGkW+8EiTo2o4F7b2clbFYv9Y4gc3DcryM9OAxh8nYOjohw/uNs2u/Y8XCmL/Ts
5UKR38mnnfFJWc1SYLMc7VvI4bTVMCxFHFTfFCz3k+kzc+dV1OPN5XhM8mC9qolq4BG1+vR6YQ5T
zx4HrqGnPa+0iKUpBwMPz8hG0nZG1vK67UV1n2ag95wRBwStKuMl4qTGNVbATxoH0Ep1tl4XxgS4
rZsv9NV+2N067+mpUcQiEU53RLGmj6TY9r4MRp5ciimbHX4vLlTjw1GEAqmxXjRe1CDG7Zdy3HyC
2FhIoiX6pLvwFGrrtNQwJHbK1gzNqnxuufQ4Yq7x+DMpbP/gYKxA6m1kFq0jw3gXssa+H+yv3UDz
usHeXAUBfOPMfJ3nKbyDEB1+Ih+t6FwNY0J2SLtwIJ/soNtCuW2qi8z3HocK8gwq5ENfhB8Md57K
EZah12yq8MoxclzUU4Zn+uQy1HozlA5fdBzJTSVfxjBoUOrI65bdcmtvTzoVEntJc3JtYag0bdYe
9myQKajObPWb67ByzsHSllHuKkYbbvN90Gv1VCRbgL72ab5OijvkMLlnZVlxJ/mEg6jE3vUZ76zT
4SXv6SsFy+WSIBs6zR2HdfexV1S0yLJed5VZHn2Q+scgV8PXxi04JQcJ0Nm4IPkJ2wpX03bUNP7m
bmNA36+cl3h/09EGBoLJghu2xeeyd7ORak4ijdWB+qDLtiqqIxfQQdIfdkEJ9H1gm+vZLfPjwDk8
UvFjCKLoZq5jlqwQ44V05UujypOXjPzoEECvs5WT62qHuL15Lq7UNz2JJrVe2XMzfBFyOZNUjz8V
oYCIdMdWU+3v17YYvvSFvlQwJ5kNpkukwkbsG87ne8uf28tcovVHnmjtl4FZHGRl27pZ0TfODMWH
o+qbrXyoSn+sYmk/V9Hnxz4nNvj/JcQaCtbydxIi7I+/lBDfYRr8QULkL/wmIQr3FyoQwfxQSSOE
oDHtHyKi+AXkiGAPK39thRSgR/43NciX/CvXgS8ilYMA+TsREX3R5aoKlAxIIvue/Lea9ECT/Ekn
8/CoI5T5Ia+EmBjyxn9fVgKBDeU6dv09cGvuIWjKJAbDdl3qIxb66Yfr6OIbrYw6PSJmpY/wbfKf
XWtzvyJRY/APq6Cw4aiZDAxBL5b3TBWMt5I0zCihHkK565Tb4RAEC7wA7nQLWhTGQDyt2rZgfa6O
x9SXpXN1Gk0ifJym5ZBa2/Q/m4ioM75xu29IJhojMGhg7n/E/HwXCurMDh1WHEx1VsOI3OtGogAa
9213iz27vi1y2+JoUHTNM2S4+WsmpHhL56l4JnSn4wdSTRSrtzh5oIDZWlxZjDIy2B8ZrmDejA9t
c9LtHQA8390DI5BfbQ8df1e5qBjYRWa+BE1V74WnV6zHIGMJnS/KZsbX8YVc5LGQD+U4MJQOK4l5
vnIMIH1fexk6jVOJ6xWSU3uSZKGHQ8Pk481nqq7YF1bqg0FT+1TqhKRg32sIHgqe0GcogaCqpXJY
mZyx/AJJH/MaqBMcHyYlIaKYQf+UiQNQv5+AAmuhiBsntd1PV8hyTkJ/QGWn+6YnE7uDhNA2J+0p
dshTvABENJTM8vAW42zOFZ1jN1WYtBZxa9vt7vzYqr9M6HaYfHXnA22j67fBhYZp2AVX8c5C7l6O
1cROJXM7m46bIRU/8xRQ+Vfw0fQ/CGTBewLg4XRut3cdrVOq4Az3QwClvygrsYPOmtnMe7LiyxKP
c3woiq4G8SsM/pRhdH0wShNrWgJYfd1pstHLbhjylsn42LivtZQpZmodsjl316D3dvTvjNZB1u2Y
s7egYnmfh2BSothWM/M2AIMv5ELyeBdOFaf5Ph+k3Bl6zsgl8S3eJU4qvq3Fgm9qtvDk4ZGWQdQb
p76NEeieNlvLG9NJepO0A+IbixiGGwzsym5Pk6m4nlb2eAgmmv3Z0RaDuUUY8Rfs7qW5CIq8nM5F
uXKHiHIQ6QlvRwVcYchpBiKni98OghjcBx4IZcGOto6/tlWfMpgk4nihaaurzloWPb3TGGyfaSjx
rtlb9bR3sOX4KrVbvhWVKjGHz2RWZs8itJAMzntfD3kCXzxz7qnOZF0b2ZxATx5jXYLu9llXsCli
yuB/6VsWyIpCQIZq407MHc7tOPCJPaQtS/SRQgD/eggXyb6eJe3FTtjr7mN3qiAD5G5HqqUptqY6
5rq4YrvxcVYVJEdZAHGMcNYwss76sX6PYeyqCLtE8QgJ3c/2Q0PBEKKg8L+vcVvfj3VHmMhkgQNt
r8PtIq14ag8rCjghGVroA7h/A2n82rGXcle0ZRrwMqZ7CpJ8/Wa57BwZbPp0LmvsT97RK8ayOcaL
LOSFUfP8NoTd8pP9AI+yUVXjw8ihl2O/EOiBeWqVJ7qUCeqM/sPU++MDW9thilDccSaNvitIwDdO
/+zWm88fIrZceZQY8wqjsYFXPHh6jgCZcn05kwMJiD3++pH1i33ld/Bqdo3nb5o/A9mbpI8Xfgrd
mmmXM7N4wHMkHhNDG9DZ93x9P/aIIURcXbuLdLPJNvnUQEQgJxjuHOFnPzNg/Vd5nIAt8dLAri5W
7F0m4pXTE+sDYXTjVpmzr9Kh/koNhwVcRfIQgfouD4LqGT5aN1QcSsxQPg0jRuYId7PfnydCzpsh
qqHZiyZHIrDLZIUYalpj+SdST8FTTHznNrWKNDtQnajcQ8p0lqBhYcFodOu++2T0X1iXPaHjakfD
jffh2ab8ge0jmC7IiJRcIU2av86LmfWR7TfPloE5W3nZBwHxfvyJxCqAM3bgqgsR2FSxuOpqDGvs
wSBFAuAMdd1kh47x/Q+UjEFG4Jybn25fsj6Eg00+XuJLJradw+PZeiMwANWBLAeEvYWE5dTZlHqD
bWfLB+tomwE4Wu1mWrUhOchiJOxMEXi3C/yBhYCvv7paVkYnVL40EBiULHNnT3cArFKOydgztexs
/DmkPA8glUYe+Vk24AsTtfsziG33Bf8UzTqWHvDUO2H/yZOSVQ/HGp8VYbS4XWJPDvtEltw1S6Ax
+iersqlx7sMcB6yFR5WAEZdOo9Q6RxhdEMYqvr2Rp1zcWhdduZrPRTU8+YeCh0ae9P4cmbEO3StU
2eY4YLfCqK8KcJhTobEStL0NmrZgIikvLUZvbP+TsP6apG1R793GheHFQ1vZB9xPSFO1u+B/x4qy
whfzreywBhhgdnU8k0uSY+jdBmHZesdhKcxNHOTEl5m8BF/LGomD92olP3Bjh8G+c3tIwL3nvw5j
VybH0uJOJ51ske3Obc+7rjGSiH2awcUCBZKx/S6xXt4xNzHiaJlhwPglEgHyhTPH80zDJEui6aDa
4EgZi307SxbpmhKF61agX94Ni5XfjnA4yn0hUvdHaxZtYREo52f8+yB36nQWP/XApoMoFe6xOpvw
8kr0JeiCCQnkMQCfsjNJv/F10KfkASQE8lkRV9rh7BhMt63wmLPlPDs1hMFyvJdTknxlK7mekCoq
FSVJ3/UECTjPYSbWWD+NTPuv+G7K/uyXrf8lzCDAZQunLBsMCu1Bq4VxrdK8x0vd1/21bFU4H1NX
AzLCko2TPXOycI48GADToQucFJhbnQUPjDD0dZ/EcwfkaAoAnDAnBO7BRoC7vXWae1FYC3V1Ujh4
OCbKOiC1T8CascWwCWP7SCh/GtJA7CabUB7PvUZuTbULlmtCOabcjwDRqJJqxvKzTELoM/HAJ4ma
vEZosJhIvqo41+59USQEnmM896htHWMplCyLkJVt88+gVsQPXJSNPmJjMK13nPA35YNId3E0DcfV
c2CLFF6tScZHR9Mau18aXV757HwgrFV9dq/dNnlhG9oS7zdAgIlsGJJhHhUWSURZSohoV9ndj6zP
wqugKLPvgU3HEH4QYEGXEwdofZEZrv4TEnMfHBgJ03SSTb6d7xq2LPejg4tsb/pxfHazMLjHSu0V
14LpDEAaQ7CIMc46swqJkd1B53mKUElibXnGeplJsVKYda/1ApIvDeQYXOaYZ8hke554rlSrP2Pb
9lMcxnBQoq7qzIPoMQochDMkbEuRURKyWEPm3urKoZSYiDIwa8Q8Iq4IgtPAHwlmK81xbjVUCVmE
7EQx9hIqrxvVvygnQKEh0T0AKEEkB+IjgvyFAzkD12wt1hhgX4XT4TKTlivZ9HnLdNHGU2Moqgip
sZWlg/K+m4YVTz6c4PKxCyZcOl4yuJduUc/T3eqJDKFl88juqG0tr4fcc8gb9lP206/ZxV9M06Q+
41Alza7qFdwJiF+wIiY7WEkEBguWoDATdOz2brmeCHCMHmuBw4MriCeezqpog8eAMcjTYlkJJK05
r5/LHnpQVBcqeNBphUDJcHFXNi3Pl8JsUQPDkt/VK71RuQB0gbw7F9/GMNTuLlir4ccYuAwkgHCH
l0zdbEZKvc2TmoGILxkJeTI/ucPYPtSYIP2jU83mpQ5Ax+79LmebyRXHsIS2mOFilVQjRayILWQV
q9YBwCckyAjeq5sTzi0Rupe0JzRTIKGX+7neJEsG2Ak5LQ6d+wlzYnjg2zTrseULscjkjkwD7Vls
e/pwoC2Cjs28OhOFGm76MZ2y47iEABL7nl/i5ACF8k8Nx40ULHTablEYjOE74WYZSbghbKxTVUxV
eJVJQhm7vtTZu9crvzt4WY0Ncq6L1N9oBPabxjQJpYLH4Mkh/95e5ZBKZDT+uhA5k1UcdZghIFZQ
TpITIn7XXKphWbnZ2QRaUZPGzvugcl5m4lJ67Qgv6H264I3bL7YOz51qF5JaIWyfw6wD3sOcT/nd
5NgpaI0UkR9/BMgQ2imZII5rtXCQcAPp7nVA09t72SuvPy1e7WfocykTbj2F47qPdcCSGLapf620
nm1mWoHkydhavQV2qxIz41nL/epOgoC9NfnJBYeajPjSaALDgC9bmm0hCEKOTl73YDrIWKeJiT7x
3dCwU8+4ewh7eGIFyCVpnKTQyO8eO0eSv55k0cGH80P3cZlnx4oka+8cVXRRzSebE3V74Caur2pV
6v1K8+aV4j6h0SLwfJ7/Fc3jRb+ZEpt5rJ63az6GCdkXLBiIEhk+OhoCz+3kAS5hMXTaCyvH20Sm
CsX5pOnJgPdp0u6FDW/6ZmZv+A7RJ9ie82FC3MjXsbhomWrGNyPdVGkUM9V7stqM5hDkXpkiZE/J
c9VKXIU4Xdt3hiTWi7V48slHBrldty68HWlLLqzQkqR7JQKaoYxZavr6xjb+oHab3LxdTuwOVWkD
3FOtnebHRRiOwK3Ix0e0/9yA7MOdT0DNGr9SUWJdh6Qu3hHAIQs1oHmtSBeTIMbuNW9VxjNF4nWg
dDLxCsn7hhbObMpLOv6kZLIHdKT4UQzJyvhzSo2gBjCxD7bfNOmlk5MzSbBOppHGyPIjcxcXi3RT
GbXH0U0/dzutC6nhMfc4y+X20tw1Q6F+UjmXwMioJgBx84Ah9H+gxP3fRt4W+Of+QkXTZfL+J0zv
9jd+k9Hc4BdpC09w9vlV9Qr+wel13V9wd6FdAb92PEqh/1tG87xfXEe6HLI9ElX+Hzi9yGjkv/hb
9AggsDn/lowWuH/C9LqQvLmPHN4jnkDMcRud+3c9Gd6cxbNmihbNScLTiGng3rd8b6VfraELskvN
FLVFrIJ9pTz5oyihLEUF66+zz2w81zLYmgqn1i9uey+LUZGwNeEkXisnRkgf1zfHszbiSt8MnK6I
gA9RwB9DWjS+C8DUNX14bkkEPVL5Q+1QmCUeNgEQBMRtU4d1zqKMbOcYl6caZwnWx9otE/SGMHG+
M+RN3vPKN695usTXY7zysgzoClT5tlX2WfmlQs+I0QMZ3emCIBkra5cecZB/mSqiUMq/c0V1l/rj
m4VZ18zBjeUzSuJ+DelnRXU7xpOO/A4TUWIOYLKJy5lTXNPqODiw4QwWl5x2Syw0NqDKZAWC5YuR
XIotPnz3tQ8bH7dYSrwgwEEbZhFHvgNC6Wmw2/cOsGFsYUUI8qu2C1/swjwsAWBViyDf6vA3tZp3
VgK0lu5Yx0AGNEiMQ4NIzj8OXaJ64AKBPU87saHLYBTEqRW1fbhTWrwlqjkudXUeg7B1jlbHAhNg
Mci47S1JIqpzrB9UW8FPNtVrluTQffqHTDYfSWcrAlJk74glnLeZtGSK1hIND4pnb6XwTntpydH7
YVjtI0ixs99OD4RSIr7et16+5khhjfU1CcQxpwwRlWZfshoVo7wB9saXZHYrBXiQa+bkLejiHm4p
aVlm8gS3H/FovkyQddFWLhIWU8pRiMtwnN4HWh/bAtKarEm3F+wJ1wJCcntps7cnVeFegdOlFcK7
92iZo/0ENBdHeBo2aAThQSsfpV1esTGM8gw3twqZ4QqOVZVVRR1bpkzN12Jge+QAWfOPa/5ql+WR
1e6AuMmndl900l4No3eRhKV4HK1vslE3TcsQp+g++2Bm7kM1+tbnwq+WqeF+SPqD6f1HStR/ao/a
RTO8eqpE/ITLGSykoqzygIXhrm5B+MISyzkDm1yevSpUhwUgRGluM+i2wmVLSHDJ0qAy4sd4ph5w
qLFSqvI+nOziJZ05mxiKMMqYpqxiOtHC5zC3aw8uYDAZZ91Xwv6aXDRnjNinDaV/RZI8UZzGYTzW
d1WTgtJfIDp5z2U1AX4KOBdmRA+hMC0wl/p6sU+TZ7ckZTvc/NXMfp0VfutiPzoZwNwOtJ3GAUkp
HsNyYmayVGcfd4CTTTc4rfZOYIKdnQW3s9dxs2Y3SAYnuy0v0wAU0zzKe9WaM9jAfWMD/JBkxnc0
ZezsbojCubiF2nVmwngy0v9pMFAF1XycuELoXCaEUo8RI3dXzoBicZfcixX9fWCGVV0ajjakJth6
LulTIdctMNk+YIG5QlUHHp3PQKnpnKSf5ofsu4ioTuQCUBpBK4YIC8Q1i68Lx/ldj1TKygnHS9oE
NWg300t8SgXfKMdCB62t6bPjXLQXFPrtar1F1b27GcTWmALww0RvSty8WaV3ekBJVF3xlDvyqaKN
kKnGi0+cDf4+5GA+Oh2HyqlOuT/sMkTDTSnNrggg3nOMu4UNesOg7hrP4QGP3VbHRsg4PONHiQY4
WS4By7RA35rFRK6WBwOHeG7cn6Yt9+QZdzIYoUM6COo6cgAjZjDB+m7NGMOnUFHmKy9e7tyhu5Q1
oXX4vL1jYy9N9vggaSbIzyg5/DyFpFdvxJa3MDMhzb2vS/tQUFSyEzZSAy2+H2vPDDgN+Egh+rqU
PYhEXGJ5dqks58Z2ukvRQ39SoNvYN35pBfwC+oyO7kA79SCuYzv/hsK2x6ZwZuMYdd76ZCfjTeol
Eac/g2XaRGK+XKaGy6nuIk/7x9KTZJr7Bxs45Ao2zV/8as+qZk70Lt0NSEs06B4Cn4RoMeJuQocd
0pm9tDwL8JBzug7sTVXEL5BFQ0g3rKUuaT5+aLzuenscmTilyaRzz8b7YcVUXm5wHaG+Q3CE+Zzt
VXbP0WI6LsCTMsZCvep2zHA5AEOYZldKMbu3qpMO8utcLKDIYSZoZGpbmNuZGOLkViAR4+WbS71M
vqa0NAzZ/cx+L0GMBVfxmLVvVdeaT5USCG2egt4/zmFGktC+6UZ6yIe44sgbOhXSijINHprANABM
s7njsadGJvKovnHzfTRyZM40tl/cXmkizT2hmZ0zi/BBlPnskGAbWFrw2mPBCUX/ataw/ML+FfxN
PPn+/SaCYrIQgfpGTSWj4aXyPzASOxUgCiKQWLOH+toXOX7ErthcDUgV/l0c57hmkeLDT1HNYCiA
iIYvS1hNIC0R/wmKl+nwwVZXBxGpbcgoeUzl7SHtkhAno6TjK8JIOpPEHvP5YIyN99tTGwOJCtdr
5lixjXit+eiTjUllV7bc19fAoasfynHnTyV6O73lJ276jyIvuHfSeahhDM347gpltfoiDbyy2wbW
cQBHNgHrVC/FCC1tpGAbXuci3kY58hnZF+EY7GIfIpzxFBBCWdRUSM9T1VyXlc6zc2Fjbz83oyqC
G6euoMT6a4H/QzMu22PcHBqOolbg7VKFA3+3jAC6TqiKiXO95kEGxJ3yKVCUPGIXergxMt+uw0gD
SEXexzsYRCiKrBOOSHs3J8KKcrHC2NRo9iG2FYcU/uYODPfkdPG6V2koJCIiVZG3icOGAquc6ZCJ
h0HQy9UN5aXntPbXyaOlGumtyvJLhfeYp16WTd0Jdzc+cyMHJ0rddhgiykhwGBZ+QMkRPAgHQicr
RnsY5wCvfcVp7K4b05zhjM1G5FQu1WLIFXC8ghLW2+IUrBk5M7oRTLf1NocQ1ceeRKBuKzAEcD3d
Te+l34nWyhVojWS+GfkzALlrS0sLArSORwj6ZZ2nx8aE6i0EjLye0mkR2b6fg3g4dl05OWfXrsE8
YIjvYOiFtQ/IKfCt6lIsqwgvSWjW83WVMFo6xL6uLxI9BPreMOu6XRocm9HS9mDOyy5LqO6eZxug
laOoYOmRLnBuOzEsLc7esUPxMN5lJApij/iPDQdETR1Ge80bw/7QSZIaFj7W5U7JppLXanIdSPNB
m59tJjAQ7aYKK6tK2sA7CILE/hGhKcS/1Bc4MWfj1+80fE7XcUcQc+eGeDQwi0rCm7bIPQQxGnPB
9g8lB3gzTldtSzoiIorP3TnYY2aisa86/2yFNmMS3DmKSLI0QBJGq/C+9TUVd4c8mWwSo/bSh/uy
NhXhfgrptWkt7DZWIa/nwS/zvR2nsYYfS5n6zmISDx94Mh6Ddtoj2MZoqxsjP2uZOodsfvmTStTt
vjMKaqsIZldFc9oHID5WPLy7IRTDt0WrCQ5RG8/EfNHL4cjkcbEdZ3PysLG3sNGZ6NgKgV0Bk2Xb
IPGYqYZEwSEp1+Z7NXTThxYG+linmb2yjsb+dRbq9sfQJQKfNcGphRnMFOs9x2yIP+5TF/Ifd6pU
gj3LUxIGvtALHLqyOuGG9cW+F+yWMArOXzyvSrALjGa/OkPeUFw+ux8+dZzMM+IZtbCdnexyKpLh
qpzY+THWjWtG6w3odVLGvvXAGX3NjlPSJF999ZoQWI3SytPfsZwv5W0weealANQq4ImX7K3QecJP
D5KGxxZ4XO6WxWLqmurZfc15RMegTBRrtMUoPmYoUcsn1Xrw+OCTZwDhfKw/tT23n0EdDEw3KR0T
FxTDlxDNqYZnU+IEcCk6MwBTR1d8W2yL6SbbJRmiHjnyk64O8dMnOPXdw/g27q3OiG8u9WLkTDxF
nqdZNo0IZx56cWY7XgW6KnB+JnPL0EK0Ewiu0PcLNu1rQya7RdBjq+B3SHxr0ajHZgDlBGijGD7N
UGu5U7Pm5xs76MU72Mn8SEK6LEwkkcYDRK8sjfAEM/ksy0fRd10V9WUZE+kBvNFFJO1jriYVsvx2
S17oCE5eU+6H2mxZLxwdlygyTAR9CtRl1AXFfFxahQNSgu8z+1k03UMaZ9aIUT1Pv3HPht/XYZ2R
R1e5uUYxKm4NCunUb0zEKYeWkprHEjTIw0a6elehj48uXGuWsHXt2XYZmwHcgVxwd0lhao+1sE6R
0ZqqNYhMTc7cAzWG/Aa45dU7rISLMGUMq/vBwKn4GPknfoJY0a1YMh9I4Vz59LT++/6p/zdb1eRf
hiz3P+qKLpffO6S2v/CbtOP4vzg+/iO2O/SqEWskqvdbzDL4xVZILSEILdqZQrmJPv/HIaV+UQCP
0bddhYOK//tHBZPv/cJ/zqWNTZIjQxNy/p0KJhSn34UeeVIFTJKR2oWLU8rjVv2jsNPUhcXOmvnp
3Gz5/S7M9iSVusOSgWf9nd71LwKWm9WqwcTY1Ofv//kfv75UQMETr2LTCEeN3B9fiubQmCzzgHwu
ODzxcu4xoyjw2qgJq4GdEHjoq/Ilx2t6gfCanv/65cWW3/zz6yt0LJfGOogT3p/ynRr8BXZ2MFYZ
BUXpveOmwcGldzk4Istg0rcyAjJ8BUtKhb0jO7jVaeI8KcGAJslVfE9solc4UhYe1XmBkQHTC9t0
GDQ0m5NIhTB4oZx8/tnNHQmwGrkeOlrAV9pbZUVMAQojRRt9V7Ojp6Man1WugB/NXfrM9RMkeES6
+CNRy/Rlmnz3xR6sGiQYz+vDjJfi5a+/kF+rd//5G/GYmnkgKYSQ28XxO1Vvae2YzFeORTkL2Wpr
dL/3evIxBS8YblgS8GN84fDlvJeDZP6sAgc8SdtAUGApETRMgiKgBzyNfRCVJfAvCpbaz8ExrWII
T706pUR5oEiaJn5+waZWfKLQ+c4Fi9b4HI8u8+IUGNaHr3FYHa0p6M0pGNvmzeiAxq5Mxsuj31V9
QZQ/pU3GSAsSRRj04yc4XfOMFj1UFGYB7sc+r9PbifOUSyaAQQeNrzovgBipajhzfqAZ1crhcuyq
sJXUC0l37A/FzCyIQZGX9ntScXjTQlqA3+3SrmhykItDc4l2lbzhUKiolRkENRAOj/xTo9KZDevU
O+sx641SkCeZVsPP1OOT9L0kuYeyZVy2TkH6rnrlypPbuLBSZ2WqKZIEclwOafXaHYoxFi0+dp+t
qr1m6B1pDwNrn/sZu3u0OqZpHbAWzTG5DrUH8NbY3X5c50JcTxwn1dVAYA7/Ff6px0yGmX1QkPOd
vauTmW1KwFzolDkmdD/5wNK/WmIq4SLFgpw9FHGg5ps4IRF6XLOgzY4Z+bPyWHJVVBGHELc8x4Ju
eEhAxeAeQEOH9V3u5BswpUK93QNsKsUeD0hP8UYNQkpQPsQRgvALBvt4GuIPvXppdvRGAbmbH2nB
sGB1oL9XOlPTvSpCgT2lrigQCou8bw9MH2Yc7DH8Fxuy+LT/64v/Xz2MoM4ACBGSamp/C4P/7tIH
67sUk603j50KLyTGJhI5W2mQ47Ir1pwoDutkNUfQv1tgR8c///r16cP+860Xespjph7KXw2yf3x9
8PZJhrUN1ZwipcNWB33l0sp1CWjSuWicML/+69dz/sWDPvQd/EfMAlk5/E3h/90HZuzl4CPyGMXW
MzsfD3thb+r+Kuub4B0CTH+K3dXbj77BTID77Fx2rfhooC4uR7OgVFYQrY4r2J0rWBuwv/7m/W1P
/z8+nUkVcazzbbWNGMRm5P39+5PoznhfOGUCRLkHRORfaM4jh5na9xIvS4YOS6LmVHO8CXeNcZ1I
jN56bCprvPD6xP6b1eqfVwvWaptwvR+ybkOW/+P7qa2hth2hbewUHlrZlM8JSvmSV7/tmWiDT340
9799wv9V6+q+yepx+M//2PrP//TBffYHHutRqLzA9//0EMZJ6c92QMtT2szTfVrmQ05icRY5s9RB
kd5qUDpM7ksoOOT3HVKGUKd3nkwBAjl6pm6oYJb61vmrcI7k5DsGiyBrLuAexdVeY7Qc/uY9//PF
izTNPEi5gm+GTcgfv5uArKTCTMtbntb2wxHNAD4fPGimaA7IVsv7GzSD82cXt+35gStdG4anvflQ
/nS3WqpoiOdTMgUC3nvtYuwrOCnlDI0kWcVednREYD4uk7s8LIrXee4RKuZusI5/fZX+8aJg38LO
xQZ8RmLQ/y/2zmQ3diXLsr+SyDkDNLZGoKoGTm/U97qS7oTQ7dg3xp78+lrUDVTKXUo53jRRkwjE
iwiRdJLGY+fsvbbuvJVy7x/SaLYrUYmElqHUhls0TgiE+3R6+PooS1rnu0fi72EEBTjDPpTw1Gj7
v6/p4OQZUvzHGj2Ju0nlGQ0uYBh3Mcy+nx0Mw23b1PMjghL28WEBwGzUiwQPcgJijTUcYefOcW25
QaZtXH59dvsr53JylqdTNpIJLNGVeAcLSSXRY1v0QfyaQKtTZUttg4M32hVp/xh2abKRVi9I90ij
c502wv0/Pzr7SakjwcM9cDiIjGujoZ+JHtSdW6TeqFqZ1aQxCRmQQhswX6SGMT0EFUQnqtvUSAO/
f30G++/r3+un+a/z6LNw0yPfvznS1SOKPJ6BvkiK2Weyz6yrTdR4UxJBtgqSDOTF1PSbrw8r9hfI
5bgLeIXC32aVpB+4nNe7BZIccQc8BsxjKzERewaIsR+zUFEaQQhIL6nV3I3WlOLazhGqwa6OBvJN
7TjNaMFnc7V10FON66/Pan8leDspF3sHH1K8FZbxhil5d1I8IzocW63z5wAwuotP6LTTx+6blVnz
eU9v5unr431YCfgVJAWi674V8eZhEW/2TdeUpYkKJvOEP8+xtqaCF9tU0+xNKugRaLVs73O245tB
hVjKjFr7Z9/St6uW7GNYibCVuPbbSb67auTdTmaruvezKspPQjQml2ZtkvzeieIB1QRE10770TXC
3Vp5g/MwdsNHrw31S2sSKKpywqOT2ipe7d6WR14QJvuHiweNWWnqpKCawmQl3H9OsjKkjsVRjTc0
BWdatLhK/AEYIZ1Pu05/xnbSOb6RJPN1Yow09UYXIJxfRRMs0lwzIHpOUzFpqy4augQibNR9xxyL
bKpVGilOhArHhd/oE5IaSgL0Ol/fYkvfL1Xefl6BnIFlxgFCpMuDJx0FudFMnqP8phpuQmXK2xiJ
a7UqCGwhMIdK3c2qFutD21MmArvIN16ar+0l+ShKx9QnJSk9hxdrL/JOBNMr02SqgM83cNRKZK3z
MzfKljlNBBp9XYX4NddRKqJnB+9/sskaivSKxO8dr9d8Y2H2TUI9vHD5MOHV0GRE6oAeu3ysAXes
KK67P3bkRc+WNtIyKtoonhHYVA0xb41eF9tirKafWhQoTOqDNE7pTuW0//K2H2njG4T2Fg7NMImt
8MVSg36tVSSFQxxweuT5BQc/T3t0edgQRQ8Mpw3ia0MbkJA2lTBOdVr0zSmVeVXSz2Wkyei9su+H
0hsCvxsU3qHaWu5xMaFeX+muA2GGPYhZ74oYjMjZNJF1wFADng5FuvwjlabB2Bsd9Y2ccsCuiu3h
uA4RDzYruwVVSyPczX3Tzu15XWVafMbEhpo91Ip5jQegfRhts3zOgrj5LUNTzf5i+Qcq2tTJb/pW
XoCClReM3urU2ytwLMMPisMYryh114Nuhfm4dZga1QQemdh4Ej1Iw20iDXy8YGem66LLxG8kb+MP
FL7RFVvw3nzgYrxvfVOkbDSw9F92GsrfdV0adEHjuMQbWY+IOCgxUenhpckBexhYZ1IoCSUZd1XI
Srkaqpkz4/uj5FVWmfFznoFxI7Vo4oa2OniGFe6RWq1RUnroG90CyEjFlAS7zDT7gbBJZqgzghmR
l6M0GNgt/iLnaf5mYWjUV/1gB0syI6B4bZgYP6TV1CO5t2EwrIysScBiTt1r0iMg95mB6S8G1e8v
NiuTWncQev84qUsYI0zoYp3qoxhPJ1jAJqDCwnyotVS9lCj8bpGre7daNiyN+MlMzvKSLNJVWvCb
+4YH35AOxTxeteTgMIqhoemecl3uTyEBPSBqYdC5MkrLPLNT6QQ7dkb0CGj+dvXGqOywJ16wZxOq
QWAydg284XDbs99q0HpgsIbAl5IEOtkxyY8t5uPTREakl8DKNLmMTurxmYmjJ11jg4OpgOfUavmM
RGx+hVOqVydPW0J/CIgbaNbGZGCONMmxrlej+gM4M3qVpVnVEDmXcd8Up7Lf5HqHNDIEMSX4Jbs6
xXwQdvJsqh0LkXeaaqf9ZDCbTKNswj1LNfGDPE1G/0STOdUZV16NV91kQzKB+0x51+FfpedTjYm+
bgMRMDyYUeO2aJSo1HeYLZYBm41GdlGsWA0mCLDCEGV4TgjYaUJzC+4OAu6Mc+uZtgBJEDIOzKuU
h5VRtE6Yz4nh9MyQEdkhgwxmgMlrq5Dmg9ehj2Qgk3pXJfdIIogNgQ73vNwVdzBuL5RWpotHApXq
SiWW5A/CxH6Gy4WKSdlepdixJc63AbZ8v3awtCH5KILk2TLxtUHgkp12mtqe+70qAQfiGivFT6a7
1S1hL0wXOzDzzk6LNY97PpHTVM98XTY0eWi6O3XM/EeiVAKPbXovhmbKP2iIg+fcLuaHMs+wNC5x
MLx2ptc8TNMMt9Igewq+FRoE3IcxNvpt40rtRdghRV1LMiIlVGSbN6FAHLZVCYKrEwNK0GUbWpXc
ODM/zcauyOAdql7RqkD0eefZqKrWbi2bGQ+PUoSApd1wX018XohzFdBoLdTlDPAMGw5pOPf5RRwL
u+KJbYGzcN36OQKE+aYf4+xeRx4yrarMDPBWtbVNsyiLGNwxPYhbf4EhMbKzK2atbYF0shkdcVWV
8Lq39JrCEzEvT/5iPPtlCyvM/DEd9bOYJ8JbE2MrrEsxWWzevDZHzkvGtKZtZetQzjUZieQhhplb
bTCK3/psJk/8BetPo6EEXSejKl5kXg8e9o80ZoYMKRejh8mIbD1Jq1zrTKCYWEW6Ga+GrI7v8EI4
8zmkPQTCpkEUnjSqNvBLZdKQ1Os3Lq+aviXF2CNegFL61GflWJ1NDQ/LCdp4UKY2FrAexgfthTWD
xyw7GcUMpAeIYNkx9x/mP6yc4spLAvoEqsEZjuo4Cgn2xGZZr7pKd067ASYB8ScqYOimQybttgMa
JnR2BC9Bze0GZAoXUeQ0UB+CxmE6VjqILJKsYTpTw79YVXCOviNadxG2BTqtrgUtSxWIz8uayHUJ
c/NSKGQEK3StiQ00ynK1jWkwU8TBSXaqLxFdB9tS7/oFGCAi1g0RNWe8OURD5J7T36al3W3RADrf
lDFpdzOIs/Z0zvL00hgbvoSREel0cs2u63YElGyyodQuGGCSYmkFpEL7TX0XBw5jQtUTig5WFX9p
0fzOoeo8CTXAt2akSE1zVoU587Wva6dPNgnskpeyj1bsoic92CirEU1RNjqj7ykdop80k101wRRb
d3RXfumuurdiG7QDwvD6lM6P/hPuzPgQmyMt3V7HgXrsjHTzYz1qmkhGcU9YxlLc7dejCJngGwD+
9j3yiiFhQNThARpK89WRsKV9j2xXJHtAar8BWSWbuqpTJX0xxMm3XDe72B+k6G+9Ahra4tKlqcl7
4CxxmnRHryEXRL9tw4lIAIVKgbk7kvXENszosWN7xUS1iFjrF3qxhUIYDaRiGp3B40RSXfYDN1kg
zmYw+oMfIy046VCYscYKjeld30/BPRpWghEGcOwPAU/La6MHo7kGkEGeOT3Ul2wOwWqlnoLakTKq
RbQOsmNcM3BBCoTTfEyBRlKtn8wDYNdzh2zUxyweYRlFgVm/RIx47k3cBLaf4wtD+jkTfpzJ0KA8
alsXFwIdcO3cLBM0m9A2sAQ7DlypDK05IKNEEd+C9ZtxLJ9je22Z0N5XTaA7Fwvy8rvs6/m1Jzoi
29QlFOmV23i6RlyOvUSqD1pPJin6h2Btk+oC8qcbUD8VYC8Q3ZTBJgs79dR5+KrXWMErE80+jVO/
aLzsO7KQkFfRLvGuGnYvdhLG1B+HMsc6ybre2rbUXLzJMzYkonxzwj/iJK0CP3Om9tqbF38BvZsM
GaGG5Uyh/WjWYxqFeAoMr7qkvLPJLCi1FH+2F5Xekabjx62SzTTIES5tN8P90HPsiEyJs6Akn0kw
Zw8RHLKRnynyKti2NGeLjQHDHNluol85RWsc6SZ9snk26SDo7JwZ9Fnm8ua820aKycgg70P4qSNv
uprJRdlpU22tna7Tt44TJ0damh87FzZRmzAZdHeRmbsHbyJ2PTmkDV8w5thIaavJ8guxQKP4Jj4y
7Cacj2387ZElaVly/qux+7abY51xaGYB+rTByu5fJQMOkP69Q5SeF1cXGbaLp6TR+7OJAfRqZLYN
/Y7gOC3qAmZ/Bf1/DaJUBEr8CDT1k8u3JIgZZGWG47Ei7Z+IhgmQnTpakqZMMBHlrbPxBhI2e8uG
RxIh5kKeqJ9+ffnmJ88YzV2IFgsxV9Is2D8qkUFu5hZ9sxjf+1/wYeB8ib5mSR7AR7bbVmtTgmRp
wwe7whnJRgu8aHqNWgNioqLgKMCnGHWxGds53Cphx7YfZF13iXvRgUXk1tTA1iCHdptWQnvRzYYq
zKiyB8gH6TqMEoiqWPsJqfLMS8/uS/Cg6CcQMiNSW3DdfYmwuZBjtZpyK9vMhVGQH8YYluxqBfRl
HTINa3YeDAdGSzpRewNZI8EGXVpgHnkjP3Y+4QsZeL9cUrV5JQ86n0neRyh+iQTB2xk80WJIbRys
BUaar2/L8ncOHkqM34zfaWWCIVkAx+9fPY0jt0kVEI3VCvxj1E5UrQKLAgbzW9ysrFQUjTVgrno4
do0fX3uHFwJThq5TV+DN2D/2HMJdR9fFBNCIxA6++7AJrUT6lSenMy0B3vD1tX5yPAstgUW71jIg
Gx/8pnpflzPECVgGoTcv+awqZpw8BtctLz9QMOYL2pGf9+NtZKgFwNkxGec4jrG8FO9WNrcr+edV
+8a+qlEeSsbrPM9IWr++tI8vF00Cl1EE30i0C2+9sHfHEV3ZNLXFAu5OiF155xeML9uLUNTac5ez
n7Yp+05p4/UbM9eSm68P/7FRxYaNViQ9WWoVdiH7l6kjX5v1HkUBAD657TrTuxFdNfq5rpfPXx/q
k5to02dlKMAHy7DNg1VUl02YsUJzpUSi3UddSKhaiWljI6FgEJiTNt/++QFBYS83j8kLipP9a8ug
KWp1iepTgr3folfKCXFw8gdFrNWFcobkyPGMwxmPAG6IEoURCyMP3r+DV7IsJqdxdJ6ZOqeExx1S
mPQj87zAHS/dnWiEN+/SoZseKsfWyHVSnoUpASQxzDKlJ+RwJlG1DUDaQL70GNbDZMFFgWa7u0ta
zUZuWE00iKfSI4BsgA5yrEf/yeMIYYhHn5XC9eThY593USMmkzZGSL/xrO4IqQctxK5T2TqQBDsM
z8aB3BLsiHg1jHG2j7wPHz9xLGoWig576ZHTK9+/aSGNm66wIAu6DejmWubmDjhH9acN0N2bbQjv
X0di8PWT8snLzkoKDsNEH2Ibh2t25blT19SA7kaDh3JmGnNmRsl8ZOz02VFQDzF45F1fWu8Hl1a6
OM4zjoKLZr6tKZZ8ZA/V+dfXsvyV/e8CuCjLsXGXMvzlk71/lJoaEJBA0PtjjQlATDl8l8Rkcw09
h/0nToOvj/fJCuJSHtiY+NB48dTsHw9XtG4PtWSfaxT2uddq8dPicN0Kq2QT/fWxxCc7MRdAv8tQ
ERKUfAPgv1stWTNc2hM5Tl/D/E5Ttj6vGkU7mW3HaVy1yjeF5t7QSaX13Kppk8SRcYXTftqmuhOQ
lNGTE3HspD557aVwWNnY3KFDso39X6Cfa0/F6dj5bagF19IqqhNJisa3VlRT5zv64GxkFeRE7CVx
8sIDDofWwKR15LdZDnNw4xnpMF6j7kD/4h58JIs2NKO4z9mldgpAfcX487FJc5S9QDkB1teN9uKm
sQxWejmOv2Xde9MNaBLxky0CmvkSGG64+fqkPnmbJSNgsQz84BJ4Bz9N0zcyd80GyYYWvOLonU7N
BpYkMu9548VsEvEe6Ed+iI+F0aINYehCJ4wZm3WwJ5GZJrMxjDrfKmY8O0GYrcWSMEmXVfmEo+Ec
THoivPu++fmPrxaPKyWDyQ6FMzh49cKR703ieT1b7VS/iZiGXsMxWiLPnfBksuv2B7vU8vXrgxof
f2Ppmq7gSoG6SEbK+49fGefh0m1iWXHKWvqa3ZFRQM0WV+uG2oH0GOA3sx8pbwkFou4lqErHYH4B
L799ciG1sWWurKjwJ6yb4NxDS1rorToCGegTDwmNwUpcIRObbjtY5b+j1mZpNkVAfya0R4yDysoJ
4qSad3YRlCNsaGEzXebwJ47UEB8XGwQJFCw6whVe9cNODHRWWZWSLpzW9faOUIhsQ9GI5SeIy9Ov
f9cPh3rbVbvUnZ6LQnVRtr4vANMgyZOolCjCjfZhVtq4w5iOdycCpPD1kT48sFQobDKXSTMDCHn4
ksQyhxU30PGiNx6vB6GCU/zB8CU0Ua3HRgRrZVbNnWkUzfbrI3+UafCwSrGot2zTtjiH/Yvkw2Da
AdYnnE6Zfl+ICIPCRGe5xpd7Mk+zc5MVKPa0maEYIwliwDC43ooIZXbXhu5pmqjmqimX5ePrM/vw
rXQ4M7rQvMOLUNg5eKh1LycxtSGcIRmd4DKSnXNuh6l59vVR8JofLprsXpAvL/phl066dfD1gl1v
5IoMVH/EgSm3sfA0AiPcKjM22MXkM/r68lkf7UVFZY81+kFCMhk6miWsBNzLEKkGBn4ZfkG+yVAG
ovq7N6byB3z9UWyiYigkVtA5KDZDquv3mqb661w2rdrasZ6EK6o/hY/ZSMqADuJi7hFKA9ZgDcqA
7FSG7WIgZqSCVHImY3ZsclVvRd/JSy9RQcF0m37xSk8jeouTFZO02uBmM/10bugbksD60giBTNPI
a9RHdPQ6QAsd/Ugcf5X7UEZZpJ/XUWeVZ6GCR7sa6q4hIZ5NZ3MKfbvHwOiRzHpaeRo+2oy1XsPg
YXbNSceA0b3L5VQHa4BKbfjHVIP96Kmx/2XLkqjQKM8Tb8X6VaELrGtMf6w/hG2xKWf0VKMhJhSn
79sfQRYY35nJQGjptRDUTN6NdLjJwVQ3bd5ibOBGBYiTXYhTthtOy/weKxJDTmX9jJVllJjHFNnE
ZWD9YXRrnM+jgbpTq1PYK07pFYWfT1lxyShFJGdzkmK9cNBKobgxw/aeEZoNVYYdLMqCKauxJ6JH
gebjTBnA/aJh5+fGjkNQ4WACf2msqr6HHFzru6pEKLy2+xbZ6dAW87eiKvRH2UTqhbEoYMCZZ0GC
tWastkIUqoJ11wzVdWiNw09pFKO+IYxk+t7OQUycgaryR61Tjr2JiBLUfOBlplql7FbzFS8LSXpR
PwDZHRDkAoebRZruOiMsTnT0QvUJfRGZQa6uhL6Gsosj1dXYS6xRci9mkHTCGoi+xPhjxW0NiZwu
RcfujxVuNSIMqPkKCNBqBZ6clTcY5SUautyDxKExOczzdIB2lBeL6CIvtepUteRWQj6RYM+tpOss
PPmFbuHYC11zF2XkBFaMTc2LyAi8rd45OKm7qVbJRak5pEkksVU/1yxyN5CoJClckeou0QcVT0mk
jIeOMXe5abIRp1IHeimE81x7dx40qQfCv2BAYT0OfmC5r340cz+QwIYs+DmnVMPFrcSMzh0tKJqa
eMBYraSyieVkdgeirQm0dS1oACMM1YxHYBTVpq5n9ZO9TUcWoWliF4NJnK6JjvB+UkkvKXS9areF
NdN5bm2LH6ZvWlTdNdB+tSWbk66UNWll5hcU50jIJeplAg55I1dRrrxfdumoZ7Bu7PnayLSQhBii
Ohfgc35PA9HZZDpGPe8z8Cdc4Z1U0JniImJOaznEa5oImIp1C9JR3zYh4upzDHnpFTsbzMa1VqKj
Y08QGkc+UR+X46ULCiQXsx3uB++gTRCTpZnBbenhX6l+MYLib9Cq+djn6OOX0GXNR41JGUOj4HA1
BkcPqt0JmbZ2A/PHmsflO7ZHwggCTZ7xLDU3RiYx9FkEoWZRqV4Y2i/JbZn0wS2j4ZoNdTJOKE+g
bSQ7RrIvFdmCj2S5hPWRT9RnH08XBjDuE8ls6EN/AYp30zMm1XG6W26xDY3CfSycBbSWIFY6Z4JG
mKnrjOMd605wp5jTnhYqjW+HIky780VARP52J+onBiKAw77+tn1Sv7B/B+rB2QmPz/z+p50SNCvw
cMCVyBPzB8hAJB5WAY27jI5UoB8VbTQCqXeRGUs2t0i39g+FHKHMtKAZwKAN4dogt3HhFcrkNw0f
57obPbUru0n6zI3Cyygey/OeUek/3fdyEnTE6U9TyQjEY/sngf3Q5JuJaCzPiacayB5dSTW+mHZr
XYEIFkd2Nh8LBw7HtpeRi+CJPbzmsafBKl3avH3Um1ehnuc/RmtOT/EO4ETy4uDIu/GhMcPlscfG
Q0O1hk3nYPKR8pHR9JjOnKHBVJBpXtVkkBXTZUGWOVHMgXsCt07eNcykNrUM+PR9/Tx92GYsJ0Dr
DuGo4fH7HpSKpQynAZzH6OslYEcC+1wgBrP7aifJ7z7Jh+cxsuynr4/58RnmmFRltBYsA5nKwUXD
ho5yA7IseRlpwiwtrk5H9BUoR4lePXKoT26oEAafd5u9m2u4y7m8ay0E3qRFFuNXn2ZGHPsxKhA4
VrXlvAyDRzqNG/XNC22HLNxZiU0D2tHj+ALAO5923mzrrgI4+BQD7bpvtRB5DQaRudv1diUeHU3A
7R1j+wq3UnCro1eEm2Hn2I3MsqYfoM2V/mMuTAsDJmK9XUYX8ZHMnugV0GiIzIlt8vlAVPrlHPcy
2hpWDy9napP8RoIU6FcOrlFQV0LNu9H2snidZGaIeLpOild4+ZBdc82sftgN9S1jV+jCFItITVot
wR1C9ppu+IOuRfbONcP+D231YVoZzQxqsR28OrzskcIoQrAiogSmOYnLLWTGXvkK79+xrsFnt4Kn
jJwOYXAzDnclTFVaxzYVG6Ixe8lzx7gYc65O6wc0TUgliiOP9ifHY82gZ8s+j/na2wDs3a2H5hnP
iHwoYDwBoWyyAg2Fk1vlvsbKtubB1o8tmZ882fh1LVpYC3ZeLl7L/acttjXB+4T+dp6vRj5oxLSa
5RWSk+a1bKN0G+GhX6NZTS7qZESsxZYaj5HzXHn6dIIATG76RDfXCQE89ZG17dOT40MPrIvNtpQH
fQxNDdIrLDZFSozxkxl5KRkkvUsDy3HmI9vsT5YV5Ku82wg+mCAfGgXaLh8izXQ5FhGLq1gpdVF1
s36OXFPxH8toFxC2cOQCjc/uOBtt4j+XgcRf5v67O96VSRRrNlfYRx4OJjU5TnBepA75KJVl9A4F
OlCJLTnVxlOkNNyOXkBAmoBjQfIfKIjpgjeSz9yU0M8Cx5KnPwH6mRkzzkQ9oXVq78GDQherG0uN
2zlX8pq/abkb2nLdpreTlNzzKin/oLFl/NlpfSuPLGkfpTTs6w2DZHSX4tDkVu4/ZD0vLnHUkfCl
09XfYhpSwJ2svF8tAJJNGNQgaCxT88MeCRiRgzSIAQlZOGGc5qJWXn3y9Rr7SRXJ+UhQbmy5dX2x
Eb9/6GtRBR4qZORORZXGVLGMnlZMxcIj23r8wwetULbyMN7wH7N48O8Hb1eNXdSrmmEghWeKTzqh
l+1mQnF6O7kFHnr4PnxIB2Aqr6AfyHIUzjjAMOlyEGsjjetVRj7WaVwHQDKs0snvdGoL90xZlN/s
yRsBxtudxlsaR+NTnGk6pKt4GEM4V5EWI1uPAiK2mJ+epyTSWPAKnfIXG1/xOzVGl724bhd3OG4J
nJu86CYlWidaOVrbBFup64idid5UT2KuUL+nLoIwkteV8wd2XDZvIfmHvBpGYh+beb61z/dayMjj
mLLyjaefT4ynuX+DwtaFNBFXto8smIhKR8PGCirOHBDHzD0SPlc80Zsz7qQGup7VaRzzsyqX1rfY
DszbtLeK8JbSg1gx2Ldld6EFY/5aTBiX11Xq0qfwOPtu4zZQCu5dN1Huhi9qXP+1N/yjIOX/mS5+
yaP83xMat691+fs/TpvstfjVvPfyL/+3v15+zfmXQZsY+zjumkXOwUv418uvuf9icuQs2y+PLQ0t
+//n5XcgOHrojPiH2NcYfFPhN2XXRpjiBf8VJtAlnYSOnWTe9H/+1551sDn4z3tWwv0ydxmOWbZu
0sagJ8R4x1g+Te8W5qSECUFauOXHbtzcNoknTnFGPgSyjTeLlu3Uq+NmY3Qz9W2lkRAqk/gKD4dx
hiyr2ApiRWXlRPehnloncxxdycFtL3QUKrfQam7e/bg3f1+M92f7prH4r/fl79nyu7jUp+yMkeTs
n+3AWCcpkaz7YyCabzBOBFmpNOEf+JTjYSitCpRj4p0aRoVjlT2PuqONTlgVsWzitIUn32yotfNt
EpnyxLTpNGVR1pagLaBuIC6eO4/+hfY7HZP2SgfBfMUrQzTSBGlkZVjJfBs5hoZDcrbv+f6E6Gg8
DTVIEuS28stcnyXi4aB9jJQNyA3UUgo1AERUnLmkFRV1kH3HeAKb8Otf5g26sP/L8OsYDuhOfF58
fQ5WYIDks2XnuE4V5H6bBLOtNzj5C7GBRIa5bhP7ycLQX/URuuMqbt2V6xbjAyTLMvfDAm74XMXu
JtOnSGwKpzJuY9qc+PltoGaTRUPs6xN+G4senLDNzoqzRlsmuKX7t5I9SCMbB61ebYbafVsEGaYU
2/jZZhLEeh3b0ZluVMFjbIc2LbXAgI0VmA9GI/SKa5l7gJoWZOKkC+FHhgqS52Dq0zddme23IOca
fdKvBixIQUNGD4Fvt2PfdaNfz8RhjVM/VTgFPDqsgzkm3+lPOjWfoYw0TyavmDnagbYcz0n0q5vh
HYJisCBiI/OWfjctCXHNOBJ+N7TtJoDixahLg9m/HtzogY9e8NyZIiFiIMrvCPetXjudyyCbJTHW
s1d1JwUjM7rgOUL2yOjgLwvZ/GoyYmValOOcfJnXE7HVjncJ7FW7YU9UXZd0VEl3aEV8+/XtWNan
d8PM5c1iNAWLC6cswxEucP92AP+r64ABiD+YKt7VbrDw2xJ+EjMjmxVWfe2kmwEPD0x6R24KEXpb
qNDWXTKYxF1qGl1rmFW9Vfc3ZBm71gZNoXhA0QzxP5Omug4RPzS+YxKWugSBJZfeVMG2UDOosc3A
6PayC8qTKirqAcJqzE3SrWWq3uD0GER/MQUN1CI760jEU6R+UkRG2YboUxbnQuvIESlnBG1pyRvY
hNElfhoY2iESj/t2mcqsIN3VvqmDdqKpGMLCHAmvaBDCaUApYXQJNgUJiHSSJc3I1Dem3izxr0Z+
ToO8uVwUSs5W9Zq6mtKGnHIwKeddOCmg8mObwaHK4PZFeYZjoXNi8yY2nGutIeaxINsuOlHprdEp
OCBgurbISsJtUQXukwPIrtmSKxLd13IZeLixdq4ZZPz4ih1InQv5zVHZeAGnP7szZg9N+pF7/8mt
9wwMmTa1Dpqkg0U1o2uPS6018EfycMVTrV+kpudcKYq+3TyYzhqPS/OjhC52RKBx0NH7+9TBVWEL
SCFHK/2gQAWtIoN8SAy0DFW5sbVqfEmWn7W2jfNG9tmp1XZqZzOV4MXDh+IRnmMQvHWpecraoPcc
VkOjF0c6Wwdl2dtpQd6hXSwWfx5b1f2XQYyIsWU2QXkbYhPAnNuTh058exDD7p+TYd6alenQ+Fpi
T4Z6yaUPs8ewREVTRg05Hmav7zpa0OC0TP1Mi13UqfAmLzBWjSACC1BZnsdenhHXkXX1TZF7sK4i
ilpapOBz6BIevMhTZ4E+oZr0MSklFw6J9ZCFhTEVJ0Eq7osgwiGVJLX3rGdgEPwkra/TqvoTwWow
VqkdEUbgDh0pppnuGfxrnpOdmQqVbJ2RwYMBt2SbDYSMY6lzZ38Y2ECDLB/UphaiAwJEEC9AMLWG
m1ZtbH7Hp8wmyEF4g9gMpQhIwar0Cq/lNP0yUBoS5jLOw3lTa9dJMFzPTq2xj3Dc+MFoaWAyafPq
a/532atJvgtNOBG5l2Qtgnyk9XsK8CG4szMwtnkR8+TqpOOyWAELCgXpZdOsYZnz5DkwBZh0FAbx
tpHJfFKnrFSW2UzPRiuj+yxIxDOBP8zSYwOpgj9rRrqbm15fAfrDoqeZELTcKfPWmPocJD7L9wLa
K//d16/jAd3h7elbRqOLKwPtDZPq/acvmfkATUKQ4MTX/sHoBMr4ouhwfGb9pmldHG7EQfqsPBiQ
xjk+AfQPa1ST0y63CDDJ9TBaJRntg3nsICO69GIdzTlGWHjDaxw8aaT08YlmIGVjaTP2z7MJIR52
EfY68JPpk8Kgcq6RoWWGltgWiUPog+6ZO90pkcgyZPBrpV5Unw5nnhwSqL8xWzvdMn1aYpFfOLhS
265X57OQGKHARQsZWY9qmu31kga0wew13VRRom2wxtkvaV+SRpM7QBxcMsVrTWnHbsR+W4YbgSqO
jyFNYNpiy952/wK1OA5krqA5DyI1bkLUD2d6Bw4FjwMGvtqtT0urjS9EqUa+VQBsVr030qd0eq6g
s3VQbs4vne/ZsZdcfPhac2YLh4vFCQIKc6L9M6sko1ndIeRLwCi8YRjSb7AB4JVyyUyTIjsBteut
WvnsQNWkwD8bO/LGv35OP/l16MjTHodExjrjHCw0cZyA0KRv7lfV8BMwnHPSe2AgcyOcj63Hy5/a
e9Isni7XpOrHD7BsVPYvF/RPomU6RIsmHLMbghua64k17QzwuxngdrarG8RwzfeSXuo34ThhvQ5G
IgABx2rnBk1eCkjC7X6ABDnxiIrA6JhZzNnnCf7znGfzjvwwPFYllPpk5/TVfCvLLHnQFYJvPy3r
1yJzW9ApeqzO3NAb5cYyk+sjv+fyOB1cJSI7lNyLdcxBcLd/lWzSemzySvcHyhvi1CfM26CRLoZI
zo/dZMHmDEdAlXMSJnS7B+u6RCKSr6tuwKCsDdF9A5WRmjXv0TkEelSRkOVN0FXqc50EkIe8LhpE
sFVf4p/OZf0K5lh+oy6wt2gASnqeWUoxjRp2NYhAik0ykDKB1q5bS4csFqufUCShLzsLGNB+C0tH
PmdDKqH7GO6PgWioekXsvX2RKmPBzJeISNzOZnzSROkprjiyeHOVpTZj4QecpeNzhf8523jlI/su
vEBQO8udJZJrM9eDjR01Rvz3of3/jYr/xKXy7nlbv7av//H7Lcj16jX//b//8+a1eM1f37co3v4P
/+5RuC7pqiDeHWsZrtIjZ8H5d5NCmv/iLV9GUbSMEYAt5J5/Ewe9fzGaRsVEIQAeyniTov67S8Hf
46uwwAZ5ouHe0Ns46Ep81aU4LMhY7MB3ECbB54YmMlLl/VejYKPWEBljAaeJIsCelrg33Gk4mWcK
DUOOxpVGvuYpwSOG6QeFgWCB1vmlrWfJhalBRTO6xvKTVu83Og3IXduGYDnzsdXWXhfrwLz4OyEF
Mlr5sTjScX9bnt692MvZS3a4Fl7GpdNyKMQXGc07L/DMTaY58iYH83nuIahISOID6szy9VIm0MIn
VrmYCIkiOpuSWUExZc9GTyO2dwg6ii2rA5EB/Aij1aUrBYrgrCkqKmCn+95E5R3tAfW8zGxXOID+
L23ntRs5tm3Zf+l3HtAboPslIhhWCnmT+UIopUx6bppNcpNf34N5DrpTyoLU9wKNKhSgkiGDZpu1
5hwz+B6xAtgYmZWNG1NlwbpRk9o1VjKcEjoam2iWEv9q54aySsRZH8p0L4TWbTOy7rd575vbRons
1Jal2v/x5P1DGefDcM71oExM/Qb1F4t+xrz3d9Np9ZLosdwKfUoz90WdLnFafROfsDG1pI5Z+XOD
wGTpBg4/Pj/0x5mTY6O0Z23lMLWjj/3YRq6KCpRu37EkGfnPjHr0QRbzsptL1baGkgSKhT1YX5J8
MQyPmsrz42TUr5+fxvsmDMeGA4WnjDHe5gqw+3l/BURS44hUPozGwTKQTDmC/U3xS/P8RxtS74Hr
8FWF6MN0vRzSRzaO3p5Gk47U//0hhxq0oWw8GfqjjuKKoRtd223nk+77+Wf7++5yIJZNNHYdWnsf
m1lVPcQwx10Z2llB0OjszIKWkoOIpzHtjfKgD3Wtbx7JqHK+WCh8EEb8vq6Y5lgmsGejnflREBxx
Z+O67gkGI/V2V9ZNHfpE4W6wwiy1rfa+rmDpwtiGwIxsDPDSf+PDLxea6i0X4a+r3GnUG6KhlaFw
omc9Ei/Yjp8zi/z5BiPOKFkZV+795xd82Y2+H154jVgGUg7GWYT6+/2dTTXY4KQ3yrCGkH1I05gq
S+7XD58f5e/nB68UgzlLYXQnjMHvj9IrIkUq+MYhknbMDQEBytMkCUbL6aF/fqh/uI0cC1OFDtCF
Ve7v7/9RlPagnefsjUFtRvapb7wHPIw/taTK1qkOzWKmAdsQYrufoc+Ysnv64vB/v51I2ZGaMB0C
26UG//6jdqyKwNhxeGmZb20uLnTVfvd0+d2K+70BtA48UkTRx92Qd3ana8H3MQPv7aCJ4/86uyU6
YN3D01jn3rfPz+0f7sK7U/tQq5FdmQxRzKkhQzqaVXAd2BIdTLf//DD/MExyCdCGLYpg9hjuhwnX
1UpfZebchpmt7jzZ7QCnPBZWS05b34edlm1hGlz6o7VgM2I0ucr3v3iV/n6sOQUGaOZOliV/FYjZ
XshM9IqHwG9E6NnQcsbaar74pO8b08uIsRxl2W8jRsHW+WEu0kVWlCPVhTDPvId48u5lIR8rZttW
deHnF/WfHiteIHjrDI94Vj8M+pldBJjtQeFYc93uCVh8TuH8r8w+sVGt4OJNfXP64iL+08eDOsfg
gP+PyK8P9xEPPq3WDAa7Xff3cYCwgLDUHyDUj0NivX3++f7ptYXuSF9q4ZvBKvhQuEBGTVz21LYh
oBzim2C2r1El016YUBQldTbuyKMbiOHxn1Fzr3WS6r+4m//43CJv4NPimcAd9OH96MdIQ4HbtGHr
2pcBU/wpbWClk961Ia3258RtuTCMLN2oVOxYt96mQ/tVV/cfTwKlCeO/zjxAkeP9+JEHsWhM6thU
v8SzZem3k2FeToa8hwT5yNLumrmLAErnl50EK0t9ZVD52Av6/Uzjd2OQYo21tB3fH38os7KPl2So
oRuwZA3EAea62OGwACbmVNvO7sIhT/Ot2wSIkAk2hzdnocbWTLof0iL1l9pnblMEjBot33sYokFi
Vfrm8wfm74eTKiXNR1YknCQGk/fnqZNaCx5TJwxrtB/SHsBJRgqO508ouAeKgJ8f7e+hk6kEgQYM
UvpOhv3hqnSj6fYyK4wwcHDV53l6B2/M+jVoXy1vzWV+eD8h85Iv1RnaW5gqf4th/pi+SDM1QMrZ
emiQ3aMV9TP4J/jLVXetYtaV5OJB7GmnatuU1ZHc22AB5I17MCybXs+JPvIsgjMT5W+IY/0uyfze
y9GOMROW5l46LCbgl920A/fHLkpaVWhvNzXBSIMF59nT1Wssqy8kHh/v1aIyYAPGrfq9cv/Yrhv7
KnHrpJnDng1USFPQv1Ggz4h+taNNOlZfjcsfR/9/H4/GADtPNpL68v0/rmFSSjxjdTuHdHGmk8h0
54YQX/eLJ/DjkLwcxV7YrGAmUGF87HoVdkowj17OIY6RAmhC8mNW6Xdp1xddqYeEoJZfHPDjo8EB
AVAuicHUzNiALCf0x8dSNcUcxwCtgKAyfq6bnOz3vnkxW+OV4ku7KocURCK64S+O+8F34zjLgVkT
W8si0Q4YHd8f2MmAF0ifWNaCbOZVzSxkCgucugdybOysoznUYeZkD/78K3H9u0pPr1y/uiAO520W
5TPKgYzqZiK+mJ8+vpSc1uItpfMD0xEz5VLo/PN6VLEkZa6dwgAGFEW72D7UMAcg/Ez1F9vwj82m
5RLgjfy9AUJ4iOT0/bEIOuol3EHFGAhgq52rGNM1QTAenDh4aHk441jeuLPx4ozRduroDbLz09a2
QF0zF/6qGNMfn49J//A4IPBYdJCL+ML6GKXQN3bCsXIVomqTW8BVABIbqIiON7+Y1vRMcztdQ/1O
tp8f96+penEXIHfnH4bgZdPw/lpQs2E8V+BbSFP4VRBzSP6NBwJ4E6gqDRF5zBckwouTW1gUHmgS
eSsCteXb56fh2hzmz5Hyt8kBvRw9Ngq7f92SvmisIUaKF9oFUS9OHVHWT69G3ex3kSd/Yt137wEE
OvEKK39822Y1kU7FvCnNILnBO3PIC8+/6Idc7FXrIQfzYlhmlSbaU2MrrJXaLG48rU2u6llzDrk9
G4cAwXhI2lT1Db0EIc/WrH+X9WzuIlsEuz7BfgdJpNk2Xgn3RemrcqpJl+mG8ixGgruADGBYIv/F
Haslmi37UWmedzQohb100lC3shScJMacIDPFFtLyY4PEAE8CMW3QdIhEdDvn3AjUfynktKuyk/Mu
AZ5I6JgBcYBWV7SJx1FdFnljn6WfURVx9dY/KRoRD7kHqGxXexLZyRe346+7wcSINY8KO0MUqqT3
D8XcZD4Gz3YIx7J33nx8Uw+mEVX7ctYfnTZQX6yH/+Eh5MazWmOLRYXxrzFJm0jKcfoAlgkQSie2
H7iHP4RXf++7PF+lGJ9odO0bzwrjSXv9/LP+bpG8f/T4sDRJaaTpiCQ/7nDKdK78xKWjVntx9Ngb
tbkqU1KwcDJFr+lguummUPSUzEJTt+4YjU+FZmX3CakIJyAa7i8IRTyImdJOBKYRhKYVKYzhthEp
oXLLaEYrUt3qUwCvrGqIFsIWdqs7Hf41C/IdnLx09/ln+ns0wZOGjhBEFwUBsA7v71/hTFPQjiNv
UxtXa69u0+s2gHfm14pnx00gqA4KALbpEY74+aFZCCxPx4cLStGD2YszCJCkfBheEyOScRRRhoiS
rEq3eUaMLd7F8mAK5Pqrunbrb+RKd+4KTYh3QOJBgpRbauVVBOj1jVSV9CmuXMleMk0PFa3x6zly
wCnOeW+fslpMz76bWAezHn6hjTfOWeJ3pwVYjOaMBvcKc6ZDbHjiB3tUzuQiagSQX6vG+VYZxln3
CmNvmoQm1L4guGMsH+agfLGqKua9kwKjfGc+tV7pfV9oH8jKRHFZKUsdSHny9rVjYowsiA9jxRLc
DpNdEzJqdj5ZHX1ZhjUp5uSbQZ9NoJ3fC90TYjMA7piZb/eV09ffEqkbuyxyq3Wheg9+Ut0gwGaa
eU5KMT5QtyGz3s5NArMmMH91Q59nDWVSC8La0rkQZdmKi7QruiulTXwdiUGcIuQINKa7YX7R8l57
YZ1t3HckZb04qkGVpAU5szaG1DLMACR8U0WQbeZmVDd51heYCqL5oAORuCoif7oxhoggw1qLVlpn
etTJs8zYJDjDXxApAS3XUDYE8cp3ZicERSWsTddUzbmNqSbjgazwSk6ZugR0KUj4IEVrm9VJkdI+
10x3N0WSa+GO3X0pJeZI0Hz1t3ko6m3XLJo4w9KCs5Ea9WXXq2iVt2n1HelQcnKSRG7x5nqbIHbx
GQ0R+a+uJzP4dHkOZoOy7jfWMo5JVg55M4nnZHvkP15Y+TGiBNK1jhNMtr2ZNvmbHg/99YSZeD3l
SNxmY0zORamy42Sb6c7L0pEewgx0Vc+sdaeXPGrAcMlmNi4TNFLYs0WebOQQ0OSyOl87GkXi/FRy
AngdE0+Y0FgUvGi+pMy1S53JtwE3tc1ODlFjHSY4IdSQ3IFehQkpgbU7JhcyqX2/2et4LMMshzcb
Z0O6g4prHWhCpzvbT/uzPrnpMclif1+03Xyra2bSrlP6rinMg2I6zgTG33j4FtfEDgTIeLqIGnd6
ZxA8edE4dbWTdas/krBZnVK3dkKBb2vbtbpRhvQe+6NC97xpKjd4zLNg2II08b6nvdvs58pWZBjM
SLBUPpVPaV/NTK/4oSINVqZpapLk3TIwj6CKm3WKKcqYyGmbid/hJTPSW8jh9dEmOuVxGoYgROut
bgk5Ans5C7+5JIcOzOZQrOthwlhjSeMsK7qRM/Wwy8idQvDH41HkhncWC3ZBxb6xcQOZ7jqybvFi
wilwV4SSa0c5jc3ZcbP2jtfkW++1xD34SyYte4qdbE3vEMg8OOp+qu1nR8IcdTTvPs0RGag4Cp6V
kalblZjza11wM4d49Elb84rbnPoyEcc13dki988TlOdLDxjrZdvP3g+TWeA1qDRuXVRmzwSXm0R7
ck/HLnfJ8O7sc4QXj32cnMTJwGykMA8TYNiVhFhtpnSQl3DE6FalwKvuSTRn0VAtGbpottZpqjcn
v46nKy0HXm516rovTXUrlEUgq8rInaGwvzU9Mt80k4SFAtTkWsHGPzXsho95mb3APAh6BJGw7FDo
WvvCdW7csmMyqtsAaY+bXadsUa+xS6JwoNaoE308a/OVFLN1OSKijVeVIVgskmUFKcuFeopHurcu
3dQZupVbjA+V1uD+nue7dMyMs5fx/HKIlropyiI3y7HQtC1Jg+vfs6CUFe2uoR/ILTdTU8ATZK79
ViDXPVedX39DGpmdOitx30aFo1w2ozhZXp3uiP0JwrIqDSRrba6jEeRCPAvd5hwNNVRnh2Z/K6Ph
2BTdoU78+GogBArRndMcMXDUZ2IO/BstQ1mDYL657X1//j63XYokz55uqiC5I/ZG+0mYs83YA0OP
GppxtojyWhfZUJHhPPfXHupS46DFRj9d1lWaQa7t8BOoKqu9qxqhlbGfh8q/pZhSH+cyN7fu5PPL
9Om8h8GDHRwqHds3IsGY5OCqauObtLAV6koZ9Buu8IgvnZAAY0OVNlMbXGAoXTHQDLvejT0s0Cqm
G0h7VwHAGuZDPRsgreqquqmBCTRrv3ExoGftQ6F0HKMtDlExRuJnZmjqqUgCuJ59N5BzbajoydJs
bECJJpLtCOXvOaM67pFRuOSnJsqZtl2Aumw1kgx7kp7+NvfCC/sBJmEOY9QamgbJZORcdpnKnnBO
F7s0Qka6KiDNIfRJx2uK48N3L9fyl1wv03tRq3hbVpaTrwM1mnJrItxIGcW1+Ztmk7G2IXjXr9f8
+XLvxDPjjV4cxsAqbuiPil94+PK14Xig2Lle44OrLFRCpILBCB7VurIdCAtmVltHI8maLclz/Wlw
6ckQoD2XHom+bE9exgCEy+BY6iGKAmzWytAAxAMy/6nr6Y/aG7yrWDrtmwboFcB3MTgPamRMoTs7
qevaUKxqcuypD/ih6R6CskNkneWHIOtNCo9S3VMw9VZdnRcnptTiG44r8pwHqAdkzZYMZgCLRXxH
cNGJ/Q7kR4UUN+jiEwS3G9cZKrLRmuCCTAPjPMS6daDq6FuhG7HB2RkoqC6semQN6qjqdtILc6cb
I8YpOpDfVTaXcHK7+duU2om+ZZKugC23y+LCHrhBneDtTJLgOCnzGLMO35MK2rDlYM+za2fnuhi1
KoJFJtnAJCbqG2Y9iyHYtlqmdq+ij8A18dX1OEaQsX+vgoI+TnYD9PaDGLocEHtaNnvcbUecLOqS
5Up3zUBKAqX0HksIk6eoLQIs3EvidzbcjAZuMKbu7ATDEvVKGW8kcH0QBPjtS9CSXs+SWiNmdzsk
xb4fJSr1lKRYtnkd6ArvqYrKcEzoTfWYaJiQzV8Rz9TegTO+qvXSARHl4dHs3S2BHCSeRpW/CsT4
7Ga9ti86VMtqrDkgWIZHrlD+o2ySClqv7m1z34vPTdCwuvYDWOgDaG9ss1e49IFWL0WjtknUk+uW
6bErYkagNkKYrhfyBJIMwm0pwrEAZGuMusD5puBxKwFLW/n5AanVrulBBFndKMJa7PEgT4TGZve8
zMU6j+dzXqNBD/Q6D4mGvpbuCEi+MewbPyKtbeMoXRzUlPZbmSbVVT4im4Og3pXbtq2T82Qwgjo0
DG9acDtkERj6eZ6yK+Y22OtcGVawE+uNsmU5OrpBF6JeLdcBA90NWDx6qUXpXGRd2tyOVhxc+Eb5
Gg3VdCoKCliAaF3/Qi3f0IHTx2tbT9FNiRg0i2aTOp0Sid6pnJAGYfQrb2jUkdAZh3pY3D/wd04D
b9cR76NcqvaGfInLl8lLnS2RC+MGUWd27POJFZkVJbuGzBjWyVF2YfZos8eu5h7GUROmUXkmtdg4
azbPJnCLldabKGC7SG2TDv9vhIuWXx9fLVeDk+ok0xmyMqxkFoMHfcytBy0SzUVRxdPtkBrpwZIQ
puI+anaDqbPJEX2uuRtDHwkqpmGqGD4NZOSzWe6a1p4e3JG4ERjx2S0BS8g6GpK5gGGZIlvponIu
rbjKF0KFB70dMAe7HDZuqNS85kSPhFSLYJosDx+EzcvTz0aGgrbS822QDEkYW12cr0fIj9hRrfmn
SwrAuCndAFThHEcD6/RGutdTlFg8On4rvmdeEd8NWl4fyI5WYktssB9vKFkMN13NPned6fN4bmQ0
nkmcVNvG1Op8FU8Rw5Ro55KImky7KKCxMd3Pi8lGEEfHxX6u0ddsensmpx0b1IVe2uq2qzPnRQ3l
Ly1rHHtLJQuAodJbtNu6pxVUQTALbsyJuJSRGK8LSlHakVQuNJ95ld2mBRwYozGCb0npVk/lAFeb
nnC6E8ucbyQVy5ci5aLOLVJcvD3C3wwmK0F87WzCujq+0mEvs8RGHNsJs6KS69RETiHdV2WwJq8y
wMutgzbsHH+XacTwDvSCJjlPYTk19RYqkR+tO5lHIQpwbw+ZXoaAaerXicdro8ees418zYMplEt6
+5KkAPafk3aNx7zbsUcgfHsR00i7NcJ8BmoCoEXoL0IRpe62vnGMMlnTGYMnX1PnXrHB8bfdQjkB
0LLOmsLbdKPDos5SUHIQRr/oedwSDMHNAZB9bMA/09ozHudae/PIe3kcRiv9MUhd3859XL72Wom8
Q8/xOdiyuh2Jaj52jkguJm1gbMcVtknqyVo59mgCeYGfeYexnKjuGsTkpC2nhNM2BOB34UucpCvH
aqs1Mr1o3ZL0cDGQ4DFarOmkJNWgqfMmrEyvP+pUrxdLfHQ0Zos4HE3WG6OK9E3s17ysLR0n2Dnj
qWewIp6jZf+idcElBfoZlszcohOh6Lp3ZKAG4sFTj34Iwnrm1yaW9yaILJybggSBVV4mxGCOxa6l
JHIZ6FRoW8s5Gu4od7PVsryNrZ6raAmbDPN+CfaZ0IWn1vBkm/l4qGsNv1QEVmTTV60TUmGrTloZ
MN+15mZI7mfHTshpNwTq6oQFY1QQpABUEMYNqaOs7iqLjUB2H49pdIgMcukrShJUIKa7uEvd4zQg
RE39IMboLuyeQExj2FYWiPdSq9BY6QxJQSFIA9H1uSbvJhA7KgOCcHme8ywb80hf+aSZECzRM0dl
neFdtLk894rtItPOegis4TWmU79mBf0tMDt1ngqXYhSCvevYhlZFZcReCbdw10MUXcDdTDeu7Mbt
HGVBaGniMM+kW2i29gy/5QAE5yeooWI92ssmbhTmBrq5G6rZhflmD8GulfXB7gHRY5id7weMvURH
ZGSaKUM/xEYK6o7mFXuVNayWYQOSsqEMQsaNTt0hrBNPI0th3lLfj+k5LjNClta7RuXjhU9e4tq0
BbBqGAubIprup9aqNrqX56Guud6lYcF2Jtz9wiKvJyRxActeYkwhUYi0TlJ1WWWkn8xxcRvlvsTO
By5I1ZL1rtrhnXvgJrzIOHvkQj1OTr4f7XY3Kfc09mVz2TAj2+HQxnVDSIbfRSjmrIAlygx2fIX9
uFr7pDVdW4S4HA3UxdaMC8JjpMSPRMa6v0oJbL/251bd2GkDG7seKu3WdvJm1cSZefbZ0f8kW8NZ
60b1NNOjFCs7h+LSxRRPgk5T4WRLfMxp1O8yFdivvE/YEZdhH8q4eYLRQN5WTbFoHbO3rKoAj+Lg
XkcFGVWtMVhPg2Hd+7Npr8eyrM8Ooj4Et+1TWprpxgumHL2XMZ+qtinCmru5Twn8gbxBkKwbDB0r
IWtcF0bMfj61gu/gKMgXidlKsmtnFs0otEzZG8UJcsuC9MFUWo8YEyy1V8i3Psq2jHY8csAfj5Q3
zWvHHMwwzQL9MvFs/8bye/+MPV5sjLrP9mjjynOsGYecXfJ5qXonq2pc4o+Arj9G0ySYvnPnLBNp
XhZ1XGDIbNFLNvFWH61nPzbitVWxdkAK7ly6qi15uUZ3Ty6W/ewZSu0NgskGGuXngaUB6j6pfgSj
Vt+KTNE1gAoLvd6Yj9S46R+4FtUyR3mk3vVNt4ceWJ61JosuZVIEPzzRGibCSkE6DBeAahpZCn27
jptKY6ZIdDd9kBR5XMo4KjJfndljgioMd0kr6S3rPOg2C+I4jje13hPuS03k1PBO3HjcgxOBztWp
0kmI3/iz1/0kYTjhcElGW2KSco+NJ77yvHo8O8zJbyrLtLua/LhfUV1OF6qI629daeW3UuqDsfIw
S529hob9NJKcLCMPAgJOtk1OsQYVecLDI2JnY7WNz6tots+x2U33JF+1OxXkwwN58OKGuythLfVp
so8iFj5xpuOfb+MipFVfnyqBDThkv6NWLH3cU+SlsEsaCTveUSNOu0TMsIm8/lJWJPJGc9sfskYV
1B0zpFud7W/JWMqQBQ7yHORQHWLsNNd9pJV3ZTu0ezygrGp8HP1T2GRmTE+A/ZG6TQ1I5NsmIO1n
lRut8xLPKYUKFJVBOJSK29SzZMhOpmR4MX2v+BG0zFNkwGDvU44T3DeEtq0bq6zXxLTYj9VkxU8a
SxtPTEHo5/AJVxTniAlsGrKhJsU0Uc5asK6lZz2mnUUZzVPxHWP8LRW9tb6Yg2n5szS5y6k+slBz
to3b7JTVZgiO/UOcMoH5PkBnI9HXhsFj0hOGIUuKD+B2PJoQ2i8rR1WGap8Kd2mtYNnYIWXtfUKz
Ya3SqtpofkzR1+eda3L5mPrNgVe3f217ijWk93Ubkbi4U5AC16KhIhhpFAaS1DnmfHS8Syjzwa+J
XeIFIpxVAVBgyOUhoYq9cZhkf+oRU7R0SnNrz47zc1JGsHZ6okt6FnrukLAwGYPhlFaivlgEoAfq
9dpai01n086D6Fb2UJbkMFTFOuH3jlaDxIJLR6WPEmx31+M+XVG+Gi7rmIECtJ5xn0OcC/XeckNi
3aqEVS6JY0bnF9FiKCVSUDYuD5PybxrKWhe/N9wTmMeHOKmMCwt4zsbu8EPok0j2flY4TLujf0o7
l2BkvyBExNxOvqRm1aBt35nC7O8M2yh3gz0NW4rVhbZCAJ3trKEI9vbYKwgJsv6WtcJ7qUgTeG4N
2T1SV1viUtIpzjYZ/K1TSSL1W0SX4FTR5Too6BLniRXPRTO79XUQYySppvh68qtsY1VT8vh5w+UD
+3xp6C8SMj6C67n09j+KjGCCUyXWzSY0bOIatA7uIE6thyqnJl3UV1Vk1HcOZ/VAz+Un0xOLFrPU
PaR6+HVf3GU5Pca+u/MatvqYax6MMRPHTswgMuHfUV9zgi/O+R868A7jPEISy6XhS8P7fYPKpsIU
jVaOepNgmocpVcE6UVbCJqDO1zhysm23jDhmL94Sixepo2lwysrOviQArFvNJqJPFkftF8qAv/tm
Dvxg7pIPWME0PkYCWHrVxLMXN6FJybtDaUI/6iZig7mqmgQyb5RHK4KBi68ESUtH7H3HzFngRxyU
LiQk4Q+aDM/BYwhnoQmJjCqOgQBZNblqyCA6evd1Zr0gT3+Y0BOv/RZWT5KwUHdoGKxk41fX5LMW
qBadF0oP+SWNSP88prY4eM1kbWaNbls5mwL5rL40qVqDZoIy1IZmxy8yvOwVFW2PlVrNMKDHJlah
5hwRSo0NGgBAMga7cka2R3gQ8rG5Kl+1CdeAV+TmETBmzrwwC7bdrntPOSY5kGkwfGtzY960UUnO
VdZZG/REBauZ8puP9YCsqMxwX2fenRWvnjjZczz9/Pyl+Et558HLwF0ANgp5/9/K3WASKEZH5KKg
KqbN2E47OBLBmUp8viuESzWocfHn976WMtzkb6lBor2VOeNX8La/hA0IK0xiEBD50MLxPsKMB75T
p70uQjlZ7g0kdJ9ehTVe//68/x/cTLufYvEBdf9z+duvoiaHJE7kb0vO//3qXpT8+/FH3v0Grp3/
nN3iMHr3RfjbbXTT/2yn259dX/z7r5Novvzk/+s3/+NZup9qPEuvoq/k8tfiVFR/WpcWUsonUBbs
eK88OT9/n9Dh7X/9j+Xn/+10Cv6F1GDBD9tL6sJSJP0/RifnX4jNYBAgCmA4cH+bMv5jdHKMfxEf
vZDx6G6jfV962/8xOtngWCiBY3Byf2eoAU7+LxidPqjsFm4UYdA8M+4ih/rrsckbJ2op3euodNkS
kZmXzY8sgYNj1ZbdBYlo+lfw9r+OCFCRgdhB7Y0fBzTX+yFZL7VadgL+cFGxvbcShzGBUpShr4Wi
Xrh1zHS++eNuXP97gPuT4vJxGlg8Ywx8yKAXnCN2jQ/TgGgI+Iz0vF8pd2ZDnQ1TCTRdAcdmiJ89
quGUZpn2InJ10yJ+BpWs2auJTEMWVMWPsTZJV4stSz0F0qI39/npfdAEcnYBUwDCQDAqSKd/kzL+
kKRZuBZRMljtKhfTzG6+6tzFLdW5V44hlqJTMSLMdMhb3Xx+4A9hC9xvAHXk8BlEYjAseb/VUn8c
mT6rh9SHIjYrISirAn3zLi6smZqDSHr9kJJC2K1SdhlXfVy37B/SHopAYXc0C9q4YYEyNX1a3KIw
lF+qmj9I9ZazI3UMdjmcKgwgH9W6NlCEcnSFWNWRUCZKAMO9bu0O9nybk+vcNshn9lpLuufGcdvJ
3ZleIn4JxF+Up4ks+97Tar0p+yrXLpMujbXN5GpB/ZUQhff43bSKRg/0Gs6FRYiOEYcl5ftHuvRT
N1AOFyNzIvwwYNdCPk12yvNCR8vcvmHtnVk2Be1jEo/2j4bqWYuS1pNXVICKiymLnW8uhEkECaRw
3WjKs2j2MfOter9t3ANQE+fZSrUGyBbb2WnTDY7x0uO1hacw0sIO8imnOh0HRbJRvibn63EKCsoC
QWr8mCMmon1tRj0SDoSYVX4NFIaWDFm+lnWTBUzbodVKCwJLKRCTrMyUHDtSneMWUUthGHN2nbB+
U7vYqyo02nFOiKxkcIud1SCRRdx5LRRMbpTyf3haT5pvmzZad+gLTW6HieUNUgT6U+tIap6zCgw2
lmuysMVaI3OWlEeamObVNFTRdKBOAQAJoNuSn9M6itAcb9BaBvxRvcRe4iKgqAJeBhefeXoxpc48
UhqhZMOAw1+c6wmT9aAPEBfZrJo3bTfFm4J+YbnO4BJd2vRX28uKNhSpNzpY+JWmCpKntXwBE8Np
WfZ9rc2lpAvNNpRYBYo8grXNb7lspnaTpus/cG8iCgnMmR+MHVI5SM9s+5VDAeqIpNSwt7SvkuJ+
6GR38qkK0kXNk2y66hHOZrQomuLR8Gy2QkEc+G/FxH5x5bRWsi6NXhHQBOf1hz61HT0rANsouO1C
Xbu2ZJyeI905ARRc2B4a4ZUrspcY0lAk6K9+m+T5Fp9hdOnHvk37dyl9lfFg2aHmVMSjimBez3Sw
hlBNcX+wZy3mGTQh4I9S0a2Ksj65mX3Lf0vFOMIRTd1VO3eVS4feMG5YiMiWcnI+YuDOaEXc9/aA
yqC1RBJs4Yca6xgB2rUTK5S/jSmrJ42RZdiD3HPvaji+6uDQMAXcXcbjjY+fa1qhE8vJREU+5oSE
8YkD4hGiBnNpHAECvZTItqieo4N5maWtma+1G7UsnfPsDUmf06wghzNUtRZbyNDpKzoybHVPFG9P
9EXmN6MgWLfp8RVZqTm8OsLMLvU20+89iRp7DcGTMN1hVhLhe2udJQqxQ+z23ZPT9qwrJckyBdJt
gnttQIqdJH5SDnx+OpgTN55YlRgaPOGamhi2CKBKItYdm2fXrrHgKfj25KD7GeM4FpHXOfaxW8o0
Mp+MKoEIRRditNZiyChCOA6C0Ih5YouO8KdL+fBey+zgV6M1ZABKfj9Yd13ByqrW8XLi+kyPRqs0
tEW+RyizhZp37uq7zNZwQzZEsz/lYtF4EOETh2Njegwz3G6T2loe66EeU20su47xax6n+UhSknNn
z5nzI1VTddUqIJpu00TAJSrv0KRS0GkAk0/rzhEnZGqMKqJxLTJGSAmUWzerHPoGvV1vwbNrP4Uf
tJeNRx4MmkeojOz7k+NoTwTU+zS1foluTsnUBoRAAK4GGT0fYZipNvaDnaKzvenSFuVRDl/LQC8K
cBEWCRYjLbmcJCHp8NEpDxpDYQzs3ZW77ky9xeGRdjRedGYuat1XeaB5zGpSjvSPPB7WyI2tS7NL
iHbGCHztIxjaZXmukycQSdwqjjRvaH3iWO46a+91KKpseEz/m7rzaJIbybb0X3k260EZtFjMYqAC
oTJSJ8kNLBWhtXAAv36+qKruLrJFvTabMZvetL1+bDIyEXD36/ee853nzmmRymVrRqJ02kg0lnuV
BliG0C+c0LNGeZpYBYn2enZA5LHu5K40xlOTlPpeq+V1xwwU114tkbaYEr3xwMlfvtngm8650s8h
5uc4vhuVDaAiXlcQMN2mdvcVF/I+krZpuqO+p6UjE+B7NBCYFMcZP3Uwr8t2K6Gwdg1Z0KeyZUDZ
STqAKpuGDSPhoE/MNXQz3BzrevokDQ3SAuiXdAeleGr3mXA2J+JAluL9zFKofDEsKdN7MbC2C/1m
sFQ0E8IUARNJgp5NNGMqmj5fGozhsJTG7WyLPcLzxya21VMBvCEU0rhTaR13lvIO9uK+lZ3PQWnv
lYbIhkJ9W5Pk0m+C9k92m0Em3Rv90F2Y8ytAjAd7crUpYU9NlYeyNc8jPIxwwNFlLKU4LBVyRqMA
RdFZtebqBNgGCqv5KRaMRzsgiWhvnDyaVzi7uPK0PScdkOEkyz9jgpUDXUo6fIaTFRSMcN5mOK7H
mY+wOH0aM4ASvbk6csDnJgdV5o+yxKQaQnbI4IYBqkGydnbojXVaPbQE7XHKlblwe7ls0VaoU0mz
fXrNuy1UFuwNZ8LiycdG6CGHVib6cnB5oHHyij6BrCib8d5DmxFQz/6cJvssNzVKLa0qDbqhiWyf
BSl3NmaidEDtyaaKyEThCSPOEls3xfd1xzxZT7RY4OVJSAp1iGg4VPWgUuuOxmnu4i20xmwZdpQa
wnN6xtAebY/lpsBPKlwbPUt/0tZ2CbL5OiDC8JzPvtORsx4QLTNHit0jJDc7yvdV01vLaxqAON66
WKvsyuSX3Ocxz5xt0NAUT08r42s3WSlSrypNCZqWN8inZaLOoUUd9cSa7U4513zh1ZJtkQw/13hc
yWG4ZdRhhLkmrTWmsqT8sJNRuz4jK1jpi9u+1q5ob9E+548WtT3sGUHbxls1YNI7W0g6KvyMEN/c
Kb63SiI9dRP346Aos3o/pHTFgw0hpFdY0I3onalPtOPtL6mqV9OhQ46L2mq8NjdGgC+cHPMqdqnc
kDZez7UPFMXx66zr4eNVdRpxmpQXW3KWr5NatQzgjf6wVrINTbuqoekpL7PNDMcqdPXcIL18VldR
uVOqjso3DCTG0TFNJ0riUvlOGwNb6NQPCE3j6Z0na3wdCWI68sXxxvDrxb1f9agfITwa/YvZNQoe
y2XTAuwmiPrq/m1Rm4V2KzTAQpvaaFCLfkUtVC2AAFHFB6UuaSKaklL51hbgsO2e+YnSIYRH6MrP
WQhEyiGpsIgci4YAmiZd+L6X5YCwDhVYJwqcsQ1J1aLNXnJwT+7WmvZBrpJOQQa+8E1OjrYi1zTQ
ri5Iyk6zqR0z5lGHCkC6G28EI8SysN5WeUL32rLcpvg6sMyBr9vbagTsXeKmUbSjWMvmfioNsXlr
os1MVlG6dlJr3wpjpJ2bGvWxGhUgeRbCE6wTOoidsnbCQjQ1oxo0s5u87CXaL9+4mqYeEenLncOp
sbNlW4oDq9K3S6oBdJexjGKTZErJiWZ0H7WqxyeitZVj30vDk8ZdPcpXvTtUzpieVdEkt51cHJN8
uFgEAJ1Ig5NVnwvAIbGkfZ33xRczbsSrEU/NE5IisStL804ush1F3ErrvSH1A/8oM1em3v1kDMzm
mc6mCDBD9AjTeZMqC42IyiRTlCJskMKEJTmGTD0lLoxd1T5qgjs6bMByt9YgJlU7Td0sK5SdWNuT
VdJcc5JxYuBBpo0wq/SIsLRnboJ/WtGW4aIVRbwX5kTjehLrcR3a8dDOQnqk5FL83qglwhxSyIYO
XzffO8R5v0tTyycGWn1ek67cIRHcjqImFxkK1VuKvok6ZOoC4VTQwYpsxgqqfXZ63zjhhDgBuYwe
HzuJcWaKOoZ2+KpepGptHkm6r88VqKmFEwo86JJqVNMreb7bVIjQttLxuLbQ7RCkr1FhSYbfStN6
rAi+eEy34rsjoFpWwiFVeF5QjNLCtIn1UYWbTSLetUleXtn7EuV+Wju+WTenKq0+1riJQ2rv+qib
G/Hj6kjTU+u0b4UWrx6Ih4R9ZxhurMWQ3AZANO+UmXmpliNtqKk84o2b+mxiOS6zYjcgormb7FF9
tPQ0j5ZurmHYkc+DpbJzzlM+bAC7+s0b8o73gKlNyCiufXeoDD/hgaDAIcUolONY3Vek2Jzpyhe7
lRHWk6PH3J3GsRRHnJ5TkM7ls01eLyg97A1xWSMtcdT+RWlG9Mdxfhgbx8YDrZlcrRQEAoSSooMk
+Sc5Sf0MGomhW8D4eDvFramEYkwe+E4WhuWZRmM4HkIcM892bBAfty4lSi/5dtCVjWE+h7RCJmpY
VtYuXbM60LKRGVfX8orMZrP6NL/ZXhCjhLXI2I4KrjEKZ8tjlmVaBHw629vUF1zoIBSWplyF1STu
mYYYK2eBk77ImXRbJtkW0rj+hDKiHvi2lcDmaNkTL7hz2mkN+m5EhbCII3sBVzfBPI96bYsKfWQu
pKqcpUt2VWytq1tXOvkGpHJOOADLdTeT5OPKzlUuwvKOaH3hxMvVryg1051DC/Wlyi3n3K0zlRXj
Lhc53wQ2HkHCUDhvg2M/4GRUPDjBPWAyBSSaUjahyRxNYgExX9a1E3Fh+UddluJFVDaPYEmWZW8L
WKfrRl8dF17lCauwHuK1bcN5tKoJo4pMUWOkcWRs2xfotBs2am3iMmZMq8sBVgXd3JbeRorztLcX
c9HdappACxfjzFfYbfS9oXWxkDquCC7aRuFjQnsDVPJSLov90ZEuceQvVhdrgJe3x1dinPUElQlq
2F7/kkyNfjBJ3r6RcPq8FpLS3wqlXaAvihXjgGG86q18jSW0+/aMxlV/LXW5vTUZ2x46XdLPvVpr
t/pQ6RDsuF4IJZPvuFAah9gu6l1bT+0BvHtLfqKEphl+6nSQalucR5iPd+SW9Tdd5vBfK9jK0yRp
D2O1AKZddfGt12flrRKoMBGWT/3OqEVhucVQrJFTXJVuAx2vvWFaA//BTWDQOsEUqDGfWmuTP2BV
kk852euHxhu+EyQwh73VCAVymFIeod0BPURUtVuYuiPnipnRujRTFWYXUH6A0i5LhgaCGfgT6A4x
BRBnKDq30XlptlJBpVrJxucsDdMIFrjrrqq3/Fnb+CQ/b+fpLobei/vBohFaFP173C1OVCiK9qVp
BEFttfEhZWV90FcYthJBGo+U7Q/ogLMTjLhxc01tuxNYwl9Sk1I2bZcpkmU5fSt0u/hs25b9TTUp
s/px15BjdJirzTmNPeDtdSzaR3vu7DvZIrM956WJnFwmbjhnaLm0SEHraVR3zZpI96qo75a1TX3d
mO4mlAPvSFWRQaAJORez+Ip5G6Z1qsio0ppFat8AAsEiZUfqvaZoEjTBjWT8mgoXR9Uktch+jM4n
vEg6Jqjz4cqlaL0mOTlXymD5ZimRw53luXlAaiE0QsgqGjlUsXhi7ZL3fVzg814Nx9G49mt835Zr
UUSz5oxSiBRm2bXqan5awtyCjhEjk9/modLipXlPxwX9MZN2hJp3SWXNK12dob7MRWmguzOu5MUF
a8pBmXpoXda0qTZ28EXohHUXS/rc0X1i2m628psC72sN41JM38iVmYpw7jtnF4+IfwH6b2hnaEjf
zUVPe8lekQrt4OlJjkoICFIpAK5rXmSRhocU4ftcUh1DWjbto9HNMYlOfbHakVPHzrivNxoup1ZF
2BY2UjyrKBUNNfchbUg+FmtuWYogs4aTb83cRjjTLdtpXbx2IzIxYppMTALXl9b4IlKuQjdpMZfm
dzpwBZo7a51HyMfAT9g8sRTqUxxqFSW3C260VS66SVICG8s85GFO1fKB4qd6VLkQgLMtp3tsgUt8
tHRRPo9VXz5ze+rQDKDKxNpQmNMuq/FuoRpqcDqhr0ix8gv9ZmKVcT3PVSAQ3ZJmVbByaz0nzboM
+4peIu46ONq3PVlT9cFSGcq7TY2oSNLr6lRDrV5JXsO+6llNudQ7rJUZpeac3KVGbJUuWwIurYEo
qtar67b8Dm4dbdw1kct4giQ3lrsm69nTUwKbyyBR8Y9ROiljFwwCVTlCQJ2wFkVe6mtAQ2/Shqcx
WURaZzJB6LEfNV69bXyvQ+UwP9mGbrllJMnyNhNTn+/TTB3VyzLgtXHhpRC+WtDKe4xbXk/SHeUV
VbgYBByYbSTBfEtSHVkTiR0xHLCeYqJepY2IQgaGYZNcuyO5Ki1nMx+A4CaKNb0w8BDRXKSlcW82
EmzT2JDIRzZiOLFcErkzG7Vmn6nK03OSMIDwtGmpUr/JGD15Ay8ElHiqT8vLk0IUnjWBm3cVmyk/
zvOcLvrsVOjwyR/cJrypY9Z6IxWY7zSZsO42LYMDio49M/fanCHpqlsGjuj5JZ5MjTygwuZdeyYU
vIFthXY/UkYQ8Dl8Y6rkjRwk15xXDpBZh22034CYjwRlVuwZS9N+pIi7Km/iwv2VvMv0dtC0+oO4
zunZVIVDDxwqpz7ICkSbxgIkbWxY+PK6WsRu0mJDjwwTaP8+Lc3F3jd9T5827fVGuLMwhtPQlaTO
UVbdqsiFDfSMdfmsUb+/rISe3zgo0Cqk3q2jcaA2xpMhY3PwMCVDZKZYtl6xNDo4PtOGU3qpsYKh
75/xqUGWp6CvBiv7jk+Olj344KmIBlRqq0v/ucaKp3MknRLO2x2+eBwMZDavS8hPrr3OswO3XZNi
mzd+NbJgWizePq1QxaEHvvtF3Zr+0U608Ubpi2RHn4FXBsy2Zfsj9WMSjaOxFccNBZ/wAEdltt9o
CX6vTK9YyohJNXVXkWR8W0qSgmYO37l2JMCu7EmwNNRyL6k48zw0txYHd5wsMQaTUVq9VKmc4wLS
U73YJCCC/SvIRS3X0ThAA9OqAwncRh1wV+PlFjn1vm8ak/wNqxZlJ9gL8aCPKW72tJlYFThWY9bc
VEn7FT+Q5orSoqRYYx5lk0GqabmCm8GQmvhzyOrqq2jrq+JmsEdHvZBUIas0JBRKq3Y1kZBKSNtZ
mqzK2cORyDVQ/fV9l+0k/VyKXDUDnWvezZUOo/ktmuyDPeAU8JDqNt8GQ2gD0DQTkWQ8jOUD/Vz7
NevG4tuq4q4AyK2VzypFJyKupNCeN5legDsR7klzHZQB3cVlvtgsv5wrgbW8KFDbhT84NFf2MsQS
LtZoOtgNKhV7HrlTEJjyhBRiV9US+Ubva+Mtnmk8E2zOAp2Ska8uVRY53VnCQBeazZTdfKJTEROJ
1pZO96q1uEMaqte8k6oTM8y1RWWv6ze60/GrTaUs78TYS8w3Y8lEG6Ylmp91LSG4XDHicS+r6iB2
mOy0ZScbGyqooU+Zrsz1rJfYNUuoFNXcYg0p+XUEsqetxIFVqd2FDGP2PA7hyafPcZXIpX1Vn6Zc
iNOVacY90Rqt7QuJRM37alnGQMyZrq5Hg/vRcjekdUJ5Wgm189ZhW4WPT7V7EqPVNh72XOYcq5Tb
8/2vUywSlKtqL2+Zrrk1Q7C3ZhDOzZzbPR6xRbVJSuCMZGrrtMlDkc+qGl03T6yB2PJdKZ1wmOoY
O7iP2uO9Q/CUsrd7UTdB5iSfg6NmHpG/1HRNpjv7dKZd5G6jPT4bRrwtfj/14A+aAuuQ14DCJEAV
N8cpJh0NoedQOzsEuTT5R7r8dTQDkl12uP2Txk1qqCaKWsfHwnYq82OyhnS9zR1kpTe9ObJ4jWrZ
RphvM8KokUYJKPrCghjezMTiXu/PWrknjQekVNdLmKGGvuq/942UjIzPpOIZSJm8HsVSqPFXdTO3
ziEck3gLbVD68VXO5GJ7VjFbcwlQhGUHBsJFK7DpUXQPOuFyKadgEbQKfjbPbIBg+3SAoJ2bA30f
9IacGQxRsnQPWpLgvFm0UzF6lcVJ8aZvKdFqWJf6arqlK58Pd5iH1acNtY4VDJ2jLaFMPIKBLdCY
jMskYceo6iTz7Vk+FrWi3k84U8Ke1uALYp/tPcnk+AzDUeH6axhHdCXbC6a6jAp7GO6tZCOzYbWx
hSQm0xxgRVFBuXTpAMX7aqvIrV/Hm3WimOOTVLSvPlNZ6wFu7PheVFbC6+Nk1k5O0+6WOXb5qbQ9
yUdbAuBdY/chVmHu7rO8zZ2rTts+mi2CQF8qhMAARqqAJ5J4JSVpweuRgztX8QT7RbpZ3xbdib8O
suU8SZS+PnbxOrKKtMM0kxifVUaOkusAJTnPaz7urbmWLykGYitK0S5gZI5X4qDKpkXE3+RjxGZg
RFyrrnp5Eobf2rRFtJpPQlrCVcZjhG44fdU2PY+kcqEDgFsFR5u+HAzUG56pSM5hJR8Cs1dh3aTo
bgMTbS9WZoLbC19fDF1iEBIru6pMtwcC00yZOdY13DfpaXCBWlqikg7hqzoOCCUtp7iwggiptbDY
I0VPh+ldaE5J35BRFEPvOT+NkD5UWF68hoyl4cK6CTfdcHY6pwgaq0ovG/1WIizagdGqkazE6Sog
PF21i6uHzSjT78yy2eyUmRtbWsly7tFSbjWvr1IMG3M6ksutF3pAXVsfxNhqg0/magpie2r4WpWC
5BT8EasD9Sq37ekrhB1AV93Un9RtS/ZKUzIcU+IXtF01Z48RS7mHNr4xsK6L/mUVync70/Obdpqf
LENZOQqbIljpaJ2Yn66XpcUD60l6n903ozB8q7enxqXrmXt9PBiHkTxUeufS9Jiuuv26lqI5KUgs
bmmm8uJvSK9D2ehlfzE63g0nyVS3j9G9ePxoDi6pRo33wHRB1cdgyUL89WbjO5XcpW+VNkgHBm+e
Pfekykk5Cup0E8OIPkKa8F4JzK+C27FXLMaDvNjVCSUJbGxYRRY2m1yPVJ4Z02ou+rf6tK7CbQ3R
nLe4dfZckMtnJg6VPxaTSpMNXZ5nxHameTruryPe5ebbAkSmd8WaNk8YFq2bbMvXr07bqQGUsok0
o155qRVJ0NEdOVKzpqdhoRVyloaToJHlYj4/GhIn+VqrZhImstr7qOS/S5Y6R0bdjqV/lQh5/zMV
yspXTYIDYmj6opM+qgGPnXQHI+up2ZK4OeQZTalBxfpX2qL+E2TMj9ocpB02oVjcB1AkqAANfyYH
9+yXcg0l3B3yjp3a1jTjuMXT/C4MlXmbXFmXXKhUlv9amfOjSOrXjzXQkyD9khUqN+P6538Q5gBX
XYxtHRlog/qx3aoksdIv6XmzpRLgA7S5nu0/+UzlV8TZ3+ShfOo1w8NWYV5rULL0K9/7j5/aD9AN
qpLp8zjr125m3sjMoWQ2LxcF0diH6SKmxyUeGeIq1NSww+w8YujPjW8uzG0M0tWU39ZycH51Uslc
Xq1haV8MdTSkvSnRMS9pzOSN8ca4mRq6NfT8e1WAb2T4DR01widKfbDmyviOZpwREDZLokU00t1x
Y5dNfZfT1pA8YvJwOODqeLK55RIJjAlWu2t6U0EGJE/tGKVo8qdgzMW64tmKrc5XRoPxXM7FqHtz
Vv2qIMFzyC7KoqNVBrDz0ckmJqhdPkp7OV4LopGE6FrPMrG5G4SM3C9aTppkwV3hTSyCsw5oHj1Y
SqtQkyguidDRNd3PE2mjLJQqhPLonGTT71PwWHsb3wAs26Fe9yZx1piFQBqze/Zde1AKk1gHijLt
BZ1hV/utAQygqm28mfWyWNaOiVX21Sxr1dhl+QzMWY+V9R0fdCZ7Ur9MZMijEZcBMC4IA7p0M/2x
vdo5qd4WtgC6YxgZc23q9mU1ooDunYLGsWP1/dHZCo4ZexOANBe7R/ACc2gt/LZ1eu5jUlbvyCRC
MNeYpKYHOTT9mWZDWtIWUAqH7RvZDD6+cuoPukIQRwj+GzaAs8rLb9Shf0uE+o+Voz9ITf978YD/
TKf6/6EI9ZoI/c9FqLvsrX8tx9f+jzrU61/5nbhv/KJpqJVhUZKaqSnoR/4gRIUMqAFANugjomOT
0Uf+LkTVzF9gvtNGxNx/3RSu4sTht1zA6x+RB4MXAKgSi1BX/h0hqsLf+kFGRytW0zX+xSst8wrT
ln/afmJaIDnioO8K9/I9r85jda98uUbljZ6NUdw3g4/iUB2YI5+UiJe92YkdrNCjc1w/mW5/jHtS
OW7qRy6wl/Ij/1B8IyoftzSw3sXziKL+lSm2V+9XrwucSPXafRKR6XTc9vNHKpj5uJ2XHEq/u+sO
5mt6q38HUH82Tuqrk/pTGTHlUZ/7x/E0HKSQ/tcFO0tY+6RE7Ytn9a49wRK5y/da2NyrnhqUt7iI
7gAuNKRZPDLzinT6lmF9ae7EE6QI/mS42072bjlNz+O+u5cu2rt60D0agrvxZO6KG0w9u9gfI9yI
B8Abnvk9v20O/JQ32tGK4ufqni3Eebe/M7BE8I0vLokmmDTIfiBgDL596A7klDrMcS9OaETyU7Jc
mKc5t2/TOTuA4DkkN+ntenAu6zOP8MTv8F0N6jDeb252MD05MI71heg+tw3Lh/hR3ROX4TH68B5J
lg2gUJ3kg3ZK/dmTw/TGfowPDI6DxtN92j878VkzVWN//AL27qCE9EuCMZrOMSgA9qNj/M2Kip3+
AApzuaPm40IchxkkKIxPXmYCNEP1F5G+xQGTvJXKkQ1WHI091xSvDhe4LG67nFAPVJ79dXxYawp4
Zpyu8WU7VVF21x67HXjTfN9Fhm96Ob/X6JY8lnyf7q2wippdclQP9ePwTbqpzvYtn/DihAr9lACH
weraPPZil+1M37rXInrC+QesSOkF0c1F7Ozv67lHavji3NM3f9GO40N/ob5R0t1G7K0cXe9TNFUj
+SYLlUD22x3joXB6tQ/rYaw93zGD6qhcpAfez9m7whOyKrJCxW3O/H0/82gXh+axJJMqtPhGdqWP
7c5lb78j9A5sCo2iGx5aRZfNXzjyEJ/4Cid0CE9aqkIZqNdpDoWHy6J6M/zF73aoGolyOt9Wnqt7
zX0ekpYXWlH5EY6PCQ25Z7WmmYDYhMf0jYi01LWD2Js8MjkDyZstforuW3XG1Bnic+WYQPTGP/GR
8xrJ3rJfLOr5i0lIXVGfrpF3bj+FivkFKhIr+TvBLVzRCbo9Mq3Embpo0aKdR/f2fQgRYoMLPequ
5dGCQW/jaU/z3fpgPCGn44LfVkf+f4z4ytVrSm94n/zUXZ7KAMVh1F8dZt6qwo7B+nuqOr+eEXyP
6PBI33OFcwBjO66R/A693KMNEMhBvNOJf3jtDtsLLdzcOSAs8BXSyg7xe/PIfbZw0zowZ36NQ7ev
g8J6LQ/ZxXjsvpO1F60M7G4YWQRjuB7qk74bQ03+NJ7w9cD7v0wPXEUtT9HC4TKfkRcisDsbz3qI
A9YrfUbcBdtRyEW3tkA3MJhl0JHptLipUsC1pXuooUD8jeJsbo+obfx5pz32B5awaz4R5w7PYm7u
5pmLJlMkXKyWm5+bW/3DVl0s1OEweOqhyyjb9lZ5Ll+zB4qwnaOG0CnwCn5HEO3JXfDSYABH9OkW
d1LAot4jIDCGYNReeb7yl4Frtf5i+k7sVZ9t/yLBjPOLHeJBenzuFukm+M4zwdj1G1rRzIwsxysZ
PPRH1KnDVyInXRRK93CB/ASAVnrUFDKRoH+5vBEjj2/GVPlCKCG5R99SEH50ygVm7Pc4K0Mt1B6m
LarS2wXeznxQg+KZSaLyVT9yja6fOrplL9NLBkIA36sdMRrHmS128hmJlvfNwm6WucNzkYam+TxC
s5BfGG00kWAiNSKiC4bSl2t/+zLBMdl2GB8LLo6vPOv1QSv4B8WDeLCeeae8mrf7ZryXZ2/gPs4t
5jDeFf6DtVe4iDDBRoMRruIjtU+Jc4fYXLwML/KdjEI6lNVgksLcHXeT5EUwAuon6da+H6IPB/aZ
W8k+ZXF7lvRX6yxLkzd96S4TvrohNGJxVpL7OtRQ4GPYd+tv1oSUBDlDZ2Exv9bNkre8o53EYetW
rrUHI+mNfnYvgpWe3+pZZ/pwvMiP/DtfmIffpSiwGxGyOBRfSg99MLVn1Tmbb5XLP+vnweyUnMDs
Gy4dptp80UAEw4gx50DpgmZFCeuiRqvgjU5e1bnW7EvPpelWXx3dNem6Vufsi1x/US79+E1J9hYT
0OQ0fNfGxe3ad6N/ci5GcZxQ0Zx0eed3weSyqGg5Lt7THATivRoChsguK9FdOld/SbaP+ayUWNFb
1U/YKAPmzbbH5o72los3G2vBH9xBoEG9jtDHRAEj33JiUd2/D7a72fWznqGFLqoXCRTjGRts8RDn
ntTCOQrqHZb6/DDthY964c2+t+GI8SjGM3SpAbjBG/8xnsvDeoovhlf53RtS7T0fxZeKTC4AWXEN
GWGrb/cmp4v+Ld1Pb23ngp14025FpB9Rq8FbWcBK3DYnG+bdF2HcKhFB9L4a8rsKT1NCa9nxf6S6
KxMX6P7KNgLomka8q8hfmXBZIkIDaBW7rt3n2YGW4NRA6H4Rqpd8oJ/q/WXzLCmoq0OM+xp0h7U7
pAdeMt7m+awDT4MYFmX+qx3R3FNQKtghdI94vJWbA5LRZfQ/CDuXfw/v+79dtP8HlePX+vWfl+P/
u04wvpSvf6zGr3/jLxnd6i/krmH9xgBFfY3P5a/VuKn9QofMUK9lMJxqTaEO/r0aV+xfIOzjIrNJ
fNGvJty/VuP8kXJ1mJHfCNcYZfC/lX/1d75GG7Uj/wYzQMXQIdb+hMneqhlGm5nojI4wcxgypFSH
LX5tm/fGGd/szL6bulWJUrVoD8M8JbTkaBn84Yn9I9/W1Tjzt4YEz8XEvkvDEpsSOlvd+slYoyN3
sGxh6/7E3eQ42fPBrvEc5vnjIg3HLJcgZAAaYjLcnIatEr9dNH/ILv/BN/Zj9+e3z+c2dG2LKJal
/JzV4axMwIep031EQ1LmQ2iAIqgX3aWtDFZPLG8j8ZOSQlT5alp0nrHISwazYKRqoqxpH1QiM9wE
Y04LVyBPfbNDFqz2ANBwi7TNby2cf2uR/feuvZf5s2cG/vlf59d2+K9wqj9eQUnU/wFWzH+dOrfD
DVoPn+sfl931b/y+7NTrIsGV7nDPVIgOsVhA4nMY/9f/kNRfuAMz+OY6qzAfI2Lur8tOd36xMJdh
luSWa9CY4+r8+yWYPyL1A/OXTHwvS9X4t+7A11X1h/edD7DQEFkKChAGtqQE/NiAI5JmXPCFsy/3
KZ18KS6eJdBsN1YjpcdJqzR/zAzLi5N2BD80DIjP6bQ1Rmb9iSXx7yJhrz8JAhWLNgFPgibojz/J
GFd1bqv1QlFcNJk/Z99iU8tOTrcp37NJIrrSVtNv9mqkZPXCqnInmg+7HvPT13GQDK5rTIXvdKAb
0TjPFTgyU8nupXbd/iTE8qclen1keO6u3kWAjhZ+qR9/0Nkc0LsTU4lEe8pDCTrZricyk1uvgNbk
VXbc/lnm1099il8/kk34ShVApa7+7N4nuRwcsKoLJoVcrLYUi1+TPkgK7AjZXEGdmfjhpXj6kmEo
8xuViROlD4o0OyvwE6yonQQSYFEY/f+79d9+1g9j//k5sgH8J6x6lsI/P2x3/CI/GrAd/ve/rXn1
GhrJkidkUuXLIqXnL0tecX7hC9T5CkmDYY7j8EX/ftBisoYbYRMnqWqAwH7tiP2l7aX/Yl87Xpy1
fzme/w3/9U9IeqJ+bdOGrcF44XrW2db1ZftDp1+Uc1ZLJqLiuFmbQ4xB+UJoUxpJpOQEKgibG90S
812baNJunKYsyghTjf7wsP7BOfvjC/3bz4AJmSA7tj6SIX5aQ4uZCa3qu8Qjy1uJmk3ubixF6o8t
06vf3tB/eqRe/6m/7XC/fRTrVGaoQsTu31llF2y5xiyDZOst7lij2uF5rLsBrda//pX0H0sHPogg
L05uB/oH+bt8iz8+12KMKRxkfqdmiY2AYfQS2boNZrJkwn4jrCrXXbjRNLS7OrO5Cq6VKe07a1rf
DWPNz/gRpadELk3cfwjhuL1upvMICHJRIjHXhuKRr4ciIGkUpkNQfwfTxaf6Kzisc0x3ZYLOrleY
ANAzFe51a5FzUUCI6HyNOF2mp7XJNGcR5EeQdzE0XopMF0fqCvU22OwphuCXmO2xr0d9C3uJvHRs
ZamVBszKW/1ggbFL/4QQ8ndfD6JYpl1spJyRMhXmj09t0dQSXSps4zRZ3hlHJCEDyOJPkn2uZe8P
LwELkeWIAFJDsc3r/9OndN0k1EwqEs9KBiWSEl0c13hBmMpqeXJmrQ8UaBqja0tNHjmJolyEXXHt
6ysC45URtYmmKEjR8J2ImbfpT96dn4dvqqrIsqnK2M6p+Si4f3wIvVqMFGf8eNuA0ahlUiW7rSTP
Ydf19AXhUj7+65f1J7QOYRDsS6w9Kl2qbqz410PuD5vAUi0GNqMVUGEzZ08KCpXcS2X4w0lTdu+4
rVvsAqCOXiw1bcHt2PP0fyg7r924sSiLfhEB5vBaZFWplKMl+YWwHBgv02W45NfPojEYWCVBNY0G
+sXuZjHcdM7ea7/5KC+zLcliCFKQB6XnZh+QFDgWgqpa2dn0tPOymX/4MQSUfWPiEN+wZUBWpTdN
eyo775Nnhk+fX26R5BHYx8nlwwIIr1gDblKdmIOu7PcZ/o1o6CHpmMGvr5/Xx++HbBPPpZdHZ8Ih
euL949LIGqf952n466wYgvli70VVzjeA0azLry9lrxudfycsXk2wnkA8YD26RQ/4/bXSKga7Omjx
phoz6CqibIJsBxnZRUVjaPNZ67sxdt3AkPkGR1ryeyG4hNitGYq1qBoDa3aZ6O0OKn3uH6AeF0+Y
K7xbN/dAgoHqs0wqUWPhRLpdWpA3g7m8rkZT/dZHRdY2XcnugIwfTuaUjeNt7TQdmRNAOktsmGaP
7TeW+sxuZ2xxpiSVedvbbhzc8Ifu3YST6k05fkl/s9ea87oith65Gm5ftH41kQNJlurXkg8lPRvT
Nj11hDI/e37rQsp3YTMdO0cHSSRPLZIkIu/sFNxQaIAaI9LRVNQYfQXVuqrL7qWEibUHLTz/XGTv
Ujw30AljVA5uQBzkv4hPdSr8O1b3hoMofpGicm/dNndvacwSC+oArjR35TjNvxQyHhq4rV9wMv+/
DcUna+TRjvjvGOWs7puE1dAl8+yjhbovO2TTTsmCAodO7Jy5Gokhj+soCWQW6lXKOdRxTX/fO20f
YZBRm9IBW9C5bRxCZCf5tU1G95xwmuHJchsLyQPrTyT6AhvN1z/2eBpfP9p/f+vRDBb7nWG76wSb
FxaOU7B5oSO9fPv1VT7sXZi32AlRcgAoBV5r7Q3+O23Jbh5hYTdA+EQ6v2EBz4jgaOZr20mTpzoZ
SvCtTNWshSvwF30KCitTd4bbr3/HOtzfD1F+hm/bzNb8FNKE3v+MBu0wjFzEjkYTe2HZV9N9t3TJ
oVGTdykcscrpIRM2KB+9EKFud+L6H+c+qjS+xQyBvNIhqOb99b0W3fVgs6fRUqxBKUqRSyLom409
V6gL9MpwT6zSn12QsFrKM+4aJHccjaeWahwtXcIunVOSIebaPetdtIO1kgQB9J44sT59/JxMfYWw
+LSJecTO0Xzb8+mkwwwodCrbMWoM0gSk659adj+9CnIHx6HAxRA7GmAI2IKVKcgS0gU2cmnozUx+
3om97qdXob8MD45NAvqa9y9rIgLSnwPuJQhaVEQa6SNIo/73IPb/3uauIwPbD9t5zvEkTh2tGiJm
qkbUnoBJ1/Bkt0u8dXo4ll9/+J/dC6df5iZ3rdIdPzEnEdQmsH5guYVhvnF6qzyb+kHdf32Zdfy8
H1+okHgrJlIoPgHz6PXrpsocjL+8fiSQO3TC1q7hr+6LvHAPDKf5W5DbNDaLyjpxg2up8/jSBgOL
ZGR2ZNREji7NCLZA2TORzYSgbTGY1499CwO2TDFl1QsZyHXRAzPph2o32D9lGTyyIYpDYqHqE4Nu
/fyOngJlhsBf8WqcJY8XMkeREpHaA8auZmh+JLil/1rgASbM6kSFwXxf1FjXGttgLmHFdJBEoL54
/5G6WdIpHbU+FYYl+MZoD4i9zocRv31DASl0KwwYuwzjL0rPAl6BX+YYla0afb+RDOm3pp+8+Ebw
f7lXNtFUG/bhjoa5Mi1QQhIew6S84NXERyWx+9njDKJbM/6GsAyKDpnR6SNtG7vmOeKhd/dSh29t
++OUnFirPj5XSrsO7Ct0Jz5b4PUT+HfvS0TANEPHB8bKFrvChQnfsx/OFss9lYX5cd5cg8SpJvMp
re6Wo/WKk0OpbAMliCYa/fdUz/2l1icFx9DgT91W/f7rcfPxzijr28Q/co5gYfKPdvWBIwR+Py43
z4u/ybWG2AXyrQz0DZBdTjzGo4r9+s1wUx5oOBf8AQmjR6uQGL0YtnMek3zSofjSveq89yURMA0x
R/FS6VSkLaIvSh/FNaEqBx1JZlQYTnH4+rY/ThfAJeleUCuFcuUfqwit0censIol8dc1z2YyyX2m
UPZv2q7Fv4o1ZzmUpe5sjYxch6+v/fGRr/P637RTCgDYMd9/TMUMZ5VsJuxbDQG4+cIhH3pMG6Yg
tU488OPJdx2YVImDVarEme14URxikWLnyOmA5sNPo7K1KPbM5D9+QvAICNF2eK8oo0zW+vf3Y6D8
NdqBTJ3cW4rrZMkByKpUuxwtpz5xqb9HtH8nON4WEbFchV4HDSh/fbb/DEQClmpT1DpBdHR/MLh6
QbyfY+KtNrBl1IThtHCss7Gc9exAAXhic2dV2gwMQxkOkhGfDHrsPa4MFV/WAHm/ai+xz0BcI3Bj
9O6Yd2jyVk6J76yvtOwZ/i0UsqVbppqki7ZAY1QLbBdffxMfXxT35XI6ZfCvoMXj+7LtJgGmjCFW
iv5MaVoQ1SM6+6+vYn5yGZv4CvRwa1WY6eX945tT6jlD2SHXqMaW0LsUeDk1KILrletMN2NOgjFI
lhHij6zgB1QQoxG6lal8sVBjTuHc+eClyyHbzamTb6Xtwn+ebBJGxFhrSL3TDDs7phPhRFolgC00
Q9zhmsIWR1xFNyHoHDSxWCcWvg/bfD6MtelBsYYJmuXl6M6CKeuXlmCpsCd6wAhE90NOq8pszjyo
6zYLsXLMe9UQrhSnBDW4ZmOdqPJ/fLgMN4YZ17c4fh23IwdRAsiIrYYQgLHcZXHcMHssSfT1O/zk
KmwK1x0OLU8P5tf7V5iMJCXBDOlDowVO1ZimcxjjUd9+fZUPMzUFVg9SK3tDi00biM/3lymWkQ28
obqQLcX0jPsu+DNkXnmWtbH/OGRWEXWmhOASZEH6FguKApVueu0mGJbhJL1w3Ym+H/XrWsiaQXI4
CWBr3fzfUb9a+haAXSq0zHuowyHO8hElPTuuEwPkk8+IaYy1yWFrT5nrWErfzLgjEwKUQoTdznC5
2ARsYZRzqDbiOIOZNaUjKaKdZ1fztjEHNyfbR3jmrT4k5uPX7+DDm2afgZifrTneaSJo1z//Z64D
uCGanGBLOBpxdumy9kdUcMfd11cx1+Xm3cPlAqwRHpJ6OsjG8cl0ZkNbe7RdQ78wka+BudxRael+
ATw3yRlMg6tKoRBbOsAgkL3dq1ZhMtoIUyABo4Kg7aAzJ8g4jHoP1NDz4aRpywXgkvS8LD25l8p3
Hmx3JtHWKk9lla/f4YdfT0yyw+aFkqh7tH8hqkH6ld5WoWPPNgVsbMFWXCP+dFDUfP2kjkikHg1P
HhSqByLRqSRAw33/QpRM43j2TBDtU1yRhunQFgkTHH7Bxk2y4Y/0HKn2rEYlTXY9My/okRhU1djs
YWey9Aybno8zkGiY4cSeIvi7Qrx7EJbHjODAYGLMMjMcrcKDGIwe3gbsATOXdGXixaEeGJQLZL9y
wqILC4uwiQoECBQyf3rN+wp+TAGe5lVks/7UA054tis3fxDF3G0VvPqncoAcGQXaMD0bulSPXD5+
xLUsClISZuMKUwm5JmyMMf8q29Ie7VhqyW0N4aLcTIJ8PNYCK/fPnUk5V9B2YdVkhvZHQKxtw9F0
hhI/Thx/I/sRHaPZAO+TWPx+sgn2ASqMtrK2KRYvHwknHNDQD8jMgPrC1pJwDpG/sWf3zwnNwYs/
mzWiWI+C1u/MbKeHJe/teGvryWISDeiQWWBlqn+ZgMosqBnT6nvrSOROOpi1CbhDSQHbdDtvhGo0
Oz9bLwACPvt+NkSkvXSA2pyZ3KyiDkqUw7Wv8Kc7LIqXaiR4iTzS2fnupBOGLsdNkXLRlEg3XeLq
43mQEFoN02EdODmGyWZvksibn+UtaYAbBYEhCAX2UC/CBRg8yQpfPfaJvLkfrLp7iocEcdxCzw39
Zbr678BuFdeFyvpvFrN/E42+BKiBaeq7T9TsZU3+ImQ9ffBRc4il+qkrt4JvNov5YCe4FZmna1dG
Xd7iqrCqQIW4qrTfba+1iL6zavlGl5o8ZILINfMg8cagRavKMd6YsvSzXT/Wi0bAy0Q0NZb2u3mK
gzvHG6aJ2BnDHCn4DqTKGHw/mxpeMzCOvit/CIxT8ybPl+WqKoRc9uOg99fUhaqXdHLz57api4H8
p86AU4PnWu5QQZgc24Fqwp23qBJf1Gmbh0ROxOKq7kSgIqVMd6AmHePPm0kdvg4EQdNbMhBZ9vWy
HrrrAV3CHJVFCfCD9NMcGK/Xo9rL/bbtVz8ct6q7S2BszbpNdQRF8FkiIQfvd00M6khSkTkJqqpF
h6KGNDc3BA4VGDdlNaGCdStp2GejXwEMU7NWYPNvO9ynMwV/ZI25gTVrgse6Mf2YDdOw2BV61aq2
roUKuvXhVcu27o1ej3JHX0D7zRn4MnBR8kKrA7tFJ114CkRn3D82mTbShBF5+lJ3Te+FE17y7yIu
yR50PdViYHO9+GqKOfhcxkuePpEClnbfhlGftdCxminfBoU9SOzLBWJqK/WrYVuCb6XL6XCMDtPC
oGgxKjfoLihbN09ZRj8IeqUJPwEOb3NXegBp1s3V/FuNvndRNNIs9141jY+FqDpgMA3baH6OqF77
0UiTTa88eZn4Pvs/Y8RMb6AReSVHdnhRjW+hvmXzpNOcyIkEcTFBIRJdguJx0GcXmib8BbgMvV9d
4usN0n1ZDLQFstxWsIZsXFJhL3X0zIYa1GtNbh0Qg2acyW2F9YOHvxvs86YpTf3c1NnHXuhJ4tBH
zQd8EMq3UBWPRXWf8Xrqw9RoijQy1i/rIqgCgqcgsAHhiCGJGVEr+2Dfa8W4bIQqm2knXVUOYdpa
I+SOJq2vgDzR8FBTHswcogfwZFke6/vASAzsEXkzzaHvz+kvlbRLsq182FWa23rnbhVol6ZF3S+c
tbh549yCvjOmwgpcamyCiCYO+9uCUMWfcDhsL7QaTcNQUdFsZ+pcJ9i86na4eFMrbElM8LdJYigY
T0mVx7sBKkZz0FPyAze9P4oGFI8gnqc37ZSgE0HHxgNwip1TapD/QdWsjrlALfSJRYa8Hxgq4Di7
L6p2ByYav2ZsthZJrc0gf2WBngAnMSerA8Dr9jo8sQLddms51b23tPPvsvLQSnt9b73Y/YzsZQBW
Xm8mmQV5iDk+EBAuCxmVJOuNePVn2A2cyCqcfks2FtEgC3u5rSAHvw0eLspLJ2DRO+t9XY6h00+0
bDJSSldgbz7EUU7OAN4MHGibdMiWP0vtTg8KOslE0pqDo0y5NJyMeYkSzd+P+dA+LDpePnAtVxSU
cInF44XXSUoCQmecZlvNS960xnsTjrYnjiXd5rGKBMMdobXaNtiUYWc+Vpl3q/rq0R/5Zmg5Irq+
AWXwWtrFgcPfdiqK33qW79joHpxRDymT3NSOex27BK71AcYPCL6EV5CfWAPxUMEens8Dxs5nyeJu
N/JiNuL8oc6z62keLxy3fMs9AyYz7ljjtR4eC6BbvvXT6DG3GN6B0Fy6Vtmu7FNww9aOldUD7enD
2gVdwlMlR4ZcOAefBrcBCCC2vicpKxcW1wRimI4bvtQF7vt0uI8rj3QxNmPqjJbBBQVR/q6FupqI
AODDpILfJrGnIr1t95knH4cRf8eKtBlEfRVPiDQ9uH+B593Z+GHB14CIUgINUPfMfuNRauCx/D6d
vuuV153ps7eHNv+dXKJtSxoeiToXvP97yxRPoODPnAw4UtGb9wRA3+Wud3CKJz8BZSm6aOCkthGs
dBd8ZT1gwj8k5SG5wv0jkKOJpH8ymuTKTuHc5mpa9taSHqSyfJqN0wPpz/sJMsOmsb1Dp1tPscx/
GEQBtD2pPuXY7KvJ3MX0iuDsVTu6Li9KM2+NlBIa2cEbvdYfzKyP4FtXYeM7lKHxo3ObLiZ5c98j
xbIwwqS5jwhrJLZOpICgNABJ1nLrCudlNKZnrX2xgD0lWv4z78tfMp7ERkEeNHN1meTFNphS9kPi
Ji4VTmkSw/LEsL77GS8eHFhoaZMi3hejTAx3AdtJuuTRZOq/aj6gLd7UX5n1faLtPjnzzZQ4zyXj
aTO4eL9d/SwZnPZ+Qv03UpdyVxaxOW11v/5lGxAv1HjtVcneaVtng1CEU37fvZqarOH2FLdl1p3V
Dl9FnsAAXoY3Bv5N7c/loZ5BWQweU1xbq/uhm9pNbEE8GApsMJm2krYM0bFJUl4XjnV1hQtcv+z0
2NuxMPvPKZ+OTRIpSaGefebP8kyPMef4TXdZjPSMPZ88d7ve9DXE0NLSroF3gQp3LTqimTqL2cfs
U1n8qkgJCklZ+J2b4nHyjVevSxXA6h/jiN0Wm0Pj6YcJIgHci97WY3jQdXwJV0N9cytL+24i+Pgl
zJIMQ9OARb3R2YPAL5c5DX+i4oK7wG9MYHyclNlDssEKcIvP7b0K0jY4yD4161DX59mD022SbOx2
9ZrvLEtM7IXZLy8QcIwY1jTAwmjE9S6x4o3FtUdutbGdWwpTpbWuLdJMANRUKJR/B1PswpzN62kE
m1vre5JmbfoOjWZEtjSymzhwSNEUjApgGkhovHBAI92HAbPBm6I9/aZDj7VhSpJ0Rngv1JQN6paO
7WZjTNBVq9TQwsm02pGThWjPOTuSq64vXW/AloSeuNX8AtQQd238EKBn7lozVfe2OxFiVCQgozaQ
vrspNMoixr8mFxxcbef7v9IhT7/39hjz7Vp1e+eNDK6oJU8+CzsfpXLZ95oTTg1ZcJuRgg7WNNUC
+bOWCr8ZnLIhLNK+wxAB5BQyalzUhC2WZcxpp2tbwqRZXO59HH0L62Aa4muW24VcMmMDiE9rQC+4
oGT9aXBAeNuKbYijjO5nI21MPZXw3fvAaSuxQbiAfaRjOcHuOddky3pjA+I4naiDQZPyjT9zbFuA
qc0OcCXk0ZFUIQ2WY2RNMPVZRiZ2t5NZiJk5l8z0i9ZbkHjNxmjdWyUCjuuWCbbA3jBI4KIIRy+C
vMuMyNInScimNjh/8qrl9dXtkDzbI9WMjeOV6RsBrUYDsrrvvmm9MV7WMyGKCA0AKABIgMPBaJTk
DkhT5leeL1jaAV9pMFoTb0nDOodbEk5rOEDYeC3I+SVo5O1CLxJUvTLIPczROEWck+NvXiurN0eD
KU6+dmX8MOMUcByxCs0NeOL+qpgtA9/TuAi2ZZz7nTBr1/5cWg1BvmOzOSbndSuCOfKHJAAKIVsk
Bnpg6Zfk/fb+GRUf2MeJG2T3xWSIC60t62evaMZrqgDc/KxBcyLgodTWSu00+RuyEuBW+qa2Ct8W
OkxOXXnsM4rY/M7kbQZhbCys7P4AOnyTLD7FzrogeJiQ2iY55KACXogDsLAK5ZlHvpRwkccp0xre
dFDkt7D4LQa2DUqE0HnxbSpKgovzcm3SIp9xEFPEjMZNmVT+Sx6gvdkss4/vsaya6SAtmJvskHRx
kfUubnhrsF3sv3mc3WmJxNsFWoX2a+YO+U3sAjrfwKxwLdCa3XjdWcInkLarpjfOGbjtfWshH7MZ
i/rK8Nq0hbqspW8N/8GLW1iIcvTWN3HwBIFPmVvUPnsIiQXX42n3twYM1h9LUNKzGwfN/FGDAL5C
tzCQrz5qpN1obLx/gqMf7kgUWDgZeMLw99Crc/hisU9hsBuyZoji3Ex5ohNHMaIkBoNwZlsvrZ1W
17hOA1QyctssKyMmaZAk3lp20zWRNy3DT2oheh/5wgoeyLSobvnfjq+lUXOUL1AYPaQB29yo5yCJ
x40ktz8GIe33hKTJ1x6GArBbuc5NOUUDDkGNnbobCjPBeJVPfXrWdeRagO2YkwZKtc2O1o0LWgZB
kFH2mGcJg4pkMKC9ubn0+dYnOfHZSNLyOSYug1nDU/zZ3BQd7Sjwo50GGpXRX7Kh1BriUDcVpQK8
vWIBXG1horjMOi0ttuNMYzYce47sIZpvxsvINuAAG5xsD19vcMDRa9d/Ae3IcEs6evdcN3bdU3IE
pxK6cNvOlyKGgam0qfcjL+cDAD6qcMIVpnD3wnMucimon3RjTuQs2twLnVMq/RfHvyr1IRsYuMbw
M1NjVW0q2uYAeyp2jiQH4qwqBw0rTMtMCn7dMv/+7aK7p1nCEQDSbczOtlDDN3a0miQRJmaXlSyO
YlVJHYzYc5U8Jrorn2pJci0qTAF7kooF3wRQChbuQFHviICxEeueggaywslQwYFvriAeQ6jG2XRT
MUtMAUDz9w6BIOdGj1ooUtLDWpa7BAZHEwie29SbYayY+azR4emLOcAm63AWkQEojs1ia/0F6oUV
Fy44jERNOmJOtHMt2RpG6722lQsbEJWn/mNmPjN3Y9Ppr4PbLb/NeWze4iS25WFRrXfVT26KnxVs
0t2cZoG5L+euf9DYSQC4lxmfGEzwpoxym0y8PYfotcIFev43qR0GH0PaZmSrSapPGwv50FvJxIXI
q6zJFrYVwbCRTAaps58Y+r1Vjh1BJnIZ5BYyLgHb7iAAXYLoAM9Vx1V+RznA1s9nlq6OoZwsct96
xRIV0k5ueoNq2NbXYzY3KZkpGsHrVenwXbF+RfWQJLdO1/AxuJIS5KYIMisjq2cZyOrRFtDRaWeU
L6IfnF+GziLD+jSAtxmshhVco4qvzCVb9vbikpFeBMLaemoU4VxqS3s2iLn4SZHevbIUqcu1JFmW
ltDYuBQau+mHPxXt1ZgEFJmgy/9t69ua+I8KGZYYpKPOWo+1KdevMIh/a+Nmvhh1TAxlGMgqx8M7
qSsOxyckDp8U4AFdITc315YAvZ33FzHGgGZwxemUo2cGY5UHVYg6PdGKxtLzoYaNiHlNgCSgz6f/
cFS6tZnxezQUInT7SvxKcwOGUV0FHEUwatlRMhM2gnpCdWQkVIX+qwsSW16KxsdRYlH+SMkjTBQh
7VrjP7sG+EpO8p1kky08juC+XscEoYjZ4BSX2xxJ465Mf3oZyQd0niu72ZJHJQFkKpRCG2dui1cr
LWHE2lkxq6siizkWUR222dJnTacggPY+14DH60VD0WgZEiLVX6W915IVXUzegzEsfRrSFSYIyYKg
pIP8Ip81pL3rOJve1NmTkkSXfCPn1PyzTDEHOJCbzzJrMzjlsMf/yGqRb4KLDGd0YZSKKqjBmGU6
4f5G/W/kUMp81UY2k27wPHZ9TTMdho8XBnrtmJGqQBpTip2y196s2ldW2/62YDUkr9Gxy+d0gCYb
znXeoDBhi2nugPVl/eVizWwjofQhfTVKildRXDk9dvHSLl+6rEC9UHeOl7OXYoo/mzjNaCi+U1zT
2TL2B9n4wS/b6+r7ZEYEAbKuWl4Vcc9oKghbghgHRTbdmJ5sY6T1Y8YBbaVjzj6l1g1uvvaZGIvp
icxvXNM2qcwDviHXaCOP0jmQABpT8AoUkWKbUpMlr6PKjGsbqHoM/2tRSYTSqMzDcUirB0D2kn0m
m+JL7i7/kzUj+85+Jgt4Kwc7+6OR8n1Aj9WxN09U+pgn1mJsislPLkBoSSIZOsp3XWxzwO+DFhYB
CTvlGxjkJcx6ZzzR9PprTHrXx0DEh2CBOZLxwOA+UkfUgCj93IJfqSkCjsIqcOJn0t6p5JsjlOHt
UFjwy+nVKHlrLDCoNoZDaxdgvIZsyCuUxmLQjO21uVA0IxtCuDfm7LuPwIGlxiZALAMU1CL5toy6
O53oQ/9tyr37+ejoVmE+blA8HVhg388ZaV9nGU9/JQ8qzh5g5Xj8vVd0DzbNjFdvkiN5akreN16m
rjmHqqdGuda078DH0QFBrIJxHVMdsCJfn87k6DfNfiwb/U87Lt1VvJBrvivKRU92xJ+K73E3wmlJ
S5N8qkBzHOqrnuc9MaONnDybuLnWEx3A3di18RVIyv6ZikWSbdhslpLulVJXUJVsP8zU7NLlnMby
NZc0Sg6O0hUUepKo30RjLT/LWmVUzBhHtDXGoHoqE4rkLEVsF7/utH0y8dLKRx2MTgG9/rG5gQNM
pRkzyi9g1O1vWZE0nkJ+PPGuPva42Xr8tQ4SAqfjkztqpQujnQy+GlITFYXknTEzgFTuD3+cpqjL
Q9YGtAXWA0KwW2bYDwSP+P2whcqnXTTT2vP6+rY/eE7Qf6z366NLQkrA+33/8ZiaBfu3kiTz5Elz
NSO/40wg7edK0ZMwU9gy8B6tG6uin0jTudpqJGzBj6ViTJ3kvCVWEm6XpOhnc7z++sd9bLSuv42f
hfnGxdlwtEipqsbWTGEkBPdrbMyqS3dOTZ6Pn6tT2oNjcdb6GNYeJmJeJDGIxt4/BiRvudnhH2Uj
OfXlZpad9ycg4jp0RJ2jBhzrCNBbvqkBfO1cPiRid4vkdTF8fZNImvub0ev1S5lYM2Diojr3SUUK
nZzycw2r++nrB/PZjGWtBmwdURff6rFUQqE4KlkoiAkk8OEsy4FK4+mVO9VJ80BOPEi6EmN2ztbz
3OXHbzlWDucARJ8DQURPwUH2nmZFQonL0q98mZgkfgo7pZtN/EmpjPbEh7/uW97NUTxfvAGIVnX0
jPax2IiQFmPqJ8xcDfjTXU2cE1l4NW/WdH/WA7yREw/oo8IAhSHjy1mF4BC6jt7noGsU+AxVh4QR
jtc5G/ZtbdskrwinO6C6gyA1LPr95Jlw0DOvjixv7PZMnOI/iuD5sGiRMzF7SDschLLvPyzdmIUC
e9+EjjH0v0ljjvGwTdXOpe5+EKpyT8jVPhkzyMQR+VEA5u7tdeP3j4JDEYCYdjM1lYBAyxvXltWL
cEfvEsp2fmKv+tmlEFkzQFfrr24f6SB8LaXWONGsorVV20S9QeMoYjaHcIiD4IRm5OP8TJHL4UGu
Ab/MnUfPkZQFZRGC1OB2wxTpd1BWUsGE8PV388ktMRcaNEJ4eNzb0dPTmiyjIpg2LGiLE5lKaddZ
Zayc4sH99vWlPo4IaNqUldCQYJrFP/P+RRFn0Bmzv8BSn4rxLO2K5aAZojm0Fk3+wmry6L9fb53Z
sJhi3f1wvZwgn2agsELqxuzspzU+jj5bt9UD4d9kC+a6E7P3+kbeD3kHNRe7EpYV1DLHWv+xNybP
kKyoJb4FjtZm/JCbfnvldYa3B7lIrRqU98Ns+MQdiaooT+hTPnnAyEsC9C00Sw10Ze8fcEPgms2Z
QIQiq5xra8qTqDLb7jwhZp5QGza6Xz/gD6J8uCTsvjx8fiwkJuLU9xecklpPfZtJDXzQ/XLmvJQ7
sY/Plj/l+UQipjjxfD9ZBLge94a/0HeQcB4NiToH5GUOVRNG3w/3v+8Ph/1mG55Nm+hu2pwY6n/P
nUcv899rHUf5zgknMn291sXucceF9vv9n4eLuxOX+TjI392Re7QRp4UldKLumlDJZ1XTnAhOqeo/
+O7+viSmRR39Fhrs481yPemJ5KwCzmgrn9QlhPVb2LoX5Y5g2bAOZQTtPaoPtMGTCJDtLnj9+iv5
OMOsclGgksjSsdOutMl/52cKFx1uZqBFNmW6jYpH/wA8vNl1/eL/56fJpVbyDR8Igjv36Pto4sHS
urbPMImYyTMpETrLX/Bf1fxMyzqLHKweF4sZZvn3N2S2gg4mKfccnrLysSWg5362c7p9K6z662f3
USq5el1MHzVmYK7AkfX7+WdxW9xJ2bPTZiHnhoGcSwww3Uixv0WgQbiKpSffS6ERwYndYZdXZjpE
mdm4V1//jM9eYbDiyJGerYbH41/RaMyyvEjK0Ua/pRU3Hey8+haAsj2xmH8cD6zl+Nhw9GJ8YVF6
f784o/LazTj351o2HVDfQv8k0fDUxPVx8+safJNQB7CfIwc/ugwyGN8cPVmEhYbVJ5SjWd+1HO/M
SBta8dNSptiaw9x9I8g2MRBtCv01a3T/QYgmfUgT27ykI7KgGnU8iZaHrHh4WnSeAJPFhIEkBAOc
Okl98mgoRnIowCaPzfH40cicBhNKnbVQJqm8rkZKr27aEy9gnbLfT3vwGHg4xGWses/jVz3ogTRm
Gi80skdxGbuVd5da4xr66eZPnQkYGzGAkic+sM/uzTUpJfGxe6tt5f1r91tPIzyKIqCTDs4haL0m
mr1YnLi3z0aTiaUBJwVzBAvJ0XecGSjJ6PSBha/sHE4aUSAqTOw2p1gh1myw2WxScxsTkoJ9ql4Q
IftQni+CZtbliaH9yZgyrQCHIzkBlsm6/f6WtayQsH0QO7N1zCPfpMyKiHPe+2aXRl8P30+erokJ
hzfKFMw/R197q8wsEFmK9ddRcotyEPr/hNv866t8stDwCldrhYkShbn+aH+XBKNALIpkTMxtF0ly
uH/MlMOISke3dKDan237pWy2SovBhreENIzYg/BhEPJBF9K7yH2prnrU6WGDTotsapnol5jmUV52
YLOI2ujP6QM0UavVbSRGujFf38In74TTJYsHJUM2Gcf+Rgu9qjJSIttM6Xm7qkO8iMjqgsbhf9fA
Izk3qV1xOOSoxEB7//ox7Y4OpVwmdmthj7+MaLwwLTc3GkfFu3y0k4O5pN1d0S3uAcU+LUutCq6/
vt+PVhV+BdyElSuP9t0zjgZE4yrEOwDNgP0VroTZ3cAlrWebElUsm0jz0z8dwZtI3Ap9D7Q9u2MO
sn8pXxWrgMXgXy35S7XADFyTa90tuEENVCzQikeL5R55iRpxENGlzssy2476KhUUbf5NzUZ14gv8
ZO76ayfAbIv5Bm7H+2caGy2HUrJ2qOda8zdaJv4D58VxY1E/2Rr6FDyBRkhPPMNPvhkcsTpuQn/d
DbhHX31Z96iXJ1ZosBxIQAYjvwQUhybPT/UT+3vz7xx/NDtDj6N25f+V4R8X0+hiEyif5howTKQ6
G8cgFILgVErVI9GRZUi4Gs15iRURzIIoisesWIKtnljtXUWUJ1oDK5qDQSNhtsoYqJnQ46gylvxx
cXGe0DcrEYgOq0B42+ZTKQGLAgcj+6m2nPMEYMwPs6iNH427WG81dSyx1frZvB4RzGs0AxwX83FM
8xLPlxRQP4wa7GmqlHiaMyHYAza15W5IQdNu+5RMvtAYgvIah6v7ohWVd1EXDVTfJdZJom4Xqoaj
3xrXKM2JD7RHk6wir2+b34M71ORsCLNGqz17skMprJGL1Ay5+zj0jvE8Jqp5sSi0tqtTtpnvNc8H
QW0y7w+RJ1rtvJ8aupvMZPl5EKQzjRh6x/elTmbbBg+/FSMGmtbU9WHRnJu6ADGyTezehJ7pJGhW
qEKf0+ijndsmc3uVcpIG6COXJo7m2ZeMJn+aAlAAOr96PW76lHUtDdh0LJAJBgIRVoizHxWgG1TU
/BwzAXWqIyCHr4uO88ZPHCfZyFmSHhrIab7+H87Oq7lt7tz3XyXz3iMHvczs5IIASVHdarZ8g5Et
Gb339enPD8p79pggN3m8M5NMPLK8AKz2lH/pzCnRNpPUg3NPMQnADCsN4pfaz4LJo79dv5kF9tqr
mjsuXlspRLEVLgH8q04+CtUjwKuvwV7ZkpeKWg5XuFu2JVyxVo02OP7RtGB1lQCp9RIJVntsRbtF
QAGMIjh5UXgKbJlLvHz9CTsAu39GnQXclkTBBCPHMS532Cda2XU29ihYZbSY8Q7Um3faP0K4VSNH
qZe0ZnjTd5GJojTssZu0ciZ124DyAk03yuCrQbfaHyFNNOaWV7u2Slkt13raOazVMWkMMJAoya3p
S8lovg5SASpCL0d9PcmJ/U6VaEwua3WqVddIQfQYHbbBHrD00Vjb0iBeyzHoRreV+yHyIuqK4BBy
4msUniPQuOoI9BO8gk3xczCc4E5uJ41FrPv47LAiJnA7Kg3RdSGb6U9OFOoKVZGg8SiG+VMXptK3
WykK2mytJOpYbgSsR6RtsbmpLnxoZTag7qaJXRrWWMJn5qAjBJcXvXkh6DDQiWsUTG56OwQHz0LE
tgeHFe1K9DiZedhMT9/rWvH7S0MtW9zZEnO24fqs3ec+WpIroTkh1OYq1+kf4kdvuFUYJGI79WNt
wttUivLW7oDTbx0g2vFFkvkDSJlSwowvwVMl34kSw791wPad1nFtD49YQAT6BbeUjux3HQ3XBfD8
rz0X1ltIcR/vQi5JMF2ZU8ke2FK8pqXA7LQ7p0uQ2opGNYCHEQXvUSvnT7Pn5+BZjWIU13ozcFDW
csdiiU06eGu71zvw4LXv/9CnqX1prES1Qb8M1kdFgEbnpkdWc50Dc73GSLaQX3ub2v0K2T09hJzg
O69gIn3AQX18b4DVeZYI6B/CbKA8ISO2NwNT89yV7FSA2cA6/DLuslpbJ7IZvE/Q65+BWBQvp+/a
I8USi1I7FF7QVTLaSIuAD5gUJb1mSN2+r2P5Ae4SBslNp+AyR6vO11d8wvB+oE/+in+IeSn1MJy3
jh5U6xKqCXF/IKIzl9fnBb9/oVC9geqI3hzFdSqA+1dmEdpdPSJyBRyk0Z/x8c5BiRiycWUWOcLt
GPbqP4cuLTUALQhsQcHCrXOlRgM4lE7WsjcjlKdvuhlpE57QYf52+qMdiVxhy9Oxp3dPVrisXRiw
iI1MUDuAJWG7KcH5bSbJyfvpUQ6vcEh58+Ros6QuZKb9jxBNASjCkVEkC83q6jpAvaqKN6cHOdII
2x9l+anpoA6RwijZ6sfDavfqrr98OTPEuRdZxCJ1aXV1MA+R4NOQeh/g79YfwEhXj8km8qBfnQm4
tMP52X+nOSL7rTxh2gGKBi0DIju1Fl6LaHZ6o+2QovE0L99UN86tspUekgssCTYIVG2cbbFJ18q6
2BhrmFGr/Ga6wFnXk88s7GMPZutUamYxRXbdIhRUWq2lLk+IU8JbXFtVzymsOecIgUe+N4ApGHUs
UYfyzGJKY7zF0xB5JcoIab0zWkPemPGY3Tdl8beg7/+oIzMXlRYbVVWAPZJgU9uiu7z/pRMjJ/NC
FgfgcgG0K6jBeZQ4q/8YfGFeZv0ImQeNieapkuoAaXB8h85M9hEEjUXD3dFpcMogSJZUWXrtk6X0
4POVxIjza+AswDybZiaipTAaGy+x7P7dt32rXlVT074bIz7N67yUjNZtY61/gwJY3/d9I2YUuYpJ
x0j4AVVcEWKbqomWwT02oL9ZVYUtgeSEyc60Z/vTsKwgp1RdVTbemT1zmDTM8io2ZFNqyiRBi2oe
HqFBB+sSvmmSwGZN2kS7yf2mf6+nergnqi59t89UBO51bSp/5g3LHdnBUn+UwtFswYpp41obHFva
GUrSPYQm1feVXSEW6OZQLfT1mQeel+5iJcA/VU1q7jSv7Vkv/Pc9R5Wx6kaHtkY6d13R+hOPtpZ1
bmXlyWPT47CGlrjyUyQi+h5SUthMSa9m506zI09B7kpDRyXzQSZysfS7Ej2eAEEZSimDI11ZHRUv
N4VpGEIJIPZyEyedvo9tMSvwl2Ic1hnFqrdG5MmPMx/ksJhHOoRyjE4WRmN/qZnYI6/tJ2C5XKNu
4xvYesVKRT71KlDxP4y1El8Gu5LXSR5N920cjs8I7kDyURLpzsp93xsQGljTtJouyKQwhlB8cwss
Rsd8XpXPLLf5BF5MHqVwDiY4FFRklgoKigTQbkCYzO0TTZ+1L9odSBaIm3ipPulqeq6iceQcpFlO
K0rhEqV1vpimvoM5mflj6pqUgG7B/pYXVTuNF2em4MhqIPm1Ua9HNYGOkLq/JkUVZE4cRKkbRSnF
HX9sgNkogYFfXDVKAtc49kO+sswWSloq9/m0Mmg8vgZCNs+c/IdfGI12slLUXmkIK0ucn7DScaIZ
CHu1cxBeVgobZ492ejGEoV2C94yez7z7/An3p5QMmFb3JyoBPMXiZK78utBQIsc1u3ekj7RByYGT
WvlSxeTWFJX1G8y2KogGeo/hjhHvfNsaPC2FYrqSJim7x5NyukDuiJKK8K0zlVX1EBeAlhIJ/9w/
oC+57Fk72BJLwNixzqztBkd3FaNq7Jol+VdsD1hiZbVj/jS1MlfJa9v63oCc8Qt3jDrxJLIqc9XY
ZnALtmqogSRq6JUIMLEc/MVMM6NLUr0FaR2g8D1ZP+rBlMd1B5/5f9EJAdHNwcW0Um/hoN5fYlNc
O2oQUsRskgKkq+aHElY6RTC2iKtY2q9okpqHphuCl5q6LVj6WlJv0O0vxjP34JH5VnkUZ47h6csv
y5yNKjfxOKnU/kfHuGghbsHnavUr2hTn4EAHUpM6MmvaDHADdDBfuYt9pWoRFqQ1oo2NiM0NHp7t
ZS7M9NGwkuhRQWamWxEsBFuugw7TV6W5SzUjuGoUs7yw8rrfgS7IbxOnxRIWn+OdJGEmrJB3JWcq
p4dnMK4MtIBmXN6cTizirTYEeNoiiulO2iC/amPTQkmU26siRlrLaqQQfm5f7jDX1M9pCB/Z8IRE
RD+2piIrsrwPO9nXaqEVwAqsup84yFHH2SQAhnCksgvrLoTmAK48Fi2oSqtyfvRxPzw7co8/Yg8m
24YTlzfXUmN3oQd8AfHUtMdGnFynVrQz5//heYw8JCmXRsOMwHR5HltNL7BJ5qDUEju9poAReKZS
T/+L2aACyvFnGMqMP9rfK/h9UyDrYTfZQdE/YnUMg5eO2/tIxHLfNhUG8zLO5qucoPKMPs8R/Q5u
NbqjyJwg783lsz+2CWw+lQY7cX0H7TYDHaCrxox7t4XN9QswUozoReGPG0jN013qAJ9Zxb5WPUOE
MLdR1vhfqkTU50rDxx7LQNKc+M6aq/tLuFugOjVdTLzCqtKGcDjIA9IXeu5ThkgcDdyfGv/Qa9x0
VTzZPR5AeeoSORnXiDVZO7/KSkh9QXMOYn/kMDEUtg3dEu4PdtD+15JG4FhJCN1HxJ14zKi9rKkR
GrvExqDn9EV1ZChyIZQuZ/Cjo3yeNb/napOiIajiN27hoGVRo/zg4eGd3BSDeS7q+NQd3b8TIQ7Y
nwWFz7b/4twK/a7xq1Bv3bFMdWyS2Z5rh54rbntKUN5CKsfDKglL+F9S0dLbqU0fHmrjaF+TuKY2
U+Cm8FQBP1ZWkdyF95pdBKDmLX7o6ZbUQyKMBe4OVjx9FSgmUEMhzjGg92SydWv3rWZuWlpQ34HA
KV8Ra2m+prA8XxRJ+YlPu/zSKr38vTabS9qg6Ub0VdKvhYONLeRsIaMjWelcLG1aBdsithp540et
9qVxGhmPr0IGIt5WbABonBEMJmhMqLVIKUhaVyp72pe9lIWYPJWO/6EM8Cy3SeqMCgZsFPhWc98V
/9Q8w14LZ91+pJKfJ8LtUxUbGQfI3Evk1yqGV1iA/BhMPt8qHkZcs/KoF1+NCfNZOLxQvfj1SOIy
bs0KdNOgjb9SlQNlqwP+mSComumTFph4Rp9eS4dJE5uI23hWNQVd9VkX+G0twZqH5qVTCeV7+juK
WLqn186wKRNDvUD/JIAaOTZnTrUjkBwHpBHNRRRAdRkJsP3NkgxjJ5qaWMrBu3xjAOu/NmDb34tY
NinKjpbpNRBCIVdI/cVAY8uj49ttUy1Tv9SyIzaQAfRdANeLZE6unOucct2Z8PNIme8TUG+hcW1h
JbFUsdQMP5M6auiuBaV/bclO4lGHjNc5msHfo8DqbwHS29BI6DhoxKR3BUHgddqbGH6FPjTC0zP1
Kaa12IqI3M7uSbhXoKq5iJuScpDVKJw5HUZcKB41tD7HgSikiTKUsKGqSjewax5l7WGC4vM02UWk
4qOYKzQB4Tu8JVWB2g58/8iEHxOhu+KURfwURv4kVh1+CsS2vdLcaEqPSotf1pLkKQYCHTCoST1p
cGo4o+tVFzkXsP0t04XVOkWuHTnaeyQGWKIiSeK7ejL9n02bd90mcMzpTtfV6jKPQjzQVF+TPtoW
XPaZ4OHIOqafBuqRlAXtr2UXFnZKgFhM1bi6wDK9KrT2nSKs4tVZ4K9i2mv0scJzuMSDg9iiCAzo
hLiOGSGF3l/GfhMBX0bExK1TKdv5VtxcQvIjfimtc7HqYQDJAPQK5wYlOSDH/mIsraKRwuHi2jki
VGt/lKp3WhXKU+SH8XdJ74ggjQCReITahkcoUPhOUGs1bkJVKO+1qvwy6w7/6kkTT0ZlTR+h2bRf
aAmIr6fX6WElmvIugRF1jTm8B8K4/6SE/a3VlFhsaxJ4qK0I2gq30mEajI2uVFN0o8RIqHmlUmLj
ScTnD6gljAONTeI26nzIOQq3oKY/rbo46oq7rC+1c8nUQaxpkd+R4OLxBIKEe3T/IXPWILOnwZjG
jP5tpEL1azIyyFZOpvpfLUMgzGuN5vQzKOP4pRcyaknwwIlxkDCydTdQ4Py5qZVW8JuUIQt2cl8C
lR465BJ3aFESuzufWVkLbHzL+yF8EuglFDDkaZLeQ0TJLteqPhuE2hLgzq2jFUI/c7wf1qpRWoat
AafdZiaAyuy/p261uTUkIIyaPtN3fazQadEqfWOHVk+FJbU96Cz9ulNQCws7OgcOHFzIe7SXzyyL
g/R1fhKgYOzNudS8hHy2XJ1amnPThF32atP+XKlGsw1V6TKIAmWr9uMGGM/OmlDBrERGIy09d0h8
Htl7R+jnM3DVgcYGVbCcdZ+Tqmis+RnUZrgdAgCVq6ZTzVds8Wx/1QSZ4gIYIXSwZFpMAfoyg6zg
mALO4X4GlHhNmIvdkPvWRROE8o2j03n0qZVd14PRbaLcr1DkGcdtWlEVmnyqebTQZDQAknRtFnq9
AdwTrLOqhpHftNXGzhFTKOQWyfLCVq/sum5fTn/4w0OKF6XMC6dgBp19XnO/3fBxDL2qcQzCmcbx
n4Q89uu26KwNoq/Vw58PRWrLQsNHixLVIltBBiep2wgCRqcPtJhTc9yULSRy+IjFxemhPvWy96eS
vIt6y1y25M0+b8vfXqu1pCmoqpgrKxcI1lbDRKQG7S2rlX4Np9nyCNkqfaV1le1C/B7XY0qRZFBm
oTFpnFayVckxDHPzu1ym3U4UKdTzoai+qhqczchmJu1A0e+zMJPuKHUr9wFtN5Szo/JCr/pgMyYZ
xn9Sl8s7zZzwEsZY5LqaivIcWOSgJof10XypzdEScPBlSq5M6GxSGMzcxJrMDznM09xDtUm6T3zA
Ixvwl720lbEg0dY+BBoBo7NH7XNIS3pf5BBQi9ETrHSXbE+5GNsuCHHkNYzSGwddvigVG7poNVhh
hnJJaryoban9PD1dB9czr4AbDnXLeeuR3u8fQ5rDOR+KBEWguI9ulc4f78rOGnaOUBNgqA4lERGd
O3KOD4osAmRhwFHLmAAvjjbSMVkCcju09yRuudf4Qee1yEy/iWQUT3prn7WSmzOixcIkOZ37w4S3
kKEXGVNUIJhI2QxXcy0pLrA/UC7KmiAebi1Rj5/ohSv4H1IKCQHDaRbCGeQQZYxOqWGhxnh8n/72
c1y4fCDqpGQLs/eRssxMNR3lyiFFh9OIGKuisb/FhUI+syEPw2XgmKC16KKZNOsoiu9PMb4WSUL3
CiT6VNvXTZQFz5NapS7kqXDXOo3h+Umm3xaIm91POrBMtFzGa7Pumw1yT9Pr6Zc+curxHLTy4ETS
11vK7XciGgbE1DJXibr41YwzhK8D0/8uBw6RyemxDtGoMxL1t8EWsdkEnZ9lxgYNHH9ch5F5CRVn
Qx11QCoFm2Fpil6ZYeSVbFQcsnR7ZvwjS45oiwfQaJ9gP7uoPWhpAgAVARgqNfFrbEvO19iowrWO
Ggwgcy6YUsTD14km591I9+ChdiiNISipPTWDMZ0JrY4sNw4rAO4kKvOCW5SNpLqvlFwLcfxWQLME
pmRcGIiHn1tuxyYYrqtDpEkiiRbAYrnpIlRDXK3dmGwR+yC7eVAntUYYExTkqs9Rw4gLluu6yLJ8
C4NSw/Da5rHGQW7CVaMlKb+gI1GU5HIQU5LN0mp9emKOfIrPexDM/9xSWcIRwo5zKbeYl8CgRtei
hHplJpWxOz3KkS9BARsJZnTeVf7P4myFDjRZeoQxz2QjwyT6CKu5NAb3bTrKmSDu2AsRSZLt6LMW
/zIFtQuHJqvDUYL3gHOlI2CHQTvKA4+n30iZo9LFkfWf9jhlcwLGJbzbCKIyd3SkgEZMQh6REc7i
lezHtunFoFYup3AA7JSNzdRvwkKEsLH7cLBWuAZaWGWF/aPmjFG+RXmrC9dSV4KvE4E9kQnmuoqh
+eC3CLWFJUXb009+7AOB9APmA/hYOyC34kaB+FsLcasQYGTtRneuELg558B1ZMapflIShkAAS2yJ
OC/CQrVxjS3cWAlyhOTkZq1JOrbtkiWUM9v5kGU9k0UAsEIBhfOHY+7+RqsNdINCmueAdgYSBQnR
VmKs/C7PUENNCwWBQaEJz84L60bVsFlMilzCz1Z37ugmSl4n9wTGtdN+GQF9nUn7jz0dNESOeFQE
NGqhi9tWKScnhNCWIyla+92Kvpv8oYrA/DF74do3ky9b5i5G+OC2jDW9WLdp3j9gGkxv02Kr+OhA
yVmzsq2RKElTWXOrGvDxOcjFkXVhq4SHs4sHTgLLxKMIImqGYCZcqhf1rlOh7wrt3EV/WBqnuYSb
j82hiO42xlX7U4WziwM8tKvdXK6R9u9H9HVLgRk93oEgaqPIs1AEu42LJrwtkNxNPZTiw1cUd78K
RdI8oFXluXP6MO2DFoFJK7RX1g4p9/4zobZag2TVkV8qrOFLqbezkl2V/EIKWmz0YeouwMKspTj7
aEmy1/rolNtBocp8emMeWSg0tHSiE4tqNg+zuC9GaNwNlIoKlRVTBkOdpms6WvF9TVH4IQ8EGuB5
Nm0DWcajs4qttZmVkyvhUPdYyxWkdMAwa7MqxE5JtOoM3e0wUqXpjNINtF3Qa7qxWMUI5DpGmTNn
kgTitW0K+wYVVucq1UZMkODcbaV0sM80eI4MyoTQupq/CBWlRdQgyrxvjA69psYX3E6IZ92g4dNu
q7GY3MqXcq8IEQs4Mw/zv7p/tNPjUyEozyQFlch8fz30oZmoKPVV7lhnzWvImnksgHZ9s8tBv0Uj
EnUMdOOcN9MMkaWlzKIqbm4gl4XGjJ++mGEb/mhQA7hVYPDOSClreu3U3Px6+jmPPCZ5CgkXYEKa
e8sZKdKukVq5BHNuZe2mK/TwqqqRDxzyRvsOZP2cw86R+h6OHHCNwYbhnMR87H+XCoRFFRsMqPfA
qrlH8BFMFV18g0YUZFzmavaj1OPpXpGC8euEXN4sWKRntueXrbGOYAGoFwXBTryuudkuaz9OPtCN
zFBhikfkp09/n8MraL7dgJCRkcoEA4toP4VMB1iFYr0iyQOhbhDeBi1Fjc5GgunPh8KijqIu+xOk
zeLL9AYRPKhUThAkitaILjqr0o771YQW7pm3OrIlODhhDNHzZBbM+Rj/ragQJhTyJJm+hFUgJQo6
vbB/CE0NLiVHnlANRjUbsLdWy+ckXI58TnBrhG9zXGUy+P7AyH+liCPKCDoodbUOmt7xcj1PVo7e
B2fCxUP0n4WcBQPNMS/SB+b8EX57STuPgfDo81h+ktvo7Y7hR15DJpwtT9t2lYwaOTMK2cLZjJZv
DGuLE0lclKmJ+r4kIZq5IuDEddasHAkt3IxWpJnZYeCioFeruwA3Q6S5g65aO4Fa+Z6E1ur30kRu
e9WDnXdwVCBNOHOyHJk7GsJ0ycEZQxhecobKygEmkfmlm4xG+IKzZHelcSFcG/gPPgAfkb1MxPGX
02vz8F4nJjJApRKu0j9bCqvZAYU8xIWQdqgKf11SAF1p8SCfi8E0pmRxaM5yCzM2DpYZ5iP7UzYq
uMs3igO5PJpUOAqT+cUcBVx92ChiFdGJ3SHEaVCD1vVbqYD0CpQGBZGSsAkiiGTvRkc0Z5E8h6sW
M0I63gorigLLcrtIeGZMpJG1q4Y212ZMxuHhwmA4CGoownHjcADHH2LtKq/0QLM2ndJVsyFSlaZo
gvpWsMqb1PoeyllyF/lNh8Rkl76cnqLDk1wHyUY3inYEpnTLXqOd6rSqShliEUYN3800hA5R6Lo3
mQjUrtrUDLenBzwShrG6uNuoeIH1saz5iX7bYJy52A5JmJdmRaWtkR8ykS8HOBEjEvedSDiM4RbX
NkbPenVppOOwqRvMFvtRCx5AsJpXtJ3PgtvmU3J/CUHiYn9QmTHpWC13fSblChLFKpJeCFCV8CJt
62dShvFraJTio0jo9W4cvUNkLSkhl6z7ouseKVFlxcb3bUwWUhomMECRtvwq1a32Diq70T27EYrs
jgKQsEKb4eeZT3kYPdJV40QkdqbCwkTuf8qhAoQn17KExl2PIUnfpLSSJmPcqXQk17o26dAVw3Gj
1OZwWzlWa3i9XGrvqCabm9PPcrjYDc0E4kHBGewddcz9RylR7SW+Rq+yCco3WM7KldNpP+EDtWeC
wcMzhYHAlHKpAhQDsro/kBRaUcbyYqB68F1FSWLaqHQnTr/OsVHmfEQHaUXT9ICErvpxWLUkOkkT
sij63F6PBRLRp0c5/Gicjaw5+ITzkbzkVKp9gfSGqSRuFBa1OyMNN4hlBpeNaryfHunwfeiIm7Sp
+DRz/2Hx1Spy4lmdHhPYJM+vKAxSvh+as+JMR16IUIT2OxECAbs9P8Zve7vFsEtTKh+e7ZA4N1E5
Dh8BlWevbhChGViaX4O0jVdwbfEl7gSAeqXrPQRaKzfIa/qaCCJepUGEdHzSWWeu9sOHI3dQwE+T
S5AFLo2/OKYV309TSKV69e4nqYoyWqM9xHbSfj/9tY/0FecyBzct7TyDHbrYmBqCjRwhibTCcqtl
+wklWcWK2lwC6ozXQzziSS9xZbjASFXPN8PmqWvq4IW4Vf1jqQmEFGYmlg1MeIbJLeYkzikNDLSD
uO5ANuiyGHemGiQXZ175sA3joMVjcHiyemAxLV45kLrJTyoMxnK1Tp4d7v5VZNOKQZ0ZfIoux1Qf
UNVP2r5715pi8NC+6X+cfojDGaaST+7Ef2Cbo3y3v/ygJ8Nj5I6EyGBGm3AiM6Rw0SHjX537qkeu
sVmbBy9iQm6sZJdEFdz5OHMz/AntsMAxyCjSuYwWpa1yhYVKjp5vaBi/0kJY0YpilX4zTcQDri/r
AKN0PGhRA5R7Gh+isWPLPf0hjj0dbqREesjrkcAuGf4iHdA+w2URqJWNfmSPQNtWhdP71MKxf0L5
vb6M5V6O3ECDYAPcJdgi5f1g5zbckIn8AW8Xgavo6cc6PIUo/bEpcPsl2EDva39+8KZIQ6lNMrcZ
uxTcmp7tTBS7//QqmlGGMF0oMpIxAqXaH0UZ41YmQ81dOlDSjzKNiisa5oKmviGfKbAdvBBD0QO1
ZVhCjLdcBEiW6mUOhsh1BkwL+1gLtqTof1xXRs3XgJHEXQ+pkj/sv1DuS8hpDui9wzwoLwAvIe9d
25Z3enLmz7IXAlFupxBFOYodDIJ0sYGj1BKjjyiim9r5+FwlkfasISP7YmmNvAPfbK4CU64vRhTc
kbwTxZ/PGiXh2fOSPSzzEPsvGfm9U+QmqRWQlLmQ6uTb0u7wkCnwejr9pge5EPNlz6DhueE/b+H9
oQCREfQ3CJGoaoF6V7bKVQUXq8uQ0Fxr/9zpb1Z7mTH9n+g0xJT2h2sQmHHKfpaasc18l3E7rytz
sOlwCtNTk7jfJlWnu7jplRv4bORINoAHhebvinszWqPm3T+c/gKU9g9nm4eifQBMgC7U8oayBy4e
u8LKhDIBdhdDh3azSyVPBvySq4PjGsmI9cWYacEdD4D33gSc/C2tKdGt7ELT36MADOI2NILhTbTa
dEUHu9tWKKeobqaYKjj9LOfaC0pjQmig6QoBOMgRLRdECohUBEr3AOjCbGGrVLLxaJptp68gOgAR
ow6LaVioTPVT6CPD7OrBgMCF3w4IJlv1MGWXBKHAQnMOYRfmNyovciBhA90OuN2s81ZPIi80C/W2
kRw/Rnekb646hKxQ7s9D+yMLp/7CLMdUwqMpFmj4g2OFmN2b9S1NKztGHHvAltGpOy10ARJIb7EV
DVdOCLQP0n2ksUaDAMPubrCk7wVi218Dy1ex8qunb53VaO9BXEjfSzkycmzTjbBYdWpiOdwFnXSL
P6+Eu7s+lAhPEyVV1/0sQeSVfYseMZAslJ0TWaCtBMomlnZCDqPtqKOKtM0CMxSrSi1R2bOLEmEB
rO9kT2pU53uGTQIvCDHtW4nlrr6SOxkPLmmCMXbXhjoHlYLcNjDAbMTNqUsn01x3RoVFVhoLREcR
12SaRip+8YYGdPnaZ0WmotXeCPTT2nh8Aims6p41yvVznQ9Z7nVOi88KaN/aWhWA3ysPohAtDkOZ
UJRqHEsuV8NUdi8CV8YnRNzpR8Vl1eablFUSAEEsx2LtYP1YXIpyZteVIs/oP3RcblgrUMz3emRi
+xWrzDQ8PEzp49W1iTnXmJco/pFBq6NnztQ4qJkifY9FM7KxkeNXV8GIIY+mFE6+ChwDcyTAW91L
52RCRqK6J9Kk9pzgODwOxTuFzm58dOSueklQBwNNCACLFUImek1DQFbcVmlAcUcEUSFYLK2/l1uU
u908tOqZmE/7AQxhWM6G6wmCFeyncBX4g/WMmkhcuFro2LelqPtrja/JP2cFsxee1utiLSBU4sFb
QW51i3T2VmAhWjPKL7HXU1EY44rCMMfw6aPg8ArjsiRc4uCf8TPLuM0XY1zHSQnYOEDuX5ZbrhkH
qPfpUQ4xzTM7C4wFewfdSHKQ/UNQLS0rUovZC2aI0LUdw+QxHVQT2wIAqX6opxcUBpwvyqghC50b
0FxUqQ0RIC6Ne0tJ4+exqzBToiTnPGmpY9LDroczD3l4A0JRmEVlKSIZVDjV/WfU6aCKLiUXUSp4
SG40yxI7YDWvqyjSv4jRmJ5BDaEPg1/kKqP0vjv9kQ6nAugdWTz8DaiZ1GT2xwe0JYBS6KgSy6V9
V+Tp+Ng0snPmLQ9jQ+4jm7uWBMWcw4rFRU+hR83kMM5caaDLM4iNrzvYPstPRmBsrNx4ATx1HdsC
fSvMaCdsOVF+ke/qrD9TuDsI11Hqwo0YihlNWvL5xcWoqKXdDiocLV+b/B8O7hleXojmqjIxgvrT
T8vmoxhnI3bF1e8s+iqDXg0pUfhs8VBa21JL/V9lY/2xxwMNzDnBJAOB+wrgYH8CdWcyrIbmGRaj
bbIZ9EB/iqImOFMBOfLZiAQpf9CaAuG3bP8jVo+hRUmVqvb7BFOTWmzwgZvl+q0zeezhggTXP8tF
gI5EYHapAFlroBcsrMddwyZUSSJr2vgl8OPTc3OIjWJG6FGDV5nDJKqC+5+tM5qwiSP86h0UVrCV
yqleuUJOhL3ufKKiFQTFAU8isig8xOJp+JoacRljMaWBgvbLqtt1Wpf2ZzbKkbcnTaE5i/orla3P
JP+3YkYTVqmOHj4CKnVurqFc2utEQdfo9NsfGYWKoz3rchCQAtXZf/lErRqsO6kSW6mC4ZzTDbdy
mipnvvGRNUOHnRI8lTNyoyW82OgSsx9iZRZgQ25wiJtyQ4UZdlptnUvyDosfM++eEi+9hhlgtgRk
ln5RcG1WJBJWL9+H+Mq8xMKZnrvICC9ULAfuu05JvgR+ECFrrpqYjiXGU9WTKJ/+tJ+4yf2UhifR
OFTp4DosksWBHpbIF/sRQBkTubDocvKF/C1MuvYHAMUIPBo0+GY1VENuXyH0pb0oQxWHl70ZTamb
2a3+6NObeVaSAnvAPIEfkKpFt5taawzXKWqlP6FnAxxVqe9epc5UNhshBvk9aYdRQ8YmoIIfl1n2
y/aHWvWKoKCWGOnCfD79noeTq9JiodMCfnHWJ128ZhubY6mAAnIR8409So06soOx+g3KpH1mqMMr
cq7v6nQvoaWAmVzgBAyqx5B5kH6eNC1SL4XcdWur0ptgVcaFfltlWFivCzxbv1GVKIGBD0Z1TnH+
MH1DO5NLA+TNXG9aPoNZVxNqLJgQjVhUv+QxpiU4xzcbzaq072qYjBvdr5KX09/4MF/iJICwwYxS
5D7A7WFj0rCWkIa1RQNO1B8M4ytyXcZN40eCmzQ5xzQ+1MCbiTMcO0woXRJn2dhNSDLkVIc0kSRK
9ZjZAjNlRWTYoVWB3Wm7KdCCGj83TXoIVQdOoJ2U6aPl5B3WZW0a3keDT3pRlBKSXQoor8cEOxZP
ayEWAC9AU3dHv6n6WTR5/RCKoaAFaITRK85ODuKnmIncN3Cb8YPMaV9hmyV1wMWlOF2XQZEk16Of
mNIK28gKNlRXYvlS2VKmeKYOWsYj79F/SdbU5BcxvtE6qJEGNd2qxtA0Esn0rZZqK5yhl353MQbc
kqucc+scLexga9AXZOPTfAQqQa4x//y3M7w2MC/F6BAPM9E01xTMOpgJGC3rkBK80yvkoIVE3eIz
tIDgwz5cdlgDWFW2HPUdhW0rvUlUyHGzAFd9gV9BdUGKG8CWsNRbv0iQ/js99sElwtizjQYHAGVT
/rv/mlC7pADGJOIodEwuQR9ULr+g7T5H+T974jzNv/+LP/8sSpSdg7Bd/PHfd+VH/tjWHx/tzVv5
X/Ov/vdf3f/Ff99EP/EZLX61y7+190v8+3+P7721b3t/IEuP2ulL91FPDx9Nl7afAwQfxfw3/39/
+I+Pz3/laSo//vUXhhN5O/9rQVTkf/39o937v/6iG/nbB5///b9/ePuW8XvPSf0W5R8Hv/Hx1rT/
+kuX/4k0EqApilaoAnxersPH/BNV/SfdI3oNnFbkiyjG/vWPnBw8/NdfhvpPfqJwkHAey0SlnHJN
0c0/0vV/kiQREdDcIxgCmv/X/3vz+//cbv+ZFL7E33/+R95l90WUtw2/zdT/dgfSXlJpxaC9SweA
lGIJPM/CjqsAc1wvTlSH1CXWWR9N/WcL8D+j0PjhFcmgCGT2FyBOXnaG/M3gST4CFSsZ812oFNn0
47fPfuRlFnuMYbjJMdiZdYFAri8D0tbAO0gzwx4sXoEaYSgXLu1kCZCcFV1aSP09I3EgUNdUkDo+
PfQSIvc5NqBIusRgemZp0v1XzHyaG3Ja9Nzj9AV+pFVhiwh2NPKFK6nPM7FuJzpe21ilae1hGhK8
tEqtvOZqBsgjzBpchKVO47YKECCE5VRjFnoLKST80+OAR52FUKhHo6aOVM3y1NOxC09MkKWeEmrt
Q2PjGb/S9bY6Z66zuIkZByA7MR6X8P9l7sx25EayLfsrjX5nNUnj+ErSp5gVc+iFCCklzjTjZBy+
/i5XNW6nQtkSCv3ShUIiUZUputNJs2Pn7L02bX3Ocj/fknKwoRV625KMdTUOUS7sxb3F2t3N1wF2
+36K1KS38hXaPymlf/hBfnmwKetY19ki+e+5tv354tNIA6UTJZmW+N+TDbLppejG/g/l+YcN5Pw6
nznd/Ozons49kp+vQrBlmbKcWkmJf/VNe0C6tCvUs1tsr79/wD5UGOcrIT5ANQ7d4zxF/7BVuWuo
gIXBGi46ayEx3QM+Q5aIn+A/Mi7rCl7xf34HsXbS9SdSBuHDxz54MU0O7r5SJHRog2POCSFePGn8
Z932Hwsija8zepmJHLSMn+8gQDend0quIkyV3pdeVu1rghKScinEyTa7ZyHX+u739/KXB5NF+O/X
/PBgQiZzVocc5IQedxrZTbolVtV9VQ0wzzHAXBlkvv+HWdCv12RJ4roUpjg4f5n5QjDox6HUNtc0
0gsNh+XOEttyURnSqSO3nMkj1zVF2e733/XX5+Yc04CZisKU9t3HNREGkBEQE2Un3dLV99rt8/d6
S9E2j/BQIjITqz8oY395JVgB+Y+FlPpsHvp43JBVgDu3c93Ewh92i+6qI/DahIKbdAG96t9/OxDh
HxZ9jhtwTLgQXQiTCbb40B6wZIfDD25FMnhprQ8Tvbn2QpXkH76UI+GTh4wvme4zIllbhpy1B9sW
zz7IU2bVRxfJoPW+1AvTwCirKt1fDBh7s4u191djr+hYk30N8o528qJaoMJ1iRLe6t3U26HPbvWB
Zc2aI/DLpMNPE/O9WIOG9cnUm4qeDMm1UbdMajbnctW+1V5gbBbiJdgWv0tIegBqJE5hnYfWTpDD
zr6FoNo+lnm4cBItugXubbDO8mqWXge31pxCSK1eanwFQzybSUFr5FW2tu+eAMwgRg7d3IdhrSeN
p2mUEOEyQiqtZIWXnJLNF+pDURMVFaWNYh4AgmuqrksznAZGSyKzDxnd5bu5C2ea6vQl9J1RzTnn
CttXr2qtaHmDt3fVfoEOElA1GzZqz94k4teioX17lryKo5eZw3OKzNWPMe1WfR75rVqzr6yODoxi
ZWf2yugkHTpurSKifB5IOvedp9FcnDZSckU2ZRPhvjE3SGH108Czs3ijhHuG0NBCe6or24oWWYM9
yWy/7i83em5He5kmY+dUfkpor3DST6EaZ/OABDX8DCJrnFQkV915l+Y89zAanZoZwMPMdmF9cjq3
HA4NAXz2YeucUc2RsUmZ7YyQU/sRUSe5vvmitXE1AxEqEXQiC3v0JYFeEUEJAjMENFDOuOPoGTth
lfWEP3/0qjvbwupz0t3oMMM0a/6ejF+nZECU+csuKFvrpSyJtE9S0LyXA3SiOkegbajhivDZ8DFb
R2lFGechzH9kTj4HoFFMYM1jEaKqTZ3qxlWlWvcMENNT6rABRiGgsDqRo/Ie+j7NF5JSwFhcsq5T
bDQqBJfd9oNNGGzfuu/Q2yiYuiBAjFMpoYJX0jucb2mbFyvN3k0TJ0oIILEAjYkFbimX7hnCjPFo
291S7YUw4I3JOkXhCvACcRQDffJ/m6wCcH5+bL7z5EsgtlJpIxJDmj5Xk+5UtHgT+d22txQq2ZTN
a1HQ/LmQmzvnqGJH9amd8OrgRarxFRu8RILXCgHZwW9lds6Y7PlDKgNpYDbYYogRm3RfRKat8KYo
pSZlyvaAXy1BtTLEmzDzozbJ/Tme59T6KzSmnvhHFawLjxdTlZjrjF/dxoaAE/g1m9HgzLwMk9Gv
MmlmQdgyv121HoucxtJ+EPjQ96sIFHNRx96mW0VhBVIpr5WzM1fem0fSabLsnk2wLPaTp/MJNaro
blYyxPETF2PzNmWz+Wrorryljew6B+JGydLOSvKAT71Zz0CwQ5gQT8xQTKjiynxjmLlmuzPQ6aEd
UHZ/rmwm8nuIQy6sdThoffhZZJDy75jR05yINPGw/DmNWQ2NRkaJz/HQaacBgWXO/YvlNP1wJ6Dn
DpcF0qsHLTI3P5myt4kjn8Y0p/FqIkHCeb/WdnYSdm0ucdVCnrhSNVXevrfXwb7rssIf7kmIs7Gu
BGMPh6bZIF1FbltU/V8lLYvl0eiKsj3ybrb1bkYNGXzLvK1I9xDdpzK2pxSW9YTZPKd9Mm8kjsvC
13eSpPurlRQ4gpu8dlzi3s+aw1b45uciMJjJrZZX8ZndofoE5ZykaStV1T1FtPmcbw4w8i5QbgIm
qS8Tc667C8zI5ptsrOWbx8Tze0sVIA5u3+W3agkKdYfFqftSGq367Eoxf7KZPTMhzbrgyZxG99ns
R9eKfD8zd+QHMxeiBxzcl3Vo/KVCub0Os5AdTmXbL3d4DQb/AuxXd7BYPHUCjXrlWTJdjAb0a7Dl
rSXzL6FqdYPBGXjwRmJ8HAzlrPf9OsgFRUAeEqJdhAO3kCE9tP8gVVdVmPePfkXzItJkiSJ+XzZn
l5n57EUktTbPszmzrNb+uKWHsSEROAmIRIcSBK302xwWgxUDBzOes66y71pjMkBM2BO2/qEX9jci
Ytx2b5/RMBflautjQHc0I8dN8raT0FwfJUFhPQyk0XufKyICIztfptfBAmgbNY5RAkUu1+VmctT2
iYxzA3B2np1hEa5H21Nlwtx24NjI+7Ra+qixbEv5raGT/y6qEjsBXxi2bgcsa0hqMpXnWG92bx7I
oBfZXhpl8ElYddc/zuYYZrE1Ado9/7Rfa+oUCiwy181IGHxTnI7FXBxWt5quZ99cgnisF+fQ6FaM
O1kO2Z3pNGw+Zbvmr6vL90+CoBzaHbuwmcf20nd2AqxBzHGWttXdRlJ5n4wDCRhH3RgsymnodOzg
5C2UybgVxpcewhp4E0NiKsVsmXu7ahXt59H20/BmXeoK6g5D9/bRXDWZFU2o6+t2Boq+y1tAJ61Z
ivTI7Kj4ltceo43W8Adoqa2rvhIRQ/5nNZVGeBi4o9+JNO6NhPSJamZlbR1+UQGkxPXGLD0steTP
U/Z6mwazuxw6P9y8KIRZ7uKt9uoXe0GTuG/T0NWJC6W/igKIsVtcjpTMEVHobr633BkRhmHNBAT4
oSzull4hg2A0a72TVUOQgGUWJjSvqvLmyN6M4L2u2/QVUkdgE/cs6VqmziKettkyVn5Zy8F8OE7y
3TBar04IfnKqiN6/Js74zMyPvH5YPgd2nRJEHBb9fVb6W55wdlETfc1Qzod2DgYCc5Tyl4Q5Pdgl
2HHmHt0D2QC8Id2FN4hm3fVWXsvIoeT5UrAo3gdszm3SOCniEB3M3rDv2yofopHqaySoJ2DZtHJJ
wEYR9L7YD85mjidtjD6BikHlvNWBHkRSTVu6IG62y2kH54bBaLppnNJ8QHOLIPcPRwLse7BSeWme
0raegnihYbAkYbEpE5pK1xpJQVQ0SMRxzO996lKDRN5KVTSy+5VkmalQO9EDOdpvtau/lIGuKFnJ
yRljwys9HCVjSAc6LTz4CU5+Dnlfm0lTVvVVdlOCt5mP6EfKOhlQTpP76ijrVLTYHM4Xzos4T9vl
rc4dT2I7gNt2nD1/vMeM2o4XzDNRGIRYEp6VFhRlweKcdQx2Lm47NbXOwZy9zDv6oinHnSghYmCt
GIqXeUv1e2/D/dm1VoEszdGF/51UjDNTFXxpHhPeYn/Xbhs+eIRbXJgzZpcEdG7/rIVZPY92JhSr
ScrznG+NdTjjEMxYhiRj8fU9T8XOOaNs7uisxos/qS8LJt8HGHH6aejVBsGkV4BA5ciX7lWBrrZy
gx44/Ix6JllpmSZk4CJzWiqv/URSTznEnSDZBN6D1b0MFXCiiITq9kIaHpPOfLLMc1NH+c/kwSuS
ddYs6Hc1ro15ZzeaT8Rpj9rUpb1hxt5gdwR39HSmeNNCSyZ+680TQKPAv7QRfwH2RptNNLbhAn5B
HexH22K5a6x9jsIRngdyLMbRHOY4cAkaZ1K1ar0D0Ow9tP7iVAdlue21G6Tba0+FV+7E0lAmmgPp
9LFdlA6xFls3n/wxb1/SNTWoiDC73fBzdvBuywAJle3n9idvHNbP+daCF2x13TyMujQfbBDlT+xA
zRiLeUy/6QLZfpQV63QHsQGdTRdUPVT7Zg1uAuRDC7KoBbHy1hXotrtakmdPVNJXjRLnxkHZwpmD
H5aInK0Yhp1eIIjvgmxxJ2rFPGDVIhzjpIJi5ADgSoRMyjNExwlrsV9gdbldNLm9xHG8ldx8jbDn
5JYer05KwfppY4XseSS0LPdhWKQPqzOxidRLnaEXgqa2Kxh3fLf4n4sYPVn3BT+w1pGXi/4WARlH
ggV+YhCh8phL7nuoHiy7UXtfpg4zPnJwvF2xDKJP8mxEI1ss3vyWZThByJfp3GtjZm1P9DDLh3LK
DBZnBUkFD48xMwRJnay5SIU9EwLJUvSkVZl/CUi+WY51kzq3rd7q/JIlsnkbVtHIA9PC4KEmiT2I
jEVOn8cebFhkZLM4zAO8+8SRMn0OeBCqk2PL5iU09SyiMS0tTgCT61/RVqAV2eN6f7J4dwweCdzc
kWWU4NzLrWVhXwzH9CMfeVEZpWdBIgWY43xvBt2iTLP67GLMA4tgTtVLJHr8NduJQYW8IoS4S+J6
OLnuNDN8zsZab4SkEK9CUWN09WGsgJEDGOIsGzHGbZYIjQLiY8tfGhiTkOkOTs2iG8shWArEhiCV
D31mgMBHeikeLUeyOrtz4L5RuDg2XL1S3crUctyo1+MoIE6VbRHZlAKXZByYbFdDWrZRMVuAVCdV
m008e9P8pkXYPmLRS0FT8Q/cTL3ldTf0BUNWmN6k+OiVTdAMmjNP7SbOqCW/GxN4HoNtWugLye5z
YS/FwDcLZ+5HM07rTpfz2MfuFDSPuMmcR5MYahLcx0A85FWGfMwC3IMtGNV7wPEcVWPkrFPxTu6d
B90yrLf3Zgs5nwVNwJo+uTzqUQE5No2m1C6/e5jy7jl5Tfk+1Vn1uUPv9k0hRmv3S16wN/V1b7iH
ZSjKlf6j44JVc+FJRfNoet+90lzlbbsKZ6VjuK1hJJ2p9pOUU6uflIA/mv35m37LjVLncQ6w4EAk
jcwv0paqdqCFJOKaAwZGFGctvxXGTK+xaamBowaS2xr7mVPBM0Qz20f2vNZXYnTk6zTV4iobTN+I
G1Nx4kTgar/bVmNc6X4Z33QGtDPye9aTSIpyvO9G9E9RoFAf7bVtlWZSuW7NjVwzeQ7OVukX6gOU
21T7WJpTw+NzlDJbq8jseSEiRFPBDS59/8FwW+OJQVv3jqdjY2sXRfY4NefjDIHI04xoI/UeFqqo
PCYUsEuvm7YOxSHU6NxoS1e0LVZOJX/Zg5O/KgbbT6kPJxbLW5GOx6wikyAasW+p8wFqEHt0Mtt4
4pRKfdljceB7VJQdBzWPzWPFD01EAIS8Y4V9rrvQTgj40Byz8RJM95Tk5tJeMpVwgdqtZjEfWVK3
Oe58kzD5zFbifoZ9Yu0KgsmcaG3d7r7Cbks974iNRcVtSipp8CJb4k8OOKS1y6hAjarqP7XpFobk
ZfAQUKmzEO8M2JYMHw0CvA6TO6hbxzDst3Ac7RnnqkH1yMLMFDuYJvpLiibK1dSs0jikvj9tyeTk
CHc3p3VpIvS+0x/TMC2Cd7R3rp0QvLyaEXJJ50X3Uio4ijM4z9kycyuahVveLlPgkgMVWlu968Jx
yRN0AeGpWMfQS/p21SST1Yt+Hv2SXo0zauudzM/c4Bi0bnk0KZ7NC7TDVnbUYQGJ3dZGtZ8WHjyQ
AytzcLtqRnXZzGvPP+FyRMWKY77Oi8pcOE6tFie39/kMrTDyd/LVuExbsepd9kMojSOw9DPNC/pm
FTl64gooVAPejDb33KNIN27ttIbQbwRkjmLPkXC4Lkwrb05zOIgNKl7DJjeWowqjUeWrEQ9dh5Ku
L8DYQBbCyww8QmRJxs+n9+hHjTrxBp4VRL+0EV5NulXlvkE32saLsSA6XxpXeTE8bX+K/c4aDlY5
ABPB6M7wplepHSR2My9PvMGbuxfEc3zK5QTopecM5e3bJu3DqHeVOce96y3fKkuKV04b68pSMW5f
ndFzL9A6LRb7Xua9us7qv/Sl3X/NGiesYu3kUHrNZXa/0T6uqUecjOhKWjGovvzZnv6a/cX9Ual3
byFE2dtgVNnCVpMFT2xbkmA56D3NQWstPzHkMP3roHfU0ygaBMKD2YV3NdEdrzQ20irxjXykksbB
OCWDhdYq6vzzxm8sQS8j0Vm9EbmqaIkY4XjxdUsVPZkyZ445qLLwiF6QKznuo5mpvQ4y54sghuAB
tjkCssZPTfd6CwZZ78vUWj/7YjUR5Y017Sas1WI+VuA9iruhoFmYwF7rZSL8wbePxXhWmXoss8k4
ExbgJlvalgy4eH/v7M3mjUBKpb63cpj0ET8DZcSSiboA4JEXeVyaqP2fDLTIT2Qzm1Cdt3F5VD3Y
nXjCJtwmo8sp9KihgHa8RJAgkoVAuSu5DCznzqxDVgXNiIHGn1LcbrezKYFof15NTm3UbNvIi5PM
WLKAw35RfOpR7uEZJzULVrOVVu95ndrTXvMSrnsDDg5oWuUFL2YTLlls2Oc9fZKZ5sK4OijiUevc
rhuS0SO0zZDThJtnL6FBdwczqcQiQVOPnttQ+M5fDBt64LqsBnVU9iTxodisy7eiywsqzKEM8sRa
rBLZib1VwZGlWb8GOJyzvbm6LQW4Se8pyho3taJ6gVhAjGKnXmQn5TcnNa2Hsg3GFMtDPvNj0r+K
J3vonlgx9Y2t/XPADidNOypZoL+Leqi+2KuQFAL1YmSHteHcs3NWbb2mbrYQJTYRBhGTfzddu11g
Eu9XhZ23A/lJ78SQbsGfx9Ry5XM5aXqCGjHT7mqkkR2LFf8vLESRvQrRdnchENs+pieQflqrVqxR
jtHoLlxKiElh2NpHgi10CMNVNzcGfuFhX8KMPutn0+DJL2fwSv0goC0SmMPx0xxrO9hLLx3yHb17
YgNLf1qDPceq9Co3GfjHbpaNw0XZKPkK1V92uzS18+8m0IB63xIRmUdLWKtHh6ErP1rpGp/T0U2h
T3ET5F7R+8t2/lxbCMmRv99R+QVf51BoCyNK1ryYnrGmOA6s6qkAQ0OIn90yMII23fjxWBj+k16q
jl2f9WHZ18KqvjJtpotUNkVmxH1fu9sVQiB344mx28/tugKMdQsAEV+0crZ0N3Y+nWZWSmhjUrtm
fZKzMX8T7oQdunOWKmKn6SdwcIxlosGYjXAv89q6RcSiCZuyZqIL3ElW8Be78Mysp21x3bNOYMnt
pvXoO5MYrxz25xcUOcaMr8GyT2Ke4Ka7qne+1iKDCN11KY1bwwval9IEXZmk5hrclp5y71daPV9N
emE0lBbf+JIP8uw2cf0iOGCZh0SOOEt9H7CSGAmzgOxmYcMQkTsI+8hUu1YXducFl9k64Q5ulKJK
HendfgvDzWB9mozmyjCUn8bjJFxJBINVfkHXIBfeJ9nS3scXM0ayK1ww2WFR+dFcEm0RrZSIOp7H
sQ4iDm4BJWBgyfFIrKh/YXh191fpYgphHWV4wKo5F86uCfiV9s5KiFYMBbPvKHlTq7hcaaDZicaJ
+EZCEA8LR7ZZxiRB8xb7BCTcwtwhxAjWGGc94qk5PRZTsUW08QfyqZjWoiAzz2YcZTvf7HYrdFKq
YbmB42pp2GMCdpNdSBFGXWVY9yKfzho5ZxuAxa+5pueR8VjEyK4LvdPMM1cMN95WnhizubezGPXA
WVUQvJcBqMt3Xh/QIhD0bOwdtYNyIw2DK+Cj5HMWm9MWPs4N7OrYTuncRx41o3epvL5w8aPgLDqN
Q+DezFKZd9b52abEYsNNulFZ9GRrQec5Yyo8MxtS7tW81CMzo9bdjFvgHna+Q2SSttFcrbzRNV5e
c2eREcz4rDfS4JDnzCn34ZSmLE8kdc47NdT0xkM4OAyzAtmXhxStnbryeGUpI1GNyuuKxqiRSNpv
W9LgKH9rAs8wYhVWFpBcTpufqEcMuaPcpPryV10/1R3nAkBMbno+UXt+sbN4U+Rh2Ij/uZvtrph3
QYP0KPbpBpvRmio6IGlNb2cP13pw6GCpzIvLrC9TYk49J4vOLwqsPwP1Ecq+bWLqMdPzivm3wu9h
uHrBYfQxQ0W97AmEEOejuuZweo2/n9z4FJERqxfqsSFubC3qQ8sMhIjrMNWXU6W86TSi/r2ledLQ
UsuDMot7U6QyDrsi/+ZscI3w8HSq3gc9B+s92m8viM186a3YkmUpo7Hv10fe28bYWc7Ipgx7Pa/3
yjfT26IWzo0phfxChAFK9IWmjR87GFg42aVLxdAX9xBcgLokDMAdyGmNatzvxT5Eub6yxq3pvVun
IUDpLq/Oq3gpReRjg10ik+PtkWp48feck2njaJA0xgVlsG8dWl2Y+aNJR3v8CmCJxVuJNef5btLA
oMHDVatbWE0enjgTnlYEDsFqLgn9ZPyJYCeoOOvWeLLUyrFsLzhHXK6dcl7YM0ebiUDHftsWnjns
GefX5VHgYb1Fmz5NN5Y1LGg0KwreSLJuYcUEsP+KJoA28sYcbOJsXAfWCl6lKvKkZpd29gVDh2C3
yUnsKfcXC7N53diRIozrHtlS8XmQBV5kvMISagryTFbzgmp1csPmoRnD8BrNy5pdY2NQ6lzO5sZ+
YCyQ7xsieaqY4NVwital4+wu3G2qEnLi1BgPZVhDGubehZFVa70cRd6k3p4E8ObN8P3BTORkG0zR
N+299UpPNaODwsSmbEsaE2bZjP2JK9dvoTbMS90NNCNUZZbfw1VWr0uBsC5SWz19DV2Ep39xikGN
tc/PmtM3yWoF62+26SDDpxqbpt7VSKKHlw3WCTE09YIMPizx6V3QHJPTrvcmJoip39YDZxkkBcRc
KFYIUTNOJGO4CPT3Dncgi9vQ03kVVZulj8wi8pEz1dy/z3DEFQHIPkmidpl6zmHOGcxEnDUDI+7C
dAOMjKrgiEk+s2glh0WwM3vUSzs8ds4Dsd3Uv7SdJkA0fjtErlnWzxvA8TZBECeHy4CJv9iFm0X+
dscGsT2shSWWg5MHvPYlWbkbIea1CZLN8lR+IXuGkclIEZTTvPXyOukN/qF9VZO6clKzG95BflHN
zjfIUCICKC9T90hfhpTf2M4osd5DYm22Z5VZRX+SXq7wSHKo50Z1vq04vqdBc1t05dREps+7ce5T
A26Iwh7KKntNQyusH1ph895OckQb5rGtuK00tr1VwIEnFQAqycU8Twsyi6YKsZawmTEockY4vJXH
oWEZ8yGPSRuR0mZIuE0n/tIyUA7qxSc7x6Upwo0j8YW6JXfkeZkmeOiC24XyubaykRONZGoeM8YB
PqSUN/w1sk09GBvi6Kg1xKpjK18IvalXxz056Tz6O2PsoAQSmrM0iUWzt6eTa9rQ+AdrXKOqopMP
vGZhiOq2fTBfGmQ5yngOR7UdrKmAY2wx5b7e1tGO/BJfxx45vpfHpI114cEuG9OOyYnIbNbHegUu
V5b03ycE3wcUzKTU0KuW25PKqqI8QhfAWj5ZHcE+ccZzuZy6qva+Sl+GX61unLcIV61NArf2Deld
c3aYWEMRL3RYS02/eXJp8ud3WbXU6nvQOv2hGuayuZlh/TQnTcO0jvDjOd5udPz8lhbTMO7oo5Bp
ZxEWtYCxpG3fPmPFmyVd8m3wTzVyY/NTSinrnmpLj86B3dz0AFmiH9gtVkDXf5xcRrtOAf7wysoE
pfxGf8s8CEaK+e3SF064yx2/U682m2J7JwiVwTa6oP2IaV3QBRSF1/1bGPa/JcQ/yWP/W5f8UcL8
fxUm/yRm/q3Q+f9DCTP+tr8pq36RMMe9fB+L979LmH/8G/+WMFvhvxwM0yyDRAP/gAn9z//xbwmz
Jf6FNfQsfBTnvDMM8/8tYXa8f5ETwP/rWxxTab3Z/0fCbP8Ly5h1NhsFvgkBy/5/kTAjgz5DFnxP
+LjDSMX4WUE4ubwsEwkpOMcXHUumX/BUe/MPSk/xUdd2vgwIPaxo2DzQGH8QYGJHFQB5nCz2mR/c
e/ZgPneeaZhYdrr+fuJJJbW+Q+kctWNLlpE2Q6OPymCh/VPQ5H7JBww4NO80rUOs60zZPJIuWSS8
5pFao24uKzozQ3RW7FLuauQsgEKoxuS0lHInbOaTEZwq461JLethrguyNapqmQ7r7AM8pBcdPhTS
88+8MNdMUiLvL7uKgM/YGargFlcI/f6/PSX/oLj+qC48S9DPcmu4+lga8f78fO9hurQuGFsc9OkW
921442/Bg9M+ZS7P2v/6oFv/u079LMn8u07944U+3P0tRzMyD1yInPmXVcmbjpMP/RVGkoKyLWQe
uVwg9/vD9/ug2uR7YZvyeMAhQoCOCXiG/24QyaiAtGhN0i1WfGIaPP0OSonEeOine0cTtGG7jKl+
/11/WJT+9mV/XBUGCvM/UEx4ez7oUzvTc9JwXlL0a1PIpFMXu4rmWAzYAHEN0Lg2GnwPC2llb0ne
jfKwrI5KON4FfzCT/sgJ/emjIKg884vP6A8f0eyHjzKuBPRRE8HTcqe8S0BCu9cubUjmE2LpRETu
PJyFFVbzTZBl85I4Q91cI+1xi2Om67DZm+NkXkF7Y5jBiW19KeSc3jtdNX0yJhmuF6q3LMQcNMZR
oRMCtR6ccloV3kMPvOoYGHXLGaQGOd1L93kxhJ6jRpTeGFmd7345rzLm3mwsTpqidzxG/PSt7hXq
L4x9ltsQQUVS2B6H/ABeQTNz3zGCKeHmmVWX/P6X+7BGENPAOcvFwQ5eBlTxR1weW2m2yXVCwQGc
hDrE656Ztq5f1EIT6feX+oV5er6WD8X6hzUaPTMr798fTTrc9OjxxRK7adWcE8fAo0M+jVfCUMVd
OVIwLz7VAn1Lk5aToXYw2vtPxF9txx7hKs3y2ZiuMBjIi9Xsyx0zGObulQOB6/cf9cMi8eOuBGeK
O/BFhLofjeuBTwzlKhGsrK0xH6DGIv5ZjXlIRoNeMALKod79/or/dHOAuRPZgtkUG03wQRQ85T0M
iZXOQsf7xYnOD76ldtPqz6vqszbCwr7QUjbzGsUVdvAod5rVQlAzWK/jOTsUUUK6nrqtqJpoJjPK
jWa30U+FbzN+ygs92Ifff+IPdoXzPUJnAB7LxLPNkvPBIbOteixTh1+TF+O+E5ROHJpaXvTfX+aX
9Qyw0hlvhlCaNgqhIj8/NKsmiLre4OFtDoGE47SMu3C1HzoDOXptn32aahn/sHT/kvDAd+OdAITl
+2C3sEn+fFEXIIJhTw2+H7osQPZRX5cHN+zODHY5qTdHrYzo5oFjduQ7CyLuYTVH9hNPlI+///7/
cJtdH8/xufSA4fARI0Tvd6OYkAYrKxfzRrHtIYL9SXP/S4rX+Rv7tkML0CQ9g0fs52/cuDWJwK6C
D7hp81R7ldwxr+NUk4vUr6Iic5zPmr7SKRjb8LNuYNvpqsm/YtsvbiQHSwJNoKwz187tPyTz/eMd
oGAD+3a2l30kMa5yqgTqVB40DqiJy6T6RGWT/edXQVtnYza2KAvZx36+ASrrDcmRxEC/ao13vpyb
yFa2ePn9r/lR+s9t5uW2eWlMXhnn41tOr8WztoXbbNFC2BveUB1QU93B+XOYwlZOcyQfDc04E5/T
7698/gE/bIuUmyZKC1hUqOI/vK52sWi3HHmOnHIg/rKQOYGAPG7Gp9JZQyKjF3kN0NF49dcZmcCs
sj/Bcz8azs4rBnYgm6AcTDOgwD88Y0PWmZMTnPeauRAx4b2c4kuIsUXllfcGO+aRuVJ2GBBCnhxf
9ZeQ6qdjxYgv2ZCBXlj1vF672UrvGQ7pn+gI/7Dm84LxGQW0NWDlH+q1iXYgNXnARMnvrduKFuyn
DILlmca06augttSfrFj/9DCwDZ7XNaq2X3aZpUVQ3QriGllm6VODPbp0UFx+aQkii+Fy0FdkwnZN
kMv6+vuH4R8WVc87H2fw2eOw/0g0CDPsLa5kRkBcFlVYL3gg1ayTMHP6AkSoB9yYzM0/LGX/cFUe
QFw9TPvOWMMPWxyyyF7XCwGyndkUkTl32dusG0QCDKGQqrhk9+CBp9Vy+P23df5hBQkAo3m83Zzu
OPj9/G73sOfnyaMTVKybE/DQyeE4GJ1tsbW33UXWytQlusZUxg6EknWhplLoC9FMxvd1XA0jmhuQ
50fGmOb3ApJqdmyqLLDirGqwIkxQmEAohev2pWgERpiQ0QlzwIyOMRAMp6uh66bbvLfqIHhktIuS
fVgofI4W0rD1hJ3hrGdqtqGNFX/8cpv5Z1nMQN71Jc2FcE06kpie7GARExQh278p58lZD3b/X+yd
x3LkSJel32XWg9+gxTYCCEWtkmRuYKkKWjmUO56+P1TPWBeDNNJq39vKygQCcLi495zv9AiZxjp3
x82AWVSt/bMUWrcsAkEdk3pFNFZz/wXl5h36iG+EQzBuKT5mzJLnFkIr0MrR0ZdV9WsOF3EyzxE5
LZPFbrZJwS7SFs2rAo3mVM6XmmM3F4GS+nUQUDFU2DmOvhrbY07awHU36OYN/WsOmF+88/fTHXM4
ARQu8CGa82fTuTKdpK8nGOV54lq3lK8cWodUFL+4zAezKh5A1gud54Ex+mx3YqMbVLx+dl8pJeUJ
KjrhzMhKO7RUehb6caMuDfwtboi2ipi5wtO/2FV/NLYJoCEhFPIQq+P65/8AAgxzMWZKAS5wac++
0A7ot3lgJl94Hj/annKWWomQBDBhkD37oZzgKp2DM7WEFnEGYnbUePpIfmZsVzuFbDQFPNgGx4bC
4t4xRbbzO5ndmv0SHNusWCX1StTfiO8BHK6jMQ2MlOaNyr8kw7yfVfnUbSoeFGmYZM5pQirQC/qv
LLEVqJ/tQDZVBFUtf26bOblGS2YAmsifUWy6X6yw77A/eFzYq667d668ohPevgpSWIKgSXttA3Lf
OWA3cdBGBs1RV4lzoH2abLxsQt2m1Ra60YRWuJ7P14JeWujUafdVusH7kcHt2JxgeBrs0c+zcpSh
6NVV+J7IJRdh1YBhqxQYw88/tHfhTeuvxtrPnMBDB/R19qW5ky3r2JixV7kkk3cywfMgFIZfo5vM
PZ2V5XbmxP8KOBzwkshRqCZtpUJSPRp7VxKZFa14lmorJvzv26wp70xv8fZ1lwHZSBPj5+c3/P7E
y/2CbaVM6wODOg8sm4uswutGfWCem582S0G7KXVt2GYOevcvHs77FY/OvqmvJzrThbt39mwQGjSa
oXg2C2lWN+Mi0NXkpfXUKd19ypo1ZclR7hc/8MNxiFGe/Bvs/eiSzvdZtDF9IWlx10H65MGO2eGl
Yno2C72mLVCQi0k/1NhqnKtQJaCLoxPgI6QsZAbL33HbL5zEHz1yjtFUOqkx8HWcrb+11Uiokmwy
ZEMge9JJqlBaO6OLmjMZ7z5/vx8NSJvij00MoIWd3j37DK3UpTgQ8NBN2iH34yzx4lhY/9hzBHoa
FIfG1CzCvTmLz4ckixEXkBmXl9u0xPm1pTEiy5BmH80Ld0nlS1AmpIITHDDkNwEtwmxH4hemQoUP
yDh8fvMfTF7QXajDgEPDH2yeTbOVlhheMXLv3mTMd8SP54fGX/Wv5ST2jbDLKzPGa5bQf/2K3f5+
KWOuoNbxd72cB3d26dxYxMqxpTrjY77DNDQt3wY6l/lW16ZMuxuCsr8UeeI4f3RrXh7lZOQi/Pzn
f3AM5SZABkAo4JTEWvN2CsXhFEsUPNyEXWeP0KucsGkTbyOk8+T3oj9Mi8+BQcf3RHtxemmBVPeb
wlD5U4e2fJs7AbuzmK7SF5ueD16MsyK3sKNzQGYH9PbGcuVPupkk7JjB7r2OmG/p9DemcZUhKVn2
5QB0cxcHyspQVNKxf/r8wXwwl69kQ+qskLzIjDn7gpQW90HvZZwMYxtggzHXoVTJVweSD75Td4Wr
gGly2FOcT1e1r9TgN0wcsxck7cYBHrbFzeBVGxpx8l9vXHApcCZcsR4BYSJnNRZcroVO7pFGQ5qq
xiYbEOvbBIB/NQd/8Ogob/LMYMazOJ/D+AqvyBwjWT8p0pqPKYDdqNDL7Iuys/HB50OWkOkYFA1x
i58fbjDd0nmkGc0e3OUoDzrmW4qVyTpmWdN/dxHhmEcPYk2oSqNcYcF5iyI/+W3OaPo201D+8EeD
ahpQjb/Qo3U0et1s3PKPWclmakycH4qU6od/Pa7YGbAgUhuwYCOeLRXUFB1fWZibV0s5Yu0AHZPe
2l/Mau+P1gAc12oh79ulALC+on/sUcuqo+qRcBUNlte2XzNYMrM3nqwm9S7ZwPZfLAF/o6neFjvo
4wEBgUjkwq48P98ihNEQbZgYulNqp63stGfTpBlgLf24T/D6bLIqlpfgj4ptUkJiGBBQ5rgvLDNs
0YwcxxnKsVP41QFNGQZlX5iIIhP72GjWpR0MdX+ZD734Ypf90VC18foxfnQ94Ij19jmZS4OUw4s1
7P4FsVDIvw6a0v8tOpQNG+wwokM5EQfIyNdNyz/eRjoIbXRKTrWgSZ2TWBxAB4YYos9H1kdzCeEU
1NN8KrfvVrKFXr89x2sbpomDUEi3hQUcWGvKWWVkX8wlH13MZ/PJ+KK355439eTi6JUoFa5cvOOX
eGWRePSUkuwmCY6f/66P3hGfOMmGTCisCGfviCBZ8IodQ2txfFzohuiP5VDZd59f5YONI2A+pGcr
ImRtzbx9RwXwHzERzLXBejhs2eOLHbJKGsb9vUREgznn34bX0vJ26EhzhKXyzRHvbFQ4pP20MEcT
IJItWGJbtjfOoMkvRvj7FwXgEKjM32xUTqtn841h4IJQPevYNOolcAYvTjfVYniR4aXJ/vNn+P5N
cS0Kp8z6zAOcgd4+wzEnJVmDCQfhwNJBuSBqS3DIfTG3fVANoYBHRgzaeAa76aw/+R+fE4AGlTX4
jrbx1Gu/ROlK8K52e9UtDg5ALOzf9SLJr+cq7S6cnADM3NMGMrBdkPhi/FXM2Egl0tkrOAz5t15H
EvzFKeSDhw5Piia8C4uJwuvZzq6cGitD7canOKRU0bWGboo3zAHt19h8/fyhvx+4FAcAaZIUyAYc
w/Lbp4GRixKIQUEEFxUJTjXdPYSx1ba2hFwXPJE8ZP48OF/8xA82jm+ve/YbMZ6NsmkYvhqx35Ej
rB95iySTW8Fg5FfOY0kfdJ/bi3b01ODeBFPxA40WtA8FIn43DQi78Z83Pz5/HDxhfvDbpYgbW9tJ
HEiQOpwHYFauooUcLEBE9LRr7zAEadqTjtivPBH06OQPSz2ZuCCSxPjL7/kKtyKL0Qp7YsjbO6cl
2hppuqZf125bOrsc/B3HAWTgD7T2XPvAiy+9fZYk5rfcEYqIM08KutMTUdxshAMnCiCZqm2jLwb6
LOr+wKLaOMec5BcpO+Y+EMVpIunZCWlhmd0G0Cm0eWdZDFgAsrA4C0AiwETTu/fUwjnCLojc7qhJ
5eamTkT9a2qMrL9AH9Vm7F9arPCxtKSDSNpXzrabGd6XJdZJsuvmtVk7NCbgFRQg6hkVXZlGgTA8
olvihdQoVzfbC2qFnQLv4CONKZZi/iXNju/XR1iCmhHt/KUXF4kTVjlVJnKQg/SbR4pahpGpW9BP
E234rRMrBxfnf9BHbM3oZWHxJ3N2hsldbNrRMH4OmlH/DKhG1mzLUqIiCp7JEuoy1RAwaJr9GBQ8
yG0/iSQy/NlztphOqKH07I/xOdSm9ep1tf27B8FkhtKZ7FMSTzh98btP+xppaigNHVsp1UDBXqPH
6rdBoL786qyxfXaByNkLT3iOa8fapMQK3k0mW9SNmK0+2BqV5VU7p85xd5k5pht0BGJVoRqxf08e
D2VToqfaeZ/5qT3hJUtTa5+KrLyvyGR66dFkvEhV3VndmB9F5goj8uNK/Ol60/hVTF3zHAfackt+
eFOQhzE4v/1ZgvrVWi1pbm0d2+zWs60W6Tp6UWx7ILkNmJxKybAn72na9ng6Ho1p9AbMO73xjUKH
tZxyJ/WtqPTyyQgrrIQtBS7SdqHflfNuTtWchuY0YH6pMKrfeny7d7pwFacAw9eeh0z5v3LsDgRs
IM99sPi7xlbJnqajHs+2S6JCO3/vDargxFpoOrryvLpyBtL+0HBLaUaFMKzqNNreyDjzk8HgjYkE
yL7jYq+eS9PclFNiXM6u22D8kfpwPams/Fnk1XxdIn/9WUDOyY/ebOTHjpCQzVJLl8GJcvkBUTfO
wE5kmbOh9qqSTWFJ44JIA+FFjjuiP2ytpk13riF1N0oDPc8jF+kHeug41uRGBWNa4xNEgB3OXRv/
sOUCf6SqbHQliyI+a4t0u8Kr26Z73HQFwAtvcR6cSQOdkAcuPqrRH/sktHGXlXuJF/031sD8O6pn
gyiSFlfStjFqSh4UtdpvZZXXTVh2/YQhjdbkz9ErNAK06kzAmsDWv2z7iry1vaT3s8KtCNeMJNjo
6iLTO2hVHd7H6oD/slg/QmU9FwKxNWZaZV1wvybKJrOc/ioMr340Rg6Ym9F0Zox/Qz+fYL97XriY
YEQ2mPKzP0BFZowauha/uHXSXNYENM3oouLgOwjJ6cWGbs17Wyhub6hkAWagjkasU8YJz9nC/apu
kGU29lZLzeFRt6zlZVxLEqNwDaiNdo2BH61qmYbpsAzf9G62ao4CTn+zGI4idmVxzFdvSuPbjCl7
3KZ9Nt5z+F/uAkTahLCgC4Hy0S2W2qNJQAUdW8qeTp1vY0PNlDDQxxt1cFPjyPs19AYAzzlf5ghl
LukeSabNdwvejZ/dVPY3+tzAEmvtSf85d6uNGR82nulc7/QcbXnbbjEOFH+NwtGfVa6bKbuvPrlD
upXlfNJOjzkwmHHQu60PmqNpFtcOTZow97NvUUI05IQzDAiKd5LtMojQ7mxSVKAfuaFjT918EWtj
JUM9z8rHxJo7f09Fy340zAFhstsV+b3ud+lPTmkUzOPY9n+YlOyfwSUMD7Y5yeWge5ZJ6onH171B
PjU862kd/z0BVUzpeXctPBfJfpLqC+PD0uK/GsIlnkkDsYoH11rKF2buwL/UbU7HwMDa5tfgxkV6
8EZttdhjhAWc4pZPftkt1a7TWaw2/pRND1gtqhGODat32CngBBdap2KP6g9Gh40/WzAS+mkUkk+z
wRra4sO9xPA84+iO0yuti/Uf2DEl8Iq5VL9VIZOauBYqzEfQI0QEWXbtLhvczcCodPTMONNncZGy
aJcnh+7ktghyg1gjlN/XQylYtwYH3fTBVMD7NlBuihsa1rEA0BSgBwu6xkYcTlkSgljNXLra1ecm
bBY62ptCU9gPg8oEtKIyL/jBBWLIBy6pjLvUH4wm8oSVPs3+Isx9jGYHn0u/wfWVnpKZD05pgjZm
EeeE2I+wnky65ST0hiiQJ3VIsJZe9y70jS3AlOTXYmPbCxd7Nq+NWMDmoV/VHPrYofWvpfX8y15s
a6Z8BrUBr3CwtjF1If0oTjR73sKPceuN19rxRITv6P90m7r6BqwiEJdB0ixRUWUljVy8BC/LMtnt
dnRtKUnAsfU7s1ooOS9AH9I9wAMakkwOiXvEimZ+zyyC6Deay8KxoU/h3UrDoPkq9Zh/T6u7lCy5
2NMvBVgDLWx1rblJlB2s5Apn0Pemwg5wGI0peAEdnpgIsfv+NBL+wwTTCXnF1KwL/FrZEl+XtVGF
lTlUQVj9LRjqndq+we6tHBqYLdo8vG4aXjwoDC5i+GUkY9twfFAtwdDFu87WcOp6MPQMkpr9cryM
eXO/8WPPrxQwQWFCVPUeAn/Jp00p8pK8q66rfrAnLE2kDmCvNtNkE5gLhcj6ATupQhnIng+ffCX1
bON6Eh4XJD1m3ngMzDbEtGFeu/0Y3EChGu5bmDPX7tIlN2lqeOpU93y92ETJ5KssQ96LWgSwOabc
JvluQsO4zRVUFDZ/frtpSWDMMQjOYrVKZfgS204qMlydqb9LgKK9FhgpmLQWVdhYOVzvuuxTAuDs
caaTneohpPXgr7x3tR+jSTtTX1b0kq11AOsN1tB4o9cJpK1s1qedZSnj4BDHOkSYplC34AEwdx59
6e7e7XWZh85gTsk930dKvDGAJ7hZfIflpkg0/3VWRVqCwszr8qK0bRgnfjaq/IJ8M4FQBVyxCPu0
zItj4ej21UhcrbFtvW508IlQNNuAUkzElUOubcdyVxXA0xwoCWE3dvWwNzU1+nvPrLP2JH340VQC
c5HsNOzVOSQFYSN6GjEwANiTTxAq8gc8YoGMBK0EnFi9ZjtYq2rxhGOr0Lf24kw4oo2iwkUCw6uI
pJMXKhynoHhGEkVcUxw0+jd8S8mj08jKPJlELZwa6RlL6BRttcNLuiK3GCq3wivYYlmxnx8Cw5rz
kz+N81VNoYwOlURGsEGyMdbhvEwZ5FXplfjN3d5bJWhdgGQmW+QBW4hXhVYgGdfK0bzLQuoGtpiy
r7zLEqeIv2FfNbJ9STWgY/PcB/dG5c1Yd9UU/56mIfF2C+SZEj8LLtiDOTpomOvGT/+avDzm3tis
XJW10q+d2FzWiyNiCNPZN3+xespvfEyOxFOkyjvoc9gphra6bQ2IQMfWjMWr3gb1DbrsAkuVPnf7
Zp4KNAtmtW6rW2NacdKDG4kR2EZIKwDKPfTHaQsJQFWXYhm1JFr02BDA6SSQJBcAWmjPbAo2WLLN
ZVf2kE13Ak4sERWI0hy+sLHItzYY+THMAdaNUQs4aiuow7nOphjLGqbJnC7f0Mh31w6qdeuQLgrj
POSmoroDJlq0ka+X8RQmxtR1m9jAxYl937LVwbEUf///JosoCEFHzgPJhF4vm0RgQsOkdVuaLb35
RY3zgy4fRQ0PbDeSGnQt51GNRUlAxwSUZ1sop0WBPPweU5tznkpRSvkGWEIso5ScZ/1nL0ZxSvWp
P5WtjP+4rkz/fV2HyFDds+k3rpLQs3qVQtpVi0ok9DPNdN9qRf/HK+qYyCk7Sb8467+vJnOi9kla
ohECXuVc2uFYmEKh+vHDMdlv0inow7nP+79qDUsTHW/zizP8B7o1KJerKAyl1CrRPSuNESgKL8Om
kGS7dIj1YaqHDQg9sAPYtn7HaTU/uk7NFGhU3VOhwRDuVGBHowPooCMrooJTtjKzSk3KfYFr2f7i
iXxUdHHRsFPQRYlCnuTbogsSTb0BxoFcOeEu5ZSWgJ2AMGyXydducXHp2Hob9cUIXGt1Z5UNKgwI
ufSAy9JSf3tV3Z4NOcbIuXLRBbscf92F7gn7TzHkAVbnrj4U01y51DN8igqzG3xR9F3H1Nvr8wGs
WlU8ZFD0zyuxZhLEhV9zfbHk6tQUs3/op6p/7c36Bzvj+FZWFAt6DcbE50Wd948brjnyDrpk9LRp
C7794TLTAquZMeLi8B9PHIGqk6XHXbRQ+oRzrsoXeuH5F0/7/ahH/4oAh84s6lTo7W8vCqUC6NKC
fhPopnXCxMJhYWEvBPMhveQPyv3nP/KDUc/kEjC7kBPjW1Rdzi6oZ6PsWvSQvdY0u2YgJyWx43K7
SHacrGtubISg3FgtfbuYbc4oHccc9JzpfaB39W5BqXtihNDhwzOXbmfTZmf8+U1+8FBYCpkF0Z5Q
+z8X9s355LepCQXEmPAQzwVlcr25THNrp3fG78+v9X64I8G218GO0gWl8Fro+0edd9YwG8vaQwE1
Nc1l0HhCO+S2FriRla7e8yGwk+dxWbEd2PEDCE++T8r65zfx3mhDTQcPCG1MA+09Tpu3d4G2znGT
VVECEXyoTlBJMJuLNLMfKkPM91rXGd9lDJEtrFl67FBZJpsr/BX+b02DdfbFC/ig7uqT8ULDwMfa
sSos395PZvla+7dtYcoFaINyAVS8bjKw1/p3VQpI1qjSdg+FzGdrvqgQw26368Z4Oog8n14n6oHR
2PZx+PmDej8y1vui8YQGClfLudBamDKw1MDIyMuqDPF46rjgFF6oxNcO5dJ9pTd8Pxmha6XbgGsE
jSst1bfPAV+I3jEQ6ZfD9XxWNKnoaA89TKVgPRYkih12XowobUApfZXzuP7jb2dCfiETEf0OpkTa
bW8vDn04t9pYoW8FILUXXTtvh6n0vhh7HzxSRh4fAcYYm4jos5/I6QqY6qo0TDk2PhboqG8FUIYd
lPD+iOcKLvDn7/B934JVhTYYHwoyZRbetz+roFShaQ7L2tiJ5MYhajWs85WOMODE+deX8ui04e5c
PWz636ayf3zcU2UKY7Bx36TQEsOF3INIIpbZLF0sv5pY308kXIHBwh6XzjQ/7O3PSjy8ZlMKu0cC
7bqA9NE+Y+YpWzqKtX8FXETOkOLm/rIKNP0wL+Zf5pQ1IZpKcLEDVWSI/c3JFmgqu1FbIqo28c4d
bRziReHNpxLd6xf3/MGb8JC9EA3PQotD4mx7NwWAvZOEr6kdXTCQMfzki465aEdw7HL8/FW8n1Lo
SfOyAzSFfMNsJ98+nwmTXEFk9+qT1/TqRpBp5xND3Mnf4LKACfjuVL7C68qJfJd2QlvJzNLpR0dS
2hCJRXTV1q9QgYUwHBbzriWsJTh8fo9/6yLefHGoJQhSCdbGDuLE8z4mEJE+LvUl3S50BdVzksnE
2M6dtUAOpXwt4VlNqty7Rp3O+0GapAW2etkjEYbyH0pvRbyhhRCoPJjjd13bNVj92o5ytV82qMdp
BWnXSTmYYkcIwjBvOjvOzA2Aa7RzbLvq+VQ5lrgaq6wvoqFMJNhDoCNHbYx1OhFaIdV1T6vC/OJL
+XudO/vpOITW1jdPgJD4s8kmjlf+UROz7bLGZT9rnSbDUveL7xQgrCZc/LHKI4qIXhEWChzNjsXJ
3IEXL4solZhrLvqlyazNaC3CucwKJ9aikrbDA5B69cvzckqIeWAvzdYdePcb9l/j97xqTAoNk61I
eJUZ5M1ez9KHz9/qu2mUKiYHC5IAcUSQeXrW2u+SGJK7DRda0znuBcLxtq1Q8xdiyPcbK7QDnJIs
h80z+8jz+HQelZ8Z8YASdASDnldjIPd9rXowJxUwg2yBA/OkBISHbZbV1UGA8h632djCb2npcVKp
cwItTOSAF5t6R2xGky/z5QtF0/ungfUNhSydS5NYwnPRjkvB25A09raekct9QkoJieSd/sWi8tFV
AiZCH3PX+imdjSYqI07O10opKfUSKuMIB8Co5OQqfP5u3026qPTNNQaZOcxbjy1vJxWN/27ChYPV
2rZp6GSusSHnUEaqGupmnyfSvZjWntG2l3Z/Eg7jcvf5HbzbIXAHPE9M2Yig9HfinlmH4tgt3AHI
W7gztt5sPAxnl/Rrk4lC3iAjWzPAadAuvP380u9Wbi5Nig+pi/RC1q782x8vab6PkEvpsM7dsp3x
nlzRaYzvmXWMO2IPqy8OSB+81PUs6q0uKgAH59nYMS4+9LSUXAYgN0dZ2r8VLvsv3qj3/iqrbZuz
0OrQXPfkb38VRGIAiGoi19qtnOeCYnWxSwObmr5g3wBmqodkS5syxW+T6WM9RQsGUtWiCJupMKHG
aKzppsn68ZdmG+WwsRX9Yg8a6XiY6rp8RlUif8ZaCqS7bXqq7L05L/fo2Mzr0vMGb2fOmTdu5AJN
EJ6X730ntjTQohGmlR0ufFPA5gxtjjE89RU1N4eQt5tGtVAWSmSRdP1rTXvI0ALGf0CdddMB3wxo
QbCYVhDRno3x8iITLsNCQyYQksQyLBHl58oOgyJJ7B1LvSSIhKXqGXKYS/p825p3nErm5rGhCKQu
pFksyMwJJekidNeSg0ovS2NTtwM0Vrrb/cuCLMsADd06MszTFL5i5o6NCQV5CdhTLFZzo2mxNxBb
39O+6vlY7hIEV7gYZBk/5hAof/Qt9LlQx9DQv7a0oY+OtwJ0OQ0u4r+njP9FnvwfdhL/+LDfIU8O
Y538EOot8oS/8d/IE7IZOXuQgIv03+dE5jIL/D/kifsf3IL8dw4oHJIJYvwf5In/H4oKrHpYUX3+
YK1l/P/URuc/HiUOKhzYaUzmR+PfIE8oQq3b9X9sHNg/4nn1VjTFeiX/nHrSUKcdiX7otr0P2VHu
ja58SONlONBEBVJrlkShDJW+83t6lWZ8PTmpfvCIYSGqjjAnYqocklsan+DH6imm/wbFFerl6OXo
k+eZEIu6sXYshHNEFda6ai1zOOBW+mGRF3gLt6g9uQsJAARM+YSIuK9qdn5P3r4a4x9kCpVR0/rj
BVCH5ZaCCDErU2xtTVGnF2amaVFL4AgtTl8GJ3bKya1MYB5ag0PuUh4fhxbHC2rnW0cLvueK2K22
XVAiykvNgAupmYO2T12QBvFoaLtJ06wrCSM+0rUOrGFaLw0kutjblSVx1qneF/fSTdgkjkHuPyac
oyOd0yTsQN3/Jic/PsAlto3Q6jMK/QKRsBkiF9YfidapcAM22mPro/oiF7cjWsFMpueiZ6e8sqBn
8isc6wBZFgKz7yXlRnZkPhxbL9AeR/6P9XG2xB7D6rOiUR8cPaol2FhSUeb4ItNSwINUf1JSofjE
aeoloVLZXIUJXUe5dhablyBF/uI1WpQy331faLvucMIk/Qa2vwaWbPKKBzuZbAIZmmXso9GnOaL0
PAmgVfW4yZc40y7RFPfQ3csKYveSZRHhYD7VJJf2uSfYrm1HkMzZpvUNkiNGz3yecD3iLFQVTKlO
HWRb/rKU9acpl6shW9wIXp36i8o5Vf9UG8Gp5Xl3NS/LhdHeQWdmd1oBlCCToulWfkcx1LTkxhzn
VjqqF2Wk/YVka/tDG/ULSB2bBfjAlrBfa790iHN8ZT+s6O9jPzm/uq7da5r2Kuk1E5vysymSm0Is
+1rqh8qo7kXg8QPKgbdKeeB2NAPjD1xOG1DhItYtCClXSWqHWNXgrJdGaCZsS91uujBzv9yPRhXc
siCEPvoE6YhIxYeA9egyaa1q7xtaF9aO+Il367DUlv5DBprNnjMVCcVhExdLNkFCZNcU0FukU01O
gKm+YRDjnyPsQNsFZl1eImcUEdiRu74rESrMrf+our66kwoldz2hSjCmWTsMdjFdBwKnADsCi0Kh
h1bVTdVFUSN4kkSfecI80nRNotzM9Kgk5PqJVnaxyZ0huwR470Wi0+Oj25fJ0YxL/2XSGutqnhqE
MfnYTrDH26e8Fq/eSOFdtix22yFP4M1PrhfWGNm3XYE4xs5f2rmCuCw6Yx+QIUJUCtoy7M5PE2fD
a5qVyXE06Q8Wa5Or4YS1kZaTXXrd9EuV8CU2SnBfcU7Y26h0popen/xtYyNV5ThHvosAkFuSq0N6
jB6CQHSv4qxP7itHmy+dnjM79tj6ktQj9xUb0QMiFW/bN/lDltYnrbWYqMyJUD1mtXupYh0kdVsf
Z8u/aepgT6Q6AhCwbHFhcty/qonWiSA4uhf+OHdX1apdDx4aUQURWpN+K2I0HHbxl7PkHA81jCHF
ZOo7B/D/TdzplyMpJ3uqmfJoLZ53n+HP2qwz9Kll2mf42UnkFJV31Q092DSXKRYWrqqLaCb/h/rq
wW3Mq8DI9p1f70s8a7Ttp6NfW1fxwKfWz7/wrVhIlJ2dQgmyqeA2x9hUprD20ksHqDcBGJugF9Ey
BkWUZMB4iTVzL2PhhHSL/3Q+1Ux+zmkiJGsb1HNC4FDZPomafq6O5rBqq+wuqIGEl0ZBdzj2l510
rea3IxMPMUkx3zoVYDmwPu2jo4soq2UIU4B4GIGUbay+KbuG6UurFjr/iZiQaKmNV2XozBIEmnCM
srd6k4kNpqrgSDMeVKLjZo/pur3Z1LU+HOGA0zHGElCTCmPOOlBH2lvDltOGQsrmPcm65p/3M3L8
fOJ5iiKX22bsU55/fWX2c0bqeRkfbGeBia5+w4Wa9/rYVnu+N3nIrOV5mkaThcEhVVt14zPMynCy
oAyjjiFGpXKC6TYXyAqSMdkpEvJALQ4ZeT8OxslZnojCoctSVojL4HMi5LxWtOIHK9FuDdQAt3GX
FdvWqG8qeFd+nALvb7gxHXJ5n91qcfs6WzKjp5qqyAXE+uIkKOPsjAwVwn2LrYfSyPQqgJAjg8fq
h+nG1XqkLqoLOaxH9K6ta+rDFmwva7lCNCO/TUk3HMpyOfpzXuydNEewMOqEB5jteKJIHhmlTvv1
Uvm9S3hVlwsSF1pjTxyRuUmhZML2TC+SvDmsFfYN5OiXqVfmRhvah6oX/qnmXIESiyUTU0d8nEXW
75sRXGqD+DMs8/oOIE1ESWs4JVa9r5q+PExtr58GQACPg3E9mflMAMCEUqpc0CzYuR41mKwv+/x1
8VFvKp0IASIbhnsIJM4hRtMTikEDjVakIYPQOHidHtyOBSZD0r/bI8sD3HFmD5JazGCHhBLOGz/B
3btk93Xg2lGmOFqS87eRN1h+xUlhvAIHVd+Mwnuy8myPISrq7N5HX9eB9U9vgqT6LUwvJLGZJSON
f5U8CwRAwytKLv7fXM74FgF8rXl0L502zfeJz5oX57qzdVFP7tewjstBb+lfTm73PW0EWSXVIuLI
Yw+WRTnTDbWb7FCRCblN5xY9XsNoksm4Y0Z/nrthpwZjrzLtYmnzS1m8JBVrZf4SDOW165T0PPvI
ls3eyXM+ttS6p/i17a1nuPYPde7cJcXPgBhDKyh3SRB8rwhtMIorchhCzzoWzfhijqyrUx9OQ3OD
k+rQVURIFRDk0g5Jkq5y5kVruMdUop+6mnq6QXsv8wQhosmzjUkR8ZJ7303pcEhnOh2+sG4bapZk
nkYawUzRME19lLV7awbL7ZYnO3tRnbMb9UDsiab4AVDyRu/NsGzNB05QL8R6nBx7vO4H+0Y03e3A
gFnmDAWYCJqQ2IQ+wpMnIkLHZtzwzlFjx7qtDQX+eELFD20kuS7T5AA8s+UgyjvyJ85iVf2dHK4C
ua//naBSM+p7hos/sDJMDWwWKOOt3BSgLncsYs1mKvo4ikk2POadax7mot4Xtf66dC0yHVDrZAfE
t52nZQfbrY1w1OJl00n7ATeHtS10NUaelXX3reDfcrs2+UWW3fc0nfLINEsWa0F8J1Tyeh+M5DZ4
tdq6qYhhX6ZXldL+pIF3JZyZwYUY2+rEb5UGVwqheEAQRjCku2Jg99VZdmRlQJSt9ba8TrywV+Pf
0GF8Eo+5Ek5IRlQvpTHwHvOpemGgVfTE2+eymK9H3/1Vj/pDxQnmmlbbHzZm7anBLPViCeuu0gfu
Cj3VnKYbV3uAi37nTz1DyZziG6Of77vUuKcsuhdMBj0pKzxEazc6st4rLnTQ9aT5AV4rf8DOK4//
Rd2ZbMmJdFv6XWrOXfTNoCYOeO/RR6iZsCIkJa0BRm88fX38f9WtlDIrte6d1ViKIHAHs2Pn7P3t
vPgxoh81hb9njlbf1oqCB+9GONoop3Q7EzfCykx8fG1wL6oSfMEq5BPv1IMvqu+oguPGxqbaaEIH
OVouMfIIJEKTadlRxzj1aiU9CZS27cRSTy9N35cr2Sfe8wB3W8daptQr+j3vAx+3H2bNXF4T7JbR
1mVHZg1yyZX+EGXksFPNyzEy6AnQQCAYkFKq3gVljiPQde91taoYLTzVRZqdMAoSvdCU5h2HpDEe
mvILVO8nupD5l6TLrh47/dBOgEpbCnA4uvIijJ5gXAKxEMjwN5KywRALZfU7EmbzKGYGPl5iaqfG
R7y4A57Ecrh5+YgAkJeUI4Nm2uz7cDjExQyq6ZI3ZYGfpxEcnpzx3Mxt97xka38/EfS2o/EqXjSF
Stn1JDmeqeDjYKwanNgt5QXndrrP6SwBnNSCGHlnPsZBGXz12zzdDyk5iz1r+mGd7SacBLlnrJMT
4s6miWhLj+e2Yt4pbfMdoE3wXfF+TGjLiqe6ondZED4CY27Qd+QifskIzobBBF2dyXt9Fs2I6jT1
xu7UdanxuhjuFh1DnBTA3u6bmUxyX/bqUsOKqohfMYLXbmQfngLNDW198M7AX7Ko8Qnt8/1V7Twx
qXDkr3pDN4b4e5aOd79kLEnmbHjH0uvtI/MUsZtaI9GOPolU4TyoT7NajChFd1nxqcLMLoIWbWe5
fCFMrqojifEC55lU8gY8ILnvSoRsXeWpg2KljIdWW2/l2AcR1BN5UIQ1f6UdZBLiOsxnY5MGhr7N
SlxJEwxHB+MYB0xoTu5M9GMNLrvu5bknuvUcTByIQXi8ekapf5on0widfpzfVirtN/zHjDxWzKus
7uJg+LSq0caNIbkh1ZOOvnDdbbqgSyLHPjLqGhkdbP5bBYIzWnBn3cvAxLLnFd0fkzWQEhKU5q2z
hkNu1E9L8KmqM83cDQJnR9O8k1WTxKUnNXbyxDyaG2QRdPK3oO7BU6s0INVTAcBv8a8dyMi0rhtm
nig7w35AqP9FBprz2kxGFy4rwsmB9+yTMjfxtePW1wQp5iEhK2yHbca5lZl8KTpns2EAUWbqKnha
xZdB8Hwl3RKprujPQIQJ5u5rP1Sd7l/M7Y2EvPNWGm35OFr6ggihNCKUQw9WijwJtWM0W6K+Np6z
3DiYLw9yMoJ4GOvPk9Mnhwmt1LWdyiGqaTSyHKXzxWOmcy2I/ppiwagEtOpaoD5U612FVpx9llq/
h6VwYAdZCeBGAGrad7PRJZ/9sZHHCVdEnE8JeP+GLUefPe/ocSYMPS8j3cglgxEf41kzuJdkcofz
xED9lEyl+2ilgTpKbxKHRlHtRjWOts+mDNQj+FTziULN+bD8brhb9DEfKQKt+V6yprMSZfZ3rcYt
YYnpRGyAjCVjo0fhfsskxIX2QQ7GtxQDmpAnUz5lBLT57tEa6g/Fnn4WK16doGnFMfB6uQ9ok1N2
zoV2DaSjPZK16vwr+PwN9V0eaQwiv/FEwjrykWQIFLBXbcwjElzXp0IQd8IHX1wWyytJZLEXQI6d
cyCDs3oBvsHCWiDJlvr6QnQ3x4UqWd4yYQSf63ng3DKb8ssy5fVJJVbxtbPRj65BYrDsAA/vYIWJ
5qhGGOiNh017lNX3Jih4EAYmnOTCzAYZZN2oRj3WMiQju8S31uzLRgPd2S5hWqS1pGbs+ppOTGTX
o+C1F1t7WihqOddhO/psE8NXUv9X4xei/+jZQsxunmq3bh5K7vFQNZSNIVi08kpg2owDpZbGPQ4v
/ZRbAtWo8iXpB7aTGTdzaa1PhAGJu6UyF6oHg1bxrqpILQnrOZmfCWib18jikribpHtHwFz1prWG
fRKGtj6JvudkanhVe+osvwmiJYMSls1oAXazbLwHey2dH8mYMRKkJGYT85sinPvSpUHuFN7Fs538
0JjQUkMpMz/iIGp+ALs0d/qSaPtSppyepdnGjtSsSBmrx2Gh4chUICAnwGc46+3o4WoJ8INcXAx7
WsjpPfhIg/VBJNJ8bUrOFqKW/YWsELo1HK12bHMB6XG0wVyiYtwuyqUiasTA0nYwE//dyZrTNAbk
m40NeYlaTbg2PYBzNuoTwIemvaVtsZygHJ2XggNToV3qzHrpOiOEuA+pK5X7gePImG7hfYnXHomr
A3NGqFI49h0n93XhT+66SPnrobNvLYHWYU6goJmYj9zFyXSGz7ZLdpGy42IkdGh05cnvsCrgJXOn
z3KeyNMxDoI0pTEBm5r7u2G+Syldn5RPwLDjEC9VrBu+BaQL23ojrYLwmootZs5rM8KxIeKOaYm+
vIFbf4RgueVv7fFavdi6iEmUI55lOc7Vj7JnQ5u2GJLcfXLWvnnhZDgdyB3+AyMIxiWdw+3kO9jR
RiunKzLJ9eJmrnsOyJIK86LYE030bU6zH5ah1NXOy6OjnDlEf9GEysSBk9vVG90LbHj0FHdwRAkX
8NXBWfL64PjBpdZBdYnMufiW883vt5puIgeiBu9GBa8jDeDoabMnPOLXs8Ki1n8ok+Lba3LxxA4c
ey3Z6AYmwqM3kz3ptPQ7TJqVGbNoiqh7sS14DkpydGtkY/m1YZO6Qp2nO/671ZZRXpiANvtYBKja
fAyDS1dVpEBJwqeSaCw5aKfOk8NUpqCFIgjiogn03Vy8+9U3bgHH+LENXomyw8ODKO4J6Jy75wF9
h+Ji7bbnscFLxuXUHXmAnE38lA9W8VTUTLSsHz20YVPtbUCM1C+EL7jk4FVWE9N4f7adJiaXl93H
uSxB+tXzjxJYxCqRGnnBy0rswDj5F/KOydM0IzB1u85rL6s/IcDP/NekdZ6kZqQE7TIRHUiJMa3D
2Czvelbe0oI7HsyFo4Ab22r56uaCPEi1XyqPzV3cFcm1y8h+7PPkPFfdE5XqXWnTH24qt4jrxP9C
+s8crWpb09OnqR4xBeUB/v/EPCnVZETKJFE+4/8z7RWdvnaoC0ZoJRrHXcARZtd00j6x678VIKMI
ovajaYG4oLdPyxqllXkyOPdzRowanQwiDngBIytqRmD+dLdti6dRxOnknWnV2Du7I+GFaL+HRqvL
IxGGZzdo2M+gIlEtNSHGOdbrKVR+c5y9+urq4qisB5qOlP3zsm8bdpME85qaiW+r+WjogQ3nquR8
i+x2N/SeG1ZzvRw71e5Uq9PBQuIR0vd7mP1q35cD7xpqgmEKph09CCKR5GlK4Z9p8xP2z4NLcnLq
vs+zz0GvS9jMg+8ekk7ST/BVlj/aLqFXb6/DTa9N/bHrSVf2iISgpCRXail8wmuFaUeNbebHNkFm
Bqqr3XEOeq/Mkdcm4+lutJsrWPCqBePUNEVYWgkG3DEZPWeSwPfA/tJ1b4aPOT8I7oFZhTIP9p7E
1zONJRHO0eZ7s+znJL8S+BE1E6zI2U4ieFHBbOBk/NQaP9A2vFOcz7vekF1M3sID4WLJKXWWS1NJ
Xng5rpeF+SiZdg9ikLfCodvKIv9R68s9J5CTmOdP/dJddfUpMPunWqKlo8PkxXNPSQCA4VORF4eM
Y4rb8qW0iEGqpDvn48CGu2ivmnnLtZZxBgp/fbxAuiSlFFEXhCdTByArruSdnbTcP9ZEWV46/t88
njDSgMJ6EKnaN9NB6642fSqKIPtM1O0hqV7pO+zK5FXOd9MWbOutz4Y50uQf9nlwmOiLtgPWXuVy
ZqQ/rXthIvwb0xQSsS6F/MRStKPmwArERAOfh9c95VSkiz1HysXqvFoPrvOKqTM0zC+O+ij7VyYt
HPY4DrIf9Ky7zbpcOrJsvZbYms89QZtDS8YQ/Q59KxaG+m7Q6LmhmSlr1jTOk58W4lBCv6kuqz56
uzYPlpfeVlY0pk0ZmwxqQlLbXibG5vt6MZ9sb1Q32XecQ0ycOevww168swAGbJvjfcURbx/gYz6T
Rn5NqV8iLfONS5tUL4hF7mShnTqZb091zVeWBYJD49CHmdesV/LKow1hHBWjd8zIUhwYWOPY8B+L
lagOsttmcgpJlgqVm15MY/yKIxo1u9aN3s0S2DxnOz2S+6yutLPs6tGqhh9sQXQ/PCoZOxuviAmx
VZbbSj6Qh5YUw0LgMAE8a0njg+WXYcbnJE0nokTX/nHWXz2tviNuYFdhEA37zHLv8zVwT4RB0cId
n+2S7rDLsUZKto5lNQhPTD8Pg62u3uzsqa0Z1QGhahUZua4HEKq5muYDkVA4hg5lXqpjPy/BHlXI
HBuL94KpJPID66IX+n3bvs0dWWM9aauah4lxiMwtHK3WDWYD9n4WDNfqdWuaDkKm5xo/1NGp/GRP
K7w41mu6pZ737p2tL+6pHFoCPR2auW2U6dlTSyOXNgvKkqAOHgUOb84yzsLPUoppdNx1C+9MIugp
BXhICE5ydnrJiKPHKE0PuahuaXIpTGc8VpNKOYckEjtY0z0agfe5yNP81PdEOBhdjg0WBeI598ow
41MImfx7t0CKk8gbHGt7aQkGpYb/0fBjO8es9IO+VjJyzPmp7rw67pDoPy0JUSqtl10IlkJR7etR
6hC1ndac69q6iJrGPk12dZok7h07S8LW7t/oZb8MA8LTZnPvaJ4i0UzBll+CadlLn3rpXwGl1Zs/
DncpdfSLcmuP3bugNPXE01IE72K2D4Y5YQX38wMsvE+q0u7oLryWTnnEynQ0Wv9xLVI7GvSRJlYw
0fB3zmvmP1pUemPP5BZR8y4brDwWcngVUjw0qEFCax1s+sFkMgqgMTejH8zYIREzxlP7R0ZVvSPB
sDuuTfmRkXTGcIAtbCoptVDrvBf+u7fKRw8pEl2I+QX70w0M96vP4VGjI3/IyfphU7CNPcd7TOrS
OQmUhrhbyebsWvmcABNGvuWv1bkfSnEI+uxb5TPYyzZwDZtjqj+DUzvVK0P5RlAc64oHkHRysil4
4JMm0tPyqnkoqTkeMFYQWp2d3ak403VL9nMzqcMksRmDhqvC1LYODbmPmdvxfxT6PXecT3lDCM5a
rfprKnyDhFD3btJhGg3YSMPt0IING3d+DXKCeEYH0+k2gJOPbL7kL7dwr8DpugdZzz/aka7F6BZN
mJTkAq59WoRdaUBKUk53V1bWfV7MA+FuPMbd4IvT0LXinEqyPrN2GaNk7Mad1Vve0TWGr0m2tnt6
GGY0d0kWab3YL5rxzPv40OV0b2htZRRcphHLdWDSu9IcS/Ry+QzDABPdrGYOb528zJVefHc7G6yt
zLrzSkA7XszRpqmnzH0O0wunn+7E+TrmuNKy+UQIXn8ivbHg3RRl2JTdVvEVBoiHYgw3Y1FkLUuP
6Q7tg57Tjx3zWsZdqn+H0PhJE5R5iOcPJAESV2vNVeh2Wh4Nfvs5ZYr0YHICiXz6U0/+YtcxnaQi
NGWlRcQaazdrtRlhNJMOPGPDMwXFsxq7F+UlX6pR1/Z2twZXqkXoLQOD8BzHXRj0mxhRd28NZ2Js
wd1FA+Vywj5XvEJ09a/92DqnbqTFjSyMprPSH8xtsry21X3jmvUhD4bm+4BX8LiYnX41ZRp8qLnX
PjVlvXzO9XoF1kReaJilDASE/GoQnM3pZ70j7eteZeaTBhiDPi1/gN+szfMirZl+KEMMVKe7mtC2
KDCC72VrRVkw1bFndni3B0E9REYqggWqCEF5joG+YBmxK9gZnjm7Tyny1Eh47asL2wS3to/WAMdz
3C/+ekzrQL0MZDsdfRC4r1hab8LQ86/MVbojVvJuZ2A3Fi6fIWEUhynP25MHUjIsugJ7KrqWBObr
zsLpSV8KFIuwYhSH4pQNxDd21pyfGrLDEXqRkFh0tyapunvoKu8JUX8xQghWtH41+3DOqCTwSfRR
0HbnQL+qVH8faChkmrHX0I4OVr21q3h7kOcv5m4cSU5kKvvc6zDPmqpqjrj6rX+LRP9LWqz/74Kl
triH/0zy+YvK6vTtR/Vef/9JZbX9xL9VVtqWH0XTWNd1k8fbRNP0f2RW9Ln/A0WibgeA1RGuQ4X+
T52V6/0H2Q1w9mzymDiJbJLIvhmH7H/+D9f6D/IA4G7yM6i2oG/9V3RWSLn+JLJy4O+CXcKOgwYs
0PGj/OLaUp1y9GRspthjbEiaeRorEDkM7xeeHLVWYaW3vyOH/iwv3a65xXOYvNi8Yb5ubH/Tn8wT
o+tkLLltT3+3z98ZRtd7YzYea9+fHqZZ/x3r6Wczwr8vRzYqsw40bsB1f9F9DvqQNKUl+7hGOn/o
yXIkv55XVy9a9zca07+9FEE1GxLTgia+Sdr+dGfJWEFSMco+Tg0NEQ6YIZzvo2K2B7u4/LeukRC2
9Adny2oT/vy/A6P+930FFgYUJMoGmNyfL9aLrgGN1/TE2nTlXYZm95CzqX2VjHIYG81EzVcmc1nT
HbubDfrsN9f/u69xE+jpxDxYAff78/XZlRN3qbQO8KAvLu0m+GYqhEB5HQsOd5r1G3vP315vcw3b
JrYlXpqfrxdwrjdNeEbxSu7sk79KeXMXa7ros+9fgkr7b12OjiaDcPit1i8KcInOfnbIN4hbT/Mi
8Cky4vBvMqL2SYoM/Or4p1Xjb77Ov7s9yF94iSCR8+Zv//6nZ6dXhL1vfqxYkVPL5Mo1HvS5Cm7C
TOX9bFrtb+7v12cVX7LuBBiVtxUIOP8vX1/l0GW0S9RaNQeqB4AixR5RI6YCKD9f/vnWfnEhAhX/
5Vq/OCUC9s2iZhQcj3Xdn0o8TGA0e9jJZV7vtDQdKbbNBxJtpke7CfRL0Mz2Nu+yzP/GTfPAwkjc
qLxA8H/+kOeCVOEtJCpWgYDh5Wlw6YMsv9CJnz/++aa35+P/ylf/dc8mvk/4yOYWd/SrO8R3jDZ1
1kzGTrbBgXKOSc5qLM+Daqog7If5W8oPijhLgYb886UR4f5yaQwYyNwR6cJKcoNflqHWIORdyVTE
4i2PtTvbDMfP2mFU0fobB8xf7nHLpnHw9fCCYCa0N8n9n55Zq9OYfMogiz0bWYnJofCe3j/CC89D
qyqC1DsBSLM2BRQyiH++yb+5Nh+yGWyOE5yb5i/LwZS7Vq41NKXsasov+Lf0I8KY5epnqI9kanyf
M3s4pWv9O1/jXz5dA8sP3hOH58hnI95erD/dNBK42pBQReKJiPEjF6E5w4j1rKC0I1wglQMR4nSQ
E5oTK+UY/M/3/deXyTCpCrADsp+xg/4avcTYM8AA0Gdxvzrr3kwZWOCet0OrJSwoNiuXDo6l6HO6
w+AfE8bfjDZTBuRZk/5mv/vrd2DDS0csjrFr447+8h30VQ2SbJBtvPTtptMuvud2Y4XSzeqDQQQb
s+c62M+G/jvy9N9f2NchSGzRmMEv30Eyj32RGG3L7fZ0OWbhxyUT3sNKPMBdWoz266KmJ3edf0eh
/suqaeAex7CLIxOPO7v8z1++rgimZAQCd6nw+0hbiPHTfRL4UHnqv2Fk/M09+uT8BIQl0CP5S1YI
QopimKDKxTUhCdc5QzHZu+Z0akWAJLI3DXhevf9cB04e//Mj9tcrU3v6VIaBZ2K0crY34E9PuDXP
3tLrs4gtAaolKbXmS6qXb62yLVK5tfRsDzzlKAiDx3++8K97oG1Q6hp8nY6lezj0f3meGJ5qFb8f
ialkRlnMMKb11bEu8LyQWwfa6Z8v9wuLleVj22lNg28UnY3LXP7nG80bzQxk0WsRp+n1ndMYiAIz
I8vag0509Jekuyaah+KhnYrsmq5BfvOQ4n8MjI5jmVdEQtvKJk+67V80u5uO0H/m33wZrKjbev3T
VgL/AY3tv2ofqr1fyRmen8ghraCKba1LEerO1K1fDaAm1R82R1Z5B0qsXq4C0oR+SYe8IFc7KVb3
gCWCgPp2JQz8sEBqrJ77HLG4A2cLR2Okj4mZf4XJoZO2Y/FpPSfZKAKGmX1LC042DuSIpc76IxT5
2vk6maqpj/R41jJCFtJpA80fPdVj4VUJqdOZJarjaBn6zNSu7Ye9VlSVuLPQKr/3gNrcT8nQZ+kN
tl3XRkljKWSuKbE/0KyG4YO+pDLPWpZOb6vqEZtgfIIlWPPY5cgVJV4qaxnpGi4WX4kwy9KOF6va
qElAox+klTFEFQ1F2r4ODKW/jP4MXqRtwBw5NXL8dEFk4NOsdcJxCtJXDio6DS8xbMOJdgaMAN6y
flgziwa/lslAj9pKuJzt11a7Sl5IXAmD6N8De7IwqjrdzISV7f0kU9TZdF8nzs6rh2yN1hNzF4l3
e9etTvKVkDQ5ndNOW5DvLJ13t/iQH6KZMwmTQaBD7aEMkrZjSckAv2W2pTUMkWomXOSGSjKlc3Oj
YymS0Hpg6O8bPgdAm6cNNCuxo5CUQtBjqA0dcrWiL5Z39MfT3dh4LghNbUime5LoNyji2GYYsXMG
9KEyWhzE1O8a2KXcuRqrpB/A74NB5BfeHe3k5g+ACUNNeBQRsiflasMYct85XXJ6qGQn+Dmg+qRb
66tn6Bkwq0xv5Zn8dy3WIeZqh85xhnRvrBp919rMhR06gwJJiBLdvfMIULXpRw0yj1pomUUc+FM3
wYcyiYOVWeab+9ldvPKc2wUCokxT/Z4N2EriguIKdoYQyxwZKmNAofc02bB4jwSWyCIdcAeQiInp
Q5KWR+x9M54Co3Hzvana5AeKpRlqmk6MaBGU3RwDIkyDsPTW6cXCyJvscpDAWSRmUPBI7LVERIk7
NegPGZvFdjcYNWoDgIB7mynTi1WnOV9DN+B1Vn0y7K01H5oncyy0KjIGk4A8HUprbDrlIi7o8HJx
EGYx+PdDw6SViVLT36H5tdKLhG7wjGZdA57QgA5Bzaon/nM71N21XWllxQFDEq5AWxGvezGNzHWE
wqlYZ7kF0kEZyMXrsWgOo2MnD3bV9eLIHl4gTmuhgYe67CUFqWjhzNVsQTCHlmJgsac7+Wr0QfLG
3oKPZc106M9WkKBZXhL6VyBogfyJCj4y8zRzZIKSqubDTXv2CypFzd55c6Dyfa0XcnpAl1Loj2YG
0z+m2VA9bqIK7WA1ersnkQaNQZV3zcDHoY/Bg2pdGTxwAKHB3Pa51d7QHy3PCAuN8hwIfbzmnZF1
sclE7tvCwARwxTJOSeT4TXKq8wVx60L1VIRBbmCch2VnIrOpdNiPpQP9AFwlsOKoDsSoYoGPDM0l
WgmibyY3/V4Mpr7G6eqbN63iIBIx3cmOExFRAQp5X78f6LwmBfp34LaSSMLEySJWEw4xGa6RIdQr
rNYhhnaj+5RqOXjBoe2RyEEsY7ziS3Lo78fWwJkEa7zNzqWY2+HUNHONfr3xAm9PeDYikNSs5nnv
qBbDSCUC524MWNBey6m0J8oB5OGHYgA69GQ70pkiu9KJXVHK8X8IfUpoubocVePc3WCRLtE+u6Xo
JxEOVrs+DxCnmGbUxrJfUW7UtNg9nAQI4PGuQIMziF6ugzXZMVxp9RM95uK+Vi3hi/igUut+1O3x
zdM7Tz+m+jjDdU6zl8RX7meB90Ttprrvif/msSGKkWkychQ8sbtsKdtg11Oa5RHZPraMXW+ZgWgv
jJhIQsP2BhE9b1f2nXnGyqTy+rVME0fFeVIXD25X1ICsZaZo6Ao6mXErffG8NL5iAVWu8ezVdfqt
DyY0epRo9K9cxus/SkVFdwJ31ahTyXue7olLVOVhhRHXn+yg9JlLZN4cuUBd2Y78PP0h0lLCw/X1
PD0gPfNeAxACjNtmo8Th56sEHroAmoPKah1HGKLqsPRDfXYRFON6b5LhGRBlAV060+bL2tvAUIE+
VsgaQcysB4K20PLUjad97vp1/aMW1oIEtoD7dhzXxA/7fjQZbdQZYg5y0Gi708gR+Z5HimUpBfx+
W4Nu7lG5JdoPI3OGR1wvqj3B5EMLZXlIQQuj1bFXFQUq7kzTzTOCOxvNO+LwKrLABsp9Qg1d7Obe
AsBHocROtGG/NlkPeP3InzdFY+ZaNbHVYtJAouYUHbwfyvyYM9J99KwPPpwMyO8+W2ooPljv5F61
HdzGpREoCsogXz9A4Glt2LQMQ1AtzFgXGWC699KUCmtZ405k7eklQ+vUVe0QDsmMI0hk/Tlrmu+p
TVkRW17j3ZEW3dNcF+X7mFbZuXeyWo/WuSGxnuqk/nCmigRFDVnkjV2wn3A2Ke+jsWVPGIdkLBcu
o8mImGQiUNGqFAOTFyKt9Gs+SIaHher6m23k60vqLfJLpRjg7RAi+92z8oANH1qMqjL0UiP9ro2p
7x600TeyV8Jty3tmDNUMBdNcmZeCZ6Q01Krym8JAeOrcdHTjxE0w2gH7Dl4Uj7WN30R3HNQgWxNk
Lcsu6typ/JYkBSaO1hgzSLU+Yq9zMy1byWlR+ng2/N3dTAl3Ud44VidhL6ja5zUoz/pgLF/mVpnH
FmQEhFAbMVtY8YWLqFV1rcUTYo3XdPGmvWmzuMQzo7QfyaDPmE/wyMwRTa7gYeEYnx1XbzJoBkHq
QLijMYCH/uypKqJi8s9NrQ16uHZ6+ojqmG+r95lrYF5fO+PmGm7f76uxxf+0dlaQYhvwGVTZlVGn
B8PVMi9abMtqL5rR1zmL7ITKyUGEFoplYfWq3K62j8RtMowKeKH1nblOKtubY9qqs0yr4G1uWqIE
/Q+qSdu6kb+UN2xVuICsAR1gvuK2c5b2E0SK/K228zXdpV2Du39ovb4gPcdeXjXEe7E95f5LvQKB
jQKZwO7IqL+/zxSiNGbczHyptSl9QcfTN0cNEuunlVjA9juidMyC9rBae3Cti7jVIPjRajAah3aP
VLKkuk3lcO2Zx18Rmjjt/eR08lwkODr2rVe3rGJ4++bTitfJA/GriPLVhItkDCMq7L/J2pyFzuTW
RK40DeIVcC8QrGdJzDhjvarbZ8mgibtu0qds7zPTAdXg9tN4bGeJdRfvD8BksgtnC8OubYtT1fqr
ACI7k6FII2zGDOQkuC2zuvMvlLxDfiw6wmt3kAggfK+mP7wHimhhaL6bryBH0XYBraD3hzLtBJWN
n6RHphYWtO6+VdiAlsw6arPVsK2j4hxh+Br9h2aNxreWpNQNOIgYcc2dzormkTkyOZi2IHGDEcgL
vOlc7VzyDrSwGphK7VbkpKiL7LRaUOGPYu85yGk0dOAMhjufB9YL5IxxxiZBC01QFvAL9bXfQt6p
ckNzKP0pXlTij7Q12+KxkANroikNOKU9G+MRF3Y74bYOuGatTP/7kNue4vFUyzcts1HX8K2x8nn2
PORR1qpiYYCIfycygO/niMMauJ5y0jbZWOXNQzQLU092nVdYX606L96nkr7MoSfEBGXWGNS3vEoC
YOmtl1u7ZrKqTwU9jppEoY43NPchrdM1ms0T8SoDZSfM0YRy0rDxzwDNtjETCY/IEF8CUUQuNdeh
WZTw/utgkTWFcN0VJ381vIPOqDZAf1U6wz06Uh+iKYgFZAN2r1GFzOT3ZoBN0ojxQqtipTT0IBIL
yKeJvWuJsg7rxmgvaDA1o4WbvaBUhrlaUmeelwq4TmxS6iGhp3rdTQTdPGRi9F7SRe/PHkNQ9Llz
wkHP1Zd539iOpscgjKghzc16TnGmDXaEYqKOwT1Xx1rrzWk3auP4VtKf8GgitqOJPAED6aExECSH
Jh8rD6a3aQLR17Ru3GLo+V7MdALPtlb3+qXIZW999/1BHW3CNMe4qPL6w0fuYO/HZBHfCp5S3hQC
Htgras9qo3JmBAehmJ0ugnBSl7veJod3c4+tBy8YkGGgbE1RHZIuiUW+Xop9bY4MyNt5aE6aInD+
OHlC+8ZniovB8WqciV3L2XdXV1NwVs2injjFjmzgKyp8Ajh5ywzNXIp7bQXF25kiqHeGTNeLdHys
gaO0tBl+vgecoCqW5qmcQHnhp3aCbOeMfB87QE5zx+jbXu+bDgI8q68+v04FdQI/jiKHP4nhPlF3
yZvmVk5HxgcdzV1jmIiObXyKYQ1vvkVoAIcqqtOV0jdbEnEdaR7g0GXG9VoKPecxSW2WP3qt445z
TG7uzKridLbw2nbHoLIQ0q3zQEmXtTVIHHziVCwGzoKF8tz19/3AltNxpBsjrzIJBMGsnj07AmcK
Qs9cf618gQZSpo0fj6qfmO0nPaQGJbX+3OdOEJx8sgWINhQ6jFxUv8t+aLNuP0LzQpq0DKYTGxaI
5p1D/BkSCQ5GMLit2ZMovcoVTorbE+eVMsZn3F8bH+64ZPMecLj37PdTfc3tgdwLXWR+EmZZsVDh
NSpYQDT4gxlZXs6uZ9EWSe+ZC7kv9riqGa0Z2Ai7Hz2bhc0cgh1FgfDQptG4uGiiUg2qNvhau7zS
sjlu1ICAq52G9g6P3KhOsFfmdM/Ai48u71EaYaYzfdRsMvOYwTfZ/2LvTJbjRtYs/Sppdw8Z4Bgc
MKvqRcycRIriqA2M4oB5csx4+v48pLwtMbOlzjarRZnV4i7yZgaDjAAc7v855zvLsCYHUzn7IvVi
jPcR9Eg+0TD87AOO1gdUcJ7rPi2cdudScqEue89ok9c8oXcRFFbPWr3p+avQWwS1GNu+mBsutKzN
gpMmldG8UkScYBLTA0AIIXXMZpuDpViOBMaCERgBfo/K2eWmGULgTpXfz3e+SQpx51rheBJWJQk7
Y2JDt55o5/yyiNo4TOCbi5UXpTyTzKTuX52sXc4jo19YRrD0j+fJQhkmFjqBQzbPqtbaJGw7pnMq
EguMyaXsu61ptQjQlc8yDESmCo2T2hfAmG2aSD6F5gTlquLp0V6WBk/wlWvjLsfSKGMcdDzIaPdK
hYwOIF+RJpvMCJpdzt542HhVIJPNYii45iHAZrZmTmTvhn52m41hT8Wbkxvyog7EInbkLfhKTOUA
JXCGxtt4HLEwsUfMiGmsYV644jJoHyXjMH/rk+bBlN2ONJnYQTcCqcA0+8VfJDu0yYkN73Zait7l
6C2s06lfIn+dohV/kjPQfnJvjprXbg+YYUNRdUduzCeTeh54k3iuCgX/gqU4VfjjKrgdk6Ujm7xG
EdZ1k9RaTxUPc2IokLF2PK3IXw8dXbLoTXV0a7IDM9ZOOSis8V0LAJDKug4xbBn9eA9AOYa3UfhA
LKLGGNV6KUwDF+YcxnKbYQNuOVooEZEozXz6bdh6nmR0ccebNB37C2YJEjfXFI4JDmIXOBCcAoXt
3heFICqRYIpHcUueJtH2H2M2tdyole1pdvxAaSHTjSTlIK2gEVuEMO+sIuGsHlrTdE62iaQAAVt5
vjhGl61Trw7fElber0Xn+bfKgMO1phyBds/EGRA/Fr9Wn3lLdz7Frlbd0R2oppXtxeFLPEPMONTB
bIhDzEmSJ0rrAgcp60ZeskNc5oM3JMV0RYEM5iw0Qrq6UwdaB00KpWLtWXyaW/K0az+mbRSTtsfo
+FVaiQZHsDN7NeZcfjW7hmAyDYJMLSYfu35beuBC8pypy1nF4CbGt+i652mE1nvoPLEkJzBAzDvF
I+feGcgIrGYqTW4JDZsvjbQm8bFuSkZkQ5x09sZ0eOHJko/RvqqbyNsRW0kxBUYC+ZhZWbfCuvWM
dLevedyI9RDZMDDIySb7vrU5w1aKjf0KE9ty5eEgPZnTOXuxCcYGPBkM6yvLR99cs4eOPUogZkmj
iGQDsWHOkHG9cxyLt8SY2Y0wGpqZLCIFvUStEU5rTs243ZmQmVu3tZnYtHLhi3YWz/jScjTkwByQ
e9zLGSPcWYK901xReYBDPxjZRGHmq6mFJjJtczwFo3+YTeL/dZ9QLWTa+cQ40VbzDuYJswZmjwS1
60JIjq7ZMkAgoAXvobAzg44jm6fxbrAG82sfODwhGGEiTLk4Qj6ngDD8MwJ6GPSE05Hms9J85IoN
OEieeeAmd1HTE5GWFA9onJ3ssMHb+p4lFDac8mAqsh3Xgn+oKppEIArZ2WVuLxP7mKqjrziNWhHu
BbVU9i5Og97gVOZxihoYF39hqSMmx/UQfcyyIHqVRhTj8TTbFOeXUaZ8ZQ2FRHtc64FJAzi3w7p3
qFNY02liVOjoYCyYbg1Bv0XZhqnA17iuegx/B6uxOU/hIwvzbTN0AbAJ1VMkGnkNbsAil4oI9lA9
0lXhLDsvHPDW6vwpJpnFg4Id+aTxKbGYTkDcKGYOjVcUh6xljsc7tKxDkFrqu4j8u3USDCz6nxnY
qGBbLA69FITDbGc3LL0LcSTqYl0lUtGbllnxnOCObzm5s1JY9Bc4VUVCWBCzWHth33BwITBrowgM
Q77nousuTebfK4teBo6GiaUDfssC1iesCf/PS9wyufUXHekwIgLCDHiLj3Hdx4yiYne5Y5aDkOWb
0CniJWSuYZJEfmidhkmD8OL7PugHd+2mHoXWHecQWv8IeJSrOdepCcXUGLrmMA9MJCHlvKQsWAyV
pDPvyepgJZSu3+zHTDW3fDpWTTokj89qVKNgJYelO5MVW6AVkHF3z4LASWYYl4kWpSL3qw3WRFLg
nPhoB8trHKSglz0VorcISfNKz95gPS9Nb+0mq2byXrJ95kTjp/6E83FB2beWwpJrNMihP++yZL40
kjAMdrTGuu2OhX6ozmGVFP7eX0CyH6bBLNjVRJ1PqNZNVLcTVt08Ms/NOAEtdPVtoqFsDrPkcgF+
SJH03mhEftPBtykOrhvhxseGY2GG7P3HjGkuKG/DbD95tnKrMzo3ogs++w40nB8alyHQPPoxeCjg
wM5i6q0IV5bMn9vQOU/mMBIrzwWXRbIH4MiWKVe8rDpoqroXSBA3bUQR6tp3HTOntS67hm0RcwoB
AfoUg5ehUqsMJYW0oz3cTQkszM2yEEGeFtSgTd356oFuMo7bM3OHENIQlVMbX7plu4lblxOW5WUJ
Q96qzb6oWVkch4a2LC+6FAzAqgoW8SyGOtY5tNJ/9rJG3Dh4/gl+MevtQfNMJInTSGS7aI7tV9kq
QFAzEaZ7j8jjnqwTo8QgNDDc1pIuCR6QXghMKSYDCYKJXSuOovEBn8HwdRpH5iRhgpHaaMcm3xcQ
sFFHCGc6ZGz5+eBTcs7/fZDnHnVyVQzL1UDh2gMWSE4zT+KIDqKl8Q9FO7vXASejlHW099qrmJOy
xTiIqigG3Mu1G7RpvMX7XSX72cHFcsHujxMLfKIhPHNAyYTXCfpEuyFYbY5vjUEcRfFVylbeIrcE
7iafkSL3FYgI+8yYpzSmxQeMwsd+mob50k/TOriuhMrkuQNep/viZoFN2ISORahqSdpeWW5W4Dp1
LGiAv7GH/EVKtgOowNIDu+87YGfFz9KuU9Szx6FxolkgGU+mjqyGidt9yyJn70jP/DO0PFIyVgxH
mFh9LN4ZW+fP7we/p1UxesLGQEnYOFjsD56Tp4c2llTL8Pz45g74R07ai+RZVW311v2HftlzRc4k
ieLuf/3HT//0385vKzBV/N/9tqevqn2df7Lb6hd8t9uKD6agXhVPImZbQD2aOv6NamiID8ymfAwV
LBza0McVUVZKW2qd4AOjdYsGc749HAja0tN+c9vyryzPxh0ppeR1IL//idv26DX9UcmHKOvzFoF2
HZg0Ar8z+aVhzxKtHJzXmrxKK0jV0ixoVPV2dkakuLwqs0dGyf0BKivpXBA6OLQbClKJ4o/TS5uN
5MsVVDZm+tkNPphCtyx23kM4EuoLJ6UAXgeFesSA+eSw4j0fP+v/uez+BWj3l5fdU/nHxdP8Wv58
5fGa71ee/ICH2sUyYwc2fi9f4Kr5fuUFH7S9G5qmhSGPpVRjO79fetLi+qIwA/McRQCYqHAkfr/0
pPnBF9irtP2bK/J4V/8fZ3D77p9/dAofXUk/XnYYHiHwa4+wa9Ju/L6RJnGium0MHo0F6D7qSas5
OqFr08FQJLNDnIfs7SOg8QPZKtV/bCK3T87MhcjHCgROlB94fDGbjUIAoCu0Ek5rcTfSz2pAAmBU
IoPkfnCZMhEMk+OXnOGo3MVdOC0ojyaAlckyOfmnIkIvpga0Y3u8mKta1KQYzWR6s84aFBmOswSy
sHwEPWee/QIYuVmVTl0+pUu3sMsJ0/5zhyWpkzN04ixpzVuAGxGqShIUZ6NhLmpjYxHYtQvqEs1w
jPa2hWrj09Fz02coGaBbMAWsU7oXTuvJmXhWe3V/hyWX1jesmM2+BcIJwsq06MmMnc+UnoTmms1A
fxN5BRqNG5ZfYGmQUWMyWuwXAhVPgiTyDKsMYRXaoXia6rT7UjLqP2BkZTLRsXf+n/uwm09e/vNf
GK5/dR+eP3VD8vTTTahf8O0mFP4HgX/ao+iEYAGX/L/vQWF+CLBx49ykmICkhbaqfr8FXf+DienM
CoTHhtK1dXPW91vQdT94SGpMKHhuWCzZwT+5DXE9/2Tk0oM8nJI8Avgf9Sf20dr5g7EumySFuBhr
qBpwy7ci6ILHskCe2lRRv8+xn7xm5cCAjrmm/xgCmeq3/txPF9qt4exo9HHuPMTGemVYhiI9nDJi
286o+vt0qTkXKl8CLCEBKGHlMUprV5WTgwCia6d6DC3PZRzODQB4YeqlBWhkEA3mrYy5BbAYlHUA
ltXOIiYlzuyO4+RaV5nd8Kl1GUWXy/Q8OZUy9oXrdHRa1T6n7wiqJaPQcZxzfKcAGVaoCg28qyax
dlnsmMSuphCfVVjk6YOd+8TYHU8n29u5UfXWtmPbXdmDYT/lyUS7J8W5DvObylHmQYyZccomeV65
7bhcDUFYvqGpGacZW3+oac10LfNFfaKiEhy8SfJp2hWggenqZlJ5P1s903wbYhvx4WL+6IoZyAiz
DsClM7ja7YRMdBIAxypAj/lAHku8dWy4kQ52DTCGBwXmOoYUVdZPU9Yqb4V9AktJZpvQtli7AT7G
g4ETy8eQ8aJGA315QbyCclQn7oXsPbTHpgGbueF43L/FbpTcRQ5vQ1YQdXddtsQLsDpGMYWB5mhc
WMyGaUQGKno71w7Q7KAYoT0mYEVWZR+7TFv8dik2Ce10HUJZG911ADboVyiqoNmrwTcbsmGeUqva
q8buFNos5ElngTCzLfNYkygyOqbXIVPWk3EuOVZGQ2q99H1gn9q1Ufir0QJngl6QAbPLaUzaN4I/
h6/XZrIG1Hdyd/Uy9KczJXw1rrmePHnGPtshjF5gx4FwANCC4V+tOFn1FtA/vwlWk1Q29CgxbPrK
mOUW91lhrmaHMouNyVDwvEdFKjeU2/M7DLKJRnhXcv5qG2754EDE4JphHPrVoRsD/cTpCJ/0jgOa
pUOnCtddH3IpqTlZsGkQNThXVAZT6pu0zSfHkIAArMUs19h+shcatI1uzXPKuy30dH2b+fAi+Kqo
3dkOI5VtuE+Dh45YabZCgfR4Ukj91VfIwGQdA0xy24lhy70zN5l3GPI+eqOrYZz3Jbsyb4PVK8ku
JzOjsrOCjQted6rnPccwHJZWKGximELFd+ESBa3m0IYKKmWNJJJ29nJXk9hM4LuA1lx36H81aoOC
GhIz5op3RgYxZl0gDvIoTUeEZgZXKWbKURkrPFTdlwkJ6T4kehlubGsh4VsDhWgvbD8b0pVlZ7Kg
Wo766tOqkKVzEkVggU4ooiiIgeSp4+tibPLqDDmT9JICqZ5qGfR9ZvbtwnduQakFaqTCBtckLe/u
mn7aaNwA4tC+CJ8txboOApL2DUCw6RRFILxBt+NONhfS15ukToZPvvIr6zQxHIKPk4Jt8HnCJWJ9
SUrbgcmCGZinbG5N9aZRS/uguBAcjFLjgAqrbBxNYk7xKrL1mZlx115KNHZVM6SqL5MsdsNPCKnQ
f+LQwA0iwDCO5z0OSnLeA4yLj5kdJG8d7YbYXLJgCFh64GOu7CSz2/3gLeYdHvDAhydXp8/wsGWH
F5EkDQTKyo6+OlhNvjBKjl4GNPAXFRdmvo3L3kHe6ActbhNFuYP/AWijZh3ZKs8yQEnRZXkPNs/r
Vi5QxWClfC+6l4Vom/OesKjclrXb3ZeM7nBTOsqh6nhAOcFkX5FudynAgPpUIW5vIZt50SeBWcH3
7LrcFrhsvwaDZUwrCuGpm5m8se83te8uWCPKxL5ZUDqADJlWT7+3KY2GeOugMigfZnjaIX7aK962
vW+cvP1qj1kXbkFZthTSh5VBtN5yKsgHnQExUbm9T/Utjg0LKKhXJbse38VG9Tkd6IZpyDc2nZPm
+4Q2bpSBVfyEqvLA3rqjxXqVhFjeuJwyDB6+08itHwwYff26LvCkxlOQ8Pl4Y3fADeI/JDwArL3B
ueqrMoGqsXiknrlRAgToKYO9bjnESaYCkIZ199wqZmarqWuWG8MKw5tW+n4L68t/NCTzPHB26bIH
temdLqEamXRX0VnvBYK5Y0vXGNQBbKPVVN0ox+8uGEEXb1pT9fdgkeZDZ+ARX8Opw9aQuvUblesm
rcuEgXiYjDmzdlCAPMlGsKvTqgEg+YXlW3orySX6AITCGm+M1PKvF9/r7v3GamETJlN/JR0HH2q2
hON9hqSN2dDpIT/xBbl7iZ5IWXky5ycoMoTkGYnP1U41Hn3UpUyprA6zWYgN5w0cmlY37B0qWT9X
fT5Fm2LIqnAbuwzSGLCyU1/hvgweh7pA23GCMH7K2p6palWnZo4bKajanR+ST1gP9WQ7K5aj5Y2/
Z1C0g+NQ38/pAPY21C7PDfh6hvY+0shlrOIZ+35mTQi1UVBTWKQonVhXVoh0m5ALhwloxDGw5RH4
yfp/dsXfdsUkAH61K77pVdb+QQz5j/VT8ly1f5y0OpTc/rhPPv6IPw+rHDtJwzqcNwPWG2Hx078f
VqX4wH7XIyhrB8KVvt4Of98pC+sDc0BiIWytqXnk0PrvnTL/SvikiIk5+x5JBUYy7w6ovzqwvgug
kDiR5Fs5WvGjPAAn72J6szHz3O6WaMf+r7ubC7aMliZ2ejlMwrZL3gaV1ndooBwU/j1Juvp2Iv7x
oMzp/cegxbf31YE5R3hO4LyvWlpmCbbCMKMdn5zYDK2trtOWKxneQD+sfv1eOhv3w5n8+F6E9Dhc
UINoCld/Bj+cBfgo+2EAlbLLffZafgGutEUD/E1Ci2/kL+/C7CpwTKYMFCm+G0u2OFkKz+Jd6JYq
tl0LwU2GVnZoUxekfDwV5wbrgnD2Cv/2ya//wp9PO5jEMCSZDGGFz5XE/Ozdt+iOoN19Ys67ibwP
jwjnXIEarVCCd5TTWVtVw2T99Vv+zRfI6iaFdGnbw23+7s+1XSA+FaOGHehsThylafPxpssam3R8
+eu3+ptPljMjw2UaTxgzv68nCQLonyNeNZhVdQJDYzI3wVImJ6ErszMDKjAUjzN/GfJD3v22y9b6
m6uHO5AbjsOskOJ9uhSXR8Z7u9SMgIAGVyKXvQlTeVUMMbN/9u8bWyxy5ZczWY8UGVVQ77mxoGPb
S/YQuIIXmcQ1f/2Z/N3Hz6kWygHXNZlMlo4fr+nFcmOYRjZQeycPdl6DfcMN8CoB5W1+k3H9u0+A
gL1HRhZ9gHDUu/vHatA2cieJd0MUVGeoFe7XuPLzLxyg3dsGU+Qm4Pxam2l50gOloQllbfdhCrhw
anbL0C2fMiu0lt/c1eKd7qAveubIloU4zGGfmPrPH4FbmHXUtQ5L12T3hH9yOi4msFUVO17CJ8C5
cv+Gfk/roz3At1rVI+f2IgznjwH156ejGI37nsALpzSL8EmLVWwdlVgTzunmIx5gE2vocEu1isdv
Ehlfi2zCAhLHkiQ1ttBD6o3u53DSku+vv9xjwP7nFcsn8chEkroP5pjHksMfVqwMRITHYN3Yqlhm
O3i9/ZkM0gLiSGVOOGmq2Hybwspb+TPN1VBBGQCudek4/oCylisFz5tCCgOOXz3UwX1RtN68aaIo
xkdgo1//+vc9lnC++30tQUKU+5M1lqajn7+KqcFlXU1uuF0qFDWyG7rApWQgULiqOEvjyrpu89iq
WHzL/mLh0HOVin4cVukcGhl2PJptpGN3dA9O6NP0Bbeco8ec/6PDMQrZkc2n3rtGn+tqGa+Sxow/
kWqCumtUkzxL4sy9SqYgv05yl8B7CSBSjw3CvnP2TdyKU7qW3OvEC1FzrXaa8ebNwWpcyuU2s6Vz
mwILeO6crt9ZPcmTX388f11BEMhMHtQMqx29Sv/86diDO7iR7WhSfDLc5vVs7ku/cX/z/Pn7d6G/
yQ7YSwTvn3I1/ufQCMxwG0TkZUcxv1Y1DcS//lP+ul3gT4FmoAd7Ojyql6UfLkyDUdPSQJzfWqMH
sC9d5IMSwOKjiNRKMoDE62vsTAT/xG8ecX/zzuh9bAZQj3gG+O/1nLYj6iRaytdc2Iuos6QTsaBA
pGoxUcnbMeKEb/iU0P76L9baxLvnul5juLzZQeBZez9JVLGXGPRWQzyvTEwIeB/DO3tQ7ZNo04y+
GeUaG8hDWHApWsoAdZnLoaLPjeRjSjRzNfmyPo8zc35J2/CcmUS7ESGrBraOXN2EAmTtEEvOi0YE
x8sry/jayMri2aP85NKug/SKJGa4//Vf9ddH6reFk0JXC1CORuX8+D1OtY0RojY1bT4YQJn6wefa
ba7hYbLAy6nf+YHzEZUu3gfGlP1/faTccJ4W5ihPf/ddZovjGI6JhUUjgfedYmYSaip1adRyn2bN
cJkbFAXV8xhujLTiCYt8DebStK8K2rW3Tenf0dZaYagPlw1BEAAwpiwPdQWvMEDPXxdqFJvarF8j
26WOo1BMPOvwYyfs38FL3kMCeAxhgkf+Zp0m3Sy1QvrjRxlNkzXEg5R0RQl5vbCcrEInSM7iosMY
No9KYKa2gpOkCwmiuA09NvBkrkLFOPHXX+rf/io2xwhIGKSYnfeR+akkKphkFfeIojQAQI56YpwB
gNLu6YFeLONSxohBjRPhpG9xyOKuObds1V3/5hfRK9rPzwMO8Cx2LnBFn9Tqu8sLE0ZJKiHWTYnq
vOzFybK4poaSJefs0LDnOx6kYDs6n7XjzK7bYG+lVb6pE8JYv/5d/uZKx9/BSuV5CM+E7H/+emJb
hIXBxm5LaY19G8WZf4ENZTxrLeaEDIvlnpTRU5B085kB0/wfVbXqjTnPb+RAh+e56wBw+Pndqybs
ZNrw7lMQhhdhG/g7myrZb/uF/wqpeHhVXa9eEVjr9g8KA16eOoa8710NP5kcOE5+/000keunf9iW
NOfMn/pXNV+/tjSi/XkS1f/l/+u//OP1+FNuiAj+57+eq77s9E+L+LV+PFPjwf3hi9c///vrPj4V
vI7gWNw/le/1Kl7zXa/yPnAhOgQ7bc8W3CNckt+O4VqvciUbLX15cHbTz7Q/9SrvA/oRx2O+wD8P
6H/qVTadjnQl8gw09cn9H6nG78wKEsYIW2tsFDoGz6/wvsXbCd2ccahbb6QM62BTw7yuVmZJV4bh
R122qfAL3iMPDDdqmr7kWLrW5gLWc7dg6LS2tN8BGid9UpwNLf1D26UtiLYDkPCNrRiirtz2STME
V2VEycQZK5Yxb1TrTb9ZgNgZ/XTja9mNPwF1HmyHx6nk/d1GktmWuL0xfo+ExA5L1MSalUVzI5ap
Bqw1BeLJSyJUcCZJGLyyU/e9ddSMWK2YU9N4qEjrMARzlybeDAIrNabI5MoLncJe49bIqU217HRD
urO7NiOi9CvIHl5COdjsZ5poKjBt+n4eHTDKT82hFR0hr9E0DVTxkR0wunGVP4T9aJ6OhQYl++0I
R8dW6Siugmgs7ugumAiKtWau1vGiWyCjqsufa5++2u1IYjHfxHRlgOI1K4LHKukGirEnDufQHrzU
3ZYjVTQoCkPGgcPQDruBpUGuncwg85moqL6K6dXI10GdEdJp5eADDo7CkRQSX/I542//k+fnQFkj
ohXDNrUS8PI45yBUd0wZ2oMXRMa4A7ug19dm9k+ROcN6b7WC+bNHDcCLn8jmtFkC9yxVfrHOUir6
TnJEt8cUnqFD3WNk8yEZTaNWfmyxcQrsYDk0qo8e3WXsrqhrIkeTT4JcCvPc4SPWeka9UKkRFYSx
GB4tYdLkYFVo+4Ex03+2on0yvSySwUZWohnuJeyI6cOLH+23hplxyx+Rjzd0pwxEz+xYvEaCch36
HFWy7WYj/Qg0ORWX1VQK9kreSHVjXnEHjPzGNEYoUBUyJVnmmuNyk0EtHq8lbQ3LKmmBMuwm0qWX
ZgHTkjEWeIgVRcLCphsJ5ILf4kmCpVJpN2jRF5ASlOPelRBhn5PjiJTAJOPS9Dg6RRkzm7V1HKnG
x/Gqdxy10r3E2DXQE9jlOIw1joPZ5TikNY4D2+k4vG2Oc9zjSJf8JONd8zjq5Upk7JsfR8DOMMZP
43EwrCcQjzORf/6dsywana7HyJFV07o3pkAKGCvsMWQxcDaOw2cy3SPQ1DBnKI0awIAaZA7Dauwj
+QnXHyPsUU+zjeNgOz8OuQmQjvdo5oy+VeH3V2R1GYgbAy74UE/J8Ugu443NzvYhPY7RE38avziE
lyZcUAbdV+QMSIq5JRWSJ5w9GcZTB1K/GXpC3x+H9Yue2xc1dVl7PZR6K925u0D5rm48Rv3Mvhn6
D0cBIOcmPjO1KlBofcA9SgURfAGiGP5jdxQSFvi7N7NWF3QtKL0oWnOA/VcHJwEBpoX7W8sS4ihR
tEe5QkpSR3OPDLI32sZ/CPp+oHjsKHMER8kjOMoftCVL5nRaFEmPAonlhgCXKemS9jY7iiizqhFU
sAQgrgAalG88A5FcBq2++N+EGEN21rY9CjSmUog1xlG4iU0Rasy7FnSWgPaJrdI6D0SK9t4tI8Qf
W+tA2gGc7YujPNRzjKdIPo+QjXgiiRv8ptzM81FYAiqNyBSPMYKTGFFqs1BU5Tac8m1Ki3v0qbIt
Wmgt3i9bj0f5CmlrBp11lLVSg4uGFjnV3WcsrcE6E+SwkOuYF6wpR6NPoEuGEf61LIpty1H6FFoM
JQWxF2b3CarkvANBOBBwpenEXdW0aFzHATyMtdUnSExW65flWWDONZ25LkGYldPQILea8Ei7pMTs
nqIDb2ppS/CsxLqK0LeiXVwkeDBMyyqqnYf0RziuHxy56zISKTu8ENFHKLdUFRrkcZpVL0fpnxeY
COjaUvn4JJB1b3y7dcj455n3IggeTFsTo/5wDsZgLF68hGAUNHXBrATpijYTDpnRKlciWE7xWuVw
tVOP1u5alPMZIiatf6NvTk8Z+aKLZOpqNPtwJN0B3RN5mbjjCsokS1aVQDRZUXkqPgdQIM5wEc+3
8WzTA5i1bfkJO6nPfjsTn5hYtm/or2T5h3JSuyyzXdIWY08rati2Ml+1FCwF3GG4HJD/Ok9tcxbu
ngdWHF2mheRRUY1uCT6dqwsTexhZ537dtU8I8BkqZh/QyAiKjBS6gi9OLKqT3W3iSDTPCXhZsm4H
6c4HzNGLyY/SQ0J/HrovTWymGLYR/KmsiLNkojLPzZ5jdrbTphz8Pl01VRumG2Kdzk0SzvzXedEN
/mnXE6Mi52pbV55dAL5wIwOvdkPaZl5Tqgx3mx3NEK8iLjG0ywgRW0Qj4Y7BddzsXKgquBpV191M
BWQzUlJjeAVeWvNDwAsh7DXkq7bHPeF/xUa5fi0/d+r1tWOn/N9ie8y5898CzF+2x5/zanjK3u+O
ecn33bH44MK8sth8SqZ46Bd/7o4tvW/GjWs6bJ4Zvejh8PfdMYZdPN9YMywB4ZG+PF70fXfsSBrK
8UDi5rIZzCKJ/BONihfyo344UGIk48dwnOQ9sJq5/I4/n6Pads6IxNM1HCo2eI96ucb3E5gD7U2D
bnKqMQZSMsFOkMyr7eYvfopTZqH/iWgu5SEQ/xlLHfuhDIoV9osujZp1fVQ4iuYR9w4sF10uFbGZ
uaO9jjuJ5im3xoYDmq3ftFNdMKNR7n4cKPOadWlV3tXp2eBk8cNIAOUasvQGK2J0XviLcaBibNpK
NZTPQpdhUUIy3JGjofKioSorrDvjvE4l/VmUBDU7V47FQZhMqOcGSrtD45Yy7wbt9om+5LFEWnCe
x7S8CrKr2LmrdWsXfG+Yl7rJa+GR4fWj80I+oPjssH5fjog/PTRx0X2Uug8sYjp83dP38EmmsfdQ
HovDcFjQc6vbxIjae5/SnJhboLvGUpMiPdgE3Wlt+2s0oBHHBu4ps08BHeq+sqbOvR3gcwYuus1s
HN3wgXSS8xGAmYWUvWmhRVGcRrKLLIa5Qs1coFylt72sDca2wCWGrac71OymHs8KHKPUe9Cw1uuu
NdJM4T7E5eq17rOVuf2mw8lwVUoQ+4NuaqMU1UKzJ9JT0eLm27W16Wxd7EaC49OYBXcC08N60vVv
fdHyJ+hKONBJ7WlFCm1TW7TEFUW9IW36whnLO0mUS+mrV94g9bgXWnLSwbJpL3UJ3SRA3TB3jO4Z
GVMS45HxbrzWu011f50ZuVdgv0LCYtI+r8CJ78MkwZTg0/iLMEQN3kwfXpjW5WqcC/vAI9g4Fbo2
z1Z29UQPsgfUAThDqj55Ri8uRk4H6yHo3gjGUsSX1711Weh2vtKruouJ3wvsFlldr1zMs2XShX6V
0+XXvm75m4aBYowsKvfoBjRG6DbAoZu6O2uUIxX1fHADGPh7m+yOi71LP/OjM2BCzWnN43cnXGPc
RHm1huMA/K0RJmn4Rp/JFE8WMYnxlF5VsfPs2PkCWAMjbzwHQAxq8wJQ2LS1u2SBvtKIraNbENPK
b0j4YtvD0JwCgzXS6bEUE1lo3aFYlZqhQz28tRmoWDR5yXqZCCCdFDZ0/9Y2Hcp9O3kgkQaionHl
pQo0KqFjPw1yZCErqsaZPSPtjpx+gNtMQp72uvvRIKm9VUkS3hbHasiUkkiBE3NHRFkx76dBsqut
Bc9TZN0STFYnYZiYlk6aAQPJa+vEMpW9w6j2OMqONsyOCiiottSkU1w5EXKgJqSmzZKr5ylIkTJw
YPWnsVbQbd1+mc5lu6YfhW7Mein3MTW869asEGoX7wsND2SsTd2myQaLk5VI410xNDR/6tZNHsQ8
VY9VnMviZZsFgflmyQx3BQ6OKPZI7LZIkuHU1I2eUNlojU2G4cy16PsMha7+HK3gxktpA+XkpItF
wEyUvi4L9XRvaD8KcEe6SxQfnfMUw6BjpwZXKZgitc4t2kddkq5nvqjFZyMRYhvlzrlYqgtXt5YK
z79uqTE1kpbiD91sKh2DUbduOzWy6PMy039aU4RKvxlmI92NmnNLs32d2EaOA6QQEuErt0GoUbpX
1TBG2gQJ42+iY+uq7l81I0d+dXQn69ROCdlMR34Ge8XgX1HeGrK5pJVtHBH7aHalq9zhnugYb466
+bWqBxOQnnkVWenXRBwYO7fbWYqd0TtfIuPgeQVV0XpviEtvN9XNV8cRTrXjuHo+xz1+/abIQOkZ
iXGNCWy5tH1qpMaaVmRj3DJUIj060FxhEqnc0A5SbyF5hLsBCeQEIjhno3a8NzI33ZpmsU7obNDN
Vu4qX7DyRZC2mHTA/QaKKbLhjMILBFSQ7au+K8UhWNrPjp9czhZ96ZU7iC3ou+JjT9T2auyT6N4M
qTjtBTFfajCog3b9K3ho9k555ZZeyYfSlSeN0K6uWQSnoxMQk/JP0Xa6z3JJd1ac9XtjlCeyoyMv
gmcJgANS1RzBKzIjL9lETEp20WicTnbwZqfplQsIcgulJSRAED2ZAUY7wxqtj5BA6lPHSxogGexa
lfKXZ2Yi7Bpb7lMC5B2bS6YoHvs+IzMBtInQcznPt3z7c/2mRPYIHQbAsFGIG5SAaGfmdFV00/hK
omKCx2IRHHTC/LAIw31MvMQ/b2v8VAamVU4aztlQR/62wqacg+RwOHZQBFPxKD9JfdnsoiVr2DD3
FxNkvFOJLVTZ1idusp1F7Ue2Fv+bujNbchvZsuwPNdocowOvJMAh5lEh6QWmEXDM8/T1taCstlYw
4gYt661u3oc0S5MIEoD78XP2XhsN40YuN7qbJrc9sFHPwVcdlMZgHrHsM8ik4kamNbhYFQYO1Dun
wkCM1Cz+7Q3h8GzrhPZk1jju5WKKm3LMvuI3MvcRTuaj047mkeDm30OcZTs39poKwkvpPqZVaG0L
tBXblnCmS81ttT0Ej9baCAlCKdRC+4FoT+sm8vrqzl1jCOnlkSZLJ+oBobjYo3B1LvqlC6/p0Di7
uu6r4zJn5SU0wJkkLc6z09jSgGkS7Rl6EUf3Et7dPCfsdt1CMtdGKGt59iIFsNB1q/aX5cJL3Hhz
bfgN1fxWsk9w2rRBZkCRufAK/L8Zit5PCUS2OwiHaGe7efxZVGaZ4rOyokuEbdF1nqQugI5uG43D
lSTOemflzsGGgLqDdVUfRQfRF2urD8X60WZ08zMdLX5Ytuwjk578iujZIcAAzZlEkDyH3DqTG9yY
TiBMLbydktk+1BRZPmG0LqpgN/raagulnnskgoE+4XwJ+G5DFCf6CLFjEoVL2yZ6hHN3qnqoHMWh
8ZLL3jUIVFtYvEfNjDGPZ9d2NWKBnU2AYJVFpByIOzODdpX22RVoFGtXE3Sc9hPAg7C6nwdHEi7p
EFOTjxxko/kHosxjSLtkYTgppvlu7i4Vc20dB6iJsV4m0RdE7ugzp/KaHJkbN4KU02rzZWcTeVfy
IO97u3nR0+V6QG5gre5bR+A4Y54EDYxzYw4xij7QVksHbW+02LZLgGkiOzDtOGbzslpvhV973o8Y
bY0fJzzEvCM7tTrhsR55+xiyRJ+O32vta1dBs+Qd1adrl63MN5cm3zQeKB2srW7YcPbnl5xaHZFP
Yl0lffoMGjvbxd6AIFZScUUl6OCs2qvi1pvJLC0Xe99GcEhnWBq01EjM6maRA78Zfja6MfrmiLBT
aMhssc9vZtP1I0n9jXY2P2pG+KMcvE+2czEb4C4ouzeFCY5BE/lDQ6oRHeZLs17xYvzG4SoTEJJF
JpbsjRld5orO4qbywmU7W2pvRfpTqsmDjoIUfFY73yJ5+wmc6HKKwQykc+4Eo4w/dRZ9H9FDkyof
afj+HJrod5jWwSiSQ1ykNUAZgJ8EZCLrJ6nNtNV9iC9wu1Q54i7hVDtzoPDt8YfPc0fKs8gvrMjY
xb1jbWiEq6Blak46YQsrMrXdR497zWlgQE9t4moeXmJMAQDp9Bosb7QDPnEToRzY0ILdypJGORzi
52L16NNm+QQQ5SKZ/GFiPZ3tvLufogSGR3REol9eoNqZQB5F44uxLpvwGbzqu9aZT8NSaCC8dIUe
zdu6FDoVoLZ56g9NUz9VtjICvQMolyub/MIsuQH41xBDXNiHGTwR0ne2k8/gMWhc55rxO1sS+2sG
xmci8TWe8wuq/XX20DEQpSvB1GObTdVNymPI2WKKfRstEfTUiNa5Xcvm10DbeRcR0Lsta55yw7J2
Zi2XYBZEKzeqIPOrgYXROfp3vt1FpmnX+dA5vgTBdiuG1H3uXAe/Ak2IG4lpjKJocYNacxpU+n3t
N25jb8hcb1/0pB230hvWjFF9Fy9ZuR+6WrvUbPrKcvHya/KMnWc4hWABHafaG6Usg656mM2JyybC
FX6xTVB1mxgbZcCmSbpvA+iYzHNxITCOEc585Y40/sjlQrd1U4bqolJ1iemvUBctOWbzkHyZm668
TTrbAEE3XJDCyMrEsACIVxR0o3ujdJIZWotUc+Cn+jU1ibOxx1HnJZh2TlZez7L/morB2VnTcg1C
lg0PjdRxSLLu0C5jcuxr944twNhoS3jZwc4KsrKeXqxQ51xRj78A1k6cdiJYIF14gQmDQr/Rxs1I
TBUlfzPty9i8xs7x0NUZKUhG5/A6VxbvifqcDYjUl7yFmAlB4XYQmGLBrkUczj3WNs1qg1jrvmdK
EYcLJGpHVorceQ6yS3TeVpZ/KkTKUu45vwfdezTK9IHd0C+UorelyaPr0P9uDAda1dpO7AFvbeds
nskbhYag0FADweI6K6+hjYa8LB/Bm8oi+0b4WsUyNmt+mjgUEG6nAqEACzCq2iPQ87FYZNsRQIQo
wosiZeSs6SxhkVtFQWRX+Qve0kCaln7R2jbokh54tuaysCbyk6GDHMw8+wLD07bOvKvYgBuDlWc6
VjpWSrmwqOKYehhmTC6LbV9nrgxYwEIf+osD5gJ8fBdK7GFrIxtl+HVTOnMwKONHZ4BiE91tn4vw
DujGvWGrSxp+X4ykRjVQUP3kACNcNwypShJ9H+vihRBEl2lBQV3uGmEAV7bgKFR+AqUAsCiOxTUD
9wgSkJHtKTkrEkDz+aKF+sqP2M8c6GCjStvuf5L5Tqovr+kEO8fL3ONcaMnntdl5bUtA2xJlPXyj
hTlZUs3yW5Evxr5xrKHgNJRmF0aSh5+1ZTBfwInjIEMyc0nY8LiNYnz6SdSXDGJWHGuce8emWapn
o+cdC/PWhM7oTCmma0mBOa8kzDgBVj55uf2Sa9kIS85Tn+OkoymwsEqj9DDAnkgxzzdObc5U20Xx
7NTW135q8yPA3vyiLpERpCCs/GGmNIYsCdAtMqKtAcv5SlOWdSz6TvqyK+U9EEFmrWkpjqx66qmw
nWTHCU+78ZaZXVd2EltpaLU3nWkU5LMK7dsYpt1933nFFsmY/VvLOfOly0y4cEKMJ9jIFd2e2RvD
tpcCuQXTMTK26xc1TOLQiSU98jIOt7xQBmMhBzIkk5JiBIaXh49MIQj0qWgfB05V1A9jUyZf+9YR
nLwa+2DHEOZBsWgPeNCWS5ejwNZoOdM3VWEHiAsm9pbQ3UUiFHs3gbjflSrbSV0mgIZRid17OFD2
Y4MjzgO5cklg8wrGaJ3vDDvkpd639P6TUsHPYJKytdqBD11IndgMppkFfb2wjU+FlaugAtBrbjS3
AkESGdNu9MxmV/eje5mmkyu2+TC2VDVSEfQ9yX7b4Va4deOqDgbpQtwuwna4zJTtfIECKq7B13Tb
ebAzX9ZpfZESQ+A3ud4ejYJ5bK7ScIdGOHnGWPOtpnd3j8nzm63R/Suhs+9JR2mOdkiQaebRmh5j
lqu0pmnOLbQC2xNUfgjbo95nSnydU6H4StCiCxe40ESJdMsWT9YW4/YuzQcuNn4i1Lojain2CSnU
f9q9dC8o8j1fk/ZyUBrwD7uqqj1OJIG30Ta/FHVP5DWEK3jb0Gnh26QbemnaXdHGHbj/KY8vQLio
Q6NZ3o9SlBXRnY32vcIstetKo987K6466MDbPuMZcx71FulqonksVxIzFuRl82ERdJKgL5MyPDXR
nRbSX2C7R3Wck1pZy2m4m/SxvoeGLPEzGtmLN9jqKYpDeSPEFJPz3poPYR+xCGRrenxieNZxUXr2
qSBannESAYvdtAbO52v2fPonhp4ZJpH0I8zVAuMrSfW4xcwXc02vn9w6jzdkYHL8Ktd8e2tNusfN
Qui9tUZJpnje8F5aWrKXeNPuIgFp0aJlQ0/AzvovoIU1sFbKjj6P7Fv4VlkTHmOG6enWdjWh02MC
DxfA1eouMzNx/gcKmv919I41BOY/t/xvymb8Nr+S0Kx/4J+Gv4krZQUU0NuXaCrN1aT9jxzG+r8O
EW6kYBgGNlX692i7/rvhvxIUJGIq9kDGBOyC/KH/J4eByfBHeCrw7zvSlu6/afi/tjOgKxVo1VdT
jID3juDzRB8YInCgIV8SzT2l4gczr+qugVFFTLNbN09d3uVX9YQg4q+f5+4fedrflpR1hvD/RWvr
pzpYMxhzMFhG9SNPRGuLKWdhNCDSQRIWzxVJU3ugie0ZHevJKOOfj2EtQIeESo9idhWs/SWh9Ype
q6l+bX8O8/5Fby3t0YZxdssqTYvaU7bxRPdXQtoWnYtvNu+sRwYNLetv3eaklMeiU/CKbJcjSEs0
5h/DDhF/vRH9EMa6hTsNRG0/m6aOEDVYwuiwC4XEuhA5M805Wzp6O9gpcTGiJ9/JcYifwGpxWrPA
AWM5NQZarSWbIojVqbegYXsZM1fYgXp4A52w/ymItVBw2iGU+SCh9W8AKJMnr4/Z0UqEsdHl2Bbj
IyY1ZhR1rMSnzlUlHWAdltJGOmXr0f8ZU2OTOHY+0FGW6aOZJRS5wC6TBJmL8EjrZZ4K+YElWB4W
C4Xu1otT/aJhym1ta9DzWYDfDlKtrrLoONeVKrErjs0NapQYznhml5h3oy6ytv+nyCo798LG8QWI
2rsiVY5BrTuWlylBD6zTXcwvpYAjr+Q7Gvj+x8/X+tSePF+wSoCM8HgLEwLe6xs/CDy5ZM6abD+l
GfQhHV/mCLVfW38iXJU886RZ6wN78oG8P+hsSQ5ba9aT1yhGSZHKtDf8bKmKzq+rEGBUifKX+6aP
DaLtNQaBntk626iS21qqnAybpOdEg5DOSjY9DJNj1HhFG+D4duItGgUVb2om/pZfpDMWS7uPv8Pp
k8lGMIEaD9K09d/pTOW9g52X7RrKg7VJzvRpgO++3sCILjQjctRSE43SaIB6tx31kEgZLUxKE+KY
BnGZcUl8zKTCXeHKZco2plez7WFF0z61Q8vBX889j8287hriHejmkG8998AWs0h9XYoSstzHN/Dt
ssQsE6oQSkFUaeJUXuvNOr0fpqhsisMSODThsfc2DsFf6skQeXdYfSfXH3/miTTwz3IBsAbXGsGP
wDROrSB6KnuspJHur0iY73mpJbCkzRK3T9QSezD2yQOziDRwaQk/lRZoUziFRIC4ygMauJr8ZWo3
z4vdjLRKdAdYgS2IO9xnelZ/NkNEUlsvL8UOzVodEMdWnHns/1iRXj+GGEJWIgjjW3JUzXW2+9eC
F8HhiArmrX5elG7it1z3ZV6syOZ+GrzVZTiHd5nKByewlaBgDpelcAOVEkwQwNvNUSJgnwMMip3O
plPXxdOmLPvIQmEQ1wDOOnpeGzwnUu1KrwiPg0Dnu+nclvTDmUwY5x8ZwX/MA337Yq36G8bQwM5M
KewTVa/TEouzOn79iu973dGeDBhRFoclBbb48f1f82xPXmJXshMbZL7pgiTaddf669dLuYymnxYN
xZ3Qej9OJ5BuiD6wLNvkvPNKatP4k/Sp6mu9KHVJ2Bic9tRc7b8fX8rbx991TXZkLKvskB4z/VdX
Ug4Luy/klEDWa7J3axBuVWvrEsoUmXR0C3xClRVnPvWPkfD144OX0pVc92oz/MOs+fsH6IoVK0mc
S2ANc5Ntu9xC6pZ0VXVjhqRWbUQCJNe36X9vS5m6KAxTOuzQQ2zrivxJYBq90WspkMR2gfkZZ0wM
Gq8cJBqoyL41Gem5hK4LS9/0YIzCK0QIBuNdLS4rnz/pPsCJYXlD0ZVcmkhUzY0bpjmf1uskPZEm
tqY7DckhRWnXcqQ31YsdswhxhluShcANJlA+cISeCQj0eyJiXNP6BIqqKI/ktzcRp+TQKa+TuVcH
HQbjFIyogQFF6Jze8yTJb3GTdPbKIl32rVdYJL303gSfoeqZb358l9/sUroA8K4z+Xcgv+vWyV3u
SJqCmk/mIngR75diYnuoF11dwhwMdyK1znnH3v88lJfIOrAg25Sbf9/eiU3B4ECfgeWuIHQ3TB9W
rIa2HezOCoAw0rH/+Bu+eXt1gZnHxUQEVx3f7EkBNk+QNPWozAKT4xjvbKzvZybYl5qVjk8ff9SJ
I4PVe/2sVXAOdUyisFmv5a+3NwezVabUJvilpvFq6pS57y0Aspu077sXvDei9xVg/isOjdXjEjtu
u+lWld9GDb3x+8zVrGvFq1eJq6F1SCWAdRJo35t764ToZKos4IXVu2OGuOBmrDLoD06dXZiSmX+Z
pMvPyYV3M+PH/gxomPKrYxhoznp0VTaq3hchrdozV/bOU4C/lnBuqm/2ulXr//fvpK3Syzq14Wwg
GEz3bVrq9ytqJNlEwsv6oB7ZE7ZjrWjpV3qWf2UkQOy6VnmLsw2Be5KNrCAnByJWlXuQdrlaXDIt
47QITKbZf3y97zxC3FOM6+SCYm/5s2j/dVvDqQZIOyqPeJ3ZORAwUV/y4ooHodXlv94AwMg5/CIr
0g6KwGnErNPhVRdTpPkMlNtnDcjDIcHA820mI+jGtbroa+wszrHK+2U3tIb7XRWldSYg853bs54T
eXK4R6tb4vXtWWBdDZHjhH7iRJba0Wwun3onT/Yg3pAGgWle4jPF1spFOH1Y+dIGtTJrg8fL+voz
cWQCkkda7mcqriD6trlIAKkQj4iGQeXP5B90t1GYZegIbK3ferSo6m0PisHDe5pPxmb0Bun4jABK
MlCymbyk3mB/qkwlnxleLpwgMC0/E7jC6ObjB0Q337l6DsTU36vxyPzz3/96QkpGousyI/0SYdC0
UQvpJVCXm54eOwk2DI2aSiJbQPxCqlgHiHYjhDnonNRy5weuZo0MFkLsQEt5ozGcubw/eIWTlYBa
jDWJvxQBDfaVV++bVUWzaqpB+uyMS3gxNs3aM6/C8ZZ+D7ETDk/jnVSdRq5vTt4Jy7/LzCOGusWs
KPbaqynBarKxhxpSn02A3dpJJ4ML5WlT3SA+Vy2E8AJA+6Qz+Kw0s5z8zljsfEvGrT4EwmuzVfiK
5OgZdQou5r6P4ycUYcTJsIO3wxcifqb4mvwCDgOIJ9Ib1CPjU992xg8Q8dlvD0o9bjbqdVqLtFJJ
46hAkoEw9gDbt5WWkkWILAIJhbc8hsYw/SpARbXXdsQgyx+YZ/OQDAkWhjxStQN6BfXL+nw0d6R9
hl+WRA4PbVLHDsBmewDl4HB4XcIo/6LISvmZmlP7S8d4IRB4xCi9GQFk32JAXuVmJtpNI8EKMdQG
0WLGE9wR3baBeG2SEO2iY/endozOnBfeeVMdNjfBC0NrB1Hn6xsbRZigNBjhTCdFe61CUwMCUzib
NG4LpDC4Is886G/qUw7dAv0FUD9koqxVrz+wI6+1IDFE88ECNI/NSNpWX6luhyTM2C2NNVClz9Lc
lZlsf9id7HexXv87k9+fbdZhgaSAWFcKSpfXF0HJYiXM+zSf/gEI6wpUK8YN+wgZQBHU4/2cZhU/
6K09b8iTjs/8Bu/95utuym7PDmbqJ7+5WyxI0g039BsSYbaMUohSKPTlR94V98voQDU785v/gdee
vL6QtlavN//wLydrY0fbRQD50/wl4WYzIJ96yFqzUhIUVjIWYp2G9qQIjNk4MPfOmZjkwmqehiTP
YVVMoXTQJArtEhYbODw6z4YDstSdLGKAlfWkoX7CZLVM4nuZkp7GDGVuW+YA+KY2i9Xw6ptxQvZX
Q/AoGUnMt+Avx6RyhranHlIyQckQSjxCMOrcRdDiZYKGuJ0vJCfVRrrYDMT19km36TIR3TO5t2Ok
tc9l7Vq/urTL77usSe4IbCPTJXKxOGy6BD7ZvmrK8B6xcxXvpbYsP21WStAX9pjeWPhPvveZORPw
l06x6fd6Qqk8dhmiuzHEjL0hBSS71kfBHuaqlF49hRtTIovxOCE23rJ4zELj8WsjbcYTDFPEV2i/
CWHjRtrRqQGI9l3UIbQJhEQu6ogCFtTUJgs/IXDTh6XVU2AFZlk/lKkipsaoW/W1grKoU09VI7xJ
RnLXWHdcsYGhZtaAqmCDlG1fJ1u8gVBVUS/qjDUzRP2bHCSlRBKHUWFbMwBHdjsgekXra2ZXbtk0
PTRJsg1VqOKfKCPxn8PTcW7Suag+28OIMC4WZfdLDFNubYBdVIcmFPZvnQzANQzEyu/muHOeqx4x
fmP19SPTmvHT7JmA95gMIx9K4rQgl84bLWCFhgb6Lq+0CN6jkRagxjQv3bZ2h7kuo79Fj1KVzUus
NU67U53u2EQALlq7NVXhPiUFk77NklTatWUz799Ay/MMIISl2Fc5iZEXjjMLcWCEl9ym0h7XUJ9C
P1puWZYEqKwNSgfLFpZxxwjTc3sia8Trd0pnji6pOdbzNmzT12uIq2hf6V4hfSb0MAqrkIltX0Ky
jIFIC8Iygo/f4nVVOP08LKT48C08pOafd/yvCiGPES63Ws4WnFcOq4a53Nn1Yt63OgKDjz/qnQVq
PVs59F+o3egIvv5q+ZCldsn4zMcW7n5SbpbeuAhOt1Ez1HuacN6ZBertV2OwQOcRGyiTBOr515+n
DyZCc7v1gPF5SADyprgoIrydeeFoZ+7a2/7InyEGVaLBwAJIz8lSSMqklpZ24vldCB1zMzGgvy4m
YpbJ6YCWpzrreQHEl8KKxPVNHdsiD+/r6MxXftMcWS9j/XEF4xGOlifboEno2mIlg+e7CJu9Q9tg
PwyMlKzALWlOWnzB1cNrseaVEPTx3X3vo+Hum7QI8TZzCa9/bbfJ9JxYt9CHiZHjaXV6uJJ6dpzq
obhYiKE6YBpLz5yA3v1QWC+IE2lLvjkBaUCsbPicPFKTYY772iLkbefVNpuBVzXOLSEZsDe9Tv37
kwhPMt+Sj+bjzZNHyygdvSHeREMtJq0fpGoAHtLhqrolNJ5tX7XVl49/XcqHNy8q1ZQhaBUgOIYU
e/qRYmb0vNQh6GDIATu9WcS3KO1bAo2bpZkPgzdPru/YWVT4HnQQHWmtbjv3Q2Pia/KskvZcOgNg
RApSfsPXJdtt7AiN7CyxLuDIi9kDU3KY8m02GoAZI7x+dyR9J9/R43MmaOh+Xmcm25Sv3C76rKjs
y2C0ogZI6gjrlbZn7XwWciVhGC5uBQzPCRaWhNoYZWiCfTNaiBssvW7sfdY+j/xyjLbzZqws2yUy
d3UASFouARph0FWeCruLRtDYZ892K3VER1STPZePNOIUrZwfRTuDeGK4PH4dC3KhKnKdOobuug3Z
ZI7Z6jzPKL9JhtbtzjF6oN9aSzbeRpk9O9sUpaSq1XCNS783NeeG4kyQYtqRKBV4yg3JUISfRRKu
ZmhPGVxQQOjEAYL2qDtEB20fQ933jA5MCKIzXHzTYlibZk4RfFR05TXmE3H3C4Kp/YDYN/lNAUt0
6QgEKXpUCTHOPqGs1W8yAAGoZm3Wz34GF+rR6VSqBRME2Roj5ZoGmaOUBoPaxaSCJFWuNPSMYxNd
VXh57/PQq3pfC/v2MLaOTTciA/XuExQYZ/tlkO0vArLJphflJF4KpiE0KK0ZpnNJZXER1ibGP9Mw
K1JslxBWxaY2q/plyurxB+tNgnohxSxMSO9UHc2KeoWz1Nww9KPKaDbGhG6WtabnObIKDDeiLPPs
1pxjxOgMDQnIQCXO35KrsLGuIsNY8DRESesQ/huFxi434CkRw0QWaoCMnX4q80YXx6ah+M52VA9f
xzzLiz2YeLRVMTTrz5NaqZY4ij32e0pv9DGWCXdJh1hwP5jNMh2cUZu+q6gJJ98lb/oHPh/7Bz4j
EhMrVAS/KcxseeGmZlnu1yROdVgTTuoLRScHrC4W7d/msiC7xZuZXNmGEQ/kg64VflOEA1ltizV/
GYx2uqx4bBRKNdMgoy62khdUPNYPfYGjsE0IFCWsCOMqiu66bMh6ULXd7bAoWgtCtX7WgeDbS0Ry
6aAFtd0g67TCRvC9OJp1W+ab5YLTR9fILcIG2vpNFg+276VF8cSVZKVvKETdQHqXycQs0lnqskno
je8qOjPnDhpvF12dpA2GDhzdXWF5JyvRnHiY4FzN8VVT0AZBoj7n24rBarQxxZwcie6L90T8ndtk
32nFeCZaABqmNOks84T1F2XYrtx5bUFRNzGIW3W2crAQCXYlQzubcYCsnele5APuBQvd2JkC5p3G
pffHabj2L6krTi5gIoqn9ZxEI202s27todSvpZraf72RcpaVJk4RyhZmfOvP/1dF1mGojeRkub6X
rwHHHd7sQEdC/1Ozl2ZvVzbBhXNkn/nU9aad1oFg9bBLss0gwzr5bjjES0v0UmI7RonEljDTKZhK
ooPg0X68l729j5S49HtswPgA/U4ncfOE57weaEoZiyivUyeafG3Op31deF9MzUivJOQEbmDs9J/B
XJ/ZSd/5oiaVkeXYHsNTaCuvf94E7oWeoO5faYH6jSAGimmM5X5a+FHPnMjfab+taUTmSsOkNKQL
9/qz7GKIRG+hwda6LBq+VLMS6LK7aGb8nHW/ZJOgC1eFBPlnZinoAiRz1nZZcML5ZhUNhFDFpPce
07hovn18E975GehqQiFlImoKnurXlybxNw02URf+mCbjtYHE/1BkWudbXn1udvbOemGZBokK6Gmo
D08f6DixMegvVujLRo0bQ5tTHyEWZMR61G6gZQ8B/wHx/Mdf8J2nzKJTzeADdi2YuJMHesbEvszI
25D4oxrd565Bxzqbc4JHDY3QhMglUY/5rc76anTiXjYEl5550t/7kTnuMDriOfDelImaTHLUaSL0
gSbnvwtaKF8QjMLgzhkC3n/8fd/5lVdj8kpC5TzHa/z6hjb0+CwHTbAfl0SS7OBM1PMmZpnGY2XB
ilFGLD6BRKjPlMLvfC4NZFYqB3wu/7Iumn8tV1VkW/U0G66P6ppq0NFRxVWpqD+1ecQ9jsZur3Bi
/vvD3Zptw5l1HX3rVMWvP5ZMNc2pQ0uxXdq6u5fE3EIUGIoyALLUnWlnvq2912+IMItClRC6U1Jc
ISTMV16UAGY/CR2FcBGUwGELhmjOfuKysI6mPUrACF6jqeDjG/vOQyThKOKK57Sx9k1ef1OZDiAr
LTMOotmNHkm+7I/078W1loEh/Pij3rmXHMuRlliWxRnjdOqaum6K1GmAzrnMpX5lWpUWhJk7hEFO
1xjcPIL5wAIg+K/fE6JWBARVOriMAk5BbbVdZC4OcuaTrSl/S1GXL8J1k6Meovr9+Cu+3cNff9TJ
r4lPuIOwxChURZzlt1meaDR10FmdeS3Wv+f1fgqOz1jDx3j8WIVO1leak70hyFcNkiIurlzXxSrL
TOtKKxAKk/2b7T7+Xvrbewe3Cx2fEK5l2sapGqTnfJUQvZfhBa1R6JZJ7iniLdhiqkAuVnUTqmZ8
RJ3sTTu37Lv7lF7hC+OzZg97YOCERcYMOef0iGK0YUmBM3IEo1rNWXIk+lk7h2423rtil52Rozvc
XLpdrx/sRY1Z7TVejDlhnq9jIFgFatIoe47HKu5u6zGC+6HCfgDsDF2rA3qF0bGXOZp5rclRwQ9e
VqT7CD39Z4Esp/PBCVQK85YnoM9mFSMOM23DxyE346/CaOv7CQlQsmkgW474//LhOV9cS/p5jsd1
Y1iENG/sHnnVmUrg7TtMSwhdp87DB371FFiqE5LIKSjGejWpL9Gk53eTm34LQ8t4OvMYvPN80xxg
I/DQZguwf69/1KSfZS7xPRM1XI47MJ9k8piDe9e5iXlDA3u5K0U9PvSclW6sEoVKaquw5WBHirVM
9SLAokeINAYRpjcfX9s79xtsBqxo6kvEgH+Egn/tFIk7tiuyhhCeErYW7qgv4K+aI2TdEFtlstz2
zEjPrNx/1IUn7yFJTqvuwaPsQ/X4+vdw1TAnE0GrwOs6J/fbTOgHJbKlBm83wotJC722tqaVrqZC
PGXyyYZ89NMQfe1dh0M7ZVtSRGibhPO4AgLahFy00SzC8i4hd/Xl45/oHaUGpypWjrVnKZChGCeX
K/UImwrdjVbS19Aw9yFlLx3oWwnJIdC/w9byUyfOL+FAEIlT9GYbWIWX3HA89H59fDXvPEtcDA1F
5Nf8f4Wu/L21s9e7qatHcWAvcb5rMLD8InBxOfOd33k34L+iRCUDwEDYfbJStpz6PcXQBsp0Vf9Y
UiglkjR4jQNAbZwpkv5c8qvHYVWwuRaNNBfVjfBOvlI+V0ZZN8oORD+XEcfmKnuyF1lfo4cOd1oZ
63cxup+9PVfNERdeCpUuAk+xaVPZPMJBElf4ldO90hlgffxrvykyDF5YnXPCGiZqwTl//WvXdhbC
ZnPtgFBzgYmvIBEqEPik9H051S5Ils6KiB4hjslXy2idK1bfvJ58PppgUh0oqiCanxSQc9RpeV4O
+NexXCBwy5cjuumOUTrvJ+THFD/OkAQff+kTZjfDSo6CTA55MyG14t04ufsdMCYNl0+4WqzBcrWW
tQCF0kCKbAwT+ByMOweaQJSF5oORhvEvdJTtD16A8TvLCW5byDD173la8OEiC8SUp1yXRhf28/Cb
UYpKIFhbiBWcumz8LUe08KzzWYM1KQmH+xEw2T0lrEITnswQBYscCfPWMdYAZTUlxONO5vQdN1Yp
graL9LtsEJncLmKMluNgJdLYYi0B/5g6drE1uc74jjoZ338mQ9M5U728c488QOwMmOl/UpCe3iMS
iOrKbJpAyaTyizlvbjvHjHaWJXBQdfGO07SXnHkw3ywDlDH0m+Hioo9bN5fXD+bcArWsy6oNaj1u
DyWd4nFTTRLdyMfPwtshylovGStiSfAPW9jrD+pHBxuTvvDtXFO/7tlSt9pkR3sLUGRQu5ByE6+d
DxiscA7Y/bSln6d/+vgi3vuFKX/p6fMGsPKdfFl0X2btSqsJGpKZVjPoHLAUjNtpxiefOlZ9QCEc
52e++tt3n9d+xQKD6WWscAqWIiC5R4k5tcFUtOaxWDCd5EJT4BqIc4/xKewBjH9rilZc/Nuvu+rG
EGgwc/Tw05xsjzFR30Wf6lhluR1foLXARuzXXIkZ0P/ih62RbBs90awzFf+b8pilZn2gWIv5n3fa
E2gWcHI2vfwg15v0ZiJhYU8UnDgOXa5fjnnSf//4e77dWNcPpPzg54VuSwHy+tlqLC3s8kW1gfKA
oPtNQo0X5klYryIJ97eEPOE7SZPLbaebdbvNZDff1OPERF4ZjejP3PC3/pv1euBk0tAEX2Y763P4
VzFUajKe2E7aQJvnslB+EzYmUIg672n9JFqyhtc3KGY67CJeMMag8eBd5paxLfM6xApMX+hSNOWQ
Xbi1aQJEaSWzIMnu4ATxALZ9w8qpV3sAhUywAaXGv5YM6dAFMu7kdqRQ/IpFullra0MLPCdrxAbr
o6v8ehKUwWkJkeMKQGjyRetRX2xGJYfBd0EFPqfGOMtNYgkuKuuVcxv3GXxMruOzaU4pOWdjHX8S
WjpVMEaXQWcsoJcY+SOIG22JhHBfweT9jInCvlnGfJ59nZEVsBlBXrhTI8IMcFmYoW/XRML9DJsi
begt4AsxmElgE0cMPCUbIO2eeoLnqvYyUwC/CjXG5SFU5gzZA/vlTlftlB/NrkyeixGa4+r2WcwD
JgHEQIPZ1cY+HXp5YHwL5ie08/n37EEgCEinRx738UP4ptLhnjscANaAnFWUd7LDVxFTpFFVZdAA
4D0gUoJkRi4Z7k2rO7Ov0hngAXpd6ZBZuzboOXwyCRMnG2sNyiSxIyOHJUEGxedBs4ovmVvoOjXs
KovTRk3+F2fntds4sq3hJyLAHG5JSrLdttudww3RkbmYQ/Hpz0efmxYliJi9B9gX04MukaxatcIf
flKgRpCA5nT+RmJk6IgaKYU8khWpvzKrwy0XfFyFVuMytn81vY+U0FWVRb7BALL/hLF769y3K/YQ
PQTc1h8nIUoQ4m1W4za3OONHr28rLWxtaZthhsEwF2Wfiw8Z0io4FDZIw6xSnh4iy4DvPnkdmS6c
K1O6L20NI+swW7aB7ycgnzZsVCzvUN+EkDMOHYqYowrTKvCqBBdhpnoAnsxpsKxHq0Ww4I5y13s7
I5jxu0jFMoOzH1CyQip4eqdJqTqhV+gxBN3eRI/D8gblQ0UkUA9OnFSPzDZjgHyNhxyZ0yxlT4OW
5lIws++w9rDK6nuu9KDKhh7Xed8tUdcIrMl27jBSi8djPjN9JuZY8WGFdo+BAFBoBi2Z3RTKAghI
aJdUhceIEsg8LEvj0BQWk7hLSzvWA3g82u/USZryqxmPhhXOvaq0AW1k9d4e7QEgz2xltQ8qEQBM
riTKb9KZWj9YMo6fxqJ3v0w9fSr+Ti01nxGUqozABHkz+IppyeidjJsa+n+fO1oAoqH/BqjeHJnd
GOmfTs8b98OcRwjPJQCwbeA7U4Re/tCa0KWYf1kI8k0RCjwxv+jYJl2U42GLlvRHtnaXv23HfnpX
xI5WHFZmlwj7DDWAgHiABXWWTmMotU6Znjwtzj/PRpyap37ABTG0FRxinAkHwIAcEJ0MNTKhzes5
vTlfK2z65R7aNBhuqLLLTl2E/1EQ1RIRjI7/WafWYwR1QtF6gUSnlUMelqnZ/mXWmLlH+JYNojCF
Zf1I89mb6XtrjDajxFie48hZ3neNqn5tgWxgdTnG6M5NOrR/C2e+OLTmrvuI+DJcIS0f+FEdhGdi
Ru7IZ8As8U8bSkSMlXWEB2DVjfHv2FndHvm/ekKydUg937S1vnrXxUVbvDOwiqXbkI1gpfs2N0Ic
PeVX5BKtj7fDzpVIsFJXVtO3dXq2+rv9e9UYDcw5G7fVA/3F6f2E99+9jMRvFw4dsgPeHqLoSi6z
NvLW4SC5PZft+XKx1QhZJMZwEJGOogLTDSa2s9LktB/wNwZC0xwhdhb3ApTajh/VZfZGPQH+Zs1k
aGMa62/751aVej+r7JvysGBgQpsL1d0VEHAnGh2cUT/rX4vM2LOAuvJ+KY7pQfPTSWdWH/h/F7Ua
6pCxmauD4pZg7araOuSgJlEJmPXP2L9ap9vf88pDsh55OPwJrhNv8z0HrG8HEXONwMJfTrVtUPPY
cjgY6BvdO9Fo09or95A2V5Jzy7CYD65NLFK2LfheQYJQNXoaRApwbOdAbjf9lTDtrdCs0moKksYW
P8GO98Un10lEcwe+C0GW3ITiefv5r71vagScf1awLZX8+fvu1NIW0k7bg6N4yedmFbfyVunHPu0W
zEvnvfNz5dpem0cwwRlZMirbbOi8G5EhcczhoNdV9r5pgEAAtfEewdekO5/2sovLRG4drDNkIOGG
nX3+bClqcpOBwe+BwtW4A4dQ3Nf8t2FEAn8YkVc6FE2qHPs+w4FaxAWCYBpwyc6aAmrR3PArYctj
Y+uT4TeOW4e2bMujqveWG97+Ctc2xIpxBkO0ev3RXTr/qQO2OpY1mOMhwQ/gM9y4+C28O/nRrFOM
6BBRnL41sMQR4TGsDx5jz7t8iPq9F3Yx5uOF8Z5eAc/MvrabAZK+ZwsnxRHBLPL8ZPZ2XH4sY4AI
aA1Vahc2uWw+JFo32OGYZho+6XVefhqMRfsSc2GuPOiyfp6AZv/K6lR9wBZscoDzF+iBVVM1fgH/
HH1AsmjZCctXjjFgdWoAQOt0fbZ9ryqNU2F3S3+oPLzDBnCrh35M0UGtRX3AIAPU3JKXO3nhWr5u
skJ6wtRBVNgWw6TN2VFiYJBuzxALV3ocoNDU+lyh1lvvHNFrm4Poiw/byhUyqOvPNwcG5RniDSuQ
qxpQx8lmV3xrOz1+xubCBFXryPaubOr+WCRmUx/X1Pwx0iLxP7xjpsAgl4iWLmO085/h4fOGwlkN
c8sD0GBOqvamXZI2pCGZPYpu+a1xZ+9k+ZfhibKOsTpNLfomtPTO1wSa4XkxWrmHVGTFfTEk8mcK
79gNqPOSQ5FExo67z5XaloqWgAsVeNXIdjdBI0OMEMWmZUBIAdFVtPtRagPgVLQRVGv6UVrignJb
ch1EXtVbKc0wM9GeG3rM35V80P7858gAF4Nqm8twpSZvIwMNhDJCGWc6uDj9wRAjRqCzV94pkwsm
q0MKQAh1fMpydWXMYvucgo39dvtHXDLWYY6ShagkAszVvC2gBXOFtpOKNR0Gzei0Q72A50dZR3hv
pGfnE8wnJI6RBu0ahaq5bd81i5SlX0nXRJLT0qWPBeAY+Wrbtt8iPFywONBqZQ5nWhbf8KuF4m6P
eXuPiGMx3eF1leaUuYm+J9VxOcIgyDLPQ7hnHQlAljrfUCM9iDRGLu0ArahkvL90GFszlSO1Mnh3
UpuJsW12n9OwPFRKqqF5rwC992FFrQpMjBBq7Jfuna4uH9JERVd1RCf09vu+jMM2IId19LjGFVwI
zn9k3c9odpTDfECoujvB3E38XlSg2UDJvocYML+MqzxRCeTxoI9Zu3PQry5PV1DVHVp3mr05dLTI
shkUmDzADAEO54DQfYs8nRM9lg7+Q0HXMtIG0VpYSIibMwBQwKaRspN+vg5Zz8MrwoDgr/lQKAyg
SH/+FhbLZb6kg2jhFqrdpw6l8eQx1QaEswGgQjiKGYu9RLRxv9W4vCjPlj6NWFWmpYekaS/yOzsx
8BVidocoUm66KDwU2oLGSiObOfVHbRWA9BThtcHMaFW/NyKAB/AKE6O5N1EI/iGMjGa2UBty0VUf
i2kVSulaoE0KHOoyd02/wFPnoM8DmF7ZWgl+E8WANmEKaRwFrSa+w0m2i44CE4U+QBs+u28LkdGW
TdTI86scyYkHpA+7H24/15/baDTfI6OY55+myMwR+/XcxrclCbGrF2aNTqxnPjqjLTxUxlT1++2N
d5mdgauBfYSJ32p6vM2YRiQu7WI0Oee2TB+FSdFWVB17HGOS4+2lXiulzeclB2ZEsoJ5uFTW2/Wf
8mLyllXrP5oOtLEbM/FxaUWW3NZbJ0PpcTYxKqGvgSSVEjeU3jFSOtAZ58X5pXVto94Le+iSj2xF
hhW3f9qVS4dhITQs0kaa1tsGskitoek6vT8MS6p8s5JIhLAPmp/T2H1BC2bPZfpKnorFIFYIxHna
1aipnL+JsYnUVR6a7hLiYk3lg/FCRCuxE5X6Oh6L4ejgPG88RH1fl6HHddCGY1kV2hEhYKQOPagg
I8psI9jXarJhmteLATEsb7vxZYzm6GUE5G2Gt9/S5V7BDwKqACcTGAPB6vxXO1462ZAycwYMEZOi
rEdnfmin6U3doX3w3xdbTdlYCzQGaM7NZum4WmKJTPkBIVVAxmVjHpXRmZ9iBmo7S11GP644cuA1
/NHv21ojiyKy6CyK5bCoYjrobl39UGg/H83Cjmu/d0qsJ8gyj1yZMTqxAp3e2y/2MpelQw8+ap2z
UyS565//czCcyNPLARGog0Vi/QvciPNx9ipUOZjpIo8NFBclu8iqnJ1b55KCiCMVbU5ciHU42lAj
zhdO0DIaowZ9i3aGQvYwxKr63HZLnj9ZCLHWKJd2dXZK6MF8y5IRZbxRZB8tLYeJoxaT+4eBbvJS
52RxRws/BIfbXUXINhvqZsaeB015f3SkBJseEcMVONsQj5FWRO4ll33ty6W0omDA8RNfh2iwfplK
736tWlzIwhqw3fKQlur8vkU0fg5ce6iB5PDL/ti060d/jsZh9OlIxvl91znJp9tf5TILZ7eDOFlL
ZdgU9nbIAK9qhgnnmgdMwr3HNvb0VVmqbrU3XZak+D6UEo1IF6aXxjz5IUsHNXljAr/5evuHXGwP
vhIfiLE7LG+86TfnDtBlYupxuhzWXmAOoKGs79u+06pDPg0aMq6TEiNrrqBQcnvhtZw5C9gsDBh8
9QznTXAzn28PKayIot1UD9hFJOJhjnREqx0oMiD4Byv/VKPth5sDvSR80pNZ7jz3RbxheVBtgDEZ
2uJTsomSeQztPMk7as6i4K51rRn2YaYdF5f2139+UrpetGY4DFD5tlxc2mtO0UU0QPBGmj4nLfNv
P7bnCS+AyX6UJvUIvjMwR9Kyen976dcG1+YtA7RFIg9ZJfpD27lGmqqUcnGtHSz6YOu8cKpoyHtF
81hFmnCBywsFtW83snDPGEslMCdBwxY5myy544qxaB6XqjrfYzQDOU7FsSGkqa9nhwrvjw9mC1z9
QaLs1iNgk0XH0tEqNezVSpcHt5r0Olj6qn676NL6nooEBj7Ud+1dE7sxEI+27PbO1ZXvapoASdQV
aYuN5xqP/wl31qTVxhBZ2sFzh6l+UBVN+z0bTtI+D0nMBAMlK8w1EKtffiI3Nzlv1K6F8QQqbcYI
pJHOqexaM17pYsvdTDYaBa0o6GPd/jBXdv8KkFUBunurR+gmKYYALyIJW+dgIfsJLA4Ts4Ieg6cr
DxbqAF/wXtSzMIYjl/iuvkTpzum7zJc47jYuHMhU0X+2Vf38PcEJE0TnHinvSSioJ8vU/TRir/J3
0AbiIQa48qtr0qlvZOc8t1ah1fBkkvibCdUpgM+b7pySKxERwgq0AweYAXg8dRMQ0IGuMldlqxpM
Dt9XYpT3iMpmeuiIzLujVKweepKEcBF1/s4bFx2l9szUdz7MJQwJjCsUFqCPa1/R2gKKNQiwvAyp
HnLwvMpDrSKmGACSQredsXn0q3aQFAkwKFvuRtFaWID0gE19FWZh5Svoxr8QylB6MBrI4UHLMNjc
+YkXCSViIS4e7oYBg8G56OLrA+YWZYViLUZ15nMF7ybgvGrvEd4Vn/DAKn7e3qtX1kM40SGLITEj
p9wcKRj2Q5VNo3FwGzMSQWx20ZvVLvCbE4+JRFabhtbOI14eDxC69KjW74Cj+jZkTpWVJvGcm4d2
0KIAag8SCWqZI01nSBgZWSaZPGbRcnShLyz/tUtEpOSrgPpYK3p7OzRo0PS23NQyD/VAZEDAOfrR
UTUj6o/B+BjMqb4YO5v/MmrBdKeNwHjEgV5+kbMv3mSYTWwdZiZcD3TvBhFWRau8ae3U/M88dto+
AMlWvccV4+Buv2elM4WfSxZz8eCDXaQgCIgfh0zL36A/6h2c53b7OLzMteXG5efquH2v3/qfiOwY
ZalbdRMfiwWIq4eO4wPkD9mF2hRZDwj34a5ze8Nuc5rXFVGgg36wXu1IzZ6tKKpYb2xLVQ7EbfsR
4nuP1EBTvVNRcoFxruOw5KLEfntRmuv8tf/eteuyNtN8pjDIMIItP1921EXkzBkuM6hf6s9kr159
LOZm/qoNIN782uuN36YaYekAAoB2DEJ92oPHzLf3O/CqK+9FU18Q9ICtN9qdgXdkX+X3AtOnd6js
zlTuwrDqAAH1+H2TGOKDDRgAWU01H35PSBlOx6iKV56oSDpcvdXhSznjoOqr1mI7PrFzQElOwbUY
vGIK96Oi7/i8uFXzZykLTETiARu5CUCJ+tBlKJbronFQoRjT5HuSgh5gUlqP0le7yqkDT0605Sul
JWdwuxjdc7y0RtAfFmQLV+nGHzHY/XadjsdYaJBm8FeBcP/DLhmioFxIqoO0Ys4uq97IgwRv0z95
0gJRwWy1b/w2knN2yJOMB29bJKxDQEnKi8eUNzlE0skepTXGSzClor/3VL71IctNDxElxch+URgg
hiHYaPhOeHb7KSLbqw5RoyM2qllSG3xm2XTqpsHInxQ1hcUBuTeBqVvoMG5Xt2DL77Q2xmC1U7rl
GVWfbAkGvcFYYDYNHEdimpOPLX/2Lipj9GE9fVSw0xHocPurcamksGoMFF5AIhxHvKb+2J1LFjZn
Zve1Yvj6px8rqhbqXBfwWh9XX/WylUiYTrJ5A3UyKkKAKRMyLZmW/KWY0ESYzXatB8MwexL4eIQc
nMT+oEZ6JELlKAM18MUZVC2+y7Advot0B81/qQFZ80k1auCirbqKx+GYBWqpqnoE3Jd8RpI/KhK8
n9QY65GMKaGPbotifZaMv0F2rOMYCL0z3nZe7OG+kOlDH98bg2bHyGgpLXbYYpydAAVd+XvBs5d/
DWHd9LH2Kp4GVzPQAxuWvyCzrd8uiBAU0F2TLhuM+TkkMo7JI33b/DuC3pxcrZxsGQx5ktq+jvzF
r0oi/QkdYXQem8rLfvLiIBdb+LMWO9HjoqmLDB99UpexMdQHLqFNd2BYZxbZ5JVH2PgzqBhpo6O6
JCNVSorhuEffOSJ7p+at/6K7hmFJxH30C25H7IRmN5UvKWZNSSixOL5Dgx0cauK6C2oho9CVnV97
GesAqFEDr0UUdf524oxbcJkaUV0fmflp+KMAyE3Bf/4YivTLmJhfeUj14+1I90rgOg90hHHEnJA8
oM1EYXMe6CoXPYKhbuujag+IvhhVVN3NeaNWhzrrKM7bRLNFoFPilQdTESOgMxwQZCj0vrOCTuoY
iqPxW3wEWCKQEpt6TADtZrRPUzSvjjcMcwH/OYX7KQUQXIb2rDV1KNFE6EIX3NlLChK8fzIkduTK
NFdt2KFrsrwf8CRJ3+qJISHzmA7Q0CSFTVMqM3JqapSjbGLGf3Aht75Y4HBSmHfeLB9yvah/LEyg
UE/FMB5tY7enl4sbVqGFbhaL51SZ+5/lMsbKkYYCrX0103pcp02zOAle8Xu7WPsUnpaX3X3UCecL
l/00PligmRCdYOL6bZhGmmZONqVPngmEkeNYir8tJhz0jhFnRr02liLsGoExDlmPckIdSlUAgy1J
FlbYU1ZB0YDkCTjF49d61uYpTIx8aO+11h4ScO84otHd9IpP/YIExmkCMdb4vRaVe7X75abDeI48
mVE/rXQu0PMNYElTionh7DocVI+LhhZQ1TEFt3o9D1rEk07FbLY7OdKV65XXsI5H14ky6ILzRRd8
JgjJNuKCylKFaexB2O0qNoRU5GOXy3Fndrfu4vNdjtQknVsmhaQvKNqer2fJqjKUQk2OEYj3jKGd
NT7WlYh22GiX79JkHIliLuS6tVO3ycZcZkSLXfTx0QC9QJ1Oa/rbhF8NRkfO2J/GLM9oS9t7oJEr
bxOyPoUE5ScA/20Bij6NwsgmTY79GAvc/BbtDi0p45kuTPeMcZG1F1YvYLWkR6jmO64FqJbx45ZT
5hiNFLFpRABadaf7OSxz/43WW92i5qFk3hu3iZO70hCI7bXIO3ztxwgCuKq1hhb0TRQVn53OBsJY
MrR5zgVU0jsLVZMG+RyEEEI97pQ66HpN+6R5pd4HHWPEXylAi+oo6hmgkwR6gERVCk3fj1KUfH0p
cuONwvkYcV9a5Fvawmbre5FuCNyvLfUxyetxFT8pzN5XIGcpIB1LcaQAYEeUZTRWoBbBrHEHq5od
GFlhfBoUnbIZEvnwxc4ltldVo+DgyAixZk6ojn3P9C/O9UOBRnoTZLKuPwyWXIbTjCDYcoRgr6GM
I2vtZ42JcYJikU6qlMnMAVQYGWkXonGJTVOWCYd8IEaZpc1Br/l5l9gCUWFdPOODNY+hSixBqQMz
nuzAvprkiVvT+916EYIfi8X0I1hiL/8l1UI8FbWnDne3r4oLIiF36asgBNcpXRnq1fND5DTWHGlY
cB0XDNesgLCBB4BrK0juWwiQYO2hBy1K98chqbT7bhmUwINqPwVF5VqrmNek4lzbpP0fIQwJl7ie
UJSn+VD2qfxgRKbzxnNbOfq2WqXhLBcX3/fYCFCTEgH+Q/Mz+o5ChijIw8+phuPt53tFgpwHCa5C
ZgkAahh1USyeP19bLoZL2yY7GpmObGAe6wZlhmp2fmQjo++Mc+MgijMWdwRNQ/e12bY+VYBexUlP
7NlARbrRv/cF/g3YGbZ6+Tyv94KP4qswKMvGynqCA5ojN62WJDyGRJ3Y1/MSkiTfaySnViNRvfXG
uMeTOJdTWDD38XxQU4oSqrHi/OnbQnkpvdb+bdglwpO3X8FlIEEnFB0dgiQ9E3fbSJohcDrClPkR
p0LxIBcE3LKY9rFQbe9Ehy/euQYuwzLrrYx2OArQIrYNvnEq2nGsm/yol0mioV2kie7JK4plp57b
luTsXMIi/WkWow20lZ22tBgnZ/bgcUQj6Slz2grZ0LZ7K1tdhrdf4ZWlmEobK1KEERHs0PNNBJiV
Hp01F8cO2OYJCUUw7p3tvtCMUXZIJa8k082GhWixdnNo+DMI31w3kR7DQnVTvITK1iqPCvX46CtA
Mu9iRv/e8zTO7p9I66L7wRrk73kgMgxDD+DezQabyq5A2DTIVEtC0Fzs7M6rkYZ+jjJ3iUPV6g38
x4uBoDyAiAvZOG3y0PdNiwiBgvOgaY/W31HH0sh3tQHxH3o7w+fGMldia4m8Bghss+4D1eraT7Lq
DBuWF7DUx6izd/0vLreuzTl6nc0C12QOeP7eG+wNo6TueQuqgmXROHmD9yFyFPz+ipaqXHHHaY9u
/NoFOP8AK2QEwC8TQTAjW9wTBhqa2k2TOGIG7Xl+h8nfqcs66005KOoDnGjrrkwr4aMlNvwxlRhX
uxbLzcAz8Ff0kG3zLSevnlqx6APquqseuFcWQKM1dRC+jhnUTgy/TFAgvCJ6RsrnkCls864EQw97
wVr1yLdzTlOPJTGZaVg3FpNhpy3f9E7S78TVyxPhoQ2xmkFo6z/bqiaq3bwk7W2PEDFaJL6XTH+s
sJn8LGrGYrdP33oFnX8QGJWwjgCEwadF2vF8F5iQBtEL6qrjstTeoYNw5VXFEc6+dRhl6T1XsYqB
eGSo326ve/GMzIN5MtwSLI1Ua6voIG2CWD1PzbGV7id6DljnuWZuHuVoNO9vL3XxCVmKya/l2MiR
E3c3h15xZ3hiswaYr9Dko2jxrCyMyDnSZSp/ggOgbePEy07+fNHQB+GFoByTJx3FCo+Kcftix9pt
u6o+9uh+fkjw8rOwGoEWWHfNdCotbdXaSXr+nEvkgRmkOCKd5u5EvGs/A+s2D4cMMGdU9ptRS1mM
NcIESYtvb6r8yrTRDcBf2AdpQfOieTaZb8wqUwx4hFgcDirIKOmKeifGX8Qa+roWhwcYoMt4YYsU
k4yC1MVaBnyrNfk0tN4S8vLce62IJ5VfgUrvzsV8sa/Z00CiV/UGbkl2+Pnr10a4MVGadscIl6a7
QqfjCWUmO5U4CT9Z3mqaMiBmzeiu2ClpLnc2ykVMVoH90BwAiXy+8jgYJg6OPQKvNgRGeHL68FBZ
VN0kRXgM/te9zWLQszlAbDj6veeLcXAVCYsY7+3OMH6AN9Duug4bv8bEQ9iDl3k/Q5DeWfTqEwLq
ROgOsA3Z3/mi7WgwM8cKC69u1w1VHSJ+U3v6XVHn/U6+c20priiPIQp9RzC750uJHNXHWPe6o6Em
tj8M4w+E98YvZufEL7ff5JUtytZEewuBSRK6rS4KZJSirCedxDJRnAc5zf27bFB/Jlni9r506Ijc
Xu9yg4JTWm9Cwi6zrFcJ+n8GA7CEFZicPVgHZSp+OVGeYLEbubbvWgyGfX0ujRZ+WotwvMQL+fbi
lw8LnRf6m0oitKrWbXKuJOu8HvQhaatWuKeEY/8ZAfryQSFSvECM/B+W49RrEGpXENgWDENx1M6j
VhbHpVvMJ3PBA3VuGGpZsZN/m8amPdx+vMuIzwyczwgg7jWN3eyaNcsbk9rm8TrYNvZgzw+qwGe2
GYba1zpNeSNmYw9WtV4jZzcp0ngUQyuaBGgABKPzrVqSgsxAELk8B2kf43LGhnpSoM62GIjRprOo
7ZiddmZVPNr1GO888+VJYXk2E2PDVUNua59WO9Jza7MrgAvp+VuldlEGYYOFHtOVnWh+7fUiXULh
Z1O3A7M7f9K4dfSJhl5xnGZtfBQ5NVlUlCipJqX7E8WkCVDlrmjyxcweMB9QAXIwBrEMyrdQLlA5
zqIsVnG046l6F69q2aelZDwCOkq/txY8qHskS5lsoCr2lBbZ4NelZ/10sTEKFlTKf9zeZJcHGGAb
XeBVQA4+wWoE+e9kD3xXLAbEP49eqVYvQkJBHQzqApDuCFK5XXJwOkMJvap1//OnXhsLKGPDX2CL
e5vtnVCwuBLDj6Na5/nnsaPVa+nVcJ+mWDHffsgLCL/jweKBmEG9RN+KfXX+lFaPJR9FpoOllOPd
URQ5zwyVlpdVnPuuGC2j9bNqcI9TZkAYsSIoTzk+qYVQ98AtFzGLX8Ie8FaNFLB82xsdDSCnLq3R
ATgOOqfS54+Mv9N3GGvjT1Wa1s41fvF5PWhsKzsRgApJ4xaQUWTCmGLDxrXXnZv3QDceK4+pv9I1
9Ru0CaIXE8/Wn4OjK3e3X/nlc4I1pq2iU5QxvrXWH/bPxcDLxgIpW1ScgisLPBzVkImQ81snj3/k
Qt9DzF5bTgPaQMpC+OKInS+XIvaqV1mtHXuU5PwK7vEJPw7mVRPTn3GolV+3H+/KjqLo5N0CyKe3
bG/b56knVGkri3ZUacq8mN6UvR1iOz1VCfkwLuBj40eYod+bWV5+zSyhkrCmzmExC/nl9k95LW7O
QjbNVhOgA+COtRLZhuyq5GcyUV0g+5SqfKs49ajgchZVJ+RfrL86mia/ewZb8V0FkrV/UetM+wqB
BMyaN1nJFAqn6E1kmoV7xJNJ1o8MEHGHxGVh+aw7xAQ0cwxt8ZVGnSz82dMm8VUJN8fvcBLuA4Fy
b4kqdITJlIhhdf3XJGPtJq90J942JchWTBOJmL6wukk7VoDQJTgnx/kkQYa9zRU7uqPBnx1SZLfC
wp73cCRrYPj33WI0Aimd5JvZAWiWLTmxB2Mw4FC1BPlk6EFcufZDVo97Mlrbq2hdZVWW4zOCW7r4
gvg+6WabqEsgNH35lTnpdzHbxXOfesoTnWnGu0m7Jw10cRP9/6LMRyFMQSbbitlPrglPYTSXICbB
bw4KPPhvVeQ24WzG+ketRTKqqKFJBsDI0g9V77n+4knxbGIkfGrTsdmJGFdfAlkVKTmXMfpR50fY
nO08sbxUBVkhCMDOqy8u70uCrHBRnShH49QAe9nZXK/Nxs0nZq6H8jtpLEXuq9LDP5HKKqOWiRC+
4EqKYFlklN5JaXPvozCr+HfWAPLIarQPulGdTxCBBSPDJr7HIHvy0SSSz4DEmqMXgTE2HVHeIaoI
lqvsi69zjKdGXLjJzsV5oXvLlwNfB0mCeM29vTULy6puRvgdhF9r9s6jbTA+j1HtQ0pNiWGi2K0D
RLPwVFQbkunYmrkdYuDqHBw9Uz6CuSTT6bO9ruQFZ2H9VSsKEcwdsYjIeP79RCmBpYxIv1JQunib
yNH7PC2V+1ClkaKGSLJqcZgoAz1GE80XxS9rdbif6Y8yeqF4x3NJVdS3CpqDn2s7NV7oGaaj37rQ
YEKB98Kf23Fzm2quv5ejTflHXU1Sv8l0R8BBoh9zCfAu7V4QAk8fBgxTwsG297Lai/7F61qwthAK
WBkLW6OwqbCJxAVgkjRPnc+kAMo7RQGuFRfj8LOJVdMHzJWxvev0IBWnOy6DvSdAdu15qUBXYNOa
e2zZNX1uyrLT+T4J3cpEJMBeIs37aOe6N+6dqbUvsTlTa6ZFT2y9kyAOnO+FlmoaSjRh01gGsACd
TAKFVsMd81HsujAtwkqhyp17Tpt+KoHo+vk8y8avjWh6d/szbzMDXv2qgLZy5kDmXWQGo4f4ZBU3
S1AyoAnarF/CODPFg6p2Ep3LxdgpK15JaNtnR7+c9ECDMMG89PzZFeTFItZbgh75o3t9Ann9bFVz
BzgAnujgu10EJLFQOpL+QQyZHcTg238MFixD38TjCCEsI2uRIIkU+XPMFJRSBM5Ps+8Yi3KaiTRY
i7Vm+x0PbPNdXMwl+yWu+3vL7q1pJypfe32ADNm3dDgJy5vEKpadZ6ERRJuvKwtAMrnyNo5LhYDT
rZzXyHy+/bmu3ALAEpikQ3Ukq9rmjaj4Z3FWVRIbvWYOtCLJD8rs4JnRNGWoC+XbEGfZf31GejKk
qDbTTTJyVITOv1izxIDIEPDBRdB034xLCUPQzeM79FUYAlN57RyPi2dc11tbxhYjHArBTW7cxMu0
RIrLenqnPGLlMaFSLuQh4SShwVbZh6Xq+p0Xe3H8XxdlMTpsKOBvDU4irKJNI/dECPSl+cEcOwm7
VkU7d9VBv/0Nry2Fjt6KTwUaz7c8f58tdmXujHgW4G64OMa8HJMhsd7BUsl2DtsF0psjjaoMG2bt
AK2ynudL1Tj9IK4Lx7OMogXYvaAn4/Fuw3xJo49GlIsAnZT6uz2W49tEk8Dd+E2BsEsUVKLesX6R
GZvHHO2WnZdwcXDwY4c8BfyZ3gK39SadafVm0iNMbOgsGt4HCsL5YEMmCqIOptiIFtJOq/7KSwd9
7NoYBJnMIbckoBEzJjutQB81leOgGaQBXsOZJ4gXb+/7Xns09u3r43FUt9E9TzMJ0orzEg2492oZ
QM8uTuqgrzqc5aWm7LzKa49G7b6KhMB4BxF//pF1hDsLC7JDmGT5/AUubIVFSTS/Hxx3rym8bX+x
nyxkWHgmgPnMjDcNd5eBvmouYJPgLKGUOmVNiSr5bPzkvBiPHf4sz+hcjcqxUazsoOZ9v7Ojr/0A
HpPQx2wRROAmNlS9GjmRwAfddpr5CRyI8la0ZXMHSCs+LnWaBouc04cJ9beEoeFcHm+f3cs0jjfw
CvhYxw7kmZvDS7Fb9ZoNwXXK+qo62OaQjSeYHrhlk4FHd41KDfZAq4Lxb4IclHOKzHLCYhngrvk3
X0RzdDSk+Z+apTA/NZLerd8tSvI9RpkRudNReDvh+0o4PfvFm2+GdakStxT/IZ4z3QfHluM9bLQM
iqwJsgwF6g+jSYp++z1dW5RJFKeN0oGduZ6Rf6oG7rB+6hyjAtGYOc/wKZyPsm3R6dLy4lM9Fcub
yhzMT7cXvazZ+DjsTYbPBFcINpuggvIDvUKlrMKk0bzkW+qh20qeEEfitCwarMsoAwEW1u1o3hdJ
l3/vFqtPDzDi5/llaSPUsVw4ZB9u/6x1T55lPOuvwjvmVTSV47n5AFWRAX9LSHDGqXSO88gFRmai
3+u5ob/LcUAH396Y5dGtiz0L3muhCAjFqvC4ihVZm/ivZalKR6WoQ5S/699Dm2orAsv67NIexxG2
+XH7Sa989dUwnW/uIr1yAShp8PUqEqDTYZc3yGwsYEuXMQOBVQzqgZCQ/EKkcc824Er4Y8SBBBDt
h1WEZBP+JntZzCZi0axyu8MSJeoxl6jVlUWzp1e6/lWbL2lzo64ZAqQd/jnf1ZPDQlUU12E8URcc
B9cSyT06LLuaKut32S5EWk7NzbgK9OlmoRrZmMidmNBGxgqHXWRmn8Yh6h6ntpvQs5mVU6PUeRAl
DFf9SQz9kz0PqyZAXNo+zYnEnzQ9e/ffPy8XzdrwIX2hMX3++Jn0ENkbNIQOYQg8D3qfBwr42TvR
Rt17wMDGY5tVO2f62ivn9ofmtY5cuN7O15yWvNAF3ii42nYiLOLCfnKUpNmZoF+sAlQI3wlmj/Qq
WWSzClTEalIYvPCmRRqYpeqe1F6MOwIdF5fX/3F2HjtuI23bPiICzGFLUlJL3W27HcfeEK/HNnPO
PPrvqv4Xv0URInoWHgxgwKUqVnjCHRiFWorQ4Yd+RUXrei5WpbaqPFi2V+KR7ilhNx8q24kucI9j
bBDiz5YZR2fZLmqvjsddoOLWJAWrjn0Fjh5c0vXwCz0ES51UhlclqDhSFln/AgiZwkOL02vsV6g3
vAerhCmpsVRoLashkl4RNArVUyAKOAfqxpR7SrXRDhLWsZ6ZcbscjbiPiuPk2GjT1xrC0+5cydGT
4/SZgQxW31te0shDdsDBtHVcKbSqPW2Mm4uHlSU9QcoD2LSir+v4GqL5RVHltmcbEvw1FdQ9GjuQ
BQ/FXKknBRnKo2a8WQsPbSmNUISSAc0hbi6x4n+9cjJdsBnhS9vjHUfuqJ5MrMe6Qlt8gGSOP7Wz
QxGs2nMu3/qQFJCowGh0sY31NZTP1JESg2F14TX2YCfWGHltMYV7mthbAyHnQe0PIzAesdV7Wkkk
17WU46dcgFdF3Wz8WJZG/vX+tXLzSLGKdF+ElTP3HQt6vYqjWWpyNs8AglWr+6iMOKeVfVYiFRHL
565Gu+r+eDcPBh01wYznENBnosN5PV5k6vTe4zzw6Ou9Fhna8qlDtFhBXKbCofX+aBtbk1uFxXvd
ns5aiGOEzxMnaRkgBam0z4o2/1m0ESpZI0vvqxb/hAjc6un+mBsrKkTMFaFNR9Fx3RGYUTgj6zAc
r7QH6G8Ttu4pqFVPwljz5zKoexjh28BLLCkNFiAOtCGAlF4v6WSk1VJSkPUWFKCguOQ5jhUkznWf
kwalqNeHmRQduoZi/dRYNTzbxTmZYzM8oGW4pweyOX0qCOLncJ2voSsoEAVlr0aBwFr0p3wgwBq7
bvyRR9Y/xNfx8f5q38R3TF6EWLYGzQHyp9hvf90CFmYd2RJxr0pFYKgX0yLiTZ1xeEoQxfi56Iv8
ULeafY4Npdd2xt7aXdAldbxgRVyyji11rplusADTJwFexgbSyU91DKeuyJv2U58n40ccf6c9evZr
z+wqPmHK8D/ZYaChaY+vLr6W6j6WZlngFU1ozI9oyqT9d4hAaGP3pTS1pZcY2gz133ayF7sFP+6N
g9L9Ky1tHYOOkKwJiiCEy5NtCftEdQrsj0Ggjo0Xk5EUpziiJ+06XdjVHv4pTu6ztjD26mCK1J9L
Lkefk4EXmtKfiU60Ppgo5erI+hwqs0TEFxSGUzym0tRkkDnDSDqHjdRoj4iWDQ9FLJej27R5/sUM
DIS7Z80Osh1O8OaZIAQWMnzE/DxM19tiloO4LZMJ2almNjW4g2b7xwzK/FIDwvVbdcl/oFKDKFfv
VGdlSVo3qZzxUybRNnGzcK72LD42jgWNftjXhB/ogtwAdHobdY52Ur04KPpvSz2a4nVMhscETWKh
jhyGO0WXjYCH7OMVfkzMCE/5eglqFKrK0UlUr5ta3esXc/JAfiunOQcf6Q5SRxk4qWoYl4QlDbW3
GJbs/cO5MWnSAsJVwmg8mteO5kANJOp6jeqN82hBHuyKFufaTHYOqEn37yRkOvK3lhJxl2S6aMGJ
ziF4hutZl1in0PKtNK9MyuVp1OvcxboigwHaL+e3zg6EO7VgBsGk7cbIQI3UnhSEJmSWjKaH9+x8
tPrkZ2In8UFVkrcqWHGhQqbnrsOrUyeGXV3zpjTKWswfD6wnWgnTEJ0qOyu/zgoV6fszu32kya+I
Vv8fohVTwetFnAe1CcvKVD2sb5zUncq4/9n3hWkdaSFBSbw/2u1GZTS0SmjO8VzQbV6NZs2xMuaR
RvyY2o92iumwC89yjt00UeTTEkdO63epBOVXSavyp5qN0t6rdRtsCbohaud0ZLDsXGc6TqNbfaiP
gHSrRn5cskX7xK7pd2Z6ex5AR6NUB1gYKoahir//67EaDRxIqwz6UDKVyEuZc6D5qQYduaAU9GVx
uHXvL+0NFERsGqGPoIkmImyW1YhyUyN7FefwgCrHLo/KpPaHrm/ti4Fw+wewBTBAMzPNvTof6m8B
rQhkE4rge5jV6of7v2VrU0F4RvOEbhpZ3mr/tnM31NMIh7QzI0wUyzx6iDtTPgm7hJ113hhKQXqJ
1N2EU0C8eb3O06xpkgWbxAsSJXuvJ/YncubgqQ2nz/fn9Oodcv0Wk/PAQKNegNIT/cvrkTBiwxgp
aXTPmpriI/Wv6nNAAFQREswxG5h+8weQA/p8SOuwndwpbiwsxVsISEjmtdgrRVbRH0Lsz0zXMGHp
eUoN6f7tB5pHEM0RgVJXeROuf6atSnKbDWDQaX3WKEGBHzgiJZGPCEGopb+zKOJxXS8Ke47+AnVq
AZi8Hi0xkDjp2l7zctxENGQdKqVfMGdSluijnc46dIckbL5PmUN1Hkme8Xdu0zKkkpT2nqyP5V5T
67bHLWjEJkGTDVAdkdDVLxKPkJw3iYzZXZQd0EPQfvUYZByxNZL+Rc4NJ2dbz7F0AKoQ41NRyMd5
6dqdhdm46IDhc3cTr4NHWKuwRMUiVCRDGQJ6gDyHTDMi1Kv260RGeUZ2KKnd0JHiiABkyL5Tptx7
HLe2q4iJAN2B74SNutquMSKdUmDldHqKbLzIepc8ZoncfDEwJr5QrsQQK59KBN0XgsFMCtUfgyyX
D9kUD6eiabNP4HHKH2MpZxejNJLf9zfOxiWMuD3blFIIGeIaf2jraJnmZYqsZoUTlIaiONoijRnt
VIK2dgPIcKSxAINgBLfeDbMdlPUcYg9W1aqJKt8InqHpIGW44VTV8OL16XNFDqcK3Qj5fbLA0kPN
NdwJUjdeA3pGkLSErKio3F4fk9HUB8uKG5mwLI8+q2lcf9PVOP6KCIP5OAE3de8vrwh9VscSroYQ
dOL94cFdvbMKqjhOZeMfYsB/fl/YVnhAMTe/qM5YnTutAV1FK/J8f9DNLQcLjdMH1BJFIPGr/nrz
7CGh6rCgQqtTkPksWlUXWhDz50aP84cpTooMCYIg+GMiV/9PTgVfB5MvHFjI1OV3ejiZs9uFcu4t
qd299AkY5Z3LcXNdqMlRljAFnEBsy79+YbnQDOIRUbylaKKz2qLbqVVBdIHqhpIe6hH1i6Uvzc5m
3/r67ECaU6C8uSlXGUqcOv2IF6niDWoZ4gtbz/FLyxOz+F1iIRmoDgMCM/c/xtYBAywo6B4machr
f+2vmUqtJVd6PSuePOvLJ0zjvuJ+OX6/P8jG40tE/P8HWd0xaRHZ1URrypsbaFA+zLQFtTwnLHLk
LrvpvywjIFdM2+iIUoe8/njB0hADFNhMoSSr5Qdywn48cAhmlAbr0h/aaE9HX/z+9TESumEWDAD4
VmtCkMRelooqJjiO1fxc9bgjTmlrHHtcdc7YFP2iAlJdCjDaD29fWDgXUJCodwBfEAv/19dzumRJ
rRYVFlC9MDk13UCJtBneQYJrdzbK5hw5DDxSwhZyLZ6ZAGaQTK5/r3XCqfmu5EowPk0JxtA0gAsN
kSs0oo6hhrWUpypT+FZXaMJWogcYCKDBgGqvq5JJGWdjZJO7qkhZHcMZcZdGXooPNXINh/ureotY
ZCxYJZixodmFn/nqWqxob5WYLaneYprT9GgOyTi9R45tDD0kXlhkvMZBHBdy2kjPpF7lzwK8j06Z
oEN4wO0qpbGgwQzte/RQnGHnctq6JlD3paFKu5skfnVNBCZeySFamp4aQgerlBjfjyVqn7Ad+gVd
bdlJn7fuQkHNQjJEFpHS6jh1PbAQY6KahYA1PMVc+zrgxfYQ9Fl2ssfa8gM96nb29et7uz5Rr04R
fARSTmc1x8IyYm1QuJaAL1f9xa777p2WqkXh2ukUXYTQYewhPqFkp3lYpN7t40LSLmObjoUrRWAK
XVLnqNzbGRvXJZkpiEhSfNLhNYcLdIBSsv9kL5KmUjrJoaF0R7DIdfoPmcdSnsKIXMfvKm0ZT1EY
Q2Mjyk9YpCHT/0mUXB1I1gEzu/KEXw/odCXc275bv1HsW+G4AmlnzT7tVCknfW5l6nq1Qg0nUDG3
tufj/UMirpbVF+JfR0YUvQJ82tcGtTRE+wFDdkw5SS7OU7kYX/O+f5GTWjq9dSSuVvYBFWQZO6f1
YyxNM0Irdml6U2BWDzRXF6ROKvV7hqHBTmhyu9cZin4Vn1GMuH4NoyIONXoAppdb4FfsWJKPbCa8
FSRYArOkjMfJmKedldwcFCyfaAWCdlvrI9SLbkF1xDGOh6kL3TKSFt+ZZTSoZj1+5/ThfHZqeU91
9Pb7iTaIyoVAzQ0MtPhVfz0dhBkoR+Hk49HxlA4onQXkIFb2AUnUPYzpxmmGSUp7XgD5FNHmuR4L
oZuxT6n1eM08L1/yvkJnxJbKc2j33ZGuYH+BOdwewrYKnhXE+w5Jo2rPwWTNn9ty3ns0b8xABNiP
IrmQpBSVwXXKE+EFOSI3ZxJnVYqVos8j1G7CZBrQGICjXbuK2mmXsLemH10Zqe+zRSgCGQGMIFdN
zPqPXJr2D6NIqg5l8bH+hhACmpmRMc2l2w7S9Kuu7do5OpluX2LdaLQLnBDpy/1zIVbt+gQyDcqo
rCtQ15v2tRLNeqeh1+NZSj3KJzNXYhs/P7WkUB/hnwc0e5qOPddYekh7LS69krqFvnNkbm8bSgh0
JCl3IICMJMv1t21Us5UDDbafmjRQII2EmBX1jp3oY2O3kiPDThdQN0oWq1EWLCMrabF1b9bLwHkJ
nTEyfV2YMVcLqfXO87M5GpUxEjCh+WKs9itupH0amo7uOXiPNhfaSWPyvKgcGM8yWyQH73/IreEo
TCFbgCKrEKu6XsJFngQ9Cz+QpYvtH6adFIc+iOJ/SnXXGWLja4GsEK7KkK65S1dlsA5nOFlBXpl8
uon+VZD/+lqF8U7EcBugwFzEdYVwU6Qx2upqAS1sg4FkkEWuJA1PhTI9UuiLYORMzWKec8Qhdnw/
NhL46zFF+PrXdeaoYEbsobDw2YD0NMmYKyE9NB07aPMfqXaGn5ZZsRMcJMfplEyR/Di00/jtzR/y
auKrfWMEzaIPMydyRnfykOIai1V61aDMF4antw+Flj1NVeAOJKmroQD5tTl1RtuDdUI3ZWDRL9JS
c0FJ07JXJtioGQP3oUIkwh6RKq5Wt6KVWDlZZXuKNGTaqYoy7YNutIt2cpS8Tn0nRm/XM7t0GR+s
Zmy+hnPqLJjIhOMZPGyQ7zSyNk4MeHTwwyTKAC701Q6Tg1Bv6FuzjdPW/AV7M/8fqfw0uImmjnsp
8tZ25qyQjwO2pVqyGmygrV/AhWCwDJnBYdGKd8pIKBylcuup9tzvkGC3JsfDy1jkqbxQq8XWwzhO
BgWYnjJbkuIjVWCPrhLLceC39lD+7/5G2nqc+aK8I8iBQHxdryWqaADre04r+Tv/1cex77y6i/vY
VbNM/RQv8ay7XF146UCHKU5Do1GQKQBQZt0QvUgBBq73f9PWCmDpSFgJ6QCOlvgifx3mBbm1MELV
FxaO3n/Jw2bwKprtcK0NZeccbV2ICA2x1Oxr3VlTnWxnUeOMyqgXJ2PzI6HofqmQSot2rnixR1Zv
NV0BskrkbMnZ1iWvwJoxpiyAzkSGgZ02bsjyL/R7ka7sJE1zGymXfyRYee88m+IWWA/Lq0KJDWgS
FZHVy6KX2pwTEdjeWOl2gRJEVB8jwkz9iN3dErrzbObLQZWr8HPXTBn+3GNnKTs/Yive4uJwYNvZ
wvxmbStfL1PZI6jleFWQWEhxDxIlrcYC6uuCcZM+RlKex95kWiGOzCBXQkTtjWX0jbiLP8vjsvye
s6z8DkaWBexNBZtnvbes0MVsV2s9W26RjrTmpDpLdTQCa9EqnHaTBqzm24+mQRArdHWE1+W6aSLF
sdYONUivadIcH3gA9g6ZvPwyk1rZKUnfngEcQhgJSActUEKr6zPQjtpUDkEX+TQOuicrRloGodaM
VyUqdjbn7QXHUDY3Gwx4C3Lh6oJTOiut5rCJfGPo61NqCmlmWytO6YwxMUiOPZDM7ZmDwyvibmqo
YMPXAB2JFMsBQit5hYMsY4gPvWv3yR4I6nYBhZmm8KYla0RDQfyKvy6ReomLrO1oqEiaWlBATnn8
qVm906rOefO2YCiKApDrRUa1RrA502DjczbRNy1BvDRV37vJImRHbK08vvVqZCgxEMsHlmMNqQ8G
rUZ0ZJYgnJnBMcvL2kMGTz6oFaJl94e63RZo1b2mwdCV6I6sCj9JDy8yiVLJU9UMrbzEMeZDLAUz
iCbrfS7rf+4Pd3tFMpzYDzTmbMiY6vX3Cim5zaCpA5T+ygDtBzQAcajL5p9Tmb+fwzbfaT7fiG6T
9cpYpBGnUuWHgyQ20F8bREahFR00cIdLyvXl0txBhzlBojR/TAu5E/3JqERRMHEap3e7zpC/2whM
E9PJifo7scrk2Wkbo8Y2D5edd6PsjOoJPTUsdtylrPGxub9AGzEunQgyPlAConG57g8ERLA9TRmJ
QkhpfjKbafqUlvHk1n0zufy8wQ8dq3wwE+2iovGKtxhizPd/w+2DIggFyBjxWpI/r/Ft0WyMOqUt
xFRHE5vLUgDbo1o9Jk1eUoOr1LPFJX9APTh5ylo4V/eH32gdMT51LeZPNAZy+vqbWZFTjKBSMQBI
bQFIg7/jJUju/1I1CTsJ9KhbN4eR+T2aleZjpC/xkary8Au/ggZwvNafDKRuj2U2DMEhcfDlu/8D
tzYxEGC6ANzcgnZx/fte64GJbEn0ER37oKdBSkKiRB5Cw/0JQYrZV9q82RlU/KPXrzz9OwWlYz4L
B3bdNcS3yyAGQ/7dmvL5d1CVJa9hM/hqZXX+TFny3McxlNjQcna+x9YdK1QuUGmkWUaAfD3dGu4w
6NEMFVpFQQMhUS3fyQP7ohnFXtVmY2VFl5ywGOkusfuuh5IiNS5mnZWFE01kaI3pAnxM0nRPUabA
x1k39fOy32vQb6wtoxIYwtrEOMdZbTicn2P+8FaFqjXb3+Oq7Hx6pr0v97OcHDI1C/+k4zIO76Kp
2NN82lheBkerjINGdWDNTF1QwYFKakvejKti6Bn2AJgfbcj+lCrDHuZq47oHB4CAF+0dmoHrR6xs
LSXo+zz0nay30IRQy+hjGMrl7C7ZFFz01jD+uX9YtqYn7jIOs4DLrls6Q6nKddlw49fOCDBHysp/
chmEMHoW3bf/MJQwS+E9EyHV6lw2TdeHDjAcT9LJljPdyh+SNsbfY0JS/j8MRftR6GUJwPPqHQva
sUIlSwu8cEocRFV1lDfyPCwiV0rMvTd6a3vSBDIh/KKLhT7Y9amABd/luMwGnq6HA5tSNfMfGGfT
mat6yR2HnuL10GSj4nKh6Hvqa1sfkAcUvSZaASpb53r0VKv5gKMUeCr2bM+ROaZemWGwQGCuhTvL
uvVcq+BkBZyQYhnso+vB+qkKaG0EjldUlaV+DIy4/aTHafJNq5TizxKkdYvMT62/I1O2qNsjXvtJ
ouZTIYazTP/26LIHXInhNLlpmIUvSTs0pRtUUboD4rhleQOxFZxmohiAxrQTrn8p1JM5QrxEnKS8
Qgchs+FwS0HVHZLa0j8SQPYKArNR9b6q5Wj26W/EB6lHFTkO2v6dEaOWCcAEBKnU19q4c2dvPOEi
3xfpGJBRwv3rXxe26KUVs0EEGVrSoXVS6wlWhuM28qgdKL/qPqqEmEbXQ2u4WQuV5f752LhnIOoi
4caxZ33W3IQwzkdHT4TNhCXzXPRG+VAG9XAJpukdZJY9ZS+xB1ePIxBZXieYgpAS18kNvh4hsHvu
UKzE+AApUZKM9vQOYW2jQkYdTgyA2wDjrd/gfJHVdpRxM0y6Lj421O0OEDCiszPhxVJraVXg6mL0
n5cBqz0e4uIctYN5bobFensyAsATbWHK8qAPb0DeKAz0yFijaj/p5rGc+s/ZuDiHMa+bh/tfcmMn
UVXg5iZ25miu1QwIfyQnDNTI76XZeUiXKPwgJaODoGVeeTnAxWPHl3LnDt2xWOE+uj/8RkSAmCdB
j3iwaNKvNnKhSb2tzX3oa5WqHHNsBTCpVtClayLdN2pDdm1ESnZOz8aVB6+MrvsrWo5pX5+eTpmE
DhC5cq0E1gG0aupjf2cdgnH/xhP3xGrrIltA0RXMJCdlXZtqVEl1OIWRryzNEnugT8yvej1Ol0aX
o4PqpNOTPsWLi9gxdYgxhWfRhfGeMsTGjCkxoH4PXB/U/rr2G7dOje6fGfrxMiqnriSmpFKT/eyJ
1fbueJFSrmasCwkOQDQgDuS1MHaMw5QFriDiIcvKc0Uf+3NjSt2piNPsYcjb+p8s7RzxtBbqGWcH
51xPWkENXO2+9zUc6qmD/7KzzzYuLMg1Am0hfhLVu+tP3gC10LVEj33Jif9oLfgWLYzsg5kPyal0
2mnnftxab1IcUlNqwNBUVjH1UusAMSsVa4mp4PUecVribhbxX1THeyD3jTOkU2MF+0WhmcbQajCK
uC069D2Dla1M8jo5T4u52EDezOEESlrr3Ebrlp0V3ag5U9kWsHeDJhuX1Cocs0Y1ixcEQPylktXT
0GnWqa6d1h3bKiKNGLNzSLzhVpiIvm+bQfFbBNwuiYbc5RBWweH+RbK14uQw0KdopBKNrt7rBFfU
2U612C/l0j4mi/mtQbnNb/sg3Pm2G+EakiCIvzMcBcS1sjL1S3mxDG4Pqt/vzajLf3ahGrmaVXZP
TqGYL4bVYepmSdlOsWNjirRKqLVBOOJzrw9xIJl6EARF6EsF4nnTtBCYtjE6NNowvP2GBOICOoYy
jiBvr1azi9Ag7DBf9MuhWE4GPu+PZgSFKm2LPamBjbedShgcbgHzE14o1yez0OuoGMWsmiyzni1g
Nc8ZPgenN28P5L6FsKKQ7IeVcj0K7K0oq4059It4CPHTaXqnPiQjTvZtLO/1IzYuG84jn58VpB+x
jnK1oQMeFBOuUCM3npx84Cmbiyl249oZGj+Q9O77/eltjUjAIIxnKb7diCikxZSrhcb9PtdlcLI7
VOHtxQZjY2rhI4ilPQLK1ngkfAhwiC+GF/H1cjahvAy1ZfBsq5Ny6B09PFRhU7jREtlf0taO/8Pn
ExkDSgnC/Vtf5WMLgj9BW+qhb47EtmlA+cWcETXCrmiPVLB1yoTtEIIUFtqu651S1JgjDrqwGqqr
xY+DsvGsPDZeAp6lt58yNsmrRy53Fuzi61W0lg72V6Flfq+pixsGvfQgh5hIRNgB7cS2G7OitsRg
wpkGhMdqqDqOHatACdafx7p9r6m5ecFBfnxKFmmP4L41lHj2iOm4OTBwuJ5VXts54P449dWoQs8g
7ZBp0uumqN10GKadJRS/exVsCO6H8N2l8HGD8tRIjheLHpyfGnL9FSxN/diGu3IoW1Vb1KLhH0I4
J7hZ73eMGWl+xU3qt5BNT4SPnyMjkB/Gxcbpr1Sp1TWKUPOce6jYSfUQNdZbndeodENGFJQ6cQCU
teFbzTetnGRkWU2rwl3I/tUHcf4ZsdDuXE5JsLNhNvCzFCQQ2LEYjlxvjcCe6H1kmlInfpo3xBZm
F+hUh81g9KfAyZ87KooPUldYh16P6/dAGItPLfi/p7DQ9dgr81r7n26M8b/3L7qN700ZD8MoMBpU
8tZvoFKoTqPlZeIv8SADiZQguUTpHqFm44lnL9FNB8eP/sW6RRjMxFA95id87tmGyyfJ+Pmp5CTY
8S6peZpGy3w0R2Iae7LqvVLwxgGikMaNQGZEPXgdYMBLmQFnpJmfZXPyu7Ck8Ckca/MS28W3+6u5
NU9a9AC+qCHQrVm/ir01FHxosB9FY15IS9IzEYF8oGqvHUZE/58Qb05OhAL6w/2RNx4QXmH6Ngr1
FdEMu74k+jaSKyNhjvRN4z+dYbSHcdYGHIyNun3o83EPfLY1VWrO1HOYAeR+8fd/NYq6aDFhPwGz
Tnt5ONJnHtw2iWHrRVl0TJPafgmGpXJVPSxf/sNUocwpxKYgqdage3KdGAkfFllHtMJF7Hr80trz
j1meppNdONb5/nBbu4fKAV1nysqCzLCa6AzaSE8m5AoGo/hnaozQUyZkcOWoU//cH2rrIwovcAIO
EeesZUeropmdYpEzXx0LE6Zbofyv6LL8w6DQsdXMzNkBiN0efspqVGigd1HJ5xW7nlrcLE07pBKg
2nhJPex5ynftsOzJgd4u4PUoq1gDi7y0KDPUERo1U74MRUFZTSm6D9NIr+CtC8gVQ9DLq8KHIlu+
npAiNXMbZYtArEbWJ6Rdf+BRaj44QOcfs2LYgwuLRPD6sWQ44ZpC3gZGeV011EdDqVM5LHxbuG2U
5Kitm6pm9U6elgYpGlyRXWNMTHpQmN3ypqVxs5M13m4ZfoJDaQDcAJjO14f2r2NYBfgGyWgV+YDr
7BZ1Vb36bExtfwkQFThlSOa8WckRnx0h4iH6L3BO1k/3UOhRgJtn4cv00w5phVzbYkcOLSh9T5ph
a+cwGK6vNNqBfIjJ/zW5Vq8ayjs1opH90NFtpmHxDP+v6V1E8J03Y0sYihSDlAZRbtKn68FAnnU2
ENrCH6RIftdIlEymPC5cnKXjnVhga98ICyygppBHbiToUiQXERQSUmFYOOMjl6mPZrKofqJNznGe
1exQqd18sqMAcEGgBr/vn5Lbq5tHgP4deAnKlLeKUFYa2aWt5v5QDo6rjaRTBciTM473iRfo03xm
z8++POfDThl2a7cK8WxiKxIPEEPXa4wp/WIFFVdBl9rzOyOZ/2SGOuRgIpFQxjxlPNyfqUib1gcU
WQah+MPbD5bverwkAx0dyownW8uvUVn03i2LsXiaos7yEG6u3D7qop1Wx9byCsjLq2seJOrVoCVa
KXXWxYXv6HSB2oBoCoEG9F9yIwW/oaSnNHbir4rUh2+v/lpIGAhJYlSqRDH2er7mYA7TQh3Dr9vl
tyYV7bsWsXLKsugahZaFuiMqmnu560aZn7eYVjt9ELYU1dDrUaXCrszBMUqf0iwCToUjZboXZ6b2
gxsi7A5hh3XzWUJclMKZFWBHhNNvAxJ6EKKs7ajuYanENlp9dvAgmK0JmjT4wtUygKCS+0RGA3Ax
GsWtU2u5oMAfeNgRB3/u77DNyaNebOCbReHuBjxuVGFr6Hij4Pdqjn6V5GnlRsgoVC6BLO+pEQ9P
5Rgt38C6E4SRNA4vsxH2p1pPnJ1K2kZaBW9FGAGRlnJBr5sPc9rl1NLQvs6tCOHFbsm/D+JXTEoQ
P9jBNBJ02/nZQBDFLx01PTamvqcsvBFUiAQHXDSVLlZ69dwrXYDEucRvACUw4p0w4PLclg87yy4O
0eoT48HEQK/esIjqXe85bstcClJSfVhQs/xcR8b4rNuzg4pCk7LOhMlIDBvEoc2ThGLh1yBLmhEl
GN2Odp7gjducTrOw/mDhYWGsdtuUSDMG1GHqL0pbXfpRtR9SJR8vRQkiTdIC7VJ2Q+ahO9F/meBK
71w3t5tdOBIIgWpE/mhHrIafY12pqwF1rQVvAE/FVtCbNClyh15q/PurfnudvtJZ6LvgMoUSnvj7
v9/jrK+mGOdcHJ1TByaxUn0dqnT2kXnPzxIGL9/0yZSzt+9qajrocUDEJmPnf6+H7cpGmfB3oMmt
dOpDC6vIT/W2eIY6NvqYtDp+tpjqJ5gdD/Nol4/K1OY7v+HmG7Owpmiq8XKCB1n780hZ22adpoze
rMTgytIYDCqiBGXmjvIgWa5iL8bHqJzjzreSZioOBiZz5zeuPr+BBjXNS7IQ8tnVhx4l4BXqVKIZ
GRjhJZ278mTpdXKIEsl6GfsMs+l515X15sV+HZTOLAoMQvZwlf20StuFQ1UhrCiVFcorUf8QVHp/
aOf8mxQGw+n+HG+rJGI8ofsDqREUxTqChyE+aKg/jyh/5s7XMjOrS+NE7aValtnXEKd66BxzvBAw
WB+aPgleMFQ1HvrO6Z/KSdZ+1GE3Gzsf/+ZBFzVFkHU050XcssZEcp2kqD82wgxdso9FWaluFBad
pzfZ5BpOOnqphUaaOrT6znLcnG0xMhoUr+UZYvXVzjdwDnV6sAFelznhoW7qxoe+n3iz1eyBGDcn
KYq0wr5HjHl9yHL6wzoGfYNnmY30DjVI2S3jRHlo8gS/WseRjo1aN65Mr3cnGt4cmSFFOk+Qv5bB
ccylkJyKSdrGAGGwmWrluQA49nNW4Q6Xit28YISJdCmKetpO0H/zWLHA4tuCUqCby1tyPetBB1ZL
LXf0grrr83MZa9q/IaXd9Hh/X2/MUTwN+IzBEwKXuDq7iDpMRTtB2bDzKj8tQwQGM6ff99w0xnIY
x3Y8lVpev1hzj8/m/bE3jjBaCOwe0huE8dfinqjMa04zpQP83Xw5BdpIQtxZeDSFgX3Mw3aPmrw1
V15+0bMG0X7jhAXQmwzSRE2xTZsEx+am9/Gl19waKhj0hSH4pVljeO6WZE9zduO4wFdBY/dVKAY+
+vXXpDWuDFAV0NYt5OI8K1363tbG7LdSKerOpt1aVCGkiV8FZTeKyNdDpXOtdcS5g0fwhzTOgDcT
XhxV+5T1mv5clGHz5f5XvHl7qWcg4UvFl8hWYFqvB1TVEDmeth7w0oz0Q5jM2TnTHJQ85KI5xE2A
dOEUF2+llIlBBcqB2hd3w/o25ia2FfgCg5eU0XQM0Lu7jFUbPqLRGu2ckK1vRyMWOhBqt7RuVqUb
meU0jYET0qDHeoqTRn62xyb3YrsPvt9fyte1ugoexbTgrZmUaOmUrsvRXWtg/2CFgyclSv++l9Jk
8kdeE8ObRjT5XRQe4+Y460pvurXkBN+dcEg/ZroTjC7WNj1UtzqF7xJo6uyj9pl90CRVMrxilCPr
0mUtmGIpC/R/HILxZ6R7wh81hgCT13a0F9yZ+u+bAWQUYgk/OXFwTHmiVheZkrbIWQ8Ol2if6E+9
1rWn1hnSQ6s47SOI8L2m/auJxWoNhbiz2BTipK9BlqYyh4tWE2w2oChszEOwn/9NtSwz3CQLxvCy
dGP63WIll4ehyPP8JannbPSpmqLu2VtB/MEegtxxDbVAVITaazd/m7JpQkXDQFTZXfpl+JQNyrgT
L2+cXPAjgrbJ+eUmXq0UTdjMjAJp8kjV4LljVxf+anqjxtcydqLQRUkk3lM13XhmxL6mOE+WSLQu
ftNfgbOCKVkztsrkGdVcQdR2fnZqqe5s661B0KimFC+UC6iyXA+St0usdK1KsBBlvRsVugnrpkgP
9w/Pxj1EuRNcG0AGwExrgNlSVXYsdxJRqDIsD3zS4awvHYwHOZwflrx0vDRynLfHQRqdG+qAwuuX
ROB6aok+d06+EIGlTVP8GeYlWo4GN+3jHKbZ3lHamiHgOVR12CfEvav6jTwsrZaExPpVFWc1mD29
eukQwPvWIEEJESdpjnYTmi/313Xj1aSQDKCddjLSpWuUV9KOyljCJPGmUu46LyzM+CWZkaEcsPZF
YS0z0idZT+PnrBulnW+6cfeysFBLhQ8Ktb3V9gSlFyuFw+Uh2oGHvpnl8ESzo10E81Aadx6VrX3K
BhXMfkD8N8yMQnYm4ErR5FlFYX7nm6uqKyfmXq1xa1LCtxZSDJBeGOHXe2ZxnJrYio2K1+eMVXPV
Pg5TpV2yOERa8v7H2xpLCNBbNHepaq5b9BOvMwQEAM091S3fiCbCnVaRm6ckbdr/cBaEzj0PF7GO
tdYNKZCuBM+IN0KjCEcGtoc30+K9zLKS7CQ+G1+KRIxLm7atwFyujl0PhQM9VE6CJqOE3lZ6AAms
qXb2w8aFTOkQDxGIewJuJ37FX5ejphcdbJ2R3VdHtDDGSrFoGxpd7hpDVNaXOTPNnbD/tmqHpx9Y
YCJUBBSpgq8eAYomNU+SPaDwVsXSgdMt/4YtpT+jIvV/nJ1Xj9xIEq1/EQF680qWa3WrJbX8vBCa
kZbeJv2vv1/qXlyoWEQRrTVYYIVRVibTRJw458T8P7r+wa7QUlHDsfCmQj0g2i/OaqMI3W9Ehc3V
q/ePzHtRmcibFXbA9RLERQTPqky5ugFQ/HSaHUgBfXUe8WDZmfrGVoW4xctHugUkvlY/p+OkpyAc
g9Sy2GdLdPbnvsHdJvKyfGeojSvNAp8zKWly2OFaXM/KBnDr294cAgOjkos+aI3fadb4rDj69M5a
MvXiNrRQwOzXeP/q9aQ2LV1K6D4oPUSuR0461jE0mKRlzfGzxaEke3Tt6bk2S7FXCd9aURIaKN+U
4WhhtLo9ewcBdD87I01IRfY5S5FZq4phPcHPTR/uz2vjqEhLPaJWEBn4aauhzMaya5XWCKgzlfF5
Fpp+siRjVLDFD0Y77kH7G08h4zmyTIVDLWzQ63XMPF14tWZhtlv2wykCHPOVoflsa7FxcXJveijV
3a5c8uitAkvuNb4d8RKy1zXx1FZUDFSToQ9my8wKP6I6KHxz9uznCCOR2q+Mofia88/aflQ31Sfd
zar6eH+dNz4pQBukEY4Kgk5H7uw/rqTeCzVke6xzZGXFf7GpZC+z6s1vbbdL/iLcAM8j2iCWRsi6
ziTt1nKTyIxJ7Oh//tAbk3VcjGh4m9K1+yC97oIJ3srOzb61yH8OutpInZZqS2STAdV2OQTZ4swP
+RKhZ44zh6bnafKo2OXPguw3KCEJvP4Jo/xJpZWaNW44N7lsploilqPjKGQeqlGrTwj7FZrKluL0
+i+J5IOCBGmz1A1ef8nWjCJgJFZ3iof5opUkXjkSFMxDbW1nqN+qmfXOlV5eVKsRB9xEHLQiKttu
MvvAGWyafLV1+rgoevrYanH2T+XgkuB7adO8NL0eWGl/6evCbvzCbBPEC7l1ltE7IfRi/6Qnw5KS
dPfWj7jH0/X+msiPu/6dqPCkzEhKOO3V4+dOi25D48Z0by6Vn84UT7pfZmrzImqE37icaB/vD7hx
nJBJcGXxIViadRwBZ7zsspTjhAiNbpZuLt4WwMknp42Wr38xFIImSUqiGrNupWCMQH3toPZYZ7fK
i1FmMKCyueDeagZjJ5PceN94XGDrs4pESOucm0pBU5QWFMXGxQhbMag1Cs75p75MFcw4y/pSw6X0
24n2ffdnuRGYMTJhmfT7AbpcBWb6LMC6rakPcsNWLnRItQPPiLWdfXJbToQOAaggiR6eFPrK5+GP
a7CpSTUWkw2tFHrxxm6z947TjMfRjZSjGSnhyzh4qT+pCJ0iXlZfcUpv58Xb3DqycZY095QQ6vVP
8GbDFCwEr4HKqTUj1zwoLjkujMH5cH9RN4eS8D7mHYi31/25RKSij0pddqk3uxfaGmRYiGbaiVvl
1bwEubBU6JEPSQPvNYfGVaM8XqgHBl7thMdkAC/qYj3CKLPrg44EGmvzatr7nBvnnlHhReOqKPtP
rnbNEttqEZdGHwyYup+WwsmOUWIszy4WeBfqxs58qiuzOWVuamS+XeUVXNxweArVfDwZejqeB2XE
DtCJ+viYQ+E4lN0873nabsQcMjKXxSb+h4N1/cWb1o3SKNc4VSIa3vXJnPJMVN4bRIHpxzp3vYNN
kfFy/9tvvIcU+MioiOA4T2uiiIlHAiQqtlnbT8MDepP2e5Yu81t1WdLz0BeZ5ethHz6lLRYCStzr
e3aQW7PmlEnSugHQuX6nprQD14mJegxlcs+5cKfHNiLJi8ykPzQKXT8WXcl36Dhb14jcB7gUAEqx
F6+XOul0oVfg88FgVe7biM4pfh+Nexr6rXNFuR24SN4kAJTXo0ymXmNczmVlNo04anVZ/tcU4leY
Nt1OJnkroZL8LdINqh3SC2bNyu9D9gyKvD6oRej6OFrSvqzsvtl2Vz7rSlRStjT1gxopMyazJZR9
tRI0kG/MpzIr4u/399TmvCU7UCJlklp2Pe9qGOMh0+XzYIXdyeiUf7G7HT5RAal2ihEbm4cnyMIF
BKgV+vHqyESgz21WKV3Q0jnliyh75aHUU2H6uKcv75K2Mj6YIc1uX5+1Sv48ICDddrDdWU1wSb1+
qJYGij74HAr7xvUnq7PfTcW0K3TfmiKe9nBVAZzxK1jFLDFtBULuYTKfXjVPdR1PnzEyAZnQR7uX
6lbn4DQl/ezHTnS04MJu8QT1qXmAeV6ePbOaJ98t09Q8DmbvPXgJJahDpFTKcbSa6S+2PMw6ZHOS
VU/qLmfzx8NZ51pbJ6NHq+QYFDb34uSQp2H6ZA/tnjZqY5chvQXOkFyn28ZuMJJI3LuSM5wI8bxk
mffUTRB9ilLVj6/e0DLHlREBm/rG6KtNEqWI5opwADr0WVCZOfDg94ceH+fz/aE2niqoDtLfGC47
9D35538sYDOPdO3s6TXdqfqM1fBYeE85rPnv9dS5z6mStf+7P+DWMpKBSZkZkRO64usBTXpjjnNl
dEGGDd3FNLtPmqLQeScRe85vm1MDJ8RVjA7QQC2rkbBpbpqRkbBzI0JEwRYkUYhhUa5OD31axjtP
2xbWJUNEGQwDG5hr7fscm5HuNKwldZYQwqMafyXmLx6Fnef/a2HWHNvKXP7Jkyl9zPpQeVZ4gS9D
1vTqX1wY0GekdTn0diqL11MXzdgOdJjESXFsm3d5WBiHhob3sW/36fQ3Y8HMJj5HkUE/gOuxoMwb
pLUsc11EcRFgPmC9ERU2jb6hZNPL/d2zET5I8zaAezgrsN2N68Empc2VhQpWUGEE9T3J+uxbAyfl
g2PnluL3uq4cqkKJHybNSytfpyi389ZsvOQ8rNjRSxABPebqKjYdYS/gJV1QTCHNbrssPCl9pZ7+
Ypr/t6siNE94E9fTNJKe5r8to6ReNx7CMVV9tH1IkufCCtxIy57CLk+exirrD6E17KEym6tsUKcg
l6fquM4FFq8oNHAgeUaFcc6G2TgaS9c9LE63vOksozt7k6dQsTXDy1TvFvFunyDYnRwfwnbYdjcO
Ju04NWlnwi7ItGX5Pg25ewxxCUwP1eQBFBehMyr+UDnqp/urfns1kfvwH9BhYjSIvderXrp2VZVx
PAa0/AGwmQv1vbDbd62Vq9/uj3Rr0kKahX89ch4PSiG43/VQs5JPRipAS+il21rHETOL91pi1pRJ
61j9MldT9RjqjvLPtKTlOw6DftRGr3mQkPi3WhuUJ3R07sdSDfcs/rYWn0oEtqckZxItu/5lUEpK
I3PCHuAkRPUjVNo/tbSprmiMJWIaV7qWn4hlj/p1u+U41gCtknPHXbLmznS04nZMWpEFnpcVjV8t
7gxbXdjiO+RDzQ5otJ6ejaEe/okXPDpPmbHQI+v+V7l9MPgNWE8Bl3Fv3tTLlkLUDqq4IYiroTkL
NR+ek6irv+jUsT9Rtnm1m4eEPPnnkOlBwEOQf73UixNXupsA+o4FIBTtlrJD3NJwDaKLvfM2bWxt
ZgTdA/oXu21N2OkxbHbanL87510OmniIoLe49qFEP7eziptDYZOGCp9MD7z+elZK2pV2YwIMqV78
XLmyv1PhaeWjrfe7XRI3x+Kagh6EDzIxzPVY+uDkUVmTaIObaO3jZI21d6kyMZ5Ur5y/vHp7INOV
ylLY0JRvVycjjr1EHTwGqxtaMYSx+ZwaS5gc4tEpDto8Znth/+1bg68e4BYhpy1LkKv7iFcgMWiS
DMwJn+MZtSNU7zp+PcHqt3ufdBegyAlX43oNzTZTrG4iuZgxI54O+GyiJhztsBB+Yrf6Ma3Das9z
fnNmNvQGUEqi9xvYP9LtWa/Ih61QccfAS6rkDJ1D3eNabu0PrlfAOy40SI/yd/wR3ao9mhwwZKAe
o4VKK2DyFqMRBwkg3OH+7tgcSv5t+HrKIHA1VFbnYTpSnwqMWsUsD2euN8Uw/Gf2pbuDhm6ghRjW
US8h9eaUEbVfz0rBKULCiVwUrmiC1hTVz6pc3EPemNlDtSj2k9mZL9Ewav+mSbJ8pT3TniBv6wNS
F+c84H/B3byaLU7cVufh2BfESKmCyF6WE+7g6c6abs/0t/k7jmvUqFbnm+ZsRdXmBWzOOcZwMRzD
h8GaiyNmQ/YxNHrTt0PUJ6De4LL4hZ8bw0t2fsTWh4VKSq0YOjpw9yriM+rWiK2B4k2/JOlpUrLm
gE3AEDT21B1fv4cIb+HPy+iDR+j6w4p4UtyirGiPXaZWIJo5PQwW7Qcns3m1uJC/nfiDuhCCdG60
1QeMOkrRjQoLEL938a86iPqzF6fFQwxXbGe/biwgewT9m0l/GZRLqwummDuzVJaauhsZycEs4uao
TA62hKPwdt6ejRccqzWb8BwnUp7x1X4Z1XDALgV0UV14AxK9G3D2ll64LvhbFNSZOT3c/2QbSJhU
AEH7xX0NpuOa4NAWVj6o8mUtUzqs+UW+VNb7XhlH7ViJqfnP7sykg0felxYKwNT50BSOhtBShM67
KaN3yTGyS63/sfOz5Pe7Lj3xs6QYz5MKeYoX11spnaxIsV3uiLycmpMy2llz6ruRBnFcHfUv24Jf
EqBFjPUvIh7ttxm9ofogzePy2UzpsvA0WbFDsTAv1I+dMWX1TkCyEe9JHAU7emoeRCSrU7VMVjYP
OBcHtYKJbtM08wFHevPoNdm7pKHrIw+Vdhnmpj/levUXlzVkVHp20HaAZ2itMqkci+TcZsJ1TFPc
wbOUxyTS/lV7W9tBfrc2P5kUimHqVtKSYfUdvDzCPZU2snVGI/uqAgaFhhMH1jLtWStuRO7UbfD+
/a3ihSBxPZRBvBVj/EQ4GTfzY91GM4Fs69LyPjGic6PP9ARvQNXv77SNjUYLIGy8+IzUyda9BRxA
VoHWDe5JBLt/1Kf8u21V5Q7DZWO7MIojSYJcjGg1rudGjyQtHUwYLhqdew/F0umPsciMH16aOiel
M+MTJlb2IfEi3a9UYb7cn+QGkRlSlsfNAjtD4nKroDYZPDNHXg8/uzQm+4KlCGBZIzqseEOhxSGy
BjQyR6evFfMYxlU3+fS7EL9SRL5Ib3v1n6aMm3NFI6TTEIbxw4gJ7GehZIl9jLLRFCdjjHXFT/JY
JD4e3rp6TCph16cZYCy5cAwphezclrdZKOGDpLqb7BtyyDXMkNFsrLOJiuii5n1J6uHshbYs45KG
xp7iUZ8q6E81z+iRCghZmrzg8Of/ViT2h7KLHuCOfbi/0Dd7WO4jpIy/df4EUqu3IrWGLKFw2AUx
ne5e0rQR/1LPnx6E8PST07lIqYn19ohFN8/G71EBdQlkQNjXpqC1Qxe0nNciiGbPIyX3xMkUCJeX
cHaghWZi59G4uRR+nxYYJYwFV2J9Ugtwqxozc1DrxvHOZdkVl4G6QdC5+rRTsdgaCrma9A9xCbfX
DBBy2hR6egheRSPpQ2eZLTlEP9MJG/Lf/W8nr+yrJ4dZwQeQtDpIWnyG6zPal7olkmJAruW2YYVU
qzN/FJkWfkWUKQ706sRTMU2n535ezJ0QY3No/E8lzwU+wrp+blhjlarmyAdc7BifW9303Todzu40
Rk+TlkR4YrW5L6b61Z2QmDQCe/4L6su8VxdTpgh6qgh4xCnCOb/L9QVzcHs8hnm7Z+28tUt1+KHo
MzEQQnt+vb6Z0Vqp5c0dnTdF7sMCnA+ThwFnYVn5YRlsfafItzkemK7NaITf67IaACQfmTJAoKqK
eixSGO6NadJ3x6XdJ5W+PTn/1tnXSQZZSx5nrqPr+RHPpNO4JLLhfDa+VKNILp2pFEHUgla0dgTV
pJ33uo/cGjvzAQ1HWoAjfIV9t1pVXakaQPGC2KfDYeOkKjTCOcUK8qbA6B3rXZHahXswPKfnxfGU
6F2lmt34Xo37hY+QxuPol8IoXVqD9i6NEEr0mvyh/hERvvXqXET+WCzvf3cWJh9eLRG556RhVgEw
y0N/9CY3fQ4TsmYS2/zb/dN8m3sxFhQiEnRJZYDAev05ojEpi6Wm1hkqqvKNg1t/y8zFvDj9rP1b
wDa1aT1RRm+4CuwXU3GXX5ra9u4Ol2JrE5JUsyWAXjDOWeW64YwkIcU7PVDzcDlkcTK/NTvd/qqG
SfKtdtX8y/1pb92X9ISBqCz7FuGkdT3rODJyDc8E6mG90b+bwqzr/al2w69aF+211LgJnVhh7ivE
ggY4KwDn9VhNlNWa0zZcmKJSPnnZon2I43AnctocROJjFJCJz9ZYPt1hlmV06i7I6Qz52coUYv1p
0C+vXza6Iv//UVabRdOgkqpu1QUD1m6HONG9IPZybMhEah/vD7W1I7gkwGipWFKzXIUIbl8MTkHt
OVDcdn4CgFQ/VETe32pCt8pXZi7enYdta0+Q+EvfCa5BmDLX30kNPTskZe8C123Gy9yRkXd5Smd2
yIQ72/020GRP4KhIfAdThDx2NTtkbJY1GTyiMZ4d8dHqhPFBB7+xT9S224/KWHcprdmaKTnSBXpO
joQ0keNbbdl9pj3e7PgYTWh5EFN2tx64KpDIl7o+xFjw17bhJ2quvU9jAf3JyvXsIaWXnOkPRpH+
HE1aFvsDfpWvrmfLSTEbSW9GNbGG4QTfxK4sFtBzFh1zkME5dUamnj3qyzvpyNbuAJsFsFGxVgRz
uP5WjlvWTmlRuiqnbD62Q2H9CxiWBaNtKYfR0Pfy2K29IfU8lLK5M8jzrseL1cVItHBhPB0gs1R6
ojh8Qc6mGf7NNsRpBcocjndIm1dDaVFuAjBS1HXyMMGOeWye0nlG/yLKZCdr3YingA7IGJExQyVd
l84HS7EHc477oKej+q9Qt/LKr815CGxVad7AuCyOY61Wh9Hqm+j1p43MHBq8QVWEY7e6FVvhZklV
w7PAeaT27cbqLhnkSN/Rxj2x+MbHA2WDGwgbnKLTuquLo82t0ZQEFkkS/W/oKuOk1/1A2WlMT/cv
LfltVrEx4mX61FDhwgZzDSLWWYwKW+UxjUqlOqZS6m9atbpzNW7Nx+LeADHl5brJK7h6PQTZzKez
MCz146YdvzWdPg5klHX+7/0pbQ/GE4mGAJBpzeKcPaFatKTrAzztEnpFjOJNTiuEZ7y8tc/3h9qI
DNkLEtZASYP5ygoXnWjJaKc5IIrm0YZS1yvvbCxDf8qy0QpwndaAocdXY4nSkBggkdgD3IHc6fpk
49vbLnXPoJBZwqeeFwC321E/zSHy0gG62U6mtjVJcjSSF/a+TGSux9NjpC1OwkPd211zHM1+fPG8
0LywnRxM5ue2ekgw3d3JnDbuS+nJzZ3C2yaLkNejLpMpLOA23pumdY55OboPHk4zdJPGQQ/66fAX
W5QqCcUmXm7Av9XpztIkqjCTFkHVL+Uxc3r1Uinjf9C394oHG+uJUJvCKp2LQPrWOndZUOiEowje
ObjMcVjrXzMz11V81lUEAo7aYgk3dbr5z/3NunF3Sq9bqRpidEpq1yvKZRo2rYzqptaYDm6qWL42
5dXbqjAXFCaW4aeVFVOsKZqdhO3W0wV3U/JQ+QwB6dw0MBBts1TVQgPVukri9xnK5waIYRjfdQM4
syh4nJxULU5p31UHfWm7D8IbsbfHNPq/elbbo2cs6rBzn2/sMK4kfhZWAPI5Wa1HbUwGXVbIkKG5
jEfFavSHyDBCv/S6+cGOLPV8f/1vaVhyFWDjyVoD0oR1gGi0bqwmKWCApgDGB0KpCJAyvUjcizL0
y4s2l8I89akXvQGFrbTDqGRDGrSiXZSArnF7deONi5Lfw6nGrVaGCPLP/yhCak3iRrrK74mnXvh5
XVp0ltW/g038RWgsrQIohcvmtXALrkcy4HADrqQgBHhVxOelIZP0Z8foIHJaRfyceka+R3bfOmY8
nqQWcFkwsFhdWwZtUwsEjoIkBk01fQvF0ciy6VDV1fIiZFPD3rD0w/1vvHXGEFKjZiVtx4ltlRUa
uZV3fagL6rpz9i0PBxstftu8wasM2YsSAbIWpe0P+bwn1dj6mNLkEAwai5AbKq7bxU2fd5bA48UM
fXMUamCA9Zz1Tol3NvLWUNztHl1YpHxh/eopi5PHVqMJ5EkGxc+0Sd5Os/fT9Mbo5f5ybh1RomUc
enjzALfln/+xQ/VwyceWxuxYDdjxxRIYN9L8+ptiC7pIdaQG94fbnJikJvLAQrVaV//njr5nMWlG
MA8iC1SrrCSs3h50jf/vL4ai6iJHwzNx7V5XOHbPHogJzzX2yITt6JGE+GfV2/XDX4wkJUKUlNgg
ujwnf6yhB3qf064AoKJvKSnpnviuCmlLiVbn4/2htqAZ+DU2fHB4/lKfuhorsUSao9YMELSU3Chg
gknVeUel1Whqko09pb4wOrJ76I6kF+IctY65kyJs7RmpyMKsjRoyRL3r3zARwyemwkOu9eJHY3TZ
D712Wn+iBnVo0il9PcDANaFy5lhd2putrrZRzUJbLfmQcYjkz0wj72jTO8aHFfdqLx7eD8lBoyUg
NR8iwOuZJSQamttlkPxptn4EB/tZu1HzUkPv2FnDrWtM1j/pJCp7Hq7JpOCJ7WgYBF825tNB4oni
ezi21ROwR4EjRKU/hsiWfAKJaGcLbeQjZKxEtZR92Err8qs9ZTgLd+A18VBoX8sqqSFxIIW5v1Hl
R1llPYwiVT4kI9htrILLboDaZNdANQgKlAvl/uR7YpQ15pDjdDRGgSsApk8XNNxf0IsYe+0Jt+4Z
yfv+f8OvTeLbekzswmOShVHbFLsn6z0GDm1gmEDL92e6eRpsCi3E7ZhV/Tbx+eP0F73Wak3E6U+K
yTkU2jjFPj0RjSCKqANo06TsLO3mgEyNWFq2EF6nrkqa9AurTv9xJUoho83qwYxVK4iJ8oK5qfeM
Eza3qhwN7qC8tFfPfGo1UpHFeFUR589eXITneZCiT7fIp+wYClN5SQk9XxbNrXbei98v3XofEcxB
zgSgh/YkP/Qfq0tOmA2D5TDZdBhJSzxhzrRHjsP3hpHpP4x50RZ/bIxBw7puyb7AfFD1hzZN4D2p
bhi9n5URG9zCybNjPsQh3hL0CLIxJtLCOHBil7bKYeaJyp+mSR190Ti6cpxNoX69v022dqQNGCnZ
iliIr4U8Y265C804gEm1yjzq0cI2GRSTPiNe1Kh76u+t0OzP0VZ35lylWpnq3JktHlynKc9USstJ
kbxxm/6Lqra4NStl+nx/ilsbE1AAGwp6LNJmavUOjjDfxOiBQehdswTkZsVFxSY1cPO5Onl02Hp/
f7ytO4aviUqGN55HcbU3oqVIi1mhdpuksfJoYBWp+qY9zyrKznmogwZLvPHQa338JWX5/5tmE33r
/d+wdZtKVQD3MoR5FPfX+zNjKyp21gKX5bH6uNSt9dG2iz0t6+9EYX0MSO4kfRdhFvr362F0vmIa
CmDUqoqX7JzQ9vRn1I544Svsetx/7fBTUdIyCQvmvDgkWh7/ckK3SSgXtb0CbhhRSBmnqXirlEbY
HbDRHWZ/VIyl9922WP6p+7orAtcoasdPiV6wGLMt9qiuaEX9nAhdI7zOmzI/jG7XmMH9Zdw4HRjr
y/ItgBJ26fIO+uOYO02dtYVUSU59Yb8b3JBjUavZqevUnYd3ayS8WdCMUbtF+SQ/6B8jNUtD650a
rCVrLNPH3MK6EGqFvp7Cib4/qVuzAsn1pP0n3wyk7EZYjakoYY0LHuCFaVoGTl2j5F2ivP4nSXXl
AzXW1PGjFBfWB2RDvfWxqyubPWxFY+Enlk0Gtcyp9tblGmz9VK375IlcdfwgZpbyVEc0hN75EBsX
hwwNoDjLwhsqhevlWeAEzyIF/jWhDpyS2aqPrqKXgb3o4udcxXXi10VlW/7OUsl4YLXBcUkA45Ol
fEkCuR63dnK7SWLA+9bIzWc3yloM8gus4irAEiTDeEOj8h+HLHAz5PHDrHi+3brVkSO+1yJkY4uQ
XeoAOMBxskv09W+B3d4tzuI1ARYRxr9JPKDAaFwYr2KYs73XdWPBUYpD1uM1R8S4phe5CkCE5g68
rmFTPrlZZwSDGKITmR+el7le/ENP837nK2/MkEFBvrlPCAXXpVUaPeHz0i4ChW6DS3nf6w9mr6qB
h/nz8f6X3RyKJOz3Aw6kLx+NP88bVm+6cFsBvDIUR7eujcOQTzoUXmCR+0NtLaU81ZCS4aHcEFsX
152sIjcFEC3mENBf8kCgWzrbNfTgGuPBR8eM9/TQW/OTS0jaQBqNsvF6fsvo2pFOfzJMIRstMNO0
O5mdAxsgEd1OpLk5FCEf/4IKwHNzPVQ+qok1JKUI4kKPz5FXGufOq8dD2Zd71L6tPJMyK+oUxDDI
ENZE8yRRK2r/IBBlwknLkAwHVIXi46TPtLLJMZm0+oq2xkmNbsATka+OmdgJdH/7W64uBcAPqHe/
ncvgil5P2HRqtR5wZP1tu96cKj7rJ/CK6PPS1g4+/5nLPVlnSh5dXDGgcZzUuq79outylxvLiR4d
baICCABoP4xla3mHFuOvz/e33UbY4zpQ8iECs/HAXq9/5RA3FRYhehu4GCpT5YmXo9Ebn0Wr5W9C
z4p2YPuNXYBGjpYm4H3oyNa00kqdoa3YwFCQdHIaeYcVassweqrrRd15wDYCLKmJwxNEKsJpLH89
M2K9IYTzKJC9TKF9NGanP5S2oxTHqaT/uq+F4XjWjFk5p7RDLnxbsZTTqxcXuRzvKM5tCIfXW6Cm
V6mTTBJbGWb6EdPi/hDryXy0vL59rMom+nJ/vM3VhTAnpTcqZYrVdVWrDdaJC3m54fU2nDLi87ZR
ujcDqMCrIxHyGs/gxsK3gZtjFS5X06zpnW3QxCjKvUvdyT5fWqyeiqbb6298Oys5FINIm0Egm9UW
FXSDp3Oz3Qa9Wk4nC32wrw4h/OpwVwN2exqA3uGDUIXkDYWrdr1n+mlGFe8qpNp9Px5Uc4gfKIrH
x8XW0W8qy542fyNDZAGllyjhkiz6yLn/8cDgwepUVMyYG+C+EZSDa1WnQWlNyx84He9QFuaKrwnF
Sv3a6szHKjM9mgeYbiTwmB9JGoyRFhp+6JRFdsQvyniTFuHwM3UL/RSGSZcd2mnSnlg7OhnW2DK/
j/DxiI/3d97GlQtMybMFm5pSP7n29UTCSpltNWPlMtMcfwHo45WO291DWaA18x2l647ZpHjnhma+
D54bql+t2mr3+ntufT/ZVkRqnNkqa/14grNT1sQZ14ti60clcpSTKnrrPIS6HozhbseFjZoNZhPg
e7AaXcKfNQLttbFhKPI+Q9ljvS2nEWTB6FLlUuex7+bpKbbN8cmyRYWTjjecOvatZu2aIN0GD/wM
7Pd0SObMfa2aMGdaqPYdj6sRmSPdZZz+POXxgGe1IGan19AlM9M9nH9jsYkzoWKDAVJHWZvD1KRE
Uy6sNvBaF62PU81PoZGI59HLsh7J94DJ8P1ddgvmYNkIwRLpLEfmJlwZHbWsQtk5rckVuAGNOgf5
qLdHW0+qE21O6qOdjOrBGfTm0/2RZdR8/ZgzsnROoTQLUXf9boEITvVYg8HN8WQGdVmlb91l34lh
cxiUVPybhAJrmOtT1PQiW8LJawPVbPCVCO25enDFPPtdqGfC77BHi48KBofHaAZ5TRMl/TQWiXbA
4yP+0LlDXp3aMI5PS2y4D/eXYOtzo8OVqDmEU+o7179NEbhV6glna0kr/ZNhInppR/ogOBGsl4MW
gvftvOBbu1r6PCEJwXeJ3orXIzYg52BjjKioXXksYtMM4s513nVehgudwvNtgYntDLo1zT8HXSXz
VlMtha3GlN/7zKY8kTYHTzFozmWH+ruBCtBORHS7pzm3UhMJO4rUdZ3Sq+qYjlE2/G6vPD9ANmv9
JmyVI12KFr93pvEIgGme6f+81wf8ZmTqEYhuwH/ARYnKVzPF/2C2KfijgFESR1xMs42wwZA9MLD4
y9XsbKiZmxwKq4gePNqS7gTIci9fHSlyU0IjEjmMUSGGrUD2cInTfI5QCffoq4uz3hviyWpD7bG0
tXDPJe7mYMnBkMBIpw8Q2bUZ/Syyrtariiw4WvR3RT/pJ68pnU/3j8jGipIpgoqA+FLAXxd7EhUF
E6Ed1JtxiD8kNdUC+Jc1uLaz+NqCanEEzTyIat4TJv/eJuvV5EYExSNNtTCnuz4r0liyqhRgsrl1
tR+9XsW/iG/t2V8q11mOfGlMUqfWtM9mH2mY2Fdj9gYrpMjzo6n2nsO0teZjndM9E1542L7cX5mb
o8z6g41Qs4GbBEqyiuEct9AmpcPqqk07zwiaOtROzjgkh2ggiGtFbYGKaHRPuD/sxmfHM5nKJqoC
MsJ1eOVIGrQneed2EWZfy9KNNWBDkzT+/jg3lwbVRGIfytCAqLDY5J//EcYRjjYte4JxJjU952bs
Zr7mTokRjM3sfs5tq7B2htzYa7I8TOMW3iWqfavjk2FBiGaFIZcollT+tju5SWX6hSM8CplNdGxb
GwS1Lfao5reLio0vyRtYhYzG1xXjZoIexTuE923q9G+1UJk/Nkm3VwG/XVICSaJ+uDcEFzeRcR+n
MxMnhxfUTINUDOaFVnk/lqUbLvEE2nv/C95uUJhk7BMIXlhfw9q//oJ0C/V6w6SOn6BkzgPa7IhT
pnfRJTWs8CW0Rv1Nq6T1zuV/ewcyKpjI776AbNHVm1rUAwmqBddrEZl+iqoC/klhJEGSTfXOUdgc
ijtJ8plIh9e0x84crDRx4dj0OH//G1dT+HNKc+1dCgj89S/WEjxB0lxg5q1Jo4oWjyw19UvFpi3C
xS7rSDsUehTF+KiDez6MkZh7+nrQjHnnM27OkmhUllRwpF+X+2bFaFpQYA6i2oTn2jazR7conLMB
Rrsz1O0BJEuEDMh5Z5JE/9c7JplqS1F08B3U/e65NlEAnr12Gc6G0bi/oBdVrj/PlvPWLGN7h6t3
m25BfESyJneqSiVgzZjSjXGJQ1dA51l0vfZpVK6VlI/6Btf/qF6+Dro2lKdWM5uXOI1s/G96b9YD
pXEG67VCDflTcPkA/ZZeszdfO4yzcZKcpqwQBb1y5jAMtLx0jZ313rh2pKsIakCZc9w0aY80eKaw
trvAMov2MdKV5jTryZ4d9Na18+co8lf8cZOD5KdDjXtO4Ex9hmqXhreuCCGLV13dnfD9Hn7dPyy3
QnzJi4fKQKdyJDWaaVyPWAEEKiVGm7hfZobwQfsa2w9z3XkuO3f5PnANvwG/0fDRdUfjQbfn7in3
jOSlCMvijRMbiOru/6TNNcDyAOkwmQ6X4uoX4eaQZJLeUeGj9cVWqvzNnDna98YtnINLB+k97Hvr
1BIISeQKvhMmJNcDWn1XtN0CThZmSnIZKWkfwnrOjtJdaSeL2RxKoo/QVrigbkpEnbOMtgtlrEEi
dlqcMn+Ag9AdUm20LveXceuCoOqJDBGYDDBa/vkfW8kulD7tIleAWzm5c7DctP/VxWHfYTVtSg9Z
uierbaKe0GKk5/tjb0zzt7KTo0nOBqX3euxFCixKjD6CAQtLTGptglB3tF8EuprT/aEw3N04msBY
RANEoGRra5zTFHTKaFoo9Q6NnNpHZcpcGic3FG9hAxnVSxsrTJNrSF/Ordb3n9DBT8DZbqt0vhk7
WXLSYNp+VDJb+THPU/ixasPQ9jEoKLTDrIbN/+Hourbk1LHoF7EWGfFKqNDxdnC37RcttwMgBJIQ
KH397JrXGV+7uwqkc3a0nSYqqRu0a3p/9kkxmG7i1RSf5VHIP2rLcnnatmP/Xa6rc80WNhx6GpGX
Lz6GW62dSpn/IcrNf5LdMXFBQ1DOG6Wl+w9lM4doAKzdJnWW8d8Y7JOPlWB+AlkgyXerK6PPPgj2
/darKyBGznUJJyudX6c8w9S6pWirQuu8HllTIQLuUTNTywsQWLgNMXBC/MHisP0xZiv5EwcKffIl
xbKOmRV9X2gBo7RzfNrKM3o6EaGSobn2NNaBTBda0xqrPlkr0yHrch1bL7zmPQiVNXSRSCZ3QkoI
v9SSW6BsMiJZsyxeDS8woIrvUNMOv9ZtPb6jm7MQfSoWqeEARQhfl5tQPKKaFnWacP+aJ0BFSdRF
9DhcG9WpS+4pW2Te4JBgv9diH6NHUo3JKxRmCpVcU0Xfkk0mdXcgbQkJlSOHNl3Ha8VeDaphWE8M
9H0NL1b/CZfAODVpuh8ef0SxD/RQmwxrEeJaC4SPADgzo35cQ4TKj5Cs+JmOIqHuZr6a/tZrNaBQ
DVb+oc3d7PSz3OEPRBAYgrROA/KzAD1GU/oUoRFmukPQ2/o0VRXFbzrW891QREtxWgge/xY3VP5d
GDb+svDEfocisUarOeL+47YwzJ+XbUuzfkoKtV64YwiTo/mApZivDLTBipLCR0QTeNsPolJIi5wS
6PmGcUPn6qgOv5x3maHDax3op1lCUkBzgIScbrMJy0/VIWoO384q50ekFCRQPyxmvFNJDCkbfovk
NOzFmN9FuQPiTQZ4wBoNLlk2xCCL5VKYKo66/dApelYBDd1FmAP+Ii0J3VdyBHiED3Sv7RWuE4aq
nCGufuUI4CtOJYU7qOHoUiJNmiAv+/Vw6+zPU80dua6+SBgytHJRnDNK8ZdFkfN3Np+K6JJSJl5I
qsQzOpLl3vB40w+MjtmrtVOM0PVjsT/LEpx/m1oog8/o6OIzJHp7WdwlhNIM+iQsmKiq347jFDQJ
Cap7Cg1d20Twa/LKOJzDoytUv+cDInCKaIiQGBkPuzhxv6GS3ByK/j7Kys+XXNH9t6Dp+ukKVDd0
NrLQVe2oHhYnP/jk38hK9uBjN+EUKkdlmtxVG6z11ZBXzaq2+k0PEZ5U4RVQNXy888XhMYQLE7Lb
FzpIRFw7LAR3DgnC1RnlwVghV5Gu/zQD09H40uyIIkD37NxEh9LXquJZ0WwYu9cTBzAF5Gbky3Gx
vKJdDeF+3s8joekV+gQx394H8xuAcXY0Fsjda42qDdKZbbHXoSD222YiETc+n+mP0uEpAW81ZtvV
DG78iz3b/yhyVarOLJnFJekLh4h/fMlxJ0kN4zknR/26l8aukGqN83CNxmBduy8RcozSVWI3zIiN
ky4rjjg00GTk8QWzB9n6fZupaoSAObq1HlHc/ZasEao5QxxQJEzlQDodizVutnVk6oR87IM9jeOB
7Hc9Hd50fl4Xc5koc/S+XoXd7qYYxv9mrFCU2A67M+YqSMRRF7VrYHveIbziEnknVVONceR+jtPg
+Dv22/xPQuyI0hE5buIRKoYUoPocxBZeNH4c25PMAxpDDr1bHhKVVe6MQvOB3OPDR2B96SFCj9pa
cbY/e+Ky6Z6GyNBekYqJP2VmyuX7MPIVx6H3KhqgaSsJ4h/OZbHV1Vc5DZp8DYnf0wkArNk88jyR
lFt9pnOBcM3GFuGI3lResPqvx6goOzL7dYvO8UhdEjWFpyBBG5ekGv6rSJJZ+maF8snHrYjncj4j
Ul+PvxCZHPNmzwIJf6LEGFWg6KSU6kKHIh2qe0pqHFdtMtV7/L67I3EfECtSRIclIrFPSE6c9j/z
kY7pZ5Qzze8jXChZizTGgf7bMpTLHydYwaHiOWM58uwFMtrUPjo3+lzBZlTvJGr0kkSCdRuwR/F3
qkO6rshH38XxhuTzSdzPzqoKJB8JqPLeln34juy2IpZ4fOJjeGJWyRxtf4MTDwOwe4hsjqXQ2TtJ
kX0LSD4/DLwzNpPsNeKlnodepHPGcFWpnRKJiIZ0jN7wucVZB0lSqp8JmMwhaoJGvqVvaMiH3LdY
LgthPnkGS1TP4pV42TpA025q/EAsvezlvI9P+1Ib+XeZwi0n0mZ49J9yZX1xSvBuQIwTIwEXiTcx
oBr2F+SJHrbOZGjnvo7Yn4cupeXyZFK375cNfXsCdH1u5D0R0eCGpl6Q15O1pZKCPiMQUCJoMKmC
z0mzSlsjyoeN+QGxUS74/pgHL+vHkVfV0Pjl0BTin8wjMKpBfWldvi96wpcCfVpk57nZXX3Is5tr
5i4z4grSiyCFzq+zcAVs47Go2UmWkMg1Ob/NsSLK+NqG5TjiAcUD9TD+AeBnhicJnWPahGJBDN2g
jM+b+DiQGqWjEUxjmnn/rG+JHF2gHDOp5JlAWVRqJVotkFG7nA4nsrxVluJYRqvpPtVgROcFTPk8
JTG81yv6PlY0Pd0uyEDHDl1k8dAUycGfIQdHYHM4EvYx7pCBt8LsRXTOoGp8rtdyyJpUREgGNybd
P+OQ7KbhcAmiuyMe7BVsHaKl161yYK8mNNF001xmz547/R2Uvg3tkUfJ1mANou5ulXXpO7hbDmg9
JpVOPZIvEG1UVjuHBo2m+POx5cPXUiBtpZW1GdaLLwJ/QPfowrrMSXG/R0k8PtKErL4Pho7PBuce
PjhIar8VN3nd2IR0LgnuKjCB7b4qDl6iwn/bLuzAXFCxCkozMwJMbdmGQL5WDqilaNZY6/innPUC
Ym6vN9lgSiSqqWklsxOq9Ux9JojBKBqrV0m6ahc4mTepkEmt4FFAEUF8+P1dLrtV52lagv3C1Jjm
Dbg+zv6OkWVQjaA6wZ6phlHMPQ12zOZTGIINUQOfgVXfycr3uDoFNGmnyHqjxdYrXVreq2Soo6/E
bPEPucHZnyIEX/lrbDdLmhKqbLxXE5uqPkZpfdR4eDMWMEAk3e9XXbBLTItpvTMociNNkiz0eEli
G8cYvQsvuyGma+hLLHPbvd+dd2fnVLpjpq2OBY862/MOxXlo1E2WGqhsubiwN2ViLOh2aI6v6Hsa
Q1eLtUh6M20YyRps0tvwhMM4mZ9SW47zy7QD/Xj2AlFBPcvEJto9Iu4NgX2UX6DWq66T4qNsJZ1k
OOcTILaHGt/jOeehwLORY+DtESfq5hdR+izrR6nInWZR+FtJSB2duo2kK5/Wp7lYtk+Oqi7dVCrG
iKIcCAeIde1SNiSbIEitQsa/8NbsXwUMGXGTqiDLBxmQudWLeCn/leQYYDYrrVrusllU/4zJ9YgY
OT88iA0Rb91QzhmQXMy2S5sUgk+dU/XyZnFMvOZa7bA+AkbDPb1MK31Cf0G2NfqYkfeCFOB07FZe
p68IuEaUOCZj8V9YcLtd9ZjippUrC/QO9/CGJMNxxQC7b8Mtfazy+CFIMSr3WKNw7HGWtzypbYvM
3OBIVaIdI7WiDGNa9E8il/kFZzkJoLvX5cPNM5/OeBPGNyoL/KVHCbNm66DqxWRmIr/1lk2ICDMD
egf7cvf45zUyky9RmtiqAcls0Ssz1+vabTrCJoZstrrVquAwSTsav4wTgwbiGBN02O1Ei/vBmXj5
BDanf1GqBJSHJpHbHd7J6hwdkB/9KEc+jGC+F8YadInQD2OYUQ2EdkF39cC3uMGAN/3cS7WfIlWv
skkN1O/voSRLeNC5hCsPGPC+33F3yC+T1QE/MOyEEL5mI7HI+cEpsDBRHydVbYbflVMVrvOGb+tV
UDI+JAYnY++3NCR3eDXpegXQIZYmV+gYebBHUPpMcnAHp1mtqH6IasA/GBx2k/V7hdL77zq18/o9
sXG5NohiW9mHXaKybqMgctbMbFXILVmzmkLnpPZfQ8Sh9MDSw6a8Xewhq9bVmO+AXqcYcBEzkYaT
YdySu3GD4bFdkNu9fUeopifNUE30e4qzFWkcfDDfcraPP+I52E8ScvWhfLU++UWGX6C3GL8SHB2u
mQye5C5dCrOcqRjXbxU8csA/J3x4K1J/9l/RUWW2yTbIvG2pyIcay9pchl3XX4TuQZ+LgZr8td5Y
XvTKp/lvGiWu7Gq2FuSKYxxHajFhUt3CzJOHohLiYSwxVDW4KAiUrkrGr2bBrn5BCE6SPY122/XF
og8dh0xFxfrIdTjmi80lS74t4ZDbf3OCefdBmsmd2eKY7MrJRHf4Jt3vPCgjz3kk7PrfgsE0e8iP
/Pg3Qp65dRuHWbjJyS2WbCZCi/YQDJ14ewEJzOM4cdjRE8QlJs80JdGMrLmC/IljV79z9MztV+AY
U9pYxtf48UCR1NVOM6FdEeXEnI3OKEaxveDnJVvtcJlEPP0XmcW6+3JNd3vRJKGnEWjM/rBaVlxL
ODKKdrBpiO8XfDroH6+KaD2vLlmvIF9Ldh3WLHvPBsUxXMDvduOESPaZxAEFa7sAaNtEO0BEUL+I
y+hTnaUz/nWIURv4tbFUCDScfj8sVQxFNXhGmYxp2qs0ka/QjmZrizszuleb2lhnq2zL8HTjH24Q
9LH9hbOVYmqj+5R39cgnpBIde/6jcG5erukmkVhEyy27g92DVS08JS77z+mDnLa0IvRchCXlzbYF
tvcGpYu2MQsepg4nKA43zH/ud5KP09oJZaK4IQOZ/gq2+aE/ytLdTRaRbq7hyZABN0aHq3vggoqt
yQ90oGB1nwpcKIKt4hR7iCvOWPJ2JE+SKIxWNMmKBiLU8RDxlBYohbhECjxCEyPwHYcJPFrbrWyZ
36eBFfeeLVXcxMCpkxcmtAon4F1pcTIg2T8zV6e+VQyxnacYIMFwl7J1Dx30t4gooenE/q4UofjN
rkSUnPFap8nZYEZZLi5HEuw1H4Kf7pl3twYbwmje8B2RydgBo5G0BN+RuqhsrM6Hz2CmxKmTwF6B
FKXiNNBjVC2U/El4RLim2fu1FunxsUeYE/uAH6fHzApn+wA1hWiNzOYR0BsWHbyj9VAg1ywGbKLx
T6tmiqrqbUjoWsHINCxjM4gDIAsZB7U10bzSqE0RhP88RSi1b2YYFrfnfPTVZY452zpAVsl/OMT5
99LXY96kLl+/xihf7siRQogbLVM8X6XFnIjYxsKWHZtD/sr2ff6Jn/bWJzGjsP7MAE/8QDhI9r7g
7TNnnirFeyTmFJ9r7SfVZJndHvccl9M/u8f5N8RcJ7qHGp89HYMhARtJCdgH6Jn/CbNPjgZR49Kx
tSyNp4dow4fVjEbYqxQZxFt0TJOXg81xdBk3eBsfCjABR4eY5/J+hQNl7sQ61fIEZVv2SpZoq6E9
TtnWlGVENyx9//9ug62jPwDopHwLJJH6ucrRdNmrIx9sn+ea8O7YEv1W4JD4Gwwm1RbRYktxzbg2
3+INOee9hPq97gmumwSnPzEPDkZFPPl4T86zq3n0Tazz8RXSyopu52OmTkluORyTPA/Pu5KaXw1s
j3uD+zP7WJIiDB1ZjpFeMp/Tl5AKh9cJDquLt1GsOmFGxCshJRROnVGPcBZkuxtcc4RdZfhaB3xt
Bw3VM1TNgA3x+OxpwxUkLZ2H0PJiDWJsmlRCMg/lLexbXT7DuIJp7FiR6zAL/8tAeitbRrmdm6kS
ExDDZR9fEU1PZyRzYYC+IIEYOM5c6PlllybLTwBqt/etmCEygyxx31p4mcBuTuNG/mC3cdcqwv7Y
AEuQ52VKgT3UOxfH116nSp+EjjN5vxbDFv0K6BD8V2/TDtMzH/MHunH5hwATnnvmbf7tOOh0DSkd
eI+RAZa7wo7onSVAD/9lM3Czfjw2hF9vSlvkVqwUXHyDb38+XjeRunDaYWIyXcBJcc0xTPMefsP8
vabCga0bI/1RZ6t7dSWuHu6BE7Vq2JJ34UeT3y1O8hfnLY1fSwwFxymKLZhND7/AdgbdqZ85HAq8
wdG6PkcBy2Ofq229kgkSldYFzJCPhVvC2SIKEHtCSPjSpyPbP1OooPWVW86fJNd0baqh2M05iTS/
ECfS6W65CUiw5BSLANjFBUYn3BHwSlO7/PHA0T3Q5m1JW7NnGOctvblHlzLstPMpcZ8E5a28mUmV
/ReV04h90JH4UaGWcu+RbOh+YTblrI13rG5dhRmftwg7ct8l1Eb/Id+QLedhrvJvG8kB1pmyZAHt
D74GAiwI+3WY6fZVp6Hob5bqHzfGY2xlWFkO5+ARXtZ8wQqHdAtE74aYjqbRYVD/JRFcoJiNqgMv
glyqE7E5tU+mVPUAIUXY+8COUj8dJMLENBA1P2Ks8ShRnqbUdK4qbdLUQM3fxYBys49ZzQs+psBj
/RZjAfsxeKwurczQxvwk/XQ85IiKKfA2KPxsOPJknjUzGjP+cQGG7ez9Jp/gGisDiAAUazxnU4kH
DjizbFjKbsP0YJU4D6vWPUY5CO/SbEERbork7rcd2rL1vhgmetG4Ud5EWNMHkd7qzFJyCGiFl5qG
lwhGf9hy0PDUOOCZiCSKI5k+DkdUfAEcLOQVe3zxGJQoh4sNCpZLOMCyn4VR8xfFiQUAGz63B5/w
STQYuPQHzyZok3MsoI+lFRFefVRzmHb3Ks/afCGT7uBhjRncFQveT7yqSDGoIvwuAF5d9eDJUOV9
grDxZ7aiR/k5KQrgE74+uIJKQZO4AeKUR006kvAutwKThfIe8mcaZaBidGQpwu3zkLRDIuXQAPXA
y4NNCxgoZk7E/1YZClkwPoDDuBbMyxgYakjZBfi0ecMdHSXd7CFc7csxmOmhTG4GXYe5TT0BofTs
wYga6w8SiFN5XZJhzLqCpf6ZsrD8ZKqCXcYUqFXNCKoRn3LN8LEhtW6K2lnuPDy6JVs+TYEJ7IMv
5f6Lm6koXnmWaZQM7sWRPBA0xN55l0+mt+iKwRtFsykHlrqWf/hcD0kDvkyMj6OM7eOuNSgUvdXH
93SYKgYEEjF7qIUPVbMtWt3LEnBttyyjexKUmeNtM/tE+gJBdpAHZIMEaYNCmrvBzSP/Vvs6PW5f
a4m8fmvFj6xSy3g12ISjPkOC/7tyzuCJRcFP/ZVtAOMGB4Dmw1pOPmFIxQ89LQN6thE06Gh3CHeI
rnQZlRcFP7m752ReXzweUH+XSUm/EfTe5e+rWCrVjmCf3Y9Ssu0OeYSQv4Q4W6J22VIHfM5sNbom
cebvmJfwq+BE4Yjih3skqi8UMHF0WXWURY98gv7g8QYl/ipZVjpkRpQYS4zUaej8Gm+2s6Ywvo8i
lv3Mjl1DTx/Vq26oM2o6KQsirQt5tn0A0qmjyz777StZwWQ8yWzZ/pR7zJ53bjK49yByTds99TB3
zomzsq2mWr2Ag4dbqxrG+uqRKZa+z8UEHinJELbVIeqiqj8dCLT5AkTZmQcylfqNLyDMvnR+HKyV
yS5w0JeL7zi2AI/9Dwt4Y4Iri/u0xvt0GQwqwB+mIAsJ2BGRilePhG7+rscRqR0YYtQIbicATtVY
8Op2Hk024VOsPMDscn6yhc3Xl9ru4h/axHMJU1Sc4DRdhmi77KAI5QXtpfiFcO9rfDRjEooLtCeV
bwU6Iy8+ornoauRe3dgjSu/B9hTYB6a1fkS4Dhrml6lmyEWolfqX5dg4umzVaIEtw1GGmx9FvMCN
454V45trJaIQKW5QidaLEuwU0G8cqkc3EJFebrov5P/L6pj+A9uKJDPw5fR3jI0dqR1LFYHY3cst
tKRMtqcJ1Z1bMyZT+AXmF+wgikQL2iCZFJMK9KSYWW/RlPeiNCK7aDmzz5LUODkWFobfehF06bFz
4w9bSHwRhwubVGjkAfT8xBZC/4Ry2f7mk8Kwbedkwpy+Fi85ciDVk5oooHUts6jHOBmNJzWpdX8p
jJWXBPNdAPrIC9GMIzamE7D3Qp7xu1QpoK/Fv2UGmulXhf1bnY2z0UfNd5803qg6OSPWW8nrjIx4
3czx6P4jYF1Yv6dBQHM9UW9bFQJWFqBJe4yeswTnYNA68d8z7xR4xHp1WE4Jhy3AoWrctaFy8esx
uurXocaEtcjMwvOxwg7COweJNejvYJMZUeVp/T3ewpiAydD895pQJEOLSMDeOS5xeTZEs6nDX8ne
BhWp5K1eUTTS2FRzfao3lWnkClUeCM+RgUaYV1eUJ9BlOQPMH8MiYaHRCk0hqFzvQD8hLxFtYm47
ETnlcTcPYvCPFIGczyHzkOHgcIr/rbriDxyy7+PMY4b8+rl0Zc9wpNygyEVxyFXwmo81bFet3GzK
kFqWAcKSx04e5oLI6JrJRLAexUCrfMTqORzQRaHfsMuWcu7A5jl5V88EzHOK1RQ0NUmN6A0uAQDI
QwRgDolzvzaEN4DwJesu+3FNFTaVI5VLsxrpfiDnQePecxk/R9ExBByvSz5d6mlg+i6na4bPIbk9
sFy6oSsHjF7XArLbqc0qJEfjuaUILwKOgiQCpI2tOVLX0lIgKWOsXTOLsU7vUCgF3QTc73jpoxUe
oJ6rQz6peQIfCVnJSBosJvIH5mfmGyzqvGySCiNZt3ohXtcJ3bf3zFbYgiJdoM8BadzZCXacZevC
Wln2UBRKLn09UAIApXDDfV1Hs3+IzDA9CG0DJLt7CgovdyNc/HpQh7jgmoq/iXSJ/xapR0XFeNOn
AskRC5rBeTLjeYuom9sKC43s9ZDpEzXzuv5wK8cQb+YiftL7sEAJ71ZYbvN0S4CvRl5vDYF32zcV
6mSuyA8Bs5DbgudI6MrHt3nKeXJCrBa4LIw3xz1YbDuedYKgnyYkA/70oCHBuTqod6O29Pkum7Ct
fAPD6c3rADJKt3wZDvwP1ICGzwJCEv1SsemEmdmWwPDRdtdgz7LX2s9F1YJmm9UtsyO8mhny/m6A
N4hc+AgvxnVyQ/GhwE/e2bB70QrQ9ANGpsPyk5drFDUcy8St1CKR3xbgKh9r8AHhavamTjCk5HtH
J41QogiUvbqLQFC/KYxN+Tdsg1r+l2dOVX+Bu49QCFQTyJsFgJDruB0TYDwQImLqHaz4mo9NS3ht
NdxrcLbQK10YMuW0n/PpmiVO+w4qTpzVYM2p/1dGAX/QYAl6g0iDY17PdMga6H5irEaqrk8TGYsK
5+ni0wvncn5jg5p+Dgd4ZCS4CCRN66Q2Ae7Olf0Fp5GAYAjg4iYc547oEyq69rQDVgANBObxHQU3
VSiR+Fnv9f3qN1TjVSgBgThqKSAnMkLKL2wKGAUCqfhvAd7MNG4CCtUnS2LCvZ/nrPfoezewvKSq
KyB6l1fsGofu+QBnQYc2wvIuzW/CAzPiLG+hvPC44YrRgSmXxRq3HO2m27PwCIgANoamuUZIHG2K
Q3NwMYfAeU22cv0PQh6Vv8QpvqefpQw8XA6c5aTRsRnLN0ZkWsFzxkBhO6S1jE/gPXDWgVkGCJfq
PK1h90XmWjMA5sLbWvIVMAsyd4C88ewDzBGu/mVnw/ZRWhz7nzyfOFbQ252P+z3z7VHv+h1Sfzr3
ziLyrMPHLD+VParjcUKdL7sCZQHrv/z/Vwkx4Tm+YMw6L8OUQWzgZGCfXvpRNfPi4L6r5cCQxjtN
LIMRO8ircxh5bkLrmbSpogmuWoSwfM8BZeDJgi5kaR1qP9ZTsuS4qir8n7+ULQoLVJ3E76Vw05/Y
Q3LaQG8SfwldleM93RSa5kDelfsp8VK+280vf4nkW+gR8cTsgzyWo0a7GVFIEM1GBPaGA5nBd0mi
h39LpMnYInpN7A1sjfErdiCoz3fg3QM+eyxZJiUQYbEi2XF/axzp7UqptD3S4YbfB1RR7zt09Ba/
AEvKjuQKMOSW51HabfU62J+y0uIN1fU19ElBD/yEvuoUuoJxKrtFIKQeSSJKIaooTjboB4Kqd9Tn
5WGcHjSvUtewGcFbXTZogPcK0ORDgBAAoiLvin+Q3CIAeJ+k+oY2tw0BJRvxb0spk6TB3ZOBuZ4R
tPgQJI7Ergp7ia5SwMP0UW0aEL9WLqp6iaxL+/Mwa5y3hm1H/Aj6PVF9vsow9WlE+TPRa+qAVHHc
YlQfwbyUNirLbtu8VXfMRRgZtnnLH0s0kPkeuVf72AXH6rjH8SbjBnlC6KJRoGt6QeQWun2Euu2G
z/qHleikPBlvkhymKCV9v0asLMHzef4RGSgDAREc+MxnC/HfC52qGgf2IUtEgTH3RrMcWq+shmLV
AKeB04Sq0p7qequeMYaIHyC8su2J6Jld9jh19iIU/moEZPD5KcmFQaCZkvI5WufqXxk4pgQQrmQ9
gYfPnzeMvj9AFoiigT8GAhtEhCNCVElXkaYYIYC40hwIUzQg7PrvnI3BNwzqELCjVrq5w5QJ6YsO
oEDkovOpV2o1MbJkj+lnEQ+MgPCIsTI10N1gBo0ldN89qm5xX1Pqd0yiHGRNv8IpBfEX6PxXBbNR
0e4203+oxzF2z3bIMzqa8MR08rZJYpVlBwZrOkzPh3bL9j7NkPo9ROjhe7/pSUNDch8uJVBl/QPr
rP4CVbtkTzunbumgmqFFH2FyfQgCPGqb2Cg8TNq5vIEeoi6aEfj+8YBgqO1tLAp0ieFJxhHk9wLH
H0p55ZMIJcpKob/wvDHWLz/L5SjmO9xnxZelx/TkEaLzXmtVIofcF5C6Qy4xf0N+laFtHgNxhZIp
Jv8B48/3x7HExdPIbazL5jhK8ycgZy++pfQM4cLTcX70MZugkgKXD2Bj05BDEMXJHYb0bOzGBAxI
58thebcG3dgn5ERs8TMbDU4e7JLbn9U79rxsFOGEYJVHLGKUz6dkRzkLCEQgsZ9+RcA+gqnQ6wwx
PPVPwga7/S5EcM+oITLkjOGeJv1Od1NDvhjVP4OcUcCcoAQAqBJURcnvKoNMsJ9NJs63xgz405Zs
xOhn63pscRRZfc+ywe1gD5B515pyyp5lVBy/cO1aj/qYTLg+3RPxObAwQ3+ka0Aqax274U7Ohwbj
qZb6KZFHmbeeElDLhqc8vQz1vn7D7r2AknbT8IxDQFXdCHnvl/QV+5GZAWD8DRz7zBc1vjMqsqod
gBnhd0Z+zy0LbCYnStA28T+OzmQ5Uh0Lw09EBPOwJZMcPU9l14YoX1cBAiQQiOnp+8ve9o0u25kg
nfOPWbTZxXtjl8o5hSOSI9RDTV4gklMcqMUy9C9QH0maz1QHIyIdPMCnAUEr40NcfjamaoasjpPu
La9yDgUUA8ETuliEXA5/33M70DHNUVGINjW694d701rFFwArtbt2VSkyRpOOYzYs6uHi+duy7hZV
kfBIet7yF1QPC+dA6mqzMwKCO6PHjVhZpw8TfdtFIvulNo1ykastTkmkutU+bEntfRrMFe5lip35
wtLmcqdxq0xH19+87bkG/Poj4nWxdp2J2CpYM4vwUJkp+tjIkhYPS7W5BRtsI7+C1YpMtoR8JJyx
1cZWUg3KzqI1GgF+ykaYkzCJwkxbeMUZLFrIg3RCcQ09RMdw4g1XarOuoPzb1rh/rMVPrGPRNAV/
TtK79wKQ2eIpnXW338rY4+esrvu5Dl4THpH0zyeXJeC27uv+KZ4tt8yGIODJjBFhfY11Cyw6F55E
Nd6UL5WOimLXGxP814YRiqOWar53p5XOa1Vbk4VKLiTgZ04ol931EaPHwWrH4Cuaxua/qnKmD4Iy
wnAXKj5e5jRrA8ESyZSaINr+TUhNzNENe4utTRrvrkEz+Fmh4usPMzROhLrjRjtDyhm8jFRod2i7
mdoq6XfrDnFWwVgsu+Y65tEsd3pwxTvdUM66m0mUsY5be6P8qQGanlu0UXAnedR8oODxFWoEhw/K
rcIAypg94qkKxmJOSb2Z/0y24LQhxSm+y20Ulod5neM5BastvvLa2AhorcAhccpr2jW1BMw7wyPR
Ul1RdSIDI20/W4SMSLNGp6F6yFekzgy3bJ0TAOnAKe8MLqihKJ7pjg3QlVcWQMWgZYykxQ8l6dfG
c0+lcWx56p1geQyhNMRuROwTpeSnLCIlbEbr0yK57NMiWCFdSChok6eozq0X5FKIMophFO/TBEcn
04mt9UJmQi3RV80Vemes3axMjIoQR1bnHwm59tf9qKOk5x8skNOhf1BbqtAPj2mp8+4A+K8hDJO1
9NklpmL6nZBD9Z/w8+gveqDo6ukAINmZmevR6VRhso8TU45Z4S2ue4z4DN6ipHL9DBGcORsSc8YH
Srfq/+beKu0HxBjBdBnU0pjH0uniZ/hOJXfdpN0nMZNDdpmU0/6W6L2RXPk23XGtNZsHCgzDOa2N
V90hMhl7KuBb6wOGsERyjEZ953YhN4U7t82z6qzoe1bVmPyH2NAbDwLBuQ+fOYt7tPKAj53xkx81
xcBKHsqyTOMlpRTErVW1i6fRt04UMooN/eq6yUtARu9ybAenbfcadaF/BxmSP5kY/v+waNkBw3tF
bh+WQUDuW31fU2jgVcBBbK2vNvrX5sBiER70WtrL4dZSgjlk6+IJxZqBWKwh3WS2xEhBXqbeLF/F
oKZHE8ZFdzC56SEIQt3n+Aht2PQ68H2QgMnyNCGCbnAtZqR/qT0kihqAhtPnY5Z+rb8JfOeeW9te
WPsNWVt978Wr7F+CtpqX1O4YFtDsT7WTmnox+7BnyU1pxamcNBxhtMkFR3dxwFcbwcR0QfNQxLd2
T0Rx9oEeFRcLhBnXayEnjnqyIZCGadUWPxXG6JChG3jmynPhZXKWnIUQsJ2L7rjnCicWvlnJ4w76
79mNsRvlatb+LsS6DugTT6bk1ujr/t0ZXWAdFlXYxflmM0BF3o/tkfY6VZ9yOq9fChp46zvtV0Yy
U4v5isal+1iJV7+uTeE5AFYVx5rdY4iEklrnxdn73hw7mdUlkX8fm9mWx9ExszyRFm+vezkyCYM0
AQSnDt1IXNhY5059gIwbZ7FXI8xSTv3NUuTjK9LOPGROhfYFFX5JzypKy/IaNBacUBmVgich9pb7
VpLlliFEk5ldhUqx7sYdv0qz6C8f9+Kh76ZWnRO3g1XmiYAPn/k2huehKxBi6sbv7pOO2yItrLUM
U4SjOn+MJ6dCMJSvfvJUJhTgZLWhseA+mtiFdtR6JN55bIpWMm6EzbQvl5BttEa8dAfdrNSRDdY8
B8ZHn1b4OK1TJ49dfebYGkZWNaX+xhHAFnr7ceQg35JY7gLUTPkhoOUI3UljK+dsQCfog4g5SSb6
wN501dQ/UQRPltGbxssb9YP5tIDZPU5DFr4UFWaxHhRSM8rpOjGg1XKm5t2tyrk8tLVnO2Qtcrlm
VtkFENP9NHPTyIJ++FB08ceGcoKBPAlL0A+xIO2f0Q2wTyiEuRXyXCCz3MD/l7Fd79cpb4PdHKzT
I3kP3ZJhS6/0btvMCkEwjbK5l5BH+B4TV6h9vVELm2587gvvdb0ue8hXtBijFVrHiVNtOgxU6JSH
cvNvGoNlzh/8ZepAp62uzNPenqdfIpD6eVZ6ZG2k6LTadUjvAyhLPDJp0NbVsvNq027nmacZMLdd
88+AH/nkedH42g4USGWSDwLGMJoQGusm0t3FAym5B8ky5Ir6t6wFl6vjUc9bLQ5x2UUE/K/VgvsG
9aPeFYtti/3Nxw9tyqn5TcRr7mVhN841qc6uYB03C006saJ0Nq18hXg28TkUEBn2OSv2hCiqR4Nj
CJ5pxas1VZE+mzyw76RrYqA1BxfjgO4R7CBQXni1I/xXeBtm8UJr+wDDFsnhutRTxEsNSvVd57YK
DwDQ/Le85lLdAU6MryNzR556Y1I9AigEcVYtgVc/RkFnXmfp2csv4ZWFex5poUy+5RQu52bwtAVZ
n5f2zwpTph+kJhxrj/rd73ajUzfjMXeX+ugi1hd/HUqrwn92Zy8qRRhASKpwB4fe8Li3nyhLAKjr
tiF43bTXth8ha7IGjq307VHfbo9Mt7ZA75aOj/yW3nrCCWEujdcW4Sn0GheRbbS1mQMitmRYdNsG
7omMxnOBw2nh79Gw7Tmg3WdRSM4WC2X9P1n49g+5g4iPXKsMH3PsS0Dt6y1CWQA1JUczA2vvTGVZ
IzRtY5CR28L/BXrm6KyLOrVAw07BTzJ22EmQTaKedhBEf41dZ//OtU7Ce91Mm/k1c9F9co1syd4P
ia6jvKssOkidNvzGGQNMq+dAVw8TG2uRCadv1h2V31bM11LPJ7+DLkIRVdbhXvY9uIccOvtVl3Cc
R34ZlJAsLN2vBknwsAfNdYfMpadJZCwCzd8Bp6L4Z4W5/KklCo6jGCJv3CsKg1+CCrZN6I393wM2
CUao5nL9sHmsKQyuqHDeJcm2PQpkvuuFt7vvPqolQsSVzpOafgOT9OPRhyBfWFD9kULCMFrH98YU
rngZuyAwTKUh2np/S9o/ees7d56egYjqiMF138YxwF4xgyY7q+2sVySIzbYTW2Nexkhi9ODunC/S
n6RJV6tFIgljyLuqSXoUqWcazh5txvCpDJsFKbtVxPeDp8b49sCMMD12uIl6V3g6KT9bsRYiZYSk
4Rn2xiFcquLbIBWquFZICvV5nKIeLfsQshDksWQOpUZLMyZ37TrvLR+HShobR69MLB6zBb+E+7TA
Lo3HqbKXN14uPZ2EGIV9LLj4TjBlCKnGfnTviTp11u8J+iDP+JARivpkVqN1Mqa7S2qCTfZOxD50
XnAZ+ih+KLhNF7W4qMWEs21/Rp8qwkeX8qv8OMHS+Xfd0saHRuARP7jEpf7MWNXvgZoQYy8gQFkg
bkwPH68NaRzN/z+KxVSCNSvzb7Tj7b3WSFlTR5vq1Sf5iqi0ZtCP1uqv6ijDBvhPWnNLIm9QgNF5
Gy860f7oBfZ00atlV5PbJ79lNPRgkE6f/wNkqTGXuP1UH/oBx8iurnjImHDq4rNsbEg0ZtY52bVy
A28REbjzrlAIVi7zCk5k2gGUdnGEDc3QgcuzF4q2OQm4LO9JW/P2iMlCeuk8huu1YUfnSrbHklt7
sMsx3TBYM635LT7KCjQxfFgmTB4Y7TgQ4t61XxBGLM3e4XaO7qdOy/680mOJtcznkczYr5ZHZlJR
p6ICN2axxogI9kvWMRquxDN79Le2vw9GION9PRbTWywYmS9OXbIoebOVXzvuy7PtheZXN+Rwcl6I
0ObAio0AbYw5KQ655dq/Zs2IlraiN68BhrwnXPDgJ3LKmy9rnPI3GwgZHI6+P7Xre138gO2xTdWj
ZRCRMRP8Z3ugq0B3TPJQrs361G/rxENfY445xra0w33N3fQM7BIAbxucu8c4zoP31RPSek+ElzMO
t1H8S6lu+1TMjagstoqpawoWIjtsSciyNdlIC7XTDg8ND2qTRQXuR/ayOazuCiIg4Iz4nQAlqC29
gJIE9sE3sW3em6CNirPdjMXt+2lLLCPl4jHAMtlBigQedc59VL0CRubVSdp1+YU9xl7A4aSGPwyw
LB04I6R8lK0dPNCqU6EfJbTwra2l9clXI9cdMrn2nRgcsqGVV0R/JxqT/yltM94br/OC/bjFuvkx
chTB7QR1ZwVp3Nnv2qWe74K2eZOv8O9BwckzxmA3gqCqH82bCVOXhz3jrygdBrXadncEk00IslZL
CDieur7m0eQtL0hvvYvR5DYSIYey4CRlZ/UndwCIZ3qNjX8ARahQjM8ohqBSRQIjrf3v0fYa7hly
swh3K+fxiQAkDJ4CR/rbUNn2f95QrJehcGpAzQbuHIngtjzh+u2ekasVCliDdJlnv/T790q51odp
G+3tDHPHozPYVn7qBsu6R+OZj++uxHe3J6x0OiXDCohttZN4YUr0er6+YnJTvN32Ne5VhCw34QlK
XdAn0gKCxT5FrYnU0auKtT/6az8tWSEM8tC4GwPxlNBWWn15KtHJI8DAMt1rzXC575bwmFhEeYzG
/e1vwn2F1rEHZu5hDY5lbrvVacDYoG5kl/tvrKocDLUT4zPwWF2eEDVWj/W6TeUT4ENcptUWzn9J
/ed4KjGqL1ZKYF9lDn7lRAqcTlbbbsgjbmgpcYftOr/yo+O6ADSdCPCJuqxZPf/YjpSlH8qCco0v
lxDJkrgsoeGcBdox8C2ggL1ZYwzeKBxYEffrrMr63HSm/8vRXbxt3mhNmdMIqKrOG/DJCIqa/1lM
4Vdk8+t8VRFb786vZuLejLN52ex2Qb3v21jEh82pK9wUC4h9U/O50p7CDRwEaztB87YORlcnd7wz
JvXqFxqSuMZkGcMVMgDl/Zu1WvIbzwb0D1VHC+3Sq+k8jCIan2ellLo2Re8QzzRSdXicB2zaHyR2
zyNUGBg23L2qQob4wGdQbqiTd1ufOhUEd+N/Bej5wsoua/Tl+JWBx6mXSUs8Bkhye8flV9FLXB2s
fOoClNdTUoCV2fi0GEfNJ8Ri89vjEnB4wFioESGL4hD0ROPeFALRGzRE+bBgyilT2fS+OsZBh/h2
CjcP6jvu/DuHyfyfK6PVOWwx/ELakxLz38B6X54h5+q/bhWgSiymafrmEOkWNPaMoQdscupP5VRR
jM+FQyfF4+bqdN0wxO4b9kKcPIHMIZb9JPqNTbYlE6RqYwcmqVXfUYRdWoO3RjvBwHfNizGmLE37
+j9GATRkavaDhIALqeTZQynxIqmr56VsliUAp6zVv8nY8ZdvsDwQiwSp6xYL731i+dyM3TB08VGv
NpLWIpTLN7S26E+I58IHrOfV+riNSE9OLPMQjATPbwYX5Wj/4DsDHMOnUFxaGy8JQkinaXZL6S1O
hoEVU2Y0hvHVAX1rDs2WYDUkfACNn+/E7t9uc6JfRnfmAZ4WiFzGcnofeY9b3vKwvWKGQewmDS4p
0XpwFvZaV4/z4Pn2YR0Kn6Ok0CjtS8TdFyvgxtnTI6YfSQnvvuPK8f+tXV9ftxU/AHSZr2D0MD3+
o/LNe/PYS2FLY3+wDlU02i9bPYEyup7c2v1kyABHr1ggvuEXZLdFMrE98Vbr/1A8UgEwSJioU+10
4YkBgAwFqSzcSNYg0SGSGyn2Ze+5wVfCGmX2ogiku/NlUq4nb9zc6Tw3tbzIwK5Kqrlk5J/gvhW1
3oQOkhyh7G34DKzVdc7IyeHdCTZoES8hmBuQgvDgp3Mklzu2vCq5OKxIw/2EBPlZLX4bEkLQVtzn
MbNtFtuE86VCTOu9N98gGEfMSbSfB9/nH6GHqf5dbfhYjgDjPOZx7Vj6hUAiX+38XCTX0rJugFse
iseApsW/NiISm/97FV3tMi5+swkkWxrNeROeyWiTzbVrQLNfnKq3qrPcdLXtcxT9CFyldICIsLlE
QnT1k65n4aTANOp3myTQTr6UsIizQzdhNhbOVO5r3OYPmECxK7JW+pi1w3m5w2MJ9x4xeLhp57YG
SaqJiKgc6tZf9q6z1AGXJjWmu24w052bD9WPG4+++orKxfmzwAtJsbfbPpcZ3qPyIQbeao6zWhNU
fZQgJLuRg/oRMYbn/sf71ObXtlTuA+dkyeGsgnm8UxwIGBob/j7nrgFa8y51WFTiHMAJPs7lOP2J
UCP92OySLyMpi362bGL4jIeqmLLSH+X8IhF870tst7j2e/oYZWyi5EKNZnGyVTvDeha6zCo3V8U+
QlFdHLzcj9szmKvs0yZPOH35/fXCuDXX7yYZ7PGxqStxjXh2VnirHqwhn6i+OBpAYNKimrrZOSjq
8eQRCv/hzDfhI0r05F3G+HjTcI7638VU+jcOWlRjqkIK8nYJLHKV+kFd/FESSgb1BNgnnRrQFXsu
leVViZD3qxLYMVOLc02fc5FPnwHz6lPhNIrpwXfnn8DR89siKOBgyDTeIcGi9Vvoamj3iMesky2H
+k+sRxby2pNjCpvlkqOOdNnbl5DY0yH3q1LtqXW2P1E8qT+kFw9XnoieG7EU0UvbVXZ+dSk/uJJo
snjnIp56yBVI2/ZCQpB5IRe52/YY9zCkdESJ5Fe2JyQ3UQvhn64QD0Oq3dB47EEq+IKUS8qTw2PP
FVhH7Qcw0jDdFcjzmkNIBelE3KMt/zG4Bx5lBYlrc0u5JM/jdoj9k2YDwkY39ApLiLsU7k6Im1pN
VcJp78iem+ZDnYweDK5s1HMLCwk05IgYWf+SB9u9FIzQzDMm9M6ydxPF1OLW+WENACqyOXLcQwly
zV4MB4E4Lm/7XY3dlz7Pelxxea6udZ5nBpRsHqGnUht8BEUBpRUETUyzYtsiJElfx+kmCHddbhsy
pYcIOVWODQx9pnikbhYuyxOLJoVmnqhOa+nuPJDQvXHXNkS+pATO6d/zPDRv+SDX9tKscn0c6tw8
MAdDVnq+uyKbHPz+Lkc3isXaygeGcM8yjy5OfxdfVTBdB6mS7QP3//YQ2WNXsvq7KKcZZjWA2xZj
JOeVeFkiMpAOVriRCsynEkeku3AKXUTMbX8MxraZDxZUI5ctQjqRkWPQPtIGzEvL1ee/sCv78pR3
BJqQv9XLT93k0XVzOO5TBtv2o/dEez8RwKz2RZOPB7awGCMbIM+ZQRcFU60UafpUmcWHgDE8ZMFV
IbR1FPXbT6d8VBPdFvT7scrzB7JMxuIOqDAoqdVs7YQ/q58+rLoILh0mbz5VKLTj0qz+lA2ICE2q
gEsB5qvIbX/cmZKBqxEY3qbUqvxF/WpIV/mv7T3UY9boLC6edmLv58kPllQqT0UHRjqGH0GIQJ2S
TNhDl9UrukQIeqfI2im3r8oJb1YhjH4CQb3lIUO4qR539YLsHA+c64PSjuQMprpb1mAf3WAYgBk/
xz+HT31Le5RI44O1ohV57Ooo/O7GzkOjz4Cgs81fEvsXN1wXXxZK+Daocw7ftFyUxh62hBZ6iEBs
l7CGj5GpNU+jdeh6JsL9aPec4BJN587G21/sEuSL2Ie5G3dLFU8P4OUJL1bPXHfQNT7VXSKdxbsi
p6J2HHCgR3JYCf2Th2Ys3lGOlgPhLyOyk1H1BAvFsFuY+2ujcd5iICyf6M/sXpARTfhh2QXjHVkd
yX/+bOL6HKly+mmXtbw38RSS59O1wSM1bYH7pyYCCXV0iVIl7WA3zP42tLMUlDXGQz2t4UxiwHxz
ka1F+BzalAJwqVsdQKhrhuG5rXHP88MktrE4XKohi6vef8lvVlgmbttvM3ZYH3fygDQDB1Op7GfE
FUjjJrtQDzff0XlpkXoArbQgHK0usTf1SdUPrN4yqo6MTfgavHB9DTuCUX+vBQ6waUri9mlVfinP
ZV5q+Xe2QP1TLBSQ+wqeejihz43u0bOPMGO9i7chAVYDBsoT3vwW6eAz7D+DjXYNkT8hWTy/dIR7
JPXWYH0DC/eftdHLdwUL+rVYliM/vKSfzhONv5ixWINBaDrZMgpEzT+nKNa/NkROno6bGV5rfqsb
NAIFvK9LLIosZJX9Oagod72UrpaY91PwJ0/wZl2bwJaOKkC5z7AEh0v6MT2a3QwtAZyROQUtQiXK
3fGAfci+FFvoVOrIwaHLC+fJrSwOJXOYuYgJuTptb/tGWDRte/qZ4/hS1+CQO9/Xy7VvucSy2q2L
nnAqV3mvYdOX+hLL3PxR0B8YokhV+bjZWivyFKrlgWORoSuquKEPumzBnvXAyk7kBmKLDMlV2f4u
rY6D19hCJ2cxzM5zuRK8eHJ4eYq0WOvpwTLJanYJ+QtsGsHA+D/02kw7lnv8oxADM/5NhwRiBP9K
/nVKMgfTNqmDMfMkpVUkexeYw/hLcjAwNyzuRpRfXxGsBsxAVRJE7o9RmewLAlOqnajF8qQoEPhl
tes2vI0ejwmPKq890tCuNe9s8cL8ikL06fhgt/HdIqvnF3jPzcDfl+opp7QoOcOVmjviOXradOgs
69JEjsErrXkEEcyV2Lga2PARReI+iHeJsOPHxBk1LvAFye8EeVCp4c6PvBi5hlOMT14ehfrgEFTx
i3rK8A8ftxec/Hyz2doHzKsHW9dLeEJnKy6U2uVq5w2BA3IGQkAw1Ijkd7fRQg8Lzu4b3yfNwk48
qZh/dg3DNb72ap3vVFH0w2Wu8ggaLSYrZgeSFIOPAD/gg+V/ASeCqFcHzABYhSZKqKodPhCDlau2
t3nPGEt+R7m6vHLrVOT+vh5KVLpGF+gAwFOZW7tWbwgGyEtzsgVT0BHJRR9mFn4+JgOgPnuPy9Jt
0036OMo95drP/ZBjx+acVBkG2NLaGYNQYVcN2+ZiJoqFPs1zyCEjGlWI/1oWrJHgHSpo02mdu69y
3RJ1QuDnh6k99sVbFU7F+4QTHgIzSMaAYgGp/4BX8XnFZT18DY1tQxHhLIlSzET6Dm4eamDUK0Fc
rreU8RGDYf9fbciqJtEjXvPUVBLzR45ddD0YNc3Pm8+HCfNbsOmVAJe/wtCjERwHmVPwLsv4Iw/5
Li50GLtzwwlnI5K0iKBrUChZwSXGJ9xdqiYijEAy1w9H9nfxug4c9LsCNdtIuj2gchZh6p8PjSR+
JY0rEuH2Xpnkr6a1hfPoqDY8owswFUWDbnEghLluTit9qtUV+R1X24Cm1b4khNuqFA5txKmRECKI
PCk8wktqfeeQsubsYj2pt2H2kzcHO7V/0Lw9N/u7so6mq/riyDN6O++NpTmvTVcf4HcNOqLFjX4N
YYvgcFgspEyTz4uZGNc/zr1BudFUbhsfJzWYcD9jLj3ciFscLxhRb1ilDyiK1dHuDss4xy+WVsg/
Kl+OzT5Btf+1kuEV7RtUwy9o0uGdcrzHiNIpcdSp6dygJRqlRM28aI27x4IzSZCbYtBiEKtY2ZYA
LSFGo4VwtpussOydXqQjmWw/E7fr+6I2UgeQIrn948zPenA2nBQZMRpWwc9thtOKecq6AtZ6NA3j
R58R6dbBOceqavaNLIFOOT7mJMXH9v+DuI+rp1a4QKA9PFXqwDrm13k10j6YxiUdgaQcz/87RH78
EPejniHmydFBPSeGzknxMUf2rsoT88yXNzXQGlJ9J0kVfHZIe6JL5OXCPjmJvSYM0K4r77zFbCGv
XOD+xugVfXDX105m0H6y91ZO8u1oy3klJoA9eFAziEeLxldjYfxJ+mFzdy3BMuay5USfH4Gzk79d
2HXl2fHsguxz4HhrN3um27KeOqLljvgJr9ozWjERt2rSvzad+2WqrVhhZbZKBylLHDC916gxprMT
tiPvUNK0y8FT2An2XQHOn4UB+R6E7tHHiw4gt6JXMhuwYYQFOtzDBsgIvBcs/tkBDO6gZHwi2AIC
FS+GErlgR/IYiQfLMixU/Nl+zDmCdPFZ9IvwYaYNiHeJYPjqxVjcCYV1iYoTcEek97nW8oeslfzd
Cy1ZnfCVud/QRqRzMqjNZHEa181WUDhnF8bDoGC8AmzE9VSTPFfimOFCtyfqp4LplkWNhJjRL0L5
LVOCgOU/H6OXukQBU9pOtNz/GUHQ0S3Kr8SxyXuVsP6TRGLeGbv4lhT1jdveXyNHfNl9OCzI1zqi
UYpya5+8hILI48I8zBMOQtC+ENSpQC03H1SBEoLt02pQn58Qyg6ESrYR0CKNJBJFtnTDHNdxZPOl
zw4f9WOjISnOTCeNe2avWuoL8h1KSgtgOPJHg6aMcfjGRChgz4YI3Nqe65zDYtuuUWMkrpF2a+IH
TLSjfACKDr+iHnLuzSIPJs5WEDx+oIXAi4iLrcMk5TViO4Z4VUHNTFX03wkCyEuLjWu9Q/Bmb0dv
xkF8nGKtp0eY1fzRqLD+tuU4VC/IwVEw8gyugJV4jtkneo9qE9tMQfTbA/wXF7xzldgPbcFYUfMF
KqyeLqKwflCjdSnd3P6oV8o8T7VZxJutRsIOJqVmDAV1gWMojqvmygczPSWDUlXGHaTabzEw+GSD
VW390QTVeo+ynAjy1dHhZ1kjNKRz3PDaFnooEcNGxfIobzpLsKj4xSaoCuOv64lDD+4/Q75AJbzI
IkSGgaOgNnd14i3RwbZaedxsdiHcunZPOAXfxtVxuqnfkYyWhNkk/Ck+TASqotwPCOzHgCGMPM9e
rL+IAO0gKzzuopNcSGPP5oEV5ySIh8hWkYzqMQlG+RlUW/0rJjyQbcjJ17d1E0LduQvCuozZJnaz
wkXJvC+Wrcj3Y7yixyyJZuLdKFBtgTE7cEashDD9S+wiKGxlsSsJEtquC1FC5qiSovZ3fH71hMu3
WHhYlZYvjSVm6x2hMT28iaC57S6iITPP0CEzPGM9Yl1y5lk2J7a5Wt8PVj882YvXTdk0zlOFXkGU
QeaQgflZo9GqDtGQjOYIzVJeSLBj9Vo6F70HdEnLRbhZYspM0nd3nqc6n0SZaGuOQ764vMUBel42
EKs1f8ZkQYfVBaQBYkZP4uOGsLFM2SxcNsvNaT1iIOtR/Vq4kxB+ONbYpliFJDwa6PyC38oXLQEY
kelSxK3e8sRQ6HY70iGBdONaBRdXIPU+T1rN1bnjuwAwQATb3aEJnedsQ890X8dTETzOY53U9/NS
LdDS9bAcEZJWP7NlRTZFXoIvzXE39wyORuyTG8rbC07r1T9ZTv3yAAsc6cPQtENyWSw8gdAIM3Zw
SLaxyByCP4nEGnz7w1KBARPZwpHrP1qBfUjQERhIwyrGtxC0N7eaRV1RPEqb5MANXhIMzi2cx6FL
ipnEsjAKso60b46EkdHr4HSgR2QXEdG3edb8g24j+FcrjRM7bgUGZE+p9R4HXPnDFNK1NwP8uE/m
BSXg7Szfs/8s8LPlUrwoLUB6kXGADdra9gR0m9R/SS6rvsUmoZJyhr5jBBpQ3uEbo8pBoUMzFHOM
jXmtZsWGN5Ze/lz3jvrBp0N+TY9HfslqZ6AItmw34A0nduhjiMA9E1IdaP3LYg4NLiKMDh9l26v4
khfKfGxy216J0yCJgZH8L7YpxeET0XZMHMOQnLwBHRexPdv6Ztd9cJM1rGgDQ56u58ErxYmareKJ
3QkqKhyx0F+aYGBZuuWPqR1BYQQq+NqxRBqPkxOdu7HWP6afMUu6GoM9obQ9LqYYHGI92fgSuo+u
IYn2cCsN+xPUy2guknf3iG85H6/LKOt/YIuDjcyMLrQAwcZIEClulH/JhG8KTA/NL+9vwfQ9xa3X
Z8TTqSTVXt4eE5EUVEe1QCL/4+zMduTGgXT9KoO5buFQ1D6YOReZyq2qXLbbu2+E9qZ93/X088kH
OHAqhRSqG33VbphJkQwGI/7lYYiiRKX9N0kquAacBfAzRfyMapmfPCNXQyjOuxgBBlOj+OuWCe/G
+SXbeQ+2oMV4EHKy8oOoHIRrjQxG3U5HWBakJjz35jnnpH3VK6f5UVq594QEkADf3DcgQ+qixH4l
b3jekOCb8XSY7EB9ixg0IKjKSYq34CRodtcs87lGFIxWPg/FrwIkfOwC6EXdGQ1ZNNgnr1DjgxJr
5i8Wq1L3GULcwUUPB0ndpkAQce8ZSWw8ctW1/gllIj04wadkCfg/u7MdZQk3k6FZ9ZMHOLqmQT/i
K84T2P4UkKNUZ1+gZa1mmfLTEF48naesDeVxiNopn3k16Vuwr1Rl+Ubpz6zSqUwacTP9SlME914h
5FJpx6ATzXfU7IOfPGqG5xCQ41u9zyEAZolafIxtVftA0HOewzZtPjswJtuDrzg2ZPlUh7fVy08+
ieRHY5r6Hgt1Hw3bxJ4ifM4Rw77E4JvAxoVC5zoXY1O7Me8M+O22Df6/KVq0mT3dM14nAO4VQmjU
fufRTB8z6UP1nxC05teu1awvouiwjVAjZI94cfvGu0S2QKRyHH25pmKzf0Qpy9T2CdWJXHyhOZZ6
lzz37f6QUgDT9xE05upIvUt5N3nh9FWKqqpc7KqNLxTM2ebYE/FSQoK2ejOiaICYAdItNMEBJr3W
fUriO5IYSaqUqeGzUoLM3DmNn/cHRzETamh0hdy6Cu2W1jq9CICrsv+pj1HyBqtfD7wzVxiaVZ5e
A6Hz8F/eG1Y/RE+ocooPTUdeoHSJh61sN1DEFDYdt96wMmXvOZpjPtuTo6K/WRviiwnj4S04niDY
xwBTsSPNcLBHFctrz/RGIPRnpWJ/wlfVUl2FHPBIWRNVojbpkB3B7mkIjhk3HggCUHl7eFJVdIAd
RkXTSBFl+xvgvYA1h64IPLSipYc9zE2JjHYvpIsEplE/SbU5BQAMZm2AOuHNFdIN3tUGXUIUKZq0
eQAI1X/AfEJvvjbaiLQjQB1FnhJ1wGnJoxSpgRMvzPRjayKiBbqZsd9WZj2L6Kb8orGsmh9+iJQO
LbxeLR7IpfKnqG9UpDaGvvg5mop4khRqKOrTKn+lxbJoj/bogLGOObDaEwXDKXINrXCIuho39rM6
Ap44TGmopMciae1PvA2wahMVwos7WkzcpeE4IeZXRlWDbAwZYH9M7Ym029PsvJq7zH7oGj3cBleP
5NzwVQzvw2iOya8mI0v/Zajke0c0SdX2MS2Rutkh94dQflfST9zp0ZSbhwwryZ5uA/WTXRDqxoc+
KHI6D7akyh+VIWRyOkPFj9Gc0gGdxrju3RDaa7dDl6w0cKWX5s8UtN9jNdbi1wwx8ndqx5uA6EMJ
YteiMzizjwDvIw47Ou/U1O/iN71it8FjWBcmlD7o/BzHCvprmecRBKnKb04pJrBIi+pOwvtTmaZv
IXUdZPDySj3mvtno1HVsHaRgg6TyK69EUWeHl3udnHvLoKwFM01UO69RjHchwsE/GhN1ZMRcnP51
7FSevze0mgjrhZzfoxEAWjgmlTEau1Er8md0d+nkKyi1oCQ7iE9mrdXfGrTIwdZI0tCTbXbiZ4Sr
UfLMbZs/Q2sKSIs8obYHpfIEkOkEqiIT8COKoOh1P9h9E71HCIXOFOJ51YdCLxtU+seo+45WV5nv
Okwbf1Z6LjwXAQpaGmif2W+axAzIDoi2qNqVevTL4QiiAyy7iP6T3ptPPQkwbKWgtb6niNl2KE+h
orNLeApaO/SYCAJZIvoe7n0Fs86hAfswlaQbPL0GEe9Q6TF/mDVg7zqqKm8vE4/bI9cq6xU4dKgu
YJKcT6DLg7OsQnR5qrSHlBwZSHNjQKcCDkG6vAG6M9jW3HALwF2oWhlnr0VayO856IDi4iAdmaJW
Xosf2Hso2n70Mw3yaGY20UmAW3/W7SFtTo70pm6fVHQ5DyOGOuIE/m58Nu2hhcAy+OrgprFR/JP4
fvjFA9L4QTedAcm3oeIw/cDhUKQnVKDaememwhfAbtr2bYhphHeOqjgOL6AeyKmB2zUXW89V5KQA
kn8astD+ZKOvT/7SdQMAmLRDb1qdun/CVCNbn5oaHF+i8+QEGmm8n2zdoqKJQBeERAO/FboxTRy8
pi5ufFCcBFawEuvJ7PBJobtFy8AENZFWJshiSk5zGoDbc/7OaCaCYlHAuaPvWXf10ewy40vrFyZE
czlp780JaCG2Cb44RHSswWygsiHpQuu8TjlDgYHyKJQLF2CyBf2ygClIacMpFTqtAgyb3iF+u/NT
QqsbUAM79Cg1tUQbevb7zgL+/QwipEG5jHYQGtcCOoQM94zllAfR9nHy3kdzxEPwGu/bPShKpzug
vAsDwTPjgcacZ4/pmQs59F3KIXpy1jRwdYdCdto3g/Z69oSeP8l1WimzrFWTI7ke6fhBsM8U7bNa
+eZ7j2etfdBSdUrAKcFxczULQIcLdIcMFRpj/jRgl/IxBRTxrc0rJaP/Z+sf0nrskMqAgE1lwi/U
zwjQJ3/bXTVS4Afq9cpBjwIVwOwxTsaHUpi46DgU4X9lhNUR2Fse2CgqdgU1d3Sw8dWw7OFD2rXD
53IC8a7YUQwOuZ66xyocqDFruggRxAXk/SEBjCcfB4wIIIeRXs3aAnCtTrgyVW/UTrI3enB178dC
y/EszPlAAIfgMKPU2AOqQmAcHoYJnFM5gjJCXKrBCfEdGnS+/GqYNTXzHvev54AA/l1XfTkezQiF
6lcKFBNqxaNjR0RWZN6pA6aa/UZPAjgILSyO8jDJAG5lFIza6PrgMC9cJm2CKmkOfLpWdOPvNjVa
LrGEe6mASNruQlkqMamkWT2YXeg4bpQFFvkJMjHawRqa7utkjdpHNRgz6da0Zq296EqbHe1jZ4dc
bjhSPc5g1mhgj9LH0RCaoL7ieM2XoIfD/USqMj5AYpbNsdKo6ftEA3j29PARBYfTm78BAMrrlP5t
8KHDOhTYd+trkUs7yKYw71HucHlNxZ8VRD/KPbqVo3XEOyz+nAW1OaBAowwPf5W8SXgI0WWyEoML
RuSodXRViZL5X2Xg9H2ZJTjR2Foqnip8RL5pahBRAE4FvZPOg6CAPnepffcbmKdw0cCwIVbQ+38X
Bh0dXF0iKn1ZilADFRjRgHZpEQf8Smm8td+UVZC1r+hnS9L3vPK992o7iMmV4aRfIByFKXSbMsh2
fzm9po0ZaZ0LwCZ6pK/gIB7OVo+Pf6kFxYqC2qAbWJ75g4Zd8yHTonDOncBiCejJn/6aJhiNotOg
AJu19MhoBYhFBYgrZZAiNY9/waBsHGF5ySE3ZaDtBffmg4gx4TlHAJnHDVuoFT8jOTur8bdYArWK
2XPoDz+jGqxjLIqShwf6wSSrelHa7tA3g3YeWj95mgDafR29eLw0ehNtuIWuWQzpNMDJ43VdOOrC
7rAnnbEIcwwOxQP8Erq0VPKcjVHWbJPQy9NBNgIzceyFC6AfjRWWQTycFEmHFSnGX0rbVM88MYaH
//yP//N///v78F/+z/zN/3Pm/I+sTd/kIUW8//nP2UPryq+TOAH0XBcazx6DD3r9Mfso8HOEtXCY
rZTwsZ9aeeIe7fe6gjmEkWr/VGaPyjkuG4+10X6/P/g8jcXg8xqqlo7zq0lr+nrwMuj8GDI+BhJZ
FV0KEeJWiV7HsfYbaIJ6FyDEEyeH+4PefFu6fnT+GE6AqpPOYgWnseibwAD6NtVt8VFoqGNnRam8
RhM/fKmtIhNzDF2zNUR+8C9bLCPNsqHB5ACWWVHUx8xyMhe+auMOHq5KL52VrlJOUQ1LR57QFAuT
L92TXYEQPoqTlvmucqLk1aCVv/S0S59fPhDPSB1TepXPKBambIlqGqCbkAxALBcnV4oBryVR9UgP
HIrm/bFuDOCYjG7jA+lgtGfD173eH9BscV1JHX1vITmKoPQod7GW06sAKrzDFaNz7493c7jn8Zx5
uYgrEsLc9XhR0fionTFeBST/hPCjctDbKX17f5SVWWHtKR36E4Kqhr5YqrT0J25zm1wTO7K9l0fO
EdYo8riNQAFF681398e73fDoa1sQfB1p0QxaHnFVgQybCoB4iWjrvTRMmrklGkV6b08f7w+1MjUo
ltJgv1t8Q32xYN1cFUhDPCemLDE/REVLr8Eq9F8NKoUnQKvBS+OkpWOEDqCPygAHTM5T/+MqUDAF
4IIESqegyHue/JxkHBzVntt7y5Bx5SuyLbCwQ6dJhyKzWDWEDpqZvYDqDGKgZ1xdOAEUZvYQ2NoN
h8n1oZCjnf912PnXs5Ie9BSIRPNZ1sudIkNx8UARVkqkbwSotfUiZhALwdsS/RfrVUiQhkPAVCpw
DNB0eVv3/hCdAqNHdm0qo+P9/bE6MxqmumkaDp9yEXsx/OiTzmErZnggn4Ze810dz7BTU0e//sVI
0tHQG7GFxYV9/Q1h+mOgY8EOjys68lPre4cqx68+Gvzq30xKg1Mp+ISmoS2G8knpdTUciFK9RCwP
uYCL4cG9QP3B2nCNvL2tcXdG25OWGihFbG2vZwWeHNCNh64wgjgZiOYe6ZyjTz5OLx6/0F99VYHZ
a6RCA2QCnPwwOhpv3X/xaW1hO7pq25q99GvPebdn1YDYg/SUEiMkKOfUKauzsPtoIyD//ruuMwRI
zAInC1PQ+JXqIj0Rftrk9MK0fTZlwWelonmzawb8jQqgZq9FkMRvwqrSH+mL1U+Y4YnXXLnTgS67
fQGKY/0c46L7CTY7s3nag82isR+fo1ClrqvAgdm4sOaTee/nLtZHUcCqxqat7WNaFX4W0Hz1BvwP
cLs4oNku9unYhAgOoxZyf01+5533RpbXOwN5FHguPSPXKDiCdUBeLrVfm9TM9qVqdo/OjAagPvDL
q7TqSYRpcC5bb+NXrB1vgj/rZc6By57//I9wDINIjzTQPdD9EJj0QoTGazD/F5TCy42h5kN1M19U
FDjhYIFNc3HoqLZELfw9fe81Xw2Amif6MRkdXcRkC5SE7n/dtcG02VgUkAccCLnIeZwibvRZBJeO
Y+ar+1zViyfFiqqT0Q+8QHId6tnG/NS1MW0qBWQk0rTk0s7YgWhNFoEHJyouNQK/GBIAw/aKi0W6
fhmx/AKHIs0jmoH9G0BFzetR63kBTTFuexQhzZ1i+M5hBP9dujBpxLGkWH66/2Hm+2GxCtCLVYRU
bGp93CPXC57Na5AjpgU0DoqlXYK812m9He6PsrKtuJscslpuKSnEYm9700D3FQGEfT0KxHV1pFIs
Q+5g4Y/H+yOtxFdiuMrtLvnsmrnYwEmvdUDuSADpDlWXKci8S0F3Z08tZW5BmNmpq9UAVUhHecJD
pHp5ZCWrJuDhp02UuLFhH+CAhn1g7B0lV942poBlIcYif4J8nXy+P9WV/WXgc6zzXGB3qctXNDBJ
2MAlY0nwwecij9r9jMfHhGUqoZhhgrbxbVdW0eR6ZAmx6Tbo5l3vFex0kPU0KOkDWqsfyj5GBbBo
7KdK2s7GUPNftdiWDOWoktyG5/PSxxm/nhqLII8bObFoASV12CJWGgbIgWOvduh1IV/hkaVshImV
02CCX7JNA8yNYajzn/8R/pJsKPG4RW/PsPAgQoUrdL2gMJ/uL9zq5Hisozdq2haao9ejmAqC8nBM
SXInT7wbggpOddQPypFiuXaGXxk74PC6Um5EpNX1c0yellz8qmUvZmdojUogZMNoqRX3By/Rykc0
TozIDSGZv/zNwldkCU3blBpp8PUkG15PQAoypAt5SIA0ItmxMO0+VAXwzvvfc21eRC7bkTqesJa2
mFeMoHYOCNnYQz0zsBpCh1hJMKptAR+694dau6XnE8ALgroOrM/FtGDtC7NtmRZ2T5a/L+y8M4AJ
WPkZGRqBxnICGSrpnaznsTb2P6sK8DuuPtXD1Kpk6Pd/ztrMTS40mucEVcNYXGt1gj+U1aOYifOu
dW7hQh0Hp/7Q9tBj/8VIjoMyFvgebos5GP1xMnjCYVXKLyBllFgLQBRD9EiCe8Ubb+Mbrx0Pa36k
4a9G39deXBb1UAHRqoFTFMB9Lygz0mXDx8qt6OE8ICGtXCAp2uf781sJpqQipKdcydwdUruen1Og
0Ep7rt5rjlOgCAIMIw1M9cuop+c0LeVG7F6dI+0jSyfPQtlysXA5RAdbjig4eWHevrVCPdrjxjOd
0daIn+ALYj6BauHL34rEbm2GVqnkduZijhNidODrEHFPwKqqh5k+Ck6wseSzw9jfjDAIv9z/qmvT
tC2bvckONQl5118VTTTdG1D02JujUX8YJiTHqxw4a4Q36cc+sJOntlfGH/cHXTsUFJfRFnV40+nG
IhyIJoxAZKOZAPutAcHVgLrREZJPu+lfXPcUPynMUBqcK0GLL4rV9sw5o4EAEVh1A0qWT9SW42NS
et3GjbgyK2rlEJ6ExcORHOf6U7YQmaBn1WjGOkIcY5CVNEQSEyFs+9f97zf/TYu7F8Ifm5L8iZKM
WCzaIDyvjguVowCs5LnCvnqA9Znh1nl/nJVUbU6VpAlpTjClRSi1rTKLI0RuwbtUzjlRbOWopY3Y
k6fT9oSl/kbrwCwUXIfYIVjxt/vDr5x4yxImwBK6ZSaVoesPaldZa/iWVu99YfTvLE9Mf4PqRrzU
7rJjOWbKRtl15SxYuJ5SJqfQpdnLCBq3HsTjmL5ijJnVKZSO9atWoHeGtPeRMsGoMo36+vWLJ0nM
RghG0zQheE1cTxIRZOT7wWrvOweZuhy9iNcm3ekjypCom/Cs3FjT319tsXm4FNmftmZwBq1F8HaS
fqRXWiOx1sbxNyNIre9ziP8mLMidEKgqlNrVYAjgMU2QPkBz+e9TypCme3/it1/bsEyHjEID/4HH
+OK4QOZAyCmkWipMRb7FPjH5RV8CL1QICI+IJhjWboRlo29cyLebymBT8XjhLmZgaz7Ff1yTJkrD
oY29Ek6GeI+B0BtdLCnjB/gsP9mE4cYsV4dT7bnR5KgOl+b1cIgXqvCXADnNaoDvwfHolyqRT6hf
gSvCp7OwXj6/+Yvi+AUdXmWO1wPa5qxPnPc1HCCF3mTEgX03tbp5iQyvx0ozbzZmuLKOWLsxpsU9
Qtq6uCi1sgtT/JYggTppfQ61Ah17TB5cxfPicxAo3mVSFLlxaubIc72JKewTz3ni8IrjeXU9S6q0
Ob0kjiruHqCbqgG7wZiMx1KL4ocZlOWPqKlxEoBktHF+bqP8PLJJZsB73AR+dT2yjsbQWJUGFyZK
pgf6z9al0mz5hOJPvtE3XNk7lHFVjdIc9VyC4PVQiiejItB1cA4F6o3VME4HWNaAnafiXe7h6X3/
QK7OjBWkuAS6TjcWt0qcWoEyhUBPIDtnx5wMEpi/pxwR0Uk2PuLa8qlUeRzTofckrMUmjeQAxyOd
lWQmWIBdpfgHHQUetL61j3R/5Qlpo9kwYVA2mhlzULneN+RXDGk7pJF80cVmjfsRj6K0aqCAUGRS
8Cs6hhQ+No7E7cLx/qCGzL4k1NycwU5FnQQKeLOv6whxHUgBLnI0xRHNTrSH8IjZ+Jy/Y+VyWtb8
OKP9JMmOF8dh1JLe9COtIfUoItzXQtUd00A/UDfvoIpDpzmJooYsYIr0XJYpoqWh0xyazqeMCjHM
9QMnpyndKef7e+p2oU3k/CRFPXrQXCOLPQX82oeHx0IPvZEhwFhZ+dtEia2vyAaZn5oGTuY5GjRE
swFzExHvj76yDg6PTVI//oG8sYj1jmUOMHRBMSj19NVHDZkWDJ7TI7wm4uDx/mC3yRKhSKVhy+Ex
NJKD69OK9U6BPiJmFQJ89xl/LjR3rKk/eykOulTXrEvup2hLtk0THQxACS+vDFucJMbnV5josy8O
VUKxVKD31O7tOPrBq6h+hWG7h65srL+9P9XbU8RIZGWQSbnAme/1VNuZhRAbIG/kkME9LoPmFNL4
3NjVK6OQhvHKnPMDuhOL1cNeCGI7EuR7acPZHfECekBdsDvcn8tt1LPmOuQ8GzgubJfruRT2CG0s
wYVkUDkgVqElrzxIuigvGcrGhFaHMsnzNN531M4W+WyHiBkclr7b9745IlUTOcjWeBfL7rrT/Und
HjvOHMV0oSJaTY99uUCBjUuNOUvJQOKtoUq0xlEfZP9KlVTuoS+EzSWJ1AjWPHLt98dem6UJbkiC
UjBpdy6OfOjYuJ4zTR4no/1AT3w65D0KlR7A543osjrUjFxwfq/csiuIGkzXWq3EHS1P8ktpQ2qE
AB+9Qfdwqz0xf7HrCItPLjOa0SwCaen5p/yRNtoedlXqCNuy1CbtHcp3xadCMeUnqYDv3XWN7bhp
nuUvvq4YFfgaD0qV2tlyHRHuGYbE19mc4CkfsVgqXLV3jI19uXbQsLqjDjiDCujmXs+tR9welneK
RkfQeR/6Seu+Bnoc/Yt9YfOUJGrQWKUYeD0K2pMF4gZ+j7RtRRfJwrzEQq714A1mv3H/ru2LuYwy
gwjogBuLgyarGmegTuv2pVePp8lBHjugUXxMuuHbyzc7jTgulxleRXP6elJmo6XOlGC5QVQHfVFh
DwCIPN9lNkj/fzOUpRlwa9HHNJaBSvMo/UVwL0sbAxH0+RGFrozyPDV5t3Fv3nw/ZkJWzUsYuy9g
JossaUJxqTZbXF6F0VknjFLGc9m31BhgIR1eOKt5KD6fSZGUTFdfXFoKlt7wihA+0kL0uWZTtvqL
0+kwUSMsO/KNid3ERVJ2klv8hWgecLEs4yJtbPZAgRmm2iAAZjWf8U1UT0kay58I/4NgJS+OkYIy
yo0ztvJJr0Ze7H4DQZzUD4YJRbscYprEZgdZjuY4hn330qg4TxJAFxUFMDTiBosU8vyR6CXsC+Q3
H4Aso89p4eoG+FvfOGir3xPsJP1aPiiIievt74EuCbUhnu05kwGDNgRedQ0ZHvALyqnopPmV9Ct+
N1j1xrm7SbbmOf4x8GLbIOoCpF4Ppn3TqP2RNyAaRqEBTVOdouIBzfXARc8L9j0WxE90ltONw3hz
HczjcxFw8umeUJW+njhSe1NTORieiAArql0oELckiU6yJw95gAh6Rok0yIi8xeX+eVn94jTkUZ+i
g0aieT0w+Vap4tXOefGQIZDctp8lZkQnaDCWWwprOuWVYx+wkys2atNrU6ZTTjmQ+w842OKT94Xi
qJmXz1MGyr9Hij7sn1AVF8r3qcuUN11QR8reFnn1/f6Ub64nwEU8gynfUkHRANldT9nMJ70c0cHZ
o7+gTIeoRd1rHzVZmGxEh7WByDg1ck1SCmPZfePWkKVdwaA2KUTN7jpj5T0GAcyVjUVcHYj629xD
EZgxLmYUNpOlJ14sZn1kjFxzvBimutvq0K6EHIsQ/v9HWRzOIEavHekPsUcQpDlZpoeie+DMYkTW
i4siLBGZOl0S6Jm0aBYXBppSZdoFEuyNmcsvgTKqb2Vr0e8CVuTe3w0r29Aio8XB3py7z0s4HaY5
tpMlntij/obyHvqVKIT34yWy6uGSq7I6JEiKbCzYyqkjbUH2Zk6QwIosEgphBZaC4ZaK3Fxafaf2
8g/qiNNzT2R4hISfucY0+8w5FgLz96e7tojmXOOinkDFf7lVML7zmzRml7SpOZ4gpmPKGMHzk6jt
bFxRa7uSvB30G7UR8wYz69DtqXxoPtCV6vyUF5l1xHNyCwy/NiHKhSD5LPiL9rJ3GPSV3Y4Vjm4I
SpVHZ7LKS1Pm+hmbYO2lBS125VwOmeGdFq/iRZB2BpzjcPuS+2quPeRBOx4xABtPkBq3iqCrs7KI
HYJc3eAZeR2jaNUU/qgwq0Bpi0se9P4ZHXT0fJJy2rh6Vofi+qGoSF2QPsX1UHEIXj+1Ermvsca8
QGPQLwUmKg8m2yTb2H1rh42VIiBKUjT6WtdjYZ4QNY3JF9S06mcMT/EcNtDlYkxy3QbPCPyrp/x0
f8fP98jVS4tV463zu15OHWWJFSiAu/vZQLgfnbnVpJZx5I5ln2aQ57FiRIc620B73LZEfg8JGMhQ
iSkQZa+naWBjn/UB0MEYwWRU6ig3EM3sYxgYSM/BK1SPQ4ixPOSsDgOVIlTRVxgcdWNl16IM0+bV
DtyL5swiisaWilNUEAJ+i2z5RsGSRYDNMPsTFbT+e5Y3BrwlhOm7utK2sHC3Y3PqCatY+VHGp3x0
/QkKxTeHbvQw7Mqj0m11fYgRydtJ5wgxCavSJISvogfNRon7NuYwrKGyjfUZi7V84ELUp5TVwnXD
XV0/WGPkvYoRvjvf31K3R2YeAKg3L2juB7GcXGxPI1ZyA0Baz7homo+dFjIvx6EoP714JEsnAMxv
afKzZQqBMzp1ucGSUBM1eXDiKTj1tlOe1Kk3NyZ1ezZpoM+oXdsEhHEDLvPN0FCyOgSX7yCsrmU5
+uFCQY4qs70jaFhlZyECvhEQbg8n/WZgGDx2eYTS/rjeJq0Fibs1AO9B3AzPeom7bYXR3HloYNzW
ISDil37PuYzEW573IT2m5ffMujiucaBCHiuYWji+Q0VgyHl0PKXgag73B7s9A9eDzdvojxpP0XpB
38/IIWUy/RPdkOwYWzh71L7tHawJvr6Va1iA4eu9UedZiUASuBciCgDP5/RmEWhzYTSGT8+TTntk
vcLIsNsrgf45Uwz8igqET5EmxUB2QMS0rPA8NlLZbUTB26U1uSthU83UEgLAvN/+mD3EWz/za0zW
iPVYeYCNvQxqAoUcqeW/47ScNrbS7aFkPPrPcFgYkPLL9XgJ+o1I/zgjXjrSeUWRecAOLdBcX2+3
igy3C2sJgoxUpcmTGBbG9VCoyAwTGhm9axRVh7tAVzcfQgfVdrVt4ha+8GB8xXqlevTxY9/YVLef
lbFZVGDNOhWVJb8qGVXEVIccOY8iKv72tMg7T/i3PvSarE+BUNuN/Pj2s87ZIg1gMh8bAOPigYhn
zqCYodW7lVYSvJ1o2CGjgdWpqD7fPy6/W53XN7U1A1sdObfU5l7X9WdNggpyuuOPLuaxyDP2KTii
XaVjlgrET2s/dmhlvTFR2HkNGndE7T+iH7KbJaJxKcBid9cnqfniC8WSBGBBqjxfZUv0H6JRrQA+
zOf2BLaDyPgEe63Pxl/35z5fxYupQ+Iy5jyF5/9NHIQkju+WqnfA/T3wvCl4WxewTxmeVJxHwaRp
ABugSdkuWp2NtktH9PLu/4SVhabgMo9OkQ4RiHnT/3FedcdDODa22dSGiJ9IEZqzqAzxAFpe23j+
rOxhQHdzc3GO+SB+r4eqI40spFZ7F/m97HXUCP+AfUAg9kFdo/tsaX27ERxWAiI1b55aGii4+aW3
mF3QsRoCuRJUkHol27dShTCNns6DBmd13zUqxHVtDE/QhO3neqr8N/6kbhE+11YZHiuNIRsIN5Sg
5bzRD5RqPuAypKpPo9Rwiwmp3GXphFYhZXNULqXiJgkEfzKZ9v39FV4dnrNFADHY08unrp7UXhAT
PNwszWK5I0vV3LiDF21HxoBWItj4BNIaVW5OX65YW1jrtR3GCw2cPAV73oWLNWhMYB3tUA2u36XF
twLfwlNCieRYRvJfREkuH/YzpFDqIUtWi6+2diOnfkAiJUZGAx/lcz+Y2hGZmxDFG9mc7n/atakB
OqJhSwNTJYG6Xlk47chqWWyvsnOG9yYDuFAcm8eoCLdQHLcpLiGSHTSnTOC8lju5aQX2kWHMJtIK
mV+CzEZqCTs07Afuz2kOt4uYRHWCuxvSKxTbJefVoolZ+Dm3XF5q9iMWqcbBy5EgyttmetcYqF4j
teUc7g+68iG5vOdKzIyqkOriukHj1Or9GDE90y96rMRwDHLpoWIVVNUIf22Ehd9ouOUc+ZpAjWCQ
zNyD63UbAR2nmRgxbgZ53KuonmcOtn9TJqzjVHbqdOi9sMkRXk7Hb6gyGCjMI7WK2G85S9H0VEj7
XSMipEBjvC2ewWY34ykdEeU49i2C8hNiG19bYWEzi2wba4R5jDm9VVRf8XZG5Xf2wSxwhH+IZJi/
YuJ+gjSzfDFplL2ikfOQIjmwHOSi4JQFeZVYRosgH4qY70TeP/g9Uos4aVkPiY6hwotXET4cL04A
sgb1knmV/7hLEPXr6iRJdJ69rfPZbiz/KUeh4Ismu2kj1V3ZMFDobSijYAigjiyGqvsSEHfQ6m6p
pfY7dGLSx0YY2dkcEDm8P6uVAzE3sSjKmCQoNxltWwcAVVuGov89PJJg267aTMFDxGP2CPFSPkks
kDbmt3JXkmDS6ORL0j7TFyunTbKyPOTI3DQzs7ehFVLeykjEqh5UfNNs4QvX5vjncIsDkSXzs5pq
vTvheuWcG9tHbE1MWCbunJqrqqNFih+NXojD/Y+7to7IYyIawAuU4uji4GMAgQnhyI2EV0GZ7YQ6
jKhXUfXdabXnH+8PNt80i2NPj4V3gj5rSoDlud6ftYrwiU+nzi3HSZB7lJh6t9ovzHYw8xoUuc8x
gvlV1nQn7g+88nkZ2AK4yXKqUHKuBzYgi9idV6tu3FjlobOm8bHHcnenKWH9dmiAVZqjmm182pUt
5FD/odwLKJ8wt5gtXzZQ24JBu9gh2ckQKXmVggGMdrXErglTjm5j064sJlRxMUNF6LVQnb2eZo0q
mNNO6Jf26CF9UUVTP496hJcv3byNZ+baF6VVMC8ncZxq1/VQSgI7LEX2AdXRRiAO2lS93by1msyi
CdJIuZeVbb/pC8hC95dybY4wGzUNHSaSKWP+6n/EuLCkAqSRR7qV5+El1CCS+l4JMRJEoy9RNjLm
1cFAnsEdm+e6JHJUlmzi0Baqm2We/QkkTI65RIhxhGmH40aauPZFjflGBKAPVmQJuInx8WvwglFd
y/GqGkM4tXtsnakCdoO0yIFelzygCdBuoOVXslMHx0kSDarDjLvIDgmsU1RWOsYGRqF0l9FK/LPl
ITK/L0cfbFiTSP3v1NPM947u6x/iGp24+yu6FhUoVc7weTqS/JDrFTU0rsi+LjXXjFP02ZPaiIaT
nifGP0lciYuB7/ghAO3n1qNfbxG71qZPwQaY00wlvQEuaHJoh9zsNaTCgiw5jJbml6hcyvJd7ICh
1XMvfsQpwHR5r3YHiPDJv9hivG/RX5g1hbhJr2cf03JHhk1oQDm1zO2Qhd+FhaOfFcQ5NsLv2m6G
GjzD5kkObrLzQI2jwEKo3E37ACHHwG5PKe2NS1rgc3J/TddiH0OAduIFT1q5uFakj+dEakWai2W9
5u976ic/sx4s8g5nl/6xw7H55UMitMDJocgIIBllmusP6Rt5gVJYNRGR+u5NC1nygHUn1jX81+Gf
gpLNxr69PbA2qlZoS8wqSbPAz/WAKItXJgqBk5uoMvoMWAONK09Rd7HA0SnFMnGH/vKwEXd/3xrX
d6hNeZEuziz1QG1kcVoGKbCBjrsR6U9f5O7QDepjrxvePz108neJNwZPjV8jhT0WmXluoLq8ijE9
Po2dI37cX+Tb/UQKSM5ALx+e2007tUPeFIkIhdIfLgDvBfzhbxlAwVcFmcSn+0PdxghSwBnFxGXK
k2iZOdAQqFOEECf8XGrjfWiHHva+s5qGXlnnSQxfHPAS5wAX28P9gW838px7EhtoqZIiLZHmPuRo
k0oYahhNFWaoNcRI40XgGLCBSvv0CXem5sUIDQSUZ6wEFTCA5/bihrMj3exwKxxddWZidIlZHbRW
cQ44s0zf8D4qT7G03t6f5tr3JdEl1WVvwZae9/oftyoOZerQlkgTVnUYfkhS+ab27PxvYqByVvsA
mVHe/K5NDrwRKNb2EGEPZDCYa56ei8n6KY6dThALfFfRPWoG6T8qCXD+uIn9jZri76CzPDooOzFN
0HCk04sDWzdtlfQGnhYaOFDsuPsIUfkYF0G78vLnOh36XYK/rBvJfrhYqj/+HZJrvUdhFSPUJolf
ydLyz/c//Nr+ol1JoR70Fbf+4jhjLRbhX0AQCSf4BbsAyUkcKTKSaGhTRnbJHAOpt/tjri02mRP1
GdhxQKUX9bAox78rGvqJWnbRPzmTKj/i0ppc7FpLf2SYNj7y6DNdibDmRvRanS1XEIhOXsQUtq+3
mZojieWVqCQnpdI/TGmBg2yqKp+QwmoeqsD3NsLG2u7i/HKcDJC39Luux0uB5fZWiC0lZNH2OAzc
c2R62EIMdr5xG8wLtdhcBCi+Jm12gtSyjpunGPDOzpgI4g7NW9oSOsvY9B9evHRUaOY3FJUo0t/F
cSnR/RvtOhrRkk2Hco9PoXUpMzRydKOIzkLFW8atwwZXUegc/0vdeWzHjWzp+lV6nTmq4c1a9/QA
QGbSJL0oUppgUSwK3gZc4OnvB9U5t4vJvMzWsGeloqiACezY5jfKiX1z5MAjPYPrSwFHKXUI/aWB
246C/lS4xEuDYVbbnlvNpF8PuJFd0iQf/Fmb698PwOQQHOgrMInz7uAVWsz5rTStVtFUgZcrw+uL
FD/orTpaj26e6rvPH/CvxsXhewSbS9KCyIHFUft+y3StlmAIA51QRnW7BSPgbOgwVpsxSYtwjdj3
tWHPQWMM9XcNxedQ4pWymVV8ETddp9oQTqP8Szo06NUjJ2meiJf/n+sj2tLAd3FmWj/uv0VqkjhG
mKKXoV07+m3uKcu5Mw7tA1i36keMG9xGlcio5lOXPDdUiq8ZLj8qYpFmvcXuMt0sWAbse2LRmZpn
04ktcqThT8+EkdVa+Zo0/Q/imVQQdXeMcQ4nqxao6TTTVIRYiM04kiZmhc6Igkvqha3G8etU4iYZ
MK9U9+gxoz5w4lUeiTZ8h5rK0I6BLNih94+qzGgKJzV9f2vEoxJbvTzeDqg6X65T9mUzppVxIfFZ
O7NxSEbk3KteO8gA9caY0dxvHaW6Ag9r7lKnKfd5N+G+N+SKdWKDf6xASP4hsDKaYD5AZv7+KtOx
dbJKqjSWFeFpuxYA3Jku6/IS5fopC6JpqN9qFN55lpVsfLWX0dfPH9SR73olDOhI3AB8Ii6/vwIL
lT6sIhkZxylR5CLGLPsCL4PxUY4MYgMjGfCmxqbP/f3TAIIVS65URUArB6dB1rf6yLSe91OWJaA8
5IolzvOdodRbJZ8QcJJIVp9CkRy5W4bjmgm9CuCacVjwWpGGI1Y6qSE2Q13zPVZkcpYx8mx3LgYB
qR8LLKIusLeRv92doY1I9KZfQizjg3v/mMEdmnghVfSDurxpQyTgugiTnsHGAyaLjPpUpFgj40Ek
A1i2yrcymyfnOTjmoXvqUKRz9OprG6k7LZpyfAWH5tIb5Q8D7NE2U4fb2cvH3YyuSsDgd3j4fGet
X9j7S6ArAZeOkx60CRp472/ZNLJlSujOhgDM9Ce6QxbEOQvBJlEh4P35Wkfm2OBZVHLYFX3BUPfg
c088yhx14UNZ9EnUlwt+GtcWLFSGeqiZC98cOtFdlYuU7tYzO2niCw+rMTAKr3SB38xqstVwWziR
zn9MDMCDOL9oXOS56GK+fwZTaixeBA8Df/ZBgq7hgNktuOWc+Ig/Brv3y6w//9u50E8NtBLXGEIQ
b27MKNsdLkWDqQF2HuLFy0Zz+/nzPrYg3y29I6ADzMMOtlef2YM1l/mIDR1ESbfGLAgrU/hTmB/6
EdzZE5nyx++WNsK63C/iNmp2728Qk00NTIIYQwdlwEDFfZKJLcIujoThV2gJ4Cm46r8dnFkU3QwD
EScyyF/Sc397qqDovKkqhxFTgVZsYWTmtu9hRnPL3Kq7XSwvum1zxbiqm7gM7VE1bz9/yEc+INYm
8yF5tSgJD26aXkdiThnro5hThbhw4T7eC3ElF9meuNWPVQFtMAMQCNGJrOqQC4G29aAv8GpCDJ6A
vOZNpjxlpe5cxJoGNoLhPJ4glR69UTXkp9pwR9IaVqdXhBIR06sPo4FWwXkg1ntuNMXmIsAbJLp0
JpFfVmpvt0ggIWD7y1zxOcE/OYjMZvjat8NrmfTGF5EuxSZvkhm9wdHZMzHq7z9/Dx8P6fXyVj7B
SjKFd/5+89XJbGIuVI4MtoeG5jZyQ/eKXSc7qTSGgZe066B8N06IGWWG+oDGu3UiMT0WRsgOEE0l
vFFCHVxB5FZm1HlcwWThxeonUQmCN3PFiXbwsa8aticUAEinMOsPolWOyd6o4zcXKoo6Pra1muM5
iR2r3HnL0m5Hhsjnnz/aozdGJw0iDlyNjzP8VJgYC1QjVblrPKmzHl0bNgXM56sc+5CQCkGNiRgC
3+fgQ4LTXdV1Qnisil7d9ErkhGk5IlhUK7+P6KGXAWSdRgrSc1T17/dKlCYE38RBOmN0s109TV5o
J2qyiWKvOZFBHbsrJIRondChYtGDTTEA6itSwxtCMKYIvw5Dv2F4h9l5kpxq1BzbGA5hfpVb1OlL
HT7Avu/cxiLcS6zOLnW1z0J8wKvAEJm9ml5MJ47NY7cG8xllO8i6zJcONiKTjqoZcCYKI9hESH+X
3a6b2zjUMHQ7cZIdiXy6SuoN4oK6hczw/QsDEmVktNnGsHdcFGijxQviSsmAkoziTI89SgfFBMA5
5dGJj/qj4gMLMj+npckknXs92CuJDtqJidAQmkoiHqtcOmmIPafjaylQvbO28bRvqE5jiK3ipiaD
ZKK/KqRuVqvfOvZU7OYB3zJOsLO4gZoY/vZnsyJaaXzS5l0VTN4/GqjfjSA9mkKwjvZuaYtvDUZB
yIfbJwLskSjwbqGD182suRRTAr5yAUUwh+iJ4GBi9JY40QQ8kkXoCOuhV8rUi7nLwQ0N+HFPg8I2
1pdF3Xnj2FEQa8qmM5XOd9VKvVY6LHw+f4rHTjeYlTajAqosuHcHO0xnTjAYAsvSIbOTOlgUiSWw
gXpo4E6V/kNpShUxC7U3wkw26YTzi2HeVUbT3CNshEA1kWPISaqi+DKjGN3xxcxPn1/jsQdDG30d
wxFRzEMpnhxjQtts0FDJNMX+UmDPujHSQdnEDK9D+ENOiK22fSIqH1t0RQUyYKW380GgE5F9nFid
aAxdNvNZltTfC0BPmx6j0nNsxHB+jSCDfn6ja0w8qEl0mq3AcdZxAm2K91s6ysQC9UYh0/Di6ptd
j885Upm7tOmrvdKP0TktH0SzZFdf5lH+9vniR8Y3JMt8jqAhV1uUQ6pt405Rr9nr+QrJQISl6Orr
VDqx58taWjvIuR0W9ancz6nWTGddAXhoEhXwV+bpp+hOR2L6Wp0xwAEEuyI03z8KHC+LeCw03nkp
inNC7Hw9xfpL73Tywp5bsfv85o/FWQQ6cIJZMzwAUQfL5XgoKi1WFMti9T8x/oHN3JeNtbGmFod2
vEzTyxixuOvFarzfP04o3aDE8PTBqx/CBnS+PwyXvD5UHO0a6Rrjq4ynhgnhNJ+4y/UuDvcXesAc
I+uhAgvo/V3mZZNo3sBKJKXzpijxPVbsrt7mljOcqA6OPVD4tDSDgcTzHwenR1YtMi8xVA1TR5/S
jXAtvOhokeLjJcQZJUr/hvIzPqZAtvWnz1/mujcObnNlMq7gXsCKHw1b9LjOy5i1h0qxt4PSry5k
WAhfufzfNjCrrL+Y7dbdfL7ska8XCA/zT8LG2lU4iKQ1+ARpRbj1JqMVfQXHJ2vk4lV0fU2F5kKm
V/F1my6VvR11xXiQgNt/f3ziAQmhNWyvUzqkvN+/YBtDP3dRIhEqbp9vPVk8OM2IxfWiD1u18Zpz
VPiTUHBs//7OAiKxQl2J70gEHbTCo9TpvKkv2MNZ6n7Hn9bcFZImoV9Uw4nj+Jf2z+Hr5dRHE3pV
FYYC9f4mK3Vxo0XFgGeaHetHh4nxBaMqfdeNxXi+9EMSJrGdINSWVl8HbBHt0M1AbCyqiRlS7kZj
7ENVmM7HeTZCCCkF/mqycsA+ZYZ4bhsjQaeqsm+maEkNRNeX8XsJn3vieS7TxVCkLULpSNcH/eQt
2Pump/w1jnw7wHhpJ9AGhMJ6CM103QRHWzH1eFIp9Rdlni4KRNlkYIG5CzQv62xULOblShWMOT7f
w0fCLugl6h3iEejlwz2sY26YdI7owx7Lqm+Ey4fWqGMB/hWMgpXoj58vdyS1oiG2UjzWIP9BcWRo
MzcheexDWzSUztAWBxwJq9/WUCHoASPivqCzIZZ2sDudVkRjlSh9qLYDJhtVXqaYyDVCXjQu5p6f
39OxMACqdj26EPhkYv1+e2L6mlnFuFDOKaZ87Fyzq+6WPoJPPkzCuJroSUlsj/oRa0tK6s2UY9P3
+SUc6zcCfNBRZIbtSW588IkoyDuMo6FBs9Ssdma7IhyLZEQjor29VKBeutjoviIUYpZXTiL11RF8
jBEN6bXXvJH5m5aW0+vnF3UkKpPYMhoiWwfseBibEuEVbWFgYgzWctqXGe7VY2/12zKu5CbthJ74
KOqckiw7siqs4hXD5JFQMZt6/zYSPfewnlTacGyE/QRhusV3sI3MB7XRTekzP/Eu82Sof/9mGSSD
WqVrZXDcHpy0nduN5mAiiz1mrorcK6ShfV4zywk83FA2SEsD2+CQOvH5HokcaB+tivK01TVOo/d3
OzoW7hDN0oSVTi/Xn0yz2Jo1jW6oAV3cbNW+GrZeGXWhZ2Pw8fkL/mh2QcggEK5CpMxDOfzfr07f
s8tdXQGen/OFXRnInbX+aHjFD0lj/T7zOiP3CyjfZ4M0K9vX8rwtwmjKWh3Ie4LbrIs+bqgh/Y00
I/yFDgdQTMr8pVbit88vdn0SB4fIr7JxnYnzgg5TIc3Kk6nxJtSuukrHhtgsvFTe2gbiHCUGjkN3
KiwcW5BgzuCRmpoAe3A0g2ZreCXIa6kONg0BGXRx2RVNelH2aCKceBVHdj2fGC2KdSOw8Q/2wTC7
wk0478Moyqwn0dmPdbOUVy62wuHcjs02beNTKcCRowOdO1K9X31wtv37ty+ZXJp547ShrBWMYrJC
OJiKq0Xso0k3PbXedGogfiTSwk+GU77WCGsX4P2KWCSbS9+XHT2sZMohUmRLf5a4M2PdPPUQTVs0
JblyYnMqL6alNZXMrzpdf/ntnQTlG5VsaMRrUn3wrFPmEFHZtW2olcCMpdMZvhI7RLMEa7vt52sd
e8bo8jAWRwKFHO9gE3kFvYBWn9swybrxPtYK+ZirIyIQpevuqqVJTjTxjuwjeJSYRSC9RDJwKEXr
mHQ5gKZQDBZae4fcH56hs5olM/KWfXbTNhEpHuKCp1g4R/KCVbQG1iGZNGJkB2eoUWiZpQvmZSmg
nE2CPkSoudTFnz/NI58k0pJ0rhkrGGiaHgTpVPVSx8sbERb5UMM3N+VFJpwsSLy8/f0HyQyM+QGZ
1brmwQ0ttezL0Rj60KustvXjHKhXXsfuPU/gDXKRs43MId58fn9HdouHySN8LYaOSJ8d3l9Wj3UJ
fTE07LS6GiV+t4uJWXSJIOV2ik4C5o7sFvRCVt2qv075g/XcPEfYv2U9e+iTn5VaghfuwSw0qiGv
20zN76paP8URPnaTjByo9Nasgvb5+yAwFFXXoYDdh+1sOv2GgzZbznja3qWaTvHXvtRhQX/+XD9y
xJhAwEeDjwyBirHpwY1quZUWoxzp1OkFKgiTg/bDdqIZXmZ+Omp1FrZCNR611Fnyc22k0bqNZdvv
4HqmPxLxS1DarC39R2fNTreLVSt7cyOrk9sSH27Sg6nLyruFD3OVkTCi21hU8Z9J3/Q4xKEXvx/H
xX0qarcsAymM2dkyyS7iE1nkh9fJJ8FRDtII8Dkd6PXnfxswUsTNg5V23CWImLuMsyqcjU71i8Zc
zjJrfOUxPH7+ZD8uCU2fBsWq9wY15VAmJVkAR+ZVbYVtJtzxEqgShZxZ4GTv0y3oFrAXZD0XAyif
U4nih2DABJX5C0UsRwnDtPXnf7vbedScAa9mK1xMUaIRsPrepxHvfxOpyW97Ya2LEVapERjAY4vx
fjHhRtgqtDjTmOhBSF+iLh7gQV2fIw9/0hrnwxfCYtBgUCdYSb5UQu8XQ8OjcgY028PMiKKdazTO
c9cZt4OSRJu6HDgVP3+JR9Zb08/VfBXbD5q279fTHczb9TS2QhpMpTL4rR15P5MkHXHlLtjID55R
oYnw+aIfMt8VpMvMHyUEILQfOh84WHcahlEsqsbopauZCJcmK8OuS4dQAudBs9qobvTYOOUac2Tj
kPEwIKYbQdP+MLGrsR4eRJrZoUha5XGMQbKdZchqBHrcnHSp/JW5vctbuU/eJQ1DMi126cHDFfpQ
qBjFw0jx0Gr1RZ+Y+xbn8sknCcnuVBfyox/psU7N3uqoXltJptxoteXeYzBT/tTbElkEVmSPQ59Z
VihoNSTnedaRBXvYiV2peaIhYREl88WQwaTy9V4FVOlEfZ35qoI2X8D7y77bdS6/ff4WP/agGX2o
2G/RCqBypp30fu/w/ZG/4ZsWNnGq7mER6JPvzVa5Ao+7rPOn2R2sDfVeczlYHRqaQCy6DKhS6vTI
ARtOefb5Ff3qJr1/4CtAhqYW3S3q18PxuirMpKNdWYfeYqbThpeai21qxIuyQZ1RZ/SxLJQolQCj
4GMcX7yZlD/IRsZY6gVLptoi6DBx73wVkHzl22h01+Eyq6a6TWEo5EEqsuy2atUi9TvDlt/ofFuN
36Ngj05ol3tfpO4gkFXkJo4ZODf35+kyeSnWA5YG7wcC/+vn9/xxRyPqgaI6vFbkWuhJv38Jsmgh
Y8mqCaEE2oGs9eKsK3uQD8t0aub1MVZATmKwQ2XEUP8Dl7XtoIzEVVOHutsN35LRtOF22VpgF6j9
+Sq14Yk4cXSHMe+iZFjzBcRa3t8cPnUYv4OQDfU+mzYc8zkHTJdv3LqH6TlWsB9bVwX2tlibBSjH
WSWjKEicOv0LFPaf70zbxS8T99e6kV2K/PvBH//rpnmrHvru7a2/emn+z/qr/++v/tf7P/Kb//qX
w5f+5d0fNlWf9vJueOvk/Rse0/2/jePXv/k//eF/vP36V77I5u2f/3ith6pf/7U4rat//OtH53/+
8x/YNv5tK63//r9+eP1S8nv3dflSpS8ffuPtRfT8svfHqhjD2yb/heq6ShBNb79+ov4BVAtZAWCe
6/x+pRpUddcn//yH6fKjFRCJahoD8F9IWYGewPoj4w80nmFWrQZaoKBg3vz7zm//+oL/etzxW/2v
P/9HNZS3NcR98c9/cMrz5v/7S2cfcg1r7YoKB+eXdtgldGslRzZT1YMGC6D20llSdknTrPNrW0FT
5nakvyEt3xFLXN4rIKziyxkcUN36DRgok3HtUOfan+Vcd9puUgia5zAlNQ/xcK3EiTlOEcic4iyJ
oJTQIt/UrrC8l1kWqWTHx1p74yzQXfZAbhflrM/Kucj8Ie7i5EteRINyxXFterFvlEVd763cjHGI
TR3tbMya2Bb+WK9Qt3bS+wd3mJzLHGL1LeJnYjlPh9x84pErTTgz14q3zJjKGycSrRviFDO30m8r
rS5/WP2iIWvTo1cX7SMHbLGKqZU2q48qJhDRNR+HbHbgSCp7I1PkEvyWo2IKXEdYZuihVvvNTMrI
3urFOM5nFUZyHkIHXhGtLqZIiywDwjYEwLZbSGZXaH6lQWQKXMyf4m1pT7GyjWPkz8NKiCm+KnrP
uyqNuXxocsxWtl0rpr1aTDU28ilqAsAW3fR73y/9vcTvR/exVJtx3hgxr5VdZrubclI6c2tmuC6H
RuFq2HEa8ThARFC1sbgy9Xp6bjK7sX0j7Zx0U8RdqvnWoBjCj2H3v6Wyl19zpv64ikpyCnBBLBvb
d8Xc1fvFLh0TCww7joI21eI/q3LVNlci5b4sVEuGhSnES1QA3PYI/gFAIHOf4EX7JAk0TsshZjlx
c6Fj49AFUZYgEqKspFNF74rHxMjH86Zxi6u5VfoWXWnduNCqfvgRG4sMvXQugrE0ilfACfSyW2TW
5yDPM+/GQVNm9iM5MSrRtMG6VLM5+16Ijl3jZHMEUwCfF26HQ/VnnA66yukez62vd0qR7CzUsUWI
2oB4KMc6UTcdduk7lNmIyS25FM+GfXqFoxwGIDirqoxVvGzwfCsj1m8Hum6Fb+n5lAaxiOVmaVfe
gWr22E1XWt6fddZgDEGhl/393NckigBL6qehb5FwytN8eTSnosPKINWwyezNMUeMA0Gv6zpV1ksl
E1i2bjJ2X6o2Tf90YV70eExm49OUIFAd9o0hvwzCdlbcdmRr/tS2vXIm094CMhh18Z+0iJLHTluc
JNSjWa930ZwMWThPsoHpHxduSKc0u6top/d+3Ajlrq2sDOe62Ywc3xU2rsGRHItv0OVz4XtZzQug
/6ldln0mEr+KlfTPqNZ7SA1JPum+lxr2nZbl8SPzQ2RlRzuLdkmaAaCI+8h4xg1QRr7qxsq4UZU2
u0H3x859qy+tn2WixJ2vDPzMFxiimn7jjNM+Bl31JS2y+r7DqKD3TUfo5/DW0Fm0RlM8KbD/+73T
DvJsrE1T8VFY9q7SsrDqAGB5NodqOXTqxmzzkZOwtNUbV2kib5v1eT5iQTo1w4XermKNzqCIP5tJ
md5qo1uK86rPvfjWatoyp9Omymjj4WDQ/liomrpAWHr1PeYaFr+yB2PZK0upRMEslU4LEqPMXzmI
zXnb4adkB0OqOI/9PJZOoOuUK3421l25aUctf9RsRUZhXw7l0+wZI2j8JXNfu0pWt+5Ep8gvrDaO
N0y8DSqMIYkqVBhbhcUjkyzYK5ovDkpKpBOTqxZbTI+Sn2jBVe2GgXj9jGNALy56d+zLoIVesa9i
OFjbxtIWBM7hriQbISPV3fZ2DlVDCKN10UeaeFO2PbuPho48oh+TUaMEo43l9frFetvEGvWzaM50
7Ma0ObttG8eQBJgiuosKBTc206ja27Zv42db7+skWHth8RmLjnMgVTOKzkVi6Ez9eG19SBtdppuW
kU0SmsgxvZTqZDhBNxHbwpYP2QyahDnn1pno7AS22lhzCGFc3NmLlsX+GNV2F84JxX5g4nkGjKsp
lIvGrJs54GNeXmHWu4+1PvRvCz4aVwVz+zIQUIm/CxDa6J7Xdh1Bl9a4dhSzFhx+yjh/gBgCEq7T
zaYLFw+Mq28wQXqYhtzKdpOF6RqcVIe0ilIiQ86qG1ML0c8qKrcGDYwszKHGfuWtjR0Dzjr60x3R
nuKdLgykOoOAGjhc5WPdVt3lkLoSyNu8SGQdJjdLdo3I1ft4qdx545ZY2gdNZg7ncnL0OrQx0L03
nATypKhMsfiWaLUHbGTiG0d2UxHIcs0yy7QWbqDO9XJjismDS4p8JwerNi1/FthJXKROpjT+IIU2
Yz8v+yGQS9nfkRPoDZLhpvPcVrPxjcwcsyMLawPpJxMy3z59C/NpgGB+r6hoztLDWHVdnbFxziaN
qstvMstoQ1WvY3ubKHbRBpOnYN6kVob6QuOg0xBWmarBd6vSvq0kchf+MrSm2COA0Bi+UZnyVsm5
nKCDkjWENYXfVwZP+t3C/1C2nFxqikp8qj1yPNX5BX4mOmdbNy4brD4Nipgujxq/KsWg+oJTt9nW
cScTGL7awF9EKul5cceh3DS2qVx7mFGU6PC57JqybSYJ5N12f0LRrHHAaOtF8Y1lQDfeUsTwyr8R
FRvqWP1bjJDKbTPA29wUU4PyLfMe7aKc86QN3CZxojByrfTBW/okYsuLzt2YJAodYLhKXEaRtA3o
Lx7k8UQWfG+DpuY/FmvOrttZh/ds1q3Zc0rwFsMGStKdVpm1vAAePO4YRQD7kEA+gJ+40ubQZRxa
+26md3MAtTN/1oxoTkOFaSnGeZJDDE5RnwZlrxC2JXXhk4WG+si5JIzHOve0ZcccZLH8qleWYSum
uSv8TgokZs0lpaUzN6wU5ElW9/5gymo5w0fOKQObj0ZgKD1ZX+x0qQ2/TXj+KG4n3m3mGem4cZoh
NfczTibzBniAPmysTnGlP9nkxVSbo/4D44xKI4+I3BeRx/H3fh609gIUDyOXpsT3zM9dodzjDNzl
YeImNrzwXqbDFpkF02X+OQ53+OZ18cXSlopzXpqDPe67xV0/Jak1yBnRQdlr0kTZZ0CXWA1qt5OK
L+So3U9SGvdMRPLvk1M6va/XIttZ6GFl26Z0UedIm5rdinRGTnKBBla1LYEVkMqi/dJbV7U7uOYW
pmJu75d0rOSN7FP2ozPVhvw5qcNUvTG5cYeHxUv1Be+DmSbaPo7FmHwlJ86KXaRG1bTXQSV4FybO
z/W96BoxbdNBnTQSYEjU2yTTtOiVBmaebEvRm+oD+YSj7y0jkua9ISP4Y72mLqeMA9/PLigjVhFO
3gvK0msz8ZBLFaHXZzdZF4clP74yuzwNvdopT9ToB2zGX8sgJs2clZqM7uwhCsbrmkqQD+ZhY87Y
jXlpMT9oTk/oJKvMDBoFerO3GTVmgTTIBkG8tDDl0u7Lrwrvt8rYq/S1q0X9s39fs76vff/3Fbvr
uOs//11Sfih2H4p6fDusdtdf+ava1ew/4Ays9mWwZOihr8JOf1W7mvHH6jGx8lCh/K/jmf+udu0/
wAzgc4kTAEqY76pd6w+kLMxVb3UFFbDHfqfahWf3vstDHbtCpwDE0G0HG0MD5n0jZOEKRnhSKWoc
avnViAb3h+F2ZJcttkdsqFgxp0DGo3Q3aeVlDVoiRlkH1mIakx+n1fQqxpaeleV19VkiOVaQiMZH
GphVKcLeMuNXEVcoESrOolw3WjLKM7WIYj0cGtHqNKJ1eotSS7s4MFGw8EsjTi5EFgl/0I2d2XhC
31VJnj4C5dOYImHImWynso0ImmYTvehNthpjdUZR+81iOo0/kjvRW6tWYFcKzBWKKsL/PfmyAZ8x
n8tJAISI8pshFgqoL8sQ2lliE0s4SQ0uvcp0O+QQaANPuEtxYdRWd5nHRtlSPUzed/AN9oJqS4be
Bvqh3nI+52jJEx1V+WeniRl/H7S8XrK6Tq+yqJ/ozc7j3tFq6HX9OHDcADUrYx+RODKBTtMUZ9NI
kvpLg6LG2znDiB83yZvA0Y++43MWx5rCMWyP8VnL8TeG7ZLNz9Ch2nujmjERQbMAQTb03IdnqzGt
ciNcr3suY8v8hlCE9dWJ5+l73nrtDazDkVIQN6wysDojUbYNxBOUQzhFjcYL0nGg2YvXU+QtZ41Z
+H3juXXQ1+5XLxaXdZL5UKFK6vV06ymq3zYKHYTncr7F9OgygnwUyRjssnlmlpuqpZVnpuci69IN
OG2Z6lti1IubVHeqtq9HoCHu8rQkuX2m10t/vWQEShSOdEsJer10yBvKH4uiP7oR3U+rHIKGBokl
ydLlcKVZ/c4ul5t5GL6okXeRKNrXQrxlzXTbxl8LO30zcWXMYvU5Hap9OaZ+tbg3Q98HSKniaxUx
l0OOfzKNXZSI5zYvRr8imZjkrjPbOz4/H4N54RtetWtLGWjMMSfnop5zprfD7M+2vi07pvxulOz6
vNkvLjQQ3chDTCb3verShnAe1N49zyIPNeK4179AnTIe7GKpXzNVnBs4lCJSPM9h4gA1BxirfYlG
p0BIQNuMk+o8MF/DYA+iJJ0ShRb1ZtSk8gwOIvXNdvip592V7Wa3IOuay8oSWTBOYvoipBt0Tr4d
ouEiicfu2hmBt8SOH48YYXj7Tk9D1xxubUEDGsWsxfSePO1FlQiyuSA2Qs1sgkl9AuS50SL5RN95
U3a8U4e8PbqVeuEvFL6IApJC0mmyS0xWh1UavvEztWZrf7fN8S5a+gfDmbZKZmNCg+BQQ0MDOdQp
uy5sa4tkfaA68Y3wFNofZmh6M8Iq7TZ17Us3QXyPXMFXskv6Esg5KCjCWnvUJUJPJEGhVmeWkQ8b
k2uh7jir+/phUB6T4lUfokuDEX4sn3U7w8i7fXWoOtT0Mo2KLZ9s4M1n9GheE5tUKU4wBOiVyk/F
+C0xAf7QwnGSh8nTvrRzVe8S0/uhKN4Lu+5yBLCm18noWxgvhUp+N3nmEKRd+8VpizFQp1n3mRwG
jtvclYxkI7tCSt2eDN+qnu2+34+IhJJ9ekE+Z9uyb/Tz3m7CsVp2ptLPYTSCFuPObLX1E9K7IdMD
O5rerEGiEG8Oun6HG9sEB0e2KBPkt6nprqpr+7lsz9Y97RZTtIusvAjZpeWWrkl+ORfDfD+zzNSO
3xxaEyS945XM7GtjyZ9ohu5qYAkBghw7kQ/n1uI+wELG/2HaQq31l+VGTdMLtLe3daEEtclORsfz
mlnFDy9xfaEtg09bzkp9oy0qmD+jxKjdsS/ysbO3S8RXLJ6p2b9jA3nmVGX2UE3tzoSLa5bGXeOk
N2q5t9ZRT+7umrH4MtfONdUiGjMQjsYmaNruwcnGe12Zzk2332jiVpFiCdL4flpz1ja/qPqXcax6
1CiH7oEZy9Wo/KQL/SiN7l6fLryp244d3YWGXKmc/TIKKtR+5yk3kDOb5st42TtMtjqFuKxl6Q2i
c3vmNvvCkmemyYc5ia1s7xJsoGtb2VvoM3jF9eqQZ3R7LG2AOdVlGoiq9M0Rjywno82V9c6mdtQl
9yU65DSHxk7fZm0Dc6iRhJqipBOaGdtBj36K2TrP3PwsnZzosqq87qW07DxUR/fMaegJj/SAFpwa
g3wcaYqhG5a0sEj8xYqZEOU2ZfoET77bLX2z7wtzZ6WZzzm79Dc0u/Yieu0Kda9R07pVve3HcgM+
L0DKbtMNJdwGfbfkw482tfaqtG8pGnzdWLbQD7ZWUxCPfyz6ubdUN85Mbyj2F3Grlno4qZcmmni2
IUKtSc68uoxyHxW65MVYeoB+ytShkpuLmzyiiCjoOUp1ekkbsaeS+GFmzc8y1S4HCW3ZMJdQMkSj
Dti2fU+0nbutU5LIV5shtr+gH6Y/uZMWB7qzVyr0cPPmhrYV4bc2ysehs765S0cn2n79v+yd15Lk
SJJlf2jRAk5eAQecBCdJXyCRDNzADMy+fg6ye2czI0syZt63paWkpJjDHYCZmuq954LGoNMgv6hh
SpZRa7/g7CguDsYD0DW0/Xyfbg6nj5o2ejq0HzkFQXIv9PsN49hhU/eBcW44/416ycvVHjQ6Mx07
2GatJ6tRrILFS+EOL2Zqc5fHO4Up35TrqWcxNwwOn9K1aehm11mg0VhfglPm6bE2B5GjFx8HzeMm
VdfZ0hsPWs1/fnuvw8LUohWT9S0+Zjb/3iljTSbOEKBEsvcWusPb6VSUN/Vpsz5iSPOvBrWe3cW5
QT/yw2GHqwxVIe0zQ0n7wNmWU7tvqxWDEf/OGD7YTROyML1Tq3mVkeOh/C14kOm9n3kf1rI690GQ
NGkdrusXnxh5jtPrVa93celMkZblx94qLmWQPZdTV4bo2qJGlclkc0SechBcm1jiodQ/oO342gwt
69h2GobxdpJGWGi8Pq08QwfiMbacBFPotwyoWeQ4xc3oT5elq1Be5m4fkhp7WDbj2XF7XsiU0C1r
H70yJrnOrPRseewHnKHVcNJAc92WfDdXP9CHPE7GrN9nxG6X1hQWRqzKb21au+zbLgT9lp5Xw5q7
vjSuG9YzX3B7YvKYoMGI+uqzVQJd8sWnLmOGG2yPPr5ua/tsySIs1Bq6an5gShuTCc/o+5Mj5nBV
ZliuBeMQKsH8uqYpVCCt0v2T6xjfJjc7mSzw1Wxc1y1VLbrLgpMYSsYIpG/kjVbiFCJxGiM2mDuU
2nofMNjG/BtZVR5K32Vfbt+7ROmWxSfVfcjLcQN1VjR3hUZHjE764tqoiugxVG1Y17TFOAffLs3k
+SB5pcktcy9+jhqAnObsVJj9uTR1aBd80e2q8BGB9M7TYurpB6djP87LE1UJTXkD+YAR1a4WEzgW
Z+nXyR43oIFz0mXfZtM+qI0ql0ISMEm0b66rhfiJC1lVG4t0DgHW8XhK9jpdveNcFCsrsxN/eFgo
wx+KcnMPc8ExQ3VOuDCKCmVv3XSV+X7uv2t2dtzau1m/QrcWB6k4BCQ+LKWd1N0Xf10Zd1978wso
py3wD+no8HgZx8bl6PE9deZz1dzhJLg4sr0akZ5+RPZ/HEH+1DAJmJ+TktCkrPRmLG37qQ4otmR2
duV4NOpl+o4RlgVHdoeekI7W4RS9qtoJsxaAQ8ZZo5pQLYu58DhRfLR6g3JY3BeQigTK+fcFA4Yz
MpEoMEusG7INc/q4B2EQMupJ64kWHpXTQVT9aUGtAFU4ynuuD7/AizcybwnCoozEukXB4n0baddu
mv7s0NQPFNxCOkWSnbvuWAQlfUdadqHyxi8FHd3VtL7JaV4eBL14q2fTSW0mfOnF9r7b/va5Hy7W
RnkOyKiZrzBd3GxYeIttch7ESp64umKm8h0mWTi22oEIHA45lEIi4DShm7zkvEFpqk4IRiJP7+N+
KOO93jHdPBxB4k05gkJot8XKjXKac75+Wer1VJfWTZkPR0T2x7F2jvPwPdNF7GCrcdOvNMHupLUk
mbVEZW1HoMejrBVXmVcnLt3TMheJMT+O3qlpHrnWIKRMjprcee+y08ApfzCD5mBOxPWY4gYeRDj5
3snOqkTNP6yC84W5PQ+jezNn+rXPYnlrN9ORts1hWoZ7gm6jsin70LfKmFQYC1+C9rC5+YsxaWFP
d/3gDAahCNZcSBrRBpMEfLgq1Z4s+n6d51x7hLqs29ycstI7rYhhz5WbobZU2l3gTZQ7NBqN8mPt
Pdb+DNRUj1AOHjxN67FM18OLJboQqcW9yOg0VhejHO6xiXjxDKYKmR3GiIuoh4OfiRurG0Li5bLI
cLeEf/CHyoxQowtugkx1YOHDKbxNs/ebGA/Y7Qpr1wb15Q0ylYjRadzTMz7OuY4+0fSMsJyWz7nP
em6K4aQoDxtOyZn+wtyQZcCqGfaZ7sS0iZrHEs8mb3rD+WMbjOCwGBxuUHNdapMDIaeba3PgHZRF
cSqcaTwFDiSQwamfGrK2eri0vMA+51WilQwY4kOdGPu+oQfbN68aqxA26nCh1y6vTG+yojprte/E
CAxxYWjXOAS+4t45MmRxuP3rMVisPHb9fDv0PY5ja2fZ2bRHo65iofH79Vrz+9gbanGc6Xe6C5Fq
QAEcpZ/tKThUo38z2cMHsW2nphL0ysAqqT7P2OW0CBzQS5PNR68nc6PbVjNeyjnaysjC6UVxr86w
l+bH3iqBxZqHFTs0EZQ1M1QxuMfNv5apDQXFJVCe+tQWunsuuoduPE5558aMYMIAid82/VDFeb9/
U6L83VNd2gXVizmUm2Lc767v8wAuD3xjf/xU9P2M63pK5Y/UtFPztC1LWYa4nYY0wU3qN2FZqcln
hNnp7g5t0ii7VMC/tC34dkMAGfbd1Dacp2oTXeyhEkZzCOxCpbcCPTuo8d5Yb+Tm8jJrlj5euszP
zKihbv2YpsaanTJnTfWj27pGEcm+7+7mZu20Q6tq4zoVPZsRSQa0gpDAdlq8Gpt3j66bo4FdTnoe
MlMyP5eGl7nnUVrBwBGCZN1j2oKPDi2rNB4omjgHb2rm6FkFKv9YNgX/PT9rVVy5XTBc/x/VtHo6
VlpGqbQOKhZmxh+bn38MlrlX8f/va8rtp4hnNxT+pa85v9RfXoZvv6l49n/l331Ny/oXzUy8TfDJ
iH6mEfnffU39X3iPdsEYIkw0DB4dz/+oeHz9X2gYyHeBbfCzs4mk7D8qHs/+l0XQ5N6g3DFCFv+9
/9ty/R+oeHZp2v/T8CADR4iJvcyAE7s76a1Xdi+Nx19Vo25Ayx4XZI8+b5SnQeEM2xX0ybXBquEn
0whaLWwLvZbX2twY3odffrD/XNWvWqK9t/vHZaBH2lN9EFD7u9LpVzGxoAYcUYpwGcOO403X1Q7O
LR2TNJyLJf1cKGVikfG6+uPUu2DApgH7UVy6FWfOqevTuz122z6nGWy6yM6z8eJWA0NIncBtFl3P
Ftn9G9f8+9xid7DYjmWgEibTi/to7d/pFwF0WTK9FW5rxWgqFAoZsR0JUJO3LbPkK2StVKdVmj+O
UnI8ARZxbnQK+rK3jatsRnw0sNp7oZen/psEpl1P/+td3S+Na9Mt9L06EvD90n+5tEnnpzM0w8KN
T5iHt7lrGGxZGa+5NSejVA8lTt2zGE1Ev5phnArlDLSrp/4tX8prlfHPC8FrBDpuj/J87WGsqPA2
o/855Au0iso6Fd831DL3DtDYBJQbidHoQRV+2S2N/n6DXj9TPz+bUIHdWq7Tun+l/B3SQhl+6nF/
XEvpIXTtzGZfKPWkmn3SyX0QOHXY9tNbeW9/SCb5ZPSS8N/3xDcX8s3vPz9tlRTpRGfFIsusuNHW
oKcfafqn0S+xTculGc668JdwWCb7cZk2aqVpbR68Kg3+1+jAPVlhF+jR70Q3b7qvHlNX+YOjcL7G
ZqdJOpieVqItMKw+C1u99cxDJkVbXobS3KZIuWv90hnKsCK36zOUi/+9Lv5PXnNoKTYfxTuzwyKR
D/7+wyyYaVSKtzP2e3vjoDWPfYJ6O73JpipjTO7W6acCx2QEz6G+Lex0ezdrRf/MQDWpXYDkoTlv
3afBXrXrtSycAyVmfupxC3/4+5X++dz+XBfx5zs67gb71R2URemgp16CGKLkxKkGLmnUuyvdoiG7
MVGm3eJWtZ+2rXsLIv3nw8OYaXf78jvZ0Ope51S0vULZ0Y9F4itdB2LYbXnUTgENb+KG9E9FM5of
jKlWP6ogX09r6+dXq70WSeV78o20ZnN/RX5bR7gCwNLcKpjL/P+Vb2cqs1Jft2xNEIzR76/6lWnO
1rKsXUurVo8CVeN2MVmh79QG6/gczP04hbJY/eAgfUM9jEBgiitMtsb8AeTNoRWZoyUjiqRuT1kf
5sTSN+NacywUb63ZrPI4ihYJmu3VNZ3fbcXa+vd7+2oSzMJt44LEVbpL1FklX4OXyxrbc2FUc2I7
Up7maZlOhqBJtuRLcZj71kqsytraUJjl13WetZNvrPNba/Tv4tl/XwRmFhgqBjsTf/L7q8CSnBVu
u06J6XYrtTKJ23U466VxE0jvnWjoSv79a//DzWRztcAkoBemW/TanmQxTOuMLYCdbZMjpVstHBOa
n8+kEAj/AGiDgdHYrde9arvroCO3cCND/eKY0sOH1nwbzbV+Pyu6TtjhyvcdJNLYm52r3NgYEyDo
bU4OLYQ5zLEf2FFBWjLNTs17a5D/umQhlxjYDpURey9BAq/z15mo2XTG0jmRI2a+w2DrMnbbafxo
a1l/BTXQOaUBWqFCy7pTpwjDHJvWe1rG7mGzhy4J8mwK69R0H222PQ7XzrLrM/27tLLmQ8cKenjj
l9/v5e+vETwe1rx97dsJB69fowBGEeinJfH7ofhhmXVJH3aZmM3V20Oe5ubJ5IU5T47ZPHra8jUQ
LYdEVCKHMetdMM/lpl3D8GieW9+Vd2YL+04yWMRbmqrtg2oRN9pMce/KVb7zMq06z0N6o1kl8DGY
6TUy1Xm+Xel4vlED/fkQ768RfGkG7wg4Xq8PpvR7vxTGnKSTvl1z2Jji2ZrbOyq57ZxadvnGM/zn
5xHFTR2HSgAULoTL318a9K+WU6bOmpjrKj5aUvtG0VGMh35YvuhZIas3Soh/+Dz85+CN2Afw9dqv
Pm/oZmwc1YROBq32O9Ab1XdNrd6V4xDm5S+988aC+9Ov9/uTss808VrgddMJcHj1pHhVKYgLy7ak
G1onmiwvY2rcNk9LUQEY22bvlgxi+6mfELyCWkSuPJGOXHFM1o37yZPZM/1fIsrl+la29Z9vHVfm
4B8AJ0pGyuu3bmG0rY1FuiZBbVXHdAuM9wC9kD3U7nS7SlIM6RQb3yXTktAyxVsGwH/6eLh6VHK8
/bz7r5bLtm/Q6BEmlgCyWd/pWmd8JnLxqNl4yGPJKfmwavIbfe/ugn/Le8PU9Af0DeEJFf4OQ0EB
AkTn1YMArkvskRtLMrbULKE/Bc7zYHd9VBN/Nh1KNT4Hs/DuJV66giEEhjpvvrM2x68iSL50dKYu
1UK3rOWR+Xr27u8rzB+/zm7jA26LZZlCl//9/l649VRAfO6txKUUOA12ad61WUuX3ez7j4tjffWR
gTzmvFWJqEf96e+f/mfJ4nCIxQICPAFOA6/o7x9fjOgYrYAWfUlbRnvU2ql9t0AnX27LkbcK8wad
kChjrIrfuCJ1mWlkO5wMA7FKuJaj/F+X/lzQzrfEw+1i+nt9qs1SNel0q2zWiYWB5Cy1Jkz1Vt5g
EVtQecjrSRP2+e8/wz/cBGZOhP/uKH8ehlf6IBTFKXJrw06qbGScVwaz8UM6jjpujesd7XlpvnqB
ME7SL/lrrWZ2bxU2+1P42+qBW37vDezhpntExqvHYM0X18xn103Qxm8ZLBClyqgqlkJAX9f7y9Dq
ZXNG19jDN+Efuc61uV3uLUw3I1xAQnh4eNPmrdiHn/yl19e1O2o5E+235TVTpnA3ODnmxIi/2sNj
Vd0TJUfHVyyR1GeVx6COWkTc/DDiIFq3sY7FPIIOppPsnleho2GXs+lvp4CJYZDA1uT0YKFH8Q6d
yp2nolhKslSLSaXHcTHp6UMvQsX89xv85yqA2JvOCydZNNrI41/9vkML1aEzJP2QCtnVae+WoEgp
e1oO+ZxvVpiKDENebo0SJVWAIbpthadHXmU7VbxhipHHpcjGO0Pwb0ad7lndwdo2Znd/v9I/H0WU
bxbWUFYt2Iivz/9e68q6YLKVaDR/DhWYtbOc9A+9WQc3Jtl6J783ti8OqMTNNYvk7x/+x6ZJgUOB
hhfIoevlvgYMEO+dp1VReAmtZ+2xEtlM4nhAjIXB4YEmbP8G5vhn+fT74wURa6co2HuiOyid35cf
Ggyja+QWpn5PTF86zVqPNWde0Gq2fp1amt3Gqe0sJ/ZUjAhZoMfVCpQSFAEDRk02t63yqoOT7WkS
jdMdm63otVhAXwqbTPkfc/T04bKN1FeYYd4oMf5IMsK3y1ZP+/lnrixf4verz5kxaPpU6IngCb+1
hiB4NoSFeiwzsvfNypm3XrW8iVKk6dcBwLyINCN56NbOo3uEfSeB8Z2JN2rWn2Tj339UMvxAEwUe
WllYMftd/qWFNNAyAYGDrAHjT82MhH0Pxxs983eFa6fth9XO9fbM7LkDOGDObhujL3CvpbK8i3QY
LYaapoF+HqdyuAk2M0uRImrbcrX0wYwaakAlfd2ZkJb+/vT944Xj9/4JbcQb+ZrIxpNgCnfWmPr4
q4egCOKtiKvJDe6F56afhOzRS6RGDUSL0bdvxMiel8/TKIps36qZhjvabOS4jGn7h5qXeSdyLdqd
47JX3CPGsIfcszX9rQv/c/VmtzLBQRGeRe33OuJk6SRkMcNQsIZ0mMCZZcgX8IR3Rm1lD8JYd/KX
r322B3xVmZmPz35blwjPVnFbSl7sN37Hf7ic/WgKV5eIV9zNryouac2cOqj5E9cD1pGlFoMhcy0u
reuMN4QgMMQZc+/it0twadFj3dYGxCT+5OyZW/ZWIMS+eb56HFlxXYJmdX4hwOm/P45b3ZaoX1cq
nKI91ijSq0hvuuUR+Uy6tyHMKyurhkTKHmmUO0zv0JnWBybxMybTbYSaOaj71rbQs41z/UbZ/g8r
ECcgnzkeGX7Qo35ugL+8LKYQmTfovUqGdNbsm5b2dQgwrOjuNWbDGMesIvc+aJsmjw7CLD3xNfQx
nwvMQgVzy4aQlHz1WuOG/hm95NTBW3nAraBvkVapvLkoU1h4a71+n7UTb9kmtSooMwtOLW/91P9w
4xks7NUkzREWgFc/td8h9CoRYiQoqxh/5iYEusz1k7XcA7cHZ1Q3lkkdsczZs8Zvcm9hGj1ZDOCO
iELfInP9AXDgKljSAYPvuTJ8nVfPocvdI5ua5zBHvnoudSFuheRuIDvWVWhLy4jlZo3M3k07TnEb
0VEa9Xu/WUWS97N+knLpIT6xVnAyyQJcxPlOZakYuUYKbB9jPjL5nj1n3vWIefm5N3s8PaX8UrRr
+aluPPf9G++W9cfTzBEW2Af71k5ueX2cGMpq06rBDRKTF+yOHCjrxsVlmgSirl5mb0SNVvVdTGrb
xmAjDb4X2fKFG9Ed1LjljxKS/xsVwz9sQ/TEmBqwwu2dsdc9ihILOeg/laIumIbrAb7kdcHzGtJW
VgcTIe3RrevpY8CudMu6sKGdmp0Qb6IbK77KndKF/cY17Xf293eeSyJHkBvp0CF7vQIx9OxXnZzp
hKms+2FjxHlgUNTeUNPPca612jt7fJtf8edKQ8uXZ4252G4qdfbX45d3GRce5i0SGnh4MvtI49M8
SVF7x3Js1qORN81VwEV8LIayvOpG3f2xWNUL5kVVhq4gBr7y5XCjkcUq0BqIK8cc3VstIE2iAtaD
xxVx47FtZiPWSq0+K9Glz+1sls9sNNejpgbvjV/R+Nk0+PV3tLmt+4vsMVmD6vi6617VMNzYEn+m
dKORs1blIrtjbPBcBnvKnTYTtRpKJhLZgUUY2SehzMF5beRIGN3GkTOskRqrkKibpXsvcN9lB1Mw
fI/XcdbN2023tCXU9XkdPq8GpOSZccRRiW0YoxlDZ8YI3X2GILh9THF3MHoR1ft2RfucTfkc9Z0j
BBQJQ3bxFNRU7yVAQ4gqvCZVKKmPJ2o3e7mvJqOi/5x7WKQJU1k/O8IfSa+rCoOuZkXUFazkbInn
djawdDaINhGmaepgG6sWoDlwYAX1rl3X59TWl1vPrEmM2DA4PfDTFVZUlkP1fZgKqwSctE6cXOcs
m69mqpz0ZCLyHQ6NKceRL6hN1ZkKoYIgow8/CtNcwH7z5Qjk3RAtMR5Y/Kg3ajTfhKfd2vlc7iSo
sbUAF2njCtw02EVdntMbUYm0nbOCtWlX6BZ6VAQ2Hl/QaMQxKG1BbNumeiCiaWrZ7JsNsU+KSXg4
jU4/n8daySGx/BK5YIq/OdbxeNzhqtT0i9EyY4srVeculF+/h03QN3p6XKTsjKNVjfUjPx7L4VDt
PxQxEHrE27g74FvX+9b0SJDfOp380YDngWQ53w1fzClh8rzqcnW9O4icJT1ujMK4wDkTieYNvC9G
DwVTAWsIt7XuEoNN/GK3VnXm/Gi8cVz/o9fGB5h7s20ffHNstl+d13V7UIgpFZiFspPnukqzi8CJ
H9d+cZvhqTtbmfuELbCgm5oNV806OKfNC7QjQ5EgztB/0Acqxu9/3xten57+fVXUOLBwmU28jgHp
elb/XmVpPGzN8r2uVryOkzfcz1NWf3SwjSZ//7w/ahdWOE5qbLDo04mSfm2/66o5F+4we7EfrMF1
uaTVZdDz+hOUQjMqnJ53I7PFrZqAr46qKUSo5/N+zDIKhJ6V4TC2KHP13t2G5tFByvfkNFgLo85z
b7DKs0b0lfLQcy8MdXQQ5m+tb/bPnOTfFjgKQ8OF8EjnBX/fzxLilyUbza/TwXlK486YlBu3tjf4
577u3TryBznZobvl+SVFQj4e9dpSTz3PH/SFSelBsjjGcrNmPpLwakGSeYA/5zL+rIv2ExrWBeM3
ymqZi8qKDDHqL1lVUXfPAk112PuDaIEudvL9IOwrLXWy5ph6i5Nf+nHEXV1U5A095M0um8Ir7rah
6jzxMXfVwsInx04cad75ACE6vShP8DvkGLfAJup4nuZWnTO/FvI+wNA7IL/znct+vg5AzA2GE4sh
a9Fwqrn50nVl0SXkxFUqTjlJfPGmXtSnFUZ3BftqoHCs7QG/klsYyr6UCnZGaPjDdq0qWmOHKuN+
0bQbvrFA1PKZJszwBZKTy52cspzjVE4a2EUoITDrzoz1DvjHndvat9Dj+nqBKKOc1fJik1lpJvZa
AhNr6fstx8ndB0woXUR2ZjaXrZHL2NaOazA9oH77oMYTgWsTPdRKXEA414W/nIyuqMXFqwN7uymH
ZgI9vqjuuOhLemOaLO2b3qn9tzYf0zagIALsN6D5Tmv7KwuQf+84wdRFsiyag7XCpGDeWOJB0hvr
RF+sf7ItKbRT2gLej6zSqZyQ+PrxbtGa3eHvVAAppkC3ywNSQfOTX2jB/VhmO+7SaCusPpVCmZVC
AngWSPeXGOVrfa+1El8+oSTzzSoWOUSFxXdsF1eMp3otnTJMW08bYuA07hqP2NzNhL+LQdvJaQyH
IPUUEPqhQSntpB6kdn/X1xlDJp6QnPZNrFYwFM+IEqfx3vNaMR+RKi5DvLW59q0qObueM4c9M97U
aLsxZr3+nZaB9E+AtAs8KY05jAnd8nrFfWLTJUOJOFxhZAe/X2+kOnGer3IEEgR3FRApIbn394g6
ayOyik28C0q6S9ek7pL07KGQBUOgl8TPc9CXYTFgOjl2ZbnMQBcrg79ZVdNAVw9UQVJqhV8mrerq
R8E2S06UKLaD08yVuB8NeBHY8iYNrvlqmALDBI+uuUxedkMQgom/QK3FI8iiwkaQ6afrtTlaqnvS
VOfu4PxRX87waFCemmrZtOMqHPwWtj8BAYDH0ZTXagPKFvOCN3xrq1vrozIr0C2GC5tyoaHffK+w
cBSQL/TcvjTd7DJM4Z/vT8FcB9AMCg3JpVn0xgSTYbeYaX5XTdFCQ1bd8eih9m8We8NwltdDkmn9
5iWuPyCkGg2/O0H06FnUObVwyMMfuZj26EaNQXBmXnjDNTcSMSi/2HomnhQJZ+oXwdMgGCPfs6AQ
FS8kAsPDrPZRDCFG83O9mAO7lz+OhyybvCqaDfbNmw5iM/6ajFIW/eiQ4lvbAG1gULUXO0z7satB
ydSGExX2FjyBM7CNi2g250mOxfLNGaaW5a2dmyAKLN8aE3Opm/zUpDZTNiAp1hgCJBo+2WZXOxFO
JPAg89gZItSMGsME2ynqX6kHxnLWzXKa4mUZivfVMvnfF2Rt7+1qEH3kaMBaUPciC7jCENXY4dQs
vgPwWwhK5mkeRWQXOCDgWzfll7TVF4k+vh3fQ1fIhiPijQXJ46opdZhx4PrHGu94Hht1Jqv7nCdG
RpMtOvng5XzRBLELFeNqwiWIS2/FtBFU9dcS9EMTywAJO1IHHLsPOuSly2KnVHy1rYyFaduujM7t
Mv+sNRUqHnMqWCdaJ6daYbA+yLh3XMBvY+ZB+qknXnU62QSGZbPUZeTUvnwApy/fqXFIZTTOlSxv
AridXSzpF5jvAmu0f/DrOuKq4YBlxiNF0ntts+H/oDhS18syjt8taxhpN6vZr2PLk1I/a5pCvKyK
fHAfMyfQ0gPhtLCj15VX/7hSEc9xWa8Ztp+ucXb/pbDOGPfWs1aW9XSupr6FSgLCNbRc2Ww3Kw6U
iYcST1VSawaK4AyIRXXoPUmR5usjLsIeIHvs0EtD6j3n7hDSQ5Je2EABhRnlQCStgMhjo5A6pqM0
m3z9YAufBzgfM/tiDWYjLhrVaeQEDeAaCYxZHjezsZfQ7XTzufLasXhKSRj2z1O9BMMFOTe4akFt
SsUmp+cOUM0V4+fsYat4R6FllcZ9lTfux5ng9fVIlAi+160d1yfPGnOoNA02rTtZqQWbi/IA/Fej
zRKb28rFQtvLFSR2j6nsIKshp/YryVGMVK+jzCgNmV7wQDYLe3RhfsinKUUIDHDBuuI5GCGDOrV8
XGYvVRHhUYsfosKrBxb9FUeHsVqd/8DsYG2T1eiC7zn+Y7ywpNAj9/X1bsT+BQgjKnOD/wpeiO68
zs56peZ5mQ7+vnqFg8rYBSUVAU6qDT8yXJGC5lsw0fveFiR1h2rpN7JgCe3At8Zfsk71bM9BGAyl
cRlM0eM4WfL6/dZZdXm10PfezoNPDktUmcBHCSR03Usha2odv7aFc05dhfpD2+1owSQQvXv8rLcV
4kJMOY0FNKagxLravJaj2lx6hImoWsG/GBrXuML+pxh9ZjCxr0FyMZtVNT6zDioNDbKVBvMlrVY2
QsEkhKqgoOFljcp9RHYk58h1aj14bup80W/Jxinzqymb3C9o14KOkbcpYYYPg4BA1WdDg0uxly9w
wvADOZPFp3HKV5g4G6+L5zkAjeW3CuKprZYR+KWl9lwJQG6POGyUjGulrd+m1dNfPKN+yHhbuK5+
MjDqaIoG02TV8xFARDWFeqtbD+lGSky0d7mR9DGBMm60UsfY6WaVdmMKjX65F6yzxmcEenMCF9XM
yWq3uBkKv/YOTT+DREo3379IUFEaENSa30Y3muxdQfc1pL9ZTafFHvPsBjIAkgOTrlYTGV0LzbKU
qFrO9GTWcwvFRj6qVcBW9lRvf/dEvhoJNZ+mPyhtIBCY991Nk8bK5YMdMIiKAXDxpFJSUB0JlVMO
j2Na7mJ3lbX4bGRwYV8FpIRMtRGAjA1jPgldeHPCquGO8VDPRKx4AciRyMNO6p+wn/lZlAIye+h7
axlCrh8qn7P0U9SzkOMBXxba6/CQAe07nW+fPZFiUtwDQRkI+tDGpsFX8oXGp37TuqOmgfpt9TrM
fDW291njTulRh3HMWNOwMOeMjtHModUR/x1R/wRJ0WqrOvp1IWlAjGPuHNPOdptYYyxanvmCbvrY
4hQ+I0BL1Q329SW/w5bpDMj6DE0/Vptp/KDpZC2XtavJW7J1JPpzbTdm7MmVAWUzwl+yC116J1EY
bsM7WlgvFaeOKRo1NAQHudZquF20jcqy7eysP9ljNWC/6g2vPfCyt3hdgyxqsgnXXGMVYe7m9Utm
NN67OvAFnmV3grpj2nVv3gdwS1LuC1A47KKr9wkmTebfd50oh6RLK9Yhvyvz+VT02Og+6ozKspOz
iPxOTo3ZX7GC04fBAUcimN8E1cVa7A51GyNCzElrv5RJhTvGgWChpuW6tHlRr7GkjtTCnV3UZ0IQ
ijQ2mTTc531PhZF3g495CJYfc21INct1HsBQuuqLfCmRQ6NvOrbj5FJgjIVGLid4qUNhWc0jjzyK
lgJJLJoru/Y4hBU9afbwHuorw+SgeZidzfVi6BTwaoyUQwR7MFyYbNHnlO6L5b9IguCdON309luZ
Yn+haGy6cyoMIiVrgBT2SdcrB9dJbwLasBGMxRxYUsgVIm/wrvd6piD6rsS62HLhSlbPrUB3NKX6
ooOY5RxS5NkFvWkgo7Ur+Qm1ni0br6BPWjEKpx5fptA0HDetHy/Ghsu7kln/PbNnBl9rrS3Wbam5
1ik1VfPFWhdOpevS+QilYALnkdCa/vs6UL+d26Ke2qOTC4+DPoFqWbjAwuhiTSNGEWoEhrwQaNXU
Jj509dAe+9GO5ioFV9QIqaZL9V+EnVmPnMi6RX8REnPAawI51mzXYL8g22UTwTwH8OvvytZ9aFcf
2Q9HOnK3u7JICL5h77W3qy7Wq9z+8/Vp0FFXYYGLcp21L+wru09Ady0Ve9CdS/hZi3Y4m4PFxDhE
KwY8T+UDnhcXZmA+OONhbBalklGiDMSekv3SRa+KSzd1EPuEA0x8vIYrJabbksVhkKms8a+XVyJB
gALE5+Sy41LQWt3wPE8Pma4DUHCEIn6z8qFQh1a5Zn7h7B0fNa2En4Dt9N67WltGFpubY34KZ7e6
qDGrj8y564j6xGpYQDqm+BbiS7pTC5X3rir7ZZ81uQ4+hyNavzjYWvYVAwQXO2GiD37HX9ahTobB
SvuDMtqsTKbA3T7P2dTOJzZK6U3V+oRD5bbVu3A4HHvYW1ZHP9tnqgwSP5/EvFPhJvK9yrgfYG7V
8tuEyRxbqtX3IUGK/B2nsPmlKxFIZCbwO98JW1RQxarZZ4PcLp+Y28mnngTeH9wVRZFIKqR6p720
3U6U8qO8y9quVpgg5/J9sORwdAlHc3arb1AfCHgGa+wKPSyPKbWFGdt2MyKSruSVL2N1ln3A8oBr
sqCAEzdyq+3gRuAzqnbNOmClVnbIzKAX7EQi39bZVZ1CmXrvVH7YEsW84trKWT568cLY7slF00Vu
J8x8zgnVkd4IK8BOqweqoOKmdgNjupHC8I8hdZx966yQFKmeq1A9GNoe7biZjXnZ2crWT52pGBg4
bjash4ZXi3hmy1P3CUSwAmNGZoQjXtGlc+5bWLG48icwbaYBA+TIExN+cdCBJqCnQl4CFC3bKbQL
jwk6EEF4Kanss2eZdZQDdpm1lJiVOMtw7dfY7JrMjUCMmWlCeW01Z8DUSsQ9ChKOJxZ5x0AsW8BY
mCkQFr7ZvRuarcHlqFAmRQ2hnnrvDqG8mKs0v2kSZY1ootI5X5N19XldGkyYDB3UzXUsBQsB8uaa
dIFd+k8h4K8E9rRGrdLanPqeaIfx4pnp3BAZ36dspLYMq7YrLX1JBRbtxG0mq9zLuryOfZFR+gLz
y6xFxL8I+BS9n+p5HxbBhP2T2TNgv3ztihP5U2F58drQZE4e1hMTZ5Wmj/2QGsH+Sk479Vr0Y5yn
6fxVbgwY9h0b/zWeWAV097IJy+Zz2E1GeOeUIlSIWXLBsB0BNq/JQH/pw5q3FUUWZUPN0jeucVbS
2GTlDKytFSlgSaJW/VOf16l9EquL/9FYa94pnTXI7rhs1zPTKLumpvygYT4FxeT1cgcLxXxZ6GXX
ZNSUPhBb2nbbt3lhwSBsi/RbnoO93C8V/RQ7B5T3RPWl+SdeMr5/ZPdsT0duK3PCvsLY7GJ4yjHv
ucriuzRqP4UIkuZr1Hftkt9byxX2UW2b9aOymMpHpYmF7jFtyXlOarJqyS0tlXcQRePkp23R1yZx
GMtz7tbAVC0WJ7DJN2t5UxpKRrQQQcB7sMyQDoSSuzWC2hRGumZ6EEOGxxKrBObJzScF9Lpl9Prd
MnScDY0H4gUPfuDIfY9IjneTt0zj3ThtqN4R1mDrtxtDgSuYNUiAQAbdSfS0w/d1aRYvS1Pk35y5
gMxqd7nEPA+3d45KYfrdaR4UgD85aPnGbgrIn+PP/PgwWD9vdZmxWKDrXs50OhMbvGZKk3pp8PMy
qZJnFbazEasJhHFUd3h0dyKzYIFmZp7fYtVJSa3tRXtjVj2Ne9rNrXv2eHF8GdmYKsDO2v0eMvHL
kipP6/bWdZiK7O1WZSQem7T4OxgfsABWxpPLJQwXd3tsixBZuqjxqUQDE/k3XYm8v3BjQhIhwnYW
X5yhr96sVbKRrHlGXVz9AMejdFwnfbKyprktpFEFL/1o5yg9fNmfy7posTpTyoIQngdmgT5hrRPf
ACMeTO4t3pdlaMqfs/AF3ig3yH/R2Df1oW0LvJ7esrKDrfFcfp/rxezRtVvBHfBN5r58NDs4gOLi
88AxL9KdXXrGIxJAtz8wOlIJG+qUqm0ptXlrbWawxnwpFOKOMJzHmmGPRXmchT8Rw002ASZVbh5z
AF24jmEaPcjWg1CwMDEu6Qz1RMG7TVCbtnq+9NUG5b8UUvJCW8N0xNa6dnpn8ButEUhtRccNlEzs
WH0PwA6UqH6itNlOQTlZ3xkOomMp0wAPmrlZsUHDtZL6PdRv61YUNm3TqtKHTbb2l7xffBn7CBrB
YE8DGY5TChWCDh9zB8WWMQxnaQ6uilt/+MWsW4tHoIzQSLxAG/2Tw9vJT3r0IfW+30SwcEimThkz
lAjdszltdnmtdYMlCo2gkrdODRgyBmOcGbGhaHF2fNf65KW8wGLRBC0C83GjfFvo1j8NKwONczB2
S3VuZWfejk6jPmmnpSMbghVokNOEazQCxTr0dh8UsVABJebq4Yy+sdt5SWPs77SRtDXyIYM3ae9a
QGb9jjmGuAVJp7oz+2kfOqJj1voOZ63o70yxerirp3Wmp7G6YvxGDDUIgDXQ/aGRSMXL1jS+Vj4A
IxSXOjtQIhLOVBRte4s4dQ1PKbrUnJLBWL19OOeQTYjV7Dse/XF2r0MLqBRM9zbv0KG3FvdmXWDD
GclFkvytZfVfGWK2+NSdpmLWoqquO/Ib5y2u+8AekhSj1XzuSsMzPuWpY27n0bYmHOdl4YcnAEH5
HGeBmTKDUENg3Khh7ou9pzUozpQTbbvMNTWq03ozpTZW1Y5Soprsg0G8AcQ5I6xK+77tpHmisBwZ
p252f68pm6yjrmyBgt0KKcLxpQfD125AOnMHzkKX58Vr2jd43+I7cmBbRrIeJV7psoPmRebe45xi
yIjM3hzoGfoiXy+4PMf6MGSOF/U9L3VgAy3qrbUDsh1ZVT2tN/jom9fN9Hk36czJ7XjwmoD1sr/x
G3KsuUXsMjj7Em5d8Crq5aqRTxlBxRUd4crIcliTgnL4e1NU8rvZTNnXdM6H9RgYOkWE41fqnRnf
dHL1ZIl9b6agBJqwA1ckYXh/wi+EP52Kz1eR5pth5ivtAPFEBp2OUSiRhm7n9Sc7t8RrV5jbe6H6
sT8NrQcHNisqM9/zPLf+IVOMyGNrHuHndEUBlL4Jr+NPJsNa3lqLPTdwRlJJfNncmz+Zsrrpm+jy
xv/K8nZNb2gfXeBiuTVZ+6Iu6uCpRZQEZgsb+PzTt9eQgCKVkYhiaRflas6d6DxsHUVJVMBTJdgc
jrm7z31R3g7FzAKQ/XDxrQkleiNvlXVcLq44lEqDcpGb0zu7qzfkwMXgx3RWSo9vEzJCwdmGOBTy
dB36Hd5+Wd5J4etmv7GU/jovWCsesAqpK/FwLsSFWnKKfd45Se/WCoQZgzbt4bZPU//oybl6b+3B
k7HhtvX4DiJnQuGjoSbstj6bzQi9FI09uEAgCcwBivBWMrl6TGsc8SzJEHxEIXuQV7frCOUGVjSF
R7CxKuYVxRsBKDnvroob9mVIralNTCcvj2EOk/KsJrJrgVFnNlTdErZYfM1/KX8t3pYXkUaf2e49
r/a3S66ApG8RA3I3Ra3U66Nq2JYRXjm077TT+Rqvlm384m1MQ9UaxKbHCrmi+aneuHvuNlx+OQ9x
2B6VgmN6U/cOmqWlY2IfibJowFGXhWHHsl67p6GueWCrWjFIVbIF1tSMuR3GuQLYC2poabPdArAY
xWPgAPMwFBdgZ6WzxhaLXBrcGAGfZ0he4OWU6dfwztnOx96aO84hr0yEpyaySRHnDfvvKMXQmr/p
fgNh4FUghp5ZwDX3yEVGbyenfiwu09w6JvQL2shDCWnoHt+Yn+6gRdlGBKSunxL+YNjl2IZ/BHiZ
oHNti3ssQJC/6o6Dawedu9AxZ3Sa0nfZHGoMl00Mekg6njLJ0nnHMMA5GaWGyo5z1AGIPjjZnSLc
MN/P6zDqA1eJ182aWjVwqgCzHQ8YxGRm3Fk7nNJ5mWHpuyuTzsEvELroifSsQ+WCdYgZHho5eyI0
8XHDIniKN5/49v1sLR3kaE8pWo2+ah6xO1pwuY1tFt8Wyx8+dxx9b2BQJpVgISRFyVKjcyttCM1R
GSzbywqKzDojCJYFO4XZARHZO6aROK2QwymYSMaIIa8F1tEDd/yDOQPXqpUEQsRc3bmKSxsI26Gq
yuAwSFZzkVn2ZXgYETLTTzXqCi4c0uVlqETzA+CPZqHK1lJETirSo0ZgDKqbLo/og0D0eezowL3M
XbuxijUYmO0yrNkUcmKQIDpkPbkXqlWMdsPs+T9phcjHHYnq9ug4Sh2ccWChIUmbnIWbmPuGoXSe
oYVZrClPWCsF17mobd2XsDFJ7VDomtkpSlQGTJn7WxPxtpm02gK8ROTnupdlCmN84V95rCriJiLR
lIU86aaUN6YgwAL8Xdj/XAoXyOg8l0Z5pnIrmVvgx98XnMTTvq5Aux+rmQEOozX2qLHctK7vpTAR
KjX8nv6BKA+AUEHJEpAlgupv2B8yKCS9xv6VZwVs1Z0oF+9T2TupAk44ol9wXIhmlppYp0P+YIAd
9aD2zdinaQWOB0i421l+6dBTgS1IumnhileLl56HpTWzZOh886uq5yvIadXL/Beb0v/QcmBbJrIM
jgJqR/ARv2vXssKkZ7OmMGlShkoDQ5V4nL3pbBpqxkDYZO+ZmS6sqi0xgAzyrf3SwAmnDnPOq09E
nNSbfZ4IaDoWTV9G9TzK55ZnlgI+y75YZukl7tCEFVDAcnj+sxLl+uF+U3HAoQC9GdqejSbe9D/o
ccpqLf2Zdcm+wf8JesVWJylEyF5ndk7lULJFqcXC4JTt3V80JOKjIBNH8FVq6bkW62H+/4efzZZq
C9yi2fazZw/3k4dGLR1dy4Y7SCLr3ueNtSAPZ/2dH2Di6TTufX/1D5XQjrPH3QDDQdmVDw+srU0P
qXvAbJ8uG40ciTekATgU2erCiy57HHSlP+fC1tudpfIg31GvatLnrRYF82KlU8pCw4eAVglmdIlb
tnO/lzMoPpLFsoANC1saL+nTpWrvyFGQrwp4MCbtDkzOYszowwlP1M8Kd7YT1dv47qBnipjo1q+o
YKcHNh19Ygb5kqFrmQGYZcMoQBijLQWUJcndSviSfPVIibJ132Se+kFsjqzhgJba+bcNmFuz7ii2
jfqNqTPW8MEl/iSSXlO8V+BHHzNrdcyHCYQPq3D0dPOTzGDoHywX3RUndNp89RaIN9HQaOMr0hXk
5WYmiYkJWlc3TFlLg4m2U6QWIVNd9yX3gVr8TXLv/ueW42uHGm1fCRFXX+Pvz4vLsJfxO9BVVQIQ
5IwNdgV+pJPN5U+csbRiLbb5ex8WX2a/A5GbVmJfZ9stTFn2zZU732vFZ/7zg/AfLe71bvSIWXWw
GP3jD//9Y0lmJjazw2WPCqW942VmvoQyHw+QybZPDbv7Q8fdAL0rJHV5nlLnxfM1IDxUu6SByLnY
2bpy/qKX+6jG5UPxaHCNyHwyTdgiv3+o0W4BJ+PS3xtlm537sJmunUKXn+DAbjtN03nykNz8zYZw
ffJ+PxU8vHw+8jTssAEE+N9/rC9GCidIWPuhZaqt+oHKs3D7O8T06EkwPLNCo3v+ZIDWPnfu/Mp/
pr4vAwIEMl+Ye1Bb4YNXmEOy9QW10p+/qv/16eB7cNaSjsYX9uEGslBDF6xBrT0n7L0uCGDaKSLT
b1u7nOa/OYWuv+rvl+Ia7OVj6nK5M5B8/H4pJFtm6UwZh7Yxut+noXMz7LfrkIyzqd7tlVqtU42d
KLddb+vGZCRetoL1dPr/rKffktj+zev5768t4Bbh90Q2aYLW/2AOGvOx1a4pl32q9PhU0LozblJh
GAXAtt//fIn/+1oIbJSQxDfbV/fxx6OZ4eSEvEJue0e0NOYCfShIQYelYIOzioOnkG9TQMc/UQz8
5Wf/R4yJRD+8XnGUkVj3P6YrDkuQsnbinidhQj7pig1AYM+VswuGckgsTxjyLzeUbX/8kjHTM9K2
8VxhezA/PmYtjYsRKDtNcOihXQkgHMFRnM0mGZ2Kmt5R03yCeWbOqP+KDto4KWQHBli0+LRE5qkO
XCoSvYFR/G4aRTFElrExoCwoBLhfWAI4SUqVGKclgWOxAiU/nAmP6aAobA2LlT9/fdbHa0jAFXGq
IiD5FSk0LtDf79qxWLiLOkkDj9b5O/0OmY41tsXPHP/1pcs8/aULOmSW1cqZVgn46l4RMs2AOtlS
EprebnKAsw1dZt5Ok+F8XUSW/yVu+n99yGvhgWGR/yH2/vAhEYhXFXvuw9Q0wtoTMDetz2ZjCLh7
42INZ9xv0/jtL5fm4wPNpeEWtS1qHt8OsF/8/lPRL5m9C/Ln0DZTd2Ly01KZud4TNVqabGzMbx0/
nY/9yvZkp+trw6iFkx3ZRv/N7/ePO/nfh4t/JYkRo0BjilEAv8XvnyUjgbYx2T8dUstEX9cgD7w0
w2DfekW2iZvWtyt12ej5ijueiNQ6YMHLCY6ld8JMLNhi7EJs8U6MlTGcb1C8ssRARNZbl7m1GN2s
5cCfmP3AMW4Ug3fHggVMtu8EQ3fSNsfZrsmkKY/20KY3oULBAUd2YGzcLrbqbytUDuJcuJxz5xzO
ZHrjbQzY4kEz39ltrgaQoJjM2ewZHKjLNKBEoRAXPDs3qO+HNw+WzPolg1Sd3zd9zUB3Gdbt0s4q
9C+O27vOnT2iZFIeGaQ3GbdaGbmTxJBH1hqNMXpc/1lg8k5jHVaefkDbJpeI8SXWiB4n7OEvt8fH
o8DndWteHRt4+imJP56yaznWzBsX84DzwEyBDISt2jH3xGeWmQKkldNh/os6zwxmnE/SMVAEloGO
wlRN5YXAN43opzP7+S+lwMfjn3PYJqPDD68sCPTzHxxi+DxN6GvZetjKUcbjmLU4Uwue1uxqVf2L
H40XKbfev29N6BuYUSCM0NpQf4gP771mzY1qICvqgHRNdFcFmNXcp01X/Koco10TwklrtFw58rDH
KRz0C6m8KjhPDAiz+3XGkXIopswzv2bBRL+9eKiNHpm/SdKZroDWLMxm91IgSrK+NNCyl8+dVF2Z
dJTJS9K2A3FvXsCOI/a0Sbk/rMCQbtOGeTtOln8ueAMF7G4z02yOJq5+nohFZ8TuFNqwM/6aV1gv
k8qW9TgMbrk9Cwv9NxEZLtxSF6KJdQwLghNcA09bfN2PvpEEFfwcm5QpSmYJSHYZUzkKu3pcjQRQ
W/XVrjLrYFp+6p9La0WGi0srNaEzY1zCaQ/ShNrfGe7RcPce+3NqqwMbsUrGA+kjUJ3pCoZkcow5
fR7Y2h985u5lBLq/+bE45lzvESH1AcLktvsc9jaOlK4zpl9tUwnyQ0Jd/uDdwcSnCp2pemNNY3fR
KJX1eV1UTvJZUTv9a1t42SmjfargiXrzk9O0PoVJmjZXPHW6vDucrBzxDR55UM7T9Dlw6lCfNNtD
J2ZNPbxdX1nhrkNiKoGwawuyqyuDcucHpfPLKm2TUawa15/EmLifnLLoxXtRBOjRDdn5cICnNC1y
rN06ywgusHKWENwsN6BrS5KZB734oL4xlybobcoOBVY67V1REdhY9QtzRZY/dDFofyaIp4EywacV
VQEu1Gm6hk/hmQ4vU644BpYgzw4+DesWmaSCfgkW5sA7Uc028yy/Tb/ygtyaa9kmjfzQLMJL7Bzt
zTFb8tV+wT2L5djexvnsWr06iZm8zwRhX4CRmnUd59mUt8GxBHdUkVQdDD+XfGbvWFkZfWQHzsHY
oYBj74BybdSXjheQ3C9QggmHoP9tjswlRH2RU5tdNPDE7syMXeDIUsS+7RpHqu9jXuctXmMNBM6y
VFVFRW81bC/A7G4RZzZfg6w9Fy3xvNZ2zPoye7AV6nfmOl5ZxIaj8yExwOy2keMP1ScTrbNHkOKi
LsFcuPgHOt/7ueU2g36sKQHxGU263lf89TxuOFaDe2bkKGGg8T4QcNB/o/v3yQzsDOL98mr47hab
Z+8po+h1iIAlmoLkLfLp3KoVLIjlDPPoGiRr1xXlk5YEfCd5D5PdtwqrIAN4Rm9nVPXn0M/XU42O
4B1RSXfyi0CxFraLwt23DsCUU01cOYKWvkR0iVEmaGMS+Qg6BG2+Bjs2hc6Nsr2Qt/RcowQevaFF
qoNBluIbuMJ5NjpCuFQ69bfZ2C5PplUKoJZVa92g6SSLcB1FV98wuAQYKTYh0idtbzK85POQezHS
Fm7SoN/sL7VlMlEbFA7CHQM1LneNbhFTmZWZS9xTxkL7LpaF5RWoup6dd1o8GGUp1+O6MNpCyZbb
sLEzJh14eDAqEBqYjlwNb7vm04QZp1B41fOIlMC8ulWrTsBeKodJtFE/Itvv3lyGZGLXbJ73pObF
7yMH5uxlu9rndyYlghOLAvHIrlsK/aqRAzTnIJiBeuMFeKumZqujdTXqLa7bPFtOcx6UBLR4JhGs
zeZm0cZSporwbeVAnUKZ8FQwEiAAD7iMVasvZYHj5RhWHZD3fzw0aZgRkGGXW/uS5QgDobaBmY5q
tolkGyIxA/3LLfaslVIZC6E0J9UXzhDAM28pkw3pz56AoAoGclV0WOzIkU/3tczVhtzSztfH0a36
MIGN7z7UbcaKo3Yl+Wmp79kxaW1XfciGWDq67nLGXQWVhgBBxnM/iDXHdDlXm2hPIJy3N+2TnEOG
EneqAuflv4LRLtCboFnKY0b42BLt0eAhnzUL/GZt1yxqCsferymjUEIeQi8x+IMmEq1AkStNr/vh
S48aaWkUpA9U8+JRFwvHTy3H9GtVsauPJhhFHD9BiNJx1B4mkzXfnjfQXtVucXub7OOwziN/Bgdw
AhV2FbSTY0QYu0c0wSLZIjK+sg17t5gu4S/SNkV5Yde0vOQL21LO8WWRT142FO+93qzH0mw6efRr
EJwcWNesm2xJLe/VYq/S7oIeTNAZAIOBsdLPeB2xXXu1ihqb/oygr0lYdfqxubLqyUpraV/7Vtpz
3Ac1snSOKbbNLlBCAB9r6G4PXW1meyNEuRRtG+krx3WkVNqh5LbMvdE6Fc0pWwD7UM74/LSzBGRH
uqP09+TPknMoB7v5ieUNaP8Empqw1Q5NBHKb0g/QJIoED9MZkvcyYq+csIZtNgF7nHVN9yNgCWsy
8rVBsvvr4onj7IPY/twOgbMguJ5m62Gxt8B/Tn1uvQjzLy81WE7MtsI57XbCQ4AR53maPdk5bh4s
4PNy6KkeBg5yvFq7EFUbV2Rk9EnS4ZY9lOz97sIBAVDMpZ2+OmthkERREHQr9opTgr+jrRAIXmaU
SS8WzKHmYpsDb9OuT0+zMkp1kaTtPVt6DasTY3sMYIzrxx8FQq0a80WXmo+BWbmJmEJ4eIiRZI8G
zMrrndV2r6OnCDmSNWq2vSUkdo81gISFwLW4WjzCiuUZSaBPBafyD8TfueIiOq5/0AMmDvS7tdqv
aplehDSJHLQ2QoaIwloSScLst4JGcdt3qmp+iixA5dfzZFakDyHAwrNApjeZXqTZcjgVzMK0VsJE
7cG7CyMGcdzRjLNz2mndLRdBy8M22NpmfTSMHi7PSAtMTwzR684u4fU8w+tN2d0aSyf249T4n8Yi
r7K9D4ubWFXfGfj7Zlg+i23VA6+fcLuZmwJAJzSg+lTatAQ8eBPf2lhnyFobz79pU2CSkRngeNin
m4tpclEBXr9gsdE+G/mYw+Ztx3V7xM3XQh0cSAQj5WFxSYAsqpU9ux+Sf2FBUnxf+qy7xmO1tnvI
l0L03OcDQ/3NFIg7x4D7IMzaT1aV2xl6tGl4ntu13KgYPTeq7OuEiERLSaz02rIOr/JxMRKX0Vm9
28Ju6fbcKTxBmUPLVxXbOt+wzum+QbjCekCQ+ezdGyyViSxXq3W3oajj6Nmsdolrks3kTT3WU78j
pyv96s2Z97PjOPF2s8695lKvs/2AG44FD+7nsfAvRk0MW5y3hKidAwXrMy4qDusbwBhte2Wc5m3C
+0C5ia0tF+Q6iqAA4dy8EJfMoXVrsIO/XZx5dCEYK8//5DaZgeNHQvM8BzVfUnxtpZGRyGCuIsdE
Wba3894jn9PcSAAvTGJJnLwJ3kjvliaHExKIXQ0ZJjjKrCC5u1zVZlBuQANKVgN5b70TrGvCO5nS
R8SWbW1BRCBSt90Xnr+QjHqNA0yoqsftSIGeDlMsmwnjP+wHK85t1A0JgkkY8PNSUihmBAflby0S
Em9fzk1n8doyDCIVbHe8hSltVOeKgea3zZxsxsBTp36kPt91hL1mGm8aC53spSPF3L+HeeTPvwYv
neekQMc/n+p8cx+NXLnegYpq4NRH4UbS3or24xpl5IZfLOnWx0Uqkgn4r7iYnAaoNw9qkAEriNmu
zUQwtKiS3DCwt7lePmY3ys3C/Kn0NXFjPqfXfNJBmcnPAjfm1Q/ZOlmiitwkcmVDT3JbdYtf7rGH
ZPrNmrOWdpysNUIqUpZSN6IkwvjAEq/Jnkr42PgDutmxJpY+/rDufb9KcySGSxmwmpUWvku0mBZV
f4dKBSW/oR8AtJKFiBu3eczGAR27AHinI0ezuyIyiHnpqyvd5hH1I2b3TSINoLxU1Zu5ZoqMqT/3
6/+dIVHpo2OxAuE7IRiN3ycohFJ4yAOy6YBUrbmDAvG1xcGnd+yMzbhVy9/ovNfB2e9tccCeAJBI
ALHjmnT5+88Lab5LYmSmQ74W88vgKJIpCyN/0nKc9mwr0ikKa/0GaGa6pd79m3H8f/14BgDQxRgd
Man88OtOgc+EuWcrYSqNfGlqDBgXg+v2z9qVw0toDdmvcmxQTjVquDEc49efL/fHn3/d2DAfQc0N
Q4X57HV68i/TN+PTte9xSx0Y1zTBDgsXUxjqsRPypzEB49ElW9DMVzUeonpqyy7+8wf4OJa4TkHY
z1DsWEylbffDBWipJkwo7yu8MOTkaK6zs6Fa8zXkVyc+ZZq/eLyLkz//0P+wE64/lVEQvDCfdSVl
/u+/doY3z+5TCWveKF7Y2KjzrOsxstGqqtjMcTlkeRBccgu6Ronu+wm2RPWX+c9/Lj0YPO8feoJw
2QiF13/+r0sfBBq3MN/MQVKGNmfPh+p2MfU06wgCYrddOtBR9ZPs3P69CjPzHqbKOOz/fCX+GRz/
+/6nqIJqAruAPazPkOzDlQDMUjeWhU581WCPmZzO/Xezbwkh771Oz0+oVmwC35mmeFeP3PjLphBX
e1L3svF2zAervC1dbRsPRR02wy89tiUmYGJQswtvl9DBW8rjRLzVCAFmbrcySdNWLJzdEjmSK33O
W6Nfp6ToUMVExmiV5mVbAvS0SycbvW9d00+PJJab1TP2C7d5Qyce2HdBPmG88GQ6kRTSo2XbEb3Y
b8dSTNqNCp8hyH5qQrfEQo7jcLcYJKNoDMNe88refbWSabKrd6yj5rjTPerBqAUc9pnpOxmpLtSU
8lJUS+r9ZUj+n72ksNgrA5DxHNg4nnA+XHETDe0qCo2zDKxzvCCM2adNsMVeZ6uXHB3IjVc2y5ns
lGbXUFzfQ5P3DkV7XZ1Pq4oas22Of74LrP/cBuzB2L8FkC8FQzbIb7/fjCNRT5kBh24fDgGcJ43T
zDiPdW4ZL+NawQUICIrEhFQ6XZQ5xPIlk6AwuusZl/GI1LBCXxaCMvoTqrbVPCDesbqdOzPzeMdb
PbwE2Oaz40qiukx0bXRfBDEPiD2XxXtrJy/wKV1F92oMfZmflxwBcAkot9tnlbmlR9fGWrCbOhsS
7GLXaDPgZCB4qdKV0jBj6peUKm2RDU7FLC7YNXR9ZvjhuY/ayZd2X7rQZT8Fo591J6rO0WSH00h3
j9FdG7vRyIObAv6hG4Oy917tbutLdL7d0jMrn1Ii2ixBPMY6uhONLgCPft+Qf4PbCyscHfLM5Cmy
xtFDcmHZY/6wUqeKM90P+27A01uerEQlTve+3dcMEOuuf3JzpPq4GKx5PfmAgPyXyYKblRm5g3YK
eYb/nPFFvei5cb4Nhje1l2Fh+pKQoe5KFLB2Kvf1xnYFgfSALFcSaLvtyTrO1J0ee01/PGzBZ3d2
Vy8q2mx7GniwiA0GIuLHOaUBEeWpwVBNeJVWtHMTyVsMrkJa/IFdGGvCcL7z5jwk3jjsGZjDh+wT
voUtjfEYrsV+8ILpW1tmLjkdIFfOi5WhiZ1kPuynhcDPiCKOX0FO0kfApOF1og9wCaZMK8tIBrDy
6n7OQdycG7PiNvfQE80EGbaN/gHvFPH+jhsANjO01RE0D3sww7nJeoKE4BENBj8r88sD8tVgfWiL
wWx3yhDDGx0ZdTDKF4RwQ2HL5T4bws5/IhWtPKNlshCOB34pse2o6YDmqbH2qVWQOVgbi+VdcALy
SysgceoOoEH6htUdBnpYBG4PkgEaVdVb6U9XjvihylWjF9NQG89DuYjhvBo9SibDr/VLVQyT2DEI
Nqe/vMQ+VkoADil7vWv4zTU8xfkgJYB43ppSbRl0LeB42f9xdl7LkhvZuX4Vhe4hwZsISRcFoLZv
32xzg2g2m/De4+n15SY1ZwOFKJzNi5kYBqc7KxOZK1eu9ZvJad4vDS4vZDPLXcFGe2UbV4xHmiBE
vfgeirW5r8hF+35QGU/LJe0j+sU/0fEBdgrg5PfIaMbfr8ekix4u4yGVbTsYRwBbQIN1HZIsyaky
RGJgw1mGsF9qprdR6JwbeJDfkhxlGUSthuyhdwYMruJRV06do043tNrtb6oZ/kgtueB9bOq0cS0k
ZtGOTmy3CMY48ByAci7pUPmYVkPxGEGLhm8a61+uz2HbdRdTYAaqatN5UWx5E1V5ngVRn6K6F07I
vkA2UM4WvCjPtBZKrqGKIJpMFfCxh5Vwc31oVbQ9X17swHEwZsDPnca/gxbbphlblj2wyD4wz0UM
4wb0YopAbjsWMMgC2eidNzy51I+x2arLuTVDkB7SmCxfp642ek/tEAF3SRkRdmp5YcPT03qsZ22u
gnvUt5afZmYG30Ogtd1HwKywryH3ONHZNnqQzGGtSE9VbDmI5lB8Gk7X53ax8+kAsLJARghAirbN
WaRiCMKiHCq4yXPimRR7/gwT1FzxAcNZT1Kk5CBJ1UQvbr2Y6AwiYQ8EjXSRhHm9F0OUBhEfCuub
cZYpeQchZjN2n6NRB++Sa0BvxvjBohaR32ANZmLSSValedB/tN6XuzidXb2UYZegzeHQ1DGb/Lei
zfQO+EEMY4DHGCxkK9JgGC10qn+T8n76HKp1HN6BI6JSH+MIm/Eklm/h8uU8WPUEc1MAHD8rnob+
KFrHxN72t+el/s8VSKV9tr76WVb4QoVRt/nH/3lb/So+ds2vX93Tj+q/xB/91//1f9b/yJ/8+2/2
fnQ/Vv9AN4Du0fv+VzN/+NX2Wfd/dlvi//n/+y//7dfz3/Jprn7997//LPuiE39bGJfF2jaMR9y/
HHXE3//3n3vzI+fPfRx//fHr8g/85TOm6v9BegaWAKlM+qXkHS98xjhKCo1kHowYMekcuL99xkzn
P2SDmx7xdt4itHJJ6VqkHqP//nfDED5jSEjbaEI6tgCT/t/E3/21wf5a7fBX+fc/v0QMbeOJ+AGg
uHiz8FoFPrY5032mRXT1HN2VKsH1q3rrfZZarWdDO3pIJTP5I6m76NzK+DscnDmRlb48AWJoIhnv
JuBjFpY66xNAm7R22rQyXKtBZ4uOb/UUQ5HzbMRq7l98jp1Z7g9F+da2WUwWdD0UeWqkqEsBOXjU
ay9PJxQW6qpGYRHY8fWhtkFSzMoh6TVV8fzkEbYeSgnpc2q0HACYo1Q09gYMYUyVDrS19z4bpQxd
6GDyfHA2b1w038IkqLCiqBbTue20OQC7KVf3uE7UNCtsLrCpbTC66hNK4tdnKP7u7XcDyQzmTeiJ
s23XMyRlNrMkgWldSyBXIdc0BRZqCOABwELGiqqvG4xwYa+PuvcJ0f2EykfVXrnQJnSysRobakwu
KiizS51ucus+LhCgTNu760OJT7SZoEpOYlp4mXA8n0P3y2d0p1BPhSTm1gK7BxfWjG6SJa3fm006
ebqKPhZt7sCHQzU9BVWr+dfH39lCbBwRD4A+C3zWeoGLOEL3KOPjotuZPKil05kuH7MzDsbZXnps
VcYxLLIIkHzQbNbjkD9OTpgktPeRhrmrOjAPkm22j1URNdCxI/v2+rx2PqEKJlHmEOq4v23tBmwJ
KdA+sXhKy4p2a4YgLebZnD/TGjiSstwdyqbUwR2LXqO9yWQzXZUR9skNisH1z6yprJvQzrr3GMUc
CfTubRaNgZBxhZzBB1svImw0p4V4wiLyQPMtLcFaFIy48gQXvf2UT6B93NGoot9kINOP6B7n3vVV
3TmOFFwUao2mIbCYm69oSYWSSGpkoP6hSp+coI9dC8HyOxDiPHVmB1anioPvwXHcCUBsUQCE1BvI
4p1NECinmeqBygKXSK2cakxN3NzGEz2cRuk+hT510zeOca76uPnz+nz3Pi1mkcQAxeJSVTcBdtaT
uieZ1F2zT7/gjWiAdsKNGGqO+U/mSKJLjgYGkG70+tMqLTRynmS625m83LoaSdcB1ds/q3Ywn3IK
J+8Awztw2ioddaxXz5Loo5lougLltbXNtoJiloRyRZ+Ijnd226oxnlMQN4WySXRwLC9sYogDiIpb
mPcY1LnMbbxrAR6misxYYQOJwamRfQQJgOmwYWIMMWePWRCrtAhr86OGea2vJNYfEkCFg7B7UUJ9
/h2sMzhPogNtx/V6U8IfAPnzOyINpACv0c+DVTg+mi/UiSuK9UlkgJZwku8JtjlnqZd/XV/0nYBI
ioaoo2pDyL+ANMNbRLEAHye3peeEcZGRPoB8img5olkOKSo62GA7WxlqDWLaOMmLQ7SZcFXgbqwb
1BbRdqnPMmQLD72K2A9l6YhSsROmgPtyXC3jOeETP+XFnbYMUiMbQa67KDUAXrAGWz3pyjx+NMe+
uQtyw7ytraH6ZVVj9rYZ0KO7vrQ7U8WPDLVFDQULMOqb/WzSao2UDF0OWH6BN5Ann4CJNvcGBIqD
gLgzVZyWyIsdgZ0ljV5Ptaq6oZDRMXXBPstvZ12LkcMcqlMyRu2ZupIKjAXOF2KP4IQA5fnXZ7pz
e78c3txEDSS7pbCcgaO0QDw9TnF6rtu5PJjkeqs+Z+rgWBSBYLD4J2OzdWRzHiucbdBByIC1aFCc
vlhWqHklKBk/oFZ9gPZcf7+/x9NEd4O3Kqu6GU+TkBwaUcr07T5tgPWM4W0axbkLjufoall/v+eh
bDSDeI1T4QDyvbnQZCxJZATrOl9Gxh1EVRqecRn+kVZ6cEbWXHlAqaSE2teHaHNG+kE0XF+nf4/O
xUbvwuSR9Uzle3FQpF6R21g8owF/dkSiWTulqtne9zKehHE2Kn5jtNq763tmb1DxQGTXAnO/YJAo
fSjNqpI0aFZh4JAVY+bLrZ74Dpocf1oIiL+3ln48+KTrK/x5poD0YTJwicqUxDY5UpBkiY3yQeNL
tbGcKAcYt3E1o0JSLxaVMKQawaSp/TlcKu1gkXd2r8PJlBXIVECpVfHTXixyH/Cwz/Hu9DFzj9wO
qb7HroKmIg+W4lMql++ur+/eVKldiVxQtILNTbZiUehNVBUxXqB6yHnBsri3kL8DwW6aj1mZ1cBP
NGQxqrRTD2L87lRhUPJWIxelxrSeKnjS3AoiPu1sjckD4k/wsbtuEqhjCxTddLS0z32V//d6+euz
YjJGcMOPhYC/CX/yoJr0RfTGryoNkaMcRiLAngUyIb2uz6Vl1raL8hGqzovuRL+iwnbeJTiX3Gk4
j8GtHq3s4GtvEoy/fhL1XSoMgidEvWO9BqlESwpoTAOUb/zM+bLPDipXXpgYiOCgG3WaGtV8TEIN
8rvcoEwwjtoZJvaRAfROEMMskCLscw2YxHX9O1S6Y0uTGy3ISmt+FxdIrk1D8iNIWuvAeWZ9Cfw1
Y/hxFHVMXSaf2Hx1ySnkaBySzs9Dy3nS0Qy6GYKq+3p9W+/tLazbNE1UiMQLZD0fhUsums2y851G
yRGPcLIzyknKZ7k3e2+Si+R1Wenf08JCzyRMUbbcOlZ0QVRbsQwjaWqy4oxM+4TmlgYoXENZ8PVz
M8mLqHbzTGUvr+dWa2ExJ73e+kC/a7+SreJ2AWOPcnKPwtXc1efr4+3tDZNaG50PKkTO1qqxFbL+
Jahov26G8dxbRndbCRE2emJH7qV70YiEzwQkYrI/1E3g1SeZwkkU4Y9ZCgycsRSfSrptbzM9VIVU
HNofyCSjjzIFR4TqjQvXX18QK0SokXjeUjraHMWlAiQzm+hn2blp37XOgoRFjFzqbA3dGahT/yme
2+DnHKN1F2WLg01PSDlZ6koE7yLQ9G9RhWndfAL092BmKh1lXYqCO11BU93MrNk+uKV2sgHeX4bh
mOwGTtQmdAdqG9SqAyFiROrrCe++RzgQCuKb6GhO4dS/lWNJ+xG3M7SIYnKOQpfKNltHU9pO1Los
WA2krtttkRnJTA0zIHRFKeJMEe0Pf6hxIfdiCRF98Hag7E9U0Z0fVSOZXtv3XXuy9cS+cbKi+ZwY
i/bb9Z26eSeJb8jlyZNbZPOkC1vqrV5V9dBZaeUHNhpTVtTbpyixuns5QBABSpZ0GrEdBYClZvb7
vGnn93MVm9+u/4rLTSxucJOVoXpLCrFJcwe90kbgGZQ8DAux6DqFZAor6UZte+m+Lkv7dskQRlXm
pjg4qbvz57EEqIByC6UrERZfZA84zQaW3ksM7VjmbYXx1Q3Xlqzd1FVY/WlJi3nXmiNoESeoIl8b
TPWtgmn85+sLcBkwYKDKhHe6I4ZGEXb9KyIrUJayQJsfrpPl6ZlKt3BSkrfWXM53/2QoIqkjKK/a
dhNymMuyCxgKsZzu90ZqkH5qG9h1HErz4LztfVdMsUm+aQkolrU5b2OaGlqiwXiE/daCppByqXNN
0dJvEDz6acdN8T2wWgCcau00h/FJbJvNeRO4ESIxPU6IqeI8vvi2EyQSVBMjpIbSSH0IzMiGPBjK
bht1iy/LYfXgNNhDhgiIwqJqsN0olAM4jdg+259g8/Cg7vJ8s26yBFhftdWpWeXjZVAgADqgurJE
pgrLUi5vlSx9fYoIj9mkqcN606PYPliHGVEpW0foPsFs7BaPSwQD28nAWxUdzIc4VACyXt9Ql++N
Z+a0bYmwitDC5iMHiNrQswaaMVBkQm4yiZ6w8bIo17XoCKITBLoqTf/BuUXGgjtPZ1zed5u7Zygr
xNWHtESvuQtutMxIgQu34XkyABqARrHusaAU2g4htrdJ2aVvzC4a/7g+9Z1jy7VH45WSLe2ELW29
tdXCacOu9Bt9UH6flSG/gSaRn1HGag4ixM5G4rKmE/TcEqJXs97Li6xQdJEa/BegOf5qVae4R4Zz
OqGZhJJTmyz1wWfdi4wi4eSNI2o9QC3XI7YZFmCzjeMDteDBwLqrC3I4femnwJCC+SRn+vC9JqJW
fkwt6KY1zKDztDCwMv/Vq6yJapP9Fx7N2Zwh/s0gZUZc+0Rw7Dkyp6EXNukKkl41Ncbrg+2uM+IL
3DSU0riQ1rNebERMwSbUfjp3xlOf58immaOBNYj0e6pOzsHNJz7bJj5AshVQO40DC4V+PdxkLUE8
lMytLJT5dhyMAA6Pbr2/PqmdOExlhzHE65wq92ZSCVK9sTGDc0fUSANTpKVI8setu1ikZUCp+Xen
ZIIYc7PYUfIPdi5pMMGBBpRQFllPsdDMBt1Ti7xbC1rEmOPBHRC6maBYTcqNGZXAP65Pd+cbkkaI
ZibldjbvdrrdYJUIOlFfsvL+FM1Jhnp6iq7EkJnWe4zjipvrA+7EAU4kQCchK2DI+uaiyQZoGjmi
WX5lxdNdnjr2mw5xhg8VFkVfrw+1Nzfx8uVGYXuyruvV1KpWqSToIXSHitStamTSiiCXHpTYhoFl
lsVBuiBO+WaD6pajgATWSRXR+VqPx3eygM8ghKEmUQUhkvPAg3S28DzCba4zy/GxUZqS+6ULJn+Z
Z+ugnLX/A2xeNlQM2UObCRsDkmmTwQ9AM7b43gRZ/6hCeoSU3eePFUC7ExpD4akvrPJr0qhfXr/c
NkgGA11wjSxlM3rSZ4k89pgBkl1gnxjYdXRqgQ65w6BO98T5/GArXZZcRFsTqWuBY+B/2GI9XiQt
Vk6RzTAyB6nz1LrFf4wEBXsRT5amT0WCq8sQ9dioLxJmxVKe/DYjQ463oINnrGQPry098GNo6aKX
JeN5Cwlg/WNkrEZ6R+8cL67H7qnB28qb7UA/X1/kiyDIKDwVhcUQ+Rrv5vUoATaaczoiP6VZiEXA
m1pgiTRHrSnxqVY7WVVJeYFJ0RCmD7+9RkrmCDxQRbgcP4CTLU8/mzywbpQG+gZuseHt9UldxAQV
UBuVFO4QYDc4lq8nBZGN0GbK0EedsPg2cjo+23NruWMdH/UWd4Yi0dNp15JqyyBF1kM5mHhSeZtV
rw7CZUZvMu67k5aEUAamUp8T//rMLheSz4R+G11TWLu0qtfDGQ3cAACNmtfM5u9SHgy+Mc7VGXtB
eiD5KB0s5EUAYCTBgyC9pJRCFFoPp6RzqC3WpNJ4iSIvLsz6TZIU3Vt5NIYnGfmSe7A/CB4EbbTc
Dk0j6UdHUoyw3jnMlc9oAPME8imgVasjWZWVEQs90IEg27qhEghTlGDSv0SDjWoztgzaFxDcUJtL
DF9S8EDJTD48KXl00tIGtvb1LyAusIsfxJtKQTWLGuj2vhkrZFiVLMedDy+S73aFyxEou/qdGmYf
ZqSePwIk6X5hD3Nk1Lzz6clCAdc68AMoFm6CEwodrUTvWvayMp7v0fqFYi2HHeq96JIAYTcP4s/O
t6c2QYGC7olDZ3MznoNmYT/1ONlSTaNuUmsdmcrYOhlOFEVhPjllrNeP4LGR/3DigP7KIKsU9q4v
98754leA/9DoV6G9uDnKswIToyAwe+o8J3dljYtHJc+Oz8HuDoa6zLoFiIbbnS9L4Z1rb73XMPFV
mlAoiWv05PwElQN/LNPhYR704gzPJjphu1D4yzIiNj5AdUV4t31tm0H8Btab5AnY0MWqDxgWYvaj
QZW2lPquDBRQHwFy5yhBV/6IcPRBQNn5yoLopTtCC09k3us5V5XVtUsJ5zLnwQFbOqqfFKmW7lu7
kNAALfLRT5E5/Ag6ZBrdIAjtI//knX0NVEFkORSjqcxtqqhJEFNIxQTMoxqW3qtyBw0+aJfPBbzu
X2PJNjtY4r0p88CgLEENRoFKuJ5yCOjNSYh69OhzO/mQhlp0D3A9NZChNurGpQVk16eizPGObxdF
eQcTqv9+fVvv/AZeHFwcoIaRKtjq2kWJAT7AjmS0NJbkLGMwTImmycybCqlTXAkNq/mYVWpwU6vD
4iJB+Q+uSHILnUWHZHe5CHqWNGASm8Ubxx5Mcq+kp1KBII5hwnjwrNtJq3Tw2LJAi5FJImi0XvAp
HKDkVraOwj2Gql5aLZo/sv8f7agJTmGSWt9apGw8O5Ls2zQjwpBeKcabubEgGRtddKB5eBnCuck0
6o1wJEgStiXPmfIe0sO14aHqiV58bE7YeugNAndLdl/gX4iwczPcUJo+WorLbItaFMVe7jR6aPAN
1iuRIk1hTM6EDQyS/re4+gz3WCrqByjZyxNF5iMAx2J3wcrYxLF4prGNC5DhcbQQnwhr9SapI93D
9VtHI58gchA5L4M0w5GtQhek64IB1HpaUtSCc8bNGdvMNPeKYFp8TWvjE1+6Ol8/OLtD0Sd7ZgHD
Tt2s4Jj1toRjr+lxByuu3ducGxxT4G1bR6FxdxlJOghKjgZeYjOrJWxiSYkCw0MR5HHqk/Aca5nm
D/Dd3CpGcuH6zPZ2pWDsWLy0UP7aEglkVRoXU+Fhp2KL8QkoMNRusNRup7bJh2pBCTFXtOCmNJES
uT7y7kQtqltCa4xH+2ZNFx3lJ20YWdMYP9mhwsV0goP+VHRtdku75KgZszse7RgZutAzXWO9XRQb
MaKQypeHKsp4a5lj/skJDZ50WVDcmXF1RE+6DLaU0sRhB88DJWIrPojYBK4JKeONaIfAwhB+cLPR
PI5Lrp9DJzVPUo/4lo0M7V0Hrepgy+5Nl74nhS3iPaWRzXHspirX0ozlVasZ1ZDA0G4AM4Wu1mHR
sUzhUXdcfK51hgrvVTYh98DcBXuz2bfVPKZ6ODSmlwZJ85TRwv4otaZGytgFntZ21jk0w6O0eHdQ
XnEmhUAa8tsyF0ad1IHt0vTAWur3ToiGTgRTzq/Qab6dpQF+TNWpByu792EtXpQ813nwQXXbbKQp
0Zx6LAyvRXu7cXv8Ys4tiBT9pESD+Scsz3xAJyxOgcbEBUpwjRV9ev3ZAfon0J08AC/a2100j0sX
qYYnBx00aIjNEKWxE6ykpfP6vjt6EO1tJkpQPMYEOZ8H9XrKzmRnWU5F0ZNUbf4p54lyBudZflPA
1GvwGcv09+sT3Am4VLwoEojyAHQx8YNe1ETSTEaPrse9aGzRK+ujOT7jnNP6yOX9vD7SztSoEmiA
dKn4cJFs9m3SpQi+lIvlVQCskav4Af8t9uM4yd2kNo+a9zujgbYGa01WAmTrmYv9Yl5liv3Bgp6l
J/caJSyNSoTVa4pXpxjktMh2HyQdl+MRgSDHgNAX5QJnk+YiFhblphSH/jRjQoYdK4xkxD/cHCtv
d0Jc5CAJeObCrMOACVaHzi75Pc+ZC6HbbLARMeHB0BSz+hNRJ/snJp/5+3wc5Df4AOrfc4TP30VR
Et7FFfaDeL1D05PzeHzkLSDTWiiEp0JgfyGB5Zl7/WuLr7n9ebxwkNdAwMfmS6z3laNJdMSLKPBM
NTNvOZmVq87ZeHd9lL1V56ToxH4ucnL+9ShtOUywMObAi5MRGdi2RPMvtz7lltPe4ehwsIMvgyBN
OC4YxBIsBciQ+DUv9pRGt4/MsRW2VO3gqoDKkQot0f8Pi+kcGRaa51FxhCC9PKBUgsgb+MpC3X8L
rNC1pE0icwl9Xc6w61nyyE3SUD+TZhw1aHbmp5M1k6KAgxP1tfX8ysFZgI62vI2zaLrvQss66SaW
x/hjw78e5fphKZ2jm2Vnfig4KIQfaBECCrweNJmiiT6bGQOyM4C2yHnvhqPVf8y7rjvoGF/eJ0AA
aAXxCqXgCnR9PZRjo67Uh2rkD2YXu9nQG2e8OvJvSo6CEz5kioYNdNDV6Ah27VNjQCm/vl33Dq3B
rQ0+hdch/2NzKngNmlhEFbGPh1L5qzKH5u04Ln3mDoYh3fBjjLPc64AAJ1ttfsp9UeJijvok8qPw
TruO68cZ9f7zHGJmVAO5OUhSn7PQzbE1KJIAq+XkIkW4+YFllmlBiAgtjq8zOnaNguZjrFbS2yQ2
5MRtR6zS4ylX3y2jWr2BdzE/BUUSeRWsti+Yac1vHTRHwVqAUp2QNcGnpkD8QJWi4ptqSJqKZJZG
R7OWpqO1FV9v89NFHwxqhKh5q9bmdFY6QJ886CK/l4uPZSVnd1iLRYI0hWGsBSooytsOJdtKRQU6
7W4kLlqoCr39JkN7Brci2q3XP/dFdCL+wSykLUg/nf8WT4IX8ULAxnALX3Q8oqzoLizSFs1ahHTe
pcjYfcDLMj+/fkCOEJcCfSxR8FkPGHQFUsuTpLtU5PVbNWq1+6pXJ8/KivKuGqL05vp4F2cX5hvD
gNilqGYSg9fjWfXS6wZ+Y64eCxtbyCuAFEAlLKM9edeH2llLsmtGgZyACMGW1E4iLCWDUeDdO2IE
dmqpHv3pLGX20cml0StKpz0YcGduDuo8xF06j4JIv56bxLOszatax70caTKoWpmHTC+8Fr3vP1yf
20VcYgROHUVBlFPQpBJx+cU+0boExZ0G0gWmkMAqFl7VylxkiJxYOEPYCLJh7lJ+iFREL3DzPAKY
X+J+Gd9CoZ8nBRsViPl6/EgKqP6aCaQPaD2eofbhg7OgeqgZXfsBES4NYcG8DdpzrIzKJxSi56fU
qurbMA1G9/pSiKFWh1j8FOA8kCopcNDVXv+UCvyDYoXwX0LVwY4B8RWvaIv29QdTMGNty0ZmjO7j
JsrJdTSogVXqLoj+4YzcXoUhXw8esBpwcC+1oyfi7qx4swkeJztqS8WdoYgg8dnrqL1WKtLMYfHY
o8d8sHYX17dYOx4PAuRGFNymoMpIzy0bsbcmzgZ/CMEGrFQ7hGVTmiaSC2ZefzfLtnXAcd47mYLH
g9q6DTVsa1CQkAUq2C1rbqx05tdWLXLEmcxKPi96rSR+pzVHRaL9ETkrFPmobG9xdo1aD2i/C7O8
YRF2VJAh5miE2YjrOiozWI2/dlNq3IU8yqgow/7YtjexY8RxtWA8tVcl9NLs7o52o3EQvC8/H6PQ
YwSp4pCAbfk0qEOEEbVq+FBLmL5VGzvxtcaZ34xVn4HcnCXcuUu5NQ6AhJeLSfaFj6jOUSD+mJuz
wHOIQ91zFnQYhbd90CS3ujzaPgq78oOBv9fBNC/qYERxRadUg3oYt/WzkcKLYEfnPXeq1gE83emF
r1tTcdc7qMRidUhaFFA8LQ27PZW5fsRt24lzDC10WcSnBKq3CS5zqEsjeGrNNdQUzdEOa2hMFFW/
aa3cm8Emn0IFqygEOEbPyBGOlExJ+yBjInQQfy7vFk3mUJDzwv8g3d4E3G4A8WomRDlJGVI/qGu0
dJTOQp5oPkqv9z4v+4r6PCkdGg6bodo4REI/QDgi7DvDsyptchtllm5xDMDIsMXo7/pZ2R3PYG0F
51i8UNcBvM00ZQQzynZiY/mhlLOAmPA+9nxVSLLtfPAO3ltKwCOcTANM0oXFTG+OJu8GdBxSW+5P
ipxk3oxuqd8r6lFz/jKKIzgjgjhVdwyLtulcjH2vqRUM1Vhh7ztkc55W2K9GWHE+wC5QSSSPpUws
JvzifITjHEZBjVfkCM33FODTfYr0OXCbIPndGizlILbtRR1ASGCs6BSxiOJ7vhhu6fIIKVC+Vzsl
CtZQheRKmIzcl1YR+oMSOv6UKUfUwb1BuajQJhKUEdpT60GVaqYTbHW6G+sz7tK1qvdPKjy33wka
xpM0mOjfTqk8fb2+N/dCD4xhMguuSWjb4me9mGsVLUY7oe7vNnGZ+TmqsDeK5DifeOlWPFkKx0Ni
dnxfoQZw8DjZOxWUaslruCQtJr0eWZvaojSR43VxlKrPrd7VpxiX+Rsn7HCAxz3Cuz7TZ3b9Oo8C
hqPDPaCRwt1lb7LXIjPk1JRDjmHrjNFJDQsTqmTY2384XCSoC8fArYA1BWbumVpoyKc5j4s38jSU
XxVedNNJR0ZNP2lToYR+OVUW76cYkdjT1JfDcHKibETQGEzelzY2lT+xRQ87DM/VvL0F6I9rklwX
1eDOSr10J6R70w92rGC4RQ8A5IaRLH2BCcZQvRbVQB4CNQg4G+GAdGuznbsyWsph4RPXE/SgKDXN
k+ZknS/UjxAm75HPd8zaRUAPUa6uOIILbRwk4XwwPuV53UClhzO1Pb2O1jqVgVcsgi9y/G3W0Ek/
5WYj/xwzBF3dHiXAj50CFhVV/bRoTij+q5+wqsKkdOli/SvejSGt8qipEX7s+uCdEfc17uiUtwEk
N1m9oOeHHn6YG/VwCum/wD+KcuoG1zfQTlilPwze6VnbgFfBesOiW4jxAxKJriXpk6c4c/ZxnHAF
4gU++68fCtIOdwbnA6D3JhhoWV9VSqrjC1ADu+T70a9R2oUbI+sOirQ7cUfwg/411OYyLPTKUnSE
/l3D6PFVUqvs6yJeRScegFF26op6usVfezlYzN1hDVF34rGsktutF1PXQ9RUYmaY0YXLTk1lNBjG
Y0eC50PVV18dJ5b8QG/sg3F3PiItVFVByQVKFsnGelzsTYop4ve4cqPlOJLG9anq7PoxUOWf17+h
OFabcMNNRQGAnE6gGjfhpqrLYrKKFIWEccx+ZdVknR29bvD/jLP6Ab9Z6SCg7tzFqwE3acaECFwR
9iTLUZvJHwf0cL4jn20ehNHdBUQjikoKWSO2gesF1BFGHjO1Qt1DCWtg3LXzoS/V4j4ugyO21N5Q
mPTR5YKJAPNiszWTaYo50tQ3eiXs3mJ7Pvp63EKbyoo/rn+rnd1IXkFHhF4e78Qt8HTI8VZSo4DX
zNyAgELO4izZaE+jhxjepEmtfJin3Ph2fdC97wW2TWwOuls8gtcrGWORYZUD3yvDMNSV48FGBR7U
/PVR9haR9zUJBYVevtnme1Ez7U28F4SmQ6N+C5viV4WdyQezTg/2+95ATIUkBf0pylqbr6VZAwDV
YdLcMhrip9KouU7UMKy8ZQmkgx7H7lgQncQjDQDvtqhXCdGIzIED7fRO7aFRN58obGR3UxZo3vX1
2/tKJNMou2jQv2ncrL9SNCsj0s/ER6VNJmzmEUW1uuDVSEcKeIK7C+OaVWLPr0fR1LG0k2RmQkn3
dZ762qdUsWAZRe7Z4B9/sCl2JyUKouTt4tm5mZQpObNe4VzmxtRHHwuM8iI3wERI9q4v3t65gsj/
r3HEd3yRXYpbB+Y642gjFC0UOquTqtc9MCBnOafVbN8jbN//dn3QvcAL/w8YC7BhhBo2g8JqQQQX
mzJXa+GbnoKgjb8M8dyd68iynrLOLo96GHvLyfuEag9S1qTw4he9mCbWgW3Sy2z9KMkNLzMK7NBD
WT141u2Pwi4R9BaEYDdX14zzxKiaLSWefOjunToBr6+mk3t99fY+mSCXyRTOKFxdNLzwY8njTtVc
IE3xI+oziBRnceMVM14oUmA/jE7w5/UhLydGqUWlugMa0kRSSNSCV8vXqRW2MeQCPBU8x6jMD8qg
2Z+uj3L50hEFHQRSYWeKGssmELb5oEYRVFuoJFZ2E1WmjnFZ27zHqatyQ0CvJ/qYJiDI5Eib+HJJ
GZkgREGZaAVrbD0/VLLprTfMr8it4UmTtPgLqOb+oexq9IvCrD1Li2EfNPYuQySVJFF6FIhamFhi
0V8sKuXNNos4ffCvRgwdJQPXvVRVbnN8SG+vr+z+UIA6oQg9F83WQxlzqdDmAioRhT2mUFZdu4kz
qP4y5UcqDpdnGx8tVCmg5+HfzClYD9VhzNCYC2c7HfraFcA8z4zSCLHXOP2c9rl0UMjd25oijAgu
JAnIFh8d4xEijyFvF15XoUv/cryVI1s/+FZ7GwREBhWp54rNtvaVNAjhQTsEa+K08RvevuMN8sOJ
Ky8j/tRxbXtw5o7sWXemRs8IQRFE99mZW0wwQEqng4rNBpHC8SFTs8h3BqLLq/cGT06bdj1dSPp+
myRHry0z7zJG6fMZqK1VRKdYN9u3iH2lr37JkOCI2gl/ljLqtvM2UoEazJwDriZYm9KhwYIwwkrA
WarSVfSidycjPKIj7+x9k0a96FKxRS7afSo2xPMICRoHr2z4jUZW8QUMRO7FWZt515dShIn1g0Lw
Y8FZ0Jeim7nF8CJLT3t2mdEAs+fxnZ6MePN14EAznVd0VlejC+E9v5/CKP9gR+qRWOPlTKFEkDDI
dGbwxjA2KUqGAaLszBbgfHwcv9tmINeYNfW5v5RzeORXvzuYKFnwMU3o1pu3TD4uk9wveOvYNZpd
dTzrj80ymzc8T5Wb68t6yYFAfkZHzR3KPDVTxBnWMaWQLBXzyzn3ohG3jhizNJzG1Mx3MJh4CLsp
fTQm9I+myIAILE2P+mA3767/hsuzyLj0qMTNhHDMFmIAhkYytQUhHDR4pzs5Vio/jJfo/A9GEfcr
WSY5ny4W/cWVwDM8RUrUzr1R7bvbmNQWDIWmH5z4yxAtkhMINKK2x6zU9Sha10xSWlBD01pq3Fq8
DHdqN4T3sTnO+QnXz/bgA+4tHvGLQjQsoUvsd6i3CCQDHPCWWms+dEpqPg2V3R5ccnvTskB/gFRR
ha7lZvHyhPdFuUQFaLlUv40mKP/ZUmIgJk/5qVPCo/Eu7wRW8MV4m5tuLukkw00pPGuWnjLQUF8o
wc63sVFiA7rY3zsncg4KCBdThEtMw0vA5yjWAdpbfzk5KPoqD1F5ndRGPw1J77ijbjW3usCdK3F5
BNq/OOSMByGA8pONWijP/PV42LIvbZcM7BQpwnCjqej2aAAZ+JXdQezcGABQhBRjYUf+vEkgTW+y
v4nwWCLgm3ttM8yOq49T+JW9NL21ln5Atg4/NjptOHLMOX4qdeVoP+Q4UfNTk8rJY7dE6ucF25XH
bE6Qwk2znALSNAAu1ov8B1If/P48L7/wkm9vFbOZ31PAHpBr02o8g8vmoEG5u3LELLou3K60SNcr
V1TIO08cJy/OJ/NxlK3eNwZeOHbbHlWVLvahWDiGAYQh1EW36IN+srRp5L2N1/D83Rjt4scY5PNN
kXQRmPm6TQZXz+Ij1bu9UQUWDP4j/7lg/uGAOpemNuGtJimz7yxTBfvBkE4BOjnnvJNkQPrqkRHW
3qpSIYF5DD8YqN8mci04OAe1KWW84BAhaxJ19lqENykQFkcw7t2h6PKAKkNHkDfd+gOOSztbIbAA
rwP7hW+TUbtpPAZeRN37tfGYD4iaHsLuAANEtWk9VGSHoz7aWEF2Y27fWLTSvAEzQ1/C2e+sOXnw
2/Vb5vI+FQMCWtQhIKADscVcSJPo5QFY8ZQpTJqTopeO8LXM7vtGKh8xYG4fpAk3ZyVJyz+og6q+
JSflwY26s4EYBcAHzDXaDlvBFicHJ1gW+AC1Q2x5Taxh2jPp1ckY4/mNEzg12uh6cTDozlcldJIP
Uk/n4ttiWtq8g66IFbKHfmHsB0kwfloUnEHrCXjE9VXeHYqiFIhN2B3kZeuvWhcQleeRocJGDm/a
NgvPg632b1qjyV4fbMDpCEVRQXa66MzHuTboWiEx1FA7pzJY7LNU15NbFs1RieMixSX7EUJ2gHqF
9daWxhXmiQAnBSnCL7njyWFq3FRolLvG4Dg/TaOeaL8im9r8L2fntSu5zWzhJxKgHG7V6u4dJgeP
7RthnCQqJyo9/fk4F/+Z1hZa2APYhgHDw6ZYLFZYtZaCKUAldZQS7X1UYNmKoIs0gmLE5qMSESHc
mhQRIoBFOEoN1tYGDWCjieVBMWfnrQVQCtpBtQZwAhsPvnpZihSoLKLVGnXmx7rmcxGvyGDHXfVg
oMJ5vW8ve/eBainRnwuehXLL7dYsSWHEzeciyhOzeSo9Bw6Yxqwu8PzQPjMQNM7SrD1wPWoTNxmL
Os6fFt08umIp17GDQTOaYwvWLVkWy2cmud1rXeUeei1WeglyD8m02TbzP+5veHdtSlgALnj7AUje
btg35mVAoIl0ZR6s57XSh5DI0DnpvZWeukp+RybNeJKzewTX2zMiysWKChe2VkAmtwsHS1X5mhBF
pA8rGm/kvV8ZvU1OuKsjAOjuUkRrP55JYPCbLIlqVlE1elUwUGB8XEu0e+vRm06r1OODCsXeSgiQ
MjjC8BG8D5tN8dFmm1m9PAJRh4h3v2rnaQaOmc1ed3n9wZGLMfhOsAcOcXMzKmqBmavjbuAHrR6X
MuvaMCjKT23baVerYWaZR1I7pWY3f72/8t7LRf2RJgvLe0oA9PboXEEm700Onm7VjMgMMuvSdnr/
6KPTd5LdvKShJ/xvI1KMXYgkHUJS1NUOQtW9m0qrnPkq3AKv9mb/SyxyVTPJo8HOgkdppjD02VV6
aovqu+HDk03/5ojG7UUKxUVV8BJaRMT97Px2440wS8R0F9YUDH/Odi8/QvjjHxTT9q4kIylwFqk6
BhOft6sMzNvPaY8MVgenzPvK5jz9ZY4vvJZ/erHTrKd28Jp3iwuHxcFH3XtYmNFjoosuDm/YZoNT
NcJf1JVFZI9m15zsQUznuc+TB8fJu2/Z0Pjf/QDl5rDzy+WEUKCuHfyCPYdP9gizu+L0ICrZbF7m
bQrzKBpgPHIn0megIanMokmnepNV9tHI/96NVS8o0Tsgaqr5t+uJwqVpqrGekznFyV+CNTJaN7uk
QVcc3Ni9rTH8Q9JPdYhru1kq61D5E7VF2BMIMwxq32WQP+4fCrdazlO/2gd29HJr+FdF3UmrjMri
tofv2p2xouuYR+M8fUq6Xj4NOoFmEbvth/seYW8lABhqU3AkUQe+/YiFYvZCoDGPyqyR10nnsgOP
Hy9lN9oH9vGSMkDhPPiLFrR6prd+L+grm0JwScSqifkPs89HJEOlgHGq66f180In759pLuZTH0hx
Ea4j4Rar3NCkdXEpp6k+8IYv/RA/RrGj4hKZvdxS0xW65tnDmuOHNVF8qStnyk+F09sP7kS5KozL
pv+aSJRSD4KG3XWpsEAz7IMv2PZ2pUmjfxizPIL99O9Z08QZuIH3RjqUwcm2l6iUjvX59efM3AZV
AkX69wJijxyvpVTD88iejIJJwSlHmnDS3y4WOhq/sBSvGgR5eAHypFuTWieZ8IdyzB2Qxovji5Ub
07oImHRHulMv7yWyzvg79WIrSP/G5fQQjzrSZqnJNutwzJl0HyhXR2gL6w+gzczH129NvVpAa8CC
gte83VonXGlWRcttqZz3qL7XJ97y6uIP6Xqw0t7OSBSwDoXQfPFeLZWwfKbUcooSQhESMaywtmUS
zkL0n5Ewrw4gdOqX3wayChdC1MwYBlnl9tBsc0k0r/aQVzTa9jJ6Wv++9Tvz4+u/H1AXRfWvJtm3
XXnDrKnxl00WQWU6hlQ+3LOT0+aS+Jzz/aX2NvTzUsrx/VQKroQ9VOnAUn6dG+/zIc6usHePv3CV
yaNoPgLiZ159E4PPPIVGgugNTGH5/BxUg/827qASdcY5/surGHBuhsNm/I5tKHkRxb2C3+I6324t
6atS57kXER20f+KY0k25ouVNQwbNrvhQeHbnS/4g2AZRStIPucztcjFUVAgOIsCLDk5/6VN3/sBc
1Ov0zlT5knxCFcKI9mlWbA2wC8zSRvtcRLJsxi7Usrg+tbAJ/zmn2vwOdOlRR2Ln5WMYgboCkSg3
bVsLg3rPZ0VL2eLcnRj7ck5umnrhkh2SjuwtxYNHYYF6Jq/fxk01c5cn+cCBFXHZRQg+9Jel4rEB
M3LUw9p7ZFUdkzkqYhWi3U3GZKU5s9443aiYYj1EtsT424jRQg9jobhVCqUSgzJBlM6Bfk2m0jzB
f1JcK1lVp6l05ff713Bv6wqKoGOmpFbb1pPNpPnkaJ2AkV0T7421iN/i9GAo0pMj4OPOs+rRHqVT
SZtSESDe2mmP6JVbro1gLBW8peW1HQAcCdQ6Fd0IQZERn+s8WB9eu0FeH0ABYIzgHYDT7HbV1KSN
5+s5k1adCM7mLDtEq3EITiaygxT15b23GCIGE8bkO13grcADOH6v0XMhonKeilD07XgGpYZOS81M
f2A0R1w5Ly8+kD1VWaXYxya3eRozwUDDBtj017VLv1HrLc/MCmrXV39AJXqlNG6wV3za7QeU+Yy2
MDcvmofJiso2a2HK6pHXQfglvL/U3oaYWiUxg7HqJVX7VEE3VxlaEhGxayDdmEmeKPNH91dRt/n2
KWUFqsIMnWOFWPPthiAbpS04pnNUQUj1Ue+C7OI6sE515IbXnP8t9BKt+ti3yxEiZsdAeMSpLhIN
qZbTJk1hxtybAxRjI15gZFyGQF56q1/+rdYMqYgqXw5sf3c9yqY/xiu4AptID8GluHcG1ou7cgE2
VRenUpfJY2C2y9UtmN49OMCXV5zkgUiP/quhOGK22UozwC5UEiGjPR9fGwZ1YTddzVMsIJunWWU/
WUJmB0HL3qJMpuLDyOyhGNtEEmNuEZnP8xwxI1+dzVx6Z69H38pwpfbGNZP6o0DT7CCweOk3FSD4
/xdVn/6n8EU3OzASACDohLrxqW5X/5km1HTqhiL5dN9ed/dHmA6zPzfjxSDykBfdNDbYK6K4y1+G
MaGZ4Qutughz0aK+xJSq2nv1yBh5INOHXHlq0fC6bo7ShlKontNijnKHIRW6bks0w0HOCFIWUN9z
/Ne7GdYjREM8QCXym1Ns5BogmFXNUeYt7YlQZzjbcFCeJi/zLvc/6I4DILX7QQNI34u36Pbs4ljr
x1o2c9TTu3leYVY4d7HFoFGWZYbxABOOdo0NvXpbW1N8sPaOi6O9p7phlGEoimzsBkb1TLbBOvHe
TZ/7IVjez62dfbm/wR3jRD+ZeWPYmYg1tuUQoiajQrt1imRqKYJFKa48702Ui6U9yEt2jJMJP3qW
yrFBOLAJZwKR50sd4D39iu58l48rFUm9eiod+n1Fk/VIp4/FwaI7+4PegBKe8qMGD+7tAS66tlKa
EVPkBnMQplWhRxCs9w+ZN/Xh/U+pzuP2sWB+m+FwxtIpv8CpcLuU6/SxEUyM+GOR4k8NENzJZkDq
E1W8Msoo/B9UlnbXA6kJEgfwEdWP2/UWEBfN1BEP2YvjP5XFLN6mRdIwZDwn5V9tIMuDBV8aJBuk
N6tY2kiatx2n3k/baTbWMTI6lFGSdhyeBfN4By/RzirwzimAkSIEggzjdltpuuaW2WoywmCZZwYG
8YQ4UXXglHc+HkUb5heB4mCV24LROlq9NHhVozG1JouIehqv8ZTk37ROiufV6OKDKsDOttR8lGKH
oD7FO3u7rdqZakFTV0ZBbevXxhu1c3o8Wf/yjhG20oiAHkets0Unr76Zt4G7ymhwevEh6Yb4SesW
gWeeDMrJ0vsAiUl3cGJ73xLWCcIUqJxUanm7NSE0SbziSDBNpf8XzL/FKWEe5iFd4NrOxvmI5Obl
nSYDo+6oKDqZCdjCNPugZdirKUdEoMr5bKaifepsDIbq7RHp486p0V8B2US9jUnMLepnkVmw9kOF
yVdj+9RmlnHNU1KS+55jZ0PcYuBgXGJqiNsHbXUyrfMNNjTHRfHBzLrhnNk1yoLpEbXqy5XAi4Cx
ZooemIy99Rk0q1JvyGpiEV/v3tu97nwJynI1QzG1QXqwrZfDlGqI58cpQZWMC968npBtjQLFvDmS
Iq1HCMArBctfhe+FkFmQXq10WR5kUi7j1SGmgednEQ78UVWmk8I2ulOEMYrEfw+r5vSnPBjqr9O0
LH9rfi++LKk9/k3cGgDUa+FBe1goMVthMZnWGt0/oJfXiuE/CgzwYyiijC1KZGSYIbcSMUQioV4T
pnNZf81pGyVhCUVJCLM6k1fBdHCvXvIdUKCkOsQgAfSsmPzm8QrwuH2ZNkM0MtX1bY5XDd7j0VmN
cyPlMlyFnNyLrbR1L93ExLm7xNZ/mtc1brjmqR0cuLCX9xzibXJHBeGAWH2r0z2noP8nOgwwjvfi
uSdTPi9JUZysMR+ec+ElB+/N3nr0pEGN0BrHZtXl/ClwtpF4z41sIPgqHfNUwox7Dlomb1Owk6FE
NevgTXh52Slzo0NOVoKDefGg9iNtlYJByEh4ogXr0HEDq/woWt5bRblKOrb03HHVt7tC/BOINmDM
aKyy4Fojf3uhJdUdWOzLi66oiBSlIQ828cgmOBjXzqgTpGWjxPTFmbpb99GO2zzUuYOvRoeopYhR
YWymEbzFEGQLQPYiaAn/0RRDbbqc/iw9hFgJyecHN66T3+5fxr2twU0B5RJsl4ob/fYDNnppMb5E
XNzYs3/qoCXPQrOqYSqz3OLv16+lAhHMj+I9JZvbtXqtkRgMBFVLb6fPvH7xmeJT/nbUlupIVWrH
yWAQxKpKq4lAYbOvbp4rPEFC8qZL/UGbAy+MzbQOG0BIj+3izCeTNP18f4M7MAIoTAiOYaPmYQBZ
frvD2GjnYNCVj55bCVpRpJ/LfJKntOJ++YsjHxYYwh5N1OFOfauvl34Zjd/v/wi1xm3krJB31G/B
bEHRuoUyzEESrGvBicpWwtk3KeoRnoLJ/+v+OnuWQ6AMVZeaSIMh73avfuF5UkysA/NmFpW0FMOi
8Rt0Y5v54Lvu+S6IhliHZ5Y0dbMUvYRl0pYYZjPuYZhBJXdpMngMMr97dvNp/OP+zpQdbr4gUSU8
MSrws4AS3u5snXOBZqzKUyvHQC8UsKYUQdOG47oaD8sAI2GayiAcrfWIZ23HbFUMRgaCB2DHm+gP
oIZhll1OSJGsOQriVgFfhAA2YJmD9jvdwiqcvWa+3t/wzlHerLr5vlaRLOs6UXOwIP95yP1ieTaS
ZD41gTwidNnfoKpEK+5QzOb227JprdUX/NusJ+Iy2+4CqqWmvCF5jpFOn5793DgSu1B/6PZAFSQV
WDHddWcLmfTieoaSw4D6L9dhik665F08ra+HZvO60pRUwRXJwpabtJgnHSZZwYsXJL8PReZ9KlYv
vnSWNI/GTn+kv9sdUeqj7k0shRai+sw/veaQF8TrUAOWcXu/fO+khXwck9gGRSzqd8Y8a/8MSzdE
Zu/1TxBD15+sKR/WE84h/yTGNf1oxu4/SWrHJ8KN/j8arpRgC2eJAj+RRy3HvTNnlI48je43El+b
cmicTFATNjyfZroqainYwYsOhGVmivhBlnZwpuVkfblv0y8XpcSMH9TxxnQ+toY2uYMz5J4Hd5Xe
iCVs/bz5qFd6O4UU7MUHY11841Ey7pMcvOAvLxPlGJ3sjZIoOhBbFMM4WkBGFoq/w+K6l3Vog2ey
+yJcxzh+tV9kKTXDB6UzXaQtXbU76LE7zziqbNEq5na9sYm0bnLfO1rd9mHeW+71/lfd3ZzKEwGH
AI7ZkpDrWttB2CJ5VgdnioQI3EuJiEYozM44CNhfemE2R18V4h4g5djNxsRjaWZ2hdWUg2dfBnPN
/821yn+PTG9/bkYG/ZyBIVBdz48g+i+fG1bGPdGco3hC7eR2ZSux2tYNuMhLs86nIJ/jN3XJ85bG
E8wGVd50n+9/1d0FUViidU3FC8jq7YKEru0SCBUr+1777DHCFxZ1Vp/KbjYvqQAcfH899YDdeg8f
1lA6WMiyqAx282kT25B23OCESzTQn0RnTU+BAf/OgtxTBD1T8bkGzHGtx2YN7bX7/urVbU/V0y1+
ADDoTSKbmEUr6QmS/7k2feVEULQNrdLHcQXdcMqZ77gwYla9zYQczobZHqHWdoz45gdsH9mp1Yxy
8oZoaGni0R4BQzKU45vemY8GnV6+PEQStK74vQBa6T7fnuxs5F6AopCM0LruIzggoTX1h6Mx870N
4e24kFQSYYXdGuw0OW4ztjJqXVr28YKjWWKJDDzaP6f7h7djqqrzSWuCGEVRrd9uSPAfG8OWMtJz
JFJjw87DaoKcsFlK/ZRqhxxSe1tjlJBogZ0R6G1isbHq5sZpdBk5eVI9+BqONB3q9W0DUvNgay/5
qCmwkHVAyEEfEFmqrV1YqgvamRLMH+PKp3R26/wU2+1ahfS0gjVE/Ne5ILO8VNfF1JERTyHcee/L
1ClptUm4hYBLGPJMibn+nC+x+8a08zY/cIy7n0SpNkK6Z1EeV//9p7eflhuFoGKQkSmG7kGOUFLN
XfpFJEXw+f5h79RMiAvR6IJPADggVerbpebRT4LW4IvoddNfur5GlE6jmtt0WXNuu/RzxqjUFb2c
mWur+ycfptwnprW6g6PZsTp+B6EDpTYSgO2z0y5M4MoCK6hlESS4jNUJCxNjI6u1GFVMvFcnNzxx
Lh+Y6J9QddtQTU0xNmWWTNGcCvno+SOlynGk3ubE2sHedpwxMwNAz/EUZIzbTode1uDxlmmMKtdC
goDxsMc1K7MIjZEhYqpQME6gjw/tmq6RVYoj0OWONVHiphDH2iqL2xi9dJmiFbVPo0Uk+pNfWH+V
qO78NnaH92vHF5K+gX/kglEE3iKxWyhZKl3EsDZXjXWWQ958WeNWHHAB7O4HjDn1ZYSTaAbfmqzT
FnZKLjpG3VyuT9k6Tee0EAb1Uq05OLmdCIUyDewXjLqA796GX60XVCXNlzFy3LT8Kte+eiriwPpk
mLkZjg2aVJUw5rAc7NcXpMB3U0WhJGWAsgs2LsDTsCjA5mNUFq0RMW1DmNvW2XlJB+sgVtj1AYrG
jzYcSB6c/u0HhcxY9oND068bgvaiG2VyLausPs95+nmonfzD6JjDG3xRGY3umocy8OurJBc6+Np7
PoCImtlyxpSBSW58kSF9v/XrYorqBUa8sFh7Wk26Uczf0soGK50u8IXd9387OQRAaEaHGaCkrWtt
7oa9mG6xZvRzg3YQNPtHC0Uq13v2F/R1ZqTHTloMP9T9RfeuiTpYeuDQq5Io337vhSlCaTrQqXRk
TWHhztona6mzD/dX2bsmBNXKgIjCGCK/XcXLLOHYHfJ31pA45zge63Bd8vbdbNZHw+W7XxG74Rmh
UASm4XapIFkyiaTXGKFqDGmiETNdK+RYnyGB/HeYy/FrodtHKf/e/nivAFFgMT5v1+2idmk40q3r
KdK0acYoZV9HunTNd7JwjsQW9jZIjVvHOlWDYduyK7o1Nqd0weUYY+o/us4gxKcWxmjnqzWrVyqp
Ycd1zKk4agrt3QmAp5QBcGm8HpvwcloX2x7gWIgaHUL6hPg9asZeXqQwpjNwwiNyjqP1NqF7bMSz
1WSsJ5ohi/R2TM9F29UXfQn8SzJaRyxie6fIIAsgQv6hjvP2FBcN0Xq51GOkAV/7htYeqtgytuUZ
JXBx0CA5WmtjptbM5H9uggAAfWKep8UJnqqF+le9pEfw/N2lKBPTVYaTiu7h7baSwWphhaT3bzWl
83WQ6K+kY6mfZ819/fgezV3AGnTcVDq9rUbkY6BNtYlt1loXXGGz869mBwAg4Hpc7ruUPccFDQ7K
iMTQZD0b4+AB8ivHHMeIGSrbOFd8z1ENIBx55T0jJBHA2mFlAne9cV1pLiiy2z5Bqe2Kj7ZWuDQU
nOyp8eykhz94Pbrfe8elVFsZgyRtZdbp9rh8hOHhqknAyhKhXXRX2pe2QogtnqX5+tieHE7Rp4Cl
eDkjQlM3qcw1JtDVl+qcoxb6BcOQlAOc7GCpveMCmEt3hKIoSePmM3axbyIALMYoiMf+sSKt+6xp
h+oEu98OGLnLM0rDd4tTUpTuBJYpHiqZlofMLVG+ckfJazObR/34PT8MwOx/a23OabBqy888sAsQ
DRRXppj8Z0+b/e9DwUynpqdelDFV9gtWT6sOggWQ5VQ5VZD4UzZWZM3QygwXRVWj/rc0Ooa3ksGP
D6KCXaP/MYGrZppB2twuM9oJtzvFMLymBnhoFIn95Cc2l7hHAT7iVTpiR9o9OeawFFZDYZA3b0sH
xKtOlobEYOztOLQaJ31ahk4j3zNw9eF957G7GoAASCnhKEKI+3Z/9phIB7FPUBv16L51g+RRtrMS
7JH/vH4hvp+pskh43bZmHxuZZ2iM2EVuolMB8hfvARmQr+lYawew9L30gPyDNJJMHR77TQjirm3n
VoIP2KBp9U2bIRbwajNXtNfiPA6DHlazVpzWufh2f4vGnrGoMBmpRkTbuXm3HzNxAy0vJzItSLTX
Z3dC5bt2lvqayRGSd6k516K05w9tM4rfoU+KnzszE+sJqu78XKd1f3WzxPpTj2XpvinctPpXWuPy
3/0fuXfgShVaRS30K7cGDfl4kxkBb2CgT87nLJ0A1xZa8k8wZkeKJXufg74MIAvwkqoLcfs5nIq5
1NbjYariAFJafMTF7Reo/U2gD8h3Hc1U721NIVuIdgEmgDi9XW+oDMFzMvO85wtkYpWbfbMVAXo9
+L+SCDJQSNtM5Z+wXN4uxc1NaU+yNbfNkGFA+an7BpX26J5Eg4TI6fVnpp4LHzYgpru2KVhSM+nR
LcYYtY1tPsFBMDz0jvOHimUOVto7MjBwKvUCswLa9HZfrqZrbpHHAzC0pAd2gX41uMMGREQAD12X
JMarZZ0JXShsUjkArUXSsHF3o90OviUyCXmZrT0mhQkJdDWmK5d0iA+Sr72nF+Y5SA4oHqj05HZ3
JPRevdisVY/2+CnP3UGLSAlH7+Ar7qyjuqxMjjHBSEtq8zZ5Zr9UJQS1kTNZ6aNTLu25iNvyj/tW
sbsKOABQOORaL7qrDPSUI6rDMtJkEq/nMvHjLy5Q6+b1AQuNoP9fZ2PrVHEAJhbsBmTWHC7+3IDc
SsVB++6lWARdf1jQftg4TdxtzuHYgRgNVGCjxrTS5ckt6tkI66bALY1tkf+uD6L+Pi11Jx+sujBI
SGTKsL0NqOQ7YlamddYXp3809ERL4ejxzDzsTH8cQka0hj/9Mkg+JIls3w2iKsxIVpBs4ZOKKnk3
dnmlvOBijeEYV9Z6kkzR5lQaMvvR78kmzl2dr1+6pejig4+7c+HUsB8cMeQkFM42VZ7JnQCO2cj4
Jr4PaUApls+WW48Pdp1VsPMvR9NNe0ZDRMhx/gCTb/sIeVzZQQMbRNQ7cfBxsTr7EdyFdRS6726L
YQpmRojbOdnbm8b8sZjSgoc+bmz/gkfLvhCv6ZHm++NzIkQa3b8LO65fTVPQeKb6SHK3cf0rHcXV
GviMpQZnWZdV7YPVjiiVVrN9cGJ7X1DxV9LwgQmBEPR2a7KgpIL29YCd5g7VrzL/ZtEPPghi9lZR
9X/Fx6mm+DYfsNHM0dSSimZdq2u/gyidsnCiNH7w3XaQUxySQ4sHH0wQvX3InGDI7d70B9imhdQj
15+TD+hSWZDGSpRq3rVdn0xvp64aPqPWvvyVua5mnG0jR9jk/hHu7ZiQjXIOqkaMHmxugjF39Rqn
tOxiO1vCNTHMh16a+kG1Yc8woX8DoKVGKRiJuz29dtJnPV6RQ/epgv2ROGX9MM9thV8bijn0c3ng
pJWr37R8IfDhXhORqn/ZnGM+J3nRW1ofAWWnKtaO1pJeBxJRALjCquYTbS6RfwoyzS9CWP/mv+5/
1b2LQQEVB0M/hWdiE5IufdH1BuK2kScmLUdPR/OeLC933jGNvhyc4O5avHke6H2S6S2nTepovq1p
I0jfAuereZoHlTIU/o1rNgd2u3uMRJVqaJ8y3JZooUDl2s4nZ4jqwR4eczvvGLxzVzR1G/noKM7j
X/iMgHdhfwMtQI/j1mw6ysGEs/gXux/j57TWLERzAuPJSo2j7sbe1mgqKzl0qkdAaG6XGuEnGkbY
Ahgb7p2rHJfslDaeuHh9PPymsf5BsLLXaGCKlyKBqhUwy7sx0XH0JphNmXwo6e6cylH6QTjM83Mz
V2sSTmU/f61We/m7KW3ZQNmeuFdQDslH18qr6he+88+/ZXM9iWh7O6EKH418G2jwmdiEKNiBBiVN
rq8/UvwdEJcffAlb8EeaWmPrjgzPwNQm0QCrDDCbWX9pu9k+319qz7XBAazunxL82j7yhj5lkKOR
+6aLlp9y05zeUHjVf7+/yl4fHZy0ImGgnKKgUBvL8e2un7UZD9rVnotkWpFe5kKvI+D+zBi7/vTG
sbL6TVqBxutbZ8HNxnIeLl0uPUYYKLRcgXrXX6rYcR4H8uWD+PsHNcPWGwKOBSAM2Sc2vnmmTUgT
K9jFJJNk3fBvvWbeW1tflvlacY+vTdMjhlzmXj9eTTPvvgDHD35PbSu/ILqbfReNZZTQ4s6+dXBA
e56LniWZo8H5kD/efrmqgSHIoOQN8rTzxKmdYv8BSKbzZ89g7S+YuKIEIDfgpQMWebtWl0mYHuaF
5CDJ5OfEW/5F0ip4bIWwP943iJ1dMckETBjuAWbethe7TrW0p3kCsSoezSbYnawe0TNCNoYD4L8/
2NjOUwcpNJPcOBLastsxUxsq12n0GTPKYt8OXQlvemVPXji1TfUWGK95Ebn+hzlP/UHqsLtPxd5G
nZ2XfQvD8fqa0dCCySPKkBMgEqc8t7BWXvXRP2JX2IuXqLIrTDQJEdzlm9OrGEpaLKPlKleWeGgX
ibqU18gwyFAu1gbfOxlxP31MNJyINgkUBazl1SpNrEyLkoFeeN3IDrYOOwbclA60tqQMDOjF3O+0
2apzD7nFrxwpyRh4DKUzsVXVrWNJrX2mlFahwzeGDHb5T8GEDIqednkIw6z5GCAPfRlqvTx4ltSV
27gKQqb/Lb0Fr/oMZND+hx6+Mfvu91mn0+yiG/IZ/oLqaZpF8LHPyiOIz46jJvCk48xlIXXZ3s0+
DlKtLMGEjP04hTBomM8x00sHGcTOC68mFehDUR1QOiy3HsCqZd22Cnkip0z7lqRZnZ1ae/DerdNC
M0oyKXpwjrv74vyUCiM724Yvui56Gfc6H9NOlzUsg06vQzMN7H9f73EYVP7fOpvYhRHAtAWMgL04
TXOZ5jI+z7Xpn6zGFwesXrtbMoHuIExC0rcNNgsjWRPdkXS9YDmMMiQRTsxQH5UU96wQPlXYYjBF
BEM2FSPXgo2yydRR2cTwiRmruNaez3Lp2iglY3koF/douGrPnxHSUoZjLhqah82ivlvDvil/lGjr
6klfIKgeHPTEEEVID27ZrimqUgA4Zsgot3mzsYKFGAaaUW4Nt3mFJLIRrj5OjQG6Ikqqvv/8Cxai
KIcshkpA7Zu3tj/58EInM6GQ1VolTLGjfcrKefhkIYb5+CtLEXaRjAAp3o5YGcvqa4tqtBl9njPH
u9RR62f+2auto0HsvRNDhQrmdP6m9qyexp+aUXYHM7yhKWfV1u1vsl2TP5HocN5MlRF/ub+rPbtX
Ubqa+YZwZPvKkp8PnpxUe0jP/C+MRBe/aXARHNjF7oYobJGyQvZGUn67oUHXmBcZeOYoy2kX1Dra
cMq75mGq9KM3Zs8EGREBlQx3A3yMG4tIUB2ZDZ/XuylkcoE7XXsouiz/slqyu0C7FR84jr0rTe+f
TSlOGj7j7dY6RssT1AeIQbOlOQdeLt6lyTyHkp5ViLisDDV3jf+6f2p735PzorwJtIgwZRP4upnW
NDOaJ1FS5v4XxvYnVL5l8xxPMKTfX2ovDPtpqW2yQV4M9LWhjqr7aTlfRCq0d0XtaU3oTmlw8gan
fItMJphH3F0Q3V987zB5N6EmJWSgBr6xm7XJhN1oFHGUDtBbMsn3hdPpkW4u61thpkdi6nuXAaQW
UwOqlANe/fYsTSQPYXmdgHnbOhM/toNaeq8f0TTtHh5ZmxoQw1NuY74Wuaa2zKkZOWJNzsiaVecp
bVpKz3F/cO/2jBOjVHxz1BkAid1uKI0hZkIGk6R0lQvom2U5o0hdhUPnmBcrt5DqSOGbvn9ou18R
SBr9DwBNwGFvF83N0sySnhogoLz82gxoSzDncdQy21sFP4ztU28Ez7ExjRhWD8sVBfDpuWwACCAa
swxxeb6/l72zIlSFiARIOWmwMtCfPPG8MljrjFh/BvHmN5FR2WNSZ0lCL3ePUFm7O1IiYqpdRu98
Y30Uo71CuhQrvMZ3LplTl4zL+EdTXHtXioAU92gxm0wUcrsjpc+epVJn6kcbBujTbRUNOOW1KfPy
0fPqJLr/BffqQYQClCAVAoE1N48ZTTodSAWzkIggg74Ua3AtNOG+sbU1PU8xsuTW2jiXds20cMjd
6kS6F19Xc3m1KrzihWEakyofvG80hm53vuhB4nrlQpsGPbM3ll1kpxIQC3JmaEskotJ+L/LEOQjO
9wwIpjKlEYJoMXD/20X1pYnj0h2nyC5q7e2oS0YRWl988jOQ//e/9J790PRUqAi4EV7Ko4t48YOJ
ibV07oJLEvT51wlN1Ov9VfY2BL0U8RaUgISUmw0ZVIEsY2bIqYlNLayMLIkWzSeO1YJfmFJj6IYp
NcxH0ZpsHEnd4RZR7GYuzh3iMHPiOmyNePxSLNNy0B/ZcZR0CmiJg8qBoHNbV+/znvpXoEjCUse9
WFlfhUvRTBf4zzqmFTz/RMf1iIBw52lVQp0kOPDxK8GBW9sYYykK3xgwSEvL/jQz33qou1GerL7L
/6OXtjL4KT4GsbReD66nZQeQkMY1mf+2Sd6AbJjgwp6iURMMaUGhdaqzpjmR1H2/by0vbJJikZpr
VIM4sCVvoyN3RAid9lwDWXLRn5aeIf6ahuqn+6u88GlqFd44Tg7UEU2f2w+Z5m1Fkb5glVFOTy6o
mXcVKiAX4sRP6ai9mr5cLQfXAjPlGAyZ3O1ySWFN3diIJqpT379quuwibbQztFYN67W3jTkZogT4
pfAgvAybN8FcaFLG9dBEbTDLJzso16hfsvIZIq2jGF39UTcVEkX/xxdhYor0FJ7R213pQ1J6ZUIc
YrmTkolonNDr3BwqVy14iEHwhhCztI8N5e1wCuZX0/Sp5UkP4TdlTowC4+3yJcxdtegB9pRwGZ2p
lLWfmlKNjRKVRV3V1ie7W45ClRfOTC1KP1Th83kQtntu9A7FsDJpIyVldOqZML/UGpKdloiTy30b
3V2K9BuwGkVvzOd2f+7Kw9s7VhN5q7de+8zEubjE7U3nLQcPwQtnxq4IIaCRpCyu9HZul1LSVK4w
pybixdO7ED2e/g+TVugcJo2tfaytwfnI2EX69f4Od+46gCIFBlAJJcjX22Vbfko3JUYTzUYN/cDC
oyeSeviF76i2Rd7DIw4c+naVyZkTsmDspBqH6mo5mhn5wjfCYUqC8y9sSMEAcGGUSLdatcniaYEd
syFT95pPVsklpbDmwiR0f50906D0BDyT1w5K9O2WBkrdaWE3cHeJ8uy32X+zDNKoHIOjztHeSmr4
Dj4+NkQt//bjQSEcaFRM6sg1Vv/BB5EStlmgvxkzp3ntG4MR0qHijIA2KDzo7VIJRqJNHkUSpxFT
WI+TfvXXmce0t4vH+99vx/3TAWGWHaNgBmY7SYkJiBF+8ipKale2Yb8UevbW9KbpEbCBPyo+irw8
OLO9NekOAOeiWviyEY/4myXYIfqm/STOAg2lMOvnNTSMwbxWvn/UDN+70z+vt4kV5iLmNEekPx1p
8Fo3g3bKZnN59GVsQcOQptemzY9YjJQ5bJ8EyhpYv8GT90KCpOK9dnq9rSJTq6oz9XH9VFBdeZ5n
31UM22U4FbpHqOknJ2t2zYP793LPTIsqfRBSScbcvc2ePeF0btPhxyq4xB6LZLWiaWCyY0yK4bOe
T+2jZ3Jh7hvTyyuiRlSpOZAuMy23Zbf7P86+a0dunOv2iQQoh1uqQuec7BvC40CKoigGUYFP/6+a
m/N123BjDjAYDGBPq6vEsPfaKzTpkmMeAwcG/DsjIajoYkVPQVJYQPznowxrFv8A34CLEh73fov4
EQUaVrSB/G8tXty8bmQt6PA42Ep/skV+H5VCYZFAQYLpHRgVEBy/f5YoShkFfLIdLMKnDlkSrhZE
RWP/Ra5qhO4PScCtcQObWr8m7hp8cly5PQRmKW4s1n0paQ/XhDoH+fWTrfT7vYEG+xSl8a/Apf64
fc08Ag7JS3wNUSYeBdC6NkaWyvPf3+vvGxYTJxAh4KoEuACmUe+/AARCTpLXKG9EnMak76KCsGpu
nnyv39Jlqj8ZIv7pQ+GB6NmBGoAYfVpm/wMchK20uQHkuavLKT9YCL3NLYLHy8/EEn/6WCeZLBSd
cCn5De4E4K0CFo6BxNjAWWziEqycsmRENY7dOB99BvH/W3K+PxSAjaFJOskAQfT4yB6GWVMMDA6r
thacna9sHW8aNIVPUwR5DUIZdf5UbRQKQTpX7pr6xn/py8btaN+Mr0LV5aWbWH0Zzwr9XNaY5Vwb
niMlV7AHqZNulwzmU8LNaXn/9ksjGPcE0sK+4aO8o6JomLO8sxDZTqoiUdPH9waJ3xcZQjVvmmqK
r1SxZW9bEjWftJZ/ekNgKJwoaKj8YN/6fiVsMNNa6zlDXT3lv/zKmpsmGLXv6vzFgtj7Gbr4p8eB
VgRtLSaPJ2by+8dlqmtobDu325BA9ENFxXrmkW4Bj4esJnDp+Qzf+cN5+a9DWYXDEhXMR2i/U2Wu
pjmyMOBI5xs+2YQARc3Pdb18Nnb8w32AR51aPJT/J5r3+48W53yKe4TggGxq53Cojdd7FaNBuGAG
G1hmrt45sEE/Qfh/R7Bg4oUADdxEsC4DdvTh7LQjImVtD9J/QGIqjK6EQ8RaQhdLhGT0mUd6exhj
P+7EQqlBrmXj1ssi22pNbM7kZ97pv9/K+HVgF32a9Z4uiA/Ip3JU1m5M7S5evH8TPodtej2sVzZZ
+EFg6PaFV+soD2O6dA+b6v3h7yfpH/YS7iqcoDGwV0zdTivwf462xgUKnbVz4O9v/ZtGsgapeMfP
TRWxtu5EeNq0X870WH02i/jDWjvlq6M7xbvAFf2hw4BesEim1budrqNqZ8qF3aUx45dgMMj7v3/I
Pz4K6AzG2yfY8iOFZ4IQGhOVEWYvClnFQ2A58SDttUMHPvffH/WHHQvs5+QsU59w0o9D09EnkOTD
bGPnYwTPHENklwlXc1H1JJm2Ye9S/lnf+/dHgjv1/hXWIkPuEsw8kZFcYW5a1rRDc1iUUduFaLua
XbF+QpT90/f5/z4keArvn2iqchNRRC2I6SHsWGkxL5q2cFX0IBH9f3yfp82KefC/HlfvH7VELulo
3rtdg5bwWo1pdxNmHSGEeuugFpJNeff3B/5pQyBCBAg3elKcTR8+m+aljkMHu1Ke+o7QUY3nzdz9
7NLO3kHxvF1UrmhuYHrwmZDnD0UGkAuwreD4Aflx9qFAhqWBc1ln7Y76vjyiybEtbLT+e9MIARoA
mRM56DRk/3DsbmbwWYmue8di/W1UMlxnSUKhztym/d+/yD8sEuT0YYgKwAtuHB8BUef0GNiMpqqk
yJKE9Z7ZLQtSIWBw+xkz9A+HKMogfCxM+aBA/jjNz7ckdaBRDjubZd61ayLMpfVQ+sEBKHIXNTyz
Xvi8qAuVq/5KeBDs/v5Zf6d+neZWeD7wLjTI2Pzvl2moq7lSJ9YCfviK8N7lxzwD1DPRmB9tBtwm
4WW9Z6iIiJrK5oiyPf/kd/jDMYApNBpYlCX4HX4zEBPxtk4dQtrzYZGHUuTL7WIakJLXfTc08uzv
n/gPq/VfEBPacmwVcCPff2AYn7uV9vjA8Krgl3Is+fPsXffJU/6wGfGUfzGouEDb/eGOkD7hFYoQ
fCaEBX+Z474kTTaY66bS+rJHxMEDqhiNOjB8du78aUmhyIO8HIcBTK4+FnprvfHFxoAEWFKccavr
nRKYL7FOLGeucxEGbUm6W0M2Hqp6lS9//3r/9DKhLMaE6zRkA575/utNRS9P6hispyQLOHKqN4MS
+SB9/SuOePrJIfunrYrxD847cBdR2H54meD45Fx1OBQCls1KRqfcRapAfggYAnyyTH9/pZjH4ymY
wKQoxD7qYMe6sWI2MF5rFrrd87Kg7YDQDAI+X3GESbvG9I5C7UTxi/z9O/2dA40yGjQmwB/wBgIN
9cM7NZQ5z5l2u6pgiPTredHtUx9ZHLRI/JYk3tL8rApLsZe1rev9Vjl5cGht+kM/8pzEk7GCCN9X
KVkz7nZzvkzfPvklT9/1++YGvF8gFYg8B4CI8uj9m69LJsZugU+oXdl2mYbTTeT7kfhpVfC7qqer
UD5gzr9rWL5wEq9lcdZl9j+T2/BdgeEDR6OT2hyTkfe/BpwkSg1JHNyuxqw8n6L5C4Oofb/NuTwk
cDndCxo+g05/X/RQZZ80Iic7KmhwTn/+P7UoC+nYMeqga0L2jNhHYZ0TIuGYGR+XZIP3YzPZTRz/
/oX/vvZR++YY24Hwgynax44OdLMqkx49t0fWSIthJGvXuaS3TsjiExjhXxrD+3dboV1FX3Hy9sZg
5MO79Ru2RDPAeYpGU64ONMvmhvSYdWH5a75cTB38x49IgjRophewZNpZles/wUZztm8yAS+XOBT1
de2tHdqo8vOXJbXIoIjqrX6B2a3eDogZZhNxKna34yzrzzrE398R3k2BLwy+EadJ54cqJSTRSKXA
ovQCvVC+lFULvlT0i41cQho5D0//+fWgO0EJAbQLAMzHdg0ZyfjxVW93lchZCedL3dwHmBs+2WJp
Pj0Hfz+cQGdDc4iRDg5e/Mf7Fah7IYrNVsgzhzTCXPdpRosvS78gqb7mcqhvQIUpFhIheXfaRTJC
xmQxeEEPFebo4iCXkw/1ZqV+TTFOdGQcy5STOh75NRs6AOZ+5hQIShRuMg+uEOGNbp6NTruMAFBD
3AJd6upOBMWfgg86JXEFq/kDFQW/rWjtr5Y6itluHFEPESM5xsq9zGCMCG6hG/dJrQvkFFOw/tol
8kWBnHIE/J3NkHpt7aqXrTsEroQmDFpZdjH00mekH+FN3jZyjSXZYP/WXCLJhQnEYndiPkyRqf3l
jAqPv1kwQZFRkE4shdVgA5fbjMX0Llv7RJ/BlAzpFyqRtgI6VtZfg4bn0X/ur0CKAPgCHjZgK4wj
3r8hUE9TnpZAsVnVNYQhgb0tZjbAI7lp9nLj1f6/rj9IjuAZ/C9B4qRgeP88RKOUiQPx+8Qz4W8u
N3o/wWfpTi2wkP/7o37fWuhN0aPCNgkNADri94+C4z8zkHWaXbqY4UjrhF9WWwLmVdVvl5CdfNaA
/zvyen8cYa6HVYWD73TTfER7smnLQIgCt3ejBXJLt9SG11T4zh97/A9XKsvoPw6eu2yHCpayO7mN
+dCOgGpCW5W0oc9jvS7PuKq7kfQYBtPL3Nrkx6iNNQSXi3n1Uy7uunUEesI7FuobmDuj0TczW86H
SMAtDt1Wura2L01MprRrOEzsmuKlchl7K5Co/WQSqygpyqHQ0LHLlZEAlcyL5YMfW5Bk9HeFbNLH
WKjoyzSDNgf7iKV+4Q7GNsR2zJ1jkCvDrlPe3jMRxT/BQodLt26oCKTaFAr209t4TX3uX+DzVl5I
16c/txnhJLsyD90/qO+s3icr0lyIlgjpvQ28HjAmEaa657N0L1BwBgDqEXVDqx1k5JdDn9TPAbI6
dqMcjwsyYJ3qx+D5wu8qmuUTvAycCHKXslgVd3SATXjboOzCxoM1wIWsm/Ulm3gxtRH0ym+RHToH
UZbtNqBBpYHlJtyCAF4hlLLfeTDMBqAatL+X/SlgOk+ov1lgyxQT6Nm3kSQzUNPDCGziyUcC7atC
QsjUljTfBPGzZZfBN+Ny59cQ7RnDTOyT9f3xpj35oqOSxdAcexfyjQ/re8E2A08YTLC1tPoimRp5
BbmIqFq74Q8+edjH/uT0sApXLYoXKGHAl3y/maaJIXTHFwmiTmPZrtJXh5r6z0g/v6GJp1HPKaEP
N9MJwCuy94/BND43kO9BTC4Uj/aqZuslkCa6LxjOXWLTZn2krPCX5WwcbHJlnS9E1nEkID9PzGec
V3h7nD7Y/25q/Ean7/nEzD65gX8kbMIwMO3WrUK8hEJZ91R5Gc0Y6hWNhSN52RWvC0Oabe7yGjOa
xMAxgS2FCmcwTRFwNFVmncAsSCMku+vJ6pcVIe8Z+FMLB6eCqYXv0sb2FXHaW3FGkcoAZEtPcdqC
XzLRe12IPtuPLh04oWtHk30/lNXBOUgx9gncku7s7Bj+tuSnI6eRjtRLPbID2IthbhEcuSnii7n6
tcSdUccmmzu5F1GT3OOkqNReTmtzyya6fLU6yQMxHS26oxnZ9CZjaFHbOY+wvTl1+MIXVrq15eWY
fzN6BsuzM87fUAn9PGFeLeW5UKKje5rq6Es/svKmgoEYsoihe212oMhgmwmUodiDDED4PjfpeCk4
X+erPPb122hNviFzxg7njgfH2j5wEx9iW69fMPmbzje7CvBCepo8+byeChJB4HOz9my8xRRpFLuV
BQTAmbruKfG+HrOWpZW4huYbqwrTtO2p16K6QC4Ayjo4SGOaMkB7VRPEIgG/niBx8Ue0VDDa7OUW
LpkcFEjkSDxpK9jqfMU+wG+YghNw4WNfMAhnBwSfaBmNy8GwfIM+rV7FI6yXimQ394VBMcoRzEhs
ZXu9o/PA75hCtfLga2O/chHD75khc/AZIz5Vk5WmyxcFR8lop9JV/YhjF8qzEQ7Foe2joX5bO2Yj
VDqO9S1YEMUbQNrtcZZTfcNrJL22WzQ13wN++cfVauQywGej/DKNiRjaOMqb53iF+H/vSk71blMh
qcAeoinceLtMqx1oKnRqt4qyW58onrbrZNDMIZuYCVBzsrUjQ7k17mUcavdjjmS87cGR1zegmWH8
kHVJcTUEk/a7xpshI9ZA5QuCIuxudo0bxcEOESyhLFwfsgOGi9UPNcntJ5r3Cj/apD6bzmVdQIod
ZOJ/oZlQds/rNTwX0LFsz1XGEFKKuPXItZ2yS3S1bLYwbcVrIXZzV5X3zo3do4cosrgsenx7BH0z
NHTBug5uo6rshiP2D3uw2VwjMUzZMAnchdN8BQvmobkoWD4u7dyt5boPYas4WSYh1V4ZDDsQdLPN
2blyq3pD4K1biamq6MjFhIwAWNHwf7pV0ZtxqY1EuJGO3wqVThUZsozd+yUEC+uDNIckNUI7GC2F
u8ujQqZtybfs52xlNZHcQ7tDVhiy3KS8tlii/SwfGTTH6RFeUvKyn2ldXFUJBUGSbbmOzxGAkRet
EH1XCMJUpdK2QIjs1WmI+HWI1hR7de3Fg6InWG3tw/pEkZFGwfBlpSYD7Ze5bVbQr9Ys1Qb1R5Ij
92aEyuymRCPEzujc6Vto8MtvWi2VJVNASkt7yqOyB9jV+JlkFovqIhdZf8einKEcz7yuXpte1Ic5
PsXI924r25z28XwL6Z3s7lNE+JrWCTtKONBihkvQEiX1Lprm9aHKUlvvYDJTT3Bu1etjhYGDaqeM
U3BzWC1HjFRLPDhZRScPkVUcEqea8nDp8sXKiyHk4ntE0a6eS8HGbY8cHx4fTA2b0jZhomp2FF9Z
IPW6MuRBbdHygIRTNu6nvOtvYEEOPknKkZd2AeVpqbujoHrkZGShGa5nVrJfmFBU1R6s/i07RLmH
jUAlt/jbumDAS+BdshQ7m/TZD3TaqIHGTWTH4AE3tie/wjt4jwy0NZpOoOZUSwW+dyokEMa8mOKL
KBobhq0YsqUVAcKd6xTLTuNP6+ZB87S6nask/8q6ZunOgtZLeQdVsJcHMzZ8OChp4vutL8J2sqhU
t9XC8U4Q+sORgdLJgGWdSn0u0mL4Fg9i1i0ySP19Pg81PyKvVq0X27wqiHTGIXkJg51wNKcrv5jh
5FlgTpGOb8Dq8hn+UWp56Td4mJMlVNOEmDdEQS82w3YZoUoxhyHv6/vZJojeWpOpKnYgFId6HznK
LcnU0mE06FT9y66+sCAfGPWCbRnPBHEukTxfUhp/F3kw+iL4IblHbkbm98KN5UUPDz191FK6Gl/S
aB9oWaJqjG1ahvvFCnYZoTRFRUHxWpiDZfZ5xbR8iroodrgI3fCtW+cxJdro+B+IbbuUULpN15Zi
me+WFR5eF/CtciNkAHnRHQreNGflOodl3yGP1hIHng898GWam1ZblMZeQUyyAz3O5pcNtxOc44Ve
DYhepj/BYs321cwnXniTTNNrPm7TreTJFpPSWtg49p7G+mJMNNy8kSXWfUF1mSNaPmnGsa1mkJYv
lm7mXZsj8VujKkiiC5SnBYRVWPVBHhGyN/aQ8HY+R3roNsJIvhA6R8jzlL1Ya3AWdsF3P0DfZSmJ
TC7ZufHdlpIxm6W6owav5XwMc2quRQ23lueAkru7GjFJ4QRTldAg2lKJE/uFJ7d9SIaGlNlA/X7D
tp5bNicyQ0cw1VD2yrBZUs4bhj5+Scc9GGnBAeVwbjs7+c/wnazG4SWWQlDSm1Hfuqivvvl8wF8T
JSvg/LPa7VYLSCVaxnBSHXTXiIaAUSBeu0joe40Z5LSf+6RaD7BNXVKE0vSTaHE5UXjbVxrKkbFc
UtGiBbcHqdkG8IGlPCZzvWJ1WFcs1zoxYQaNZ02WqyRZ0SGetCh5W2hDHxDLDbg8YZo+RFHiVctA
qfm2MtFku9nEFHbvOsZr2mJrbxIzxtVx6WxnL3QBJcVr13Wo4Crhi1cn4mhqkV5ZvdUBqMcuLaQY
SJV6Ciu2TrJrWLrTmgA89st1wXNfkYCfCqbgCNyimdJIEmh9MwAerIvybefHGgP3WscCTTvyOXGP
Wnzylg3pelv5TSDNi8blHRqq+tylfolahaf9QD4pg7sxgxWHy2QmD7lIVw2qE522ow5NhcRlURTf
YsDmDaHa0u9gFEADPOg+5o9Vr12212WmX0VSyYGIfE6umnIOeDdDkr1woAuw+4n66Aw2RFG98+mc
Z0cc6OaqCiFviNmS+CfQggIxlKtHPbDUdGdWidopziinZ2u9dHErTMFtq4ulEDt4ViQ/IFeITq+E
JVi/Sdbv4KNU+wNsXNRDNhYMUaFbumlwaDoTSAoh+1cIZXF59C4HUzqRSDrAVaFG3o5M1MtlhlNK
XNazWEdsaAfqCazyqoswgJVNtsVYesC+tKYdyilc58qldFd7JjfSgSqHy7XKLVAN0MyWVs5e86OH
etlDlGEwKAcrAnHBzNfzWZdGSXVIRpW+FgoY8BEeP9gJZo3je/RGXb+vElU3V7xH9CKJqVyuZVb0
/blMcGMRnXVwmqUYmTzGzibTnvsQf0Oemo0PlKXWHoVczGsVr5gjoYFgd8WCLqo1HIZvpGhgWYei
ZcO8YIqRp8RKVV+gvM6gUQdOOhyBWkXlzmBcGsOYPcMGVkj2Ww8Y1kSclCdXNuT4IBobndxYIkLR
QEGfo+EAVIXsA9A+CihSWsRouCfaFPh+HFyF3hyDqQ9WKN/qNva8RlWpiq+9SyfTSoQB4UTC2sZ9
Duzkyq5G45yJHahaKSZVESCKymykTyd3rVbZz8TACgFMvdJJ3dYWi7ctgyyyQ84AHxBaNGCP491D
yoUnM9BcF+3/caIrFc6foXkRpa/hr9jYnHYE8TilONJyAe0PYx1doxZD7CbpQXF+RvWco1rLy7km
ZmHZd61gF0ZSxES5Qx0ZLZ5qtTYYZ8AArSJFMa8zNH0auP4AI8e9r7Le7UcwDAsCUjqUJAM0PTjT
mgZRIzZEgztKGJJchGwV+Bhwl0qOQ9EPeZtBeBJIyFQfWmgV16TNlJ/visAXsEtBtvhpGCsl2oKu
urKjQUpKqmpV4R6MubyjOMu/+GLCNSKwLgPpQxmucDygts5Gi/oEQb7pT9Vzem8HZd5cGKLhKuvn
LdrDaW6F9DKDZc1JvUJbAfnuczxvm2lnuqQlRkp1cynYVtzjjSRZa9ELHKC/SKt9p+b1hYkNJJce
BLakzWeaiXYtWHWZrh1I4tDf6Oti2XDD265WHdRtGIvu6FLmEhWXjnbCRn5rG2fLX2URiuay0BN/
4QgZwdv38/rm4ciBpLspsj/GvAGmlcx5dZ6M+Zy2tcuyuzVLNgW4z8irtY8dKJ0910/5yFBrzkzg
NS8TMpLa0iBqntgsHaZWrZpepga+c+3SiynbdSsfZDszwx9n2AUbsF4t+C5dA8+2S839QpFRUy4j
Aag5PdpxLeCM5Xg+XsBHvvjJqy7vd92k0YuXycLgxAtV2LhzXTktxPZN9BxUase2AFo4HtNBe+iq
/FCTQpVQ1+JvABIbYrQDbh5GT0I1rxiaZY3udlie+T+4/+g3HomKEbtqj5RwHOoDMt3p9KMwk0+v
qyFIt8+aqfy5GjogIDRoiXYa1SlxvejEbmkE4LYe+T8ad/eAvxIypI/9SKKQfveGYRnHQpz8CqAH
cBiPdNvPjXb8gsEJTN8WCpYw7QxA7NVGOUiWCH0fsNFiFeFgdD5/jjNe/6qSrUCGRTLVfCfm1VVX
y5BP98qX/Aus2Uq569Al9ASorQsXAWl6P+H7P53XKLuaVspYfk/iPl5wCXfAFLyt/WOql46dTTFI
lmc1zRZswHhVv4YlXcS+R3XWAwVV2duq5PzNV2KMWsSZxBoIzNAAgZGLXc9OwjdNCh1yQ4o5n03r
a1/dR7bAiATG0DnosBQmdmBtusrj5KuTa4hZwOhUhmUVgfdQ90siOYCfrkvYbytw0H9MyC/6xwvH
e7RRmErtQJby/W5LMsgCMfUZ/5koYvt2NJHiyFc+mx0qMymAKcI6c6lojpeBuDvgQdWcYpSAb3w5
xGYu3mI9Y0BQNgKWm1k3ViOmqFWm9naNi1+mLNFTzN1p3AknBvTeogO3GcurX8ig3PICDQrrWoYi
6jFadTShOFijM4PhTE2gf7O4m2cvSNTDyoJkdEFyrUOZ/2IGkyGgfZ39j0gxcyNNx74P/Uhf163r
vnpUzMCpYfb8bBK4MrdUsfC8Iak8JTyPIG2Veb2RDG4irE0lMrwr9GcdSTqWXtsNfc4Ocokq3m9r
wo4zkpUf7DZOD1vdAXJx2okeDbXBrWgBPsOLleOCaOHfrZ/qalsikrNxvcdxDRxBrNHyTUf5+Mvo
ZdRQLnWVbeeQ94oE+PTdw70re4TnTn+OjsD/KsKUPXBsoJ+rHkHak4BPRrT9MWDbhmcllEImLhdC
YZVbkxh9KNLr861+NugOZ8IBOXxLEjfyHRgtldgbjWAtAltjh6lKEewdsJxNor6exNxiIKPsfYE2
tLvImgCBgEiH7IvlpbrzaTp/a3rdz1dmk/WCseRSFSQ2JdNXneW12qMFh+312izjrnOmGc97jA1+
dID5LxskPqoL+EhW9zAmO1nKYeSo23wLSbyHEFBf1VM0PfVLFL7DV1I9QYFb9QelFBBjj9ntdeXC
yJDOVMIWGIyt3hHnVfE6DPDK2QVTa33Ct9wDksBoSpI8UvYMx68+TPnAI1KmFAf4ijsMM7F4jOJ2
wDl9HxJc1dA3TwAjwfcr4OkUJyOQUcHUQ1Jav10A1sgfA8pkjPlmdMx7sEhNRxgw9wCYUa7n8wCQ
tJVd7LBmbATcfhiQbkeE3VTS8jpq5H6bsnVorZfwOEvBqruVNjPbGWuavr7JMTP8JZFw+zzCkc23
y3YqofnW1+eMDotAmRab5R5bAKgQ4nD8jWNCWfhMl8vQygYeuG3f2+y5yEeMKyZkQZwGLpFKrgzP
pgsOBIOSxUKve9wsC2ZPO1VJ9NLJiinnEvT3ZVu7Z/ByR7OD4x4TO8oLJAU463MUAxic/6LLsl5t
Zg4/ZI9z9DoekwXbEgrw6Yjyd74owpi6s83I6KzcYuYxCSo9PQxAWNXRoWb51qwrmthMh/SgaWaG
3ZAbcY9c2Og2r3T+6DA87Yg3ZXUPyfLwxcCvsturvio0cVGKH7luiBxvy2JW6AmXnAIDWDdcFxYN
Y9FmOLz7HZ/oiW7splNgpNqmryhkxSv3NS7DikaaYdPXGFx1VvgzgCLBQ+OaYVf0vUCbVW2xhtti
rOCV0RsUB03RfafZXDgyzWBkwVdsZRIjmNQNBMr1cSXQaKTPKEnKh1yulWu9rNcLNuqkIboqonM5
b1N+uZSgzc9+8N2Z3FL+PAQgSFccdo7mwKpJd6jvZ7QleaaLLwHNCt8jdcDhShCux11S1bRpN8z6
n+EMVIgD1GdjsfNyM/yAqS27B0VKIjclASqlx6Q5gj7vvxRmra7tGvWYqvVpfA6CvxgxUrLYCP3Q
9FcJBlgTSee+u4vSBPe59bMTezUp+o2B8KeJmS1OQyQzQxNWy5APJEYJ9UiRn43SUap+2pczda9B
KpBercZRQWCqaJ8hXIy+CyyA7xOoDLzFkIK+5X0qbt2EqqENi8kwEIe/y9EHC3CPd1r5/Vwyh0DD
eZAXUvmIHZLYRRc1TrtyD7OUXO3cXFF11jsZhrZELsJAdFfitnGuSK7yfPLVHh4FqLfQ/kLCnFYd
PzQ2ZWPLrUnOAxB6DBRG448Co7CCeOQNosQd5qUGum4mBeCszHE544hFhcFA52tw/GyYDjfiurJj
g5KoCOmPASSMf8YcBq9tn8gEdcAEX4sGxgREerjCt5i3uYo0I7W3yxC6ZIedMVTw8tgQ5Zc3fsuP
ZSJjhsaBh9cpK5a47bdyzHZTBLAHFUTiRVuNa/46SpC4LznilVJiwSy53qKtSVrTDMntHE6tJQ6f
gl+CXDo+0VDzE4skTR4KFM/w/MsLzHEH2V9gylHzdhBT9FgZ2InAM0uktxIdjrqn6RB+DGA51Odj
rvxz3XXsrjT1oWM6dmdrlAAWG0qbAhDItz4Hv6BprqdmW94wq6j1GdRRwyWaIPMjkgwnA1JU8X/0
Q5TehSW4BvXkPIEcihbgVuP+QRJVHQDaUlQOQHOqXKLN7DO+PzXZ847pvt7hYGUNUJvFm7MR7C7A
RlpiALQh7V1eWZlxHJb5Im62nK5fDO7qhwwvpyMymtJfY81R6Z7c8q6mrBnXIz7jeJsLoVG6ipUC
Is/wZ3GHcKyT5TBcnYNsJFrQCsucIMYihy52mEECxIu9zxYKUB+YfvG1XCuUDaml3XeQIeD8NMHb
U5AKRh3NNSa6QPtqlQOZQn5NEe82rNACx7eMIGUCscTecsWGmIwl7MOQ5F5ObD8qMz3lDTLBLj0m
Gm6/SQjn0AKXUOfqMmiEgSDp+hvoI70+bBH66j2cRXHZpJazcGyAtj9DHp2d8OIC3co2Y9Z0tgGu
8mRyPVRk3CYMpCJWDTkBAF4D/Ilwd+B6KJna50HBVBCVXiIPXejBfdzHtW9iQzKzbMVhzqYhuhkA
OiOzVvdy0j81t5bfrKxe6Nniuh5VDnIqsw2naJf26V7KNQLjZGbgcNob32EevbWly4x/Nt6YcETV
ollEBM1AZmpWsDXhUZfy6DGd1ryG03zagxNF2FDiHNxXJlHiIWOlmSmJYSUqYRe6mewpR66uujEq
WmOAL7h08jMXlxBUITbz/zg7r+W4tSzb/kpHvaMabsN0dPUDkEjDpHcyLwhSouD9hv36O6Cu27eY
YjDv6cdzKAkEsLHNWnOOqbOzLlVF+aLGxVgc0mlsyDKAnpJUxxhgRf9gacPC/kpxFqd6s6tEZz9D
v49ryNrFuuD1lSJGjvbLqGp7MWX6eNWYVM9pFdRD+ctQhmGpfPrHHL62bW1F4a/QXWyioSHK5seu
JPn2SxblkfzpaKyd16pThZY/QZWfnumztOpjMVjZkPqhaxXat0qphWpt85zm4D7UhoEucmcszvJT
mapVwcMeLn4p0cpmOy7T0kaM1qTtmSWR4IGvhqmofNyaDRYf9RmlM03xnNbsoD5VKBKoutBKgfKQ
8XRwS3S9LfaDWHrloRB6xU6jH2thf+nCoZ3RNEu14ZMSCC2cV6sxLPu1t5zMlruEBmkUe+ZkpXVH
1Skxi6+1wyrz0+W4Cv3PmYzkOCVJLm/E3GirpjbOQXvjeAnt49Ti0dglxjAUlyqncnPnkJ4xBjk1
8+XOqvn9K0916BHA5yeh72eURFP+aMWqMn0P54llgybJ7O5bxje3ZmmZu6Me3g8HTQ4smbGq00Oh
pDa2F7PSw262Ojsb9l0xkhMiyzwZWSr7Lr1GARU322q0++qiXdQlDQZRGNl30B5hw9m2c9qAcqep
7lu0JYuXluxfN4YyFzZNDAos/izM0vma8cXcgwdMp8tuFhxhFpX1NZCTBIsA1nn+1kdT/NZOi9Ye
LCaBbDOZWfhNidpK9SJlGJ9ESRV4O6kumfFVYfQe7vmcECWWPzMAaJZV36MuC20OWIY77aOaP+Sz
bszhIeJz+dmLJiW3A3HzvEOJqT3hOKKuJCjWu17vUnvzcNEot7RQo3yTOenyfW7s6h47tPY4O5Fq
c0rqkqBr4qSke8Ae0YsbjLYevZP4quS8feugaES5bHaF8EIrjL9LAkM0fxCtHDxgofPXQl/mkY3s
oKobrdebH3Mu1K9jn00XCjzrHB1MZR36DqY9JzMrUAy+C0Iss4ORpg0iAblc0v8Z8qCKBvNY8fWM
3qL39G3qOSSA10zG7DK3CcEcTUnnITLquvCGWK8l/bkCEUZN4ee1WLTpsa5qm5KpnQ/lpsnRs2+W
mJbvfcqM+KgqbUcxuqhRyPXCjmcaGgaqg1yzUHnEPN3HpMFOssmqof2K0Mi5D7NCy7ZRGdr2fUWo
95eGwEoUOuYkfrrVkM0UYETHOXoWRemLccqCNnKnle2Q2bCYo4yy2jiRcnvZSW0E15E3xWFQx3g/
ol6urgTepYRztGD5dtuS+gVkORo1cCep94y6Gl/iWRe5X/dhGlFv7sjnZeEv6Xg2oW16jbDb703E
2hRMc4GAI+W8zmqcuSTb9ks47yllReamc7oiPiKfUgqSC5MiD5Jw6Z8W9AFdwNlxfi0sLf6RKsRf
eWwwuwsjqk1tOzdN8r2VI/pkJ47TW1mbCT1L3akQKs6LpL0i9fbIeYkzK8h992r1M0S+Vlix9JH2
0IChq0qbVw4l4QZ1Qa6qR6Box2I15KbiNeEiH+KY47CnZhV4fJudTrsxp3m6lakx1DySSahezAy0
eFFr58x4movCKho6pnPXhaC+0yhjfqGjj+RhyABQ+wxLitXpktTHaGKLFQx4dQYmtzV0UCxJ8y1r
DPNRdacw95j2GTd6N0v9UqnbNvFUWkBfo6izcs54HRruqmtpJTMZOfGWsNR426u10vs2XSttm2tu
dye6aFnFfkK/qqLWugWtA/G1qJjEPWXJnDmIk3m+TdDiPhhJ0xTH1rWqOAjNIY38BrWBDEIRRg5N
HjYZW6elHb7WDSjlD6KPauqXmmi2ml6kxbavTZfCDwdACq9yGvx+1vrvJWuv6ecaHJwveCrKZdOo
iN2otcV2FKixm8BBt43uSPdkrr5q6eIkwWIqzotddY7hN2QkDAEfN/CEtAAHTJBc55qHRq3k1TCR
YOWDQqKy7hRFeaFXCmXrWOMkt2WDoD83YmjfmEPpamWJulaIqGarHD8nzfHblLDnpzRtl32KhiKn
7qrQk0UPlD21cSsetQk08VFjvbtbCs1iP/C5KvMPIRnycLhKDtQjlT3dKfSozOXcs6mi9lqn7baY
YnEY0rNXOXXDwvsFdwTyGz6dC/PoRPrOIaWxiqV0/Lqm7mznvH1RaYidMsQc02xEfgJ+/Myt/SHI
Wy/6W/+JBZMq4vrzf9Hb95HGShSCpTZJET6CTK4eKpIEdgW9+79+KVKRUedCj2JVOXVoQeDR8jmr
bb/WEBQYTiJ3kZX1u1hryjOsklMZ7YpOXlPYf2c/wKM7keTFY13y2Q2OH6bo6rOQUITMLpId30KG
YrN8/cvjYxUIEzkN3gwl4Mmby+Z6CZGOuOgGZv2QL8N0cJhHzzy/j24KBTMeVh0Q6h/jAzt7YWdT
6vpI9siTHVF8G6GWbfJB0O5NW3FGPvnB0NCIadfZx+OOoEP/fmjoKMK7DpO/71rNa2Kq2SYa0ZQn
fXWOC/LB90VumQqsinmdwXiiCsUS19SNkrg+BZD2ASGAfZWz6z3z/H7jN97JIhkVLr48BoQFWOHU
l1uLVnA45DUpkrp9WPbiSh9DKtA6yXOECjBnNs7ga62w/SZUOck1aF6KLDZ26GnMtcHYBzp6mYe/
Pnxcge7bZBnFVXOiZ+e0Z2PV4EF3LfJ5P3GRraDYMgjZ+fxCf0pVcXit4xRuoknis3FyJT2NsXMT
cuqjyFE3UkuoECoxxgaWnC3oXp23q4vYMxAS+0KptE2L+slbxvoc7fPPwWXAjqTxhTiXidU9+UKV
WOvor3DmV+JseqXJQgd0hqPwFSteci50+s+ZlYutFkVjJdVz++9Hcpp2WkgvhAqZrTlXtV2+1LWl
0LhiTsV9YW6yaBjPGH0+vOYK8uBrXQXPJ9e0JqdV2P3z9YhBbGuCu/ymN+1t4db1Roms2Ve1Qtt+
/oLXf/T9COdGiS9mNCFFxp7z/kaRnExmk9F4klQ+cLojhEcJOG/X8E5PmlkT6FqD3rTsz4X/fvg+
11yR1X1r4w96f+XSbIBxFpPL6O36p6mbpufZyKm7jtNY3Hx+l39OFxh8ISWviyWL1ylfJjG6tB4a
1117Nc5OHedmpy10Gj6/ykd3JDj+YjxittBO2QSc4UNqrjbT7SRa/MQVna2+LI4z6vkzy9VHY0Xo
+MKwmtprt+j9w1syt2tsaE2+i6brepJzeG2iEPqmQWtQg6U0w9Fjx5CK4PNb/OhBAssDREu0Iibb
9RH8y+KvpCrF0p5j8DLqxfdcJ+5qk7vSGDefX+fUSKsx7WC7tLF7ChqNxslK0ikamQmz5WI0wEgI
NZYvLpXahvZFhqo1Zcs49uJni1TyejSc+Mxt/rlwoqzBCQAqxoSiepoD3w86/Vu6z34IXNs3gbx7
KZl/GzmmgBBVeQ7X99HIAfC4klsNivynNM4YREc6Y3L1nV4dtiTE3IVkCG3KxHLOTOjnrnTyYOGN
Lsnc8GAjq8KxWmgERaRZuCkIAj18/g4/vNQa1qoDtQBNdvKBU/sKozY0Xd9UEvMVjAVJFEZSP9dJ
fC6w/KP3hZ3ify51skqxHbF6ulKuP8QufGs9i8hrpFhE4LdAtknI5Oe3djpr6mgGV4s3Hu8VCi1O
rsdJCPBbn/XBqIzaDm/ShHZrdrfZmjlgGNOwtSPqPcacd2dmstOH+vvKgIRwHK7L8amzMdV7HI+6
3gdOlzm/iqpyDxn9YYD6WnXmG/zoUuAVVeZm0ITCPJljLID9+SzVHkvt4PxCeG/6mCYe5dAq584U
p+9vvSvMZCtNGKowq+77aSXP+1ZPIrSuijFd0Z7RnttibD06GdZ97uTnPHOnsyeXW627cGRQNkLH
PLkzTfZRkTruEExKgpLScnbit7UCpwUd1qri96DVd+bNnU5p60WZTtixmeup0D3ZsiZiaKRdod90
6Ihe6orI9gOgkqcWJ/GW3YYIqAhVF3HfOC/xPI0Pf3nIsp3hLXKWMrjnkw9/iOi4tXMhg2Ju5U5m
26q6N4qovy1iRwT0ZSs0JdW5m/5gDOHb5xNZQ1htPFXvX+zQs/XnIjLI2pSmjqUri8/e1foVtQlq
g89v8aPXunr1TWel5TKY3l+s6ZGOsDeTgYDM6LuFNV5Xbdzdhtocb2WDGk2pK/XMa9U+GLsaz9Vm
QKmEgpzCzfPEjtQoqyV69Va/1qnx0qJxLPmay8rdN8M4Ptrxkl2kstPvOA/mX6ggG0GDn7chN4e+
WugWCWUsTB1BWIWGp5Eyfm73/OFviYRt5QwiQj0d8hMneuKlU6TLKva9RjqLxygR+zZXun1rifzH
5+/i92bnXzeW63C3ccTgV0fpoP6xveuQNLbz1AcxJjKsi5P9JN1+eBir3rhOdMrEehQmj25H/Tdv
pvJI3GqywfYUHrMk7/aDXY3u9swvtQ7yP34pDqYmTEn4Mqd0mZYiqR5DYA+y2iqOlO2KrU02+t6O
kmxTd/PiV50UV5261IHIK/TfvPSg6UG2k8handkvfjReSa1x2HpDlzBP2T0o/6Ow0mlRL2NcHBGc
y20tneGG89VrVkc2PaqpOTNcP7omjAi2w0BmWcBOVi5gneqijJEMsBSlKGb0YW1lSfsunZ0h82j+
UY4oQtM+s5h8eF0iB1bGJbKG00Q1jS76ElOmI9jcsOg/yHIFz/YkldKNifHZKirksqwxz7zyD68L
FnGd+HB+n77xSsZT0otSBqqeG3s7zSwLKbJMjyE28c1QzRpNFVxoZ6ai9TGeDjS+NlY1gNqgH0+Y
DSOS4F43sIiA2hyekmTqNnpviafPx/MHSwoZQfjM+aYhTZ6CB9Cf5kK6SxdYbZUGLpiiA34CRBhd
9Auf8+B3+qT77BYMUK29cWZ/98Gj1XmR5HyaGnK/060IW4e5zbSYoZSn1jG1kNs7xDvt2LR2gSx1
5H9Nd46w88E8xkUpx7BRWG3vJ+OXxQ1Qrcsy1vf0oO05Y8GeKcpndpj4thiHv/6NwkbS13WbYGb1
dNl0uhXYbDkyMPNZOXZW197FqIGrrYqpMvHVXEbb2bXn28/f7EfPlvIOuzwerE5a8/ulTGK1ECjw
ZaD0i9zNlVbspajVAFuuc6ujccdZ2M53/4uLmlQ71iSjdTv9/qJ10SVqLlisrSyujpNJ3bx1hPIj
qutpp5b6Nfm7c3bmS/lgh8DOgCGs8xx1CP7vLzqHqW3lZiiDKiw6iuRG/yBnBxOu4bZ4Vz+/ww/2
7SRjYHZm1K55QqfbEanrQz+M7MFmzMgGvrMLMS7Gg0If1JPYvX0DxvdWZkv79fMr/1FKZD2kkUrG
7EraWpNx39+nWi6s+rOLHoniAf2NubluaGL+wrQxb+PaIEDVqFvxw6nDGrM7umbEIIquXuRkgz/R
zRmPtT6W8QZVFB6Dz3+7j74qVmo+LKqcnCtOXoIYRlVh5mZddBC7ObJC+Y8m4orOuuqF0fBXUYC/
HwbFb0q4bNMI23j/MObY0eym4RQTI7D0hAR3oFPJ3CW61P/6ArCShRGbEtqmEkDz/lL0mowuxkgW
hOjSd+yCn0u+8h0TDMcZtxU3rl5kwV9/nETmAsoDwU+Kz8mHhBeushB+9wFh4JQPtLK/GZNyDtwQ
YYpJbNz959f7aLYAyue4Bvs7h0Cp9/folOpSDXM5BIMZqvsp7jVM9518wjapYcvXQt6hNp7Z4X00
ZiChkgMDInOlLL6/6JDEwBWxIQRUxQ3fchuEaXmibNAVKivCwDjzIj+YKAxUxabB6yRL5PR6tcME
TNd6DMQcZVe1SNovrW7OOyps2bfPn+cHt0ZVHXQc90cB2Fp//i9VLrFQ/VyWdKSLiXrTdhob+7GF
cVHpEYxDml/O7Mo+uKCJO5s1nFbhygJ8f8GyMjGt4K8IsiYKt6U1vhVmou8JXUPVjLD7zPj84FGC
34QMTIMYBsXpQYk+fE/bWB2DjjkrQBiY7ZBFmCjSrXPU8d8UuJOd0LoNIksNLBj15ZN5z4pRnlnJ
NAUyjee9MKAdNInS3xFarG2sUXYcSNXyNuk79aKrseSIzl1u1LGPvicgtF9xg5uQEYx2P6x5LrYh
wocobPtrh2PgBeMh3Zf4XvZRlMlzOLPfWLk/fvn12EoZUvyZlLVoBmGcyOcC0XYVCqMQ75bQJ3Ek
7K78UiEEYRM7T9FXl+X4UDUJnBKURsqbNKoEHwkggW7z+dj8YAmjP0CbTWOrY9MAez9UVKUCpNoy
VDRLKmiVCmelNQ1QXBCEgbbI9ovidpgyK+PMB//RlanWU9qmOwHZ6HSWET2p8XE0Balq/ySvwmS/
vshrnOgi0KSef7G6IfHGzu3PbDQ/GK40RWhBcWJjuOr6+1uOMIyVstamAJp6jDrNyjzSBo1ANOTm
ff50P5hJ4XSv16E6Dg/l5B4NmUcGq+EE6yFctf3mWOwQ+kxe3U9oI+el3duNPpy5wQ8+/3WmIcGC
fYGqn1bVZ030bVZhiK9niCgqglqk3mA+9ss4lcwAIEFq//Mb/eOZMprZX4q1W0GB7/SAgnKg0ian
n/n6ku660+Jyp1fmuEOJea6H+NGlGLCQLdjEOH+E2tVpPlipDT9j1WxeYNdLvGxwkClR4z6zj/no
UpCpDN6gYwk2Fu9HSqnVc+pYyhxgIaZmX7Rm7ws0LzEqpzE/M1bWVfzd5AB0kFIlnHVKruh2T75E
B2sNQlpwCwlq62sE3KmFba4C3PL5q/rju+M6HLPWnBEVpvtpJCWGhhHTiw7WYSbBF1BzdJGImjAk
DGO4Z8gOjvveunAndM6fX/mPr2HFKlpslJnAOYj8RmP+yzpoZS4kg7WijvG12cu+q4MOf+ZG9sq8
pTY+f1G1fNx+ftEP3qGgfmesNFrOBafRWjGIPeyuGhImxHDgN/Tkvpwp6tkSqe3/5lIGUQbrzbFz
ej9cLJxzGhrIVS0lib8VHf188HUI7F37vxt2//5j+o/orbr973HR/dd/8t8/qnqGEBbLk//8r5v6
rXyQ7dubvHqp/3P9q//zR9//xf+6Sn60VVf9kqd/6t1f4t//5/U3L/Ll3X9gqMBldNe/tfP9W4cP
6PcF+E3XP/n/+8N/e/v9r8Bqf/vH335UfSnXfy1KqvJv//zR4ec//vY7O+7f//Xf/+cPr18K/t7D
W/uavPzxF95eOsnfNf5OfjgnjpWvii14TZoY39afaM7fyT2Gv6fyM/rvzPll1cr4H38zrb+vMzRD
gx+wv7YZQF3V//6R/ncEISi3kCyQtrBu3P7v7/XuDf2/N/ZvIIhuq6SUHZdkFLz/xDmY6giCwOrR
0WUXc7qxxqWVuHaEHd6ClXSRxJkSYNgTF4odVS9GpfVfdOYVLDXI8uU8fccRAAVSR4zvdGF4mYw0
vsIGkLWbJs4hj+f4S5wuy1b0i3kpcSwWWA1sG3Fc1QH3CMv4yLdR3sJKBHNWdcmvMTLVOyVPxIFK
knItwqy9V7qxudZSJposGftbleLa1WT19XO3gN8HtpUGo+jFRp9sJUCk3wWtqytPqWzMDcyt6CC1
Gbkd3AbIcOrU3MEhMh/Mtl52hpKlr5XtUFqJk5FW1lLup7qQd+M8LsdJgo2dZKxfAsRYwHUtxVZY
cXZZdeOVLtTbSNeCaLLvc41qzKJrDyFwRFKBLVhgUPt5DEb44joxosdKCyaMiZ6ZzLEPs/JniPms
HCOSlOj3oE6+aPF90JiR21RbKAfA3NGN/MaKnkYOULCE2n0cifGWqn+BRgLQu6dG4/ilbIf5soSp
xm/fyzdnrM1dgv9rry264eXFiscE2PpKBqr6AAipOSiz+Vgt5fgtC13DLyJT2aFu3mALv06RauzQ
VeNlKSr9agFJ+ERi9RzYVm/t7UoZHqME51Zr1ZSjdDUfL+JmtHyZdf2zNFDc+mPMwh6hdrhx+xib
cRGAqKq8giOwl4forBXHwLRty/BHHw/xbnWf3hlG7XolnpddDXJoU9fmjYDws9EreWt38qsyKCih
GwNzH4oJdTIPJbwKpBybUcT9ddNjTK8t15sndPxZ/2obyT2c/QRMYnaFaqe+cOZU9WWxxFvwIlVQ
ieUIjOjYkBajFMLP6/Y11lvQG32UBWUxPA26g/emi/r4Em2wgsq2qfklOq0lgLe0qo2NwZCjUv+M
ATk7ajG4idDh6WBuRBVqFY2fzIWxVQdk3lEKWC4h9bj5qTcOm1d3QQuuR9PBbi5CPDd+xLk9aKZK
2bHZpSSx8HjjMLyoeliP5ZBdtTh4OME76cbqnB15BqaH78P5oY2Kua0aE/9NF9vOZtC0/nYeTTJx
op3lIOaa7RmbATVfgR/GT3E3YnUKVHPY5sh+DYnhs1wIe2iqaY9LoYGL4761rXZQ2DH5diqPmkhJ
ATZmTtfSnq7iAVwRNuot3vAoGMb0OOh4oJde8MEZ8RCMZnY06kS7GPIGZaaibkWrdSCeSuOQ1IZx
3VX1dTc45t2k5NLL7OZHp7RP9jBWN0gj70pdTXzcMZk3wyTimZtLYNvKy1S32WVnJel9q6Y9ZCdY
v7ZZ+TrmYPCFVm55trWyKMyq9fgQ2pdFmtYRf625y2bVRuyr+Cs+40ZK7qhO4296Xqi4krXxuUcc
tYU71z+g8LqSDrCANAbXVpcXdgf+ozR+pUVyaM04ubKiyXzOqHGRuX4jiW/cODMF/tYx440xjj9K
WnNe1KjGs5gKqMmtkxzdRtkaCc5taSpf3SZRt2WbLRu1jfGbtRtLJtWunGnOaHxNmMuhP+CbrZ/N
2Sj9tGp/5HF6hym/v006E9CEeYXg/0C6z3Nl64WXgMTesHF+COPkZznbLzZ+czHk9TX+vZXxkecr
E28f50l6AXUB91lvtQcF7sZzoxRQqBwDAJ2t4OVdGnsbwn/4YQxue5msPqtxypdfbVplm9LIR8gX
VkTjyu520IOY7jpVnXF0pCHaVVO54PgCFDyFXZTGOd8Tdm3f1MtlhxkGvTltl+0Uu8yGbhhj7Yrt
XUHFDy5gZAXkT78CL7a8fERuV5vltIsoxxxn4mGPLryS+9m29e8JZDScabHUrgeraG+6MLnASogJ
r6mRBOduso3M5SrPZixBTmnA3LXinySlWnttcNOvEXr1axsB+pubFeJt4rVdZIt7xxbQ9B1nnF4F
eMGXuc6A/IkQnmG+2Js80jdRE6FexWQzNEI7tE6UPxR28lNKzd6YVWOAOdPK50ouw32tF/lzNxe4
rq3lELdq5uFMKe8UzNCJP6cumJV0sb4qE/yL0i3A5k7fZ7t8Cguz2ozpohhwM8JrEFM/xhhyRJfI
gsAE7FewQKKYb7vRX+o46YiyVfTuOXFi8CrERcJASozI2E5ZbieeXjbNfbngWfG7MVecXTcr5sFR
JuUbNoDyku0HVsGsLu1Hk9Ko8JKy7r/ZiqLv3UWUtxLnzwG3NbFpVaVsOjMFDUkSnV5i/B+Ilk7J
HQTG1epPdckiNRBVP5Co0A+vPe4jB4f9EO61rKmfkUWIRxObeO1ndYyZvYPd5+5lFSov4Kr6+0HX
2wfFcMp7vY67B7Yijkcl2PJzq8e3XkSU9zQDRxEcS69yxXSDFni5Ah3aX8RZXu9EuGRPlak9U6Bg
iPVFdQTCbFwkAG1feB4xC7DVVG8zMArKGXH/K+IPzZs86Ywnm/LG4KWRzgwJTmT1pBu3WbnDEgze
piuHeyQpQeOgeONYlmyi0H1I0wEzpHoNTugeyBUrcRX6PeKpbe/mT9ach7+SdrS2s6Hsu27e5eKn
45QbBZiUNIdNliyvqr4d8Oxv4jgxUy9zw/kmyavw0sl66Q/peDC14cUZMKd5BROFrydK/bpuF49G
1bu3BeVPnFxLSMZMbNNv7KsXHH44GKOeSCYRXgnsuvRtvHRMWL9cOeyUJRJPptbDGhxH40qFunqn
ZlO0LVHTk96xYOGzu7sh1aynls+pYPKfmgfic/TASU33lgNL95K0vUATyzIDL7QJ+gWcVpGmzoFU
6YohyO4vknW7le5ovVl29zrn9vKUN/3IwynaXa325k8xCzyrmCdZQWG296CC7rpGOwoU1g9Qkuxt
EjZE90zWbqyWfmfH2qudqs+uQaQ4kK/yuoL5s4/Shlm9wsaah8leRfWId/mnUMrLyMFyHNrMki55
9otuqs8J77jFj6NHRxah8m1AkQY6BxnOosNvUsFyGKRdpdHPpstewFy1N9CvApBv4hIHWXkvauKK
CNqNb8F86t+adhiOpTJUT8B7jJuR7I+9lYOq6SwQP/U4mbsml+mPoXTDYACR5C2ZYTyNiLnZCpSN
88socoNPVTTWTq/ZzlYk0wtY0rGWe5k13MzRhZqRuVUWOzECpEIEvy9CC22gAhcoQvtxAUSg3U8d
MAu3S6Mb1cExHwBdrgM8espGi4C5CVbYQ6knd/0y21+EEbvX4wJOqxEVpL9k0KonpPVd5Ve4GlVP
xLNbM40nhhKYFcJA7NYi1jfkd49ztjcUjqpa+ACnOHGWBqMp5c9NJJdm16eAtyDIOeGBmoj2KzO7
bl/jlbITsAptlBhHkG0NVLNk3mfxXBzatu4PUKH0L42jwZ5hI4wdVq/c3BeJlale0XSO58CTCHq7
zWefs1Hn0RUOL6Me6A3b+5RMXB2g7kVrThRbTcI5QnxPdsZXaipszvQZP+PvcZ5Uc/29nRIlqAVO
i6Ssvo4yJ1GD1KSx2DDwo42qYvplF6XFPk8ZQ1BXhseCDw38btbCM2D/aUBoAcAS6OPoFnBDXeXR
bZV5OSi2jf1YneG/ppTf93XXgAfKkZbDpV36L2PbYPWCSFb4JuIR0qeTXn0so0zXuVAy4NZLc0Pb
5KMa8uBU51nDpRnEcQWDojbsxxke7eRLN8rup9QodooTkk1aLhXeRbIYvdlSDN58wTm/xoJUz0kD
C6LK5sd8hLRgGWlxw/wfbVOgl0EnW7S0eZHchEqTbI1ItC96OvFBK2RF/9KVbnnJoLB5MrJGFNPN
49BVLTQStx19XMjXNi1UYAipRhMeIOm1Eu/BVFqXhWBNMrK2uDbbvr0gsC1/1DkGMDFxqGMBMf3C
4BcY88j8ztPpD/BXiFsdcguBigIYEBDEZdj13+gbik3uSCXz3T4Re4Hv+NCTpN2j6rDKm7mnjUBD
CHtUHa0ib5oaFeZiQNqafdFIa9nlSqFunLZSjqMCo0UZrWXbd456DFn5giJsocCmcbNPhblSl3BE
+7XdF1+7uRaHtHYAQTqo8hdLIxfPLuY9/4sFVW05tOy6MdO+WOOwECeepvdq475i3ofCBiHFHcbZ
kyvgWZENvASdczJB3ByL4kll6pHmfIMTz0CRB/WGYo1CngAqnYclNu7H1rxwOvTN0tJuOTB8792f
xhQd9LTbDf3oHpIiYY8LagE62n3Fic8bjNG9AMFgAx82kwPjI/OlHOVXftFv4VDClZXVF2UkIQBS
h3yxMvNtTOPjgAwXSi9ApmLZuo5xNTXT6i/HGtrZ8S9D8EUoag3xtdc5MLiDCOy0+DI5tX05mf2z
C2wkyHpIIW4RXi1xhrVo7Ivr1oA9oUW5s1+w+oWEEcTiCqyoA7BZbFJbUZ9qPeHIxaEC1rxebtTJ
DtkdwswtIWIq7Hq7JTUuzb7cJaVWHhs99402205LKR5aMGdbJayWXaORghTGzlcmwmw/Jtn3Ui2t
GJ9BupJkE015VvEeBzU+7R2vvtqEeif2Mswex4ETIlNbwvbCJXA440DvoRkq76swVCakauEIrkgH
/xK5wLOCRh1sHyROuNFW2hx/sQkWcOZkAv7ACCw3MSEmsVemPXCsOrxtbMF5p7GfjaR0IaqIMAVk
kfav6aCpvtAkznE+ncCoJ3jkKZhnfVKubXtw73V34FTUhs5Vw8HI6eVVkhX5jaBqczSaxNo2+C+3
ljQDIVrHG21SgiaD05HRzVchzl3PFWwwG3ntNu6PtHfIxqCJ6hVgxCZFP2Kc1DckDLib2WmeeqE8
tErV+nqzEhu07puU1rjnUMl4FbwO7AXgdAYLHLoZYWxNWZDG6DrEd3ExiHm50ab8+2KqgJGMwd5L
8HMehxcVC1PHzjm51hUijqE0eHbNv6E7yQ79S+xpc1v7FFf0II0KxDXaphYzGx4kDmxAuPrQaS+J
bHsmVv17Cm8pADQLHM9oN/XQh0R04Fji7RnsiHPTcwbUM47TZF6VL3cgPh+ANx4aEAN4U2d3Y6SC
SdjU6q0WmaCiCy9UwodMf1X0cdjRYp+33dQmryAaeo8yFwIF+zteqKNku95g0NyNLYtxlWkPrBXd
TZ/39UUBrMJHQsIZazSPYagvh5W5olthRIE+3A6tvG1KF7ARQJDRnfdQmlAejJbXahoTTlSWh5h6
H8pFEJMaMpW71jKTXQ7Ddgvtcd5YafcF2VV/02WlCl/U+eqazCplle6yEKg4IverjP34vg5x9c4L
SFij6J7GIt0abXpZFe3PmoZboFa4pCPuawfDaLkoOwxGGhyrorMfZSiAS2K13TLDyF2Jy/ca67fu
L0LBPd50B47osNjsCp+22UZ+bkbWtoIUCeNGzkFf6Hdum9jMpYr2yvHtFVNnxma+0A812aWe3pHM
0oQhyj/hAxX5P9Sd147lSJZlf6U+YJigFq8krxau5Qvh4e5Brc2ovn4WI7OrOguoGiTQDdS8pYoM
j3tJsyP2XnuAsoP9MY4TnHuDOkGIsqyA2G04wlzPUDDUg2bzFzXg2hNK25u80VDOxDMQo5LhH8AV
LPW2emkQ9YWWkT1NkXFV+1jdu8CYePMY8XhDR0tvz1O4gG3/TNUcGnKXCesDHa0X5En10OjThzBs
BKulh+W7gr0axws4yxX4iznzkHaiO7Q2fvSmijwmFMq9breksnq0m7aJl9eI93HBRI94wjTMsIeh
Dm336wIFdJj6RlS8fWOW7kWlsPaGOcTu0Qa5mp/GqnqRnZbtFVtNt7bVpWfNxWxmIr/nRLnqEZEG
63NS7eE4cl2UkbebhXtH4aFubOnNHP0SD6RDFlTrHTHGcozUNJiSFxTmnfyZUJR9k932CWbOxtU9
A54EaoTDHTJlrbrzTdsa+9bl5aSeIjdAVkqYeOIeEzJITtkHHNnivhSTD3L6Fbp1e1h0HHGIqxN+
tLOqNHd2Ze86Q7F/uvjPzTTa5c3y1o2UE2COKeJK0wgWBhY+PU+3U2zzVVh6/O55QwyUPwoMvTg3
Q/IJAj72pcHn5lCSvWolHzzhCIFdWAEEsuGunrKTLvotAKcOtKIlAzGBoyUBuEmmIoydqno08zLZ
TeZ0QijicnHM43aZjQ9UyccyEmcteneIIvShxnwXZZ1iuuMJNAeGlYJMk66hRresSpwsaTth5xr5
aUnsu2ng6/LGbhNBUt4sJR51sSybxMFEK/KMxdVSbfRom9rlY2p7By3Hs1kDlgaal8Fcw8hET697
s/FkJ8ZPvHLaOZk12AMJ1FMlsbszinLl7PbvEAJfFVMQaJYZodW1X/jxh23TCwKl6AU3+pKVIbZe
D5bIWP3gnmVVb+XBaCAlyKvpbVqcBrrXRBZA+92ZOgv16coQ2nfy4lP20yvpB1jgbCgIdpkY+6yL
s0s6JstZa3XrcYk53NGN8bSYL4rMPmp9MPbecJHlIvdtE3/m6AM2c6tOoPv7ieirqdgy/6ZsAcDg
DGctVU+YmFq6aOhDOQyxpbGvZWlfEvayXpIvfHoN1/SoL1tsUupbyq7BnXTk+k3U7425DCblmwCn
nue/nW5NmKSj1u30/Oe8PEv1DW9YmHI3LnlRhaBHvmer2roNK7tGVNmtvfRFKGGG+rYoB0ZYCdDm
QjnEig13YTk7nOagLOBWVGA6vhKp22FZGerRgeJ5xzjTCMG1wQRVu4IRvlIdKUejM+gSP1WqByeL
rkKxx92gt+kF00MTNP30NEZU6IClILBw9ksFxdCEoYSVwatulnu5QImoFyU5mRAtLnz801aR1j6S
Jj9onVSPHeC3kI9Kvkrl1fKGrT5PaFAdAhCMEv5oGWXhbGrdg1kyTCNA5hhryyHnTQR+m33aQOCi
PD6BTg+kHL7IIL8iq4q2tEeQNnr24O0AGVE9KXW8K7yYTwwvT6k3DDiAihRQfDPMNqaaLEd7sbCM
p4WxXRx1J6dIOyWTJTe11pgvv8TV4A+BUIzlGPRJ3/k1IJgLsm93PwFj29JOFRTaTX+nD5lySNkY
kMRVoCydbMHV7ZrfPUiOmemKNk2fqJbirdOY01vOy04DQnzE+DDH1t5OeQhrNIw7aIYHDYOc4Ma1
IOmkzluTE7bQ8SulLY/xmMyXhU3RFkjWZihBh6ZOoM5MVBiL69S/PO/yVjoGwtbsoZPZEnZQZd4J
KDplkcLsa7yXK3tmZWYyw+ufKqqmdKZuhro+BIB/neOEzjKs3I5xf+p8ToVpBzalxIy5Z0eoq3Xq
bG4qhmDdyZyrTTzK2YdKBRbV4UXwWvPUMpg1uPXSGtqHs9gqNyNCqaCzKhhr9qKTQSJxCcAsU5zm
Mi1ddyJxYWFuMnKoDEznkL31FwakP+sGvqEStRy8APKdzdJr/Y2AMb8pEkXxZ5NrEmFWvJ9d0YUU
ayTgKMZeKGW7B4OeEuCkUfdg7BnDKRmFj+Dau/TtIBNfZh7vdWUlnKwZGZStljlPzsQ9PUocpzXl
1GFwMhtAXWsnSVg6srpEGtkFPndQvFExY+yymdZZa6G88Nt5txmz9x+K2tZUdy6EI7Uum63Tjsz4
l1r9MGt5Vko4wiCFD15vJC+6JfQQcq+xG6ZWbgdIiAd98qIgmvgtZm14ENzL33y57WaoXOgojjvE
BG5k6otS9OoXmEOwiEBjku8aSA/dJBMxV8omWPggP63eVM9J4agfXbrYO7sS42vtYNnNmT0HRU2e
qcjhBSY2w/02xQkeM+t6Q9msXRgJWbuso9CUHIQ3kZcCKxQRtGKvukvobn4Mat92MPG8KbQ8hbgW
aSTPIqstKIrZsFyrtswvhcC0pE19u2Ke08s8yuZVOjD6R6WMtkyneqraQoRGH+ngs4lEBo3xEbfd
LSEXPSROZkm91SoHMr6cKw+E3IJ2SeHAa2r9QNnXnGRaWm86aXWgTq0YgqyXZUdZmhpzpsi8IdO8
jplFjurRqxeT1BVteZgy6hG70MgLKisxc9Xq8Y1TUA8XBAPtRAHkRnE692U0p+5rsHoZlpFbb6F1
zZuxU5ftsGQmQabALdNxCcu41O6JkagPut70r5VuzWc8vfWarhd9dTqjE2ZAVazZzBE7k6e6rL5G
h0G2mTqgzpb+SSiaynGjxMuXBPfkK8DodoxKjVM9PUN/VD6cSUR0RrbY66Uq7/rYjEHGkTRIbmKx
I0AlC+ze6059RA7w3FJc5P24vjztnAdFOQX9QF1Ejdfq0W0aDeNexfdx0mIU1DMIdCoEp/hs+ACO
S8XqlRED8RDOUAv2k3l+39Hhb/6PyYvclS7T2yUbiI4ZvOoULT1RItMSbwwSp8KCACWOGLP7XV//
PyfH+A8UWqyS8X+tswjrMq3Szz8pLdZf8bvQQrG13xjiIqYA+YNPzVPRoP2utFj/FfoG95f9GP6J
aiKD+UNroVm/4dnxsHtjdkVTsTIJ/tBa8K9WDgx2QlzapHoiS/oLWotfUdf/EFNZqzcSZdhqE8Yb
R133T1IcHtgsESvAWRcI8JfMVdlfmhDoI6Vgl0n+uCB2D7A+GH6GyJ6fxEUfWgwZVsiGg5pBqO53
XmVHk8Ya2r7X3EKq15ln2AQwe2xmfsIQIsIA6jDzRlUK0widTqyssDE+p6jGaOszWt7OHeWZUe38
0tQ65JLEHMpnWwJl5RySOwli78i6cjpFQJTZha0Qp6DFobOZkuXaaIID+Nc3+Zee1n8pCfqTjOhm
+O6E7L7/hsKo/9tWVl8fbD+q/w9kRHz/KwXnXz/gh774/lv9kz/Zn+RHf/y6Px5z8zf0Pw6ebCwl
iNLVVR77x2Nu/oaXedU74klE2IkH7e+PuWX+Zmq8Ag5bHHw+xqot/+Mx518hlIQ+BNbXtFHCaX/l
MV/1h//tKQeYgOPYBmiAI55b75+1bV091voiMAEQzxoxYPuY1gRpjnfXF3Vq3YFK3rkTaZZ10/y/
Uv6s1cTxT7+5pukgjhit80f5Z5Wpqiu8BSPT/zjusgB+odajaEgApfVNdOhbtWAAPdriWCbxcKdI
mvaUKNZdoY79EWJXTohImYMhpfOGB2PnxUmM/EO0g6/DjPwkSUixO/HpogIwHA2pRM7toJXT5zgq
9RRGam36Za9Gm7izxEun6il0r6wUe0So+leqIbxlvm0MyTYdqE7gBhCkg+6/YQ7XzecoSry7ci7T
d7GYKLFjMMQEaMTj9LxKFUgtsz6g8ZN+lrEHQzDBAilZa0k8x7pT/5yFZl1I4iXF4n/t/Wz+jQTw
P/DOASum8TL867cSB7VIeCc/v7/q6s86vz9+7T+Ufkg6TWhU4FF0b1Wx/v5i6upvpGivquuVfYGJ
hd/vv6R++m9cSO5KG9NXv+7qVv3jvTTV3zAvgCRCCWhgnbX+ymv5O4viH++Gg30Ft6arabzkqm4j
O/yzElSd7VZnFlDAoa8Hl1Vpop2zWf9Om2sSz68ZkTS4JmYGfe671jevSaIcbHu0PxYAersq6b6s
GEkdsWS33JRMCXvbqvcGbGZaNyIavTcjVvQt8a47N9LuNJJpDKu9xVb+2liIu+pRJD+tiqEsLRS9
aucj8d2qU3+ti58AJQBgFn20KVQvfRBgBIiSpSY99HNePpBInxNtl1koJ0DxUqJ6wJTv65ZAwZ43
x0XCbmc3oAlDT5sEMXK1vp1dZbkk9GyXtKwYXJsMshK1gkpePRV1RwjCchFoxTRIqTt2VgggFNJx
qqBMWZrLujLWoHtIo4RV31jsPy9ODBsUB2rp0QKK6CC74knEhrfrTSBRqflpCD7AqOsQTZUx0O66
/fY85tdrsCR9YKBoojlzeZ4ZFn8lqfbVusq+sQrIqGr54gzqhlpRe4Txa2xlTDbwWJkPhoY+R0p6
uLJTtoSZv3So4uZ4eWzz5ttIlOHMMvsxr523pXSOVsk+38j0rwp+fqYZSTjNyl2VRqe68ohh6+KZ
gJ8Cam5ZeFc2smYooop5LzkkY/MddWrYNz9rtdumwum/S01RwzYCs7707WXhF2tFmTxi8bF9w+zV
jSMt3RddG1qTXn05pJH49pg594lePCbdPZxemtQionFPW5YkE1i9wusfHd34EAVTCDNjr4jKLuv4
UUtNsIBCNEquzUKSh0vyk5J2177TxY3DZjeEDD/s0pK+PtLshh81tgNdxvukK2x2d/nGqIUTuC3k
AVZ1oJfUQttNozKTZWLqvu058J7Qu/hKVZPK1EpWTWPyPqc80WwNCx+G3C293QZNiHtSXMVlf4JG
kD/wRtMXHdegKngLSjMsa0iTdVP+SJP6MGpLj5upI/nVvTrsQqSr0PPow25uLS4kCes5I1sJBjb7
KJuMgJLzXTK6UvUaPWrlhqbAqd6tsMOh7CAd66QZvelu/+YkSp36DEYyJodxJ3fRdJfUGNp7FgJc
AYhjTN/o5WmOjB2PediprR6QXvGIpH/m/SjaH4hAUMrVix3GlmK+KQTN8LfmZmqVB6bbg/A9RU46
tSM6cZZyvGZKeWuRxkowOyT1lad7dKtttrzIXA+9JMHrVzKGkXrYK05ytZLlrocyviegO7rJuj3l
SUWTvRzmKt2oXoeEtKy/lc4sLJ/vY+MgYMLn8B47KvJOEWoWWPo0fbPItQW3zfCXL4XZs5qbG+57
AoIImMwgme5tZ272luWMtwaTmF09NQSZ9W2xMwbtAWnRBv62PyUJtilb3aid89NcjAvo3PhKYsGH
NUfONWkggjEXc/OYGxsdS2DHcFLHeAtNEAsHEjjd2KuZymKppF+VS4sXKUMUulrZzn0+RuyyecW8
yQOVZoB/H5iUjvKzRXUnTSXf4nXdYRqsg4rO0a9LqJ2V3nwSZWCEruwF8JfvoUuPMkluE34MqOnk
ArKG8ERSoaQqglgf1BvQUaGpKaeIrACxbg48CQOz45WJK5beirZTvOlda5GMuPoyAapzBdPZlmcF
ZhC9tJEHZj++gCw+ZySo++SMVeTZM8GK2PxMCTxxRNVLNt+zFuBrJeTNrkia45+mp6rWdyBjR3J2
ejSzOZNpFv5MGcZQIVbuXc2R/hnO+1yWp0mN0ysBVNnGsUpCFeE2a6kTWmI6x9i6A4wcn14MzN2s
2XRqBPQtFyVJyhAEIWnXtbWPRY9PjvmcgfA6aOTwqEaDP7bk8trvcaPBrW9aVsg2iTPK65RAC0+m
Zd+yp03U/sNt3Z1oh8dJY1s6Ty/Ebg5Mn6a3WQ4XFrVINoluSeMWkrHiXWJnlNfCrJQjM/9wSVfF
61BVoWgBtlpkqXyi2aM/G1lPdOX4kS7I71xvuXOQdIWONjDP0n5qgyFOUVvpIaLMTyBvhm/Hz2M8
ZxcD0cl7Sve2tTP7pbItzSfO6dYeHhWiaY9SL1pWv3N6jBqbaECCFG7hdjPVBR+lpl4czl5cHSYP
anWRMBpWULpUJlehbbc3CCv4v/2Aj8CiOS7fHI9FleO8sThniZmyGHaXjRDq4AV67yA9S6+pRsuo
9CdWQD/jpgW3Zw+MKD3zmEIloY6EaMs4ygzYz34SaYQokOzHAHDFU+wIbUci0eeMZmTrrXJ6dRXW
xyTo+fKX2l4TKNLzVYJvRI3yVKyyfBI0lV+lfphZTrohJS0OPCDqz+yMxQWSpry1VGXwl7QknnaV
/lOuK1dyTaxDPfTqXTy6yc9oNQsIe65u218OgoRgqZ3nCec10SZSS+zVbKD1/bItVwNCo1vOwVtN
Ce2yGD+81ahQcI1QUuSoIXExoNJm7bwaGxynki+xi9mhaxXz2BpItVqNIXK/DnCmdZTjrkOdGITI
xH6XUU+vZ8V9vkT6jasoKcthN8z0ag7Q61t7mYpm66VoQ3wjqfufnlt7gSqzKjBZin3YZjaFJO1Z
R7MsGdCWnX5ajPlD8Uj5yr085owp20dPMkTjoODYnVDP2PMYtqzb79SYkJNRLRHSTyMhkz2un0M7
C0Dnol1VWoiVLgCxmxPaG6RQVqveqEtBvhdvNed6xxLaKtMWApU9BRWkYUt+WO4URDEZHKQei2LT
1slNqSfyZspcCwR3a7cp66euuyNCVcHByphiQi8NXzBh8J/Z5nhFttASM4UW0VvS+KgwbfP8DPO5
X2fRVPtRatUbWaT2q5ji6SbJ2w/B1i+EvjX+GC2GINSO9U7E87pZqQwifAqWifcQ8pej7kTt/UpY
3dKMWZCmyaPwORUhKKTKsouTOj05iWqzCb8iqERQ2G+NKCQdmtS5j0GbWFuI8pM030CZ7ZB15AmQ
duBVenGoxCCe0mK6FnzElju+Z2VxUmYGqXYxHrC+ZDdSkpHriBileNxwKGGU5YMVfoSKnOhjPURD
dSa92AvZ4IGdoloYu5wFXhYyhKzvHGhbJzDp8DVIWwJNZAyWBtyM57bglliIntuNWfGFZpB1zeQU
T3M0PPcAxQMjN5BeQV1nr57sjaqKYVp5YN21atuiZblRvPpCfPcef89Tm+c0rYXXPkwjNuvBvvOS
06jzEi6ArQPLQktTVerV7BP0mgQ9le50i980ULuLVufUoUTgtSk1fqoUJKoZSv1kkfsUs38w9fmA
UJeMJGfbFMQnR0p6P8bIc0Z08duYeXGZRs/LIhCkN7h2s9kujwSBsmqWtXc3xYgSiZTambm6ca3k
2bA7kkNHzsoGrWPmy2p+pal45ZKGs9KwSxTWXnfJQLO8Gwfa3WGqex59/tsPpULHQlAxwqexZ5I6
h50tPpFVLUfpPRIhf0ZNtUVe1m+8qR/ZcZDGnFp4CH+JrhDsLdhR8v6F1F3IstSCRe+F9HW3OrKi
UKWlIdbpJnLHoyMctsBtlH57IyGnkZddWrFeLuJZS1rlbLj5pbLSZUN8IIrJ+GL1TxC7a3bkw0UV
+Xk2l6OxEDK71My09SJ/8Cz8J544kh7AeruuwgrLaKHN3I+qYI3xXUh0WGDu39mXpqhRlpNWKD7V
WBOMpAltpPDA83ZJvs1LturMohkIUntzd4FQ9Vte4k1jEyxBRDIXA/8LZSJmtrO1oKrsKzQqTuDl
pl8wpTgVP6YntjEU+5c8RWnVzS0SpL8+PPi3zsD/wLHAmgcM0u3fDQZO+BeH+r/7/v7+i/6YCGi/
rb6/1UmuMg36Rcn4+0QAz5rOPwa+rK305X9MBIzfVkeeoTJDMwEvrojp/5oIaEwEHMbVBu4/9krm
X5rU0fr/kxEV858H3QsoimmhLGII/ueZQJFFWbnYeYXUqu3uiZZejorsyZDuSHBmT5GHJGwmFRp8
eEAq3p++eHas5ovgzfdhNo66FB9UyN4GDDfiurkRPNGDwdbPplgmZAW5BEUJS0KOer3/iNNp3M4O
t8Kaq80YcA1hGG8In1y2RhU9jw4JRjbVadWXd4pmpPvEnZVgpJuZV3GnGms3upxuS3VOg2FYVdSK
dnFJ+n7oxmPtakd2VfGxU5KnKRXf+q9bCQPhtdLnhY5viMJI9o6PFz9f+0oiIJPoh+aNe7Z61wqZ
9+Tkr2wJeKPK+ISljVipUh60BgnnQPZXpCM1kXZzrxPbtKuyQoaOnIr9uBRX+mP9wCz/5Dj1GW/Q
yWFYdEmZeUqKpWohCJohTB3MpH9v2zy7yZS52KDbiTY4ZW9LyMhHk6tYdvM+GxRrBxq32nlZuXHz
fufUjoYwrycBN6Zl1e1n0av+0nlBR+fnZ4QDZh5l+mQYD3E8Xdtm4DWv71W8za1s9jTfVF/dAU5F
UDXGwVXj86AaGzeV55FrbWpxbJSswYhDAJzePBY5KoaqdZ68njSONDKeZ8erA8YBxCvZGslJ3RPs
rS3dlLLHw1xdZpMwqgxFrdJ3CBAMfpgRjUjH3tBZds1apeRVoh+StqFi6pdDlUQPJcOSqrQWHz4I
EVJkbFY9pnnL7DYZLk+ndMpglgUK4Pyg0Odja9m3ln1JCzK28mxXYfMPYzNHgJ4TxNDGp5GovEAB
besr9NgUeCQzaPQXeSWEr5AJ2rFYpCL+Tt2IVUsTbZYhp5RuaaRl6uyiTH4OJsOxtRrT+pmrQofP
X+Y7KLn8d8j/VF0ggVuSfdYSP6RSv5FP/o5Bc4eOst/Osjojqn5W+vyWwuCGejLM++ERh49PqmKY
T6wPdcooHXxan2m7tMmIRsRnEI6m+6Mtyt3k5ox7K53FuFbhBRvJ+ctI2RkdlWwjcT8N+kE17LNR
TwcMTkh/ZzqVXKJdbUwj2/L8PEeVc6X4o+uR9r3mkoSdj/VZSdt4U3XtPp+MJojob+clJ0bhVwVL
EVMKNFaZXm4aM35oKgJbmnrjzNHLiKKQj0L8gAFCjGHyye7qea6qlnATk9ws83NxnI+uFyfi2D8d
tcdmOVmPUI8QG9npA1PCw+RoZ4N1r4G6jgyqvf5rnTqvns50l9naTVc1O4D+d55CheXO3hlmxFNC
6GHc6huAHw8tuX0Na1mKxCCmvtTXfa1nV486DHc/yrUt0/SdTRYRaTjei0E+o8TlavbRx7JueRej
vevQ/zaRuIim2S8ZE3vi1tnnq3stG1ZPFlKcpv5yRHHI3C+94FJV+/ph1Ch+IxwJlIJx2HVy2LoV
h8Rq17HWRTMRtBXaHPPTdbrh4JhOuW2mZ0ONT9EaFExcc2B1PFN6pT/yN0RQErs398RXLvobj2hE
e60TFWaWm6xtLV/jwGkV5Ug3so2Qxt20mVYd7M7a2rV8bFmDI6u8GUiyD7oJPlyNmlCooiSIVrV2
o0ftuDTJk6uM1MLs73LvhRs+JO77MjiuFrpDui9PYx569rNXPSXuExXhEswoHRotQacxGndDKjj8
F6oE+vBy0p/zrtsJLwp7d/6sqaKFibfCm0GlpL2X7XvEARsNEf+6ArKm9KpmE2F1ROMFRmqfSMG6
lMzdapT8gcGrizlpCVmnPFlOdetYvGyoo3hL8IGhERc2elHjYEn5ljrWvUnWUKVjczbsW92UL3KV
GkQGQyIwzB4sDI610rwmM1EhzTJ89bXR7MhQNnwCuO/kNLyXq2BhJPaH78996sbqzmuw/8wRSiLb
Kj9GPC++WXZ3datuy4Vpj25x5Drz8DJK/q4nmZYMtTqlqPRoXCpGPdjMRrW65SiYfD7rF3vVTAxT
8tyb1Q87ts9eRY6Tqd/GZfHKcX7oIpWES4+sJLnqrOSz2sk9eVpqEMnuQEnI24zigBpa3xYNGiDu
DqpQG9Fvaww1QqbpSE/2Q7HXIPeEDn5xRlyp4jLr7mcxoPdjDsUgpzOeK7t0wsQuCMPJmptpNLmZ
1sif2Ps5ApDbznopOeU1kkKrNN5AqhvOdRu/T6P66mbFkfDKXVeje+Jyw8joOZ/LNJxq2dykrNl9
4nMbRFZsmz1OBt+Jq5dKy9qtHae3qTE/l6ryPWgJY8VRHMxZuxeznWIld/aR59yNTn4xsXuXRfvB
uPdeX3BGuCiOQVngHMa1JvrphDEz9d3c2dejhi9lVcHA1Cfek3mvbEQwMtVgHaZ/OZl+y9f5xMHV
nfO82ecGpfYQuajyGnnvjM3AF6QuvO4cGWQIBrWcvqdYexBRVgdCWQXezZWrI/cLMKU8FuqmQyhS
ip66Wq+3qTLfFWTD+GPvtluzzm811zyWjXuX1jmpmIvUEPYy/yOAOg3SMf7RT2QwDZ5yY5j5Z6+7
RMtGsT9XS3ahosk5bDS+Q89BO2NlgVh63EQjcJeE1KQmre/TpnzVDJo0JFj7YaiygICfZrPY3cbV
BqSUlF1CnvWiYKfR/1Q8Y18vbeGTlAE6e9oonXsaoI8eyqbk3RrVnWkOQ2jEGsNnXWqXtHmzUTKB
Lg1SlE1zPhyEpV5z4e0SMbahJ5bJd7SF46HfjuW8LVY5FMLgAwjiPNDy5T213R+zRua6E0vXl5Z6
MzvZzkP6W0d8TzYA9tSu8V4DssqN/KPXTUI35+nEvikJdG+4NzDG+CIrd0bj6jz3PY9zZZzBDpig
1RvD9yQyrakuh131S7pVWh+AG4pQpOOlqBZ1MxBx6+dGvyvxsQXmgOq5XbInyy0Pc1t9tgPdT+el
lzbGmQd5XwSdSPe2UY1bTSQm06n8UUnVs447Y8dBJjfRYOI+mFCTxTXqYBSgzE+Q2G47k2WSW6DS
EpZ5bstS+nPPqZFpx3nooiCJ4pdxlagthCzu8M7oDHxwxZVwKbaJRS+H8Ar5XoL2GxYcf2436Bld
VI7+oTXYLNB5N1vSs66cc6fBGM6c5DNHYnpx3OrDQTBEh27iz151cyk8MQWJh1QxySpC0PjmhKnm
2YRltQcmMRvmprDcJ6HP97ZM38ZlvuglbKI++3CkI3zQS/w0Vj5s9ITtnCV6g7ljykC8bSgFIjx3
akUSthY7340h7Q3nIvL2fL4ZuXGR4a2+AAwqkUqy/Xij6AY59K1xJ9aICPKnrmO3GuAZkrqTcDbI
YR8IEsR7IE6lbhD7iwkzksZX45jayYEKvjTuU2+6m05xf44LdH0Sy1ZcwxbD8DaxG7ADUAeRthm8
WooD4p8r3HBrUBFVPgVDjVW6V2sOnXl8m0UcSNOJfFh+57lTI5/DtPNFM4QpCa7YFKP7kZBgimRU
uV6XfeSTPGsa43kCFMZw0cfrGuIQ9JgJA9JZmDHGROmqaAfyVt7x9NGDR/qXaOunKKoO2cw4tjQ2
DWPhgLzuR6QSEfPb9rHq42aTz8ap1+dXxUHirhgYGBlgPOpRd8bO94i388bNl/u+kiee4ZKvdXwk
ZumXIvBHj/ZaqLhuYmU6Glmxn63xZCbGIUaK4Q/g51juWps5o6BCQHk7FNh6MUl8o/e9kD+WUA+Q
NjZk3k1siRIp7YD1oM6Jd+OBnJFKq3KxQkQGgnjsaG8pjEQa70BM4c/ISOTOcowNOdzPmcIkPurB
xLTl+JK7aDoK5LNSyTdW5x0UMh3PqivKXSlyecwT+4rhqdjw6ZF7hzs4zy6M8dmueLieklVmyamj
YgJUC6QSUO8GpA7qqjH38OyoRIthLR4Dr07lfpbs9xqO1eOcCHUjIoAkBu6OxZqeILbBDGAq1abe
xyApXPuCbOLZ60PHsY6NZMNUFb2yTfEJUaYAMLBSlpDC41HtBcYJJvZb18TkrY7zK5AmbI2qdZsQ
GidnQp5V9v6ByujIECW++PTZbatTGrkgBmvDYeySfxgNb6MJYCZw1mVS543r8osycLD8zqi6baaw
t1QylMJtV9wOS9oHaRJVgTa26V2XZD80PVlOprSOpWXEwdByJE6GsjMBGu5gYKB4tWlHYbJfjaS8
TRLrQ1idgQo6Q4xu4tDq6q2CyLpef8cRyY3T+vlCajpVrJ8J/ifY0zql3RCo+qqjNKXxi1mvJ0zF
MovscZtmxh7gxJTpE6/rJ1ipG7bV9BddqVOVd19eg6pUWZIHu/ok0ubFNrpy2xnl1qS2poPFWzxP
gCyFUpTbPF+090Qj49BNmmRjazrpSQ2YA4LPijNhIR9a0lDDkeDll6mtMndJHsS6a0GYsbAWcUOU
OGpozwoNhMd4PtMC6JFhY59Z8r9mCdYlaoUC9ziJ7wATqscFZgJtCGPczsFu6rCJjQP8tV9uvVlm
lt/40yLjEJnitgEKXuJJ0SJWcMmQ39vGjVeRptkyv/F1B5Xt3B+aZj5CejjaKuNscAnY03EyMUo9
eSqrOE3vXqs4YWoCxhoAAcpXW9FTbnTzTqivxOdGB70xtxVN7lIahJhKBOtu+zINAHTIe3yGeUgV
g22P0zsa5ysqoW4bOQYWdCuA1rXzqpIh6HhX5RHCeJFel7o+pb16QRJ2EZRgiV094c59LBvrAW7D
szZq+z5JhG9pPaYDExfx/MgYAYqM1986uBuoTHSqIB1wXPF/uTuPLbmNLV2/Sq+eQwsuYAY9yURm
VpZj0YrUBIsSKXjvMe8nuy92vyiqdSpROIlLzfoORA2KrED4HXv/Rv/iF62265q55rHbfY7jR2qq
H+sMJ+YgbBKYbNO3eqZE0vA0NYnA8FTmGU8aOyk7qHki1Pb+bOl7UY77tIagpxr5LbobcJoblxI6
+3hnINnRYoqq+H8Y+q/Ydh76uXob9VN4wrf5811muQ+U1B/6HkTyCEpB7f03ISaJZ+H4tznt1Nlk
7JFk+t7Y1X2pOhSIYUHLooQqSCl3EKttsBJW9HnOUJd4EuVXwHT7sU1yz1b6Y1sSk1DX3XcNoHdw
w+esBV/Q2TvhF+/GroMLEmXUJMfw/WTYyh1CndjiiCk5Vn1PrG+rj5NtfigSh1QvadeMv4D4Xq3d
JLMMKQ+pUXzDTjsguzo/woVDJooUf1eXN0jyPpYwiTW/v7Hq5gPAgfqYT19FLL7alW2fk/HPOB3P
MZmELFffVGU3P4rZBo2ifNP4ol9NyENgYD/nOITedG3yrfDpBUjO/nGa4GmD8NvrVjh4EBBA3EUx
dtKuGjLjvna0E2SJqPDyzAL/gBj4HqsC5aSR5zPIp+9RH0DhNo/0P+twCBgyiZrRW/+kowLw0AtH
uRWNHd9ZrYG0lUYaYNCTxDN9LC+aTrz/+azx/yMk9H8Z5AwnMBxKpGshsEuJ+bqeZ/4//51+zb/9
B+hQ/te8zDev/qK/c8+apjooqFqcoBIP/T9oNM0FQWqA0tRBSGISYaEA+hcazVJ/EQLTBAstOA13
r5coUfcXx9Y1zXVV9CBxAjF+Bo4GEPUFUBOMqED6TrYP9s1GInuBhTbrBPviPuLpX4zuru26gcyB
dVvFdU+ywBp/oIvBBa/r3K01R56bkUbGQgPnepnnbq0KzxoXD4aY59ahLLhRe6lbUFNJJQGn2z8K
Hv+2PZk3f4G1e+4ekm+4IpDhl8i+y/aSBruESnBl2Qp/DIPWPiDE1T2pKcWqqWlSIDvF1J5dBH2O
Ls/emxd1iKcfLb3U9VuI+j2376ISatp8gQ2CcNF+BqjVKRE9sMLSOldqpezzWKSn660sqgeyFV2F
N2ZiVgDk71UrNYAMHcEOTy+HnBJ4U4DWtsp9pkbT4XpTKwNKnOWwZAgxWdIL0dq6bGLHKCeowybg
ltZV5kMmKpdYpEhvtIibByV2cWgHZZacrWKjp1KkcTmhOnUaZJIhwAnsGS8H1HQQz6vQ0fcqZFMQ
CYMNQ23aMQxSrmw2uDTo2lQQyTidqzJ+yMxwJhYopq7a5UoVvh+tAYJukpjJx3kowhi7Zaj9XtYp
wRPaNNO3yO/sP9QS7OHGWnyWMF0sRh1Qmq5T4wHk7S72WuxSYc5g4fAqKd2DFeKjWXVtcHBjR3nK
RoDZo6o8+LmvAW+OsaDuY6QYLTe/aQoFsQE3jKjEkoJX0EM4X59XgK+vxtXARUezSFYTp8ifv5Bf
HSOnzUvfnz1F420wVHZ5CkBGkbTpMfYl9Koi9CDqSh83nChXTgTdwBFS6ByErrY0iSnMKIclZ8ye
j9LH0W6Rbqn6YfLyfvym9ltmpq92Cn1DBhLxT6mjC4/1spu+OSdTnY6mNyJMeMwxRHjipZftyqrc
Uj1+tfVlU5IBg3Cvo1uG7PiLEYUt0lRaA1BSoMwNuSgObkpXDT5enze5Zi7WFK3oQJJV6Cwcc47s
8ItWZr9EvSZErXFsW383aW11iE2eBTDXwQ7V836e8Qa43uarKZNt4nFjchKocB8W61jRuibu61hg
aeMPT0OeVg+YAYSem9RQu3Kt+XC9vVfGsHQOAXnON9y9cPgzKcS+7GSWdKNZWTQYZclERjBPQIEF
kQeHKPLaKfnSYDl211lV+z5jV91kVK4OisiTjdN8/UNYPTZQceSlDRgfLz+Ep2+GfIrCnM7KfEOe
onpAZ8BAPAfJwYziJFVbhSJ+kxY7nsHVuU6G/NAhErPxJa+nnaI4UrVkHBwBQmsxIlZZliFEReGV
FTARK1L9U4FusWMiugHmqdyB0QxOG9Pw6oywaBSlW4mOR0dXLFa0lRuUeChke7pCpSVxfGhTgEOR
2pgQBIhRERvM/BRI4Q/XgWyaASpJMDU8GuGM4JEf5zf9UKkeYMFHo6rqO3IK8KJc0W4smJXRYStY
CMhDv8G5cLFAu8rMLejyqtd16TvLQnokMPzsXVpaX4o2IqFbpU640eariwlWAaQ3zAUZHB3fiMul
YVpR4GMFo3pFUlV3AOYUnkGocRUcqx/UcPyjUFgorlP5SCPiqfPzcwOCgKOGNWFYr7waLb3A2BMl
Jbinjc0woyIjstLcjZlpek1qdMcoVbRDhPM3ijtF5rWxWZwm1YWQDyjhIMZGB3kO0bceuMmTouwO
FtLAO/L4mXf9Y1eHyobsweGIPqUMiF/uIjxJSnI9s+pRK6BYNCg1L2iSs+hJlF5SROcqcPYZFC1i
xeTuetsra9g1oRgSfGItwC182bYduZE2NExT2zbdIyIt4Z5QsL4tobDuAi2gyspN+GEUpbHRa/mb
L09qFsiLlhe7B7+JTscYkEUJKO3gGMRnXd7H2D9OEC3/ZsU8vQ4615Y/txw4EsycDMNcjG9VCOnB
3qlcckV7qOqSeGK0nUOgaeFJ6DooV33eslhem9QXjS4DMxQG3Ta3aTRyEEPTzNK+yf38j1k1nywS
ytSNyIUC5bcR7yh/NoZg7xGy4EGMfJ5NpedyUrvObpDcYb8X6Nt6FUfLPXac+TnJ0dnN1UhsLKK1
qRSgfizCFhpeXgNURay0wirNM7Pclsyz5OQn1u/SAWErZpTx9HLVgDzi/aiqOsjARbytoIhR1Fz/
CA9mrRdhBe6hgEB5qKEe6E5AEyukDEAp9Lk3Kig5xi617FwN9Y0x1uQgvvoS6FQWNkqS8bhYVcJU
qReHuurVDtoSKNeJPXILIOnzJD3YRem8Ubq+3IPSMTGFJr1PLRq4ytSEb4wEzBL5i/G24Kl8vr7a
XxmnkKuB54h8uindengcXM5+OHVmFIPU8npBBTwE11I75VtwRvqu9mfgHFM2IOgUgR0Vvr+fashK
bs0RmGvGsBEarW09yxYA1nDLhuG1GKR2jtXKrAe0ClNw+0GOe3tpldFNPCn2W+mx+4hMYbtx+L+O
xxiAfzW63HpGWtcZQATNC/QU7VM7jo7+HPB+EJBJtNKKP14f8bWtztlvQcVWHYNz9HLAra4PEUXT
cMiOLZ4wJiQ2K5selBZRNaGm0SEX4Lm7ulOA5eP3c711ba27kjoOE08+RZfddaKZNxAGLl5Q5NYZ
Emp5r6mKdTQHcJQKqhLYafYgpuSjEGJBDSvCHx/5azNyAi4FTaMsj32ZWmerMUtq7mX8DyYEgi80
Q44H+VC9HCAdn4smTdDHzrVEfO/dVN2ndooVKkC541Q71saqe32pgXITRGcyGCfPsDgkBp4FU2LZ
GnohIdgVCjhAifPx7MPzAZejPQDL2aeNFny6PhWvjwTaleGBAAqpvso7IHtukf3kuSomnDMQ5Sv2
vWM4GxP+ernRCthNnNVwk8XhdTGalVIi2yY0tB+F/eRA0Ni7Bi6pYWq2Zz+BLwhQPgM17X9zRsfZ
OOtfrzbZOgE/0R22KO7ybunjbChUxtZVQoDlttC9kDrbxxTsHmrU8Zab59pcGsBBcVkhwseV4rK3
aQsvK8ngUrqU4bnLsOcR6HsSamcxDx5YXL6QOKgBJuPPzyZJSPmsIK9jGYttbfh6ncUhLau5OTwE
xG9ek2z6YcvfcnmNsGk1lecjG0Q+XS7711FJcyiq0j8eCwdNFCCvEE+k/Iu65/UOrTdl67gbyMhg
GZIbYPUQJKdDYRlPnpbBxhlntfU6HPOO15taWyUkbAX5CwJLLAcve9UEqPOgFYEujoro8pAmv4dY
iFHYbsmFTbCWrje32jOcLFDEAH/8KtqfLR+rVwHRqYqRZWoqHqO6CwdSR/dso6mVN6+u0pJUEiBr
5S4jEF0pK64s1L2aQe283imdfcDteVTaAVpPMoI5tmNoL2buI2iqIwuTjaBT61r8oy+RC8fCM5SU
+CJ5gzJ+UuOYpXtj3iXHwS/6QwiMyBs1B4rikKHUBb8bwfCi9GDR9DurnPR9GypqthGWvb7mSZhr
5BPJ5/E+1RdfUigWWlEQrL0hc/qbAgFu4H67NFYf4sxObrIUj9HrM7521FI9wFuYqF4n1rlcYHOF
ihsvSc1r6rq9sY0eqmZXJRvLeK1fFM6FKw0eLdWS6+5FNgmnUopJPq10UxSdDXX0D/QFPcMufysk
b2lUoy3LrrUDjyAapRh4qGygxeUVWRpYZN+Ul8iEPG+hlLc6AvanwjDrt5QnEFTRQvVkVYgbXR/T
tU1L4CRvFgRM8bi77G0VGp0pylj34hIwQQHc+5ANWg5MtQgPfZBvbaW1XSsZCBqMAxyLl3mzoR1j
c1AYXcMHwWBkHbVrkYdHzWZ3Xe/ac4pjcczyYiAaANouMxKL9WL4qg4oMmLXNsr4ULYVsA4FNmcd
ASyuwnqnAG1C3ObsppoLAk5179F7+qg6pXJE4q8AhDI4b61gwO2C628Xaqg+zegEGPMY3wwEmic1
LSyvN6KPqh9A0KXq/FEHiXAXlYhniTbQd7nqDCcfcjY+Ay7VgoZskYLXxDmKQ/uc6XN9JwYHoKsN
xi8wtL+0bP5t9ed5RF+NgqHj7YVqEEUz43KGkyhTyyDUeRpAorrP3KlDtRLfjyizqvMIINbD0Ron
dAMbFx/86hFtSwTW4gTAcYOGd1wZ3QkvlHrf1z2ax/gVHEIgbBvbbmVhaAhS/P2Zi8kCTagn88gW
CIcs8axSb96SjiloKpg3zpGVNU9TFiVFxoTsi/z5ix2OT0CdlCWPpYF1eguL6UONiuynlvIZh+k8
Rz+/xyh+qtz1vM1MosTL9mwb4ZRBBm9u1/tvqdC3N43vimPdYc9jVsOWHe7qUKJ4w6ucIIaq5mV7
SpA7bmsp8pzUgod4SkHHkFVG9B/J2et7zJG/a7m6OLc4QiRnB+r4oi0zxtde5lmyOms/zaEPfS6c
DeUdhiJU7YskjJ6S0baf3FZ9NyRj70FijW4MX3Efo7QqP5cabOlK/x53jfZQjy48yqwxQQOESOiy
ItuwMW4xxHZRXitCUmMlJu+JWnvK6LbDfrC1EZG+bKRO4/vlIBBy9Hs0IJR8Rla5Ku1PUGV1bunQ
F7foyqN4oCmZA91hboan0Y3qWzfNMUgBY9S9r2zSJTtSpvZjQDwuITJp+CZNdXyZsV6xvorUGGNE
Rgyt9wZRpNVJQ95VHEMb3QfY8BqgUzEFqDwKO2m/uH6awMkuOooTEDZPlRm5v5o6+TXPzq3pc6Zn
gPw5vepjKbpC3ztKq/+a8dBJkVkWWD3BXm4MeIFx+9sAEP+9OgntCAeJf9ZoqYmwnl1+cacINHNH
ZLcbZv9AHggUaq6NU75vLQOqcAZo5lsguijdkaf3VYwLTA6ChvfGCQoP+M3r62LlEuXxz+GLnxx1
AnexBGciBrurGlKMVGKQf7U+V2kXHYyuAukPxwsVV1Cq19tcW/aEBewyRM0I1xZvJBHnCgxk2lRz
XghGDVHdaMIJS5uw2lj2q00h6gRVzmT1L6sAoqp8R+9bkm0dJ0heqs0JYlrxeZ6ZnOu9Wj2/CQlA
QlHiUHkuXO4wHZUY8MY9QihuYnuG24o7NQvR1Q7c+6awO2jbUKLAHlVHdwq0Q43r+R7QoLgFjpbv
A8uY4CnwhAJKLo7DjNWEr3fu6fpnrk04svOmxBiQkliCGmanGXWoAKrnB1kBcBuFWlLf2Ce0LbLO
fjLc97G9v97m89W1OHwkaATDHsTEqC8uDtahM7HcQ44dSygkFOGB592xTqQ+RJbGuL+URpyAusZC
DRrFGHzsY2f8NE2Z/36ogJVKPlX6yaLCuhVVPVvkLr9MIwlBRAeshlfD5aRlcKkqfMDRUJ2jDqxf
D+Jrl07akHoWsOBfEx7vmE7oBmAICLHxY2gYAOVJ7UWfc/CHf0KwyO6DyIJ5ArFZfUQsEuFy226+
hKZw38J4ipAPJTb5vVIa++NYRua3zphqa2OMV+5KCjlYMeqCzIPxnIh6cVeCcyubPMODNMNM5GhH
029N2Zn70UEa3G2E/vPLSNcpH6FRivYbifvLcWOI0YvF5hnenQpS3B4rcPwqWtt+aD3hwyOdpNjS
19fRym7GxtLmOcV5ZRGBXDZaz05f4QeI0H8VBeRoiwZ3DRekMVDyjaZWErU8l8hqAIEi6jaXGWTQ
r1idR3QQHAwCthOYQ9/htrAH4I6GovueXSA85Q4zL7nMuYP6kh+VaoqR/C/GjcldySo9v914vgFj
BoV12fG4wTnFFykxV+5WnC8weBCkn2/LKMeoSR1y2BpAT0HwAW8V8VbO9jUYxGJtqbbKSAB/QBLw
sv3BjoXehiRRDUg43zKti97P5iyQQR0SKJ3CeJu0DunsBHangxPV+3IuKVO1UnM/tIYdqtojmGmL
h0ujThsH79rKR37wGWMDhmG5FOcRHwckcTEayioNm6j4wazHE7Yx4W0axNPG5aXJsV6cGEwAFqyU
OeBhL0FoEFhJcUxkT8bGLz1qZDpIVkyMIjVDnikyBk/PC8A+ZvupVgBBNma/Ud2QodqrL5D1FYAa
qkpd8XI2dAGvGIoA/nJyc6N9riNp0Os31zfbypoziPO5zJClBsmwuM4sGyemJh10ZHYs7W0x6bjY
BNDK0r4dj2C8cg9R6fqcIxF97irOy59vXjMouBOBwORbYrcoDIVpD0MG6wVSb/48zl6uFqRu/Cw5
mjg5eSQZEMWCIVGGtvJ0vfW1FW/Qed5hCLwCNlzcC3gR2mrUkY6LACfv0iq17jq1l44nWnZse2e6
kUl5co6jgxAjAvbklRDY93lIxoMldSpT4LGReOeUQ7kxNCtXOA8GnQoMeWyQNIv5j9x+BtVv6N5k
w0cJZ117qolKzqgfsRYNmAnTPG/lA9YapYgB4JGVT1i/aBTpFqBPFnZeAXYddZ08Gl0+HyP8U2/S
brbvpnZjla8FDQbRrY1wqcFWWy7z2HSlfSgtuoMB0RZw/VEHRk8aCxGQ0A4NWU3E/BQ6w2lGCEMy
VMYPiVt/TSV6XBFYaVxfFSsnjYG1DFGCFCp9lQ5Os9zqChRUwD1HOA/aVndS+vJjU9YYsWV4Slxv
Tg7pcp9TLpT1QmBgnDiX+zwJSG8ZuIl6kYYfT1wKXkQdIaTlds7GBbM2uxZAV5WIkIzlEqJT4mmS
thW6BXA9k706zcMOA65ilxTKm0RNMfFJUQa43r3VkxRMMIkfl2aJJS77J9jjaeCmhkeFur1D15GK
TNjG+2HUMCroIXEUA+phca2QBkcZ/VzCVdi4PFY7LpB4dplUudUvvyHOqwbxeL5hLofq2M5i9sYs
sXeqlkHTkMqUs/vler9XmwQMJaEvcGCcZZNaVIwYjHCwzmH7mBNqEjXVgFfwHvTAzUzhrh3gHl1v
dfVE4zSTYFTNIQ282MBFbUZ1ovks3sTwz1UKHxTOmnVX+dN8cipoHUlfOAcUC9GG9aEXHmewejgp
5VjOIix9UPHLOQzQr6GLMUHXP29taxFcMAMEGgSwi69r05kXIVwiD7pvcrBq44/IwdXQFZFyh/iV
u3W4yLW13FvA4hBaIRVCdXhxvhvCboBXYp/HJDjYrZB4sGItOaJAX558o/yOi+B4myDI+aZMiuaM
H7W7L3snR0FfDDtJxyUWHc7XR2Ftx7P9UGim4MTLWy6dl0F8OXQ5z2/Tm4FFIhUGQK1JJ6+1jXxj
vNcW4XMxQCIx8YVftBS4DZbBoAG9Sgnse9vEe7cPZmkzOlLIg8t7h8XRFqporVGwQiZzDPrLXIYU
MSjoKDBb04PqNxzwTz3NLa5srqbpADWKD4CgPvz8gIKsQzOFFCJ61YtpHrU+jfM6BtgQ2Ol+qEwN
Ak+FIEUTzRun9XMGfrmkKKLz8HcptQCPuJy8yAgDgTgcpjuJavxmBegkCNW96+IAf/ey41zL3OgQ
8rY9IW6h70ey0/ixT+rREV3LKkfQFcx9eS4Jow/5rKXgikl+T0W4cfKuhXaErxTfkbtH1WGx2eKg
CZKkaRF1UCabmnvwNe+0+jas6wqKW5LcdmLud1oRIpeK0PtG6/J8ezVObHETqW+u92WNDiHMvAsK
xD8CZ8JZvC2AXzRqD4mqKU+kL6GmZWiQOuP0D3aXC8ySJQiRBmGlywkKB9Jqwk9pOERKrVadAOIw
Mhc8U9p/0hQqeggqG8A+1EXwbGLqFfoVK73xMVhx1B7VtlCfDk6FzNb1Jf58Tb4aT9gwYI7RaQcO
v+iWk0KoGElcFpgrP2qw6sC/N/PBxUotdPLqAQPt+LYaqz+o2OkETQJFESxFTumsg1zsDiry/ye3
aWD05gYvFx/7wrRWEZ3FbAAE+nAXcFucAitT4Z/7AxqvlbnRi7WjAaVpXrcQDnhzLzbPVCvpHKAh
Kev54zFEgudg5GZ1W9lVve+CpicqQPPn+tCtRSDS+4GkArlITojF8WAoU5fkzcDQYSh9l3By7TIf
QMpoF5FXt+rkGan5qcus4FQUGBL1Bap2179h5cjncJJAQFDA1GmXi5Jymp/YrJRSQaJCAyH9pnTs
L9EI2f56S2vF8ZdNLQvBqNP3HYIspgdXA4lsDQdRG8OlXS8GiFSNOz/hR6fcz5pogYQlw02euT4K
fZiDb3zJyhvaBG7EkUzND7TMYtzJZrtj7OsmLp89OGOs0Miqj38m+eAcraRoT8hjdXs1m8g4WIqy
H11X39ihawkeEpIsN8rUwJGWxaUim0IlSjTTC4sBSeHWhjuiFQrkxFZ4OSHATvQ9AmPEaoeBxO45
NQw4rii37SfoIRuTs7YMAJrIuhNEAG6ry02MawZKEYDRETzDI9PRleQch7gZD7WxVTdfCX2eaXqy
tKZT2l2suHxIJyo0rLhYWi2pQBcOeoNmx/U5Xu0Qlbu/WjEXG7oJ7Ckf9Nr0EE/g2BAhh63ocbKr
lM2plCfc4gQk74MmHthT1tMSa2FjZtwg94KcVD5hT0sKaA+qJ9k1AODPTZ9wYmGCeFYDlNEcJEQQ
rSa/HHVgK7HFC7FzQlDhevdXNxupE0hulLYdSXy8COXCsW6qUV42+J9gxSJxe6FRkjHQ6+qoW1n9
R+RPJjKd+fwwFGUh/cLCUzy0+sbJKvfSq8GxIKJQOSRbtMRoBXHtanWlml5eWOheRkPrJW5gnpPZ
zZEBAGx/vefr7dEgmQLKmksMmpgA5tSF3FdxCYc7q+IHo8MEOORq5/pIxFYor691kCyBIJiXWcDF
SisN4YtqhLtUqk+mgR2xyMffAmXAshfGMoWNbEbdQCTOIcL3/WGoQ/cYjU3yKayH8M0/6Dy8H2kA
RL1jOeto7yDLXzTsrRmfDdfHRrpJq8qrGrs4itDu0o11trbNSAVaOiYxbGdJvX35YlCmvijRmzQ8
FVuo2yzNB6w8kaWwo2rrtnwOYJcrSQdXhfgjMDVz+XBFSD8YFK0GSUju96DCL6L2iw9WmIp61+dB
41kFmWm04F0PeRZ9n3aZJv1llWONZxus/yE46An+2qItyzMacNm9Y8J1dBCAP6KAq3hU31FnwdL5
ZgjFhGz9gN6DmRanSmThPh8N5xgqdvUmhTV5DKNcB5Rib+XXVgJURDYl0VrWRXl9XI7pbCJ616H9
jlR/FnmIo7ueHobWCSk0nIPTluQyJvTnupvbjUNzbe8QE8M6dSg9gJ66bBmCkuvUJsJCnWM3J5RI
mqfAUqTmUuzzSlDVjeW61lMTkKpqUA808Ky6bM8o1VmEAIsh/nSo7fQ1DvVKeA8Kpj035pA8djWK
18hu1o8/v09eNPwcmL146Ca9ZUe6ieZ32NjTXo9GJNsKxJ8FqDGk1g3r5np7siPLpSvTaPxnU3Be
PndDEVMcU0FaAAJO/nRE7twid0NkPk8ofyFz/ZCxmvZRZQfHIXa3yoxrb0Nmkycvfl4An5fnglLX
SpYQwXtz3Lk71S+iLz7h8G2RuuM5xHdw3zY6dj8jls+D2eo3eLZWX32UuHdNhrWlKvpO6hbbaHqg
vWhbOqbB3GQ3fZTkG2O1glnHP0azqKXYpP754stVEWNI35kTHt+zqcc3Vp9/M8aKt4stmlMlUeil
7Qw7f0LyEyk0/ei0VCCgVKv3jW7VuwEdr4ehKo1HNUBMuSf2fX99NlcvV0JlRpJznw+Vp+KL5aM1
SqUhtKh7eYXdM5qxqXkoMpySEEU/DnU5o0BbOb+mQWIdDYVksGVb6RvVD+uNy3Xt+KU2AhXYJvIA
x3P5IVko6gnfY4pBY2N+9Hm5QychpYRIi/rxeqfXlvDLpmRY96LPImm1dhQwz0yNRzv6aMk+UxLz
7Mx+cGt1lnXqevPL3KrqMZrIYW5cNGsgPfliJ6aBLIIl0KL9qI9VV4QFYKwk0L1Bn5AXH1Ro1qYo
zh2UlXeBozf3aLLlhDvxdArUPDyXzpzsx9wX7wjrv2V6/J71a96CzxRQIkbzzhzC+p4aEGL2qQU6
PrZ8VHoMLL+HpL0Pu1n7ghCu481qj5xdIYW1RVKcRrcHpKMH+b1PZfSIOoJzRMPauBeUoW9Fp1fH
LtW7g66hAHV9ItYwA0yfQwKXHYtQw2L1MQxmrnVAI7myurdhCLkXop4N5jjw98gRGPd92dm3ejZV
D7h0lkcEjIa7OWqtPb4585vCxr+c+hIu0pVtex1yLZ+qwdLfBF2ZnwwrzjVkXafvc2LpB9HbW5WV
tUUL30OTUQr3+RLESmZo0PQMKc/W59OnLMQZWbWSEzWPeuOCWXnW86Tn2JVJEBMs6WLRmlHvdD1l
tClLMCkF7QK6pcseyzIudgi9594EP/fh+gSt9o/DQYOrb6OKLQPGFzsFbYIM7gFlGmGn3dHoRfZp
GOyvGuiwf/BqA3Ih59Q0QZsvWtIym8eNQkt1jVKlapm3vtvrT4ltbEUGa32S0S2lUIo0YGgu+wT5
ooKXy5k8tGl51rMcQape8w+6PSgb63u1KXzhKBOQN+WReNnUXJE8AzfHnJkFaDurSo92QyAUhU61
EbuvLA9iV4qscB4Egc8i/sgmQc7RpyZRN0F7xhQrOAmtqPeAX+FaY3O9n5TNWtdK/wRcWpIubH6J
Zrjsn2s2gZOXru5Zg+MeysBMQWGJEftMdyvR+lxUWcQdvDE5M1mGEke96GCDqojrT5Q1erfOT5MF
hjICN3JQMZ54UCKjPozwv4/pPGWPaafo+zjMq13oSIECB1VrWCnNCV8F8rJuAIQRgRCPW1sc8RVy
7kEJOm9rUM3AoY3ie6m3wd2M1cmJSk5wipryt+sbay0yABBDsYwiKEWDJVpKw+HpB9QCllFxE0Fq
2JVKE9zXKfrpvV8SKONZsrMbBC/xbEZReVSTexOpxb1fwhDCzLT18MQxHpo+R5XVtYpP1z9xZXKB
FJJcNgB0IduzuJARJ44HtWDxdkWo3IYhWmAmdP+bJETE73pT8sJbzO1FU4sLkVyaJom8oNZxVTuY
trRcCbF5v97KyrVPDZiys5SvkMv2crWmA542LWksgA8IdQV20p+aqsPCDPbZIcIcAz+vPH7n5kZ5
BoObbezQtfEkH0u5kow9d95iPNVuoj49oXww1nXEoEYx4r7tH8pQN6frHV1tiQgdpShKYDxlLzuq
tQZIEgnjCYugeI8u4nCqu5BctmEMP2bup2xj/9c5S3B2/s2r9762X//je97ihfX4Nfv+X/956r5m
LyW+pFzPD0UvTp1fXKS5yIuhICMZOX8revETCiEkQZlgYIN/63lpxi888om5HHTfAM1KEmNTdG34
X//Jj3ToL9hU8jOTu0j/GT2vZ1Lbv7YQjFxmG2sK+XFk4PnNl3MeSCa5jmDpm0GU7Qcn67obvzbQ
suwR2oZk0ee/RpYdujfAB9LzMA8V5O3RkCpEMbDQoZ3qm0h/iKYQ0WLYu8G7zHWVdwZGD2/izNV/
nUYl+sAZ6v8WFIMBKgcsGkykR61QqT2NAQY3U2J+RBm1u0PJWXmn6IAgotEfP2rUwOedMxrJfVjb
1R++Oh6dpG/fRmOSVDtSm7190M2e6twgZuc208uxORat1NkdhuqenA2e5M+T+lML9/9PcTtZ1fr3
y3v3PY3m7y8XuPz7Pxa44ti/AEmSqUaSjhQ05Ur+y9rYcX+B38gCk5ACiwfqv9a4wz9C140oGMwB
RVuinP9Z4+IXIl0JdHQ1DlESpj/h300LLy4JitwuvwDRPF26tQLWkhmYF7Fop0cB7FVg560Snp3Q
8aK8vg2q+fhiOJ5+bJmX0m3syNfN8BLGJpbSOi+Ty2YmKHcIwk3kjBTlrmhV2FK/+wbv9vApNbdk
SRa6Zn91CgocTx/KBxRwLlsDmGQBJJmbk1NDvyBMIHEyfI4Um7xjhntmbZaHMVGrHWAOCvvhE8Yk
v2l+9j63owcQ0eexfmdaWBH5QfM7Qlsf2kbZiAMWGZe/vtHhnUqkKkHDi9tZw89ZHzFyOvnuGKE1
hXFAaThYUeGqEafK+1CrPlSafiMC5V2Z6BW+hSVmZPH4ZMbuvaqP50RBXAybVW6kCpyZMmYbk/Zc
cPvX8ffjG1ljBGyIRlmA4y/HEYB4wRuvak6GbXbS0m+ndfWxx8Fk18X6rWIWn018aR38STDXGB+C
0ERfukJBw8hu6rATe1XpvoR19duQ5+9nBKaLQuquIxd2uL6+LqOQv76U15QEHJLqWKIxFfT1bEDe
zSnQkfIokbY9RBEYGAMuTYLM7I1paQ1CvzmefIPqXW9cTtWrYSLLA/z4h6TT5TCpHTT6BHj7Ka2j
U2757CPly/UmltuU1Ck3jVzPZNHhRcv+v9im4P0iFLFjhOBV5w7N5ptIJCetsDaCuUXBmd8v2wH+
IkEBlHuX4i9Wq2VTnIfNqXbr79C/yocmiaJDAczPE5mdnhInhok9pQHGkgj9I2357npPn+uaL0dT
fgIvOypBDKhMMl92VaACk2LIWZ8S003uce8aDjVs89+dYZqObVbUym3QDtOvURkpCKX72pcAXSxI
kR3q3Bgqh5iVpNF34K8gyFy7cPYiM8YzVsjDjSb4VUdLKM1vY+0/+JX7WFZ29iBy2z1pmATM8Vx6
oant1KjGWKYvtZPWWW+6Uumw3AhQvQzsN31SYKc6+x+puWsI3Qf3Usfqhs+4V6iSHiaSR0dfG4MP
ZqtKigMK5oNJacX0izdOqdsHNFbUnYBqQv3Upg6ohvdDgnb3YBfndlI1irzAGyw72IdtosAEx1FP
xTTzEJjj72ZW4uCDGpbD2/5g9TeGPugHo2/de1QNNzbWc7JlOR3wXgmBAJQSdi1WXpF1TtpnTX1K
sUs+6HGY7Lt4CPccDe9sTi0M6961oRudqtHBogMpte5k57WJH5KhfgfQ8qnrjOHN0CHnU7Cy9yZ2
zqcmk1pngaPs4fPz2BK7oA44kOmy8utY88OyDqpdXWnBb0EMiSCKuxsuEZJyBnraBGZ/Xl92axuM
14t8BLMAgSFerropUEcxN2nNAdJg8hlE7UMwNx+qLv1+vaHLksaPHYaQiWtIGQ4QX4szFXsS5HI6
5MpLNU1uEDxWur0zpjg5dyqnFjZ5LfzK9EvMOvgRnf1bBu9aHyWIVmNjw6VblqFVo6g1OA/1qcHX
43vVOA+hNWpf/DnfIqour3uGEIoZMBmwbRAeli3hsSbaVPXL05zbT6KrUGpOzfcBYYY5m0+RX377
6UGltC5RKlLcyV1iRzWl9/MBLudJbSPz0Bj2rTaiVSSsFiVM7cFMtH2LOu31RleGk0apWYONeRZV
uVwyStEgah0N9SnDMgS3ofieXDE1QXPMN1paO5aJxpk4svgazOtFsCAGxXGrpCIPapffgwk5fnuY
Ty6ubeRtAk8M4xk57z8rtcn3TZb88Q86+pxAlOlKiD6XHbUqp7drl3VTk/bOhHiwwvYIemCjlyuL
BrwHmWuiZJNluuik26VWi9VEfSpmvT/qc/4pqlMKtWWKa6n2AZtkd3+9Y881gcXhZulkLXSp0wJR
QU7xi2tV06r/S9p5NsdtpHn8E2ELOVRd3QtgZsAZJpFU9BuUJEsIjUbOn/5+0LrWJDjHOfmq1mtb
tNRodKP7Cf/QwIdT6lDHK+GTHeeBXrXHJPU4fef8cZ6nZKcYdnW0x1jfu3qTfXHbaj92Nt1ye1yO
yVzZF1qP5xcb4QgEHHQkQrbRq40jEw5ca9E7Ug+dQz+uduevlfe9mTBmcpZJ2Ztq/87ydLRloTVd
iPrOLgNyKKS7vypU+st34kRGZjWjV4fWmD12HpoDcr7R7eJu1uNvWT7Hu7cXYV3W7RrA23CJODiT
kF19Od6MTw8VbKsG7ued9Lr8VGeXkPznpmRwKqCIv1LLt23r2AZBH5Gch3GTIPLfDVhDKg2dOG3+
DCnwur9Uon6VgXAAouL0nxGdzXUSe0kxNcXMiCVOfFmkDPdVU2U7WQxfW6vScS10igzzCxchtbG9
sgjlelt8oRVxl9vVlZdZUwhq6Osg9du4ViT/vTFdZU564To6d4it2CTEI7U1CdwUm+cWK5ti6OtQ
KNlHJ59uR6O+s/CeeHuRLw2z2VSi7xMbqbM6RMdX3SmdCOJ8ErsIU+cLp8gaHm630/MJbbZTmeOH
tExMKF2W76kx7OWg3Oe9/bGTl1iPZ7/UX/ccFe0Vh7FZ5dFRdYSK2jrMDEDChXkjes/2YTHcta51
q7r5URH5lZoiDupY8ePbr/Tcd7Oqsq4QRTTRt7WpcUrTUa3YYlIv4Ojb7vCtlVP1+f83yuZQRuF1
0hMiMywgwR/CCp/j/ELScSYiAlCImD88Oth06mZvTF5UR22Np13TT7eIun3xpuVRa7N3Dkaaai3z
nbW6eL89r7NrR4+AN8eoVK83cS1MKWyRK5S5oe5poVJM8X6ZHwvCWtxYOPyiFJcOu9WusiLHUUUz
3194gPXL2m5U7nPmjfIRgecmz8mmOZr0SbJ+lfZHWeeflATDShswoBbLD1MtvphV+rPT82LfCU1i
3nxROvbMV0muTC8C2Akp/pb2XqZsL4E3V1jiYhkuTf4DQvHjUEyO31iK4w/JDBTbyR9qYJ4nKcUY
doO+T1LT2U/kqTuKKeKhnaMk1OriFLd2BoF2yA+T5+4AE+IJTy3yCHoqaCCjB0253HnWEENQVJ7a
JmmvtXj8OCvYI8BauZ4mT4RIyZY7vHBE6OCqEmgGggUI4B/zulg+92lKThenUYBEAx4lrJitLPMO
jZLCT3V0o51KTP5siKcxyaHIl+a7qnGAqpYJHnUWZujg/QOUYW6LuOpuTFVg+7qke5Tj309DPgSV
ME5TM93EbmqEIqnrAIk1vPIWG6NIRawqpaiF4l3YYuSa5odBqZ/sFEvDGZfqY7QY98lkYNZTpsU+
Qa/6i7Z4uq+W0XUtmzFsF9o8reveDADxDjNKi4Fd9ZGPRQUuJ22nnUTjro5ExU9pOd/SFh5jMR9R
7YDj3Xo48pSNdd1rmnKEofD7N//aBHdReENmhn98eRMjKW14eBBXYTfiyLeMGKMmcfKgtum72Mse
+V0XPsIz9zI4DbqONsHGmiu8HBCK0aRk+OaGRe/NQZW7mJol6j7SxMldhjQYu0t0ulclLS5mmKn6
SuQitkKz5+WQZpPks2jtkiCTZnVNdX1P4St7KuHtgxFMv/aQNkN7EHRePetBSvmjKrsbHq24jXU0
oKMqyY+ah9CVlU7zvdUVxTdT0Y1Dr+FOnrl5+lc36H9N2zZool8po7tKCqyUEHDg2y7+DK2fLhei
L20FINGpTv2kdKdFJveuUcHpdnEGirIlA1mp/xwU9wnR1H739nF15qgAv0eE4JCCUKBZl/JZpGyO
teF0vVNy22CkDBeT0NMKksW5BEVbN9nmWHTpA3EeQrqk4rC5U422qvqxnEowjPIPZOoPJBwXIuz1
aH81BBV1wOVYCgDKfjkXqhW44jVDGYpR/9jSKQySoviYl8kVdZnUX6MftNQfnNZqL2z4c1cdakrE
DBZUThQHX45cgBjwDISkw6xNT8K1fuTomVutfDcnxTurhPhSZMMFtMm6o1/NFtcE1MxXrdQtZ0+4
jYtOo8ZsBbjbOVqewKrunVR4BzMaLwx27tWuchsUQul2vKpu9HMelZPrVWFu2e9A0ojAxLpK4PhY
OeW1YjpPRm0/0Ya+0Pk/92JXqvlKxAcSuEXzW1DaS8XUqhDbWCq9+0qPMj/HWA8pDg1nKD0nLBOf
3v4mfmWkm1dLkRJ1P/AulMjU9aN59lGIoZUtmnOMunjiaCotDouka2ZrfTPERJ8tRk/VneQ3pCuv
KC/tCiGutdkeAqVdeC2OV+8pqspDjAs1QpDY3vhwKS2E+zjum+y7aaJQMSrtHrh4GxTIjAZa2zw5
wvoGivmLUwECrhbtgyF6fFo1725xhBK2CrwJt0y+VoYufarGMbVG95o6DYpUpkjwCxLJvmnxRnec
Bgqx8JTdkNZPb78eff2OXr0eSmnAHGAcviJtW7lpV94UAYZrJcGUo5h0JUnAqlb1mwWbRZSjnAMO
m6d5jQ5gM9d/oKJ3EG2+PKmgjLs+aWmoyqO1lDh1OhhijlC7giw1v9gueI0sTr1DaSeXKmVnLib4
1quCAWUIKC+bhe1iK01EU3FL2BOOYTyPj5oA0MJ2im/cilXta9e98O2cSRqBF1Bz5z5EAo3Q8OV2
yvPJ0pvFKsMGiO2hn1AY03MqEJjGepRAKoCTi5SBZynRocpTLQAMyVGS4aDsRQb6RNa3aew+og03
+qO6PGQVgK+pzrFELD3lQrBw5lZagwTE/6mfrIjLzUFdtV1cOz0eFapHobbL3htF1PlpCTyqVuNp
/WUes0vg6lUDjZhaonSImPfbm+z1gUNjnljF46XRqtqeqFO2qiO5YxEqs7jOZ/VOVZNAtIh1JWj/
4LQ+poSwbnspzXydPyBtAh8OwholGu6Q9UR69u1bzQRXc0jLMO8rQIOaF1bJIvy5cwM1/tZEyRO7
1J+s/jb/Pawd8cBm6M0tUreplkgEI6lazVcimo4wcG+wgb6wwq+u/JfDbEvi7qDniVODZS0xaIX2
TXG1DdE0ujDMqwt/HQZwBVrbq7eYvf782YuMVWn3RsaLHCezOUZ2XV7nGmbxb++T8+sFV2xtmQNs
0Ndr8tkwOjrn6MxnMDUmcdA78ymxzTs7Tb4Nnveuj3GRpal1XTc1nuXuPxqcCx9dLZDYoKVeDl6h
SUMyEDN4pWD3aDz0UfbnLDocFquvNXqicZagc9a8L+byeGHir/LM9f0+G3sz8UxRUiDAjB2n/cHy
8n1jr51akr7ZhsA9vK/N7DM+PO+ntroB4nkh5Hl1lK7Dg9Snb0mFla7Hy6nHhTMto8B+dXC/JTMu
AjK+Hut7JP2vUPy/MNg6lxc3zmawTfFnUWKFBNopsJlEZRQ/PHvoUVfUqVpfIjZdGmqzbSOV5iGp
YRG2aoEOCL6snH7a8KhTlH97Bc+PBGt/FVoB8LQ5aQygwrWNKEeIRbC5r2y7WFtFE6nsMt9hjjb8
k5e4Zh18kavOw+YaknQkLXrawEE9SEypLmIfp9LqgAA+sMXJyC/s0LPzezbeZoc4oxh6XbJoaVy9
c7Txtm3qY+12gQrj5B+8Ss4Z0JdExK/6KNlMdTjPAKBqKUiAyjXvvLYMmlwiJyMuNdNfxaTrZqSv
QPEa4izyLS93fqugSATnkXnN5moMJPdpY9/1Xrdv6wWJdvAIivHh7Qm+vpXp3FMPRJOW2hIA+s0X
YDaqonbRunjw+xDFUmD4J9+6Wu61uDoqprypkzr143zeF53zlA+XmFPrUbb5BF88wOa76M3KHNWJ
771Ogd3kNr7X7SF3x8e3J3rm1mDLrPRgyhWE35voI6/txU4nXm6LD8+J2Lz2Y9Ff2poArl5PhyKh
S1xGJKj9gmE9vzbabuHYFsSwtq78kWIN9mhm0j4QEeABUeyRcU8e5mpCLcSYv8/oFO0HSn47oSNO
Uk/qk1Dqn0i21H7q6kPouFmDGiD1NRRrnwR+EAdnaa5mvb2uS+M2m/SHuaiws07t6ThoyXAYU0vx
k6Ee/X6YcPfVPCWI9OoD9an2ZoaSFnaUuw9xU5jXkSy6FfLSA4HoBMbUcEBgH8UYdaNgKdKwHaT7
sxzU+KrJE+umRAFkKJR3Q2/Ia8FIu9JevMAb1ZPWG1BaBuMaAb3uMLRe/24plP04eOJqaDQ9LBxm
L+TyJ/rU5l0dmZ9j6lu7iZ4v9E5MgmU3hK6pfMDQPb9hkf5Apm166siOoYjFqOZiIXI1xY3lL3Pk
XNlVWfi6ldfHcVD6naJ0ZaDX2XW/TFdoleW+JxXSlbyvH5LMdMO+cKJ705RaCEou94UNxsK0yJps
rVv1M1I/jdQvVdu/RyRc8Y1Cv3ci7Si0asbibdYRTW4rG7yB7nxJGDdILchBEmIEBT9lvp2FOuJN
sUQPyP0OQZFmzYlmuRvUfGEokai2b63FwzER4oeyGFho63N1pzaEnv1qHtjHGONkOBbYsZ7duFZc
ohdgHhvsovem3anHsYhvNMWg9yNzRLxNbdgXhvZkzPHXSI54lo9PqWaMJ5g70h+qpgw6V3wvzLy6
G5bmG2n2wrQ9hFyj2vfMpQsNI8/2oMuvRrAFexNAGHcgHn8r0OcKihi6n5mGLpwbeDBTkOmajX0M
UHVH29i4Uuzinso7azdGQxKmU+f4S19an+cKowt/irP+GnDO1PiuER3yDGZ4kOnluJdNchqbtP2g
AXJB2m0VmXekHmoytncOUnAns2+nK0ktMQ4yOO1ZXH4u3TY/xMiqBqM7jg9uN0Rkh0Z/VNrotrJn
9dOoxNYp1mPxronQFN+Xfeb4rTchem5GN/ZqHBiZ5viHhX5OWPDiYS2AAjAOIPfV+mqYNOUWVopo
KB83VoER+ux7eoL2aZwcBmNpH1B51UNnwSidfEwE+WBNAfXcAo+QqrqWtCqOijrtrbbNwqwsbX57
+dFRuysNF5OvVm+XxyizHsmjxcdVFRP7XRCQOG7a3Ve49EiiwbqI/AL19x8WVkqmn5vjUJ88vcZj
XJmVLBBZ/z6dtSuHgoWvQyHuommP0kaAnFN3yBPcgyfd+uIkk3Zdg+f3+yp3/NFxFmSf9CYYY+XQ
N6zJYvRkyHXbNzutJ2PzyznKg2LxhjDXaii6mTKON3ocf+3U0d5HHferNCzMNPUmXu67CnhZiOAN
8ELSnjtHthFnRtMLv9LmNg4MuegHdUFbHxlcnDArvQWiFMe1HipOP2ZB1UyOuneysrpXlGK4daQ3
nFqNb+agZX2xl7bSPqWzoh2hS5vCH7G6/z6V0b2TuMikDq29LwczDQYYSw/KQHvVx8Y7CWZpw6HL
xuMwtndIGI3Yyhd/Wr0yWUGVpPEeRw283RVYCLUf5ZF91Fqsq8JSNOOdVcDrM2SAlpCHlaPdXQuR
IOpb4fFZK1OgCvNe9Nk7oIoPo2Yekqj6VDXZn81cKb7jKddWnt+5sXrlpOPJXKrZd1K73DlOkgR9
o31SFrwY2XsxhOiMSnKen2ZgNuHSlteunT8sKmJpbtoU+6VV8h35x2fwCPDQC7s7CFX75CCGukcs
tgrgMLxzURjzp6HXwinp3lGz+1O67IupnccdIuhHLTHHgCvno57zy17n/GSgPsiBsnX1cB1V6YcC
nZ3R+DR0C0jMpv/U2vJTopKTD2g4h4paPY5e9yRc41aRhcDZsrxxU2c/Kiagp/px6MxvpgMeaLRH
RC1nmtLpVcyb0WbvQekiPrGPXt+0+Kyr+7wsDq7b3xZ2fHLcwvI1b9R8jVrUbq4ppOKlehMVVhB1
8kc28AK9j0npBXXlfSgKVH81+1iayc8oi8NMtph/JteJ1e8nt/+h5sWHAd2bZNTGEzpoa7GUKN4G
NJYZT46mXHP7BxpJ6ZxaIcXzOyP+ok1dzmeefBoq+9YQjh6wMetgFMU73ViuPJuzYIrz4lHR+NLF
Ij8aA2bvsxvinHNPrziwh86iFaV8x3Bm4HSN70x09sxU+6KY7YMppvLIOeP3rvsH39QfYpgDxxH7
btKKbx4FvziR1yrUgDD2Hu3IPija5H6VpbjtpH3bdFoeZAPbcWyUqzk3Tx1a/lcGvzAZUfkui5N8
V5vWtHPUJhDWsE8JSHYF3kU7c7a7wHSX0KzbR1FMP8a5HU41vfvulMPrtKcwsYe0/Twn05A+WNIs
mvIhKp0J8w2FJ4lTsZyoYP58Oww7l1avwPbV9h3tzVdktWiKnF6ZqZRlenPjDGggjOD83C/6eI8K
zT1o3I+xOV71bnoppz6TWNJzp9yLUA+A322aUhfToLCNyrBtm8BL3CvcngKhPJX5eIewxTujUo7R
qvjc1uxz+4e2Cpk3zkOn4ZrYflVzZYee/duv43XwC0oX1cS1KLSmF5uQfzRLJY7dHlk8nJ5HffUT
KFCjsg5vD/M6KIVtRdMM3wDQuiQXLzMLIfTIi4YcLq6OWUGq+4rCKbE8DjjFqUOCWtSlgujriamg
Z5BY1il1gRVZf/6semKqSQ02mOrJaNlHVxsCgu3bBY702xM7kwquEGQP1W4mZmwroEmWqgWt0zIc
2v4Ue1YoEwU0ZHNQa/1Clntu566JGcEPHCPNdjZVNLO0Ifs5jOXg62bb0cGev+rFR7PF2s4oWppC
BoI9lJYr91Lfc/2jX+VIfw+9hUeWsomKtONtzvl8Haf0D7x8vfqr4+gKf0EDnz6ocxpM9/dT7edz
3n4zuNcosBuTMjQi773WtAerqA59Xdzp0++RuH8VKRmK6gHQAohUW9DgtFhiqgrKTliyroHtAylK
ULr9bxG4/xoG/UW4svCBaca83JixXmr2Qns/7Mfet71Pej7ScjKuklbsheJcgKqc2zQuPIiVxkPV
meTz5XCq3Ts6Cit8B3N7QvD/JMtBuWpc8W1pUNgHyiARnjA+xHVysp1LONAzXyGD0rmGz+3xFJtK
iUD1eShlyfItko4AZt2HzLHToOmRM3r7S3x9xKgri5agVV958d7m65irdkinpi7DZEBHvbLkcpBS
H2g+jOmVsABxLe0y7d2ls5/eHvlMZv9sZCRuXr7iSik4Gxwm6bTuce0eRq4Zvj3EmWNmrQGxjGiY
gD3arGK8wBlfUr4/a+6uC/vKxUJ79SG3jQsDnbmjABeBrEELBM2SLclH2h4StSNnjCuaz3r92Mzi
z1Jx93WL2lhrX/i6z20PDEuoosMSoSe5KdwtiIY1YhUjomUWNJ19aErdj6dLb+/MAq35IQqiDvKY
NJZfLlCTwgZHb6gMgST8gW7MvrHMh7cX6OwQtAQo1sPOoqL1cogpLxa1UhliSudbW0rojN0l6dVL
Y6yb5NmVFutTYSceB1QmrYC2o98hjvL2NM4siIdOEgVAwAyrE8XLIUC9jBXljCLsPPWjW6Z/DpV5
lajzP7id+fNXPiCJKpjhzesaJldOqs04hbN8HGT2bTCKxAc1/o/m8/c4m1fmmPFQWxW1PaA6ir8I
nItc931NRf/t93Z+af4eZ/2sni2NMs4GGDzmA8XvAVuqB0ViO/MPxkDb4Ref6rXcdD/bjY1KMveT
E+37CEWj5lKIcXYa4JqwH3UxCNvWYit3didgCRSAO+WUdcXNMJhXb8/izElGqXFVZIYkylw2h6U6
eKATPcq95ZL/NKP+FrWUb3UrbxbvUjv/7GyQpEZKBHHaV306rYlym+UvsP1crTQWpjT8NlYFSAzo
mJXAzXtzVhLt84XXvFJ4g7CLEBzSnaeUtT+4w8Gs00DN3AsooHPzWYM/KHXOqiq//TgRKrG8UmWs
Tn1Y2sc4unTCnPv8ESjh2Ie/+9rRt9Sa0o6tgcWZ5c2aVZaRoMSYXsC+nBsGCIoH/gWtcGPbiMcM
WbpxxCVjOJlv4u1SN2Q9aIG+vdX0M1Er16VDdE73BLX/zVe5UAt3o5wNQBH6vpypJiYHXXP8qqp3
TmUdlAwEmufsusY6WpRztFgPx/aLsFO/sFEMwsBcfJfLGkMsvllLf9G9EBu2HfHwqRjNp6Jc9gqO
n43R+5pxN1jWhQvyzHX8Ygabe79NWpAAHiKbeWdQXf7WmXqYqeWtbjZ7U2/Ct1/Y2dEsoGwQKlf5
/s2pHHu9mjoVmzlFmUJd7jFr9JWk9qfyZ+pdahKe2wREGv8ZbHM0I8zGTZoymJpQq8W7O+kd37E/
/ZMpoYe7BoarLPHL77NIRNeiOMAZgPghH0wwqUkYg3uviO1t58IRfX5Of4+2+UKHgZpzVTLaUuIY
ZcyhpXxM9Avh5vlBwHHoKzoOmvPLKUWDU+eyAsaC1vheKR5Ur9yJpr4wlXPnNBH7f0ZZ98qzGy0f
FrVFU4S2XBb5iK4v3eS7lHo18/85nc0WrwBHD7PBQINR7lz5Pde/WPUlhfSzOxukEiYvZNDEmy9n
w13nDrLX1jgA9Z/xp2HXYak4O8pdgVJ7F5Kus+/u79G2XBqwCxjdYCXLRmv3U+ztFvigs6uzxX8b
fMr9g52WgxAY6ppg419OzK7VCvPmmc2g6sHqLy/dS15zZ/fbsyE2O6HtMUUalImdgGYOVWW37HeJ
8Y/2G4Rdgk8uNzD+LydCPyeN6G4U5Km3VqLC3Cj3lUpWfIkEeXZxuOBcrp5VZmwzndicsZ90uEU7
Wm6TY+9nrQs6vfBN+f7ts+f1SNTWNLLfFZeHJvH6Yp99QoVeeWqWEuoUFqKJRn1sMZvN6/4+I/F+
e6jXNx1DQd5aldd/MXVfDjXoVaL1UN7CSHEObj1/BP4QJlpyp4gkRMOPdm2RdRcGfb0xGJQam62q
AHXByrwcFLnj3JZ4jdK5WPaq88kr8zvZXhIHfP3pMorFfYTvF7nCtnSIrSiYbcl6jdmyh1JCA1Du
hfopHXSqCvaFNTs7J9JmKqIwgl8h12tIZVZc8z11ithpEE1yhX7hOO3fXq8zw6BNjogGo6wiUJuw
kS5kLpJslgRaekDEfcPM/bovLhxEryNG6u30ztC/XdkDW5axuoDwTYUrMT1Rhb1zKxVNoMzOLqHE
z00HPtnqr8IRBNr+5U6IiyFPOw8dC1maT5hq77TRege55bcD4BVeb8CFII8Hn7I5I7RF5AYOKxIE
qUBp1gIjmSrWhfvozH6z0OPjr1WNiUDo5Vw6NxuqqVtkqHvz3tLLG4k59jDXKBNV+8Isvr29Ey4N
t5kTqfUY0beVYT3OB1oS966u+2sXwKsxTCjbL/9gOBRH0O+hWA1I5OXsCty89cEeGA5XaxR2wsha
MHA1/Dx1/Yze4NvDnTmXgLxwAtowI8j3Nxtj9tpkbFQpw3GR/qTFX62l3gPvCxzrLp3nq352rpT4
UuB/5uB9Mar+cpK9XYllLgsZgkYIKnxptGHaz20aCmn/+0P+Lf2o8Ee5aoa1/7X+ru9lNTdpnHS/
JI7+/rf/m8jU+1Lyv+0f9OLPbf/714/jH+WqWfbiXwBAoV/20P9o5scfbZ//+xn++i//rz/8SwXt
/Vyhgva97Itu/dPitCyeq0WtpYH/XV0qbH78KPKvxZ/b3/KXwJSm/QtpTxSkgEFbaGWvBKG/BKYc
/V+rHSdFNE4uejerjFRRNqtUmmv8a1XFWVF+KjwoxFb+ozBlef+icK+ho0iVmzvd+h2Fqc2mJQNE
3goXyDUzRbtgi+8tKVPTd8zG2xpWbg+C0J3AzZhdT3K009vYQChylinxo08n042OoySe/BgRYlYX
Trwt359n4fAmLKKCjEIkOjcvtzI03qwlxdVuUea19WyfG2rSnZouHZUPnSRZo21ctojOjl2GFn4Y
z/WQfUrzyX1ftG6KB1onRXlEjUGZQ29IDfehVYp0OT5b3nf/7gQ9V8t69cpciiBUB+mDcXRaWyF7
gF5ONFlGfqvoao7Wiwfa4RZMnTF+wpwonXdSwyogHBs9Rthes5NmRxPULT/9/mMgRc7K0WTkhW3e
ljHX5Ty5eX4rY5EW3xpjGMj4DZkJ35A2ORlaJZPd7Bq4lN51pg55hzTPVLoXDvVt12VVlKWmDUkW
TqLFs2wukSjrMpCAo3eSAuVR7WSXnejof/TSU6+rNF70910qRkCW9azofkGeWh0zHaXmKSrU+UIY
cO5xUJ4FkEsvlCaltzkQJ8+KozFDZKSSulM89LGB7EeJ4S1gjxLj+cI8xGCe49XHA8kDkLoDkQOG
VQLdlQdkQ4z56u2V2j4Sai4QqGkKIS4HS+9V4UyxMnxf0zE6gDjV6hr4Heak5dGwWoEfpoTlr+TB
EtfD+rN8yA0wxODOc+eA655XKIHeNB2wtbcfa12XZ31O4gp6ZYjpoKDLJ/dKfriyjHTGi344yC7r
xEHRu7o6KdqCzkaXxPbdlLCbfDNOFDesaZvHl1ZqE0nxAL9MRSzcYTFLxs7r5fdujRGKSpyHBw1B
9u4WyBxK8HKerT8pzav57Sqp1b1rUvA0viOm7mMSi0r12yLPrGOHj/B4EyMtXIVAbfM52+XqtHxB
JmhaLtzsmzsW3QtK0ZAgqH2uwsZbGovj5i1uzXN3iCvFdg9aK1akWp207W0huxxhumqYfnfTUPik
ikN0BgwNCMd6NzzPqLrcmBRnTPpDXy6qezeoS2p/iDLUq+7NpB3p+Gl9GT+hkG3WV05TRPltTa+n
9Ttdoiv7e5uFjI4YcU3uDNzBQdtuYqncmNNxIng79naL0cSujKljhhlcLBn7bZw51eSreT63euD1
lsx+Wl2jgN17e8vq3LzP9yxqjLBRKD7DVqDKTVtl81IMZWkgpi7HaEbEI/rDQfQmbW4stfWsOkgi
JUV9S1drU6R3Tp8tZRQkplclpj/bTsUnJPqxzn6q5mSpAXSOLJuDUVFK7EYGBQTkvNcnKoHXceco
9tdkmtx237gUkGd/6KDbfJWZgQpIgE5oKb7ihsX/d30Vd+7u7Zlu6WbsOY7T1VzRQv3DoZP3cqaR
no1iNPL2sNBTvKcOMWj7XkszeVzwaefym5Lhwa6WpgG7WWvgRbP+QWZNi1eO6yxfRiki+4enZPat
3gKnAdaaI/qv28Iw/WSsDNCUSAsWAGppgPze3bQ+/Kr1hLUBabqNVdfLh9fm2hy9EmSIiHp3eBDj
lDlRgFqFEVrL1Okfl9lepvuhWtLy5zg0ZeebK+H2wjtcj/rnJxyPwWlLxk5BiM78K1p0Z6pKzbmK
YY+eniYBzqEfyYKCjFZZLGGAjo62z+lCVDckdVl8bZlN3OygRU5TKGslMn/m5CVjeWl1t0cfT4Zt
LOq1q+UU18P65M/KJYlnItHo2dUh0a2hP1UtEvOIrtRZj0B3UsmdYnWzgapbUvSBiJK+3nWWhW19
npm58940ywjqo4zn6iknvbbuJwwbxT0niWwvaDj/epbNW+SCWNV5EOOn97N51r4BB+N0bg8z1JEf
kDxykv2cN0PjJ1pbiZOEVruLiFY1EFXRiFSmPWvxlY5ULhDK2ZDdTkYrzDOR44jXgpUcnFHrp30c
aTIwzXqhHTplSnvsosX5KmbAg6cJUcFHJFxqDwAmDls+rRr7lKZFZ5bgrVEmuMWZJm4bv5ni+skx
xh5II+yG8eAUJb9Ly4yl+/r2htrkr+u2BkVH3k+ZYa00bCIdaiVKU5GKHyZtmVOkF3KQ4HnX1NY7
g8Wrj+lipTeOqsgP/2BgMJTg71cS9bZX2bllLIcBs62uQOZj51mo2gBBAyqtyqLuTybUh5wAXeu6
CwieTbD7a8rUOeBSer+II+tGfrZRnULv0GrlFpLJYk1PMrOofU2N/AF2rvO+OLODnUc3VQK5EUKf
BQp7g3f5b0+fo54m6mq+c6ZVZ+SxqbgjBcVUrdtD3U9aHygWiLegshApeaiQ790JQ8S/51tOSGuv
CBFOsTWU5N1v7hutniqa6FV3AN/U24d6iGT0s+WbDtJ2tOPS71ytpXiLbOCl+38tF2w+OxI8+sao
LVA52xoplEL0xURR4eBYvVShTrTTmv9o3qmpehl6qpJhCKTrenmINSfK4Y9AEoCBLqL2ulRVXs7v
r4IDVoLEDJ4bMoUvt0LWlpUskrHlHCgL60YgJPAjd6V3U+uKUv0Ymsk+LfTUL4lbbONUal9r4ZAo
kerh69LrUhVq1VjchJaZg8yfp8J934Bwfz9WtVIHYqyrPGjAmqE82dtKtn972tu0lD2AB8NK0eQD
oKOyLZIhupM2+lK1BzF3udf7cVEP+0E4qbMzM/xp8ApUvdzP9AqFiNq1lPsSf7jrcoSddDI4h+6H
rkIcJhI10Gzw+oN9ePsRX59L6+sBwbKi3vjb5lzqGxcJ1CjhCVPMe3ZC2O78GeEk5eh5kdZ+VkZh
IEjqDpcs7c+9G1J1EF8O5wMVjM2eMCWmdN68NIfKGOv3fdwl8y7jY4oCW5M2FsRmMX0SXme0vpPl
9nXvwRew6T0/QCxekP+dNcwdb6xSJF91qPHuhcvrVerF4q0hNE9GfkF+urm8KgByizlGmLOni/g+
GEnW+NZcCChhulThwFl69iVl4R+NWcuOOZzRITA0udQXzrDXBykHycowxjGHx9neonqHXG1VyeYQ
e3aisJclzANEMHTlWACTxElntNSpRLO3HSuYNci5Ziaek49vb5VfWt4vjxUiSrhyK2NuxUhu4kqv
ymar9hQMjuxywaxb9Mayz4YcRY7Rk4O7c9po+FbWo3R8RR2iL4UgDjrMeV7cislZINssovgwSs3p
Lx1562Jsng1pEhB/oCfBl2yfLUHOtpZUTQ9EI7aB2bWbo9mLfVytogNIaCE/9F1WfFBKd652ltIB
CoozMA8aFN8fTVrP6YUzbysEbsDTRNYHPSIicdAV2zB8UnFIBMpeH9yxNXAna8vmQ+S1JrJnmhHb
/jKBf0QbM0UBGX2+aEHeOKBCTOpTyBKz7rzueH0Dh3MdlJOTklEXGQIIokyaAMEI9dD3uhddeu5X
twcXJdoP60rToyB9fXlY6/PSIptu5wdztCsj2zkSK5APvdbLZMdZOjuP3TRV05+dERfiazNm6Kxj
AjI1XyzxP+ydyXLcyJamX6Ws9kjDPCx6A0QESXEUKVEpbdxEicI8OOAYn74+Z0TeEqlbyk7rTbdZ
r2icAoDD/fjxc/7BUgZsJ+yN/6lWEqNJHk7TE9AlixIrmNd35aJmhmBnnR8Gs23RRUK7Q9PxkBYJ
81tbVKH/bhwHA9FdaGRyQ/VnC6b7bR6F7+1Bgm+FOiyu27QPv18Vb4WnuBOaR1SviO/oVAClf31j
YA23CXyA2HtG03dO7HCCpvLppFM5l3ROJ889b+012+Z4CrBH+9rgPEG1Zk1rfziMIHDLr4XZcRos
ShNVsHRavPPOUp666vBzcN+tLkcLLxbGUiznbjQU5ne45JJLSTAbwDR//0C/7AjwG6jpsGFih+Kz
ml4/z7rhKjekZrQHDRYuB6R2TAR+VCP6fRlCB2xjIRyxJGOwtc3f4ANRF+HTf1rHiO3Q1ybeWoQZ
Eoa3IGFh94tDMCnO1k4uRXS7lMPGYEWzsfCl4IzV4spsRPO0fIHY4wbTBd2KTbbwE4vm1sfOTH2e
X87bhTNwXs/caWae0B7VBQaMi+BXJrD/UrM4NzuVLshfwIo3unMbMb7tcWmWtvjhBJ1RfUjNdvM+
F5L9WMRUSf2HwUVzFHQMrqJrmFg1RzHxAPRJCFjtXdpsj87KFdpdVFYur2bYikhE+7poe5PFXSo+
NindvjBUkuM9x5/MdWvK7mDCgK2iM3MsICPt1rUvKQwQL/WlaT7lfIeluhjCXR1EejJZnKtGnHii
Sk+drG6oQHRZqOsJS+GmFFocXA7o5qSF0TFZqOA3/nJfT4E/Lzukeqb1y1gPq/pktelqNe9cn2Ie
QXxq+H4P7lQK50xMBtYESRpGdu3HRHLXTebMljxGLRvEX3YqM8qhQIhIMHK7cYr077rSH/ybHrUd
/TOOd5Z3HiIqOGwXpas2zC4DBnupbo3a92dwoEgu2OZZIdVKdRN5GyEKTBHokXr6/eSc7C5nw2aF
3ZnWRPZ8c7pb3GZpCRy2bcEm4FAso+dlsc+52zaSDY7b9ihWSlsBhpuZZXhx0XgDq1P0LcbM75hG
1dxemgtUoq9eHk0DJGz4wl15SMfCSsd3Vjs6TLyMihJDvziFyZibhovO11mG0OTIib9XPPGU4dry
SMlgYIWXflf8iKDg8p6609pv54yXXg51zZCIBmNmJz59165YqnlwEdeap/dtGbWPdmpX3n04OBXI
367p1U3ki/SHT2tg+FiF29x9zafGXK46a6lHI+YoOQoTgcUtg6ybz1HGuxyxkuCiS4ZyiZP4ogm+
utKTxntrzXXFGHdN/bZggxLJraoxvY++TdHq0OXrNO/GJlvHRx9JD265Ot555lL7+hq0olmLuC9K
Uo73nY2OPYR1w7RglxbjRvNvZy3YYwMZaU0dp12VUjiKwzCV/k0UbXnkXNjzqivU6Kc4dvTOdCHE
Vdd2i+RRLHIPwnVc11XVXq7K8ts8ngSCuneTV0x+gwmEqUJ4qtG0LVdyMlQo0GYkVhQ7xOSNCUVg
zyEqZAArIy8JG3aWD/Na9+2j1dPnjHPVEoHiIVflgnOFvbXOlw0IP7dcsJZIehdI8+WWFN001+M7
Dks84yGQCCGtO9rG3nRvVl1KjG88WW6PXagaxnreKuYB3Av9Z65k8lCpwW/D6u5CK4dZFVc2S6s7
WLhOdQ5OWqr0jZsqiNr8fuuE3kJykDfueSFSxWQLvLJhsqFJpL+U09IwnCiBlcWP4ypz1KT/yeXw
zLq1t6iY8ofNmS0jiinuduXXsS4y7tPLciwIDoQY/dJzV/Q6rLXIF/8o+sIp/rQMgUxOtLnu9GUi
9Dk9PE2cYs8Ld8nFfTPZNSXDkh1vjqsOMM+zuUwFVrELDgrc6uJ1xM6UIqwq47xU/mQnXT3p3W7G
EiDEYIAa4vsIc4n8sbNHE6sLSZE+jKOMCuMau067Fg9EwCm6t1Zn4zdB6WxFEWeku+2VkJyBZHJ6
T5vX0Y6J+WuT0F4vExv+8YER+QqiKfZya46ux1VJ+n+V243fArWk46e+TPPA2nnOTGNwgCKwmHEo
WwxE99bcjd3ehaJmfEdVXxrXVt83ZQMfZwz792qI0Lfxu0VLk2XGCCh3GDfjEsWfFH5eWBUYpEwp
bbObnrIrvSwhSlXs+8rA6wGXYbxLHt20h2SdiKKmUHtaEo7weFGnejDj19hGbDV2unzMt6D1wdRm
fd+WO3vt9Tqa1bitlzKSim9Em+p6+ZgGeqsMp9BaLyHA9ajJRyRL625pRuldpOXg4T0lhFFH90rC
h3OQAcWxtT+nK6L7SPMsSga09hQipglUtqIeCSxQgSglB7K9csYpz6+YsI28gJxuQQq2Kio3wBfa
MHwHsTpkQbszqk9Gkvm5jnHdoGy2OYe9yDAgvbpDRRX1uLGRXHjLdJZ1zoCJt/J6C9sg3Ovnp20b
9H59ypVcS+hwfdrLS5ReSDAbY9brCClbh89n7evq+mn7hTimE4XTJmHjYMfS7C1Xp0vHxMtTvt6v
psaR/FugfB3E65EWOzjOzdJ7cSFzvak2M9KVTtyINOd1VUoUeqjcQC/9066H718u0OxfTEibf/U5
fCPTcTPwlz4y4rWZ7SAxNQtxib1jUw7T9JdPVrZeUVG76PmQeqtu9DUhvG4jKSqTJEbVc8pHeQ0o
bSPp/YIl6/lZNqT3qym2qv9YGEKiOTubZSsPmdWWHdHZHWZWpQyNlGjrHvNS+uMLD9ync9Ssu4E1
GDrvCsH37aVSsidALPj/8A8BLQP2EFN5NBkTUww6p7COW18Z1HrekNfopZc3rm8s+wl3ch2BjlcI
Svx2EUFfKTqY+zqv9AbqpdixmmdoZXYpJ0Mfr0TkCqTnS/UR2QOjqx57zPcYhkjkhll8yYBH8Z3c
AtAkXTIu6FDWnMOxz+6tm7G2w57YOCk9zZ3W0tvy0CzUdQ7gi2v+ZJ1Ki5dulpF+CjLqioHsmNLu
eWeiFmHd2eCE++Lr1kint27TxisZijafPGy742k2+PQm3pRJ7of4iDW9jFSTBfr6GaaX4ktuwEWu
Hk9pgZWXuXrqhjUcP66G47AYXZGhl7dg/2SuiVsrHYbzDI4qN925Oid0NEJCJX7moudyk6Matj3m
Y6sYZLX6Ja/jlHvkdt/y99JCubWjtIpNRPsw99Kf7vtQprzMKaobETNX9Aei7YTq6qU3ji2LCDSB
sZBaxdGAYzYddQJG67p4Wzg4VtmJB+2c+Z9LR9/a6SNAFUrSkr5TLbfmOQOO4ckK4pQlYkhQeTbi
xTkKPLvWKWQ/XbfH+awJv3o+47usZ8URENJltc9tOTVyoTdOPr1cDjQEH1lS+qBd4sm2KX70A+5S
9o4MP90CPUP0YxZVr4ZtNyM/al9WVTrkWY+hT2nWe8MxgvSGvL/NH4PJ6Js/o0yE8jmIuB7qOo3p
qrMoGLrmT7erTPr6sijDtIhNs+676dxauoonrisPJG3vknnuClo95SckTWVvxUudb2BcMkmZs43z
QQvngOfc1k+yaZ262Y19tvXIXfdwuM3dJHkzzjUmPxw74jLy2hz+b7sa07hnQodZ9XFJIdtVH+ut
r6WfrGBnRgQCUP0L8IUYp3rZy4UmUxSvAEZWuSsrJtQdn+tRusjwIG++5yqbFKqMmb0hFcPYlIF1
paawLbr7EFCOWR0iE/UTdYvjEuoLZ93UCotgl6fee4Spw0adl9Ggr49jergUe8QP9HduZUFoE+Va
1sa+tu2xvu3gjaI2s0iMKbZ3YbCqxqGXuWWOhQZGXyLdLfGAkdaB3qBY2SOboi3Ol6FFUC3OZENX
N4/RobHo/tRO1hj9Nb4XOvChIqdzbP6eDVwcs+ZTyO5yOwIWQ25jaGEr39cxnnZOZM17IIhr8XUY
Oi9DMRyleUTsFceh+qGoV0iGBOcq9eLMG7zoU2GXIW92HqvAV/EYbfhhXaPbMCP3Y+DxWCeW0Xmd
mYQogqjwU7hZzBs/F/1gA2RAY+AaATidrmJUpY9tznGTKxb2GdxFinXlEZzjnzRm6sL3HurNUBWq
HZU+lHEAGQgZx7Op1zf6s9zBpGPcA3ye7otmcbblTojFHQ5MWvhSMROFZHJ7OZ4UUfGyL1T8z+XY
OXqvd1bKIk58POnabqp3b5+wNmIMvtoo9h4o/IoivzmFCxrYKHLvx67TUZ/ET/Qg+1u6mHiho3lr
q/yec6LQYrulW6C1V1q5Pq/0KECwiNfB0DlmEdZ6Aw7QzuaoXOYQekkUPVuoL2L1fXQxfVRauDEX
ixFu84RPMf2WYxbaejrghfMYsGcMk8kTRt04MaZ20+lGe1EbXTMdytEt+vLc97sMJY8IVNmCVpDZ
yPeOcqTNux4ZNqIGs8YzRWmzr1rdou3pj9t44xcLMXL1/JdxOR5jjGFILfyofH9odv0QomxBh0gR
2UyA2tzYlkUb/+W0gLjO7WNYzslbOSAdE2eVRpRsesPRYIYGQjnxrD6GPJVVEfnMaXMVnZHzQsrQ
MCqoUmmt+XWtCDfmcHfMfHIldMxzVlOnCnaY6qCqjul6Kmp9HGzp1ugDxWpzRKwzR5carGXRO104
5iMbRDhYOtFCSmHr232VoxJ8OXerWO0vqxEtGAp5DPAy75ghYfRgulK16Q5nNDN9HtNBiYcI4G55
vuWZIbZkKozJQeqJ+VO7sZtJVP5TShRWf06JrgyfKROYH2Qr5PIlmx2Ng8pSXuOZW085FuFTKtbH
TpT1nGz+5mxnaaec7QPvZJPG2dBG3pK/Wyk/auRuiRHh4yILw/xsi9pq9vaU2blBcTma0yFOrXHo
u1jO5dje57Xc/CLOKycPz6l7Gzkb2bai9K7axf1qiWqxL4xGyeKpULZFNwF+0VnjLBEeBqraJv9i
w6BgeqjpyInbKc31uhyaFPHus0WS4P0Q21RARPGHsCl3LhAhnzMLfnPeOUBZo1e7oe7MxtmxTboi
v9ZHM3Fmok/TNNTIGDmSR+yIhoNDv9GqrrxMDtvT6cR1yrJJA3TWcywSHM8rBo4ITCZ3zDhVphHK
TJeBw+G92QXtCIAuybomYFIOx4N6yvO2u+P8X445lH1cVcu6UW6cqR4xPXLAl+XX45G7FEhfOfEp
zz0ticCbdFotzVpn4YajpPmZskH3JKc1D+iwuPq9HzYn7GbtFzHWnR3bYK8mgrYdMsN2mZpO6YhO
rfNC6mgxlFtfXClKZMVta4fZ2GGxYLb1u2DafAD2a7rokEFNV5+DDA4IXD5ywZODsmlroQ8zwuQo
2cnSkqSgEBNLwJGCN9zuQC4I1kyZj1b6g7hUEbpQcLKifSmXfMkTTmVz9YEl5UOZA+rYm3M8eCBF
LoS71vMNL7Cbb9KyDTc/zk1nMymf+HIz96Avl+EZTZxxeCaXGIsnrOdl8ZgXkck0HPpVFU+qMCz0
WNDsRIuC/cLv3TEZ4YExvvk6a5zZBt1j/dLNtS5/LU3b+c8FEJK8OBNDPenAuJo6CCKnrON3202m
xSx/KR4F9PLbHqgaCEecCo1OD0cjF5NA2pMxkBvJ3OObaQiRnVSO0DvBYtkNr+oUw1hxIeWJbJgc
Mpzckla5W0tPREVseb1R1XeSViQvzD/uQ6Pp1NxOdUzne9PRpw2xBjp8RdZGLuoZNoti17Ek3G33
1yati04Me1vqOVBaHmUQf7ZHvz9bPayQEd9k6thXmK/oyZdLs+V91yMZNaJoA2IsuAv63YAxiKCz
h9n8EjjTWOx8bxFMzOUEvKIIXEXUPOqVydNuVhVFsT1GJbbv67EGAPGFiollRRyiDbmwfkSDvLSf
RJZa1QUqdJP5aetyKu6A1LD2CvLOZtjCihzrQ+pa4/ThtKeaTfdSPJ0Beq57EYgOR1s3lda4dwDP
6UFL15GxnumL8Nik3HqYRLYYRGbDZJW3Mf86YIvSOXrX7C17VeyaDgavIgkMu2Yw8KG0BhUP5VIh
orZEjjBwfOhQI58vT2UAmrE606AAURIc+lMtjzosmYNSgQ4ip8NiOomBI0U9+vUGrKSZw8Xb5XJa
mMBqWv31LJDOFJImr6sgnPQDGgJUh9KBihhG1t3Me8EI3cfbmtJomNpYZBb6S4PG5dhQzJOe2zCH
sppX1wPg4BHQ5NUJfp03vPe8dfQ3RtZ4HAHyIJ9qJZP1WFHLyylwrhj3trupFPW+5y2vUi21iJ3f
jZvZ81Qk0N3nxf700s34R8SDf88WeEVC+D/jJvxfSDzAduWnts8vtu0PiJOBYHp+YUJcfP9f//ny
93/RDgLNO8CAGhw0WCXweP+iHdCc+QNwIU17Vs8LgeAv1oGBQzttci1fBcADSwrtZXgytjYs9w/a
dvAFaFW9uMH/I+LBG/d27giWFsgWD6MXMAvRLzIvcjTqmgz9gw1mvox7hCKrJGCH+059Ldtn4N1i
I7XSJSnmrmqT0NpEk6woHgcXzWTK+ZC3nU7lgwgHhnmuN1xmff/O9eDQUXNyiOtpudrBrrBXjp2b
8aWfBqJxY8/tExsGpUpOfYNW0nOMe6SWtywWbjbVsQ08u9uPppd9r30AXzEGyUhUF1m/haClq+4u
d9z6INU8IWBnT8u473Ipjc9G5kW3+ZIqTkdK0NWqaNQAGCnp66/LdvfT2747NtR+JiK8abMxgliV
hJii8h4xn3jBPvyEzeqhhuSbxHyxMjm4DfbYJ3XtTrvfX0UDAn5q5r1cxcJAAGkBk1nkvEFQVH2l
CJS59aFuYPhCquoPizOM4MWzbO9M9d9ZF/ybicGjaEYxnBQonm+lH0YbnqXTe+sHHwO1y7Rpp8+L
ExrOYRaR9ONuLHtsoawiOpOpmTEZrGDGtsnpJLW71t07HD8QaHUb91vdmOqZJIQt04vKNkhUMKs6
TldN3ctDJpzduevHMVg92AhUedp93jU1oqBzP+whMPgjurVe2e62zcJXAvTwpsjjYNVCoXWL28Ea
IrlznQ7tdFOIGyPaRmvnuyiU2iKQ934myK/TKijJkEaH9pTf/3DrEuHDwu2QjnUnMf5D1i+GHpA6
bfi+oDY1YF3Pm5/mxbyAAxwXf/mg0oZkuL1MMSdP0HM4N0qRH7FH/yg2/+/xvW675+ZBwZZS11+7
/wdoXwTAn1bKL9H3LlffviIO+h8Xg2Z/DT8H4pd//SsQ2+4f6JeQb2qf6WO4PfG/LMf8AywEAGAN
3wLHzZs68b/wpPoDuXMtTWV5oO5t0/nvSGx7f4DHpL3PP3FgRGnshYAH+e0UNeDN/Y8GVm/Wt2bS
Y60KlRXuFUZmb23k/Qjax0TGcuMtLXWicYxRTE3R2czLXUrf+O+QKW9APlwvRKAC32FQ/HCC34LV
erdecivK7BuoWQgiYtG4t/M2S4DF3Wyz/YUTV3tohSrODHFX138aqXRiyojr2U9v699ET/sNRiIK
odbCyNFsM5SsMJR5vUxAP/kKPE97Q4JH2m5vMc0SGVv1kl3K4etAAfbMyRGkRQY1OO9770c6zHA9
Qmfn0qK+QWT7/diit1Q784egHWDY1651T63mXKFbckipwu1k7/T7SZnOTqVTfrF9tsHsx01OOff3
jwOj6HWgxqENcTFwydh1QKT7ZTvoPJlxBJT2NULFqVbAjUfUpb95+rQ9HFz73Wieu9U7t7xI1aFX
59XwPsc84C6CjTXGZN6ekfjPLTSuuMeFuvs6hPvN3vfUvHEV925kSTXsur1e26siP4RNUpH5GnET
xCnqbPv0wpc7BxS7e4/8HULVsoj95mB/9xD4NA5+Fm83wKW75jz7ZOEklKzBWT68s9Zr105medFW
yXobNY8+HnxO+62BSOafj8FFgMZzsxPnSOkGHeZmu2jaReaZVZ+N4ZnTUz3fjWOyBbsAgXPvUPnx
mse1m2RRkue77n6869ODH8bV++5j8Nn5jPvSigL6XTTH5pCkxaEePpU0L4tdK3ZoOBtX08E/e0px
MoxhPVqf2vfGpyhEFyQx/cNSH4RBCe3bgpa8vWuz681J1DegfFIkk7urL7ud+CLNcy+KIVKuXlzW
Zyu9Diu2r4vr4IJmyoMME0R0xPOAfgG9wyUmRD/x1ryHgacqztcgQYAn+ODE/pk4c88yulhxdp1/
2lIOdDitXxRtHN3OjwdxHV2Nl+JmDWLvA72fQ3W1/BlZsXvdNIlKd1O6S5842ITJ+q4/eBfivsL2
hhNplizdNdZT8Bycu4k2JWfEHR3K8jb6XJ0ZV9vn+qm5DtH47HYaOnIQCXpBP9BHEe+rqzmJrqKL
bG/uIM6lSfdlvQgPy2Oa9An11j3PeFGyprK42pe0fesYybvuB2iKJS5+oA9SmBdTmHjv+jg9tJcz
lJ0t3u6Ka7fdMaCfmzMvyS+k2nVFMh6spPxeXrR/rsVZdB9e4ax9Pe3ni+h5uqluovc1/j5rUt1s
X1m2/T4FUUXTuI/zO2vfvG/QBYaRtFtcetnsuTEsad9MOu8Y1v7/NvifLyoU/zP9+SNaqM/f/+NB
fVXPr/bAl/877YG+/we2c5w8CY6U9V/YzMc9UJ9FME0ntQS94rkQLP61BXKAAf2OphmMHCRE/7X9
WeEfYNAheEbWiwYhgf3Ndve77c9hH/0pv9VXhKoEOQWeHdh27CdfbwOVVfSNNZfec2gJDdUgI3yp
6nQTuCPPGylGuEZPNbCR67Bie2YvXoaSTivMp7TpXY4grb2Uwbso89Zxh1tbI89Bv1XDdeXVnQH5
tART8eQBIaAgY1BaL5wkJYRbz8HSruN9lYF7osTndeLbsaeWHrvuEIkRJk/czuvr28wycf7cpZXX
lx2eNl5dX1nBqms3aV1TLAGySSUfKquu4/x+c3m9VUJDg0arz3zAbnl94F5ejxEwrxyL6Cx8pmbX
FPJc1W7lnlfuNPTB+TakULSTLcf17Eelm+fimGP+jymKPqu+ekdobXBYJJuFfuhbv3B6t8IJBxDe
+ffCguWRg0cCCpXFnH0NWRz6ZU6p6vaZSt0MvJkBZeBudh2NPbDcDWjaO+VnzVDGbavbw7jchhov
8Psxep1HgQ12yLWBmzvYAIEhfXtsWbKcE1HvGN99HHNNe0fLMw0k5iquckxaisr3v2DdI9TF76/7
5t3o62poMoo4JhoDvxyXunFtg9Zwwu/pypzz48lE9+nPzBV2g1lEkY/5bUPnWqkYVVCQ6fHvL/8a
164fW+caHNQoC0D4ewuQhpZFi3/JnO8G2D3pJN4MIRAMTGSoi3bLg+omN6zWgroi1/GhHEyTY/aA
OS+D8vs7eZ3/cCfUVKE0oxjo+YzG24Oq8nOzWMtGfBPRRv3qrJUdHa69IeohWs/WsF94K7+/5K8P
DyEFlUoIhlpn5C1sOMMDuypWs//u+jOr/LAid2yVB6+fx8Hd56Fw/S89HGtbxgOpm/+lNdepj/Y4
05nd/DcT4Q20Xw+AVjp5WaiomUDHf71K02gr6BEp4ynL+6A2zhdo3CwIivkZPkqo7dPaTXLQonYX
L4jIcldebmbjQ9358GAbw+qbh6jO6r7ZSa/tbXCmeTM8/X7MdDz973oCtQpOPS9UDMB61q+OcuMs
wt6U2/IE5LJnEphjCSpjby6z44EI7x3cpzu7lHrRqLnVXyD1jv90sMDFwzVwEN+iBOb+ApAPpT2o
FavhJ+A4LxgdoheJ0rSaavUuj0iuIR3BX8F507iqHvKGBsAadNbAsmREWx35XzDhiExU06W7lB2J
zu+H6w0RWI8XgwScGkFp3jCg8NdvFSR1g6jr5jwNwiY33hdq6CowBJuiVEHi/AL+NIJa917bVdZU
mUMkYYwHYEniYoj6qoApum00nCEKa9zhqd05go2p7v0av586OWFHbKPQKOJTBwI8gIb9/c0DvaYm
EKkoLaJK50Oq8nzEmnQg/ak8wcyEQNVM3ZcAT90CnxCoq0xFIcYo6hNrCwxCO32Ll+hZjS6/G1/C
ifaS5FfLTI0b/sqMV+/fLegXU+ufZ6f2B0DwJLKodOlA8manK+lS1CJruy9dzyqSe6qIoXttWxkI
IKpeuhGuxf23R7pCK1n3mPWzzPBFsWf/PpWbQG+cwtD22Bsj4GlEH3WCsLiT7gnjvaFfTzs4Ghew
TrTu7jE0ofC+VTjjlX8x6ME/6DZE20QaROWgwbM9IiKsO2uYwqx8GTZTtz07b3CGgx+MGveDp21O
giFfLh+F+CSR9x/haC3JA3eeG43ODdQLXWEZAAB2hwjDqOkBzOamruhRCDhJIKmwkTZoXS/nqcvm
+rkJG+E+TuakUVhHxMAEZIb2we/nxtsQzujDsUEL04Hw7uEy/XpqOGJtUto/1ReQHQNHyAVp2G7A
aqZoqwtw6jOB4vdXfBuN7IBYhHCdzkrZu99ecehNYI8c4D8726gn4zy6OvzZQ1CyeWtJXf+LgErM
JKQnpob0GoZXwDz9/W28qJP9PO8oRaANzcbl2SY0vrfUp42OmTQiv37EG6RWTqza0TOeW+zgiEZZ
OTTWvhdBm9/RMNR42S7z2nSfhsqe2hh947maEH5I5WUlQv9hcfoqXONhtgBXqNAw80RCvG8vmURg
agqTvncHsMPXnWMzM5mH7ZSRXWCZVGoMZTlBS72FXBrgquOUvUNv9/dP/DauUX2Bla9V7vSZgCL2
m92q9EXWzHIIPlJ8MkligVPaJLHTpuctanUANzJrXpi2yxFalB671AawfL0qxmKGtiFonXO/tsR8
lyZYZ2sYaSE33UmT1dTRnNywkWfVibnWAAsLw3ZWZ2BJltHvH8l+E9lwIgYuzdHE97QIMwa8r6ev
BKyIFXJjfwwVopHdQXWpvgFlOBo9f1zHyBVo4OCp00is1CGl7yQbjZFZpPEW6q38CJQNJIQqKijM
aLwjP5Lr3Po3IDb4qzxz9CMeYbBYKfTOoQv7yRmSlf2Cx/2bR3uTZfJosODw/WCpwG4m33v9aGop
Lezd2vXjiRJF05ipRVM5b78pMyzRlFxVC2UrsBu9P9ZGa/FCFr+uaJ5SarNUStfWGOePZKkanzsH
hcPsc6aNU0sD3oUp5s6Vxg4NI2Hzr46mIiPhfQOyMQlynLE0gKpOcQi5OfVPvQqljznOIrugm3oc
Hx0KS5pn/zrY/puK4ZvoFJIukF0FVNaRvofL+SY6WfPm+qsvjQ9THbREh2N6a2fhMpUJJ8ssbf4u
LLw5VOhL0tpBv4ZtiQrt24MXJG5SyG4JPgyjxQyhDa50u/0F+eoWndt6ezEb8I1xoHZ0G7iaBCyQ
mqDHKM39Uqm7gJ6/KA5CucAJOIXYgEwxhyq/LjWwWHiADRvV6bWlcqZ3HS9VqCENrCL9OtJy0a1l
o8gtvkRrEQFLwOmCO/HKkr2p9JU+p/5+tPHLYU79FBN5eL0JECRoP+kSrf16zpEODkZqLuuHLFv9
SsRqLJ0uEbMpihvf3tx+3cus9zuKdyiRFBllS5nLd5CwnMWLO7Id47JPa8O9FvCUnUTO7ZJ+M/PK
PJ/F6Pq7EqmI6rtbVFt/X4PP77/O4BLmW3eykBLahUUTeV0iyR/pd82zF043vaSjgyNNbdbWlWP2
VrRrmj6ykmJRYy9QmAol3fusmXqXstlSTiwGHAHntYoXhKDcAndKa3QfANiBzElMpAxmMJ3RnFmC
/A26yIXKkJCgF7pV87ZxrGUqdhdLuYoxlkNX+IcpClIHnKuxbB9mv7Xzx9GtUrFzXGVbCaisqF1j
P4XnsIMHONMH9ar0nB6F2snWnLdLETUmJdTZyuxDagxhZu47MDvux9Wb0tL4iPL6snxY1OKoa5A9
jXHPjhGM373e9/uPcDLpysVd21rZ8B40aFWeCeRTlsPWuiF+PbTaHBvdw37Dfe/Jqouw+Z7ZXTvB
TffVKp+jUc2zmZTVPFjFuYJI5Wmek4kL5ZmojRJ2kRUYZXk2+Z09VNlzFjaOYpQXiPq9S821nZjS
m9UPXfbe8U2F4VnT0HZDoAjQeVYBV1lKmcJsTunSXs0ewP/8INx6Hr170dgo1PqFm6XhgbniY77Y
IQLNtl4hJDdHoCJcn/pjJvqtWC8AsRlZfjaDovTbBFCbS4CdNPrvz9YYQYpdMDlwskxmh7QFRHkH
CSCK1Qqszr+tYIXzRR1/aOR5xe+00j6X29rBlU/bKCN7elf4fZfaoJgNIwiStfDKMThbmsKqq9hz
J70vmp6R8zip47GpfF0AalKWLrwM0bPbFTuLLrgrhFHM1QHKjWF3F+W4RuF06xcOzLhYRpHOqoNe
eVn5GKTQSLZL162A3YIqkYTsa6K2zLxLwGx9UF1Zucyt6q4oIAiL/VwQCNJ9m1sO907I0re0TkZl
2nszzdZc7syuLPoQaJ1peM2f8N+AvB1qsHnRR7SVpYT3EASMrA3skR0kQR5Pfwj3T8oSSxnpnB5M
Fk+PgaDVOP4B2pMeMadSJV/aIVPGQ1MHOuS7k0rRgI5m1TIBtoZ8AzcPTJSiuDs+KjCCjeGTBQoG
tH8jZLygPWUWh8zGyvXrASSNCM8nq1r0ODduVFBLMkYDRYlzoynDzH2WkgONPPR5TqaVzFBzApnk
IXZ48BNbd5TjI7T0MW8YLyPbsOUZN9darsMi0Lec86a77cFnZnEFh1/JJ4jAeoL5vaHfvIfzonyq
oloPzYRmYAjSXIVy5h40Y4xnPD1P3yOu/ETBLeNn3tK1/kPpuSJyIOxEFIDiLsgsxuI0e8RGf1rt
AtBu/E6o9WUw/ou581qOG0nT9q3sDWAC3pzCVBWL3qkpniBISQ3vEsiEufr/gaj+p6XZ7Z6JPdmI
jlaIIlkFVCLzM+/7fJJVI6IfMS68f2f/mzU61bWFokl7/HGrtY9v/+Mmf3wflQKzuvbMfodv48bI
1XtVuH0hjkULQmEB3rgtvFZmApbSH0nAsy4IEYvtH1S3qYmlRuYtRUbjPlhT5hJWOeqm2wDBL3cJ
e1rNt5g9NTa4t0iqFJ0Ufd2D3qxxTL5Yeyga34OPO9j1PEHsax/XhOyUHC1iXK07G6dV+rs0Xf/4
aD+Wh5tWNffHtREe64njMWZCRIu75qzTzGDaJoGEnTMaCNnToHv586YVtpzOXKm1396PhbRJ1GPE
36a1/xYAISM/Z0H0ZHWNU76/9Y8bqm3zxl+62upsL9F0p63Kiw3O2dIfs72ipSczFhGe6QCnApWP
cebzLZRnDu+Gm+3z+hiL0OwXLxTB7u1ILXv/hZBt+cNWiIG5I6gM+ZZmc/b330rIQPOzrLM6Kw5t
5vN788EyMutUjatnTJe4s/e1UpQjYyqPP245lkPB21kKa1dacwJ0vHjZF7sKVRmodvVnIrfSVzHc
lall6seYpby4g0+LlAlZDLXNmoIBJRs+plxeeF22P86S85WvVavEdn2oCBaX9YwVFx3oCZwTyNyo
Duy6USH2JMqGRmBIvj+fhpE/CBodWNuD5P8IPymiOfpsUCoaqOXXN6qaUooCsyh5dSPPOvXJbdNd
x5rigmdlzEC9KRIvqM3ZYXyR19JP6oYjtkkWjSHg4wUAM7Etn3V3KdlvsroDvnP6UU4upzoX5QGT
EPnul9UekVyc+jLndhyt78/M0Pk1N2xkGHOKdTz3cZo/D9acz+4JwfJ+6UsAqarFJrRsFVdUZfPI
6OFNN9jlJmHvtw/vyr5qqFftS/yjfuqPIOD0ENr5fr1TUZj8IVjgfD9ULIe/Me6JunJgm1VL0xVv
qNtcW6i8+Q4oXHsOqxw5sq4+iiyb4TCP9CDbQaTmRZYOG79j+yi9paTlVA3RCFbUS1OjIvVFvL6P
qp5q0H7O5Q/X6GTPuKMQV/kTW6XlYs42bnD6YQk9kOvtN08W1l4qMKXP8Im7ssY85FwCEuMqP8+E
Z6l2ntNRiOImsMq9SMn8YLYfnDOWO93blLHWNFkw6a35wZ17iBUxpQvDtUOPIpD7amdQVvCWc1bz
4W+avXFVbtvsx0bjpPs9F6YAth5/3Mly6qhEW4UObuA8b06TevfVJmftURBMU1XY+iFwX9lvWV/a
3G/cAfAr+zWkiMzY/Ekv9yoVivC9mkt/p5v7V4Y0w957t5farW9cjIxrSqO9Gyft97kwyiVNONGs
GodyTf1bi/za8MQnKpLM7X7Ss6EEWJU6q5UvD7NHbDN8BVurBvPzmPqUJo6iwkMURJq5jdWnzZYm
8DPJ6bCQ7BtGR0yJHiCA6sEqb8oAiCFf1DwVejOdqSX+cSUfn+XQlxSII8exdkEqc13ZFmqMRSy3
YM323YTof394i7HZv6P9Xr1PS3P/mmPoGt+xZuv+jalFdaJJyNz33kZRpz2Pcka0mN5s02r0ScmD
uj+VQbP/y48lS0zJSwJJ3v/pox6+b6cabeNlRc0WGqbQ/TuGK+LOC2ech3zQ65YG5sWMsJ8fyrRt
LweOO61pwNEzslsg+WZ9Q/rjA6Zuub/zCqAPD8XHCzki4EgbWCpMH/1+SVhiN6+CItBLGzbh9w0L
49b+mwdkFawGrR72IuQokIXT088ajBLYn1ypPcrC6bnmaaaLp86Fme1hXG4vvIYHuZXfIb8/cPAh
OUegPsj9Ie/Rq/FItvOyr0lUjmZVYOUe26ZJ8rLmaTx83BDqwPumV+0z5NjeR0MrL3MTErz/N4Wv
XxJ6ajnsD6xgNKOea/xLWTmfXILTqjcfc2Zn8669LFt4GmZMwzeDZu9PUK0ovOShKob9vf9Ndvdz
bre/PFRr0DRg5VA5/VpnFRKx0Tx6lKo+tsaSGvB+/+nu1H/Dlf6lSbPrYoD48FqUrPj/r6MpGNo5
7Fzi9o81osPm6KKBKdP2LZT/fXWDZNo/VFmUfMKdLWw+sh+b419f9s8lBEdHQcl/O1eOdjjr/JeU
NlUWKnIevceArpr7WkCvY4seR9+zkq0jdP67+/yvL2gGAYUDOHbwkNH1/pxDVzle4LrR04eBgXru
K/bxYLrw1opt7seT/dcX+Ctwiyukdouq12AC0T724ZcXXABUZu1Uuw8/dow53/ai/epaq+MA78Gs
dSj7dBP3craA9jay3fdzS7A1aONmcx79zTv6eaVzz0mlmFlJazRwbEp0vxQa4ZtrMxjK4QG80P5Q
zcR1POOLBJAKGtRXBR9BbsuVJzOwOBwILTRoDxrBjzVIvFQDmf3BaazO4Shna1kjtvqBb+f5SA3g
/hb5JHOjv/ez+o9t9q8v4tePkQ/O1i0GSMHhBf3+a+kJWsMwQaZVN7hV9p1p+x4I9aPTyvtVAwH8
N2zm/+71HISJgAeZTwOv6udl48GG4gPW5c2PY2/JcuRcOt5hfBFiLLL/qLTGJFoDWSCVRTZuHtV/
2Q6seUcDqKK8+TiWCJL3T8OrmICRtOOwHxh/fUP3Ps4/a0vUZwPaT+jkEKXQtuXvP1/gvG5LITan
Onk4wion8prGs15dwQPzd4/gv74UH51P2wuZO0nmr1tdk5rNKjM3O32EIgo5MXvNYg4Nf/z1VRk/
V6D57Sg00NOb3EXyAHbWny8LuXOelksffNFLytQ/HiuYv3uoKKxmTydnX7VNpDe2MJlBJmo6HWFN
KDpGk9Uu3nM562yCf/O+PiQif7rh1DC5BQHCne+CAbiaP78zXadf5BX5eBSbiacpMXGr8RFL3TZl
9/u4oat0I+j+uFgCjMCAftxwcrLJaC6JIvAoZBE8BCpSV6ZNTUS/a+BBZN1pJWZxupsUuaqxrFFq
0gr7PA5DQ3omANO3Q9LUcmMUt97p7tjEvnAoAV5Zi9FZ7l3w0WeEmKg06zZtG2NYrqssV2jGCL7c
wqBWUyIhOZEAQW+La63sWSI/AidP48dyNH7zvkTJHHwOMff79vqRAlXf7+acNyZHCinrHp7MCpaG
dsJUR/7SmpLbTejnSu/GGus9yNQ+Yq6epi2fm95jfSjADIE8Rzo6QoQvYrf3alSbf5RiBo7zPPwR
YH2P7Oj4zdzfbfD34MIbFBUvcp7KNaGVdrxkU5HtqLNOF6XIonppdswUfYa6rJ8twvHAunFXBt2g
DnV1bS9SjAofNQ6M7/lhwIxla4jzCpU8pN4S0xfC+RLnIcxtmCrZrDfhAHjNMe+CIei9OckGNMjD
k7PC++me6IPsnTZiU910b7oJyrL7VPRUwbOYdY7M4ZCLwTDKqDEIhn9nItcw+mfHXRAJG86yTv4N
5by0v2+DoKzMpGxHjFthz4a2wAmZcP2ZScsoRNiweJI2sYa6RsVERYSMqKqj1V7T+QrvPDyCkDb5
XJDlB76gX1vk+ni0dWxO767eVGsepzaJABZ1DyDFC+AnX5Mh47X3VuCPPXKgT5+5V37DeVIe2rx2
TUl0/z3+oyC/x69rO+2H4cfSqL9Hqa1XV6SSIkCp04dK6G5jsMNm4PGixWSYPM56TQVPHC6d/9i3
gVYfmsLJ8MRn2fzorIVTxrj00mNhK+u0OyEvGrGoExWW7sETrhkxEiHHKzfVOrVsJZ5SFvXJzpxu
DHn68vdS9PVLphe4HAP8t/jprOlIEk6py2ydSyYpvXYVjyOgE/fKnYs+xjWJqHPQNQFSZ7GTEgbM
7VbWk56QLUyJv+pWzYp1my95Lx8h1fWX8Biyy0aNU+KMlMYRyGQnhTE2zoPZv/f6HJRr0Rdfi3FI
4zqH477abRvjdxzO/mY2hxVKhwjbHgws8fHaRnjbPQx8arzwyRPfxdLJI3qM9OsAuO1YQUnfwjUo
nUOOHPuxR0u/hRjWhjHUrC57npfNf6u11qHEIJun2TeLRGfc6BmddV6EnaZZVzblQ7TSY/tthGB+
T1GTMSP5ZAVfDVpQ5FlGbzwos8yLQ7+2WmKMzfQwKptCCFtBPK6LPFsjg6VDp5n9KPWCNPdfCsW8
pQuUEfLLaNqlgSO+BwGRFQypCBVWn2/+5HhAwFNNnBu4E05sG1N5vyirIn9rQIGMkzEwezvv3vRy
7K8W4IWXo2vsKzR19t5upubzQph9rXuVuqAqr52LysrN2Gf3+2rMM0MmmGVv5OGE3vHz3A/zt0HT
lsgsjO1tHEumUwdpj6wRig8rN6/7OkTJJSTglblazq7MhizE8lrcrIbHRkyqFyk4CdbZ9oFqncUy
iIPZS/PSqRuEv5bzyZnXL7rEJ2MbPD5qlKDBvUEvmIMN0i521s5KbG9qbyD2i88r5M1DqdN2x0Qu
K7QZVeRBvehDTVr2Gx3zLrTMmplsFDCg/jfT/WK01f2Yr1MVVdOUPQ/5OryIhVEgIQNulig14CWE
Je+PTrBPLZAHb8m3yF78+S4wx7yOWtzjb2WDSp/mU/Op7fAE9L0y7gOaGxc9ZDWk9XoKc7u130bf
Xa5K+hCKdggOYopRmC8lrM81k9mV62swz6BiBW8CQIUeQ3wkjmLOzXDnzi4D4s3Bxd8KHuo0GV1+
h34Izcmci2ezYyCbgnR9hF3mvgkrfWYoXPm8DRAIjgO2pRCfdvZt5YYcc6jsMiE8XTHgBA7mTnug
k1xlEwYLpS5cbLbHgfjYCDNvDJ4D2N3v1tJbT6VIu3e1qe2bZIHHyuvMa2AT1pEZamY8QArBaN8B
vZpbdaWJsXrd9K49WrWRohijzH2Tr/rOxlzYkfYJgNSpnMo9eTSMon5sy2PlSPGM5szi/SvzbOit
dShda/xMvXC4C9pcnIy1Dh6bRmyX2VgOyeKx5ZKeN8VNa+tMAJL2fIdHXzwJ8MdfrErtQx6GVd3g
BOfhodZ2a1iTvFyEN18wp8LqqCcxizB1Gxvai4vyk3JMcLFpIr1K01zcAyXLn31KOp+HzZ+eOPCz
Ew+bd70Z2oS2yi0OdZA6V3TeDfT9TVCD/lgZHaajkTtsmdbdVbQG7rBYY61CsaIfxFwOn/tJ2tmO
etyuRGDLSwRUwHO0pnvKrC1g7msGEsbyKv9k0IuMGIBg3/oqs+gYCO2rlkJC0q9WxwatF63MeTBB
OUpK7f5V5VjKmxK9ExW+izro06tZ67M7qj/1jWav7SdA9G/8DOM4psL4NDZEMKX0ypslKJGFOr1R
nIOuN1+llso5qvNZv0aCJJ8LU6kBDmJt2VGQG96lnXbCBzrTtMz0yX1GAC+jvYWKPnzsBxtg4HKb
ILM1VtredBo6hMtVGzzutavPk7gaAkUDygAtNl+09tDcWout3XttUPQRHK28S/KgFw8lw1AZTw+A
I79siqorYg2ICkrNNDW0o6fGcXtY/VbI/LiHHnocDEsHJ5O71s1Zda6oFYg6Mjwil8hpZKquqeKU
I94KI3uaIZuuUFFq9woZYWrEs0GIeDlRIJg+gbTcfME+Ag8JBFeoZy1yp5OaXO/smIvelk+btaam
Ctdl0APAgWx2+oWPO3Q9DrDmYOqp0ZGPgZZhcJjNrA6YRKClWY3Rzw6Wx8JCzcMMZru+71ZD244z
CXAZ6d5g6ldzUC5tZAr6C9dezXYaI9zb4o6K27kE3xJhnKrOk7YuY3lbr5obbBa3H1BkE1M/aqpd
PdabTnMLwaL0p3h1S5chOa0cO54H2CRDJA0A14ltyDq/qnK6xmHTUn6OtglIRmg1Kw0pJqRUp7YA
bIiB1pmvq4LybVzCXzhZ2On9mBkluUeprhTGRZWJnjapdDxIUzNdeXcypxvNCRbQTmXK4BnPrphr
vVJL/GT0mviqAkITS+CNPHYgi6wkAwsiQf+4S651EZoBJHIQaHL3YYVW5hGYSX8t6oiddOIbgKZA
gvjCJjT4bpL3dR8yr9JYgBU0TMbKk95cOse5NjTlymeazE16KgfffsuUet22PHvO8v4VEodThqQJ
zeOM5iRJ/VQcoesMOpuEK2jLedtlvZr1jbAKeVC5CKJ+6Lc+9JCPAr1onOZRtLUbC+GuofRhLoZC
Tc2XKUu3g9fVtBezJb2m8+nrkbGM8xBvHDb2HRMBrUcPYZOIC0UNivXAggG0WMxfja6v7vuBwWXJ
6HnZFUz97lEO45QlcgEFcEE1OwPB3SzBBSDpIQYNUR+qIXUe20o3kmDKu8sqdbRrs1rsS7Onmdpl
I031gLQoNs1UvbXSk8dtMU18dh6HcKwHahiTHhLnDbrGebroxZzCEZt15pJXWQlrb1Q9tIgmRduK
UFNejC4Xl4AAMB63VBRfU/rxw7Gk7xcLHso53NZK3HDKc/gXblXHRUl8wVtIHzh1ioP0AvArbZ9/
KovMeKUiuBwQEwXHTg+ag9d75Z1W6iJSjZu/6G3zXJco1DISt4NnpuXnbjanLnSsrvts6ak4S+Dy
C3yDBYJvQdH2nPYmF53pVN6LRUUk4dZtSVpyVrNRfKlyy3ut0sx4qQxrvlJ0lGOnHxi+RSn7E00B
s9r3tKUPocIO15Aed6Arm+O+CO0vdrUn6Wvb7Kf2Yo7vnfK1IoH3TYOWInfnXrROW3TRKIploge2
dRQxvbk0IqtmHwld+DbOdd2P5nueQxLbveVGG5a1l/tRxe+NKMuxJvK1dy4aV2JXJ4VXtSDWqrJz
03fTbz1ZWx5VvWXprxy8s2BymT+rE8AjN576UjsVg2M+73qGg7GpCnLsqvW3jgM5Qiq/53gg8zx0
MkWl1aWOdUVLUVz2K2IXjHqENFfLKPv3ypwAr4yUP1VYqHr5Mk1M8zjyUJKnSeaF2V8V3TSoQqVS
SVsq60zxPEPKVSwbwTxy1m+AWlV6aLx8urRX8rdQIxyZ4hqwoZNoQ4MWWd+U82ka6/qz16sFmK41
MrpLG/QbOXvGI10/P0CtRAwXutOc10foydOZ3a+dk2XI85JQLiD0RF2idTdWPhtaJNMdPrY2utMn
olc4H1DKsIgiO2/y0q7UIVMuLZ4GD1hFkCaSPY1VUboOAAUix2rT7aUdZVvdmp0xjzFZRVqxpQVQ
8mGAGDKr16Omm2Vr37rSSv2wAn1kvdXIWbU2UhrgtfRAI69a9Osq79wOu6DGk9mHcsubEfMiB64D
a4e+ml+HEpW5DXlKrWlTXa5+SkknGiUJWH9XK6pWFnD0TAbyIGQ/FC9ZVtnwnmYeFdo7uISsluGC
y8AAx0NGrNZeyFxqze/jMC7KSXJ0WU2bOAM9wMdUN+kJHXsEXBO4rNWGyXhXYmzic7A1ZFyyRGFN
b0Ihv+fyvzVa4Oncx7GELsn0rMV5cYRj5o8fRWSt3xshzMLYS7amkS795W5+JhNGx7B3UXgON+9r
Zqf64h7Re288bwNO+eKz7AEo5wBJKMBpZLZpObscEWzH0yeZU1DwrxghoS83ehnoqx1BtpJDddzo
uvFpceSBo3u3fNmqBoz9JNf20pJc3hYy09M0xwgxjtWkj9YEpdVNYJXlhXXWpQR+iD6qmIhxyB2y
4dD3fsl+rE1AiFBHXUMzWAnd+4Adcw0KgijA/sXkMY9uZ/8qKrxFhNRL1rOdZO1iF3XSQ3bvAmoH
bYcvkdDPT1KthrwWTiqF1hUa9hDYibduln2kH9l86n1ZP2uofqYQRrLuh7bk2UlQwTRf9bYiykKV
n4sq6dwxyGMl0M8s4WYONEU3V8KfQf1/DopM3Tmodk/Up4sr4HzWDl6U16Wxrk3SWw0iMoVJ1uq1
+rGEHuZdDIRwXmi1/YoBtJ2r9igmxqhPC1ioFtOQqr72GwA2tla7SZnV6NsyBvm1PoyFxkzobNbq
hAiUDDEte8c5Cteemjht/OVd29Jl7UMm8QzGg18VlRPPRdt+ETqN9ZBBBKQG7aYpshFRGgy2EAi3
TnCyKvU105a94kJEbbbRBnv0gH9MpRocHMNHNGQOQRulO4k5gbc0nhi3431mRqJNwdJLzayLKCgW
8MJXbx1vGt/VZWzqjpxekGQg5whFj/ovQmuCLbSVhoneieLWTUbmDX5hIA6/XmgELuFsVV7iVW59
1rKxQ2IvHUwfaP56+HeRucoReLsT0CrTpvyIn4IPxlsyLbTQ/J0YQjPgVqVg9r4hpGBtpMG9BJjF
dW79wQVqd7fyYcd2wKyspETz8U1DVEXxsOyzK41teHwluZzze69sxB51waM9EcG4Z2FD+nhni7TW
o6Xs8qGbrfQa+Wb2NRMGd96ftwUZXSqpjGxbsYR9oc/P8IPk3SzqnEvAXkfXmhEK7KZes1u6HejM
lA+9OCi7+cKgaMFgVTQ7v82Wjb/RqUb71NpliWxSOI9DmnUHJsfrL64YjTDw0Efmot5wDowbzGff
WW/weppFbMoRICj8IoT7QaECdZG5AtXc2IJADJnNufB2g3qXbJANRzDRVvNA54r+L8NzizHOlKXY
ejV8GEU49R6yR7jDmImzdh2vLdnLq8w0mFSiO1kPLh7hydO8eBNq6AkQcIhKwXu1BRT9sCEAvx2Y
OtCGo2/7bUhMjTvcrdIAmUw1FHnMgV6iCKNccrc1VADCze17N6kUwr/Y0psi2YaFn8kcZH7IWfBD
K6v/fR5zMHfpuETz5KyfPXYLdQlBTvRxPSj/AVTZBHZZcxhLqKE1OluN2cGvTs1LuKGVh3wpXYGU
GmlwqWm5+b7WRXVetH68Q0NYRmjTzDfcOmCl2pEZAwyqGUsRebMNSVPOazmGtfCnNJF54dfsv8Kq
L0vDXJ3D5M7OJ8YB9csNlasKeILdNSus78b4XAQoMcIGgchNh/JFT7zZWUkKAnM37Ke60ySNUeZP
lbOIOeLcJKojPo9zSwz+ft/c29maKUNbZpfe+HVjvQyoP7JQyfqzNTbdi4DiG+ZFS+0RpScCrkyx
5GvxOdNmPSO2WjSGe2zGtZDYjkbqLq9tJrUL6D+qjkVRebeTnLrz5Ax4UIRXXVEXYHB2qvufqBgX
0AbazH3vzc1KFlsfH5RYzYtqhFcblcqf92hNb5D0tJR4vHH0TyOcUjfeAo3AqSmC5dg6pqofcPGC
LqS4BZRrZCDCAPczIXwxLmHj52gWZ+MlT1fs9OlkhD2QZSydTpU0fs0IMDSPMZyk6dkn3D8admq8
d5BmX3R+BG7Rwo3DivCCF8i/XhAfHHs18dT58g3h9HTXS31NQx+uvsFzsN0FGUxOVgNj5TkPBPNf
/dGKfQ/RDD99NQ+m+K2k2BH7C4kKfNx2CxcI0Z80v7YfyxwcUWRT1b/o+9agRYcCtLKsL6uk+s/I
j556kHjngKoa4Ak+PhvvhYy2a/oHYY+d7dxOZT6wy49MnUYzJQZ82YgXlrWEYYHhore6W3tF4rMe
ZxMPCVDfTl+m/EKXeVNuFwjM1+k5LZbZ+eK0TMU8lZ3fTHaU2kKftNhXjj0LNq8KlQ29NnQbZWAU
LpDdiWkHhI0+qLlIVK7QlwsJzxxhoGvCc2Day+y/ui2wxikc+qpeavYxJ9edmDgP/USsrW6WIbRh
XIZCJk0Yj9prxaPNQ4O83naQqOZ9900ftNUbgfPoCAiTsZ8BodFJLbIKFRMk613czhocaINkZbbp
w72yfJiih8JaXCE+df6cqjKmQeyT92FlKpbypiy7UQJLnF1oJ4neW3Ic3mXFKIiV0UQZIxjoN9uE
ZOHW5+wMpxSfdRlEVKz3K7FdhrTUxzxblDf8JrVsM52wSH2AcsyGaj13gUg5kjBfluuY1m60MB7P
U4e/bs/93O2la+jRp8c7G9B/RQX+67SYwoGS5UDT/1p1/d7QaD6EH00V1HzgWkdb6m8alT/35PdX
dBkaxkxJvMO0fH8d/Utxzp90/BLfmo9XVB+qGstpBa350cttYFaT0hcNy0dR0hT8uOT/iNfwb/Hi
/g3u3P+IP/o/iJTbTRT/3/PyL0yjpP6vx7davX3txJ9xRvsP/SA5+N4/vhMAdNrH3016dJh/0IwC
/R+oiSwkCgH/47xmmf2gGYGOs3mEd4QA/4LMAqsHLdt90D3EOcMxLWgOCGNsk9nK/wnM4RcfnYOk
yQyMfewVPjrcWP7ejP+zudTeFkZOuM6hVOkT2lzk0YvWvZnC3U4UptP6oKfOlMgAbzj6LirdkWLW
wpVA9343ZUBoXM5Tk6YIxadwNDXKIRDw18+dMa6XrourJG7dbLlFzpzmSGCJCoxgWuK2MNpn1JXF
a+pa7QPRGz3bLO+Me0dkqBEDo7qkup+fEFpRpKbKSEVuyXtcEkMXN53nvYsJCI0J003G7apcSlWi
FonEWdFFRaZbv4EYIEqCR7a+tHR91rjKXf06T8fNioet0e5L2Kb3jdE4MPTawY4he+P1ZktKGTMm
CkrTlSKXCKXNyOYEJmh3smrqiFHKdXhx7RQec0IWULjh0EAqCo2ForbovO1qMTG2D55pvxaTHfgR
LsGKKrJtd2VUrcC5+zmz36rGWc8pgqMYB9H8aso1RYo/UpDHlhqXbuCF6+j3X7W2BgOAEpFKftXb
UH34AJoEw/qEXwJkEgUe69rArFgmLcMGznOvju2MDJsDJN5c/3c9c6anzGxgo05jYMXM+QPrMywm
Eavu+RgZ6NTftH1zZ8OM/tq5OdibkqkLG96LTk0oPsasiRwO8ucMuEUae73s3ih1w2oyVZCfpnbp
X/R1esFI0ofw5LRT3YDemFD48JqziFFQfW7AO2TAnXa5kKPdUJCjF6SUAkOMAu9YaUzYGUrjuSLk
GvVJvxapBAZFd+BVify1yuctmnB1UFSnzXXpAeMnmqoJ9YYZecTgFUCo+jNTc9rDDLLzmmnN16sr
SWBob3pVY7sROdjITfGqU+DrAEcgmq736aC711ULwijzi/Fp85rqizMx/cBZGQV3dPppm1hAvv/b
thkWdYkSQH6/Pm1M3TiYNGBPE3rOjbKxT8HKwr5DTjySCIqJ0KDMUXPRM39UXlEdFx+9XMOXGXpS
Jzjjf3dnmUfaYqoEkab2zTFGJC+jfBMtc2B0srPZXO9rMB6RXhlwtQ0lr3IipK7U9rRcvrpMAA5T
rjpuDet9cAUBTu6aNH4C7eCNXsKkrdmj1eJrp7KW60XG+NfQyJnT2QajiOfUOy1TcE8Zh+8vjfap
GoJvo8Fi9zsq45Cs73pnquKuN4aQ8e4BFTfO30R43fZAMm+0UaN5VLsYnq0lPX6OEzDZ4pW0XX8R
trkdMnOezcgG336kWVaFdm3ed8zuiCgtdLE/GUVCL2G+nWyoUXXjfloZTg+7ZLHeTR3rW6iM0XoR
q3JYQKlggPGKXDoaWmofIAjdIGpM405QEYjrSrNZq6sFK7eDYKX5Dsl5zbjXwVF4alYVbb5mnjPh
50mV0iEvyWkjqzWDBxIoETJTAQfxagPF0gTjCNDOAlljaFg0M7kIcWs7Bp/MhdEDmt+DsWmp0iHA
roGdWfWQPtkBZkHUJIWf3eizD09sdbajZhUU7+TqPdjM3Yl9krXpjsB6OAfDMP62Zlb6iE1+tu+6
QE3JwLikKNeKdwodKpr1tWJ417zc1XXpPgKZ3dsFs73cVUXulnFmrAZwmbF7zPogfZqUt53sagqO
PmlNXNm0SHy9H+OSXQMPfFBEzbpoD7OaAJVVS7Md8HzT9yDZUMx6b4MjOd1yq9DgXnVL3TOstV5o
s20GvCmgiWvYUz0KGXOcnh3DI10vS5dSrejUNweHPUV9oGh0fTkzgqVNfwfq3Vd3Kbam30Sz9DzB
bu8+toM3Glc1GaH6G0fkr4Q3DjdU7YjlArSwuoF27efDzWwhpTrMNKFJEdzgLQZ15cpEn5jBXZhn
3CIyZAYYI8j8LCk8ctmeGcKHSjwxEfu3qgXV7tIbuvtThPDfuGLNX/Rt39+VZ6CsRXjOEW788q6s
EqAs3i/nILHIRACUf3Pq+dPWMZUBKqp1oYztyaBGoMv2i7Vn80PdkeXn2hPGoRsDwT/Dj0oJ7oAm
etAF5FVNE+qT/2TVO35+lL83HcN90SSc98Xz12//uyTuz8K0/abuxDxcUbqz2yt+vqmu8KgUpzZv
n2riMRjyM8qmaxTob8js4TD36ZMbdEw0GimrmMWRYT72hVMulH2GRLrVkWZNc4J5cf3Xb+znEHmP
ZHhfqFUhb5iAs4JfBHM2Xb9gosh3oEPI9LeeBi/MEbrrBiOIPTexJnX6/or/UUz8vwl3/y0Y8//B
mDhAMf4/x8RHCdmseatRtP6TtLz/yB8Rsf8P9EuB7zMlHfWlHvB8/BERm/8wiZN1qACO6xP58k9/
RMTeP1CHfYBGHAbx7tixf0bEHnkY2diOcN25nP9JSOx8t0n/aYEbBFXwkNgAXfIsNIV79venkLia
6RdbW1sdbcj6Sfv9uNsPPoKJO72AJz7th2JVZr/7+zGpe0I7TEq7XzhBy3IVsbkfqogugYJKc71I
nSq7gMLM6etzDqdVfpwZu4ReK5ubqOO0NrcFzDhu3FCu82tX0itjMjRAfUde0T4lBNE8J7It/b7y
1Qs5PCMg0vnt/7F3Hstxawm2/ZWON8cNeDN4g04A6TPpjTRBiBIJHNgDb77+LfDVjdbVrS5F97hq
0NURFRKpJDNxzjZraxL1Js44OjmTO4T1PCc+K6sfFgfVMGYIYNMZNqRHSS9Y5pA4lVUeWCsKgFmm
sHFRbXFBMLnaz5OLth5iMHXibTeqj/F6wDGEYxAu49DTebWKLxWbJanHJhUbpuez73Mnu/PMat2W
/9m+6MM036F+ICMbbZrvo/Vx536eucaIj6ReiKsjteu0Hszc9YhmclYbPg9tpA8Dpll8+/NEZ4yy
PfWf57wyqWmIGo31tV6PgugjKsI9HiqnRDWCQMm6lr1bSCR8MGC3Jos871qRUPH7WRKO9Dh1uhmN
KK1isjNbj6RiPZyO6zGVatlrXIiL2TbLFkSx9cQc5RMgJn1fo79dyqQvDm2JuIhXlcdBPXdmIHhk
f80p0SKT4zXgywzt0ZryL+pozz8sp27PwsztQ6vZ82tVK+2bXtXfVAIx5np6T7oN6jLZeJ3c4Q72
UM+Ho+ONywa6vkMzvhGH0VK8G1RfHllWVR+ZnlQo0Zf1I7tywpc2IFG0Sb+Vev66sDhzcDNaTQOT
qycUNhud2+2BqNnZD8FBifN3PfT6XWKXhnLpxjrt9t2kd5uRIcjiHI0dM/CMiGbHhalJCy50NNDy
bHLooSDYfBz2uiR9qETyJXLzLN33s17eA2rOOX1OHZ1R8iN+ZTndeYkxTPuyv+fKCYp0YGumLPHg
mgUHV23cF3sEQwnEk5mw2S9k/qKDrQpYL3rmUNnibs0PSm2aDxkdsJNTJSXXqjrjitS3VPp9Ehbz
/CJVw6xfqVJXF6s23H1HwgDuad++TMqIBKUJ5zsWYypXwCDRjTaLeOjzA4xje35ROShvp7HoHtKx
K89EFqJHCA2s3ylOySLBZLknvUEX7FPqF45V6/dZ1eQ3UyuKV1q7xhtsD/XsqJD2Qhq0aXWjzyMR
jLIwaJCOrvJSFfZ027NoKDczV0je++kwstJaKOluWG0OWER3TTN9qNGgAiGp1okqrns2jlewUGoI
FmH0R0H8EBBdcZNH0WumUlEbHHWvjDd15UDppHt4sBtb7OumeGftZvIRG8ptPagIsibB8DLvA8Bb
jGkgKfgwvqdHLQfkHqV+6zTkfYt426exck+o+aqn7Y9INbr3LmnktheeliC5mVmkAOvSkkR5IqLq
JuLcxEqet1dp0m+YsbpY/J1RoUw681vbinRvVfhk/0z55bRwv/9uNFn2o0OQe7WoGt9GbWIe61rb
UIi8XRbFwrjswFJ09sRRfcn3qJPFXi4NSQy8XecuFdbqrrebdCIeoUdyVxI5D3G1oBCTPn9uk8i4
wl2w63a2/ch2JBFQOV56MlB4K2l69tws+ZJ6XXRj1MtwiUQRX3Bx8zrUcbPJTiv2tejbrg5b2OlW
xRV+ZPYxck5u31SAX8s3fTYO+LZUvFqCoxgrhD8ncYii5mGKcy1oPfUObNCJ5LMTjFwYfYOVVL9N
p2mrZHV2rOov9ZT4wrDAwMq8Qzqv3dsmjwS+hBxuvJQgn8Id/blw1H5DTK4kcxzh5UgtXQdbusba
cgGEzKhOGJ2R4xQ7io2VCKNiDJZm+Z5b5t0kWxs4ljEOB8l6DVpLYnwQN6Cn19uEQYf5bv3M9B3L
viysSe+tRWM8qTd8+tXVQZQ4YlZdg9ydkurRziAgCFu7cQn/7pkNnX7orIxtx7alD8CK8nHqxENr
Yro4zVw9UnAlktSPHaQyrmIzIUOSR028B7kGNmGASqwJulDg6tSHvFGq+6FF3BFT/aoiz5+YMsJX
jOMffE5tcewVv6ab8lZNTbpxeq+A3JXUy0Onec8Wse9tWSZbTgdZsAz5CwryCqDmhsg5eUb+nZvb
mNhT0E6E3HMSzQ2ZRkvE89duKUTgxrHLejl5RHsZd4WTl6T3Otq8Yx4mhcdlVCv8Rs+ezHyIdzWd
G9ja9bR1zczdtjwrHx1isxF2AT9mtmKqzHkYxuV1GcbsYSCdSRCesjq10WJvDm3Cpn2fbHs1gpml
U4yyYJoYTbrTcICu8dRfW4/Ltlbr7slLpbchozMf8BHnU0J/bJ/3I21Sk+eYGrn8Q8eZjU6PlJbA
cmtJzHIbHmiY1sodbSREkY7ct5FGNxm9q2yVASrsxm1mAiZGF29Ous2qObraxm5IcJEhQQWclm3a
m68LfhNjhUpd3ydTj6u9sVsCBebRGPD3k42RIChu9FmTrE84keo8K3mcccd1AT2ziul2xKJleTN7
1U2p4VkijmR5+cxHt4WQr4MlHTqN/rxShl2TpFsQnIhIg/midbq1wzHcT5530Z36Dojq6GvDfDEo
G/oGtG5p25eKaWIbe69s4iClPcFl5xCzi0HLA9o2Ksw2xapfHdpi/IbCFKY6kQ3Py7jj8mvhTqPf
0A3nrGWHYAyv7RIhXkbJiZryoUxEOFX2hiTl917GySUeiCkqY3LLUfReDFqyTbgjMRFQqYHeZiaH
KJ52dpBPQ7/hd55PLjfKvtew5B5kl3EtWc9pCSUUxqSsJ2uUCWH9eg5iQv0Po17wWo7eO/Xk8tJr
LR8yk/l9apdiW01Oc6c0/cBDJOrkDcG5M5hGFcO0N4dRT9i9m0Ua9jkH71D2FFk70K2JWC4NVA5i
CS5wp6vZIkNfsh5gX7oxCDs5B8WDK4P7GM3KgfhROrwAaxHed5yrWf8H7uvf16XHWb7/3//zvaK9
3cz37zHRmZ/vPlxJ/tV9aV+VP/rmW/u3P/LnfQnBH7YNyy80Rf96X3I9iM801/CGDEuz6Kv+fF9i
zcaEgAX4TXcdjebbn/cl/Q8sS55TqPmfzoP5P7kv/V0P0DXcKXSA9fuz+Xb+el2C7EZkNrNBvc/j
HKJQb0yLFkynpneG0pqb3J6CPrKpxLvolvULiEz7uMSFfhgmpQm1KA4Wjk1b4M33P72O/0xpWa/8
P93kaOaTsVsJ/6Zp247hrZLBTzc5JhoJQ4L82C2jFn1ZV2tVXykysGNkA7OdBM4zhY7VFpA3FjU/
y8krCdGRdj6okTI/LIJZmxqL8pH4ZguVAPpQYFLq2EvgZrd612nnkc8GcZuCg1yn0iITYbEq9Ddh
p1yX+iqK3nW8nCZkDAcHJeJz+KyYZvM7POvf1A9sJJuOF8xwOurER/76T2U41ihwRTnHqIr9yPZ1
NzJ6zVmD9XBnb0M1fhDEqmn+ZMoO1qb4UlhSGTbtnHBRKEpHXJROT29EZGk7N/LcH66laxzLZPiv
fyh/F+XAulgoSPzWrP9lrJXMn34oa8tsUD0Bo39k+TMtnOLJtTxmE/i1wA4bbwgouE9TMjVbtmXN
m8WT7gEAAbmzqotpiBGdPXRRJU42e8i/cXZ/rWN/qkgmcHWVTrYHW/CX19GuJjvn3mBtpWy7h6qr
pzXU7fojrfA9qfuBUEV2YyLxHls6umerHbXfdIldnc+Hv/7emqx96LRgMfmo3P7awGZDGAZLExvo
9raSX8opjo1jXLhwIszsNU5NGczM4/ptnhKst1rTd6kagyR4WnCtggxA+ymr2aJonVE9K1a/U+tx
9EEH4knEQ3XPzVtaNLZYrK3yDBAIpUNDWONuMjVul+nXGSyX31Rq+lxZUDN4jGfPLVxV1qOGXT4S
FG2U8RHEubzU6CVM++nLsLG1Xjwm1HE4KsT6UO6GyvmWWrGWIMjrOUsQulX59jAAW4n65KlQ63yn
0uAgU7q4m3Ew0aBLc7VP5ng4VI2XKYwPdaqfksB96VnH3sxwawy+DQtZBF6lB5BVDT0tfXScbAo4
uusa8xnm9xGS4ldXy2rCvhFnI60jOEl6AHjkMjm8l7FDwjG30EBkMhbvzJVqPpOBLCnkvL70MqKN
Q1ZYbAavFs9q2s3cNOxxD62p/uoBurgqRc7eknTnXaf3USiJex8SVmH2iskeCkQSP2Um7uy6S7el
fVMcWXAmaoIysoEa0Rxo6V6nMis4m9YWrYsh3VU2JADNSgvCGooMZ3tIdgmE4TMFz+Td6/Is1N16
OGiKfIBplgdFgyCEAbjFXh13aj8vr05eyRA8n3eT1x5J+nEQaEmt532l1/HFdQluzSpDXENvGY8V
Ho3vusOjGBmDDhJ39h7TUXE/4hxoz2milXE1jGLyvVbTNlAP43BQlgJ6ZcZrP7diusZ6gk2jwMB9
sGc5BHOp2TuWJ8WOI/cDNbdqC1cn2mhtDEDbNqnjxF4PpDD1oPNrc+/P7jBtcip3oSf4IU46eSJ6
C9qBa7p4x0imCqyWeViN7pcZYihRj/FLTjfgXUnakeNrm9ySeP9Kwqf04ftVG7BBY0jJgzUQ0/uu
zHgpEcWAKR+bm2ju3jhgrz1PZi0gSRDdH3S/ogYcWiySkVbnErhQjw0Ev0hFO+knKKt3NPrv8shq
bzPO+WZj94c8Www2MiRR+j7qfmS5dWtpEd2VOrkWMh63SS7cd2VxvpPlFJT94nIDjgezXRCs7j3B
T0wXoK+qTrClGFEu1Fv9NA1R8oEM0l75rFHx2fpE/zIuXbyptMzealE17AFoC4jHS6MFiRnPh4bQ
YahI751HdQsCK+58fifHGzlnyzYjyPw45/hYzE2atyS3whIbJ/TIkAWysUAQCjS8swVVtdiQz1ex
npzpa1FO3ptR1OYhHRL7VSHh8FWWhklL1BRnOPGq4fc5Ze6NiDGALQpIle4t10lzi11uGfaNW5ff
Zzm/xC12EZ931rmVWrwnPhNtFRqAz42xtA9JEh2XKF+OVVFEd9mEfd4Vo+FXnr0noC/8FHAf0XtN
T5nuTlEzrNQFzyerpP/IeI9+1VVbcTdRriOUxFO8h2HgbNfRRZ8W0WGuxjzQ4iXdQZzwyDGkk3zp
y9Q4UEng7Zabxz6f+w/VWsYrN4wmtMiULWEV5bjRsZ2lVFNaxUc3fk3lfG4iAsJJy8cY0bB6A92j
PiZ2MYQFawunmb3oq7vE9ouwXKckDzqVJxaQTS6N4kvr4f83SnKvSLe+mnGc77m39mDnx/KoOYQQ
HOKej2BF2QHixbpv6XMEqt7CrWZRQlBaj1gC1YhCBGSQbuKkN7aQAl4q09ZEQLenlaTx++UuNdn+
ZkVJYcu71JpdutT2rnK65qgarQiQspkkarzCdzy9YrsnZgqIcOhdDc8ooJ6WHCj3p690M8STmpXq
B7LueOF6+pYtnjg5sPMPZqRYj2z75kEZgx3SRjZr7Pqhz8mLal7/unyeqJJYltukKOpLPKflIStt
Z1MZ0rnUDuZMCajtJrWLu2LpnlOz4j6u2Q88ppKjAXUgHGnlHgAiblW9kke7Gc+p3d4wQWeEXH+v
Eplqo7SVRR26aQ6OLNb1mlrbQ1qlmxcvRwS2u7LPqXm4I0sg9thNqACdcgdagl6CPUe+QYcrUBuR
bKM0eivnyAmSNuJxV9v5Pp7BTvWDfGnquPoGTlfSAUzzEM4d7E5jaCAfmNYOB3HYLLmZnkqbwjap
YGNv0y7iDWrq4eQNyYFdaefO7NwkSBgi3BY52z56waBdDqXzpi/SOvdrk99vnnzDXimH7AR0AU3a
KwktFs6PSVcuTSee+pQJc22ObuthoMGRMZA7m0V/AQFVXNLIEXvCzCXX/4ixoGES1jtUxPzDifvx
Wg91HFDkY9kRAxhTvVRvp9STbZgpNC8DvVbR7x0F1tShhaFHcSfu+PjSQPbS4Sd6554HLq3NVump
Y50aMdDkLt0Y87dmD8DEUB8UbdexLsitvG+n3HhgWrkhqCGinJWwpa6TYFREqW8InpOkzRHc811P
EP97ycMpv9RDOjonuwBC52tuubQ/CsNBzGUDGI1D5Reo2peUIs2dnIoue0BwY90lyns+nzwE48G2
uu7aOUZl7+O6XTMemq7GB1Wdanurj0Yz3vWIb1Qa6SFx5HFalEoo9xfNHOOPvqHS4HtJMj7oFeer
K7/mPReYRu7aKSnPltdOV6eYeD30eeYVminU0MyL0+G8LqcVwaLP7Yup5dpTTw1wZw5DfpUl853h
bCmBIwrvm5p1xp70BMSW1HXaTTIsrcMbViZZiPPT84MDWk9kxRZUNBMz7JeZpNXQxjMNG8OZUKmw
0VnfHSZsEb1aKIrObdxslsrBWSIAmj45mZkrt4XZm5sFzCGwMJFtBxItIZ8y6mlhBPlCeQYDfqyi
L45ouKp0upOR2naGag6ThCWbjdekWLyTJCeBABEdFQhJxwxlRiUe2pYHCT7ywRjMmuJn31gbXUWr
SISm7xuzn994BTin9WUkOYOm9n0FHuyYAG7jMVaMnJ4mAN9LObxR+xLHfmFYw28iIW5p5RkvFYLR
V87aEJ/KYXkj0rWwUBzD76uUynk3Svi/9Nxb88Epxodm9RD6qnwu6oaFZU+8CF43qv8T+dj0minW
S7s6EYtpcGBd3Ql19Sn0jGR0PRjnqpzxMFY3A+DquOlKlcKqbtflfcSnbLpP9cXFBBm1qtyzUh2R
KInzIFVyDJPSigSAQlYa6AGDraKbD4/uLPOl21j0qLu9lvWaQgKta/U7sXh0sxbRZD9oiTEjyPHy
B8p6fVLdgUSJpheHZvV3Eowe+i2MfSyOINhuy0elsleWYVwf5eDx+e6o3o0ypPhGXYODNEvMpPTT
WNJWj8n+tJvgX2M9kfvChtL18ts4ju2b67Uz6ze4VaaDb9VmzfwjT9MvkJjbY/VpbzHvQKCuJX1l
i4oL8NJkcaAunf4tJbp2wN6IL53ND1tEw1NcN9YTCIdlO/bxpV0zYdqaDis/g2L2mhmjDkJ8zFyT
ZKXLx5rf2glqsfgMm5WfwTMwBemPgjAaYaL0yvu3uMjPqFrPtx/j8BlGAKLV4PVbc20zATfSt3ZQ
EHkbiL4hb6tH9TMO563JuGzNyCVW3d3Ua26OV4IIHYtHxOmiz2jdtKbsxJq3kwTvWJyoNmuPH5Tq
msvz1oSe6nZ3RhTzR6DcDoGaltFL9pnnU0jn7rBiAH1MfXEzV9ioKM1R7vBIBZSKIpnC43aHgeKO
8IozKXNOn64SYANrvtZ4ygaoxHsOv+Ama9MDz10+5aKy+xCf4ULpDK6372kQOUGjdHbhT2W3wkDX
WGIO7RfzaM7qXax1S3uQpmwvvOYfpSqQf73Z2hsVTVe8v7ChOLxxi9wfifkfaCN3dxTX78ZO5AEN
/Ze4rqE7tDWHSaP5FrfxCF2H95c1kOuIpvwuSzONKo1TPrk6bAXEHtKV8WfQEihptOkpDW7tPJ/e
+ERZdkObBZjaBDqRTg/csaRPOhmEiM0dtYU3e4jXImiUcP4KjNhFODKzlF9+NOLYVni+egka0hr8
FKmTPudjkvpUHaigEBo/V2tClCNddjLX1GjdTeOjbZmHfOqIqNb5w8wwAh3SglFzSbd0TSeVT3Kp
poARsWEgl0dafJObivEAs3+VinudPVtTLZoN5b7mlJgzH/JMmb14s2Zdp5T1xTifjLAF2PuFJw7q
K5yGXSOnbluJgZpDZTvfEN+fZW47Vzog6VuRFe2pGL2RhmGWcGSlGkMW0FTc7EuUDLW1Y0E9PlBK
SWlJt+1LQs9jK+wxfuZgq5wqqAVnWQzjt35pm5tlrttANQQPXL6zLDnIThjEwEuD48NS6d/Vkeo4
0w2S+eXGpiiu8jA4mDlxNTragMI8rTqJVE/fP8Wdf0u8v5N4mZT9F5GYq/j+jTdL/5dIjLb+mT81
Xv0P0mnMjqsMJZDItonL/CMTswbIKRlAJESMQghbd7//zMRYf5B2cpEPdYPMmOvwp/7UeNU/GIax
uFD9rzIxv+pRpHE81UaO4uuTjPlFR3XglcMbrtstlyJoorVlPTgmogY8i+w34tffdEzS8Oo6mAHs
khSQ+os6WNkG9AHhNdvRoQMLoSbl9IT19Wg20alzlP8f4fpvl/L+/uV4ydFLWUJTPciXv8h9mVTd
eRRWs6Wj/GhGbmiQneEynEI2n/MLiKb4Nwrj+jf+RZNef8j8hFWGXDwSgL98xaGh6Tb3fEWIieun
MPiWoQ45Fnubn37F/pn6vQrvv34llH+W6flN4P/+kjO0ZNWkpTs3Wyrn7X514EOhEb7egIOZebQn
2cly2u7RmlOJiTocknl84G/6OpjytZjtXcmhQ984I43d2W5uINTI0NYjGvx1dm/1Rf2bSd6/i682
GjYdV34cWAq4E/yLfpKGU13VtdyL8y27JBe7qs9z0d46sTefC8zuIVGHYEDx3xTcWcJlZIr+X79k
f/cy1m+A8QvebCsYUOUd+vM3ALWx16vchTOkMTPll9hmpwpbcuvxjBIU1xlN4WOaAr27ouwL56xH
3hGUzzdVHU/QuxW/U5fvayX+Nz/N9Z/+lx8mBobnrotm6Oa8rX95CwLPJ0FOEWwb6QCCQkIVXNmZ
NWgPVB5VRC+5kCOXiJajbo0weKVp/Ca4SgPrl2+CDyKDZRCylqwR8ab55eVZRXhTCE9sWYWIP5g+
s74uM80xHxC/eoC6nFNlbJbslqXq4osCgChaFzkipUT4KvVxCAe58LrprnXPH5NHBBd1S8/K3BrO
8NhHPVGjIRa+yzuEIn31yJ3mMFtx9oqzoVMvezTbKFFCdFgTe7bQh3HHAdEBZjenQoYVWZ/+TNgK
HxQrRn2zZecM9zEUiDe3zOk3RFWd82BUvC9sn3QvLf95+ZwmRVccJRYw5cmg5IpB4mOu8SdKAQuL
PPW8ZUqESHTfcJaI7XaNk6nliehteXVG0HybpGqHd7FwVduMdh/VvtMyQQNyOXpusnI+8DGUGWE9
TcsO4Ou8JWCs7FThVNMLeTwtBeSjzqsHMnjo8Gl2cOxmvVRKu7y6VEXDIVPke8EXezQY/oAvBw/x
DE97zS2r3Yc+Uz4Bs+BG17ztKtLkbXOWGehJDpdzbW1yjg36RkCvqnbkl2A6Nk73kegjNoBSeS+l
F6GUO7DgX2nSRddy8caL5nTkwbRcP+SdyOBTSHMIGLshJdZl1P38hsm6I6gOxKaBnY99mUeY/a3g
sLuBMmRNwOrp0xC99kaoSbjju3Z0UUTcWA4+5qJ99sB1k8DP4YVIkSg3cW/J+ZBIyvdhGpOlDglO
ois0k70swLShJm55LdfUmIkwfyxqtTl4sZD8Iy03w4QnfVLPB64iWnZAIKJ6IrrE8vHEnS1NDJhI
gMXIQZIrc290IWY0yVlXAXoZGUJAD8XCJz2nNRvT6J5g/6VqEBnt9E03axx8LZVDfcwazbPDAYJ3
fGHUVUm5E7CYDHYtvYsyU3oEEAvlMa4AR5MaWUtPNQfbsM8GYtnW4iI8YDfZC/wPqVdbFkSsu0mZ
o+TgrkINpIn8o3FmE7zdquO0NfJ2too7C3rcpbbc7sILl340qwhkze4tYx0IT3n85LkeVA0EowXl
SK4SEhzG7KTkXr8Xhgu1QAViSBEG2QkYOSfeVYoSqyg1DgYtbxzbO7iTyYEkuh5aq4xlroLWIkHf
zKvIlaxyF0AZa+euEhgNRLyNVRZLFq96YiGl+hal5YuCeUW1d873uUTIgFPvBCQZ3tTYpTazym75
KsAtGrofO1fKXYxxAv1ulerYiOW1ns07lnCOriGd07gKe0qS9EG+in1pZZukDhsdOVEDrRUboaL3
N7PWn7VVLCxQDeO0mA5gQLRwSbplv2jug+Kg+6GoVhtGILdVmSs3amVwR9fiJJzaTjuMvVMcusqV
l3wS5dbAMANFg6Cp24OGi63f6kidqaaieQru/9aqgyrA/XAq0UanNHurV7UUeNvyMa0KKk1q8crM
aHJoVn116Mq7GOQlwc+CT/Ji1WHpsJPo5DUJ5KrSGkVq78a0Z1v+U8QVq55brsouOzb05uWn4MtE
yotpqcbWRgzWV1W4lRUCMZiuVSzm4rFtVgW5QUoehUBUxgHyHtFuTPDqJQUxjagxaFh0aC49VwJZ
yX1WpL6DWG1musnRqCpPtsX4k89qhvVSkz+DO9xnJ7Fq3tqqfg9J1weV4OqkjJUDLGg8yzGetuxF
AaUrxB08Ofpk9qesLleF3aVQfB1W1T1RXGONkLWYIaO76T7F+U+dXl8le1tqtN3i/FCscj4XVmcb
y/YHtovju3pT32hZI0tuXaqyI2zTf3Tkeb0NS3DoqMvc5Htn5FixkcRqfRyHqUziUHWn5WxOtndX
Ft581OyuDkrPTI9O6hjPCR8WO5BM+g7gmX7WOpBdDk4GTDn6/Ku5Qb9iIVCz3MOnitk4JfHTVzYX
RWPCElpWe6RejZLYwTIpFjm/wggtj/lqqNhNN33Nc3cJPQenbyMoDJ+7rsSFSQTPFVeCzpGFYd3W
FafCdDVvoLIuW201dNw87/zaMdJwIEAZxqv5MyYetqWuVpToV3MophGz7aa2CrUUEhok1S+Ir8Yu
a/uFSNnqLPFIJl0kPFBRWVOfVUbmQlfosB4mljShBi07sZpUplG/DeVyHKrlWybxTUmO5r7kn4CM
EL21fDyFblHee62xcIk1bg2AZXmSNN+Kfkx3cQ1sKpUVokQTh9ogmtslsW9wXB/K1Verpf49Ntwm
GBATwqRMrQCmysSyjOaj+hD9G+gJWSmYuEKpgT7g3zWrkxeppGS94WiS88W7inZl1uP4CZ7buT2y
wFEWX4s5SfA6y9GXslPedSe9j6GXxt5CNBGqRCg1nm1g9cW7XUvt0K36v/ASOCRNPhG9c6fez2kt
EdHqTGPjVVmzUSUfVLlp99sUYcCOPO0NAaz/lny6oLOFMLys1mjyiSWI9cZ85bRhXxfeXeye6rxl
9lMPM1goXU28GutVrh4saXzjccjdfmVA9LdRZ/cSLJHZBPlq5TaxID7PN/2QIzJ89RqFmWom7np/
IP0pTtz6yaLMifdlyRZmPzQ6bawuKLr6zDtBHEiSN0yVKmX9vvKUOsRtq3tdZi2508DV7ISMYieo
CrIHMOsyLUItMqPSF4NBU1NbOtZTZ7gtnCWEwZkO8DDUVLb8HBgLmpdhYmYxBAo5N/qNxdjmrbJM
PRnPoqmeI1uZ1EACBKuxz70S8lQtxGPFrsSALTzS122ZVH42ihIsXuI27Ufb9zDGRgVgHXuaroCi
brXyMV9TDURp8q9VXfaBxZTaSUhFO+MUmFeB+GEeMyN2IqzEdGp3NsjKi+uK9AexjpwBIi8xQLR1
BpSMxN3L2OzumfZxeRfyfH5hwM4E6NWVD1NfhUZhTifIqmazsdWu5CNLjb7MMKp22JTjiYLDuCf+
Iy+CUsAbgUdOmBurLb2v6K/uR17UsDPaabkbWQ7bl7GRaoFsa2NHl1nbEKistO0QDTNDNIDbe2LK
C/Ix6z8xQOBsvk31mM1I4bnglHuhFjwCbSuInc7gr4US5E/A4kBEekXMHovg/+11PmSqLs3OmeOm
006V5fSqjYV3UdkDSrwg6joVwAmiq75JjDIBH+cALnO4Wr1LYIIPGrKvt24TNQdXqz0rsKYYXZOh
EfVNkKGFDMjnzEMdl3lyO9AHJ+rr9bMFqDLiKTxXHj/LaK7ua0hx8Y6NNOVKiAYZsi6mnATmCAaG
GbxXGC7ea8vfnYQE6IrA7vLhTuOOcBRV0t2zEK3s8jnvzs5IM7Klwyg4UC8rVR+/41nOs0uWt4Zi
iXO5TBYhYa+qDgzzxibnzsVY/CKaBvsZbDQHMdj1F53FgNynHm6Hq+qdbfjRpls2cLToitsIYMRJ
rEa+8wnfdBCyDK1wQULRRnpUQdzlz/SOMZMHaC1cCAFLo0ta3XOWFvFtQYWaeLI9Zfe13qB3mjMd
i7E2Br9YAbDkTGe+0WEIlrSDGjUJPdnBNecZ2Ej6GUbuWae4BEVKW2KoHxagal/SriumQBuF86F7
2bhnEWpfqzO3kEltnybwdwDX0uWFZWux18e86H1mEped7pawsGKvOthjSzBlmvR9oiwA0GCrXVD4
WY4iLQcZpqm3URUtvhc59Q89KoiURowV8pbpVZrNTn/3b4Gw7EQ3/0Yg5Kb83zfm/pO/AXHwP76V
P/5j861563/8RSjkz/5DJrS1P4gxOrzLIUPZ1mfe8x8yIf8TuhnROsYbCXeSePwvmdD5w9FdCne2
yYI76x4/VefsP1C9WPDW+LuovbEt/j+gSei/Kk4uUBQDwQnUKaVbAoJ/lU96HYdTwlQI8qFwHgSh
8WM3u3Plr/HKN0N6+KXWkEXbUdXwqhe3mBkGmnmoZEPiHHQwhXeAlKLDLBbzxXWNlrpxN3Ula7bq
Am8xynfRguvMJbV0fzN7Y/yqblAq1KDBMNNhWrwia2L2Z/FHURfu35U1Bklvzd+gIusPmW3N9PA9
ThUJIc5nDSDrpqKugeNb6AGxyu3MIACf+si6h2YqAOEpjqtV/ojEaW16JTOAqmoAWFXn6mjufNt3
xvhqNBrUo3oxlFvM+RWKGi2h7eRNDyRTKV+XmEL5TZyXDaxdNLw7O02TMzjK7OBxohX+yKMJ2Nfq
+bRCHfTNT79//0Q7/FWkXF8K2pYaEqWrg2VaX6qfhDiNWHmRk4WkQ2OBpcZg3fSTqgBuVm3/X3+p
XxXY9Uvp/N5qRHJW8e+XV12woqp1bCsEtjM3IRQ09djCcff/H3fntSQ5cqTrV9kXwBi0MDt2LlIA
Jbqq1XQ3p29gLaG1xtPvF3XI3QISm9gc3h2a0YzDJjsyAhEeHu6/UJ3ePliNb3lBl/+NKPQ/itAs
WLlv+1/ojtW//uPpW9n8Bz5vP7+1wLv/z4KV+3+X/9j8v38OfhVCL2bxD+eXWPG++yVw4k2Xtv86
beJ/+b/9w3/SancijsIp/59DjggzqNYsQef8P/4ZaAznD6RlQESo4FANNiwn+Z+Bhj8CYmyrjoZs
DEwCnQ/6r36E9gcMAsGfxZLX4gxRcf5XP0L7g8olVQdqhxq0ENu6KdCIQPK6GsqPIrxAIGTj4IUj
2MWv9yeCD02ulrqElavyBsusoD1ho4T0XGL43ZmESK/PiIMjc+kQStBobSRVwnXMqNtDZqr1QwiX
7Lcxw4kkb02HX2AaAW7XhR7QJbYEMU1T0BwGq3eoSU0/FUYeP9VmOmvey7Lf1DH7/30rcqtc2YrH
7vviuhP/639uQ0uH+qDgtSYjdkR29mob2vofqO/DFidco43FHvivbahqf6gg8aD7E7+EDTY79F/b
0PnDptXDzjQtmT6wdssuXOs4yPxNNu0GrLZVhlmX5IuqbfGYaXsP0bzJrfELPUWhOp9eLcb/IhSL
UWi6IaSHFRAHbhUfSyAu5WCmvSeVPRq3FXru5M8x0FTN2Wl/rKP+eqjV9R3HzsBhy4CLgJk14Ned
0P7Wj0ENluL6pNbdDEYSYUBwV4AJkoAszy8VqBTxF7WjjiIFFNIN6Q3N7YbqdRvi4uA4pQe4tHEJ
Qs1fA21xdtB/BbuNRd34dIZGDsWqWgoxS1xKr+83FZRQKg2dZ3aqecCpkdTd14rbPx2OgWxgOjYI
U6yjFFbbjeInVeeh7i49znEVAeJXMZZqoajePiFdtdiHhiGaRCsSDk88W5rlnNI66DzP0nx0BkJH
O9w8iokWmaqbmommir7aizlaokLGq/WolIMuB43ykU5nfvtcMLKn5e3Ad6KzvNocnUWZMi311ivt
Vn+citGnEo1w6PW5cLktrhC2IN/FMkilWa8Lwgzyl/YgtNI9LLdr1Jb19lBWsk2XI7UeAkQDj53F
gzmL5GBn5I3NJ1rbJqk4vX7zhSDzavPJcMyzFnlGDwGV7igVeomlsTndfJgtFo/QSdce/IC52hEW
tiMRmmQQpVEtgnWKKiaGDiZwtbl+e30pL+MGnWzClC5gCrL88ix4NSHfIUluSgyawVZZD7PaWSjw
m/VzZRn5/e1DWTK7D+0QncaS+CmvhoIdGurQdku2uEyfrkHlqpDU2JVm7vfrQ11+JswsXw21yoE1
ihZ6m6UM1TbaXaEnxuMYZHsT2htlFYloknVlCQfay7iuDggwKU9RESR31+ey9YUsGIQCc6Cq6Egu
ly3K0EKtgoC5zMF0Z9DyOzhYMwnWbLQT9DYn9N9DrSMR1IVWuFIXHpqp9r0VoHplRuqvf2s+60sR
sEZVFrSZvDKmRBP6HWjTQYKA36CZfX0o8Zlfp5oySwZ7nAecgObgFbhcOlnGuAct3cKDglR7QZsZ
eIa1GT6Y2Q+iYbrzpTaXzwGDJTxeNd3QlsOFOPbGrW3RoLUiyQUpScePdtXNH8mWZQQm0cXC4pOx
lqNUPTIXGDiiwxa2n7uxT86lo+9x6S42nXghcF9YplC54qpeDkIZUo38Vk49lL16LFrC9qeGR7nr
l7WZ7Xyli2V7GcvhoWJhi4nY7nIsbiu/IFNMkQ02x29+QFUQEAVV4+ubQRHHcbEbGIeGuWKReIKH
Eo+f1/Gn4EmUhXTvPRk1iWckp6I3iGxDJEuM7A3Nre4t0vTjk6QN1ZsKztvbhHfMF2QmZiSqJRv6
nRbOT1YnhSQcY/zIDdB8zMGh7kBpLnat+J0sOheNZgt68PJ3+iq2yxGYTq8LOudr3frGMyYmlScF
ukWXur85/9AYi6oTi8I7z1gHGF2FA9AEVuqpivSZkgiiQbI13rprGcS2gDJj2cm/xGvg9eInc46U
kqAMIktau1ZW9Wff6LudpbuoYpGxiStTRmpXJkd0VoE/rTpNlqjceA2f6VtJ52Q6mRLSgMBC7fKA
ywO4hXKoAdTO2fgPTQsdr0LV6k8iOVV1tSk/2kqg0o2pLPoSLAT+uMhBAFtqhHUBnf6hLJQCJk9f
vr++QS/PgaqCnhHycjKp5xpdRp99LrhEEi9JJ/uQIQx+V0uT7V4f5SJ3AgUEDhASqop4Iy+z5YeQ
AkdGKLtLPB+zAGzncG9BiSJwEWGNHuu+rlEUmn5Z9Ns/Xh/4gjwsi5ENAdWjKeBQnFiODAQgl2yz
jT0L+uCIKEusfTTmyfhWlDV62LTtURpCT3d8P8UoS54qgC8JvmpJML8pbYdjB/Te+ZrQyfoahOaE
nYrRyMGeW+7l8eNtQX6nI0XHA3QtEN0ZmTLgWoQRh5lqJ6zPvxohZmh5m03oJ2rdTlja+h4UVWSS
PZnXxlodGshc4dRoEXkJNJRjliPYa4inx9FsI98zk1L/ih2g6ZWTmX+6/kW2NhwbgVSMXN0kyi8/
SKjWCG2HXeyNINLQo21R50ExyLs+ysvRXsZdNhxUfjJZC5mBl7j8Ku/DMQgfTeRTvSquUXtPZeTC
zT4bPzTNqD9AW9EeJnqZn2aohLAiA/1+qHpfP/V5O94LObpbr2mN3yPedBS1iODruy0qUGgqwLN4
TSYnbH4JKRFBlLk+7Y3F1TApAgZLyU1n6y8Xt56nce4QGfa6UEJIVs1KGvqYz/x7o6w+oYL6R1dy
XXjDZGXnhPv8QKFZ2okZW0eXk4utOiZ8DgFcpAuvPqFf6JXdTXrowYR+a+ey9jGMghq6KbSMVLAk
ugYfsUlHBVMyoz/TQu6Q6BdUYDs25fsIZ6Gc/+ioP1UO1e9yRLbz5guG4AIIWNSNSL4EQPv1T2yL
SFKAHyFN0IGJwzdyfqenIC2ur/dlXqRqJu7dvJZ4q7Mcy1Eg5itBTFXSi2DOPhgov2L61IVnMvd+
59NepiuigGsrikxjg+CwGioc0kYFpBd6VFeAIVlvm0iHPd1an0pIy7Gtfr8+tZceyfKc0kyyFAET
16iOWWJHv/rIoa30cw3CxgPckHhZB7AOzh/l2Yon/FtFQWNJqs0WgJQMSdsIcrcstPAdn9L4cv2n
XK4yJ4eDA5ZX6K6/YFlf/RLgXzRKEcYlI0znP02kGiG3o9MNayLbCQaX0X451DopnLUW6RyGwjYK
FzZMs+4MpZs84DXBG7Or9H9zPHEdvJ6a3vQymgahJ0854g1Fqf2McHs90mCB5AZZYOfoXlTrCEKq
yO1Aq6PAQdV0MR58HZTW5SL0NCjqd1UiQwOMMJZFXGTqlScpr5PjYIHB8v3W/iuNfeX39W+5ta1Y
YiH7SZJpmuvGYqglUoWCA6CsSq3e10NXfLZotWBj5muPA1/5DF85BS+go5AcVLi82KGD+WJ/a/mB
ldDoryr2S31qDVAPx8ICnl6H3oiJGnx0uKgdiGCYStibXJ/z1v6l/mUA3aNQSsFtuehAF7CJQcXS
q2vgqvNEyzEB84CEWTntRImt/Yt8DHhujfNCAXE5VFvEI6KDFvJmcgjnOhyHM7AZH0y10NsI03hn
P11ea5RceURhjEBo4kZYjpf0tYSkhhYgfYknI/Rv5bds5flOVeoy9jEKOQNVZgFVF/2w16ekGuOy
baAye3Lh91/KFBp8F2iKq1pwPkfeZSgfIDt+/attTo0dSnJgaHQhVqEgoNZIqpkHXooV5scZFbz3
IT6KOwFgIx1C9VCWuYp1nWz2olWNe94I7h1ho1TP3idzMv0IFL15mGLNf1aHynpoJvw+dZpk1Mdi
/PawRXuH0kx2sHBN3dk/L0ySVdTXEB9CZ4q6vv6CPXi91KjxEUBAwXgUI4u3QI+0z3k4S9ygGKvi
Na99kHECqw/GpFW/ihgItJxN+h3MuPipVIPgXsuTcO/u2/oUJuwoblggEdRbl98/kxUY5lIVwMxz
tF+ynIPEMTHa3Zv8GvQgExIISaYBO0oUB1bjTIM2ASgLA69jP3wv1BJZyrrG4i+bjccSJPn95NQh
8PQGVfysLN/juIHe3vV9d0GdefkVYBeAfqCFT71lOVv2gtP5liS56F3M/8iHWj/GBQi5NkybY9W1
NiVgJBLbOY6f58jC9hzs5z+u/4iNFafkgAA5hRGb98BqJXr0BBXQUljR4aH+XrJlA5xVUu9sfvG3
rDab8Cyhc0TogBGzOtfi2CFjO0hugFyEBMr1KQozN6+Mkfjl7Dw4twbjeJlERnEFrhXEcJLQ5qRv
JRdEd+fyJLXO5BPIvKS5/UjUTz7cvoREfQA0FqDtC8X60IltA6UKJqc5MxbMWIZgdZHsSKVvfShi
I99IrCFlguVmwbqSxKlDttqCBYKKP06csT/ulWs2ArCOhje9B/5l0HBdjkKTI5zrilH62ojfBRPK
2YgIcfbloDl2RTU81jAcdqYmfvp6d7wedHUOgnSqu3bm9RK3s/7UlkP7WLUCMYdr13dLG/w7LLt6
zy99y7350wFuQDLMQdXFUdfdPpxDqOdEgeQ6QahjmEzUn6E7eddH2UgL2Iwok7G0fEFN/Pmr3C9K
TGUw6tFxlcxMUWiegcQXKADgTBgfrw+1sUu4x6jgWjy6RWxfDtX7tQLbugbKHPb2J3uo5kdUQ4ad
lEo06tdfjLQSYX6KbTwN1y0duAlyPdcpUp61htWxWYTon/pxcUCFVv4BDAP/+FiOfpqxnc7H0eiD
H1gNK88qJBjPMhMEp7hz3zWdhi2wMls15nMEwmPTz+VTmBvglrtu2KGpXjAFibe2yUPRACElXnKr
xZF51PiWj9wxSrjls56Cs/SwhanhXNgIumR3MapN04Fq5vQhSmdhAiyH0Y9EKpIPMPj8d+FkgbZv
FRlYZsonLw+mXmg5StBBF7y7/iU3No1InUU1inI/vYzll6wSpzMlpbNdqc9RfSpBqaFWnZ6tuk52
LqKdodZtR3lwAsFvsF0babC3XBPNvaqOw1M1zv7ON9gbanXUp37wfatobTdM7ObPPKnlO4veyZsq
7PbYl5tDaTRTkXISnaDVC6gr8PpG4N5GuLeu0SlAGq07Yt7ufPDtzDxf/1ob5w7TAXrSNFS5TNdV
H4mKDzL6te22BgrSUiiIIuiR7Hyo7VEssnBxZ1NYX+4JZKJBKNfsCSr33cHJkRcpwzzbiSFbeQmT
+e9hVlsvsWF4jmlluxp0lc9Y09P29iX9jVLKvzFwUr5pPvKEUg3wXe7MDEYFUu23R2bArzLdLgIn
zsrikn8VMwcrhQ0hN2z/OpNQ69JQ8psGY2eqmwuKzqpJ/0Bnm6wWdJ6dRIkSFBdsJVI8/gnZHNTV
7/7G5iA3cEyqytTfV5venuLJ77GYcimS/w7HKnCVvOp3WiCb252HtuiA8FDTVzd3RxGH9ybbPao6
/Rnd9/QzkoCG15T+Xsltb6jVfIoaCmJgcoirpM0eFbJsr9Wx+IIElp2uL93WUOAUxOXJ04mztdwG
MPdCAfqxXWSVirupjZsHeAnRyRla628cYboT5AEgI3imrRZQGJFT2+QIF4j3ksEV8N1Qxd45whsJ
FtRoExlVXm7g2VZRyYctkOR9zGcaeuOhmqLoAUF85Q5eoHaIVCzr+zwsv1xfxc1ByfCBNclIWVmr
w9SjX4QsmYmPcD+UZ9EBOztInD8WbTu/pWzc0mrQop1QL/7SVVZnO0DfmSsPOsZdfrqydhDAmdj1
ZZyg0j8Mmqva6GMaaWc9WaGW3h4xHNrjpHJU94XV53K8PjHgubac5RbXD7g38CeNYqhu/37UwRW6
B5RMAeusNqSuKTJCnIyiyEl/HgLZRkXPRKmwrPJjnbTVp8rp9i7ordoB/RoqzwZ1CofVXM4txsS2
7llpl4QB9mElqc17NUB+HqJnbv/VpcRIvdTydwHAV7eMREdtQEXnMU8C9V4ib9lZho1zCZhMNiga
06e314FTkzucclXNcp3Cj/ABQbZexvPA1R3n73xXw1B0Kngo7FLxWs5dB6RZJ2hmuGVSR+/7wQgP
etDbOyntxk1A3Y7cnHaHQgotjtCr+wYu/SA3BCAXvZLy3MmouUYd0v/XD+LmKODXRJGQkuS6CRug
BBT7MaOUWNS6sdV9Qy45924fBCEOnScNXX06XsupJFYvl2mmWG7UxPMZFrcNDw/c9d8YBbC5QL2I
N/RqwWxnViNUrCxXc+r6iBolWsB22O18lq19BhoFlULdQlhZXs1FU6S0NsPGwrZhsu8GKVAefCnM
3iOVXt9+1QgQPOAg0b3jiC+XbYYdp0HGtNzawkrbDMzoLPEKcfNQ1ne+0NashOmZTHtIV9gIy6GS
UMHnbwws3OTg6c1pi2+KYmUn7MN3kzkRkFZhmDYS2RxdT3A260KxosTgrIF5uEpt3EcJ/GoVzV6K
1P+wJNRppcD6lDt2hweFTMxo1K+oMHy/vlU2pwvKhI2CYg8d5+V0/SHyk4ReINELq77CwDQwS/T8
XFfOsPMRRWp6MVuyY0oXhGioU8uhjBF1iwxFDoQ/VOkxKAwV12sVBw8fmUgjwjZrxMfrXLdh/96u
mj2hoK3zzf2KCjnPb1L0VZwOnDaROHqmC3FVP1h63h57YuVO8L1srcC7oVgtLgJLR+pwlaAjcZdP
KDGaLgog+mHIIx87MLoBPyU0kh8xhtFPZeOb57qIi0/doPduhMvSOz2e1XHnt1zMmJ9C0AQqA3qJ
5p3481dxc64UdUzGznRbW84edTNKH8xe/nJ9A104HoPKQGnFpk7J853bZvVZh3KUtB5cu6ubRTed
56rDz3SoM+CXMvp7rp0r009fS8imKllSMDG0hvB5cmaI6Ji8p/UB7RllPGFalY1e38pO7/Wwfn8X
g5UgbDda3Kq1X/aPcpdWyWGY4NR+REtO/mRhLByde2Uo9ENuKH2Otp6c7IQ5ESxfb1usImgJiCue
XhlCQasTEkzOgLJw33uWXRVPDa8FGKW4yLFbZ/mu7Ekr5FiVfl1f1vW5fBmVIhFMQvAutOqW365E
owfzVcgQZl015zjBactse/jfddOcrw8l/qrVBIlCXEZU9XkGrZvaMC4wseWuAwuSOW6PMDoWUrp1
HANVeheWuuwmgW5/a2c72aEtrJeWqig5E3Qo0MXEnjX6zwlRB1fzuQcfoE+/qcv+nOUSteU6qO4S
0w7uxhmJmOuzXS/sy5hUnkkRxcBC4+31ocDsLK/Vns+pp7V6mgMY2HJY4KRmjdPONbzOsqnAIYsN
qJHgSoDXVkMZdoyASm5WHo5dqGcrTA2XM84/iMeDZObOznKKv+/1hxTjUcpnq+J3oFHQX05NjYop
6/uu8sZca7xiVOf7PoirEZvAZDwr4RBDk3ZMVNtr85EWe6jvTHgdcF5+AA9BlWhDSFhXOCv0z23f
TCtvahsLUXEuuEMmj1m0E9gu9w23B40Jm+xDdLBXh8Pu4J0SeUvPsSNhPpKr/Y/R7AXloMgjiPbY
GmbgSL1btw7DUncXbCiu7TXLBt0yXo+0ZLykT7+mth0f67L6c1asPY7SxjpSLoJwRYmM6tj6Q2ql
PUiVMhXeSEp9j2Z2gbcl5hI3T8cAEE3Zleufp8vqQpyDQTbLvi48aj3Dl0HzpXty7/wkY2+39ya5
nJFgMNPYs8njcAIRp/L1VYSmDJJfce6FUtYcdKtRDhRj0tP1GV0eODB7KuV1smsq7OumnVxMckQR
IfOqoItPjtLqR5pr3qArAeoneGFeH25rUrx8qPjx7iOXV5eTGmN0mHNeep5U9M4R0FDgpsm4BwXe
mBQPV4NIhQMo+PL1Z1KSeM4QAPHw+v1iIsRwjBP9rmmRRxgktd9Zwo058ZEhU6sCWgahazknqPmW
QWZWePUoz++1tpjcwZFvhdWKB5Ym0K5CUpOKv/gVr7aDULnvlUopvKpM9TdDqoyftUKudr7PZahn
FCoCKFJCGCMGL0dJpxxud6tDNZhl34UBRZle6XVvzLRmJyJtLRtNRkF0p/9nrVOtWEbCMcGFEmNY
OOcy+D/69N3s3rzhNHY3ABYhGmiuUxGJQraRjik0jWFQjmo5txAOpL3G29aGs3nS0Z0FjAlIabls
zlgQBUon9zB0tf+BArpy7iaE2RKnR50O55GdBGtr7V54adwa1OfXWNS0U7KkUufcQ8XHwXdFCo9Z
KP2Nw8pGANvBnqaM+JLGvtpyY1cOaj6kubCEkc95k4LbNwvr9i1HQwjCBEQBLuM1+x5Z2aBWIg1/
3aHP7nhkZGdUlRIAp62zM9RFK4BDxMMRW2XqjzbVhFVMxe4ywvyUW4IKbYsdqg1IWftCr/Z7Haa/
s7R/DLv8YzE5j2VU77SFN76ZuDpA7DK4IGQu98hQ++lAcaHwnC6YjrHSlyBO870pbhxg/nrQyaA7
IRaaqwCrEhYbXy8YpcCWpm4JsHGTvo/sei/sXaZOFP8h3/NewmQQAvJyPg5WHhJkiMIDho5nBeI+
eEtrneenTfyszQF2NuA7cNwcApR49GbnKt5aTnr6dDsgaULRFn/+anNC6bXKqosKzypw/ayxdXJp
hrY7O2bjYNOB4AoGi4s8xPq+ItHIZKOHpRS2uO7EswTIG2GQipdMoiGFl8j9zoiXiZpNSxIWkSlo
XzyjlvNKlCyX0KTLvbSZqkfeh7z+gkJ/qtFRw0MJtjAimmAadqLx5tFwCF6EfQQNwM0ux0Vjqckl
PySEjTPNqS6SPmFkmTzYtYpKG6Krh64LtXdtlNcPKpniZyyH9xqCG3M3QMlxHZAs0n8UX+PVN430
bFA62cFPtnWkhxhTlyddpubdGPhcF7HaP4EIuBVjQEwAoyduB2R/Cd+rmADhva2HkgyoBjl2h5S5
g/FI0N6+XQ1yfEFO4qhwH62mRrS2jUzNPLmagvdzWLYnicrC+fptJ+6Z5XMGeW4aqWKviu+4ej6F
lpVjJzxknl+10dtiLtW38FXz09i04ckv4VzGFc5oRdUFp+sjb8Qdg2ebgF5rvIvXWNEWzfpYq6vM
w+y3Osg8lA6JNhXurMrDzpvtAusnvhgFZ7SCLPgmJEPLteS/BTw0lJknmeYPpcQLBa3mNnJOcVq/
U9v+zkRujIzCvq+m6pTgK47HwV1dFl+uz3kjBFGWJmemEAm2YV3+VnMkyFouLVjUNREwy/E6SpL5
9p0DB5jXvnhJAX9exVkthjqUBnPqVRjjkS1rhov27x7WdyPQsZi8OATGmQL4ak3lsUbENwPAjIbq
fMjRI72XwJyFfhocLBwb3ZuXTrDo2KlkFyQxqwxd80ela0sr8aK6lE9pldd/6XgW7+gpbcQT8YKC
tcKNi2DL6o7IrGCINCVJPMNJxq/hqDbnae7rQ4HX0ENa9cpD3AfKHhH05epZnUKRoGOygxgCWeEq
jCE+G+chpA0PPGqBeUWXpF4GXecOL47Wi+NgwCp7Ut/PSqacICTQb5ZqYWat06hFGfEYlIi8YMxr
7aQgF403Tg5XGQ1f8ewWfY7lyZkkzOOAuSZeoRUYT0i+dUjCPAD347yx9fgZ8eXIxaTorRVmb+J8
eM4qWz3Exvjz5s8v1K2ghVLGEXXC5e+I61zvjQpymmS2ykPXOJU7TV2/Ew03zqd4ZJr09dgD3KXL
Uagzjp2RY3avV0MDHNqsH/zW+HF9KhuBDzaj+NRAoYVSzHKQJk/tUp/MGFWwvjyNqJbiUwhBqnO6
nZHE37TaVvRz2Mi0KDk8a8S1NoK9xeQeOdpxTjBxIb41eBAFmE7X85c5SPYegxeFebYLXCkF/IWA
EzLL9dyGJO0jKG/2HAUPhjbmWNIEUvRxaAPDK50xPUljVJ+a1HbQKp/CR8zX4+NsRtnOzt36lEjm
CDKxIRpaq5MsMqVR8TNMyuW+Ps9FJh0lkJU7eP2tb0lZ3gb6StcdoM5yvrYVBmmI4yi02yJwu6yv
Tg5wmtOk5/JOaLqc0Ev1lrKB81J/XAVAeQr1wfKzzIOAhfG1P35vBl2+39mb4rm+3DKMggyWuJXp
bK8nlFdoLHZIbHpljrzHcZjKqHqvk8ihH4+wTnPMh6L1zwleL8Fh6FEGPXCfqm8FnB6ALNL536n9
pv2xATauUhCiG4bM9li/l5sEiewEX6bvRmEFP5MQPjFA/8xvH2cTMfmTQ65qHjOw9j/HVov+HLJ6
xAYR6fpeVuu3STzU2kFStEbHo7LOM2+wpjmAHJX22JcSAT/LbTMUXmNMNQZjpnOafEX7WmmgTZAj
0LJzaVbyt8gf0l/SpMvTyWpRzDvatSN/DytpUs5t2vl3umSg66uWRTYf+sQCuqnqQYEfYW1FOwFn
I4lmvXl3EQoEDnddZZ3kKo5bVYMeHpfzl752zL+q2MCqQZHq92UW4u2W6Tb3d60+WDla74qd3NqN
JY3lN1A0BLdHJr1+QPD+TNUpNrhyzDlwR7WfD2NpNIdWx4Tn+v7a2sRiY9HNYkB1LXnQDUknNw6S
B2plhudi8hMcqv7GSw8LYlJLhKcEA0xdvYicUjNyXGRTL0x87c7Ihv45hVe3c/a35kIyCadWyDHR
oV+efT1IWNJ5gMGF54PcQ6bw/UzaSV0vAwyqMa8GWU0lVKcoTCYGSaKYHmds4wAemeGRxvkew2lz
KF6RtIso7V6QD/Ng7gqr7lOvD+QGdljluz5oVUQUp3ZnVpcXE7MCqvNS0KVDsQqbM1CdScZvywtR
QX9oylaFTFtkMsLVdRmiKTzuMV4uEztG5E6nmiPeU+v0McbmGD9ARjSqRnuyKPkfjWnAmMwu1KNQ
ZnH7WLu9UMWgFF8F6Qmsyzqtw1KBQqYTpp7ZRwNq5BpGFbAzuISnvW7NxmaEXcKG5zFHe3hdlbfH
oZ/z3Em8KcqGpzRTzW9JZUm3l2BpQYsOGD1Tqpba6hKycPSQ5Rob+slQh2cVb/m/2jzIdm6hjY/F
iSKL4HEBb3KNReJVQf4Pj8SLizQ4hmWl3FeRjHkonGrlCWto89TXlr2D19sc1RCas+DMVGp9y/MM
JbIzJ5zJvABqmlshIn9U2jF+Nv1EdhFojj+bs2N4NwdEyrF8McqZoqa5Kp/jgKSKqlTitaWCQbLT
+ofKim5VJyPCY3RK75d8U9A8VlGEpdSVpmgTb5ir4M1Y4oB4KIy+2ImI4tiukofFMKsVnLBI1EeU
9zyjteN7xMtBH4xt9gNRmcR1osb00tiB5TBlof2gtb6+U5La+IIaNykiOSR+AH5EseNVNQh5TWxI
Kj/25lxvn3sUvo6jHlTHse/UU9/o9b2UZcHn619w44lEC5HCKeUgpMRI6JejRs2UxWVVIWRh9FF1
5qJxnqOyxrPFb7Tfg23XP/path5Jq/qDKscjstaS6plQHJ/kLPF3dtRGGKcDCDLGtHWy8TXsH/vr
VB3xwcWATBmOEC5TfLMV+VSFeCden/pG0EGQUMiaCJFmAsNy5pntTypWI4lHVtHiSljhARt3eznS
1oQsUZzSSUh5yIg/f/VV9UiusVfgq/pJCJ17njH+kmP7STOGvTbg5oREt5b8l8fL+mlmFbKvVAZD
hZXzNTDt/EGOwj2219YuBRUBm5g7EKDW6jB2YwjjxVZjT7Mxa47HajyX+RS80UOsI8LANO/Be+69
zLZmRomYjIsa/KVJWOxnReewbCgL+Lhc2+rwYeyL6tP1DbFxr9ML5JJ9qZA660cXuma+rqJN71lG
NLxNgqB+l8c+4iZd7rTH1teMnYizNS0HGiutNEjTQAmXeyPGDLntg5rCCVY8niHpjStN8p4s4VaW
zksSZTOWDijuuvqQSnLW60kfe07aDw9yOIz3Q6ZEbzRcJ94FAXxtEpn0Hjh59K1pZuptYTYXx+uL
u3EOWFoE1pDHogyyVllr4gao8xwQZ+xZ/+xIcXSoZFQrar/f41JsLCuHDQltoZygs1WXy9oN3TCi
cx7hpifn35xIZ3c2Tn66PqGtUcjG6JxpEN5te3X3YasAgHtKUIqRlK9VBipTq5ApuD7I1qqB8xCc
JC4GapXLqVBWps6Rh5E3JoGEE0/SH3PFxFpb1dqd+WwORb6H6R3FgAsyTTYPuVmXVugpofRXFYz+
KRrUd5IU+39jJ1DP5p3OoolKy3JO3H5lP1mo0hSWGRyLqZHPeMHjnerfTAohc4C381J6oxl+Icai
I7eCqgK2D5NeUf+rwa/qUmCfr3+kjcQB5SnKrRZNd4FdXU4oro0+U8H7eTQB0YyAOuFHrlUmZnPm
m47nYUJo/eiDfpkPQwrDg8e4ZOwQiC6CF28fIQAu7nEIseu3qcCPYmPL+UJBs3gb9XFz7EHuHsgU
rROOef6tZXoxHkh7UVoVBKzV+9FplRq9qzz2esvKXEce8KnX22Bn/18cMhJIkhJEVQV6nNLpcml1
E0ldHtyRpzjDj0rq8IBWMFy8/v1e6H2LzE+MIkQUhNQd0KNV5kUzgBJyVEWeRC2hPExRAyBEQusu
DRvtgx05ybM5xP5J1WvJs2Kli3APU7MnS0VjMGiaJDs6St+5ONI1h7RC8hUXwfE8giR0U0OSTrgc
Gcewwmb9aGnV9E6aInMnkbs4vmIOjijDkMWhfrxaqQxZSUzHWCkMx3G0qqpcJ0u2zTQ64JiyxyFT
xZIslwyeMgeKfrhFx3hNadEjLKPBuyPLouKCcgimKj7bPiXSB5naif/QWAJxm9YjvAJ/rH7WeIg/
O8WATYM1FRJGVor9AGM7/xmamuQVk4ojXhMYxVOUW/0zLkzBuev86KmYBwtIKwYUPcqBWCTN+n3b
xraX93J9lw26dl/50jcg1Xtk+su9xxTRdYBLCe+KKL/ce5Ei5wqwCJScitR4njAJP+AwGO2coxfK
0XolEcUGCGIBrIUwuRzGjPEjT+Mu9HwVD7VuVl25VD+EVQvq3fncdOqjbvnvkOFLD3qmu7yK73EG
xk4mr49hPr0b8/5Pv6ezMcgDnt8D5rNppx0mtHoKbdwpfVyuiahICWIKCSaow9VJgfrtSDqdRlfP
eyxt8kLPcJbqOul0/UheRjPGEQ8A0CNQO9cpS5Cgl4F6AV7a/qx9jKw4/15Q9s9o1KfZh5kq7s6A
WxMTnA46m0DB+PfyKySNNdYdV4PrO71078S8u7QxTG9N+ADNCaiDINaJ1vFqSxlOBCWRZgf8hnq4
17s2OgmZvb8zF4AiJOiiGrAmhJta0c5lxlzidgqfArkaDmWWRDvPp8uAQ5IFmFg8G8m416zE0FaL
PhmghbRVWZ1MrD17u/iVg07Zmc7GXhDZHOg8FM4oV64OCPbJbRE2tunmQTA9DlXKE1yzeHv0xvCp
msy9c789HneNAB8C/17dbJFutBmmoaabQe35OnSobJoZClAtqpvnoVCMnci9sfUECw80Kvc2BPTV
mZqTvFUQ9TJdW23VRz804jM1o9G9fqI2PxepECBRmGvohi83OMx9B+0yMSsN6FAIIOWu0aYRgSBz
j02/tYDcRQROAXMDq7QcSptsdAe1GX4L1d+Hea60t/1Iv2N+Y9RxubMNL1dPaAeiAURnnSC6hmW1
kVEUmh9pbq1OJlbIeH61g6TtpHiXqyfacLRUKYZy2b1ch69e8UVszCPDqK5dOd9nM1GO+Kg7bg3f
ZKeOtzUf0A862TGPQiDyy8Vrqx7zwUFV3Rq3M1DyRnfKgtS/ORAxH5Cv9KT5TFxvy1EmLZCHINBU
2tBxfIiSTvkkNUr35617DgwQ7RkgaxRDIYEuR3HQnwwLf1DdckL7ECGayI1LQ/7YqIa/M9TGsnF3
CoYt+APs5Vd7btZRQsb0VyXvru6bXjceu8zaUwHcHISPA8Ifj2T6Gsv5jHgqo0/MICbWvVT7Lfsh
GqS9LtNlSU5kHexoUg8Bq1hXVfM+ReA1yxR3tvP6zzpswaQQ7NvwvaST2L9T/KFpDolcJpDUfOyb
DiXE6uC+mJsZlakZzc/zbBr9XmC8nD5Z0As2EDSnIB8spy8H2MFGECtcPTCTXymIS/r/crXTKb6M
HsJQjUq24L7S9l8VRZwMB/rUyGUWmf6abU9ozAfpmz6syqORpfXOyd4cDi4nnWmErWD9rCYVq9Bc
skB2OTDzfV7qqhuZCDMFfRYeRjnbE2W9WERBwCEBILfh/gSsvxyv9yO91nPdcPXedA7g+fOzPOs3
w5sYBYwotzJPM6iGqyhSyjPqc51tuM0U/dT71jrWzaSjHdD+kCQj23l7bs2JIgVPAVMTZZfV4Rtx
U2yqWjbcsdTTIxL0Ja6fWroT6S++lNhz3JG8smk2XADoK2iK+I7quuuEZuCNDl0AvZ+H+6a0wIzi
lO1ej14XyvMvrFub6AUKRShKrHZi1NG26RBLdePKp5NYzn3rYx7SpPVxrnTgALpeliGlaRVx92ZO
Vfzl6mD4jBOHEZ/QnSvKo9arane0w6FVzmmhSBoXR1W0h25oQWSnQzntNblE6F68J2gd8HAByA4b
hOb8akN3MZlUrFS6i4Hz+CX/T8rOqzlu7Mz7X2Vqrg0vctha+wJAN5tR3SIVqBsURVHIBxkHwKd/
f6D9rqebKvbqwq6a4ZAHwElP+AdAF5tZKHZo1PDYEE1ybyZgA2dS6Ldn1uuoSAxTAVmZpCcXyjC5
i+rE5CfxkhR31Tx61x5KH9du4Y67pME7ws/tSoZWXCuCb2C7WwqB1Z1ZZdH30bCH3fuT94slSWED
PBqs6VXJ+WSbxYg8jGYGS98TiXk3IyHkq8Xc/e41ylujForCCXXV1bjkeDNTLuvxlumRxujN+caU
tU0Vy9F/f3sBseA+0FYZbqq4J6MYeoryR25uZxw4AmtE/hoP+Cx8/4v9at0goQBIUSM+RCj5eBRd
qLljSNfY4upQRUHpFvigerCk/Nae2x0pkXlJRe+3W79r6Rt2GYwYB47UKbt8yp1ZKwziN4VGog8Y
AbZu77VnPuEvXs7V6WFzwnMacvAev5wU5qA2g6pvzVXW29MYZ4PSmhZGkvscP3DF8kEm9J/f/6br
MXuyF1czR2SgXym6p6p/9lyYiG3OBAzaFPvDPBUPmZycjVbPLiUtjPMqN1IPkTv/fH/gdbLeDrw2
S6B+rJKcx+/baA6i5Zw9RMVDt+nHcrjLEaa/nAdbO7PT3lbPKAAhDLBmMJw5SFccj5W3Q1oPw6xt
RapCsm6TugiQX+t466lW8jCi5PacmPiMA9d2NzSp8QvMnMwMzKXqN+jJtVdgN5Ywm+t2O3PkXhVx
gueL0yPzq9Aw84YqvW7YIH4y62UwpFrdnSlK/+K8oOcKQJczg+b9Kd3MQ5lLZWq0rWe19k6Z8iyI
6Jmc2WO/HAX5EJ0RVhLJyafqSlOlgNJrW8XGVB2nzX0fZdqZRbf+kZO553ZcT35G4Bo4ufurjlrm
pA7aNlUWDtx0/O7VeE/XyXg5d6Tp76+0X74S4aBDQ5BCwCkoXKRGMkRdrW17DFB8tTecy3zBmOr9
UV7t4U5fiuo6lzHHIKX8k5cSeAJhEF+rW1VYAutr4bWPGIpREaQQ4n5X8jL5XCV6lgaTgYYbpcRJ
dttipEbpx9mgQol0te5nY0xR7bfIfb4YWFs/yagdcYZ289TcQIVo00BpTasIWiDW6QUiftxbhTks
NULbnv1klbXnhaYxo2fG/0G6rQxtTIm/IwPH3MwU30oZuT88mnovGunvw2i68tPUK6kJYscwH7Fs
yCcfdrf1xYw7qAPQX3rNV2HrAWzVXdBrhRmrU1AicfvRzUfVDbAyoTMCr7O6L1KZP8ZtM8WBYZb6
GIxqtbSBVruTWMkyRe/z4LO1+ZtbOU7idmL1Oy8y27dj8MG+Wrni+5mpebPcoLBTKEUMC54ZneHj
7W/jsDK6ejFvZypN3PL9gK5i5XZUTnABf3+st4ttDTNWKrJJ3/7NTTiQfkktq+dtWo1tEA+m9yGR
SfHj/VHeHp4AgbktqKAROcATP34jzy3qBSSXuiXPdDb6VNT+pKQ1VlfTOT2qt9wO0mIKv3AQVt1k
jESOx1Ktoc2xWF+2CZldE5DELpfUIASBRFmm7eXUZqOC7mGSDWExxPZnbFTq73oly+shFdEQzIWk
5Gvmonr+7a+wylXRTUK0ia13suOmqamzChIW4NNGDzzonSHdUM3X6+ZcN+EXH5yhaNUBGGJuT7W/
OM1jr7WSZdtGmtyg+2tuFdWVACDHcx/8bSBAjLNWI7iWV3T1SUw/qL3Su5U1IyIakURrTVQftMWc
AciaMdbQuYWhUDwbKHK9/znfLl3KLGjg0flEQQP02fFEW71VJJE5sU2kt1zlVfTTs6R6Jsxh1fBn
js9JhqG7jlQzPBO408fD1Ivo20nzOjzmZe7tGq+flQ1+z0u+MaJ5+mZaDWBotYqNyrd7z/48pm6m
8h2kDZS46aIoTKqp0MLRKjPdR8JXMbECN5rU1zSpJZvJqy19QyQzmfj2Ts3DatWdBDJKpwzANQoT
O0wQKcA1pTc127joYNZbKCpvRBHNxm6RSZ0HU0ft2OcKQ9sF94MsDtKIKt5dXZZYusxL4WRBaenx
12YeXSWo3TFxQ0/U7g2Yutjc2XEDNNZpK8+vc6k/qMPQxP4oS4WQKsricTPabZlvorhMDzaQ6JL2
Uez2watEfRgNary+dCvzYBWSXZu2WlSEhjbbta9Hevk1nfvoHuJBcRjd2P7RRINyD8ROzZFvq7V7
p9G0L4MxuIo/tW4xYExVUTBousqyQTnr8tYsNB34szV5H8TQVpHv5U5mBfNcOdO2S5oCWWZHWaqb
Es0jmsRLBTNnTJUhpoXokl02teuldySTpbpdRq3fU4jvILAsifqpGV0syfPaGHMEPJay9JfUKiM/
NRANuWjsOinho+lRFtLc1D6ask2NjSz0rt6VSTt8NqzEeKKz2yM1skLY09Ye72xFSQrfjdk1n6K0
7q7TZNGXTWN6Ek/0LKmMi76qhQhcNbfDzJ1K1zet2PzptZFtIeVjzQDlzCQ28DubtQ+j5Ij181Sq
n3GVMdstUVXsbVgq7aGolLHCHUDDCEpb9J4ij514ve/MmbLrGtqpPvKUSsS9tcyPeZc3fDRXYZ8m
gzLjC1Z3JJejV7OH05TemBcZw7MbWeZ3ZbB7ZD5KJ71a+O3vY9zMzEzrEoHKJe9uKPcsxrbuRuNh
HL1iIKpUk55dH0svsPVJt7EMG5KfwqjMG92S6Z5GKJoUSuGm+4LY+qMbNwVBrueIMewblxaEmmn1
c7tIHJkGp5C8mtJFVcBhJxFJH4zxqkpy63sOxoFOHZVM3qz0FnMTZ/H8s25z616Xo+0gEq9rtNR6
e5ahdEhbAuxfKaFi5pNwSFXusOycckY2VjBzewCtRCs2+INALxOqL5NMoskvXXcCx5Ol9U+9sqJv
CBc1j8KFLOl35HiHjvK9Eeg427fQE7T2trM/OGN806R19CDrRvlJ+tflQTMOnQjQkHVeJDSIxywb
dO2i9Qpz3uqjUZbXhW3ytWWatc9wrSyB517iJlt9SPLUb90xuxPghbPAMWf3qW6a8SWlXnTg60SQ
H1hEU6Ai4/pSecngBPDlFeFLjECfkNEfHuZZqvVFhfYz/9bxxj40Ss2oggFR6shf6jx7oBiaFoFK
t07zBRoB3zuPys1mxnLTCoc5YoXkhRV95ddSUGqDtP08llkSpFbjbIAx2mQZluJ87JUZATwry13f
0Lp+Xxg1WmOYhDosyy5ZdehTjznohJPUvgG49tqTetRcRiirj1u2lPfBjk0Xw7NpptNvalUb+52t
0yJN0fFzfAp98oHobml9cF8yIyTUjGu3suePRpmpgcwMOMZSnc2rZvE0Fq2WuPKq02UNSZeErg/Q
iI1LnxeU+N45dnetWHZ6iOx+EmEuCgtvmFE176MkKg920nQ2U1hp2JLZvbazaGHsK8+Gx+TQ9iFi
RIWn2XQmtgmK1wvgfEN6s6Dn+tCYurZsbae2miuBc14TdOmIYvDceYsXpGOe3KxONKwNU9rTtmK7
jdtl6itxMQ5ZLSjNCVfs8rodAcGkJQjWqeq+FvQkuiChR3rhRrHJiVsLpOnLTlo37tDCLi/0RrtT
wWzZgSyz4VZrOuTJSjwcL3Dl5BgVmAOmV9g7xz2eKYnULix75NBs4L08tHlWPCe6IuMLK3WneNuP
mUgvCnS4SO0I1Y2L1JIeYXedcDZlcVp/Y4CJImxCfAKT1tPuMfPI6a+3CqFASygmwOEqcx4gLa9/
WUqsTy/aYXTUHV61euJbzGLOxKQwhiavnCzfGCK38mFq9l9LN1VRXchUqD7CMZevuG1j2LaUvX5w
9by4NAbgC34qm2ryDQMxgU3mxGm3iziN1VCPB0dBHK5y7mPEzG3f49K6bdl0zpXj1IqK3LlZFL6e
ieKlSIcWzTEEjx7p37fXFVK0EcgxraUoWzukFvNSz/vIW5QRZxtRcoi3kTX5TpbBAs8UUzDNyGtf
FlNk+RUJzsXQOGqwxP0NJKpuP0rF4jIimMt8He+ybmvV9cgnQLwCC7N4tdukxT3szXSKMx/sWvzY
WUo5BFY7AuenwZZdqYNV/6goGJKTWoOV+ZmpEmITCCt1WGSCMDia50bz49qu0nCeHeVmKFEqpURk
JY+G2du3y9zI9IKT0pjCWtG50BItU3zHy/B7HEqz4cBssmlvDVn3WFZRUQVG5aQzh6mVQ/2SWh2F
C6iT3K+ktMaQDVN4m7gc+6eFZsoF6tizeyWTNN81LXdHmDlEqU+5ldvLJs1lrF0mQkm+Oepo1qGR
WHoW9lqMk9pUahf9lFbbLq1hkplG3miBmOvyhm+ZcVinVVcF6aLEdaAju3e3FJBnv5vzRLl4yHv7
oW4t4yXxbPi6dldIdVP0LvL2gpcd/EzjvvZVt+V46Cu7+5C3bfPSN9x0F+gigj8zumgmX+XY7V5i
ObhcSypVZhGp8xfNmMqXcdF0woOmnc2HfFTkc9/+SIqtlpXLDzyl3cepWAQhXU0te4p6sCY6oAjX
V0bHbkLmzaKZi8floRnc/rkfivFLhTx34TcwkD+nkzP+IEEhvqttrZb+rHfEdyaCh8X9Gp8ckmFW
kouxSFCz9DDyGn34CbBLWqsfZICex5QEy7TAGFK9dHxoW935UrtW/zV30264Q61APMNjzu3A7TSn
9ctIae+cqUt/Wr3Qv+qGWZMcmlH0k4ONu7nTTSpJGMKWsc/fER8HU2ifcrV07sdmVoH1lAri8uAY
iiacOOaUkN1YeJeEUfa0yStturQXlhOY4HX15JAeEE5J4L+6ce8cMALLC39K6gQuKHpfB7UqjDiU
Si8e6yi3XnLYhUTR2eh9Uiw9MRAksMqXLvKUD6KdxW0mtWmTjlo+b4TWlqsPQzo8lWXVPM9ND8Gs
jKJ6eZDw61gS6ZTcV9IjanfiXHPwXoT26I8R2oi8Qz5DbxZV/okPlo9XIyIvn5NKSQvoGZVS3y1N
qynhqFJuDR3O+9qnCseFlOWp5VzUmkYVFomI2AqLuNdTMpWuzD6o0p6rT126xh1da5hLmE8qwE1O
gv6AJnpbB8Jz5t4vWap3om3Vw1woNiYZquR4I/QSs19T1y19LcHu1XeHzJv93EPD0KelaMU73cOh
Due6qU192tP1sMl7N/6M9633o6JjBgbQmZLF70Hy3eeNjaFPb6vKtxIzlYVQukg+Sp1b1E9TimtT
a0aLrydgfvypiqvKVyKmk+0oYnFl9dqUYHkxGnclWr/6RWcP6c+pFwOptZ5HoZdNpQNhbVqTj8zQ
+gDDi3oIWuRBlSuJlVaKvoSbPGROMZqcf7MyfcaMeB53nrv086YkDcTZUbUb2uvYpXLNeLpiUY+1
h3prR0sqdg3shBu97fs5zI2M4vdSePk2SvWqQxPPsH6uhtHEolK41mU1VNMPYKNOfVWaRtz6neJE
VJv0uAxySBNfDaNiJ+W9w0VStcPUfdCxHy53cTsUXtBKK81DbVqmz8Loh6cIQGUc5MOYdIEu+/op
9dI2DsBbOs8iW3BwHYRYbN8tmL8gxZHb8k2lb7/0Kq0+gF+l+1RUA8qBMGMpoZWlFd+gIN8oG7W3
tWxjdHWCRx03s+FPgNzjsLAzNQ6VJR75PEu6Sg3G+VJejHoJ/0J3xizFYgVVkgvbKVDWkPZADTnO
KkPeIYEh5H7sHPuT4qCCE2iy59RW1dTZjb0xdL4auRTikMFFew+2ywz6ldJeYMVjo+6arjD0xwLf
k+FO6braDVBcErfJHDfVpZfPyV1JnGD7Qy5M4ZOI9o8oCPX7VsNN3Z+WysoCTyEYDdjZkO8WSx+i
QJBnVAQstMV9t5kzwvasyO8RjyoMfxiFh79nN3TSt9GMFnRUvE5e9Ey3e5F6mHYEbpyMybUuDG++
JjLCFMKpNfeyaGoVbJ1AHjYoMqe9L7R8+ClyTsRQ5nPzUdLvOpRDTtCfxeSH11nUFZwdcCRwG6ur
PrlRaqWdfHdu6xGryzJH4Dud2HFTIqvWR0jIfILY3iVhblv1fpqwS9kphAEXeU4/dFONavRtzvnS
YUtolwdu36iHemgIGg2pVtlmHEalXT+NMxwoqVde2OdD3/nu4jWGnwmDD9cbelwTT6rVQAwzsZAo
8tDUB8pnadd5ysFzlYxtXxGBxPUXR1H79DKHhvToqmgmhMsSt0tYegJv8ULOSDYSQfUX/UBBFw3k
CJ/QfnamlxLlhatutMhexwX7Lx+mGzpCat2UEceVW44+RP34toOBuneT2j7oisuRrTVxqW5mt4l0
f7SJnqkMZ7lDpSRNPMYa8jrwEtejJLBI9dkdW5Ti9HrqfzQZXbQdfLdoW02LF4W26MTz0BmtGv7N
SMaqxglNbvM1I65yneCxUSbVCv5W2+TsTQmsgI6DQ8jeS+PBqSk9xRb6cAGiuDiFIQ7hJT519dhk
3ozinmf2fluK06E8RBvdBVlN7fG0J6al41wZs5i27WjeIqRpcxt3lIx/u/DlOIDpEDq2YeRTUTyu
SGXzoIy1psqtCp8U9C+0J6HO5zT23zY9cCrGURH+HL1SFtzxKJy5XRKjAo8V1JDdlllS7tvSK660
yDK2TeUaZwQaftHwXtH+gGFX8QTU1U4KiUvaGItlxXIrTSz+LPZx2Y7cbsb0WUH8xHdFYwYNCs6+
tRC8l9khs4mi29+1P7QgDhkrd89Y21fA+45fvO1HbvRY71EeyuRO1hg2CVQOfnsSGQW5HHDKvLF2
KqyQ65BqYkP2W0iacKpbpyM8wDrm/RrpmzowUpl0rcDhqyuC4RS4SmGsSKt4RGQ8kuNtVuAfQznW
WsPpInh/qDflWCytQZPSHHqVTDkdqp/6Ol7Gotw2vdMFbSLSfTel8kwnYa2RH1djYdMAlEICj5Is
AgnHk8PDm2XHvDA5BY2dkVDPzp6naKTgpjzCNgPbfQ5Q/uYjIuqluitTDsYQFdST/VYMGD32qsVU
iSwPtDJTQgcsXIBA/2/T8uAZsC4IRdgCBDQne0BfOmuJrH7emtjU+CmpysWCNveZVfFmql5HgeYB
OYNm9qk5U5GVQg5mQ8m+VpYN8fPiL1r124Je6yj8b3VVp8V0imGKS0c6Wi9mOg+T7VtUsbZpj7nj
0in/Fn3+r+fpv+OXav+vBdD983/45+eqnltsefuTf/znh/Gl7Yf25Y/bp7r7YzuIH099Won/Wf/I
//7S8Z/45236jD1f9bM//a+OfomR/v0k4VP/dPQPGwx6+/kwvLTzxxcYQf3rADzz+l/+X3/4x8vr
X3mY65d//PkM97Ff/1rMw//57x9d/vjHn6uexH/99c//+2d3TyW/tm1fxHPyx/qpxEuXPp3+5stT
1//jT8RQzL+DLWBpIUeIzNmKJJYv//qRZf4dcCCYXHz56HJbLHNRkeDya87fV9wkHUIA9nSU6Of/
+UdXDa8/052/0/3RHHpA0OlA07h//v+nPJq4/0zkH2Io91Uq+u4ff75y+f+ywelBwoAB8QTIftUs
Oz0X+2zS+jST8y3AyGjb1Hl33cts+OCOrvDzllNsmHq50bTepVJjLFeDqMRGV/MilK3bIDVVT6FR
dJGvmokKLGDVHVyK8qqxVUQXk3R4SEtbCTOxfG6nAbh7+iTJ2h6ifMDx0KLhqijk6n+ZjH+/5l9f
6xVjefRaUMnIq+BDwYtGHOTkUpFN7FW1I6ZbOqGoynmj+q2mFSfbRbl4fVDVkRCf0mSPZcB8VZMu
n3mEV/7Y0SPwBCbd3tXRCUrdqcqwndpeZhA33C7JuP1KeC32AoPhajfmyka47bTVpkhNwtikS4R5
YVIHWAz0X1TOhkMmRVX71FVNSZHEW3ZlDk4SYTdHfB0I5p85CcoPmZEPV9LoHArHqpVdTgZFVSVZ
IP9bnXlDXYW0sai8TvcJOaeO7k6R+ZpeeJav9UrmBEDYzhx2p2JqBGLkzNC3uDNWGtepPGyLld5M
jW+6LSFKfiQHbxYfFUdl8Cuza35qKfxrf8S6ZctJaQJRlZF5NVnah0RvPF+TC13NBU7/o6MCADr3
dOyc+nhW2E+vRySXJ1ifE1wRRYLMKySNrQzhkCdB5aqgNo4KgNXM5qORS2ve5K0RfyCen64KwC5N
YOoKHuldPVWB4rpF5Tcyj86EYyd3BF9thdWySgDOc+GeKmB3aecBI+rkbZtm3/qcQHN0p/zMmnw1
YTt+e1DfNG8hvcHSgVpzfJ1jghC3ltIst6oAodG2smf50aNSrYSKRNNfAXRbXjTqz5tkUe3RLwul
3ZZ1Xz6URRWngV31BVCMbqQ2quIqF2IAlPtRCQPO6JfxoTfQWPRRh0C3o8vStR8JQCoR7oGyQ0tv
xfKeZsxHY46GtXDVaal5b0J2/uaU7bfUGpd4k6Rl3vsRqZ3ZizaURWrllFX6TA8h5TFwbjc/WHho
F5l6cU6r4xfrl2ODoxdX8xVJeMrYpAWmV1kyqbfGUPVf9Xw2XTgmqxU1+H9UzKqU3rQ9EjJktR04
y+Dc06co86Bz8EcO5YMIDKRuzgRip9JuLBDwaawOWv7QVsF7H09d12HcRhdlvhX12AVKtOi3+WyX
YaQbw2UpVVwfFSkvl2qUn5elQp8vs5zdXOTl1zNn69st9ApdQSUBpsKK5zx+EsAGcSao3N8qU9WE
fVRYcWguBpOUdeYQep1hb8nqQTJplTp/I6NqKaN1fMB8sqp6k9vspRVLaIfvP9lJCkVXF2YfAsNr
HgHK5i3Pqujjoo/Gg5OLp1rnM7kWJRzyOoMKk34Gzf1qyPTXzcRwsJ8Zj83E3ziFDSoDLoSIoIyH
Um++cgtQc29vk6ydAw23uzBrvDRM8uGHOpj1zlC/QrxxKV35FvbQ9Nw7zy8VNz63xU/ONx4K4W8k
eTncgOWcQn+UyaJwKG310E1G82hORbItqUTs3v/Sb+5XXYUfRYaDAYZBWGuux9lf6EQIqFg5gAXt
MKsdpduuUDZdUybXS4Qh3Qx321dL41vtRLnfeV76LSvlOZuxX3x/JhoVMzTpLVD7p4i6xStmJJAH
wsXJmy6cTtSksmq3gdSs3yaOezd6zq3b2dnOiXTdt7wxunXc/A6ncdOHmuo0vmqMCzBJEHVnvs96
jRyvDchPiCqADEbu9o17x5J11qAXUXHwBCoweR+5Ad08qptml/o0ZQzUOJx8Uye99THXhjiAG2Td
dMRRmzNPsp4Lb56EtUDdgnuPv3I8U2YspolabHFAuxT5rVgtfGPqtNANUejJ6D1YdXZtleYUWEak
nkE9vjm1yBiZpP+MfpLLmboYDD1Ti8OEmqBv1FTcJ9XIaLSI5lPUyNlPRa35KaKDm0iRTZAaYutm
3jkL1FPvZdBwNL2o46ClyrZAh/z4M9BDNCcxKcnBqVv62wTrYT2JfhcNRnUQmajCOAEugKK2CMTw
WFn9Yyfgg7R2/0l2i7NHWMe4tenqbMHrnfN+e7ufeDxIZngv4c2JjNhJWDIotJEiJ0sPRjwk4RQ5
7UEay86a7PhayyR3D0y9O7QKvWt6xdZWi+tz+eNJqv/6hZAbQT6DQhQ1hZOpclORJUYl04NqRnfN
bKkfzXiuNvBKosuup9dcDVFy5zZOvX9/ib45tnl3yl6UTFb5B3Kh46nR+ddxuUQM3Fjd1hhYHgls
X+rVTgKHKi7OHF6vhPSjLbEOCFuKMAQiEwY7xwPOJOS92WbZAfQWIhNRJi8bm35x3JT2Zdo3NHq6
Vt+UA7Q1sAF90C5oY0hVLIBiGuVqUuU3dCOHLbLuYmONUgCViBsgNJUZyjqav3UJrWlr6j8jSKKh
HmnEv8cx+9dkkbhR1NThiLwJ5NJUW9p0SA/6gOCTkhtLiOzr10wTCrhL81yldf0ib74YsoRcr0C/
4AIcfzF3UkGPLUV2aBLnIaJfclGXYGTUJfleZd5NhUjIuRN03ZDHQ7JVVwMi8jeA7acahRbF9SKh
fXrIsK73i0j/qoI3v5TorDQDeLcldfptm1cfPffOs6q7VKb9TdUPFyvyeQPwD5Db9ncXqsmrr+qF
K7UfpsDxVxCxMyZKxRmidZMbmJXzWdfHw9LDwlgimhLvj/aLIwv9AGT+VgaypxFjHA+HOjFQZFQQ
DkJZVkS3zEA8KVasI5IwLe0PesB76CLbRaFnnhV6C4A7UdwuUDuwJjSBVZpS1m6MZ+sTuLLiic9N
W+n9p3x9ipN5AkQMdXkF7FMfX6PFv0QC5ANlk8olO+hkAdCkteVTP8rkEt/koQHiZSyw3Aq6Tv7g
FkT8k0zzDQK0TRlqSEfcg10Y7jSvKJ7BpCGSIVc4ek470wz1Thi3AM2bm9imWU97Qz8Ty76at548
PWDsVT+dcgtdtZMpddyoIgUR8QE+7OJHjdtsCiqdO4G9aABV1AjJMPSgHFI9jNElxwPcuJ67ef5q
04DczVI3fZzedwDaG18fsgR5lz4JanUK7QSgnO7m8go0DyJ4Sh90nbYEKeepNwFTNVv4k9VomQEZ
+UsspHJltR9dW+T3keXVoWnmU4hYwH0sRH87t7TAjHyqd7JBVqIRdhHMvadf6kXWX7gDidH7M3ua
kZJ8s/EonVAcghVxqscIXkiNnWlR9nMdDz7wwToU1pKe0eN4vVZOZ4A8C6A6BdK1AXC8fry404An
lPGhc5o5NK3audRFVdBQhmzXDpAK6rzpN52iLfcZJayga9LhA+2phyQSy60O1+uq8ChOa2b9pDvl
pyH3nJB79sGep8dIlslmicsNTV950eh9hEoJNSdzZEqatmzOpCC/+GgcW2sKD09rNWQ6fhtXHWYq
oJqyN7pc8ZdWL/bekmTP70/NL8IFziG0iyzXIsOAqH88TASOiGPKLvdpysaKRoeoNp5I2g3xwez6
Dxld8K2EWR26pXprtVZ55v45pZZyAa0UcvpV0LO4Ft7YD/TQxqbZKvfN6DykNYpzd0o0+873zEw2
tCQ2mONda8vGk/O2nacbo/Eu5DTc1slPNKZAMXtnCiiv73y8kHgi1FYo6BNJQcA8/iZLU0QKvJNy
D9jL2BkRRTFtTvXtkgEqlbkowSmm6sPYNCWHTicuRG8vgRqNVQg1fUbCC7aUrJbsBw326GouldKP
Y2vY1FqcEXDl50gDb9fKepmQveh4n1F6PTk5HUeaDcqg5X6EnbmZJfY/CDWdu0be3qPMj8rpxgBY
KJ0KPxRqovazZZS0jcfuIh8ATRSa0YXRPLhnToz1C5/MAHt4zTph7qIVebIqE4Rh1RXXs1/SMg51
IMB+jGK6nzp6BgNEPTfjv3i1/4wHu/nkgtTNLGtHO833WDJegtrjDDD66w7WQGJqm9pIboULFc+o
A6W0oUjuGryuJcwnd2yu4nP6JOvbHb899f31FqHKvzJ29eP1h7YAxAXM2PZ1HiUAAyl2mcARZDUm
O93OiRFTtwd1G1lBpkxn87xfDQ/Pm07uWkQkHT4eHniiKBpryvapaS4AUNr2PpoxpHAMeZVgGZv6
im7cSlMZdN/UBm9nzLhFCCW+EWOXL76Sivlqzltth/y0B9hOnxB1n+Nbr8/Sm147p3fxNt3APBgX
Fmwsaf/Syjh+3qq2I8Ogtrfvlhm4ReGWgT0CcBemrQZxIZZt5ygfKrc6VwT9xeFJ7YLKDezytXhw
KjTmFEKyPqJkT10R578y/Ti65vJpHPUfqhsvX3oNvAQ4CBh3Hvpz1LfOmWK/XbirugwrBZ0M5BdP
ow69mbAdGpdk73XdR1G3+r7tkG2TQoiHMzfFOu2nq5JqGNuRehjGWCd7EnEU2dRDxVBTtQMCKilh
58btgArAtVN2d7Xw7LtkHACh0rgBUxqDjQ/oI9wN8DyC95/mF3NOZ5fomaCC3Ou0EapLx14GwM97
Y/EUP+rz7s61c+uATcbXtO12rS3Ke7Ussm/vj/v2pCWIWalZBHrWyic+XmuoMjeNA4gT4RHLwsLE
sDCMH73w/VHeHn/M5lpeoCyGCuWpgXvVAdjLDZHss3YaVwUuoKBJXqNkYt532nxGZucXa4grGMYZ
tpkcte7687/E3WZj57IXVbZXGu+hEG2+nRfKqhQS5OX77/U2+SNNRsaF+J42JYHa8Uit3kiYFEUG
eFr7UfWzAe5Qbz/HbvFc0Kj/sbo4bt4f8lcvx6BIqq/gFLDex0NWDXh7mSnpXssM5cY2us+xZyu7
wlZf3h/oF3NGoZ8+q0a5H9nmk5UBU2xcOu7mD02qj1vsBu0d8NSXAcLC9awq586eX2RLa82ctUGI
whc9lQ7V6iKi1qRrH5ZEOLeWrrVbN0mXO5peFDysNGzcDLmJ3FluaN65Vw0trK+QeBFgbJzLNon0
XRtbq+tGizHG0PfTxVBPP41kyj9mzf/j7Lx240a2NfxEBJjDLTu3WmJLtuVwQ8iJOWc+/f6oc+Mm
hSbmAAN4Bh6gmmTVqhX+AKk8GaNgRSPig+9PqJo2GSkEgKHZx5D9AsNjNVOcsjRgW7V5+CzAK6oN
ks20FNDQQUhnJVJ8+KKQU3h3LIS6ObcCGqBvpXVTyI4WpYdB9M519RkMoSLIf0iojhPmOh5cBAWT
jdhCu4IIYRvZWXUPFRBCpMC/mKNgEWP0jepKx7BrVmLK8q0QTOiIIEfMMUQU73aLJq6pKCHX51XO
xGvTWC9VJypPhWxeVLFMXrr0vxLVSbmnOpXjMBUX9FRnoTzPq1EoCte70kgL7cxCiiCOpeZw/0Qs
W7a3y8zbDikZf5fphnfViz3Y3m0ECK3VLLg+pvRNj8dvo1kfMBW6lGr/E/G5tSnO6g+YvVltCDwl
aC3vyu7YC50CmCWwcIXP4n2Ty/vWih6F2PqWuGdX98Apj83K5lsGBdISdju4QmIXPZjbT9u5RaS2
kK2usDM6uwtZa2j+Sp6abZPq6/3X/d5svL2g+bC0eOjkMbRZzPXiWgmDAAevq1KEL6JEEhbnmmcP
6USOl5VsglmWf6lcvIepGf1dEgvzoVb19KhWhOJI8n2bNMe6VNDX/4Z1rsc2ZnDwW3Kz+JNXLj32
Zixe6S90MAAH7yAYEWKbqtoncKZ8H32L2Mi3Bu3nXeDJOAD18fAYmr61l0F/PslmnO/dNtF/KkIR
b+p8cL/Vg+ReTD7SSqj56NtzohCA16bhP93Z21fvKkWDgVMQXBtMiM8oBvwxmVefXVnYIwbSnDVI
QPtuDCa4tZftmGdLX3IlX+kQL/MUhqyU1ZTYmOQsJO8B6NPwhZ9y1diGkNqiv5inBocWtu2FKqfY
SnXzO4lr8e/9zfDBuiQQQIImEzwKwynm/HOny1o/emnVeleIQ4Mdkug/Z43pvaDzfxVJ4k59olfH
NKyNFdr1cpYGPBalAHYgBok6o93blTOhaYqCmcJVlJndoZLzt8a8a4vUYpxvCg+TuRwc/dnKhVex
r63nQR7kA9xzcBK172PKGwAPylUnNI3n++9kLjAwhT1+ERZf1MogAudJYyCk5dQjspzQkt9yeiGb
/KsMOuCbTqeeuS549Tq6QJnVbegT58aI/lSRVDwOEWSm+79lmUcy0pvgdUBIucfnE8esrLwSZSzL
Ccqof7My5riiMUYru2CZ/LAKVwvJD71vXPdm3yKGuR2MrungGeBAMuovVWiVh64t9TXtog8uMe1d
X4oWLoFuTraX01EJdLlznYR222R+He49PDLtwtDbbYHl4CbOZWnlLX7QO+KA8/YAr5Ipq/MvmhYy
BBcIew72G6CckJPTNlUGehvT2u/RUMIhbnX/EDcD4TdMZRfWs/usjKZ/tNSiiOy6NKxNVefCGYVf
xMlyU/xbNerr/a/9UTACuUdvZtK6oUU5C0Zjh4L2KCam43V6cszkQt9EA4LZdSk3Xwkgb6mk5Je+
HsQzv8o8mYVYbhBC/rXyO6Z1bq8IIMWcThBJiIQiinO7IaxIEKQanYdrM6b5V12L4xMFZEgqVnbb
gQHvVqdYO8q6+0VQh27Xksdv26Hf5AKkWpRfkQAJtUsnDKFdj3GAyh0sYPSmhYcYDtt/vT3pPpAt
YuEBQnnS8Ln9tZJG1zwjmFxFBO82sPfp/NfhF2uEdgvT4D9vYZZDUIU4TTJGYj17ORGlAjZZikcJ
DW6+C8Zk3wsmLL8yjfe6n1ZbLt14JV4uAsG0KPqZBAFUEFFbvn3Gki2MOSuLdnRiNvSmY7usk2Hl
Gnqfzd98eGS3OJVTowAI9oLgQN2qQ4/PLQfp7gNtEtraqZ1FeFU2JyswIO8paKseuuYPRuiZcOoj
0WnbL3KWMWfJHxCB2kIr/gUs/JAVIfDjL64V2Uhw8ueatOgCN0Xqwpkm6yV4oS86B6SXqSGOk4uE
UzM42BlJ+2KMOINMddBnYHTREXavsB1K6wVepwavD/4KihrMrsReTGn1iwYMP1M/rZyeRYxT+BIT
PofSxUAJZla+UpFHHVaX3rVhmr73Sjc44jAVnMq2tEVfj45qzjSYksF7grSDx4jEqVI7vznUwKg8
uzbNxrZKXlo9BH88ppHPoMHGw/2fOW3Tm0+tcr8R8ifcJJOQOaBG9fKylnxJfhkYze+T9KdXP1cK
aqgIJiUrjYrllQoOhESDA8rwS6UXdbt91QgRicGjjssFU3fKTHWMoO/sImxJG73cOPt6JT9M+S5y
DeGD7kuizSDhp9IEiS0wb9zff/hltadRPExzJqSQQczOIQDm2EDtJOW7NmplHfqmGv0tRR9NSsBD
L83YBY9la303QckcOhyddkZWyMIWIg3fsECaudACd+NiLvcZxajmFyw+usGiW5fFTmk81x4s8y+g
ZaleucsWn40fPhm04H7OHH5RpqpRPo6S6KrX0e92Yx8YG0HOnhnQcV0wALr/mj5abLIrkAA8kavN
703wWAgOlJp6TaJouOgaQiZuyrQRFqlxrCxfXllvEeV4OJovKr7knFL2yu02qVM2YAJz4QqZGj0S
2UJ1oRXXotyHq7ALkVBkJwLbu10lSfS8MEtdvaIF3yNRUADAsTB/u//u3rtUNweMCEAHkGtU1KYW
3SwMAJfGflDojWsiye1FFOrmS4aMxrapOu3FVFJUSJSECiM0RsH2abPvpLAZkfyTMwQxEnCzbypK
HeOm8qXoJSND8ezRH9y/Rj0Y38yhcj91WNgFtpeKem1PWesm9unhUMrB/bRbVHZ2spF5T0aURF8A
fQP0CfqqgrmMxMc+dVMFFZAhQ7mBrCQ5haXZox7If29AcuZvlt8ec5E27sZySxkFV09GxaPQW0lA
ST6WtwxIXC5AIJhRrnNCJKHe5RGKgC5uC4Wde0gaICIUu1uBa8tbOcOLzclNhdw8iEDKcphsU23z
T+1C1TL6TW6JKCekwa4CB2zXeaXyq+IIzRNwKfc/qLLIisDVyxIjNKAY4Ozmd3CdaFFbx/3oSK14
No3vUqv8qBvzEvgxMGUkUcJzYf7I/OGliyNbAuddhPERox7bhZWaljsciI5y12wEA6rJ31j9w1CY
WbHMXBhBvCLe10yVA1fYxvIzWnl2FPoPOYMkGO77RPhitkO9YZ88N6W1zyYV5FjY1t3KfHxRDExP
yfwP4XaJxuGcn9EAMOzELh+dZmip9OWyuvRo9/wOxvbz/Rf64UpQJf5vMMJo9/YDdh6sTxO7JqcN
jeErQ+4HNnV6Gus63t1faVlt8lA0lClyIZ/A0JBvlwIRKLno+YxOpvUvQaX+quL42dQBAmZtdQxw
6rTVof4blO7Bxwg3DuNrx6Uc+d0W+QNMbtZE1ZZYm+kXcSmSR1JuUhLd/qJIlgMRDaXR8SujhlUu
q6dMRhfEqFVUfoDL5btS7vVDEkvmJYQmidfUuUpgLSi9kG4NiW5Jq+fmk6Hk8jbr4nJl4L6IknAX
JeiupNb8RuLy7Q/MRIo/IzMkR8CsHhnbggwwqq4rH2bRgJgYkhxkvgxzEnXuqdt2Vg0JQxadiLpv
L8ldF3F1xtoJcTXJrn3X/N5k1hWytHzEmKffuKMIRg6CykEP/BBBg7wxHlvf/Y2IE2cwCNCKUCMp
sltBTVa20TsC5Sakk23yrbh8iefk27M0JgrVXEIOt3EMnVuwtcLgYKiBtk/Q4yqoPKr4bGnC8Big
4WbnaiUeqOB9/GZK/9X1lPIaW6p4SJRSJ0qBpZP6FHGMsrRKWyqbAefTyjqNUpNsUCQCMhwYHtpA
hmAg75DySBnCKYYYi3ajZsnBUka0mpPqVyRXKntGbNwTZobeNq2H+pBaMZJCUgcdaDCCPW0E+cQ+
73Z+HZbbHtm5M8PHP5i+NYc2V+pPwdBhmx34z+jHQ6WGVx/86HrRcuo8y/YM9Pud22pP3NqXSgmt
QyMk3UqIffcLnL1gSCn4+70Xn2Rot5suj8pAjJS6d/Rs0ka1tNp79urI7jx3BPhfiNu+Gl4rKXSf
mL4bTqCqwwPwweBajoXpKDlVJ8zN4FD4fXUYFSt7qBsfSgfipk85+JIHHKiNP6qUKFsa/uKkTFcd
LbqvKxt7eVcwSCD55x+QPwt991bvIbL7fueUWift/I5ChO3bHspUEv+wu34VaAsndj209T5Cb24N
qTAFtPmLBJUPMRjzQjC2s52aFABfK0wMHTkMjVdJqMA9G7157jsyUhKQ4SCFQfGl0bzqRyVQpTR9
ua2wSbC9xgy290/5+2h99msgZgG5mtwQAN7Ogt2AbUbb5LXhwOILTyh8gHM1R8246P3wgvmC2PLr
cPaJwlah1R5Wb0mTNb+kJh5eGDhUn5XW1e2E5PAxLEXruYiK7GFQUgNpiiRxfBUREBhiiW3mYoLY
rB7u6zFsd3rvUdpYQ8L1WvlM1RO11E5yUOs/BqPwP6V5jkzY/YddpCUTWhMUOtk5vbTF6DdTPFqe
pdk4ioQ2c5hUoQPmJjyAAJY2ZdGt6XQvy2BrmjHThpxsTEEjKbdnpgNgn0tyajqSK1R7I0/HHxQQ
3mOA0p/TRMgrhKXU7Nn97UHtxwJFFrX93fhG9gYKr9wRUeWNPECau/8iFhcIDQQG4MylwQEtK5Wh
VRD39ehd5gVDzjbK9FMud97KKtM1dLO1mJpMxTazYsoUCOq3T69IaSjKwWg5llw/tpksvNZyh/5a
Lv28/zgfL0SlSAMRJMV8kBomvha3vm45Sdukj7pRZBvD9atDDlt9pTRfVqc8FGC+adr+3iSfXu0/
qS2i7zgCybHpCO2Q/E7TUHmmBhW/I9BZOVY4+pd4CL4pwiS+VGRTgphYqJ0hOGONSfVDwIISZG6u
HwesQbhahPCbjnrksaMIb5FhHkOYQJr15/4bWtzl7wRhRtv4TWPEMhcEH5rYDLO2Nh0xRc2uF6XK
1gMFuTe8yrtLZA7Wo4Co0RekcvyVm3nRcmHpCbLNRqCfwVG4fWFthpKgpkSWg9ZjuBO7F6M3xG1n
unTJdB/lNnet+/TRwxoc9anJA7Z/HtJKzQuUKBJMh9MZbccWu4gWYb4nPuukrIe54MVktlTbut+v
dZiWpSWPC+ILBjUoG9yCZqUlCseWj8qU6dTBIH0S07Kz0RSvtyPu9o9ROwmZI5W1HxDkyW3PNMet
FksZToCVtw96pJMtr2gvnVYyqkPO6wfsIWgygT6ixzM2CRVk4fPqRhiRyKuJl1FDuEYL/XYrxdxa
vjsI5VajZt2NEDmPde0j1gMjwduxCZC29Id431bl4Ah1v/Fo5lSbCtMHVMvyMt21CQK5CENO3p5R
GhxLMQjO/jhiVjNO2uGme3LTIj+hSVs/hlaEnXDRqUiAyXA0ErMfNjrq5J/vb15p+UHhxE9IIap+
+Cjvcur/nLmw9KUgbiLFyQRFQ52zhctYJNVjkIyGYmu1HG1QB2seyOm/FHUsbcJaD7a5BvKGXPFT
UMvhzoeHB48VCU0Yql31aLhqsEMBfg2ssIxF/FYwCmAfaaxJ6qyDIbU6WqlBzPQLreA310x3ygin
2xuDl/tvZXmZMYSQ6BJO4yH+dXZx92OQg/upFUcarySrgFQ7wzjWcv550KWVlGl5X7DABBzlzgSs
Ng+wiHBlvhJrigNarn2SqlrbJG0vbP/zE3E585FopQPBmQN99B5hcUUVFKfAF8GuW2SR4sT/6att
jjMUyIP7y33wUGDZGe0TykHgzP2vCilpClNlTjkKHXNOo3EZqblds/KdlhBDmrQ8l8UAhMsJpdHb
ADhkZdfo1AeO6Hk/0JYEQD+4UmBXYh3aop4/BEMf7sceM6gQT4Vn2Y8+3X/S9zzj9iZmpjfBRMjg
wTXN/Wzivh47qRgVpx4jpLOTuDuOaWBea819Bk4xfIeRx5WglVn8KuV6sdHp2vdIvO2acFAeS9n/
GmhDh65S1DwUQ9fvhVo0D4oZZXsrd6urh4SJ7SO7dXLjjsZdWz0MsWrXXglPu5Lzjdmi6xVBzYkB
bGc7FFgMu4TBvC29wD+HqZStTGU+eu2KqjOH4J6mWp4XyaU/FKVlNaoTJI1uj4bRX5CjxwgzimXH
M8ziaylYVzpSRDwmBcAaJKP9fv/FL0oNsgH4e6RaFNGwU2fBQPM9mtKJojgm5KRTo2kNfelEfUBv
DiO8tH6r0Xjcg1Z29GJQVlKVDyKRojHK5wIERsDM/HbfZRL+EZ2RK07saxe5reXYzlLpsVFLIMn3
n/ODo0TljQw8zGbI6fNmtIQW6SCEmelk3RD89Kz0R9H64sou/uiL8hnJI7lgaUwYU0T85xoQ9FwU
BIVVlEGHYBN3AghHbj8motMIqQovBjLc7SRpfEA+/E8Rwdu5/6Af3EQ0heBToLdEqjm3o4pCQTEb
JbGczjMusjo8yUOCNDFd681QZMnFCrkSk7xdyaE+eL+QGKZ+D/n0JBBz++RjXQUq3UbLyZJI2ueW
J+1wnlrL1z9cRZtsVqhXLDDCt6skUtKipu5ajgDx9BoH4kWR+vj5/hv8oCaCHsb5nuj507xkVv5q
jWehnqebTh4rV6aEuAFC4Dkrfp5fcl0tXtApHx5Vo30NvV581vxE27sV4ryxmnanyPDqc6PVKxfc
8qBikMGkEqQ+Aw4cgW8fvZAGZkbgspxWHX4IbVU/hAX0QdfK2nATinW0UfQOenhIAXQWXNVcuYuW
+4rb1WJ5dM/4vnM2YYnhoRRJVBWqWw9n1CGzbVXjUqBEz0W1LYU03dK0XIM2TR/09lqAI0BiNc1b
EEmY30yxj5oz0sSGY4zZtzhqgZuhZ5F14Quj2zdFaNuVkDTXmZs05qSJbyvziNNcYPbx0daUvKoU
RofcrDkMpRYccmsMJvhm+Sjp3t5ACvhBDVFqhKuQ7MxGk7YdOIYNg/tmrRPzwfNDT6FOIG5BOZtX
RaKQdxSohOcmT7WdGHJJ2WYQJj8iJisPFTLHTp2a0m/R8gT0C7AnGaOthZfIsIFArryqIhI7sjsm
u0IV/WuuKLSSFO71/xxeZcjq/D4SFQLfnOAbBkkpFjI5paQG+lW30scYAeuVI7BEuKBnyBaf+N6o
DnJl3Z4BQMdNiLuL5HgZXsG271f+Jgzqfo8C24MfJekWK6JJlxPjMUtpPlVj3tBJda2/KxHig8/C
dYk6HxtzSgdnFaMrDA1prCA5HVLkJy8cs1OuahRAtJDC1raEXP3h+kOLTGUTHeLKGK6BUpwa6IPf
Ky83H60cIRtqPuQEGbgVycmTk+RsNWtV9TJqkFpgdUNjByi8Ms/1dQa+lRBKujPKwvjHq9BPylpp
m7qqPSjG0e/DL7FUjT8ypK9WtsR78+T27LI2/UOO1DRwniNrhGZUws7qdceyQpueyKUulBwJYhS1
BFyKf5XJ76Ltf2WhaQNQO6V6czZpSNjpSJ4HncUyT334aKBx2poPoY6oQO3bldb+ESztdP+DLhMR
9i5iC0Bo0eCib3K7sXw/AxvoYVzom+rftA3ypyT28q2ltv7KSsuaaKoeYMBP6Q68S/l2JdELKyHJ
O+UplwZ1XyiJsu9iI9tVAC52U+G+kg4sh1eshbIV2BuyTNwZZxezJtYMROpYeSoxyqLNn6gHIcaZ
zgpi/ZecWtpZL1Lf7qZ8X0Pw29Zcf0dLRP0c677wwzNDY1+2Beb2ob6WNCxEx+j1QBSnF8EGmSBD
s0tNILqjel/rjuc+AQrIy3yXDT7mdd+ERNoG6C61kf7Qpukl0+J+gx4PYuA/a2181r3qoRKOuonk
0WcB0rGQ97YlPpXyY2A+6y2IW9Rpu0DZlla3mVSgelC4fXWss0MrGGub/YPMjychizYUQyZleJ9N
/JP5UdyPqc4/NNj8V7/UIoSXS2wnwiZ/9lwz2lZodXxrdKnaIEyVH6pcWGHYLGMSlQQyWQwM3mvF
2c5CBEy2vFCXHb0LpEseC8+JYu2aTn2U2gK0X9B9uX9o3muD+QFnV03mlbTOFhZLnlTrpd97VMNa
clY1nE0YVPhato2qahc1LyZofxU/uE4M9uOQbhofaKSenZIie/VEnDLGl97MN6J29t1Lpro4IuTO
0O/qyEf/WD7GyqaPauSJ6pf7v/yDi4R3BW+KMCKDlZwLaRZiZqQ+fj0OZXX/5CdZ9OK1fegYeSVt
uMu44HFn2WmqIB6qStV2iIQH22oEiH7/l6gfBGgaPBwDDugkxDr9/T/7ppeDFK+lREVObgR3oD6E
kwJ6Il+x8dlZ0YsUIjwdbk3BPxZDfeIQgRQYdoJW7OgZXS2cX3xstPLXXjiDnNTK11A4lBqSdeav
QHzSkNXLr0qUfda9Aneq9NgZ8muQnnRR4H/xHCOsMAh6cnF68erAsz0fIEQd/XKRgS3k8RlO/ac4
RYFcq5mDjILxiur146QcQOmyxuGf9CVn6Z5CHfyu6UKHBbLx7dvQs6lYzVvRKRFnUgXC/ohvT/RV
6LtNQ+oTGNch/EzDD6VaIRVtJXBa6eL3f0fla69IG6916KZhybPPvclhLN5kqXhqTOUHEn26baTx
M3oOzpju6/pLhraQqB3vf9APigfEJWBGUGIS2nAxvn0EdGMQlSub0VF9bbz4gozkAdXiNcndZB+g
S3sIq6x7bHDNOohC6QJGj5LBhk/dbDH7iB+MNm5Ovteaa2SFZfEEgIFMkkiLBJj+rrb3z1br2kgZ
chDBTl8H57CqAzvQO+0oYRlsj4oh0NxN6h8koujLBnr7q07HYK+NKPxbVvY5c5P+W1tWK0Hko8DJ
0BduLSgGBhfvB+TfX9XLrhrGUNrIhaRzpcrfSW/9U8iU/hlL8OCg66WwU0oZjBqd5rPhK2sqi8vb
n9YHioYTE5lXo89u/1awQpx6wHd4SnSUkAkAIwBj62H0/bVEY0n7n9osNPWoaUzIAXPGiOZqGa5K
7uBU5tCekdu6jGoRn1HZLR69CIG8ooMmU6ai/90DTFuDAkrYsK0/PnALJ9s0jLkVcyVoHq1Wlt4s
wTOOcunpz+IwGo9K4Ior98pyrE4rgS0NdokwjwD37PU0UhSYRWH1DkrHZ2gVvYNQb17ZvijTDww0
OyZC23pvqM+VOPgPIsYXD64V9Oe6jbwz+oiBLZv+8FSVSe8gkGw+dZqxa3KjvpSRX+yooA6eV6Ff
kBbRtamFn56OMMtKqP0o80IVHdEm8AEgMWa9maQZMcmpGuUpLJMtIgnuFhiP045Ks7FydWWx5Vkj
66JOZo4F5Anh99soAHTP9LWiUJ56oZHQoleMbVGVf+7HmuW+hfXDuJiYQtXDhXa7SBQOIcaZVuy4
qp86eNi9DIGlPY5R/p9r/2khRqSTwDWX5qxPB/PdbVW5ih3DE9KjVbS/y9g6h5iQbTopuqTk/nYZ
Jf9Zxgm4usYwEPIKUFl23+3ztZkb4bqSZE5gWN4r8u/f5cH/rOYRYBbLbI6Rj0fR/Ve6/G7TkvAA
FFgz1AOzC8iFlW0kY505gmfqF2R/5EutrYGjlpnahACkfqXa0GnmyLfPJXZKm6DyQa4D9GMX1oNJ
zxWLBwNbObuX5R7nuzZaOcbLREOny4pCDnQ1isE54NEwU88NRiN30kHrDlzBwkuVq81TGZpvVqle
GI9L9KCV4ZK5tDhWzsOSG8C3/Hf5WZ4TGKEwhlGVO6NY2m3y7MaPAqisrrV2StdsaSp+dpP2qAJ3
z5qfmdnSTEM7qEw/FWHNoOxLQe4e1YexuLQ4dNFW/2Hm5dVCJ3vTSC++tabX+NFOoN5CzY2hPQSq
6e//uZcsMcX9cggKGsYoSNeuJe9MK1uzUfhoKzBxof7hCiS4zk6WKEKR1nwxRwYn8k5x4PNyovR1
MBNMKcKmvBqjupYHfLDmJJCPgJ8IjJ2m3u2TycWgV6OuJc403tdBv6pa9YJp2BbTvF1YuKjzY4zV
/kRc4inMPyWW+ZLhicvlfZa75Koq/iHt1s7EMjqDS5jQRmxNgHzzzi6+JkOTR1LqhFn3tdaNjI6I
qJ9GNUFVA2fOtbJ4+RJA4BGdSYeYwRDYbl9CLpdFMBmlOdgJpV+jOPb2ZWGOr8EgA7mScePcxGrY
PUWV7J5q1XrBE0j/kgYF2ZCBzmDpgjGzLd1TXpI6DU5hboxvmBD5n+8HpA9KlQlAT+AlP0I8SZ8F
iyzQAIKVORLnJC/HypDdS90perVR9ehbb9VXN6322J2iWybhRfqlGLVik1FvrNwByw9EYcvNSUYL
Jo1e5O0Lw83b6+IK9KJYok6qCJ2wbyqrOGS5xrRQytaU2pb9ZtYj6ZhCJTPq+WAKxGERZlCynKD1
IvS8inyn1SZWI6W6r81eumQdugJN0IfblTc+5TO3ZS0YFAaiYPCmCYo6O5OyMSqC2RqNEwWitgvS
Sj60gyaccYexjngPCc++10MZymsk0qD0fsf/G3IHus/OCDR+2yXWmlzOB7uV+hAgFKAoNsF73fRP
MIqUshcThjYONob6kUzWPWtakW6Z0mXfAdtauzbuv99/D8sAyF0BJmZqPGtIZs1u3xp31iIL+pZG
OCWpKUXGZpTQPLu/yjKHAan0ThJB7pT54yxRCgtNCMu4LBzEMirwg0l1MKVcfB59K1iZt370QBN/
CHYuAAG+8e0Ozuu4GEzTzR3MAt29C6aFnlA5rtyz7yOJ2+0zUX+BVxBceW9zBSv4oJQzqeg+hRVT
aH2I0xMJ1CVNNH0jV0GxyzPtZz6o/UOLjtwfq4bSrhhU2HEZpbuGKcJOiJNqo2vjW09mtMfzNLCh
0CtoCWBCzPQ72Q1Cq/76r1+CfUVZAmEY7Cc9w9vXU+q1MQCgcJ9av6FPE8Hby3BZOnQl7dv7S31Q
9JGETAmlyLcn5M8+RZUg6QscpnCgerzVVHkvQdm6uy7yvH0SmJYdE7mPiigwvDfHSYuxrlY23rTE
v59Jwa+b1Au/dUaloCtmj1v3jVGmWl0/0e8U9h0mnrvAGszXyej52EVZcGy1qnJaX7lkbeytiY8t
WMUKSk5ThEHkmLOlzlFYwRAYQW52xlOD5vNDZ8rFKSi8fe9OUm9iuEtDTrWP8x+1efQ9aHT3JLTQ
/2rqjZdcaOVNFBf+fvDlb72bdscskJrd/c80jzqImYKGY+w2dTO4lKcD9U/UsTwPzsigBtfWKn77
XafRczHLk6hFmaOUAGaVIG2+3V9zMX+bFqWRSo5Kwskfs0W9FC32LA7Ca6Ko3qfOw94GDjsKMjEj
T7OHe42cqn8UFBlz8UpIL0io48inj7kGDypfKwjm1977z5EnqNyUnVBt3b6DBigBkDwzuHaC9TOU
MZhVtENsciLTImtX9uT0bDd7cnr2fxab7Ulq5oB2vRFc1SYwH1x0uEEKoJV7/xUvHwni4jTKJbkl
KV/crFLryUPfBle5tpLPZuxSg/CVN2Xf60eJinLltM9DPG0OCeAiaQwnDWWeWYiX6edgJ81TdZ72
c9TU6KRFdb7xB2HtmvxwpWl+Q4nKzTWP8JkqUL81fXDFPMTU7BTtLjvuW2W0KR7Dzf3XuAj0789F
1guqd7pSxNlzdVik46PMaiV2lbkS7hVzml4FSAh2GPxtRrd5ySNQR7TDYeIYO80bjmIy7vMkehzG
AX4FTXEcuDYkNjayKntP8S6oyZwDL1pJ+ufZ1PRbJ8K5OgHyuM9nvxUZPcMNdSu4+vkgQwBJzZex
ltNd3qJDgd13t80Gzd2peb9Wd370TRh0aUg5Us0yB7w9QGlklmXasXKQaKotYar9EMSua3uimv5H
0tH0kEyGp+cEicIVf7uUMOqDVgbIcPmBkWw6HBs2gtV1K999eUinUwokj21Gljgfa7p+JNRh64XX
HF4jw4KINAwm4f7+7vrokHI1UJ6xtRAwmf7+n9irI3IIRbELcI92n2LPbZ2Snuy5ELr+KUBH7fT/
WW7i6aJ0gbHL7EIGuIPpSc4ZheaBEKn+lxSz2FmC+VOO5X53f7HlvcIbpD/OnAzLATKx22dDblXO
w14kzPUtbp+h/6cQC6S6mrA7xIl5DeXq1/0Vl5sQozvwAlimkTiAer1dsR3l3G/UjjG4qoMrjvty
j/RnY7dK0a1E10WngwRNgrhDs4MAO8Gsb9eKWg1CVSprQDaUvVy5+54u6LY3K+jIXX0WulrYmr75
U8s+yZ587IPHWL1m/RccFKsSyKF6lsAwyz7t0HjcB0Ivb0oj/YLrgovdUL03YwUlqTVbw0Wdyc+m
v0evcpLpA+Azbft/NlyXB3pvUV46EUY5dpgo3RadcnJXPzS3UaHlX0MUA20sWPUnSWxxOpZQeQkN
q17Z+R98K4ocaLmUHhqpwOxbaWVd6mGEODfeatLDNJo/9kIApxXw9sq3Wh5lY3IQAKZAcKIMmXX7
kPHXCisReifFy3KPBnK878Uy/Xp/8y2P8u0qswfKvDzXS9cbaGOaYNMVGQMHUzpECkMt18sP91d7
nxjeJhHctdxzUNMNxBLec+9/PqQkILxjltXgeKm0Fyr3c27K7iaqIBX6eAKci+67EHqXRrqk4VXv
zmHxEoSvQ+ho7kXuf3mmo4VXOUrtZNg0RbvJ9SswOSfO36roZ1Wek+63V3ubUUSAZy/Lv83x59gg
ZY/HgLWj5YKN6vcOefHBOlsmei414t/f6vzq9ZfA+tlZCiYFJYzrYyhg8it9UrRnYfwsijsqW6F7
ri30wsKDVvy12lMnvSKb39KOxHzDNvy/grXJtMRuw6M+6Qz9TL2vHa7mafiLeXrkQ2Gp3ozgT5r+
TWDIm65KmnEeqrMkf82tJ7MBASVvU6SEBfDbRnzC98S+//4XtQ3JMqixScWYvjztg9n5RwwBw3Bq
KdCDDSPKxpJekeHXftVW7z0Usu8hD59Ik8G5esmA9dno7hprji7vafJsF1BWTGhBMncUvqdT9s8u
SKLehMzldk5d5pgPiOcwPw5a/YaFBI0iP/7DEDDejrH2SzLDjSi9hQOdvhRH5lNaYKWnnNtgvMTV
N7P/PUp/LOkYm/A5hKdGfRNAVmRj/hhlD329DzPjq5rJz1ryhl94YaOMsaFttxIVlgkMEGFqU4Yd
XLkLqq8m+r7R6bHiyAH8a8X/LNA53QSQdPZqqqUPaPbbilVoK8suxrnK+5gOPOhkDgfIYZaSSwX2
5ZX2P/bOozlua+3zX8XlPfQih6nXd4HQ3YxNilTcoCiJRs4H8dPPD7R9L7tbwx5VzWKmahYu2yWR
Bzg44Qn/MM37XucjpVbXbKcF8cvcCMVWT0HkoT08KJ8TLdyKoswfsl4zbpIqr++yatBvRI9xtQk0
9pcvbMoy2AWuZrjoK7wEp6++b5VluC+nkbzvEKStEK/e6ENpe9TM3GYFor29qE8PSkxeOEso+2nO
igA9XE2yXUTynFSMhuTtZq77EgLsdA4McdIcZbK5pTn6VwlNBI+Pto4FPVdVahVaeyFdhJzI4gIo
s5vnD0NRsAaHmFaa4UWKFGHEDTpzUb6lYfndrGrNLdvuAa3RbZvl3jDBudcWqz0TuZwe5Suzjlud
ugWJ03E2mKT8sZiRN6hrY7zPlSH70KY8VYil0AMtFu3Pt+f99C7kFzL1SJmCRAbWfTjvaG40JqVx
ea9KMLOFE3ebIaqmQDPPxc4/2V+w9LmoDBqJK73lcKSl0JdYioAtWMid+VECrBHab++G8XIdxVuK
auH30eg/vP1+p1UQvjgxBygiwNYAwNYJf7WMtaICWxTny36EHf6xAKR4ReurQnBfmfclBe19XDYj
pjfk+Lokfa+EhHZVMtee0CKgFOR52wFG6oUJA96V83bAM2rMvr79mKcBq819yklALWTF9R/FCQnu
HuncmWh3aGEFsatT7sumM29rfUm8MTHSQBv6c93Pn3x7iiAgkMFdk80cIwVKpNzacFT4ImTMy6TY
VLvxgwAKMJxZZScYQfYdTHMQkFBvSJ+OhRxnaQamZTtgVtTU9JVBNu/ydvmQ19kC4tIR+vPcodHl
1Pk9HQDXxC7zS+0Y01ZHV/FLO2WPWjS0m0Fo2i9HaPBSTHI5Ho+o5phCpuZFG3dT3e5pbURoIxmS
W091ceZ4+9kyXDt9L3fL+p2PlmHe1ABnjKbdJ90CqiiP5ysbAT9XgTp4IzRJ36RTE8iqSDYEIqaf
WCNS4GW7RytCCwBlYaHdy1+gnS1evjqwzNl01mJovWoOr3QUsMjd6RYyE9TlDveKLXow2GZf7UX/
OUHw61IN2/ZSz43xc1kCmSkjBxJkOBvXC2Y8dwL3lUAu6vhzL4+XY/HLzpPaKpkHtoGqAh00svvD
57GEilS40db7GFraB90Y69vFTj8XU+J8lrrUehhmcPtSYl9LbZzvbTM2n1T0QjEgHD+lGHL7RiPn
v35VrYI+QBLpl5CfH19VvcD8pu/oqOZRXD8mXRVvhjJbgrdPhNMLkbYI1y94dHQfwHsevnsPhls0
wOz3ll3E1/2SoPprzvaZ1b8uu+Mvjv8rQAEqAEiHHJ07eQ7KQW6qBiI++RBkyiZobGPxTSkGZD+l
v9ggWT8oY1GLJnDEq/3opUbDrpepVqs97mLiSu5lAsDROtNHPD3WOGdo8hK3rFYsx1tNFXJE5m3W
iHREEcTy7r6alPy7gwLj25/oRDaO16HstLawuLJX2bPDb6QqS2zlktPtucgQ8eiVcKda6dZMu3lb
oQnxo27VXSLE/HWY5sQD5tp7vaplKEVrj6lVntMnO8HLrg+0FqfW8AYhKPsovKkFGIwUX9l9F4+7
XjdcO60VB7ZAH0JmLjLZq4pRe4jZyH7lyIEsRsdf5L7/hPHiyvzUnYpmfTW6ToxujYP67jU/a7tZ
IYYgHRHE5W40hq92kfYu0pLz4yAc+aKrktaTc9EubqwlwOfyQvv29mSv4cHBSqWbQ3iywrnpmfJx
D+e67qcFtc9Z3ssd8BU9XhKkACvnslfQCSkKO7kYQGM+VkqdXCSytHhvD3/6rWmPIpdGo1xfiW/H
RTk7j1tnSXNln09F9hjazq5Ol2kX5toGpCVo96ELt8h9fS3rNPOMajB9CzsHdcEub17G8kwT8GSR
8zgrY4k2O1YEJy42kWIKmkuFsqd5n1/mahRfz9D/npoiPJdvnpxE61D0GyHdsb6Qvzmc+bCPxWw4
lUJ1oVruJMPqvEmlR/72BJ+Eh4xiY9NKTQamBEySw1GgFuQx8vbyfiUHe7kqip1WKSN6Y/O0Z2u1
D41hDEGD4PqZu/mEI0AjiKIuGSx1NWgCx6VrwOLNYDui2+PojK1ckXWfJVxC/KkY1atGKPPOio1P
pQwQMa0isJNY/e3nPrYfZgtPWZrJA9YhUfiQIza+qwfsfqu2+Qpm/Y4sXXaVzBGXszMVeynuuMcp
y/yp5yvfBIFEdVcjm7XRJmxZx1ra1CAk/Lw0pC+0TdTNjGfrmaV8EmvyulRhIavyD82So0A8rxJn
wPSazmPTIotK/cq3Fvw+01nBKEBzenStrOxc0Wg92g/3L6OuLRqghLgCnbhpWoudFYPe7RH424Lq
sLqPBhVAqR6ASAc9sXWjZ55abYv2EV0cdxwvBWQMqfwcpWDDi/uo6/z1mK11nVrnfTgiGKHWq/7Z
TkrxsnKe6lHdZCL18+pWxBIOCBvkm+Oe7odS7OpQw8oSoZ1EeLaeBZHK9MfoHt7AOY8yw5NE5cfD
uEmtdAMTb2flYwAP10cNrwCeELdIfpbxbtLLoEtzfw0U82z0cn4sNIJs2gk9AvAJXAV8sR1oRrsp
bfyw+Xc0yrhA2xs9T/xQugC9vc0txcuibzJPM+nbXlW3XThvC2okCEi1Q5xyMUKNf3uPnaa/FDjo
j1nklWvd+LglXZqdTK+qlfdhv7i1tOC/i8kg2m3OtaTN0X5mtrYTsZivmnkL9wV5R1wXm8vZtP6U
tKa6yI3S8kNaFB5+1VEgwTjwu9bWbkjfzokKn2hegCZH9otSF2uGo//YaMPJ7FCRcpUSkyGqXVkn
zTUqrQpFw1G60pdIuY3lPHFjIN3KaOuB3Iow6HJNuRJa/gWIw760aJGvYjKNt2TpuAk1p7zTiuXc
zXt6RoIxoMVPmZeuA33Iw9PLXHShdTNYqZpqgT8XU7SZVau5f/v7/WyUlbRAs4bAk9b14ShOLRsD
xMAeqp+NlViFEK4po9D29ig/ueqIZkCsIY20lsSOg8K2L+NQ1rr+Dhsk65JO2BcVLwS3LdTnSYbP
p+kFvo/Dlrqcl7UdAjZWumDeHWXJFfOrnIlRTxsHJKcgBGgpkz7BzT6KaqqiNdpIyuq71ik1T6uy
cW+XqHaXSWRskiZ+wqN4CEYAfl5ZEXpJSC97SSYe3p6X09lfYRzMByLX0M+Pp8VIoinF96W8Wxzr
ydExaK4juTpzDZ4MogOFx/0CGSd6zCdNktLpIsw+Umm/ILp5DR+R6l83VWdO45Ngah0FWUMWPwQl
EoDDhZQmLFNNmaW9pFdLIPKhDnqzGnZODQ7CtuN00yejeSHNtrUFHyididBftBAOLgM8ywCGrvLk
lGeoex6Or6lLqaXGaNwaY4IYO/asrjLhVtNUceSTeeowtKgTuk5CBd+eUU9Lih+zM2hukuVYSSJV
1qnZ7CGI8ykdBoBEkTRgr9ha6t3kpNbOpu18lXXD6M44vgdvL4STC5TsD04Xwl54zqw6wIdPX01F
IYQwsn1WNIpP9amET5VSMBrFtlWSCzPp5XN78uT6RHCGu3rVkuWT8eUOx2z1qWUaafEUuCh5AjuT
uzFFOsSaKv27lWjJxVRRm1aWxbjBDwOfy9CsL7olsbcz8o7e2zNwEn1Sm2QT8DBEhfSPj6oZDhr7
YZ0sNVwLtICxadI+NQgK/ynNkn5m959uCBpnUOZhQnOXnGSo8WToYSYBV2ikMttYwwpXQkbxzCgn
0SezBkoXFsr6VWmrHE5vD79hplaQ7kOrLzdpjA9qhnzZBpnz6GNTjMmnrArjTUvb68zIp6cbgmAY
h+K6Bc9xzSIPh86mMdR7U9T7fhSGP8Vyf4MDQ4r/YLqp9CnbRPA63TaPqwsLj4MBsUYvLfXh29uf
9PRIWMWNuHAB0FCEP0aLhdao06vpir1hgBNBUkRshWF5SjqP93U6z8ig0+Cp9BGJ5bBTz8zC6ZYi
qUIiH/Dki8jHUUw6qrhELPJY7KHWxG4JYWqr98bgswPfp0NmB6WSnvNUO63JAX7g/LFlshpqLMcV
aeRQF0S+bPWWi0sPCFDrgEivLnyR6dGXSJKLXSwvEPwrJE9dyj6xW009cuyRmd2UdaZ6lVhqmo+a
/NWoezZ9VmfalZbLzq/ut5VZjSQG7GoarsDKD9dIupSDXU+TfKtL6ge65AMVJx3tnnA4c/2cfAfw
GSRBwFso08LpXnfjq2q5VICXqCsGWqS9VRRfLGwnywrpibbNPoZFeK6XvP6+g4tgHY/Ow1qAWtX3
jxb/0uplS6tfvoV6KtzYmhLPjPL8zFudHFfrKEhGk+tQfqb6evhWZZaHiMWN8q0kFehg4w13oXJi
u5TZlzMVrtPgibF0qCwvXDYOkqOjsZ4SpSiWTr6NTfVBW4G1mLtkng4i6lnvp2E7dPJNWKsPidm5
Kjj7xs3ayNlGBd3ScrJ/vL2tX1Sqj2cYB4EVCUtzgdDx8N213m6TyWnkWzuqZ7804zBACiS9VCqt
d3M5dLapHGe7JZTTP2sTZ0wXTnL81VEXDdF2UTgBhlrdto0s4WI9Xm5CWhVb086bHUqTPyYzj3fA
J6WtnBnPYZbVftOqM8eUpF0ZY1bcJksVPzVmOH9u0W7f5ZVqXPWJbu6bUige5zn2q/rQXHOROY9K
2Z9111nP7sMZoIkJOId4AwYb/vGHM2BZVZr2ag27UOlN3xyhjo+Dcp+lqudUo+Ezpul3Y4tun2ZH
XtNKzZmA4bRXTlkBryaiLpBBa7n18BFC00rVqIQLopbSpWZI170WdUHTWtNVgVbfZRfnT+MypFel
jIYgBpM1vINUw2sjK5LrPGdCtWhRtjjTDn+aItf9sGsxaM6h36d1tGsJcrYpV3bQEP0EozLJ151d
1JdNoglPllDd95YZRuUya+ZNGSa6a1eFdK1oSoPfYslZb6HZlJR3b6++nxyxCINQJ1/1fBBtPz5P
mkmq077JYNjMmrTRUaIPTa1DaCNRGo7LRPTXheS0fpstu3xcHkST+7mG9a08dMZFkdKDJQgU4QP9
T8enqLHv7VE7c7qeHno8JBwQ0ipiDC6Cw69jR+CoWruTwIrrzWU3x0gm5jCXUhuMStKmk9sNmnzm
xjs9+ajU0nSi5OVw8R0r76W1NNUrH2PfRNHygGZYeyPH6bkW37q2D9b+Sj7SwGSueiAIoB3dq+g3
N7wEAgoy61+d9TGopjELxJg2AErPehCcnn4UFRDoIoyivg+kYX3rV/eHbXLSGvms7NOsRt+77kxq
Iv3Ufa5GXQqasMWZQEtu505RL1ItNrysQjdelabOV9N8egD2di60O/m66yMh5kVswcFGQ+XwkcoO
DRBrRkkH+bnP/FN4eVEX34sKmEqky8mHOTwnxH7ybV+GBNGOeA95zot+7qtZwCB6MucqVPZzYkSe
QPbUT6dq/NUSMCpI9CxXkVeaRBTFD19MlpGtzmiI7vVWiTb2ktufe6Tbd4VUaQ9v7+OT4JDIjGHo
RDGBMMWOdkhajymyw8joyW3W3ybZVe+0GAE6jpR7iAtpskeLPVBRe7+EJHxm8FOEDCZfL+KRVINo
txxjIpYMP7PEFMV+RP5ui/RiuMsMq6UgoSgQN7G3koOxkR9lO66DocsVXAqqISgoirv1aIReFJnz
mSP9NGxfHwrYMfOyUgqPOet2Nkhc7HGxTzS9u6CoLftVVTnbDGMUN6NpdDHI6vvYmLxMTlFtSrJd
qObnyqqnWDAeg+rIKm9DGkEicbgINCCVGPyM+b5slJtZTqIbtDa1gCgbIJPSVH4Op8N3ejnzpxJz
7zwrzwRXp/uLqILUgeSBasKJTUaxRBlXywBHvNcfdF2KLkSKapYU18JHyyvItebclv7JW4PTAiAN
1FbGJEdfA75XGyxHrlN0RZXv57pskWGtna9tLOFGJzJKl6MtA++gcpBSMWORdk3QTQ5Fgrc3xeku
P3yIo7iioEaUtW2f76UskTaNKaVBXqXRh18eBXI/PR4atJDwj+FhhXAUKSvSeK+OMRg7WZH8sYTE
9PYoL2zUw4uCMgwtQ2jbiABScz2c0WSW9UbMZbyPnNHnMneL7GOuJT5cpc1kfHbUu9S4FNpHfSw9
K9VdQLSuk/f+LGE13N9a4Ywec4JPoeyK5EldslutvDT05z7SMYx/UOMP4YSrRAb0sh89uwNq0uQ7
IvONXY4fIEJd29HwsW6/VnikBW39DbXjX/9eEAC5A8E2cBEcs5Ih/fRRn6jRHk+VK7uQVLwiurMR
z5qxHE+kDYgQKcGVJHAcb6MxOxGhNPE+Q7h+Vxuz5YUw9HazU21iyYoCLDpab7RTx7PA0u3KXFVc
cBfdmS/6k9W5sr7AN4OdJZk7uh06RD2cHn2R/TikGs0NzAbltUL69ro53fxwy1g36wmAXO3xKVj3
zhAlVhnty6V9HOXFeWg6SzxKHFS4oCQWKQ4L+P0vD0o4DUqFuB7w1nFAH3eAqGIbaaFF7vKLBaOI
K4Dl+K+E0ybPpMEnEj3ndHr6oqTETCSpKnbakNsP90enTzFdYVGiqgI+0DBT46NsL8K3y0nxWUbR
VdIU+fbtFzVOFxOjAk4CaAJiDpWKw1Gdgj5aM7flXjj7pQo9Jcbf0MhRHCvcCobBMm56ONrl4wQG
Vx4fc4lsTg/C8aIOdzW1KjO7Ff0Fwi2uZd8PyVe9cTxznnfZvFM03Gmgf8HNKqqNNsZuqj0oxY0W
31oOZeDI6O7NRdnMMpj1LkfjsXMTrlUnKTahKLYdUpmDInyBXKbVZU8FwOdgzsHM2q2UeLHALWhs
x93bU7JmSq+3FyUJKnS4zVor8gaA5OGMWAt7Wx6T8X3J5bBrZHzRGswgd1Ila/Tm0FAQ1mAFRa+f
OyJforaDoeF1AEYiaF/9HCglHA5tO0W8cCnl7xHKVF2BAO1Dnxt3rSqiC/xbaKFFzHVoF2GgpWxv
sx/1XSpAkhfmjFzWUKi48prJZQVowCuzwtk0HJkW5q0PS4Ht1hR+fHuyTvp9SEuQ+dur7CCr6MTq
cZqiLNZbU7on9d4holJfVsCl9nWcd4FUG+1O6js/N+Tal0YCmHmS7SDUJeUutRNnNwkcjntK6uas
Yjc+KNrDbA+tL6oouyvUVD2z3E8CvRWxAyEfcxJOUJofR5uskpymt4ZWuw+ViERB1bsNRILqMwjz
r/nSaO9j0TgE7flwEy224Tam03uoD4ebBpsqD0ulwcM9PP3FKxjYHp29NY1dGRxUig8/fFYtUuVU
k3ofVlEcpKbU+X0Uh2cqR8cH9ssoUGSwN4ODT5f2cJSpzuNyXFYrjTmpN9jvse2aRly8vSReVFhe
r2KKbACvgHZrL5nD8b0wFEquiFwy7lPFaTZmq89ejdIrfGj5CWWAyzHTsiCz80dz1eiYuz4oh7QO
5gnRX8cWbVAVU7ZzSke5RGzlU4uLj9vHD3GcxEgl2x9SQ578QSurS+rsJqcDGRDKKo2nRkoclLrV
XDthYeziuC49ZZGyDcVZw9PlwkK5U6D6hk+1Vza6/mhnZu7pmdUEqWznZ26uk+3MRDALdBQ4XIlD
XxbjqxgyqcfFEdgE3hPrBMYGvXdv9oaLJKDMfzV51U3sQ/Hb11/Fc/IQnrnC1iVz9BVWdD3AnbUc
SZZ4+LERWhZq3Ar1HsDnDhan3lq+qW8V0oW3v/cJWezlNUFdIEgFER2k9+FIuC7aBbtfva+v7a25
zW6nTX2hbGBau1GguPKm8LRt/XEIrHtja13KfrmN/NiVNm8/x/H9efwY6uFjTGbfJ4PcqPeoBLsG
UnC58VWrt61qgio9s8aPdxKxMriWNfYiMkFK5OiVdW2tpsSorU1KadxYdvSxKx3nTPb980HATlPW
42I+1r0loGraMC8ATye4KVZJmgSgWJMzr7Je8AfrBF0SIBD0+lfpOq6fw2kzxhgp16Uu92Yf4d4M
1xo56Cpamfmhj1jGV1oDxV0DZs6TsuXc4jl9xxVL+Fc1h7L2MWOP4vAMD5XRGzkzYU/O1ZphnTOu
PBoFsNeKMsB/d22vU8LTDt+xyKn8FAhP7KngFr27APPd5STU92+vwBdZjFdz+dc41MDRAKEWxp4/
HMdqkcYA21cgzgj+KBd2vx2r+l4tjR/yYiioUprJ7MYzYlFw6UJ/Hs3hxqiTOsBMydyhVdj5jRKP
rjwoCUek8JEQBNA5avFGl/Mtyd+mSBNfxl/ZcyLrUbGym1TOHN9pxGbWKLVXjmScyWqOAqK/3ore
EH2sFZx9LKEwwxwPRclbNU50P+uUfFu+lQEZ1EXJJ3H1CJ3KWpHtX9vQL+PqdIk4xYmqaNEezuYM
GNJCx5yiTKcYH/IiTy7rnrRO6EXk5o31qavPWUL/ZKGASgGlTFGN1z1GLWQ6l8nYJPleWHq8C+fF
9nINetTLOvmv79P/iJ6ru79WRPev/+b/v1f1TAM3Fkf/+699/Vw+iPb5Wdw81f+9/ui//+q/Dv+X
n/z7N/tP4ungf4IS/uh83z+38/vnDmOhlzF5hvVv/u/+4W/PL7/lca6f//j9e9WXYv1taI6Vv//9
Rxc//vh9Rcb/1+tf//ef3T4V/BgiPVjMfn8qf3v/XPff8uT78c8+P3Xij98l035HM44S+FpV4Whb
xenG55c/stR39B1Jf8A34brJX/j9t7JqRfzH74rzDhgqFX7uUxoGL9yGrupf/sh6xwGmrsyP9Zik
9fH7P0958CH+82F+K/virkpK0f3x+19HwastTO7Fd19rntxkKmfT0cleAwbDiwVgniHo9l2lfSvP
m0rAYNpkWPc9qpmVjoGtd2O0XcIuHTZko23j9l2TX3WKXKm+JmVRddlRpOYvOvKw7ZVJVF7Sx8nT
0qsYyC95pf2o6XUWfqb3qF7Vtd5/KFPcHDxrDFOFnDbCwaxqkra80Ke5Mv3cau0PCQ4uq2NxSSsJ
porA07AEauh2VtoUXkkRunMzs7NpHoNNA0mNvSjtjVU4wUtSfY62cGAsySvmTLvNVGF8VEygHJ7S
2whcKsUkxR59TKsOwsoanp3esNzakMrpEYsqq9hlUN4mvwbmMNw2cdFHfjh0dYNEQSx/ix0n/JGW
cd4Dnhaq7g/qKB46mq00hJSudqhTVv3N6AwOns9iUVGMrTtbuEUL3mXTl4tqbbpxxNO0iLq58JRI
qO1GKHZS3LJexeiXxUBPcZb7pg0UaxocVyv79m4wFmylRxwPn1ZD0dK1TH7So/U7ddyZRqV4mhlK
qoeKc4lMxIQl5tdYlPJeCk25BmZuV50H7qUYbse518dtl4ztJ1CzQ4ciN13EIYAD0ji7pq6zR9WZ
Mt0bEqe41pJ4mFx4hMVNaA3y02jZKDBTO/5GT0Tv3NCYgcRPVT9OrhKlyBPOPTTlXHfEx7oBfuhp
tS0jxDKBm/DjUNK+LdYUzW43pcuHyDFGpKetcALiCzss2TRNXCloTGMI781Vpw5eW6v1gupGY1j3
MNkrye2GZTC2ZBSNdqnrcawihAQ1zauIlguYlUr3XkpzC+iJaoQ3tTEI1dfr1nq283rJb6nAqu8F
7Shcd/UBQnONnhMGb/piN54zhVnh28WE1lweAsi5qmzVHC9KqW0bb4BKBeCWfSEw1phq7LhFhH5J
qmD26SlD4+gbuZljye+pMWQ+WIY83Er4Q93oZpEKLxLdwneT0LbcTtxIxSZL5mrx4qrr33dKbPVu
B47ku1KME5o6HDc6IhxxPFyXwmm+pKqYGz/up3DyCPRrDK3U1gZ4i7L5Ra93ner15ihbfmtqOAgI
hT6l109l4/irddBDOC6Y9jSlFDleEQH0d+ccvtkXkLihHSjmnJauMWXSJ9HBBkLHf5I+tskwjn5S
WMZHexzlT84wFqFbZWpp8cVf9EKKkNWaWHjY4g3w3ang47rQbuUezncyN6z/4ZtVZsOdNE14Zc/D
TOFEwdfzz7aoBgciFh5DboS8z8Moimegw22/ncxlnrwlyUJlVRJNt0qi6D4HaEv7KZ+MzMviqPsu
BtkW3pgv9nUdObPjVmnDtrHiZHqM+8y41bVwBsNGwKL4pEnFBlCGlmJ1jj9o0FV1dFHkvK2vCKHS
M0ZzqvCrOpMav0DqvPJVo3W0jaSIrPaQWcSGV9JbR3cdPW8jjp6lm+kI5tZNS1BT4/xtdCbLyDEH
D5MCGGaLCWHkSo0M2W8KWf5eqGH/VLa6uQQEp07u2jRNsXowl17ZTohwftDTtOw8oirlwWAR1rfm
GCeYgUdG/0k2F61zI+GoDl1uyg1ezoVf+8nA0nVHPU5VfuEYYZTMJwBbF0XRtyiM9RvsZwwiL9gz
Eudm5hReNJlQcO1KqiKYyY5abXAlys55XR7FHNw4q4wWLhwrUpHE+ShoNLVIAKkTIzaktRKEaujg
V1mcE0w6bmi8DEPWQgGE1B8F5PUxXiWjaivHfTe1YzCRBgiXNUQ3QxZshh7HyJs4lVvPVNPw64gE
wZWylHhn6Sv46FVc8PeN+/qGXd/m8H4l14ANCeFuxTEfI23jDrWSxtSawKwK5dLu0+GLUafdhyYp
z4nBHWU2axlVxpkSIQMSYQRTjjLgsgwdpcsJrvOqTzCU1icDSX9l5Cs7oraV67bJHcePC7WJ3R6q
WI9HY5XIwa9HezfJ97bqqj/FYWh3GCL+az88t6Jvn38jJOx+48L78SQIw45/5iBY/L8jOly5Sv/r
6HDbPpdPP55eh4TrD/wTEirvqBaRSaM4Q3RHif/fIaGpvAM6tzb/0M4EM7h6xP8TEqrvECaEJUVb
kqT0RSjpn5BQeUf/mPIpBfwXLrj2KyHh8YJdMw8qvjwiENFTF/gZeEVZ00fxtbXf12EGCSVh6HbG
JCz/1az8ZG8c5490UlZsJAEyL73K7h8dBUpVxFiBdanfGA6skX6Q3DDUaa5281c1iznzMqDG8QRp
B6Ic3mEagK5oBoqLFpqrG1FK9txsR7oyV6if6IEJTmwzRxJ5KBX4YqhS7tzWcWdVqv3SzoDrLLru
aXk9YtNac3M41ULsKLT7t1/tKIdc3wxTSyD20NrWisa6V1+dPvRvTGxMGX6RlHwjiP49ZeqqgNsD
kQOJ8z3vHfwDiQvOHDjHx+tfIwPMW5fYKgt0ODKBO/zBsEx9RYF9bQwYLC2yPp/JkY95kesLAqan
VUUuwn8di25Xo6MkveMk/mikFLBbKt7Yh8S9LzulFXLFay34EzvMPQXZ9u8iTKMviDB8asaU/p2S
SeaDJS2XFnf9tgb9DSGJJOHPGFHH+8lZRInEytj23GNV5NAP7dMrVK7Sr2k7WT6CI1XrFpUJNLTJ
EJwYjenT/z/FjnPctc33xinWP/145qqonw8OMn7mPwcZFphA4IBbrcXBlVD9d277cpChk4mx4Lo+
cGj4z0FmvlvLtKS3q9rW+mO///bPQWa8oxGFoixupmtmDJnqF3JbHuzg5kUOGJ2oFVyz6gAAVzra
CGRtzozGA6RD5ROyb7hoUe7wx4kUJ1bPltxO9h3DrcxldgX9W1L+w+HIvUJsFFXht5xgLkVUWwSc
C+PXqJj7y2XsGpiXdqpMrhFZ8Y+qB2hBQ1FTLuRsEbJrKgk47cTqEWdQ83yXlKH0PsXaDvHqVtss
CtS9thfjj4Zo0KuQf/dSs8zNrZTp+YUxa+3WIqYkS2ls1U2a5HKBU3AJ0lF9jI2irr1JOB5ERRVL
pUJGKaTLLlUnK+kMSFsMeKtb3Qql2zmZ6pImg5R/L0ChcHaGQ3Y/xrGdIdYzpGcOyhdppdcB0vqZ
wCqzeqiO8LVYRK9PSikMqSkvzJsySdO3cEgX2x+kzvjeya3mqQ23ET4Vg1URs0tf+S/akKqeh0Bp
yYFI/9NYzly6PH5pTTKpcGamJTdIFX1I68L2nCxJOsykknZ2l3JRXESqs8ZN0gEEOpmjEiiVqfzo
hiGFo8OhfDk26XyRN6lB/bI0d5MsUK+CKGDjktGhbw/uEnnZot8s1rL+Jq2rnmWa9QNyF4KWGSzI
MJFb/9Xm+8lledx5NJgoKkgoxdJ0gFZ7rLa+LG1eK6bT+fKEysUwAMoy7EgULrYHNo50SlpfG00n
bZXRdIXSG9wuUSDiQvbURFGvSmWaHsQoG1tpnjHp6gDfy5n8ESxMtC26Kf8rDjwo+r2OfI/xXOsD
gwmh/ktGDKn/WK49j6wRRH8ufCJTWLGLHe6GyfmctOHkAvbAME4Z8KKc5Ngvk0VsisVBpjVrhzOG
jD/ZmeiwM3k0/Flox7hQkRtkjUaEWboQWkBqS6tY6c4FM8ciuH+9LiQ/jkMqZSeExTRtGjvPMD5A
EHnNldvJt6dW8XPqIl4ntGlHtd4MDNrgyBxFIc0+8NJGZUYeHuvVudk/Pf40HMNXgypSAlr8HLOv
9xVOtaWlVhXNaH1urlXErS4irVJHL15rLGE8FveyFhpqUBaifkrV5XImYbvqM7ARliq22mBjuZTy
2wEdDGV4M/YtynJvL+qjHhZzBkMH1xX6MOTaJ4Lxk2goWIRy5y+jqfq5k9wsSnkpqFlc9njdL0L9
a1r+z5WiDwrT/+8mKJSOX32JtTx+UL/ePUHMfn2tv/z9v+91S3lnEre+aNCtWmX/vtUtndozZewV
nwRUEEHQf9/qqvwODg06A/SBABysZel/3+r2O5kmPMuaKjjYbLpEv3CrHye5XOR0BmnnrxpU/Iun
e72sF7vFxsCOLXro1KGAzyTVNsls56KaE6QuI9WpbqxhkJ6nLhN7c2qjc14D6wivL6y/noDqBdUF
7N2Pkbtq2mRoEbRWEJVVhgGFpnlY+eA/kYVnBICPD651JOAbJPQkYszfUUKPtpEUFvJoBqByG1+u
F8OPqXOfuVhOZ5Rx0L2nVQi6HMmGwxmN7Zwifq/rAXxPTNyqWe68pqqizsWhWNY3apGLXUOR8Nac
euPTMFVqsnm1+H5ytx0fA6to6Jrbmjq1Eqhj60S8ypYcq2ysNFX1YG6bLqjNzrzButfxyQ0LCn9G
6WlyKO3eHhTfypMvCdSYyxSiAs0WHuFoWLUIm1xu8ehFYST6n+yd13IcR7a1X0UvUIry5rbawTcA
EiSEmwoasLz39fTny6YooatxuoJz7ub/YyZmNMOQdmdl5s5t1l7LzQFcEBfpCQMeU6AWzsYZlArw
baX0lGSdkgqnJxvUdx0oovd+I+lPBSN2I/IviXGTFWZi0Mk0yy9MYSD4BfeFTy2YcuF1qUwVRAnR
FI88hBDNuo42DbEbBt4ESGKEPcbllypMu9qBDuwaSMguNAYVblkrCvXvUVBL5coupIyJe6X3niCF
iZ7ZrOjRSjT9qx2XcQewTHGaizRSENEzS8d89EcnfKHAbpgPDdyD6ZMeD4nGeOlYRhd2K5l/+cbo
6XdaAjvNU6yPyU7Po6kDQhor6ko5FBflJu0+W4eSowIerLjz2kT94JsWRUkY8aOn6VCqpABKWktp
khJmfihnZqKyaZaR8k0T1U75UPjMD0VQ71AQnXS5QVLyUCjVlc66tQ/lUyavKKVaUYDibRs1SLtF
dpJQbuVQaNvsUIalL0FJtjuUZ9VDqTbN+zIASUUFN6uo3VMMEIVdKoRo+NkWL7HeQhvjJl5r3Nmi
Hgz3Tk/xMZ0YtR9ExdjqU1h3GDi2v6WHkjIPF+Vlwid9PTkK4n+H8jOlWUrRJheFOkNSvEq8cx+m
Q9EaQcreQTKCWnbphHrg+qMocfM5u/uMsnd+KIAnUa63LpX6gMK4qJF7gg9/kmrlopJ6wHYemcpD
0ljBjVObznPld8FrX4VpTe1AdhrXQmDhOdG6clfUSbOzhOxiGo9Wdx1Jjv5XSVvvXi21nFZPrepX
yD9a4BXpudwOoNs9qiAKSn2maVVrMxzMnFlxX936KChQ7AY5u0EvvDRXfSbr0FVQP74bFLhkVno6
QEbgUF9Ec1aVgk9F3AUPRRIn0ibUC6e9QDfVhGmzTvyNHdlD9An8ckiHCkxrbF6hL039o4BGNbsa
9Mibbpx4iJB2U1PnMbQAq60CyUmjVV7H047yrdSBRrONct1Cwgv3aStN07oOcjO/0PvE/6p3o6m7
mZNEBXDKQgxyd43ulk4Ou6yVx0BxmklON6Lrk6/U1JS0faT1jceQBZ1hSEbq/C7Ss2aAFdybHulW
5X/Z9Oq++Q1j+u5QSt7DiNzxPogjy3QVo/CfgNRxxqNeqV+t3M7unRAs/8qnkPUwhkrjbyIPVsO1
GqZRvbUNyfiEJmn6UqlD9oPmmmS7Tpl0LzUR8VdgeUOJc1ECwvk+Y3ax1uMUmDNVF2/fJRVsN6oj
h9pKtvyWOeUE6i0XX57YK1keenqeecw9UazIuTc7I2jWapeR8KaeFiPDCqwOgRaDGZ06zNQ7uYm0
2DVt8oN13I4Nf11KwMsClejOZY4VgpxQzgsdzD/lSNH0m/4qJcjL3C5psi8GTJYZMr0NyAym7wYT
Ryap2jbvqLBxWe1KXYe2FgRrr61GxMmy2qG9IE2Jv9eKOqpXGpw19tq0iz7dtZ1WAIzq5axc0XdK
5N1UDFXigkkMJzIaMIiuo2QBbkAOVZxLZw9fhraSrHWcWwVsW0PByhpLk5ALcABmbMqoggNn6Ho5
uEKYDBYaJm20jJagnX2xfT29nzi9AdzEgaq5WpVPe3OUMmWV2J33zWmLSN9y3dq/EqaVP5YSDRdu
hG3J7gBNE5QdstpTFo0QI1xT1Kxs+jIjSoEO47zOuq8z42OaR411keVaVDEdanf5Vd82nMwhrsyn
lgpC5BZyxkSeZ9axsvCqzcN+0M2kXaIAATYKwO6s6mHneKA2S4yNVLbGQwJTm+IZV9GUFI+6xbc6
/4a+Z03gOEncCciICo9f0Ak9p9ysIxSXkly671XaOH0v2dtOS3RaLM3reXNzhCEEO8SPNEMP/N+E
KjN7qBJMFS5E33ST3z4EdogKdmC01rCS4RJrXSPKNEYBggjMQiSNcvakNrbkrekKNtGGlimE7qVu
MrbblDUtsBaeYBcCKt9bSV029rea44M9KBPo51bAB8LmNePlWyTNFb/zbQxJ3GEyAMaLzhgBU5Kz
5Ixx1hY9Tt/eJG0PL65eW47yVQ+6modoih3zmlhpUC/RESU3ojFcV+44qRKYSrx1+zMA/K2c6L+9
YUOR6c1RO8mHrr6kX4DzHGVE4u/4lRGZfwL3BDMoFN3+Lmf+QvEA8KGFw8wElIUmFDb/5kSKTcsG
NCz5N/MxiGISWf+qdFp/itlxsis6g1QLGA76jZwIiNjsPB0mmaC7ABHkiKx/dp7UJm5ap1AiyoRy
CVCgV8MvdqjTGe7xEkSeeVaImoSjPOaKHLd027OyW0+MdoyMrI9lA1y4G7RVmtZossuQUA1gkCeP
3khg3TQM7KXr1DGjaTNo9NdbM5EugGm2mdu33fgEGBTRZ68oW2hU6y7+XDSWn20MxUImPEgfxyTS
ilXZWObomr6doEGKNjw0UnRjkhVTJiOPSmmh5zTBdOu50BBpn9IKWut1xjTuDTMQ+XOZUI2sC8/k
B6qat7eTPOtcIiudkpbZOtGuNGrlHlaC1LkItHT4ZNpSkvO4gix1y1hu01UKOaxEUESo5BI03eW+
EgOuVpXh1VecgXipTIcnJbLli0GJE6amJ1iV+Z+U+3D0ymc/LtWvlkDnuPTvwi+tala9W6qxr6wM
31DDTdOqQ7RRplb+NLaS/jmuEdO96LnWX62wLK/1vkdJlxEfCRn1Iil1t9GiJFq3ky19VAyvlVZh
jk4gSbgO0AQOOeK1NmBzag2q1sKqeezGgDzbZXiiVt1S8ZgVsxoFFCuYCenFGaJOAaTjGfrWnzp7
U2mV9SWXVBuBAClsntVUC76JTpuNXFjhMQiXK1BVjmqlrQMw3C8KWa0GUkG1OTvU+Kabro+jZ8k2
nVXNK9ytIZuOCNbyxhjo0UjhS6VLRexKqVHrq5CM87UrUfVZAVIFCt8x872tayN87lRPSzamDzhJ
0hmddwdP7bOtzli+Spzg9B7E0UEVQIrQ6Q9mrQ3pLmiC/kpn1LoBbJFCd7rwip1k9IIDSHTNuan0
UOdjKFFeo6yeCuFsNcg2IZtIcKur24anesHUabLNEAaTNvQeBM5zntInbZj4FbEapITlvWRNUOtZ
PUp9BnrZdQD7UFOG3U3BX94rkdz/rIT+lqc/C8T8b6l+CezD/97Zuv1SNcA3y5bw4ycYVCA+Icr/
x+Gb8p/UBERXi9ILGEyDwOff1hbFMTG5TVtJYMn5o189ev1PUZ8HTQkPF+VmHpBf/l7/E3fPHzFl
Rzmcoufv+PvDxOPb8MER3BtMXjKsS5mOWOI47ErqVs6jPMgoB5UDbFEI/1xEYzZA8z2O08e0C/RL
rY2t7dCjRAb7Z//ZnGr9NYWr5EshWRDZjl22RtGHqTd9UMvPiibtsqrI77t4kD7oTW3fTFQuPkKZ
QWjeRwmEihDbDnGRvZRQNX/M+7B9rQvjwfet0nRHTe4Yh+7K66hTg32dGt5VIBnByswrS3PVsdbv
bBRPXSt16O0Ona18N9PWeOaSVPdjpxHpTwNiAAWS1e7QpEaAAobWfIikDHJao0h+gJ10cOOj0hig
QHX5k0KG+32KUlx5z019AFXZur6GZqSrDrpOupdoEOfmho0cQdMZjOR1tX2Z5Mq48SD/eDZN0NzM
weS3OTWIFy8tLXpt/UAVxwmsbTtaABPjpg4ucydWvyd55+9KBFSiVkZIqleekFosvmv0Lj5pELGg
refL8oWlZs5qmCAqXieFlbkE5OUlgLVEdktp0q/sLkiY8R/a3g2CWCCL/znJ75TSOGNHkaUY9kIC
GTw+GA6HKYrjowFrtqJTTcrWhlk765AGLLOK0t8k1//fkcxQ4KCz33z+k7DxNgdV/VpVX5pjR8Lf
9KtHrv4Jx5pA7jBvKiYx2I9fjkT9k6lZRDNEywjKO8Ea+8uRmH8CFqNpQzIHSacgt/nlSMw/aWkT
4vF/Ar4AEvo7jmROJgP5HQErESBAcwgXwIEfn5bO7mvyDCKg1tTqp6grpr+CeNi1Omqo4IN75aqX
eu0hLc38dZgG8z6UpuEKpkHpitpZ+5fpx+p1HMbttZro/uUYqskjtDLJ38QAv3Xe/ttTFGYUz521
D1+A8P9xDbd5/ceX7Psfd69dWL89doe//99jR3uC5EM0D0Aeior6v8cO4QgYkzhBFudLwM9+HTtm
C8AQqqCxyEoBPPOu/Dp3JCz0cOEUY6zvkAL9zrlTxQP19gGzsc5AJl6KihJN/1keHxXhSJHVl9cR
uny3Zq7Hjxqcb+M6tXx4EYY42QV2HlwZKKQiIQH3N92I2mtDwOFjRlYjNUPq4oK/5UwZbGVidVTA
xywHvWqMd2qjVGQm6lSmbmqk0nUyFC+wIQxfGYgyQYIFZbyCBKN6ZTj173T6f+97i4bJbHGExDRT
kHDi8871URxI8p2sH6a1b5jhF6ED9GNQTOkmAipD70Citw/GXrmUICL54Nipo4huQPg8ld0lbGNG
8zPm/K3L8/9C1CeC6X+eyhNfvX39/oqjfv3+x4eG/6r/yH/8cXAp2WsdHmX+4p/z8x4xn0yezoQO
PU2e1QNW+ec1An7xJ1TV6GDTtQYKJziQft0iWqF0QTUHtVZ4DY7Sfv5EUG9CccrJpwL0W977uGsm
SEV4BSCJOUCsINoSac2brlmoRXnqFFl8K6NtpQA38hkk7IDAJKRSvvPxzddaDCz+tgZXIu7bhptn
HnNO3FiJ2cX4Npe6i6rVNrr8W/OfWEDCmnloOswACh0qGcfrGbqyRKQq1W81T1ZXQdqnKwfZ0YUM
7OSrWULywCCmFzOmTCwfW0ltS+oMO2kYBEkKN24NfVNWKY2ctgg25ZQXK7tU9AWV0xkW5rA2Xm0a
57awDMjt2KpIR4rcdurb2mohifOyHwXK3VSxHfsSqdVxXSm8n0agR+txYsTOLQJ7YGDAXJIemGFu
//4lHL+fMgfQmB3/EkfVUEVutOq2yUJ7m0+M13hapTxLseVfeKTYGydR9a2OOBo9L8mie2AFu54y
9lo06i6HIY4hpdDia8vwLDJ7tM+zsSwu/KF7zjM9X7d5X6+zsrV3CgNFoRuaendtKpX36EkBw046
VYNVSZ/oRvZy8+H8MZ3BpH6tD4IPcnkcqj770okdjZKfTfVtGTjVVjP6zzlpP0ovqrXO/cZHFajQ
Htp8tN3Us4I7gxMBN17p7b1Ig7pQhT7ZUsePXmtDblbq472Xxs3aHEyEzPJuiT3g+CUUP1fHUxBn
UiIUz+tsO9JsHNsUD3OLBLC5662WpA3KohVdDGdjVNrvSe0Ie9B8MH+MaxJApTkzn5E4pAixHt7K
YbiaMsZshma9sAXiCv37AJ7amF0xDfzOWBhaeFtv0jsY8Y1tvUrWUNuvOBcus2kb9aa6ytcILbrn
TZ9+TeJZoQ9PEYd/W4Q9b11iIUumP0xGeBs2WwstgpCWvWGP16NeLViaSVz8XCQyVxDqM7mJttxs
kWoTxFU8quFtszV34WP00dlnNyYKjK7yHN2krrzLbiAI3FnbYls/+a/OrfNwV9zll+qeMUa9XRk/
+s719uHC1xcHZv7x3/6u2YGKaa2GZTyFt1p/PSrxpsgA8EM9zKzXNgotNwATGQW/BbHjY4Dd/ElP
iF8xTkZP9Ekq6fWHw21TZj/0eNwZXh4sfPGTvT3YAAJJ8YU7Mye2VdqarpmWDLcgClzFrlb0fdxO
vx9iyjz/xAXvvHSnznpmibf97SmKogBW+gpLlEDX+ZVxEa2/GatqVe+XKo8nm4UlwmDBfgP25YTs
yR9RPDU9LEV6udK8ftuX40oZv3TT57DuNlTN3dJaQBWd3M6DTcqchCIUuZxZ2KAnk+Z1WTHcOtBJ
Rmrsepa9sYJb2/lQJxSxy4Vnfcme2Nc3YcokNcCGFewFKIjLFFs6cIW+8sNsvEvUz27VJfVyccmP
boBYoOCVIThiDEOZGZTVzhpIWIdbpQ8G5GhthowTe0nj5mTrRH2Fo0jfhwwf9rPjZfkg55PeqMs7
qysp5EBkENprgvtVLlSgW39F/nI5dPVC+HLyNQ9mifxATYOSn+t9TQn9EApK5Z3khA8yXC8NI50T
iI1SzV8ceDOYIV64eO+slEoE/SpQ+6JxObsOpUU3yBMrLUG55al3CYxsWxvWdmKEzlPTh9bIrmrn
8vwtPLnuyPFCvkBrjI6PivHj7wsQx2n6whzvgPWtR52SHQD3SFlFRfbtvKXDgXh7YEh4BU0GHFg8
svxrtpV2nlR6oE3arX4LY+1VfxdfmcZK/ejxWAUrZVdsso1ugUFYacbCdop/9KlpYVSBCwv85PEq
h1wbVac2tFuKKyuezbURgbiHTLhOdeD+8n9i7jCjAHkySchspczqhtrgS9qtD6Fj1N8jDrJL+vE6
1DaxWpIlnfOj83t4+KxvjM120AwZUAqLg7FrW3pRlhh/Tv/5VK4EexiNMFDO821TraLRQtmUbsve
azdtPlGGptS5cPqFOzzeIep3BOxilouu+5zGUVeAg6lp7t8xNd1tkRB9yYE7UW4Pte3vfi/Ql8DT
icxRN2em5vgs5JTp0gkVtrumjsLbQM8YhAi0fuEIzO+VGO9TaT4dWhdgCmdHwFfGCfmRMdtDJ27u
ksDWPk5doXwNg8HZoe24IMM691diwo9EFagGpxuopdjEN95fr7oomBKn2keDs4b3fN+nmiuPynqs
1Q99AVFjt3Cd31kgaephu8jLidCOLRZlMJXMfNd7TUNfulH6S8NHIDT1reuysx7P79nJ6WB5xJnM
rggUAC2eY2N1nmf+4FU1dILhg66BBY106yp1jN+iMqMmx2NDXQjWUuiDwGaLRb/5jB59F6Yf63rf
Jvl12F6nsrM7v5KT2zSzMDsXQMGiePCwUFowm8voAcULJ++db+VoED3yKguwrTrzdUXeWWrnIwpn
EbxJ8pVaX0phsT6/jBlf9t9f6l8r89JiqtST59C02QPO3QPbmtAZWUET4jyE36LYTV57AF1LbV3x
cY6chPh4b4zO8BfWkIx5mmM0rCBrdSXm2umkM9O49F68c524u4DvwWvzH/NXETBdWdvivOVDQU6a
3+ue1LtRzIxGVm2kBs6lvvt+/pPO339x9izkVMQ8KW3v+WRb4DOeUjtTtbdH5rFc606LLmrNRbiy
DVZ1u+AFTxJ4YY42KUMEDM3DNTYLN8zJG2Om2ys20Lgo7v3Jdbba9XQd38JAs4svtSvnanqRvve2
W7zmn8+v9b1b8Nb4zHnoVdpXsIlUezlV0cW6j0HInrfw3g7SbLGFF+bNP6k/eXkPbyUWBAtHYGSb
OIXGwjdAiuvTnTdmL3kWLjjhdy4F3R2VcJ9thMB2njtR0LPVjsEJ+NsYSJq6e9NRb2qlXis5GE+1
p3QI7DF+GeQYogIHqUDD9bKFiO70/qMgy3gILXPe0RMhLjTEutGqQhS5FRiPK1B5w6XhLBzW95bK
i4MADV0OAJAn0WplDyGfftwrKjTJwEdXOv3nb/bzcAdO52v3qXpaJOk/fXJY2Rubs1NTK3GZeb3P
yjJ/VWXbNKXvADbJMO7PH57ZkJnwbtBJox/Hu00Gh+rj8TsAuykVzQKBcVRXGoBekKnYa/W79dIl
bpau6xvtaVpS9Tm9E8c2xb6+fXuYBfdjCG/3gaYwfAi2K16IsQ6kxsf+89jE7HnTlJCmuC5Pe41S
EeMSt4MrbboV+eK1dCmtkeJywx20LWHuhpfVLv0R7JyPdrZwNZcWOnsC67rwSRKGae8E4ZU6XFhm
sZALz8bm/94/USIBPkLEOp/Kg/EpbrWhnvbjlZy45i7/FHzvqsuAxlXl9rvkg/3hTtlID/I3RGel
B+khuqs+xR/LtbMxXe+6XQgrTkodh/MkMCTAEC2Gr2d7O1GFtVBVlffxJ6oOlOaKjZK47Qc4Yay/
llK6d+8mw0z/WJttc1ykamPJwtqP7ruhXRrljgneOodSjzfMRf9zvMiRa19IRA5DYSfH643d2cZq
ga23Wo/d9Ef4aGwhF1zHl+a9dR18CG+Ca9CB8udh4aqe+nmONPAcgROiIDYv7EK+GkBEgU35h27d
xN1FeploH3istQVDsyb+zzOFCpPFZ4XX3p7z2bcl6P6+Msf98Nxswy/Wx+mbc50/omIZXstP6LvW
6QpQvdmukLO4OO+Q3rsy9IMElYkQ65yTeDNMCwfE6I37SQXKJ62gqV+IGt+JB0iK3piYbZ6lg6KB
Bn3cy1fGGpDRdvxR3GQ3yLteZZfRpb6LL0p9o91l0WXICMKC+aUFim1+4/xG6ELVtAqmfTIlklsM
yBK0ifmfGAFbLCJIqh7GbIl2AkI8q9oJ8UiuQx+v6vLz+X167+2FMvAfC7NlSGlXSkWC36mrT0xD
XyejdQH71MJpeOcdpFIkIHNIaMM4PQuDw7CdmlG48da5c8YtsLMq28Aqdn4t4mvMbrOQAuMZJB2C
JGL22jLaFeXR6E13vq/fjf62jZ6yoHkYGSaS9M15W6exr4iWwGnSK2SUep532RPw28jJjDsV+nGl
C54G51IOrx3Po0E5uFUDu0q3VHJ4x0+CCQIYRBBDqxIY7vGhK8e4qaKybe/KVrkopulydKytZ0s/
WulytJpN2pibJMu2XfW1U+01fEJkOkvCdaebSQuNGQuHJjYApfmkrRnA1FfF8nAXenRQ1NHaUvsv
V2FZf4Sxf6ltcRrZMNJLN51WApp1vI+zs1MEcS31A1oSnphKGhp9kwvhkyS7tOHMC6hXjV70IqvB
pe0/dlW7KRixPL/ZJ5eE5hEDykDyeQ4FAdLxZ4d7gnaorzt3IRJPUB8VdE6MEi602A8XGsLvmgIn
KqQSqeMasx3WwG32IcH6nWdMxiZJIpjYas9GDb2Of/cIk2lTURIE6NQnaP4dryoZGjlsfXnc99Pk
ynSChuA1HJ4mI7qRU/gUlX3QLLQYTm6NMCnyfLZTdMhm/kwvNbUCSDDu67JxqQ5fDI6yZhzhngrK
alSby7GedhOswOf3T3y0I8cgqv6ChIUMgws7D/3zsLCSwemrfaeWzCFIXXftJB4jC3BCulEk3zE8
o1x2CEltzxt+5/BimQqAwpUFQT4HR9DxKplqKBGAV2Pkfa0LIzOoApCW+0bwlcbOxo/kbeevOXi7
zrNhIemW9DTeWT3flOcD1h0yS0EA8PalgrRwGAOrrPbxJMkdIBAk2ZPagfdFcervKF8xKtgUyn2n
VEtVCVVcztmXpzbA9cVtkdrNCaeNDo3VOGmrfWVIDNc5poRquxU7e8PKs1ulVcdrywmm67GC5rRo
q8iFvBSVD0ehaGE5w6ofg8+jBInLVI1oq3idvkI9YNqGyP+smPkaLhmegzakSMvd+b07eeDhM+Cx
ksHlCNqheUblwQkTVGis7UOoYze9oJseJNNZuBEzOkJuOWYo3JH20mTAymx39LKYhsyhQoSOBWFS
oxQb02if4zhSroFhhmt9mh78LGF6LdLsDYOU5W/2aA+/AHp+IftOB3X+lE0QCgUpXBt7syvaS9hk
MuDh9pLAyunVpyAqLgGAVlGonK8TrqLS9rR6X9cm8vH2lH7pPQDRANP7D3EStysraMMLu0v6u7zU
k8fzu/neJeAeQkWB2xFNgeNLUOl92bSpWe/7SNd3JkJq6yjvoOOnGacwCbo1mVWBsVP6Pdmew/7i
zpnmA0UrgL7imL2JExkyHAIv7s27uKGD0zpauVNrdIU9zv1KipBSYT702/nFngRCsNnAUQ6GlwcT
ruTZt07pakERixRhZXyVpNuQ2RlFltdK8qn3+999G2e2Zusb+iyV2sJT94jVrGJbv3am+jq3lpr8
7y9JdBphJGFCZpYh5pNvK22sq3umm8xXn2rj6Cq37efzH+7k9T0s5l8rs1NiOl3TyBFRU1cOF3mO
tH13FfhLwrUnZ1GQDeERwYdoNDDn/Slyo9iToQXY99XWnC5G7WqouPnwTd0zbn5+RSfBGkVLqONJ
OQXjD6/f8fGTmjGRE2tgRc+puTKSzfDJ1xbqdydXW9jQDw1ZEIxAIo9tKHHv1A0fbh/ozuh6dfwU
N5NrgymZYDjylFx261GFfMFfeNdPn9djy3NmU4pDrTKhuEt+1FJ1zsML4qSVNH2r0vAxl61dPaF2
aUqbZnpBmG89RtrV+e/7zrkk4zCY2oIwHcbK2ffldbdjfyiUvWMlW0vyN4HzeeyjTZs+NL62cNdO
43+xXuGlgQoKWYWZtYrgFMLiUtknSGH1lrkrooTxMIitm+iTPjx7ifoc5B+QdVj3EuRnbXU55ksS
z+8dKQI4k+UybQSa9Xi7s1TJ4VZTlb0xSeu6ftFgTLfq73ItLZzd984VOA0iKByWQbJybIjBSDuq
KuJQ7QP08m31UobX+ffEeyz1PRCf8xv53qqAysLIz1MIPnu2qlBWxjqOFW2P/vejNcnX/RDfNlX6
XMXWwn15x8uA0fjX1GwXhygcQmdQNXo16qNvqlvIpK+HoV+4He8dTZG0AFImkuEbHn++Mq2Qj1Ym
PHOkxys/cp69DqB8o7eftLi/KE2oFM5/w9OSDLkpUR70S2hg8fQIz/fmsSvSrA1jpWz2cpjaz4jT
Nm4HhfOVpgbjyk/T6hJ3+JrIsbWxYj3f9Fm76SAtNwpIDD2Zp8qDaGTKw/J2TKbgtojrb7mShFDe
1N3nhR97ug0iyUILBdJcAX2c7bgR96riNUnDK9lB1WRnf5XQIW9yJsJWfoVLhvWZGEyFpyKQG3mT
WEW3GUvYBPwuC1Zt0Gtu2qaSmyeOuj3/4073Tszw8UwgNSqGBmct/4rnoS/gG9/Xne1s1Ca6iaoA
IQFjmDaaKV3bHkJR500eALBHsfph0hWGOmB7QNrn99oJ1KYPBd6190brxbfb4HsfN8kHVFok36US
378Mqebkq2lCrh6yDIZ0m0iKKQvTv/kwlHZ4Z0s6Uxg5aFKICQIvekIqQnopSlmBjlCxwAVLgnlI
C5WpcHsOCRpjnqo+REGDuJUcwDbXQ+zzoBeqVK8qqFPgRFGTIFrJ0OZ+ROIBFsVxUKcMYUCjvmNW
mnKmooTxX1TPx8iNbcl60SO1f4iVMY7dpmj7r2Nt0tnt0ij9iBpHCV43MbtPgEfSr33fVsyKl6m/
H3raGQs3Yu5VaMkCqOABVkQh3ZhLgMmFX4McMcs9rnvtD5tR9V0taFZKvzu/e/PDPDc0u+y9JPcw
imOoteV1AzuOnewd+BTPWxHB3NsjMrcyuzJM4oB0hotmb8hgaMtgA9f3gteafzEKBNTueOOYA0L/
ZF4q1G0Y9DMl6vZJGt35QXoJ00zE9GVkrtKY6trvLYhWK0hHbhl0dg4Q6NlnizIgbEXSdfsQGtPV
KBcwMtrg/c9bOXnIKK9SYCG/EvSuh6Hht26xM2EnVaQQkEbQbaoa/ceusR6bst/mzMCO3UQ70s7g
zFrSLJ6fCvIsDKONyrAR417z1N/uTQRXypTkEurZnNEnqwxd5v7PL+9dK3TnKW/wOXk+j70++Rwg
Ni2jyCEEQdu9DWdADoLnvJX52Tus5Y0V8SvevC0ROm6jYuakqVGSbVLH+0zvoV/wuwfMwtsTfrAi
UkQskULNa8itMUEQZEfkiY23TiJrX+aT2zSv9HFX8VQgSahfFA5aJOEEV5A8upo2oDs99ReFtHQV
To8NsQ/dY9pvtK1pFx2veEyTNh90L7gf0P7OIKCN8wJqDiBSarMSHA5l81Aj73D+O588PQy/CMoe
5tSBzGP52Ko+OvpI6yi8N2m8OdtwuDKmla9fpgvv7+l+8rRR/BCocFHgne2nnla1omZSeI9IooS+
KpIsqaEulf5O6itkWKQ/6mE+6YA5PF6ObybQkfgqL6nmDK4eqwoon37cdoruyr2FJg2qK5R36i81
nHU0koslYN18ofyCQ+ODiE+mAjYXQ8t6CAeyTGn2HdDrVT6mvTs1ab4QVC5ZmblmlKvBN+dysx8c
f2+kAPwtJnIWzsZ7RgwmQMU3pWaszs7G0KcoqlDD3Wu+ybMZw4/4JEEts3AL52+A+GI8lghnIoQF
B/TMjEXQYyPzJy6hlW3LPqzWaSBBnDbYKP/UZbngwE6WRYilgtQAQo2joqtzfEa0Qo+MTFPKvW92
uOYfpfF0/k6Js/zWq/BuYgC0MgcBfzy/ycTmZi53RrlPLKRgQuIYWkTBp/+bkVmjZKgyToCCkTDr
V1H5uZ8+lFb1uydgtpLZ1mSxUflySASg5C89MMpwWlIQmHu9+bfSjjcjLQOzQAG63OflariE2RDy
SDmiS+16zaZfamYt7Yw4Gm9eldwb7ASQVblPtY9KXLh5f00BY+GjzV3qfEniR7wxohTamEVi+4tv
rGe6LHUXsQLoXc4fgPeP8b+nbOYCEO1qG0aSyv3YfdUAHKL4ct7A0scS63yzDi1kflUa9HJvU8uX
0nvL+KjYP/5vNmZ3MUmkNIwSbPgjeGD7i5Z+MtqFivfSOsQRfLMOWJRgaO84YtCoua0CNCv5nCy2
oxe2Yw447SdYDQuHlXR2uEJ/zC31cGHHTxzl8W2cw/eSmkUUpVruLSW6KK2esYR9rxYbrfh6flfe
PcFIGKi2GPigknj8xeTGCwA/cu1JLTY2vRqjf7FGbWM5j56x0BJ5d3fe2BJ//mZ3ELnzrCwXqUzl
rFrrRumezDRYn1/QkpHZXakkOUx6VfixrnAT7UK2JWT2/oP0j9mAfz/b7MI0fexU9cGKGqxgdlrV
kupietVmv3+kAVDS3qAQSbNcm63HlNTKqSUZ528WK71oYaqJEdNbsPKOb6aYBJqIhBYp3vkkAgQ/
kVdUdbnXoCUGaFi4ReqqittrdFVX9lK6+c4mYY4cBkwcRYmTFlwpeOi1nuNd/jVRukIv22UO9vxJ
OCmqHpLaN1bm520wkoRiULkvU9Tp3PyuuI8fotGVC7fu3PLbdBs8qEuJ57tLg+RFRFJ0NObTyHET
qpIKc+4+dJK15/WvZtut9SRbKE+/a+ZN/WH2XFtwCrV0Igg8oi+CQDWR7uL2+/kP+I4TOqpxzB5s
VVfixpCwEXnJVtYfKuWpbsLdlCbueUPv79Sb1cyuk1ZHfdfUuLseYgOVdp472cNt1avPeeKvtdym
i9fuaEg/GlaBhFN01VnarlP933e7RyuevVHQB1NW7YWHQtUBVZW11jC9Lqs7G6H1hTW/84oc2Zq9
VYod5wojKuW+DlYGvLGe23ysH62L+AkJJcgX6YPB3ppvvXThay8YdmbZZ6xISdwLw0qUrJvEc7vx
YWFt4h8xC4vfrk1oob319EObUTIR1THIDpzndnKVr+imxLAvq2vH36ZLAs4LJ3Uu+OErSj5C4IX7
Gox1PN6qYQy8NNs20n/kuf49qXPoZWjEeM8QS6FabvTwSpCwQ0Vz/vstXO45pVeK7GxVH3YoGy6M
9hqutEs5WnCP77z8R3s0846eBE94rrFHctrvlA4NG9PfqHCUSfFdpfi780t694F5893EDr55+5Wi
CiVDfLdOIfqPPTDAu2LK147+ZKGcqjIp3BpLOc3SsZi5lQ4K/p9GwbHjVvZB/2QPn6d6YdhCeIXT
007PjMFuMWE9W5vD4F7WNoTnTZZvYwNlJ6t0TUDOllNsqdPdtdPn81/zfYsWEZuI2sBfHn/NnD7d
/7D3Xc2RG2m2f2Vi36EAkLARu/ch4cqzDFk0LwhaAAmPhP/1e0BJIxLVw1rtPN6dUExHS91MIJH5
2fOdU6bJCP9ZmLbP2KbIBivLRqCNjGNsmiBevQY2ugCOf3pTRAZ/rjnzBnUQmZ0WIpfOFMHqyENf
6bZBWmvsIjfPQbwgLyXTIXxFrg6xXnxHTHsCmQjyUXSeUFqavW6Y61rCQYa8q4tHkpR2jancXIUy
q34NOnexsbOVZi9pmgzU92mg7Spx75fiknC8IEOqWkd3daHbaC+4P3/Kz9LKt9MzW3Iy119uBhm0
TpN8LKl4trziZ3m00DODhEDEKYAkVF8ETmqhI3NWV4N2BD8rW0f2tYD2osNHpscAgAcjNOCoNj9V
u748RilkYwKObW0Xnflz9wGBvyU/VqfgoB+hL/rcLJtTvsfiaKHZV9vfv/zAXxaf+YuhhyyxJmNx
bduhZA7+EIlCyYFwq11zO933XnKXg0Ty/Rp9yOWpnl57wt5Oyutg55t5/JikxOBmqO36ym5baob2
AEE3aBvUUESgqi1vNefnD35hd2crzvy+mAwDiXOsWA7mQc5upTFy+qCFitx5DK991gtP8n2xebsR
0owhKPWn84wpMKNyDL20IY97xbhfW2X2+RJhzPwqxivl3A1YBQ8CbRXp9ed9++XV/OtLzbGeHZDJ
JNWmAxqmngxthyYzF6TqnSoFWU9ZUQMDiz8v+ctjCcQ5DgZIX9A7/X41jXKs0Bfz1V0CBQ3og1hq
bAvJKrw25PXr/ftrnZkJiCDZ146joe6iAGNPZFeInlxeSRiuvcv0DF/ud5cno8RzEzY0v03Sxia6
QA0MWGXX5EgvOi2fluTLrk1P8mWl0RdJztEv28UVFQ/ma33KRBpt5GXy0rx2DyDPAD0rpPh+/lbX
9nDm66EH2osVpkp2GXdCEHTHI4REhLt/b5GZtSAlFO4LyHvsFMF0jChyWfoOTTfn51X+hVH66zzM
TIQgAoZjyjh3PHNa5Qa04eaz8YbMR7sXRLuJXK24coN/Ph2yOMsJcg4EN1IBdVfmHjHXiX7LMXAQ
X8ORXFtmZiigLqmESYCPpAaFJesBUMAPWW/LZnVlCy/CzU+79+cOXvS6QO4tMjLgQxWRHQUU9mga
DPfAWSIK4DC3fv5g115rZidqURDz2MDu1cqrrymronxB9m91IFf/eaHLRBkoJqioovQEtWGw580s
Rapk0GDivbrrMb/HWis99uAoo9Gb2doaPSXetUm66QfOohOAGzC/j3kQNLrn417KABh5hd7wziTO
UAgo3P4vLi5WmPqE8MCgXJwddhNYcSIIWEEMSx8VuwR6zjlI+fQY2ok/b5/6y5f551LzGEdItVYJ
MWS0SzUGEVSHyZVFoo9/b5HZGTcgahOVwLDsRDmnMYfeEoeQlX7thF97l1lMLEOnMSMt3kXXO0tB
40GMnkFXfcWq/vrAAeiClu40aDgvZ2nmmGZ1Kao76ZTu/HPZgykC2bxiqwPaELQqKdRlQZXzv9nD
v1ad2dl8HMSc9Fg1n6BJt7X6oF2j4ftV3I1z99cas3M3DUCNej6qOyDVNqpMFSc76bvQrk6Ja9jc
bj/Ys+pBIMOVX8Samo/5S774t15zjnJVfMArpHJQd4PUID81baSmSX738yK/vsH/fE91dh5zqfTj
zMd7dsJ5CJ/H+vHv/XwV98lADgrIM0iqAc347u7jUvTrKCibPYfmkI1hwXehByn6z4tcfK3JOEy4
Q3DBAYZ4AUUxABiUEi61+1jIoF5l9L7wRPpMu+Vo9N0ocgb9ekVrqnuWpCiHpkrDkSP2QXcOG8iY
QdOjS2nUSQCYD4ncPUlaofbQl2ug3FpgpvWeFFHJrB4l64GmoNmahDN4LWDmvqyvRLLzDGB6F+B9
ZbB5I6wEm8z3HTMbMNYHSlLvQzkZb1voskAzsExRz9RDCNWmy4nM88qNmn7mVzv+uSboQ+A1oGAJ
oPH3NUnSpHlpknoPi96+Sx3rLOBgI5p1oJ5UCzI+xmJ71xN1+fOHm5sprAvVgonvEigJoE5mDgtL
qlIpit0+N6V4nedjYYGuv7RAYhZeiWF+sa3TjuIMgpsR+dzsoA8JEJXdqHZ73wDnaOi37wKuFHTJ
b2sybiFheE3Ldu72p3f7uuDMBDMVNLwl0bs9uieh0yXCrZlqHaQPMIzF+TVt0F+shpeaNIkmomnQ
HX3/gpJRaCyA/tve9EPZioeKHTW/O+eJ7r/xqr3GWvKr5cBwBHw21gOGYnZI4V5kLQmybq/q4AUi
Q1OD3ZooVgrxOVvIS+PK17sIejFEByAddI2AaUNzaA42C1SVF6FgkH2if0QkOKpg8IwLZRGLiNx8
2e5VYy136ZaVxUaBIPrP5/TifgBDh+IWOESAUAHz88yKmZBmFBjm7PZkYE+9wkFtL0Lbu8vqs1mQ
koIrWKesuMbBdDHogLf+tu70Gb4kS52vdcnQE7w1k+77QXFDlaw7QcZEakFHaA5xgHEr7i8hPggQ
LDSBIGt3xTbMPYQ6saZgBh14tIlBdY6SqRJDFKJR1/ZqLBp2TlQwqfPhWmPsl6vg0KCAqCB4/dyJ
L28q4etW05DaPhH80stSkiDEwwTHz9/xgtpvotVFzw+zoGDdhiDTZCW+LKMbOWnyRogOPXTT7uTU
MJjld754A70qsMWXaaY9Z4xjtCGJ8rCnSVIbkgXZjuI2AEfmQayi3mNDvQw4xH7HQCxXIxPY7y7g
bzG0/w/lDYr37FRX7+/19rn4z2mB1xx00FEQ1v/v+2/5778P3vOJCv3bb5ysjurh0LxXw/GdNwn+
6u/s9tOf/J/+xz+Uc26H4v2//gM0+1k9/TQIX2XfRAkkXK1/kgZekLL/LmqwaV6/M7DL09/6U8oA
UjwAD2ISHqxXkyIPLN2fUgbSbxjzRZiBD4wpfQC5/yJhV34D4neqhwMOC92dKTX6U8qA/KZDRhAo
MGjwTSQFxt+RMvi0fH+5UjwYaJWQXsIATkOAFwe5GtTaL3zoCkYDcbWBRabDe6FwRcgXmGWvvqaA
6pygiltvEqkCr9JAeOLFA2jcYEvfk0hV0Bqo9eGQjYAoUjVVxufaCMJN3XXZZtRE9OXGvMQkteyH
zY3cVxuSmgpCH9l8zvwo2gcgQzgKUSRZSKbDcssHUJCWRq1Fk73IR0tKB9FNofWWOWhMtOfRyA4R
9NBiS0z8dNHXf0xs/a0D/f+D5ACEMq4f73OUvUJm6lO1ow7f/+FV79nzWwTdgW83ZfpRf555CacX
HAg4vaAK+6o7IGjSbxjvA2Ie3P+gDwCp4l9nnvwGbijMk8DkYdL4q/yU/BuC8k9lqok3YwqG/rzy
+9/PMqzFvxS4+IzSvh95GObP2R8cfUz6zoyqbwqVIYw8tiUMCUCMA0Y0ohiq5LlVmLyENC6PZUhN
E3JmA2rOVO64sW/rhN+JdQk4rpxC9ziXfVdRq5J5qG2xB+g4iUCy9PkG4iA1aFcFObg1tFSz0440
p6HO08Fp4LUWjMvXaJm+d6inS6zA0QOBgukAJLfzaCMCz72OKCK2u4hzOxiMdK8UXQ7SAIJ2/MA5
xh05qmBmrdgiRu22pOLKoUEe4kFZtcI1q1urZ9IekLZuBXlnGXND0l2sBarjj3xY1FnFF1+O0h+f
5R9Zk+5zCL/w//qP7wHu5zODLQaaAnDWU4Q0i+GNCrMoAmZf7IGkqVt3Y+8EXXruxqyFljHKQLXP
r2GcZzDr3xedum4SKkDAh83nc/GRTOAvZGabLZPvYjaci65OKao2ppXryg3UEDWXQT3CQuoRudBz
MK9RVn0PRX9/BCQRqHbhEAJZM0UWX116WXRQb8QjFFmlOxoJIzooUvbQS6SxEjXUoYdhVHbYa6Mn
CUxwwNLeW+ZQC46mDeE6jCQI/xbxa5F2AmUQ1L4SPM4kFj6fEB0kdCeReEwJyOx+jJB2TJtMxyaR
c9Rumza3KkAP2lqibdbQssqthN1oALeMYr+CKPUmIW+IvikTMFvtqwD+e0KQesBIWmNjoDifgSrh
cTAYJtfvi16nJRfcyDxh8u9K8PeLzZ34RcGJDeEa+LPZo5chy7JU1pjNBQhDjH0FPfAMeaiJ0Qfa
CmNxJSGctQemvdIwtQxZGzDNILOY0+saKtDyDaTVbUUWBhd8BGtxKJiXt13qJJgE2soNeWlqpk/U
4Z1jYDiDQjGRUS41aFlwTfNqv02uPNblNuCp0JQAqZUxETPP4v/GNKpEbPBUZtWj5YsyoZUXdbWA
jc3tQWi4/XmX/89fzsJBjBF/MXIX4SCEGXn4nCT/WPIEGlff/OPnX/1DlkeXfsPFV6GyhAAO4/VI
tf+Q5YFwI4oayNiguzvFit8iQnR2oSqDSQPQtSNq+2dEqPw2ZTvgTZk4RyGrCrXHmTv8yT1+Pzuo
5KAyDrVgNJem/BEUDN/tUyelSdphMPZYoQVlSSWukWic2k4jNMQQivdlg37hBfDU3yo502rAQKDe
pk1zZ/OKPIoAXZ8IRXrUIx676UEeg5uOMJqTeptPthFBdXTF8/xiTWTnkCzAFqOMI07//YsFThlK
Dk3ax0fMg95gxjlHBNl7BY8csc11L5LjdQTezZ9f9BfbiuQYtsJE9AM6uNm2tlprNpgRTo7yqI6L
tjaWdW/e14KxTiJNupY3fhZb/4pxpnrcxNAK8iLU5pE9zkEmGJvKJslG7QgOm9Y1VJtEthG/iT2V
+oBy9hZpKs2yhyY4SeyGNTujviHZQo1p5VsitOFrVBmfzZEy38aErRG8GfldX96HzV5sl3X7QZSl
Af6A2q5DN2G3CgbewnViWCXE1FuQpFhV6hn8cawDmgUFnagjbjHnz0Nb2bBDHjoDeRvyW6U9hdku
CW9G/VETvLHwDMPz1SMk6Qv5ICpHA3LzXAogUSzTrjigO+XFod3oi8jr5YUQhLYAARxyNPwl8fQV
Aa0vsodcvzHP47MW2in0yPpkFT1CyfhFLqxY2I/qK1zTdoIgFxEt8/2E01TSd0OEjzqpxnPJfIw7
NjQrDnL5UrLY5jlE7+X31n+qVZ9mGAduXE6WLWAcLEooKR/88eBnNg9dsWNUbVq8sWoJw4POEiqR
eyFaV/1K00aawAOY0losVtAb5vtsgotRTbDyILAC08VZCAq7iteQDdC7R6gpa4oXgEM0X+rXykSz
cOj3UwJucwRgoF+UMEX3/SaULKiCtDO1I2acSwt6ogpVUCuxBxFzABUUll2DR2STdZjHHITyNq+V
v1t2xEFVQecD2g/AVhANzi4j6ODqOB405Vgbz/UUONcdHy2t6EwKmh75d0f1L2P/i1s4XT0YSFx7
lK0BDfr+wqog1yDar7Rj0ph3fliEVNeaAkJVbNNX4TUloQtDMyl5QJoZK35yQE5P88XQ+J3eCqBL
TW7BoiBS0pe2Uut3euEv6y5da2YEdsvsD63Jf/mKF3yaUyo/8aRBZWaiY5wX/wY/yEQl1uNb5PaP
tb4I09a4M2sfsAUjLh2J8RFTXVrvcNArQKUXZ7kIb6O0PWhdZlDeGGSZ1nHu9BHasD07/mwIP8m0
vpkmwLFQM5uGpj9VI2ZfPJJVIY3lwDxlxVZvwH1i6cSqjYUKNC2xAG1XxMUQLyS3X4qdU/h2C9Wf
whHeUeAfAOhvaKtS5VQvmGAxN91Wa2lVLtWV7mHIq0HkXFrmFnNYVWjhD1aou0LTqLPRl5Ag50tJ
QoWV5orgq6alSIU3YcNX+UItqLbjL8EpXMnr6ilZBW7o+U7pyLoFwmVZpwin/KP6+PNuXOgwQcYC
u4FRBQwOgC1l7gCDAoH4AFXek3HXDRZ5DUqLyRRFD62ioWL5H/o6v0tQPNkna2xED9lI0S4qtwRL
U06rM7rMQmmVp2Lbrdl7/oL30AvaXjtVnzjqy6/213POImuM03Xd2IbmiS1RsR5oZ1jhsnLzdb4Q
FtDhKj8k7O1DvBtd/9A+SFCTGlaNo1Pf38Wy54eWvw2X5iLwLflIliTHHDno0RYgLcsTWyjtJLSL
EHPDG6ZgROOuDu2M0K4ElSJVuQUPBp7K2Ak7QAj1tb/s9tKhPw5oaenTdEcHJBh0lUO7bLxEo2S8
Ufr1COUuf2vm+8F/FvPHuj5mkCmqqPKQ7Hyau5iR9tih2OY3cmzlp2rLPMH9+ft+gsPn+zaRfIIL
ByI7GNv8bgNiSTZTTCUZp+gsrqQbaTnesA3fpTvgAhfCvXLmFAo0JU4rBQ8EEFNqTUcgBU1XgFgM
avZPaQ+yTMjxWLxfVt2+qpBYobFmVdzC30sqr4H+UeSOqheWTlbYRmdFDTiEPEO1fDDKZhb4ZSEE
wzdsDchX9gS/A8kkIVxB9U6V3eSpPAmrZmncsyftXtq2u9QV9nA8aBSwA0Nf0aAdjMepEamqnMx2
GQJJiCQuXxAFzRNXYF43IqMGxMZBbzkNKbsy0DPVfr6HibglgGtMc9jTYM8c5T8wxDgpXMnJ3/rb
6NysyDK8863CTjbgyRB7RxBpnrsht7TMgih4utWWjZuss3XkgXz6kC97R3YVF+qS8v1Q02R7rfuN
ofDZM0KyA3WYKd8ChyHI/2dJV6HkfTn65XBIDC9KvVxagUnNAHcW7mOQyLD/67gAVNx00mAZBKsi
Wib6QWsPLFuK5krr1rx4VMw7o15x7ujBVh0skdgDtNEjq3wtDDdoaZ2v6o/hJkTXqqLkkNW0EqfR
JuUNIwnmc7AvPmQNYjJ3wfBgVDcSAIXwPJWVQNkjtIbOMhpH1a2uA6TRrXI7kk/ArfPSHrpVznYk
dSoM+kQQVnGjYIG5ZsQ2KGbh2pnkJslXrXinp5I1sN0Yb4vSA+XJZI2hHIEUd8yAGcLUmG7acnan
kZ1p2riYbfOOhy9rTxcddjQ4bV44ELHaCbrLTHbz+NAKnja8DIgVtWwB8UO70TJa6lD1aRCHqCZN
FLwiHkbJgYysEAmiDQKqFthIgKdxRDNgTUU2LlB4BsxV4wHtQolW+ibtj3q4b5stx0x2a5wj/VbO
epoy7Na16tI8uJj4QBDg46oDXYIUanbV/VTm2jiG4jFTarCh92zpaxg+LH2ZW2OpX/EcF6up6AlN
9VVkg4jkkPR9Cy7EFGQZeRRXR3B7oWWK0I2AjZGKJUjtwuJaiXFW6DDAAY5UFY1TeUoP9QvIQg2l
Io5ObnBiWooGolSOdpRlr0RTpjh/FTJFtCJ9mbUt2QRlaWMoB5yQQbUwC31V5eRaA+4XDwSNWhGJ
KkIroLznSCsBDImRGPbiUTL8+6oLVReBIw11bROQJqFh4Hs1gVMV0oMZC+hA6geMt6fIRsSDPijX
iCPnsR4iPDhyFLsRdUHxa46uhW3qg1SUx6NfdZ4yNlaodDXVytI1R0mwxzT3Kbb42qzQZFS+uheU
eFB7glvWkdBOQ4jfT0EfkRpNwkY8NlHBHTHmotVKAbf6AifvZ1d2+YZg+fhUuAXxkggCpu9LCUGi
hEGeNmCEAZIk95261zlVxzBEZvlECNPsWFKu+E+EyhdvqE0tARxy7CooOGb10r6SC1IVhXyM41Vu
WClbhsqbmaB1nO/GxFLYAmzdevCcpS0lrUnZCKMg7gxxq2K2tMgf1fJWqY9+cc7Efd+vs/40FOeB
v5Q1Tkl/CpNNV79E2lqpN4iW42wdjwtjWGTldhhBl0IlxUEZHUkcp5GSWg+pbtcgHmZLvVzEQMUp
HBmecTNWTjQuQA3bFwc9wq3fZ81W1Rap+CiWMOCKsCvHhTJsY+EjR84xyqrF5Yj6gqvD9SoPWnBs
zKOen0sdmdBCx4MYN0LgyuQ1yc/q4OT9jgd2py3g41r9kIhL6DShwillH6bOEA9swPtq6HjpFMBu
T4zAEpGsYPlHwTGFe4PdyeNODo/IsHXN9vFOEXZRWMnKu994avss5buMHKLyNkF6q9UrJnkhOPra
YcmwVwIcbWXrwiaqG7tIDacyfJuoW9ARN69hjsHa7FmC+kKoPvEwskBvXUCgS7JCMG3xQzYg2VlU
EUZdloXhyMoS+bOm37bNbYg/GsWaVZETH6zeODemK0FklSxQo4h8JM6TreaYF2frTr2CJL/w2gjL
QLsCzABB9wRm7vupLsFCEUAJWDmGUZAgYddA8FsYNc1yUtBBFSorkopriMCLaBrNMVCE62DUAFMi
isizVcMx6Jo+E8lx1N4gtJJWo5WPjlgGEIBfx+UHF3ZiTJUezjQ4kHoVkJWfeZK/VcpznbowKLx/
FAw30bdpv5XTXSSLNFYPBlIB9TBIT36AWX5aoJ6AoLFadQkkcmilrQa25xBpJgw7O6zK3G1Nu13J
+gYIMXKHqG7cg71KMw9m2zgiZJmIrQZuS1zZtwE25sZqbDNaiKtMXPX8PcjQA3PqxMnffM0TsXfi
yjxAZXs3Elp1NyF7yAeVqklFy2jqs2xG5VDo6BhXZ52sArR6qpuEuHpPs+hKpwVN9AvTAT0JCRJq
SIbR3dZmOYvByyIYMiIfI7KKoymjajfJUt37DuDMHxiQybeQ960eFN0GZNEfaAAdj0GjrX8Qx1Wf
l9RNkZL2+rYIN4nyMv0mYJhlSs8+eL5aGwqkY2HLhObo0CBiPw27fFwxfRtmW9AmUgkd6iZD1Kws
FfhmMrz3LcZGyQPEmame45dNDvIQqXAJpnWSJzN6HtgWBMuaafm5N0SnMHKg5CK8FHuJb3XBloI1
pmsy7ewPd20D/jRAAOXhOVAOpIBgD98qoydoNwVaRIgDwGdnpR0MQnUzDM9GszFBcgpOLyHC5H2z
aW2Ql/j1UcSEEJo8QrPKDJmWPbBRtB3tSvNCcAcGt1zNHb95kaLOBpEeVatb0RymLRuQDzbxQoQb
qLYykmuGHB691MAq4x6Dg/ZwljaNvC2JJ3dUE3dKdKyeOzuQ9l1iFeAoNIRtoik0AFebv/NZZ0et
p1ZvBLYtRO+kX0ToTPqdusmqPVfPUuAv4gDpeHFT1s6zGqO92bzkvbpp6mgZEvzAvoTMxQuT7FR/
FzXQWaQYkB9DV8o9NDHpWLp6/SpFlp76sOsu0fMpFYI65zDKzkQX1MYD+lS3abHyh2Uf22gC2rxp
9gEBllJ7KZI3ldzKtGptoffU2GsixMwQVLQDA74AYb6bG/QOH9PLns7yC7AU4eilvgtqY3YU7sDv
Kr0FzDWQvJQu6RxQFZqxU/XbOPTgD9pDvetHpMBui1tuw9EkXrgcmOvrXi5i8D91yngF8fXiro7X
KKu6SUJBEg+yloKSYCnamyLxOksNrAy3nm+jxgl1V1uYNndgH8LHaZ7pKVibbr6Ln4V9GdIUnb1j
7zTLbgGCWhDAoZaqLXXUXY7hU4BRNUDlF+UpYni6QYEvs6JlsWb3wGn71nCoFFu5v0YVcYl9AoED
Li1qk6KO/vYcs5cjlk9jM5OPrGKG00aFSPuytZAghhQsb5HdYEKTiZmMC4q6VpA0tplj2kNDYScq
tV2oSHdc0DdcjK/4jHk2OtUPJ1FXiLwBwACxgO8+wyzB2yv4TX9kYdJYgSrndpy1kfc34y28+oTN
0cGKCmCOMfMRpI78Emrw4pFFiCoKtTmLobhXxBZJPiA24rjv2NXu9Cdb7beAErVKFC0BGJ92Hj2E
7++GNq4gM6iGHMGLEI2WqNuQWUEhCiysaeCWmY36d08cTVpk8o4JXohzOp4T2FhU4Yul8S5F9gvM
T1FPJYsmWevSMWC51QuPeolh6XYXqbAZ6yF8b7T92L1L6YPO12Ly0jb7ku1zds7aj9FwDYIqliVV
lj7SUqDoNMTMblQLMaeEKjw4Al2cARa6GBauBsvsIbjh6mwVVctMt0FTK6OdHlm4MV0Ey0vReQiT
FZg8ZVe1lIW8RkFjgUDkwB0kkxbqhTZKV57kDlbptC53gp1x8J/yD/8u/igecke18zX6KPhz6Bq5
paM57WN8n75Ij+VaWspPw0HAr+oeNOaRSCH4ISILzW38kwWLUXLj8dgKiyFbEn3Td4fMM8iiSF/a
+HVIt728hgKK0G5FdlN3S4FP2r3wNMWiVU+s3Ij5Q2pn5QYXfJTdqFwBf2yiiBMsk2iREdeMvb4H
MynSGyq2Fv6/PYq35WNc0PRxQJk7t3TUOyVYNphAmkCL4DF6+fnAItGdO1xtUuGaeBxRAbnMRoba
QAaZNOMxhDhCuei1Baa5FcWVetc3HQSV+PeKZsvREi04MJdYONjKk1naleK0xW2mvzT5DrV4Y9zW
CKyhMy95UKQH02U4upAYDJC+MYppK35MHoWHAowSO24huEaFAApRp9p3OslmqSPf+KfhQUuALMY4
N1UPykN7lj7CY3YGVpIcgk2xwAOtym3oxvgB5lPS2X1F841/07iAZdggAj8Xz+q59TAFn1FBteIT
zP2HWlEdB66ikmZHkt0UNMIDLsIbfZEUVHzOuK0vtCVANZV0q91obrEKnzIgJhQKDuxl/YFKIByn
RPmjuo3xaFuyVR3TEpzUiz3NxszpBkLAdmCJbuUggxGeGQo0uFCYIH5CrUU8+Rv/VoTgCvbuTXyT
l4HHUONhFvAV5TaH/jNZtAvtjcNaOznmPeR7th4w63zIUPq8LTuKGzeiueWw0Y5jpxtWKmqokjNm
CxE9q/at0A9DuxzIKSxGT+03ZugybuG/Qdh5cgog6DyKj9l9vNUeQbHQ4JNs07uypPhHLxz8A3VE
TVhoudtLFtiVuWaFMUa7rA7LdQuTr1uQA7fbvBNRrXvgw6pDDRP2/aVd6J6RWiBmjyOnC72I2O0h
BhPtXfemvrdbzOdEBgUCBfKZKXqUMcaecG0WlWYlgeW3LiBNXMVE7S5OtqLh6oqNP5zHVqbQ8D1U
wKFLMS7VM9sYbLFxfXXlm3bF1kRyVcn1yVKSXCNfhRMzL5h9F1rzoUSIp04ELeJ2EZUeV7a5j2lu
EBCvK+bUtY1/2ejUKLw8t+sOpo6OOC6+hcI2mogduhZo36ETSX++b5clEGDopk7PNGuOEHeu4Q70
WWrofjoe00ZvACvBDfejPqFxi35HGOurOj5K1UaTm32WO4aayraA/1mpqKLES+IrVdqLihQeB24D
uCoZwzNAX393HRXGl/MOuLGj9GBm5uCIaoEOa462Rm9cje0vfTB0jhAZABaNVt5FNQLAT9LGUjEe
eztdlKtm12+6s+ww13S6Pa5GVNJRstJw1fS3RWxVsiOhRHwn75Vb8C8be1TJWbtnMQTZbQO8BBUy
YWCSKM8sOfKMkBqv490gUkt9TlOLQM6hthKdJrmNWibH2d7LOoSsbhJuda2jYwa4thvm9LldIS2r
qbhnH9NFvxkem3ZB2O0k9tU6BOZ5P+yLtfxYLYJluqmdcRV4kWceYw8CAOthD3E/D7XVe/y5G5j3
c/bcbYqd7HawS2SnEFqynY4j6ducOepI/Wo1RF4db8d6DzJ4yLE2gCPte2ah4quUkzmEmm/ZQqnm
IMHlQFFUx7exur1wN9nGrbjH4wdPOcLwO3GP/pr4QD4E2MhkjToxqCD9x3G00YdBQgQbo+3JUbM1
O7ckUBuMG8S3rkLhb23ZHT8wriSaVLjLXkxmgacYzxvfdbh3Bi3fsdGTqVmMK+0hPIJTJLrNb5EK
CavikJS4oG02eU3zzdyDdlCRLOgN4t/zlxZGC60k8ODItPnInWwLzpoHlE1Wxq5ZmQvtyN4D+Odu
VW2SW/V1WMnb+MUkKBxTfY+iMH4V+hW7IxBTxRhNgxSa1tJaJdNVHYFgaw/cXxt815m24Mb5KmkX
Q7/p20NT7yNlGyhuVLmNZgvELiQ3MmB0YB7sRIAEpGcSW2gWIwjgQ7fTLVQxFIw3P6FgrXEYbjvl
lspwWmh8b2Z0QhYIVHOGel80W1leDI0rD0dZ2cbcCjWL472zjdBsQfou1CD0VbdmdC6Clc+pfgU6
+os7i04FQEjg/NQxzTBDABgN6Eb9vh6PYEsvbgQSZes2lXrqt73ilLU6/G0bgYEtoC+BR0WvBJf3
u41gOSDmHUQfjj4KylYdGbCYVbnKxfhtMIRrwoQXPCBTcQcxhwxQLICxMJbflzNZQdoGnNlHxn2Q
Eg/piypnzZ7ocWUN9asowWAOyJLCOndMAB/0sM8sSNPBpWpwV3Uqo/bE0aofBK9uI7DjmU3tmgF/
/dmUzz8Ddh7VoKm6DuZLTEXNipxl34isZlADKUYzR2unwTHVtNpGsgNKGrlZ/rzcNI/wrWw8rfcp
VAcHAvXLzyzgCzIhLsx0LHgSgYBl7NZJOWx65htuzENuR9H4WmrIqCBDEjkDJJBQ+jN0F6XhzMqV
pFq3FXJGvA+4MZjiLzRTaP6buzPrjRxJtvRfacw7C9xJf5iXIBm7tghJqcwXIlfu+85ffz+qbqNT
obwK1AADDAbd1V1daiU3d3OzY+ccA9YrLajP1yw/Xu38f69H4LzBn4BFwanCuzEu3kyTSSg+a20+
q186rqesUmaDPUp3+sY4+xt7n3nFA/3S8Bzsi5/aJ0I9TdHoS5o4EhJJfVXjLxDf68U6IwHLiSae
0t1mAC7RWorW0I9JSQzfVYF+FEa3audOv9X7rThl8SFQDvhpG9WBLK9Knbhe5ThpG2thO/3sGXa/
CtOd0q67miRivchq8ZvS3Sq7yVXA2wfJPw2k+7EXVR6YAInIdOBvGU4bfSu86aFC5mCtcHYkSoBk
9BoQiRORLpHLcR59aol+cKyY7xM7YezWJIGGUw7X0oiF9HL5iq1l7dFHYCalfhEDEkjawK+pfJ7L
+gijO4GxOxpOGnJQltLI7LnC/NrnnJ9lQnbFTFhd8X/FIil2NEXuP16al5jdogc0ONeXyZiL8PEC
s6MUDnHHC/OzqkYKXZz0TteHfuNH3xUV67X8aeqLbTyM/9RP/PW6OlJWljFG+6+lzW87ItfKTEBp
zs+9kNatAqmrHON5FZl4paiRCphlNt7Hj/pu0/OoAptlCiY6HK8E0d/pQZKutI2iVdmZeaAY7luH
STN9ijyy+ThL1v/4YstGYtwJjBObp30bCcdgNKLSMHivcfUShTkJtmb/LJTuaULDc2VJXSZn/PGA
CFAbSAeXY+UiE9QqTQbcDoazPydAbnlDrq3Ssvn4kV4Pi7cLFwI2ODqtocWA+5Xe9ts3i3WGaSiV
2Z/tG0A3oNfV+Bgym89cyTPbn6TPQZFUMa4tvTfQRcgeXlQGhNb8qYt2RX6Iw5Mk7srxUBpe7G8w
lGH21Do1PDVzy9brRneobrX6sWxcnBuVZjNKeLxtkY600drwD63iWRSK4hDo3qR79bwVvicMWtSu
8otykq71SKrUOmbgRo/Zo/JsjY5selrklLfkXvw8fU76lYyUL/TwkgvIPnuna52ClmF6W2heG23H
7Da21oxjoIifAwcL2B7qTbWuNC+wNvGhzbayv0mGTX+Tb64NEH53UsBb4V/YtRIesNW9iL865iNh
BJn8LCezI8z+jh7fahZIEvq2fumM4i4Ezv/4w77jJaLMEAZ9ZpbRslgvLQNh7A95irD1jIg+pgwc
3Yl51J5m4E2LTgcRiyYDCfXjNpfawKuK8lp7+f1jW5RVGhRtJDU6IpW320UO5iAcjDE/p5L+nEZZ
5NR66ONXjtFGG6sqY/l+dVZxzTv0fUggBMPHXEaeQr5exIK/h4Smm5I66sv6PJl1s2/tjQQXzwgN
J1MC6Qq++Ie3jL6DsY6EIKg18MzeXkxq5c4f6oKLDfa5kpVtk6cxLYFfIQJ3KS85bbvUmQUtpLQs
riSCf7g6zFPNQkgP900wlu3t1QvO+zCPpvqMBYKgZzG7fR7caJ1RuUYU3UzHoYpjmoDBM525l48X
2PvXLJg6uGimlvFghN6311b1qAx6O6/PTdYcqkalrpEF8aJjCLhorsYp/rS3YYqrAYvpMOqhnF8C
2WKQayh+RnOGWtFuAbKGdjdKM5PgVPOZmVOho+YlcwK1xL62kZbT8s2ll8FkKp8YIHcZr6e+fdCQ
p7Gkkg5Ylk2Q3Gr5MYQPnXfnrpUOea2xi1Va0mOLf5bgQHBgiNo4ge5MEUDBLFN53c7y2hp089zQ
Z//4M7xLz2GoL245nPY09jW229vbi0vM1mozkE9T1dpOME6/wr5q1mZRNis1obtPMmBBXaeVKZKR
yNxSRFfhJ2yJaXbpmb5u7a7wMpN0r9ROqpF2GKjBeCvjK7f6bsVAV0VYZzLmCp8E/fJO+3xmSE1u
lmdRwt+eGzomoqwUx1eT72EFo+zjN/PuAF042YxBZIEqCqnZRRwQTdcoeWAV58kaNSjl8FZSPB+u
7EFjyezeLg/ckEitGSiBaopP8fb9D0aNuZmaRucKslq0yoT6WVPGUxPOu7CKiqOpw1YLppkmMBNg
D6bBfQgp1W7Gzrzz5UDcF75I1v4MvWe0jH1vJsNtaUTaAWPZbGXOL7qd0dplLNKdCCV4Q3OnrGf1
uw2RVwr9byIIpR23AVoKKKym462oDNDunEHLaT3BNpBJVFpd2kuJX5xElruxhp/3PM/6prTk5qED
HfVbu3+YLS/1VXGCVoCmubi3qna6baMr6en7ygmFKjRE9DEcTxxOF1+midCCdU0anxmOEiNYpiXc
Y6vnWqlSOPIM5BfFrb/vuuSeYP6I+GdYtdjIyK18k6i+p416/0lHbjjX4AA1ZmFrJmPqV1Kjdw4z
izKcsg46DXkYJhQXG79S8wAVWB4xZFGKNtrQa3dKW0he0LfqakLymHZ+AZugpCQqAE41uotyzd7H
7FtyS03BG7DpYQP62XpO5mg3i+iYWX27S/RuE6VNc9Sl4ND6irr9eOm/O3kXJ/pF58RLRhpgXpTs
WpfXUmgM/cLrEhuNpXGkw7YKZAjsWKIUq9Qer43f+dM1CZNL1rFMoFIvrjmoGCGrdl+f1Lj9PqfN
zyxk1IKf7DLb5yik+yXJ4frj51TeeYQwbJtEh2VEpsPQ3ctzAX1xjStJO57yyNXyG1M/W6JDn/Oc
56ugZn6f8mJkN6iR2mqfmTB3YGhGK94KlSpmc8yXiXCDC1D1MOlARpkR2Y2rUa81E+wCf14FM4QM
9ZvFEPP8mzkWqKoONbAfCiC1X2Z9A4tt43w1ZSd1vEXgTIG39af7NnWtyUNODCOnF88NDjd9+ZQp
34bKY6yN0xk7XaxF+AvybxqCD5obH1w905/MYmt/yk13yF80nD+Q2ygruFLNvWF73UQ/DNoPzVLT
MztHxPGqG39J5SkBI88qN2dKtnWjm3dWjWv4o2F+0lMdyeRdwA3XpwnkrFiXjMEYwWNvp9Kd7JX0
mdhL2ysydr61xg+UTZVVXpIjseBQhw65uTox4/1ZwJAyNpe6TEtbJsW/jZqpPA1TZ6rESU2DPzEC
cfrRbQC5thj6xP14mRCJ3wVpLsdOEJwJjDFddPa/54SRkWV4sOnDqdPXg/pQmCt/Zjw1H0+uHKPx
jBS4wHix7K+ivGFSJNS8c9i+hN2+0T5r+k9F/zkOAF3lfVD+TKWb0F9Vs6cnn+ZuA/OtKw6+TCfm
SbGfpqlb6fGnoFedthMr4ZvriGaZFONwRF8DakUPc2RIdn53GsKbQt0E9ksnIEqVP9Smdmbk5j1f
qOkiRzHjVYvtizJ+Ev5+CuuVgaZnMA1nQlJvg6eMTbvrQ8nTBobKOQM0On3oAFAGoDng5aR1px6S
BB01UaBqiJGETyCTsg5LmKWDCF/SfirGj0gqV7lyL15GSqoa9ZcEnT8HMwheqgIjKm59AtWu+amK
kAn7FFDWZ7gxuMwxP6HhTEloc/efjS8ICAYQ+XoVP/dQllJHtR/q8hQnP3RayIkqQAV2doirb/Ao
goeo/lyYJxneTPhSwOAxD5Wg3kVWBN0ti09MLF/pYieKTVd+hkQFmXl0Uw0OBSu220iGa8NOB4+u
dra6mp8LTj7HZwC9cEBb6Kbh+fJLOY+hSx9c0aF4JUcVvYLuWNxw6HXlg/RAb5BBOocRsTWc3E2R
O3rNpDAHPEqHzAFqA4dNdQv4fByVspvY3wb1GcvPAitmlT/G7Qe3S7xAc6rQNZlMEG/TfCOokP19
BJlx+CIagMmdau2qaR3X62HR5E01tJBj/PqPx+muraGio5Jrxk9yONGV+9wVn0e6uXBxh9C1nocf
s+XS1OvsDRJD2rS1+iiSPeMBcnUftC+BvUvnL1b/dWZl2khYbJKOpWPdhV5CHGOd0BsVm6LzNBvL
tAOseEIh/877Yy2dE/hRyY7KbFT3CaZ32jHrvLi8RWG/yptvydJVHrEw3OXKg87NS+WPXnno07M/
nmNajo3hIRmx653JuV4kT3l4k/u3mrJRg02Y7fVg48fHpNvH6b7qliJfm7dwJPP5TskPpuLmOpMA
TtPwCTmf1j916TrbdcXdZG9GfV1Gj3WCQPCkdPfMihn9T4jU0afvDOEJ+widPTO2ar4VNEohQ+1N
2pLFFbhJX878t9ke4mCOuYULt/hEX2TbfV60BcY6/WmmDRjBME3jdmXl7bSeFPkcx+mwmytzuNNb
DBibLDjmoxq5Pg5dm1AGS6k6FXQ4GQUbAd5clZAEW73WOpaZwWbIfBopq070j3acP7b+0sVVC+bR
ynAgFjpYDmWrzcJxU40BOExfyuu+4ZhKhZw4RvhJtJqyKq2sgjPboz6xPbNqnSg1YX3OxSbpIWh9
HFzfF6FkRugOl2pQyDLSwLexVSqNJlZCKT2rPq5uZti7lZa7qu73q7lXOIx7JC128G3smmYly0F3
rQZ/9024gUUluCgglxr8Ans1OqW3ZsNIz5Rw+jEo78EEpnXZ6r+iBgJh23YdEh8g4hpbcSdP5h9I
x+k8lSz0j9/Fu1JxuRMd6xWaQFiDKReJ7TCnoUjjPjvPqfw5MLC2SybqroKEd2Oqt4Ygrn98xde0
6s2CXC5p4qYBkd+gCLwowxfXrGZWdQDQZmhdu2AgXJtY37VS2PeZHiCf6NSdWecZrNjG93y9vqtH
9VHjMNxX9gSvz8yeArXm1+ypJgXCOqStk5VQf1ojhxYa6PHKW3rldr29Z7QGjCDG84HJk/JlYh3N
fpRMUZVAhmN99EoebvpRVp3BZzKOMuC0zqDWeaUGFE0mnN1YZMF9C9EioOnY5Wm/1gOhbCZZ7jYq
/hdGhe1M0gXKOvAbc23khdjY1qKEyWIoGU3bbBqlNLdTAfcqDKPvU241x0nJNsOkyleeTr+MEIvb
NYAtVGh9seW7SDWaqRz9Qp+Ts4q0YjXYzeMkx9srX/1dPnNxkYuv7gdGoqqJD52mkWl3zFa2jpS6
hE3Df+g2uj8rUNemmQLIpmbkmY14qbq7fEzLdWzJ9Tql7lYG9W60UQkNPcQvek+ODKHBneMJtitc
X39EwZSZOhI/yd6WeoA4oZSstXD5utq1VP79Ll4gdRUsC5siOOQXu7iMbDM0wlk6mS30psIKZ6+S
eyACOxh2YUnRYpIXdMHRGBeQNwhqxLW2CU1rsK98wlcg/2KB0r8woUwujQxq1bchrRW6P1EmSaeu
SjdGq/UbxmdEnjTru8JQkSqo5bSe4ebpieGoyqTdiaglSUAt4QUGSZiR0W+JrWt0xj/eGGZnMAjZ
7hpWFW9vLC+HPE7rWjpVYpqdNhhO2lztyA9Sl9iGBDhvP/ed744+35BBmgcZNMGxJrhSvTQ2jiaF
5yIbX64sx0vOGlRRdjOm2szyRN5yOd2n7voonoIyOKe+nd/O1LOm1m381B4ODALYmb6o3TKxA2fU
R9nR+X85eCCbB7xXvFg6YPik0SvV5VzaBk2bkSuYv3IRTutqyhnbijri9Yb/kdfK/6dme8u++Z/N
9mjVtlET/us5qoMo/5PHCmqK/3iQ6X+R6SzmeVTWC8JMrPu3757+F0cu5pDU3VCnWIv/8SCz/wLa
wc+WIKDJBEB+9G/fPfsvIiJ7CrLRIjsDmPg/dlmhO2bY6LWwQoOhQMS4tAOZ5roux8aEk63XTMIb
WN95g/Jg3nTp9Ou313T/997/3Wlr2Vj/iQh/XwvMkoneQjcAMC/yPrlJGYbCSDy3zY1uNQdBTGIl
l54Im+ePr3QBO/33pWzMjQXAIinmBew0zrkQfsRjzQPmv3jvI7nMM8i4yqRj71LX0Wrs+52Z+JLr
D+UL8KbLiIV7IP7iS6b96oMTo86hNWF57yLIaIhlzK5OVKfX0abSBP/4ht8mPX/fLyW1QrOJwhqr
hrcxKbbrzBgGRbjdpEXAupXsaMNSbA7zQon0J9xFVP1K1nmRiHPV154v3nMyFHcg5YsQndJwTbsp
E24Z24ZjV8VDUPW/UlWkD+ZY3ww+DMtMGoqbMJJGZ9QUD59jcdPjtIi1g+FWUIqiyH4I9TZxWMuQ
EfuCsuGm7J9HKRk4T5XJWdp6q2m2YH5m6N7tQHyZDHOVJmVxHmrzYeyb0QNaZbR7OOtOZ9oh0uBo
w8yn0PUzy18ppb9QXQVDa4LSa4oy/dTU6MLHPrpCQ1LenqCvrwQKIx9i4dNjzWO+/RD1gLl1lLTC
DW26rrWVGbj0Jj/yFLpuRIPO7ZrgJWtb01Ea/yj7Yp/WTLMry8C8lpIvb//NdqEdxkmOuhR/YuY0
XeQnU5FYetYzikoWUbHCyKtxyYvQT2dUiXNFzZSmsvAoqZOQXqjStK0z6bUzGNWnoTfrK1TH5ck/
uJ3LYZZC7wor6QvhCgnhfqBVgdtrjBzVuud6mOMrOfnbDPDv78C61HBiYZi7eYltRYhYda0XtltV
PijH0PbY0Zj9lR3wCuJePhSIFpGZfEkhCr793JleTqkSoT2TUh+a8thifz7S7om6m0wa+1UANXka
bW1fhrBlfIVhUVY5uTM0jNDYNpBVmHthNRtzzE60t3JEMv02z60fWt41q17cdCliuXmQA0fSYPnm
au+VRbSRdMlchVNDt6u/1WaciqpQPNWGctf5jX4oTeZx4QwJ3SeASCCisvBK/HxQBba3yuTaStTt
qiDLXD8smPYtWZvcDjOAA8AvK/W/SnL8AzTzc4DT7tFOgaJEMANWyKBfgpCSRE99BE/BNgE2zALv
E64DvpHbDY1tSLofh7fXou3de0Y7Q32LYoXX/fY9h2NaDWaSCtoT6eRNo1PEwbzScqPYMgzzMezD
4qDIobnGWRASbODirgdCZdgOrZxrze23if/fa4uAB8UIb8FlOPvbm2F+XNfavm+7Vg2/VmvgaWQy
gjT5O7ypshmgSobtNTfDP150YRxiiIUl9+VF5XnICBJcNA/u+7YVa4anA4zV1c0c1ZC2kxigPf58
5b3/KZyZ8CrZQOAK78T5+SBbel/FHO9Gt2sw/2Ua8Zhset5p0Uuw/ZvuC+MaJBBt68skJ9Eh642t
3aCxvXIny066XAH0gMmEcGLF6ukimvkt0EnZBcIN6kF3pgVZYaQRFgHWAhFWIUJkDFydKhghsdXx
6FZNiyrGkm5LspK9DeO1wGhmHOtrhaDx7vAl0LIuQbUXm0lIUG/XQxKlAZ0dYo3IPmtWld6l0+2U
YPcyYM9jC7QqQoZTr+MWAwvS9KcbvUNF2Rso2mJ8vaipOaMUuV9NKm2iohSfmww/iLQJMyfWTpGK
RUrYxGIzosEHFYZdZ+Wmo9kMae/jm8pGdVBm0ucxQm8hanh4yVdTRkMuTayOMT0mQ7wVA9McNQlm
TlcggGslMG1GB34FTJJX4Tytm0KZj1ZwV1n5COsoU9HgNAeGHHfukIFCpLzoIEBxYE6V5UZzkOCq
l2JgrP+jAV9/7y86xiBEC3wjX3JrsU4u8863bBddWO9qOLgEduupDPuLVPW/J7b83yhD+p9129U/
/4Xld/MvMI4fX1t8Fd/aff+/6f5tsK//54Lk6fxhLcLv/tsPGYdGmHca9QhlBanxb7WI8RfEGwhG
1iJTpp/E/s0LUpf//b8U+y+gJvzBdTLTZWgBW/fftYj1F16JsJr/TpdgsfyTWuTdmb/EKUZX4CRC
jLRf9+lvNDoyXHUIcgTegvGvajRtJtu/chC9i0IXl7jIswmVdEAHLjGG+o1ajpsIPB9LxPNv7//+
77D2e6XzLld6vYwpBExhmN+XfVymvidBK8u+66fDutCzY1FMbmKIZ2LY7uNLXchT2W1ci4YxQDps
VTiVF4FVGEVdyTOccbvvD6HSHgpGGSSK7Fb+tKmYMhFp/aGYgo0eJvsog4sw6dsp0LbL2xXDtJEl
88rjvzvrlluCbqksGBT3pr0NqEqsK2kxj75bhBJpUboNh8BLlO4QLB+2tp8CCBYfv4Zrl7yI4boa
THDNBx+VaPApn7gs82/HvINjFDtSjBvPKK7UCn9arr8/5bLWfluurZ2Y2G7zlCWNz1gO96GebD9+
qovW/N8fl8J8mS0Dc+sdISC2YBnbQcvH9Yv7Wc6/5La+hQOwh9J2Y2b6TW92h6aNHQHTRAZlvHL9
d/kDX5LBQMt4NE4lHK/ePmOtG52aJIuKrv9SAntDNnGnJsWdRBxtP9pPQbSPDXEaRLqtMvspbNor
h8krxehN4rDcAmouRg3AvIeV+PYWhD/ZgdZnmEGi+zXn+LNaZ8cSNZAi208okN0C8oHcDUiatD3m
ks3KVqM9vVG3U3wvrxZhNN+HjcdSOKaiOyDmXvVysu2hsBtdcf/xO1v22/v7XXx1SS/ZlhfZZVWX
uamHBZ9sMm9aKPSpFHi62lHQi7PUNAfAkZtcbr59fNk/RTZKGOxrVepFrHvfvqbMt9hwQ85qzIdv
os7uywIutxmePr7MhQPa3ysSltzCmNShhF1q/bTAVvy6BcRJ5MciKe9zHSOtbNa8si3Wcmzs417f
V0GwlhPpuISYGI9VZCtHdRJH2LQPZT5v5tlYMRzFHa3gAXAVRZJBQoPHljYRj6ZxY8fBWipSTJuq
u5LKxZwnGuKZK4/aXlZ6j4tPxrVRR+orJn357ShPgNUWyT/dybcvcQ5tO5FabMNyRTyGVnavjv0h
MLBxbHw39U2XIUnJStX69RzBnTQxeW2Tr0ACnsjifawh7iqiz+OIXkL3vRKK4zDeVSy/Ee5OOdFz
8Q2nl9BBYzHhWXW2za1+ndYaEdLcznN8mmrWZV2s5kTyrKRDgzVtVCvdjhSOoza7QRNschSciD68
5U3KSDJ8lciK1ZjSDN+sZvDGytjWvNGAfx6K4daoqjs/+1JZ422oNbt4zI6TKq27MaRNrOOZIWbX
x1AJvWbsJEF2FFbv+Y3hiCr+PNqBt1xQz/CnFekR9gzSd/02GBlzb6af4RweMsv+MWjSmhmKmyoy
seOI9zPtb8nP4YgwP1tTtzniMkOuv8J53Udxft9HQeZIYX0HJHZjB9OmN8ONgR1pwVgPK/DPs6i+
QhnVnLIeb9WBbavbz5kSnaykvYuq1HDLOXnspxKuRZ7ex/DhhR6gRIeOELR3ti3tuiT6YecpzLJ5
UwSRl5a9F1nqpyjmi5r2c7ycCwaczkl4reWY6CaNjaHdJLVNR833lkBSmL8Y9YtsUN8u77qckOzk
nl59AVctnSjnH2nGjzHQMWrCCo5jb2uZ5UmJs2Ptp242W2dpQNoUSes6l47Ln1WArgZzcyeScG+F
vte0KQK/YJ8NiM0tY9p02H4wqsbrg3DfoJNO/MjJpPnJx+XINF5JuzsNR/w26BxJT4+lGDe5Ko5x
bm4rSTwsUUeK5E2gaDd2ipsHM+ir2NgGOG7oXYgYCJiO7mbugHd9mzJpHdv98hcyG3yAx6bbxalY
SO9PTRp6Y4vzUS+zQDDlPsaVvCk7Ax0k+1Zpdk1lOrIPTTIO91I7rPMkhjYQeIPVH7SiByeb3NJv
dymacYAit0Ecb1vmLgq6k69DGarqO5sPV+iTq2EnElQYDAz8TsAitAa6+kL53uRZsirkYUUttesa
fb986jDlf5skVrb0LMEIHPQB7QI2MNj5pFWwaTBi0AN8IULMZRvBOu476FjBieR4n0xYRc7+6xqg
L7Wf9ODXlMybCm5kGs6upQZnMww9PeV04WA11Ucbp5lCifeGMuDyEW7q5dMsVVQdfW4WU8AM+hjr
pM+yraH4T4j2rmCCfwry0AKBLehV46h7cRzPdWWmdotwVMNT0bJbdBrjpjOuUR/V5bC4jINLa3lh
I6BnuZw+GPt6WlawFdxBJL9CdjHkaLwji/vUmNxG0ffRlG27ZVzJBA2GKef3SR68LGeqbPifcBll
VBuImGm3nyzKVx+VbzxO7sdH0XtQicwAa3gGGqG7WUxK3kbrVovDPPNtwDtlMkDJ5RSF+/x9MCAT
qtp+5L8loewVs/s2a+qNboxQinKwy+IaWvkeNl5uRTA6dkmUUDddJCkQvgdmrNJvmIbwFLX2o57P
37pk2rRgdKZF9au1B+yrv0ZW61QWwUK/NqPrj2vjt1u4eBtjn0lZA4rsGtp4a1VBvAqL8mvMuJWP
X/ufFocFE1hjWq4FGcS6WIR9WkXYV2tLbyX9XMr6DVYtHmXdtp3F6x7Je9+zrAmoPHYqLXyZ6jsd
MZtGFBJ+vZMwGKmFOBZ1tM86tm3YXYGq/5Q2c37TS6GrIfibi3dhBlOdWvXSTikg5yF3D2sCjyR5
cYL9E9wHpfa9ThJPUgAElV11RPhD/bcMTcBcjUl0YH0Xr0iKLS2sRlm4mfJlbELP9tXvzEXDP/da
+feHuocuoIZCSdEX8cLllUrdKpK0wug03mUdfjg4X6GgxbR+2milTkT+cuXzvxpaXgQHLinoW1L3
Yx938XJTsx6zNuKSpU4ixsHRGTSP6mC9JLo1apqVVUne8sOl6gRnWncaPDp/SLbLipgoyvQKIB3L
qUnv19msbo0p3UK0OM7C2Dcz7vxt8ALwtS4LedNlvVdhbYDfpzvyO9mIzQFZUB0EN8w1OmKB9Ax4
dh6T0Iur5k6ZsIK1xTFKOPxCY9/WEJIDY5800R4Vr6fX8UMW4ycA0FmZMahn/mUarWc5rY41N738
fjv26wk8vC21bctpYxfQ7HCsHXTOuDF8WbKxjuvlTXcwUMyVKQxSVENjjFNQ197pk+/1ZIHTrO8V
ed7YlNnLLukEP2/qO5mIKeA8L8nSMHROlwQvgS4BcVKxtPE+CJNfvZ1sNWplHX+nSsz3XT7Cu4z7
tQk5uo8aDEJ6b8m0LA7btseNqU+3PjTWUJZOdhJsDCXYcNrt9Wn8rqvtYQ7G2yV+T7W+99UvUeWf
5jKF1ywdGoG9mF+OqyUV8Xv7qMU4Pow3Zph/UToYhxLeNoX/LDek4KZ9BIZwpt5wlmzUn1unKVkF
InoIyD4rsl4LSmfTiuOEE0hah/sBct7yDvu2upOz4CToAKDa3Cy/F80khpyo8mhs+1G7kQR/DdIZ
r/9fI++viLtDZj/W/USlh2OS6NatHDkRB76a0Irxk4cEtQPGnafZEl7dkj9B5RjkabMkMnosnm0d
MNT0tZtGGl0RWE8+9Ygv2jsrn277qD/oCQc+2tdlrQUCHWSSHQ1zvDUy5kHEGH+RdDdfUJs61ZDd
L5iRDRlRNQZI3dp+yPpdOYV7jVOo1Wc3jJKHeYqcoBgOOcVpYSQPcIlWMfMw0dTz2hYmYx+TJJfo
xcFCljVijtMmIEz1A+GJNbgcsZlodpOVHKdm3ugy/iImNm16i1/l5LY+6xNZqVrPmxpl3vJtaqnz
GPWFXEk6WwUvCEG8FqVbY0REVZPJDY9s6aePI8L7w29hDyxtSphz9OredQYVOe54djqDgXRe6gFV
7w4zWeWyDPJY30ZJcLaseRPp06bxSQM1caUsfRdwuQVASxS+aMsIhBfwTyFXci1rI32ONPD6HIsU
FQ8aI91OmPN8/LhUupfZ0QLGwB6Cd4/alzD4Nu9QciHluRTYrm7Ee2kWE528tl7BGTlZ8uxqM2l8
oycPkhF6FXE4rpTnKhy/VFV4KqeqwzVO3fuldOzDYU0hgyPI8M3EsBrrXgZ+FZScxAYl5miaejJ1
yYTfnET7fk67VWsvac7ycinS6Chh+2dsFSZrjjSJbXXYDEgaFrBrNsnCxnncmOW0GQYdo/kMVYXf
HQTpb2FpN0Wi7Q0N/MiKTtQfp4atk9XDrWDiVz0N/ipEuzDbFcn/hNcQc2vdKDRh5FozY9mCT7E9
44Bnzre5Mt0O7VKBpsQoTW3H1ZgTBefsqNfmzdCGL7kWPUhJcd/WWY43ou/VBkVFSbzsMosYy1ql
IzKp/qlWfDS+Jn5F2NCM/evTtxMVdS6dJQ5bR83CU6cGyIfkdKvr7TepDn9Oo4nBC05mZl7e22a3
69m+ElBEE0inJE5oH/X+uYD1j9KdTlslHbMk+AQtzYuoHPMeGyofbxoiwT7ANX2I4j08rHvGrGRw
I419SLGm5tTARb+GJTE6TRCcqlZeE5G1hLOutY9MkjwnXBPI7EHx27U8Ywsva3u0Gzc29XQK2X3Z
F40GiTzXtyOtXJbZfqLY10y2KHVGx5ictgz3ZTyskzo4LWHWKq0nZcDtqu2cvqbFpJeS+/qHi3hL
fwgJBkKHhaxpVOm2VTkU53prNvyga/C7stuzWhrLERw7wPs/LJNJlZ1t7JSQDnQbVtoWJoKN12xC
q+ZXl+IU35R8XN0P96mUbJNmvNUwqjJavILl/GuS4B5Wd7daujBFkq3VFsel8I4JyjOFVCm330Im
4K6kDHv4RJqnPY32h7a1ng2MfxvVPlUEZ090cONNpgQGjf+0lNhhjIJytCJHqrHGIaKpI51zM2H8
RuCZmBx2heF0AwPMSmprdGR5ae1k6uSV6L6YzAxd8u1UWbw/iZnI7/1DoWh7IP99apmPTUN2Us3j
bWIxpaGwmGQTVwzi0Oz4s8j7cK3FGTN9NJjenPR1HlzJnf8QOXCSIGem00r2dInVt8Bb2dTgZYiA
jOyIl8nBC83v0Oj5MQGd+DhUvb8cgmogajY0wCcVyttAJUdmOGptvrAbusOSn4RUzXaef11WejkO
Vy73h4NAX/qk9jIcDH7apWRugusG2Wyw/ou8M1uSIkm27Rd5ic/D440hx0gggUyGF5csKvF5nv2P
znfcH7vLoCkiLL3CL7T0Q8sR6SPScmjQMHM1NTXVrXvvCoJ+ygO7jpx+k8zqJTUb+IuTz+oUvhvc
5BCF2VXUdNvRi++/rfk/0A/8/wMvvi8y/vPf0CQUlfF/bhJuivwpqp9PpFLF3/jRGnT/0MAbUvYU
UmQ8WfijHzBF+n+ixacxIa3jTmJ6+kdrUP+D/yWurOJd8ASI4v2P1qD+h0pbXXi6mPbgL/9Ka/Db
DOLxo4PRYIPH/jc2R2FMqswWkx6ryIlqEH632ofQTmHybIG7bOa4BnyUjG7FLAzMEHVaPTLBpr6r
TdO/biLbvbU8WuWmOn/0B7Pb1lXidlsV+NaXolG1kLkesBkIzTOHNVhGeNH0yrDtSUshIlRbUufE
fui6oGR+qB69T0mau3egk+xnJQoQ1YIctboeR52xsDFxue0m276Y3H7aTF0G3a9rMtY/FIP/yWm0
+d3RN1xoNMrPP7EtVIOE5B5HDjTo6Qmv02DWLF/Xdk1f+dQ2jYI5tb7cW42BEE2QF9fN7Nf7TLGy
y//UOXv939t3F2/bfz5S265++vJUnB4p/sbPI8VACWBOprMdgC8i/P44Ut4fDNyCLhQ55L/gvUdH
SvgnjXhkdC3i5c8jhVyj4G9gLgbArml6v9Zt55edFPlAxdLTZ3QETBL4fHnkZ4pUUwlnW98xUKD8
NVd9+Cqph7a8hfdDvUp6nQkC28kvytJkQmBWP82uHt8C1nQA/c2VmOu10WtxC+iPo6aHsF+xx+2s
lfXAAGWTQ/pXNvW7QOsZLc99L4RHt3CutNCjgYhuECjbXmWgm3KRBS0VxLBhFu37GOz+XRtGt0mN
hEBFm+iTa1Z1RZtiaCAMbHiquSEZS6EBzkQnmPt7AL2f7WLKPmjL9JQixtbvVsiW5SeGOGq8cdgM
BtmJkQTI43ZvN4exr7Y5xOKWelNNZUdvp3lA4GzkLTqU3ykR/gPX2H/v8YJe69zx+i5qv3kChPJ/
/yd9zqbjg/bt7/44aPof1MIpSVF/taHIcYmSPw6ajuo9ICSCrEPehWzTz7vL+UMgMwDQf8feC8TL
j7vL4W8h3ctfZa5a4OJ/6e7iHzo5aCQ9DHTowMv4EYIg9dRz/DaoRzcZ4KWcLQDkMZPiY6tEux4a
yCq/VAOd0Rjn2Yv993YE3TXVNWVfI9PodK23bfXovX9wa9e7MCfv4xDrzi73jOt8irVN3LWPrcpE
XJIVdx5PSUdJ8MdWQZmj97tdPAP2rDWlv3RGp4K0eKz3gC4/TWplXdaqc2P3Vrb99Zvhf4NoPcg2
Mbr6z/fDOwTHAZvhwM/5se/+6y/+8F7jDzTZTOjD6GCIIZCjzMv4A3kvGgsaMQfvFmj0H9eE+wct
IKbxUZAVU0MCT/rDe/kjoeXBKKcQe8Ovf2E+RJqWEmA+ZM7gT4NrhjSDLOPUeduiCOPJNw0whEGK
K9mMl1vVIyTYZlE+tgE6DH6Rv+/yaWCMIDC3SRoBoFapoEYaExawr5EIhdnuaCcXEp+FIgwFH/gY
AbMJJk8ZqD+k1Ndzq4cFNYEctm16RGNr9ZaplT/BHyp7iHk/K20LdV86vynLmg4V3MQmCjbTrE7X
Dk3m1FJ2dek+aFqtouk6bCge3YGTTkFRptQxOkpVeea+mWcfMu3BSfdW0lcMIhjxxS5IzHTruTMz
GokpNPGoBzbTxnYTwNblPO1Bt9/yhk6/L/yXLob/DadLHIN/Plr/p2va+imNno7Plfgr3w8V4xt/
MGqFmKs4PsevGeIwYV/TGTB2BYeFgED+60gp/B2TDh7JFYdNcGRxuv91phTTYCALEDVCLlC4akAk
f+VUnabtAmGClgKkZ0IalUlNGXEcZIXTeuGgH5zXcKxAQxGN2+FjUe7yZH+0LQvnRDwAfr6bXloS
d9MRSG0OfDIUq9cPiattInUPXstGpoM+9qu6ulXMNcbF0yzppT0pXIzaHKipgb3Web2p3OseFb9x
TQR0yQi0nIDIqTcD25Yu1NI0Y0upJu1Am3IXp5/17EutxZdhYWzO797pzf19NeLatoAxogtsSavJ
nDoapz7QD3njXldRuXXdcJuUK7FswQolJZPHMv1K8QI//UZpD/CuyArG7sd+eN9OfrlN1QiSirQx
rs4vCO+W3QFTvBbBiVExl9FbDuj5PEhr81ANugt5RwoGCz7BFT6vhe8jZJyF5pEmpu/Erzhyur7Q
SxqW8AgIwead0Vvvu2AI93PplncTtIkrX0lkai9WRd0SfCCTUiapnmTPDZQKDKUJT5ja6WDfneyh
GIBqbEYGiSJ2EzUIqHlqNBzcoVdvkiSon7oa7XUUtT0YN4LB8gVn7lyn255y61MXD2VwoVmtEm7I
/OP3BeTUQGnV+GtY1UOE6KDefwoiB077fhq8qxhOWmufjPzhyvKkbvY3LxRgWjHM6JCvyuQQXTOo
ZjB35sFgGn7fatUrM4mCXagITNLsbEdfeZ2Z3WdQNvNN2ijNpqqhHTnvOTJFhYhZQuaRX8KgFEPm
UiSxS7+y255N1g1Foy6rwijT3sUuig4NqkDMGeytEr0yT72m27525Jc2wXOFBg0JuS2y8tNvbBaO
6rfGbB1M5ga3RlBO97n2tqkbKIRaupZRDBunq0JjY8fXiVIbry1ntFfegAu/guc6VShuAgGzlBV3
Wl7AZOedddC1pPpod7l/Ra/oU9/HyRXDDXS0UzW56yYojZSqLfeaH0FnOabK9fmv8eIcc6dxhYlJ
KnJDeDpPd6M0YIcc3EK5tdEsv5w8Z3w3W6Cfz1t5+c0xAyEGoYnOmqAcPDVDVbkxGr1TbmGYh8jr
ZnTKvzzK+YimMvgWh0ygaDDxV3V0F7w7b3tphTzyuCQJIxRDpO89Floy1MGMPId2U6PmN9grQIYX
QUqs7acBmW16QhNUTfRBudX1+2y66ett512r1kooFKHn5P6FRVqU6AS9JLVTeaq/SB2t8xrPu217
A7YINIdMpYbCX493cewnVwH4vP35nVtY2IlJyTcat66zJnG8W+d1Wn3S9Ac3eWiMh/NGXoRcaV2S
ZwxJGNCatGEcVj8POUNI10P6vZL/jwLyC+sgeYPdDPw5mye3WeFLbRLFjMKDoszbOHC3HiDqMbjv
gd+eX8yCr51YkorLQxPnmo5+6AHE+EVhufRUxw/nTSz4gchEYZ0g7wNZLBZ7dCVWbq+PWRWHh6Hs
YGqBcAKIRrPPA/s28cvpDqVKdeXeWFoVlz2FeU2IHMg6qX06dW1VtpgM6stqGj7VtvPm/KrWTEiu
RqVtqooKEzWVt43h1AH8HWsp5YsU1jIom6BSyXAQeCNZI0Cb/a4u/S48cFD9oL9xFQaD0g2t2wsY
r93qXesau/PrWnI9kE08D5BDeNk469SpgiYck4F+R3lGeJ0y3Ed0uM/bWdy/n3ZkF9dKLwaGNIQH
O6kvzUGDyH+Cp/S8kRePDbF/5JVMcCFQA1Dy1PV4CNeR1WNEe23nwGw33ZS+pgoFU9ZGgWHrvLXF
r3VkTXL0LEmcOSqm8JAF2aXeZTc8rv/KwmlTIE7iU7Kqm3JrDc5K0JP5kBw6/yerlHJAbbJ7qFmx
W4dvVTS+G68DSkwbfRPq+se+AiaMmiRPfQjvum2W3IbpcxBeZQ0qacrnob7Loi9DD6V40N4FQ0/H
BsQZVBEImjWGdTkW7S53QTjArlJPvxHpjr+Q+IJHwaFVncrNUjU8lAMNI3IKtnA3QohgZTyA/34l
v/l+8RwPpi2FoWNL0q06WK3dWWBUD2F3X6slSsDhX0H9IYhCfaN0zfdK4D9GcImGg8xVfBQ6C9RQ
bepUL6CiXqcMDmSMB2ZlQZJcNcVXr/mswWs4T90no3ffBzxIx+qjgjaNtfHT+xgi2BDC3QKSvi5n
mOTejqetAQkEyh+BtTYKvnCNnfxAaef9uINRzvWI/EXqXagkmK+6UaVzMU9r1/LSWRfzcGDbqS24
8g0QqaOtlZ2GgGuR1ggImnDUmWZ2ff4DL0WuYyvSMZiYomDUeuQYRE9NB4eH8pl5v5tMz1bO+eJy
hFYPyScPAjkfj9PGSngchwdGccKy2PX6vGJh6dsw8vkvC7w/Tk9FpMbzUPcspVWQEvNq1AzufyeP
odIv2Ndp06m6IYWrrmihwInm8OBr98FkXIEkg6mhXHl2Ly6FCq/OWDQINbkDUEQluh4A9g7C9ZX+
sZw/D+XK22TRBg1HaiKQOdPDP90uVG9VO4rtkCmQO4iwt0lzGcNhf969Xj6AONFQGf1tRdovw0Au
3K3C6DDquUqnwtR3jR2E17MPM0sU63e2UX4sI2SyA+uTBQ8VdJ5wjZ7/FUtR7PhHSE4+WoHhmzpL
nUfwS1VqgrtHgX4TTaB6XFDIaoFc+G/YBPcMUQClBvo5p9uLPJNaJR2f8Dqb0OaFE9GFrMbUX09v
zxtaPMFHhvRTQ9Zod3XviJAEhbBiPFnUhbikZurr/54hKYWPxaulH93wUHjvWpgdR2ARlnHjluX+
vKFFz6R/AGuV6MLJo4ncbcxcU0g55MpDEDv7enpQorUEYHHb4NeALwbKek+G3Hd6ZQy1EkeHWP/q
wC2SxK88N92Z7SqThckHkJ50DJxQJKb5IjqI0gcau1xx6iaKDr1hb4C77tzsshru8j+TkPJHfoWy
CpSq0PbkFw1ANGXlsy3sJgozEGgJ9ndKMpL5ZEjjyBnFQr2H1ngIeX+thZKld/+JDck19JpG92hh
wzZR1j0E9AmnaF9etOD0p6q5VNK/mNZfcZOFfYUajFisUWKh6iCFls7RBxLVIGKweLiPK2uHDEK4
+WVXpJqAZ+uIuTBFJd0pPh1VJG2z6OB31gVPY7gaoZavVvKexZUcWZFiRWcrcTsaeXQI4S7q6LtC
ufMbJkSHj0Ew/o+76zRKFKA1mC9po8Ps3sFUfxH0a5p1CweKhyrVdfrjAK9syQe8PkyDNm+iQ60+
RvrdMBZvQ/3OUNOVwuKSPxMadKAyjLFwgk9XEhl+E6aVhT/bz2b2VhkeWjR0z3/2hUcJzZafNqQz
UzR0P+LUjA5mOHc3QQJdeleYJcOq5U1WOh9ir0nuVbe6H2IIgs/bXluftI/IllRK12O7cd94/WNs
fWq9r+dNSJNw3/Lsk/VJ3jC7kTbC4hcdGOXQ7Evryp7gDd74DIEZACuqjaNdmijk8vRyABict77k
KMebKzbg+PWiG4itDkYEKTXI9JwBkA9RpiKU8uU37AiIoodAIV0SKVc3y85N1NAiifpoj09MBJnV
e1V9+xtGBCMdmBH66460k8VoItsuLkXDuTKTS+jjnVtEqv89I9KO2bmmhMbscCHCkApWL3pr1zok
g3VibKPRdFdixeIHYkwSOAuvMHiOTj8Q/Wklq3QCqwNhfBOUCIHdpLD4RrCwnl/YQmJGhwDJXYuW
vCCGObU0mmbV1Q73Rg2ukoxaj4etHXU7Ew2ybHXKbynMHluTIoc2+X7VxVibkUL/IJDmdXqvzcxe
bMLmtouRKRwfBsRiPWcvRp+naU3eZDGu0EVTBQJDRx/ndL35WCa+5hAjYQ0smPF07G2HiNWmVnv0
njXPR+eRof16QhSt8MtmxVkXQ8uReSm0eJWutZrYboUZlC5CmFZ5WC3DfstnpHyHOhioKnHImQOQ
Puqcha6idrUI0O1GUV5XPdNX412cfYwENV/9geGE4pqsaEc/beVRI870C9sa6BYYhOn8WJLrdqpN
USzsosPjVDSbkBGXtA9hxb8VckSG8xvvNBfUzN/mxEk6CmUFhABZWmNOHeEfdu7T+nmOH8+fkaWP
dmxDerww5jc6+oiNsr8piqeou5+slV1bOobHJqRI6SphWFW9MLEzdTRAmdC+cqfnRlsJLIt5oikQ
4VR4DLDZ0n75vtYzFoL/NyFUFVG0KYK3Qanu4k75qwtLVCRmHwWM6zZJVvh+lk3r+KUOhpUMSDJd
Mm+tFeJKz8rAuLZn+Dm9AcrOSCvdS0dFnTXwq/qS+p52MOpmuLSzLFjZ58V7l3cNnUCXpiCvglN/
iZU0Qq9OZf1CDwWK5aSDt7E3/sqiGgm56GAo87UoGxqlukeiuR+uo1xdaTEtOtTRj5Bqempbw1Ns
jtGh0u48hoMQo1ptli2eQ2iCgUSKl49cqHatJulTVBuY59LQNPE9+9qyg3zfpbN1nZQd+rbTdIvQ
urly6S+6sklWaFL5J2OX7mN7gHekTzHcogF3o/XmZaxp89bN7X7nBJaL5v04rdTQlj8rpEc8Qojq
L7j1O5ha4rSrCOuWctdVD0l/pRtMeLWode886pGd++gn5j7SUsYx1X3/6XyIWLrYTPRRBfcS6T1Y
o5MwNMBO2dm9eKXE/p3TmtDR6CtHd9FpjkxITuPGkW3XA08UtXicy2o7q3eGXa2kA4te89OIXPaq
w1DVHcQVD0pWfiQ7jeHaB4SXNdF9H31J0xVfEUf+xWVhA84Gs4jEtpx9zD7CDJNXsqbsZp4m6HFv
qDaH2cqtu+iSNsmUCigDkm4p8vQaI5G+jUuO7rQBxrV1rM+ple+0aP3cLS5JwJpBYYq6oZRgaGlc
T+mIrXh0t1GEHFLxldH+vTWshbJFh4ASFW5SICbgTE59zhvSsi0bQnmRNpvR/wvieL27cK3bOfW3
155bbmm2RS0sJ/YWilpUVPqLYfrrvOOv/Qjx50f3b946XCYaBy+On8I6Qpf9Zo7+PG9j0SmpEoki
AAC8b4DXIxuZW4YqEI7oAEP4xnKvxljbhtWbILxwShQEV6wtr+inNclZAj+ZrarmnW4xeFhD1dsg
LRPen1/SYrw4WpKcUuRmCokp367Vq63tfw7K3zrJRxakiOQYwJuKhk2DvKG13waZvw/D+SJlDtZ7
rBEDPr8gCXX8/UFLcevvjySFp2504nr0offuY3+rj6+TpNrEzesiuhatoC66Kcci2Vjq25jBJmaY
d2HRbgI8MlmD/KzsrRxUECUf4ihj5aFg+XPufX9NWn7RRWBvB2YDwOqFyPA8K17opBNRMuq+Np0z
X8+29TEfjWIlZ1oMJkeGpNNVDZU1pjabOiZPWpZsUTTbhFkGB22zOf/91ixJXg9DnAlGDkv5DMmG
XtzQugHmsMuLp/OGFr/O0ZIkz2eWtSuNdiBgzODMI/s5iZgUOm9j7ftIvj9B61TUHTZm5yELDUg/
/tSSbP/vGZEcXmjSGqGKm7l8lMT/CuJgNYlb/ipwEjLtJd5z0vdXY7PJzBFHy7T0ckB5Xcm+Tup4
aKMVR1vesZ+GpM9vBHkIPxc75lT2bWY8u5O7V+BUO79li/cwuqYm0FnmjmWSn7IdHMZCSb7HwHJA
cRkOgktasYk1a1+nkXbrBtoa0dPyyn7aFP54dHkU0Jj3SEhFNGeeVG3a43HlWK5Ev8UbCpQjEGcx
OSTXdks1CHnZz7wqiq9Jamzs/sqMnnt1W9sXY65en9/GpSXBx/0N+m4zYit5BXQzXeyNqKpC9qJe
VqiMQgUTD5cNrCorpr41YeQMjQYiAtSU75gplio2TZfUnQkmEkjSfNXArO1yaSXpvgmLy6K89NoL
8YgckmafQPfizPeW071rO1gc1HabKGqymeGoOL/+pVNhmaDJQWUBJbek443c6uwVMOwdomjckcpp
+de8VTZjtz9vZylUQbAMrIjmKXhG6VAM8VS2o5tCQQqpQ/CVJtj5f3/Ja47/fSkUxqFP5UnJ4kMh
NPDsDdK5sNN9KCdGnrkgUVE9b2/xBQ62G3gm3OZ0CiSDYYIW89yKBXlDdcFYtYlCLywc8ciUZ1Ci
6tqkXrCt7AS1ymDMPk4eGN3zP2LJeQW+DWgYZUcE9E7PowGvQGGhUHbQgkc9ULe0whT78byNpQ8H
lStjp0ySEGbEnx+d+SSfOyEgGB8QAXloeO1vgIeVvxHMCMkMBIvhX7DFp0aqqJqmYsrjQ9XkaKCo
Yb9VQQPt+rL8AksSl7XHcO35hS15DC1ZG7ZTKupM6Z/apC5cT2oxxYdJvQuah95Kt0nxSUMwMcvu
Jq9YWaL4FvLhdwRymzk2aNHkqY0o9ehRhHDwurHzWBobvfsU61djDoOJ/0Yr3/D+XPGORYuQ8emm
AYSUp9rpAgtDjVIlteND3+zJeSDG5t0ytdvCDCiZOrDAjB8ry704v62yUC6oJ0QOhCYfU6eimChH
OavMynAMaFR8cS7MdFdlt1q67f70n6nQjNrWGw/VdIm8LJMIfXIz26gDAG8JVsvxLz2XH8KbDlED
MFhgqU/XPwAmTMugCg/edOjUnZavONBCaRgD35iOWayAOJ8amEK1gicYnGQy8ORoo918pdT+GwQG
QFI/DOPzlJfboa7QTPNfoVW84lEvHRjzdCaFqgaj2fJIQlU6yIXMTXjgrkF/ut4MdOR7JGrR9zQ/
0Vdcsfcy42AEjDxCyHRSjrak5UKLk9c5pA6HymkY+v7clOO2H76k9kWYxSvX0pItuNMBDdENZypN
qrqnpZKFRQAMxIDOQUcN873izEChUbf+5fqhSdsVZCiwNABQMgTK60InTAoSAMX8msQkUemNhnLh
+UPx8igipU70BDChE2rk+JZpDDzPGaWgNqI9kj1UI5zlT5P9pOTP+gdvWHkRL3gG5hh+FVhr0Vc+
dcwa6lULZWCqGQMMHYqyM/wPpn+hJ9du4ZFQ/XV+dUsH4cSefmpPAZES5Q3PfM1OL0pfQ33auk5D
59LV+kcD3HAwfp3bz8p1GrWbtYrGQr1SbO7P1Up+WYfuOLgTZRMlVK4cd4SF2L/wnfIGysM48e+8
zto3pXvlD+2Frha7Ek4p3gArp2MhIeBniAYRs0ooTLwYLlN9OP5EZcX2xmu91bem+nmKH6c0umxS
dBONT1MXbHpj7e58mQRwKBlRpjIt2sLy+JefqVrgFSlhDnJuF/o+Wjj0uddceKEoAYwesKMYSKC+
KPsw5doIokrQ7vP0l4oU8a4Mp21ihtvQ1KBk2zxY1/bljP6TsimaFUrThXAAoTzFd4Sq6MR9u3OO
khARICrI9qlaOV80aG/S+H1dQxnwJo6/rPiyiCyn9zTf8MiUlFO5Tme6yoCpaniKp+fCehVlCIcG
b2HwM21Y0S6K4sOKTXE+ztiUqyzm7GglzRTOa9Jsmldoa0XFbexfjn+29dsQim7+Y3pU0Fai7JLP
gjgitRNFTx7Z0hUZ+DXbPXJ0wvRg9s9q9ZQ8NyjZBXCvu+170w0u4NXdn1+uSKzk1aKFRNIlJiR5
DJxGC7/Q6g6pUV6u9V4UduEwZiB33ur5Shj8VrU9Z0nKXd0EXeNA1NGyudsyxag0H/Ja3/PkMjxm
ZreFkm4n9TYswze6jmao99afxl8G+IDFFDglJlE4p98+wZHrjkhrx6pYba8o2rZWBojoHAAithEX
K7fM4hHlTUIGBoYDL5Z2dvKbOcy0KWKUFmFZo71Ky9cBBH7OVWWayQYGec1kutbxd2jrwRHQb/Q0
OYTxvK91/+H8V1648lj3z98i7b2t97HRFfTlckqGZS4k4p8Sp96gv72Zu2wTh9F2tbq9FAuPjYo/
P9psj7Es8ZwnBmvJg1eiwZQ7F+7w/BtLQz9IsEDzAJS3GdlZiyESj+M6a1e1e2l03g5NxJ1r1s+x
u5tNYxt36tV5owvZLE8j2jtMfpFqyh3fAvZ2Ww01ai8pYxJ9aSrbzDC6lVts6WweWxGB+GgD9QJi
z2qg+KIr6WUb6ldddW8MFB7WcACLhjQCt9CA9WgmnRrKRguR4U7BPSik7YHzITFmOV9RTR5hPgzc
lSxvcfdIlmGOYgaIes+puXa23KEqTKaoJhAy8z3E7bvz32dxQWLykPTYYuJDcr2ka0BSKsTwrIIg
yrrT1AI1hpvV6uJizBbdsB+GpJ3rJiWfR2FIC62Dk0GyGurwy/fXdAl2WtPbm2geL1Qv/kLZ4dO/
t0jJPUbDCupW3MP2fBXPsLe+KYt4owXTihsufi4UZChJ0QeGHeb0c7kls4I+bHQH8qktwzpGNu/P
r2QhRWa2gklE8XgSagKnFoy0HlJGRZh80BF0z976ZMq29jFto4uSdrPza9oFoqXDYL5gjAdVBy2H
/Bg30irh/83kQNzuJxtI7FX7652UUxOSY0yK0ceMcUaHqX0b9+OugbFGn9ZG0Rf9/Ggh0qcxrFzV
IepmrvJrwRIc555xjrl8Ov95xL8i39zH2yUlJiXJLowDrGXUYVBNq3013ibjqzHutmW84gprK5Jc
IfNyGsLAyg9d2dy58XRThM9j9UGP67fnF7VoCB4VQdaMHuW3Z9RRcO0Spdcg7ya1VKedWT1qE5zc
KkSF9UoiIGLNi907MiTlAcC4aisQz81GK8nNNfEC9KzPfo40zvklLX4n5lOBQcFD9KJ7V2el5uUJ
3wlegO2ErghdwvdtTFvNLMKv520tHtkjW1KE1QCOjnMMLsQxm/k1Yk/qZTa5r1tHe64hcUYYaPrT
Vufi8rzZxa8G6w1EkySsjBycRgqt0TMzRHTy4KhtsXcCZkWK3H+XQ3+9qcJ4/J3QJ0jXoA0VmB9p
lQ30TGZlYS51qLVaRcJlz4zhis8veQiVaySzBD0Q/+V0UXPtl05Zpt+hfpzh1rhfj+JrRqSDFSVu
1rsCZZNoN62FNCi6Q8UaP8jSVSEGJ6j0UcIhMTpdiV9WYPM9ah2NY1TvtL6CKlGJi5UH6ELvxgTU
+9OM9FnioDPbKR+5dT2vuMrhTQZrl35O6zi7SFMPWdEWOmsY7Lv96HX23tcTddf7SrjLIcLc9zPE
WENqGxBARh7J74wygW2vjq6IPEY++cc/U3LWMdDt7yCgWt8W9gBqoN2PAUQVCJS45k3n3xpesuW1
167WuJa/tmCGh02TETFphzSUqj0voqPV7Bm0dqeL/OH8QVyKNVTq/jYgrc2wILKJZqpMJDy3QAzd
fW3me8fqM8o7IXzr0crJX0y1RH7qagRtUek99a1homUXTGTDVll6+7JTil02qFDS50OyT/Qags4O
Rdrc5VGHAFz5qbaKtSrz4rYSCcj4YPYnKpz+hjQe7C70dW4n7TOzk15cb8Lkz/M7uxRZBUekDn+1
5biWdIbyACYQ3U9oAjo7Vb+pjGan8PJHb7F4CpqV9vi36uMLHz2yJu2q5hW2mhvEnkhXLxx/q04T
mfJ0TxNo37flhVJ/zoyJpKxDgqy5Pr/UxXBhweVCNRZuA3iZTx44nhaVYW4Sk/L+sna34++Eb77V
3/++tDi/hwYcfRMSFz+DWhYpu2gtORZh88X+HZmQPEIZZ2VyBm4Is4IkX48udO22mbqrGElC49Ea
N6vJ6+LJO7Io/vwocWmtIVaMmUXF5pd0VNyNF6KYkkAfNYXPsXZx/hMtevyRNeluylRFd4cZb4wB
L8/oo4lLowvq3yjMcKdDTKxRleFonS7K19xejb9NLyRPVfwneiS/MxHCrUFRGD54JiSYIzi1wcWQ
dPVEyJrDHS2497m7q5r34xrrxOKR4qUEIFyUgUkcTu10wCjSUKXQlSIXA2nlNs7ezzaA3dbepKjQ
uMYAnUJIiSLqLqfMXSsOL30yCnl0bw0Cv6lKn0yzKzMqBl7zlv41BelEE6XD9Hm/WIhS/Ot8KiH0
SStVWqRhZJGaFxipoaE0DHTqu8s0NnYULZDaLTZDvhIrFg4aBnmrgUbhBpCTJGAjk+NrdKWBwG1j
P35tIsEX69AITt6jZUU3nXrTOmttW3F8peMN0pWpfAD1OlR1UoSqFbuuOruKD7VH7c62lfdNlNwh
eO7vctVJf/2pQLAC0g4gFN4SSyqMFGYypuaYfMNlpLQoS+1ucO/Pf7iF8HFiQz/1TivOGQLw4/jQ
0qCcTP8mcRCNGe+G7rGO3N15Y4teIvoUsKXRDJG7lP5ADmcEfXxAf0X08bN2U1lmeKH7anqBhuKT
UgWQbY/283m7C0cAPO1Pu9Jna003nV2ljA9KuzWDO9V9atYIRZZMsCyUiAWF0ouXSMEbS/XSIT54
Axz8PkpD+X0/rkChxe+U3Q+CUAYOaKowMSeto7H7TvUCjDg6KJ3nwlmbIF/yb4YLGHhFHhjiaukY
j1pjMSDpxAeRJULREF3YIDBz/+3577HkdMdmpFuyMXKfhxvohyiFvia90N1r/Sqqs50Zfzxvacnj
ji1JtyNlt8qoJxbkTBdKX+ebVFU/jlZFs09DOXWfGr8+0mjC3vZzC8UvOrqPUU8cSlU144PhPVnO
nQ1vfBVuGLT59xYm4uORGc+Z2oZsMT4E2rU5wJykFAdR7Ekek6repGW9Em8X/fvnsuRWSdwbVuv4
Bv4906V1/GbbCI7HLvt6fl1L1yX7RyORwSXKcTIQb0aLPskVH2RMDkLLyT7phn6tDvWruGi/VP1F
rz7Xz1ZISXAu1DVil0V3AdkABhU6NEAHp7ta+33tI4EEUg1JIacp852t5YzhI6ZROgyrzXA4fTm/
4DWTUj0Ioi0fkQ9MDpr2Ou3IRdB70mKYPJrmGrHTfRgUvxHzBX7jxyqlMAJfZ172KEEdEhuN4NAO
LurMKDbFoCmbOkyvsqFPVkwuug/ZnHiow2Uj9xXLGcLYWoCI9XTf0WaPKU829kojYdEIM9hiOIoZ
X1lUaFSakkEV2jBm9wRmM+weVtuWi1+LZ6eYfxIM5NLpTktkoHqVF1806NtkYrhM/dNH51kB1qhf
6f5KBrB8Go7sScc8UYowzyvslVF8H1SInpU37nynRRe93uxVX99kxnWC2Ona+3pxL38alsfqPKVS
IXIwKFhr17nJjKLt7mn+vznv/MtWgBaKK5PzJm2n22Z+E4022Bvq4U5xU6f1pjMvzxtZujWhalTF
pBJXpzw4D32fE7UZRmJLOyR1etub/tN5E0vrEIA6iq3QnsCgfRo3bD0cqLpgIgEjP+VPJvqta8Ch
RRsQKDFTwC9+0azOrazorCgi421vFCb9sqnexFTfz69kKQMAb/y3Fe10JW7Qw1VjB8T5+j43ZhS2
YZbLbizFWrlQvo0KysnMsSUp1tpj6sM23nJRhgHSu6mVbUaAZFdtF477OirrXWC0zr2qwKhYmZn9
JtbT+2YYPsF3H26UAP3AQguiTWm6xS6cogpNtW7ejCESnGntfnDtgDH7gsn6xgi86yqOmO+LEMd2
xrY7tED3oe7kIdQHzRrLyvKnEhK7kFkDx5Oeln5pQEVD/fkwoyLopO2ezD1y1i6rb+ihFzvIeC3v
V0acwf6dfivDn3mPBcCcrfQCuPONZ0xbBEXFHIi9R5bqQU/f6aZAPYPyqu9DO37U4mrb22+M/M8u
DpFJRoUJVUX1OnOFVOmFqj8Eir618n2bvkKnnf6hHV2c97Clci1KmMCFwEYBhpBfAVkMw4Qako3b
5W08ZPdRD7p3Lq6tMN6p03xA3vauzcCI51XobfoQGuWiu6yaBlm8aKc7xs0U6UgiTupKtF38bEc/
TDrFiWHHZWMB2ba7cTvG5QZZXtO/Or/8NSPiz48TtzH2jNQAs92kaAk+VuNz7q5UTxYDHpPJoLUF
XZE8MFlVU4W/1OSG49sYXV9VXQl3i0HiyIC0hrCpmkmJMDCkO6hPcS9df5cEj+d3aumVgGLq38sQ
v+Jop4q4L/Im5rE9utd5fzOMN3A6pK/idsUhl+70YzvSG6HWXA9nIhDp1itH2Y2gryEErRWPvsFf
eOD5VS0VrsEDQwwA7IgDIH+dbnaRPajwMlIhQ5+3g8P87JgBeHrbNLu41m555PfK2oNBBIMXweLI
rPTNCl/RinmgYILYrguNpUlCuyln1I5DZ9MY3tYetU2nVWvY+sWveGRX+orRELlpIooYhv9aBfnE
wjQG4iz0kMmoz+/toi0mrMUQjyBnlC6vqWHSZLL4kr1zk7aJv0k0pvLT/qrxIwq+a/S/YstebOmR
OekGix0r6s0aB/WCJ/pKEA08FNn9+SUtZoAMQkBtCLYTrQcpyHt1ZlrFyGyC7o/2VkN/dXa32vzk
M3GdweIStJdojD9CmpvX8cN548v7+bdt+R7L5ypDKxzbQ/rGn5qr1my2IIE2pfvsIaVz3tjybv40
Jn28sFfqonSY+UASNORZkhaXHbDZ+zyZs9/A5aLRAZeSmHii0yo9ukwtLOpioBB1W1rVVkeG2FXH
lV7K4ub9P9Kua0dyHNl+EQF58yopXdlWddW0eRHaTMtQhpShzNffw1ozmUzdFLoXO8A+NFCRpILB
YMSJc85sKLfJMoBdsBp1BHoN2si9F87VN6ctohG09Gj3/cHmnRmTm3sWK3Ec5gZE2sVD5bJPOsl3
ie3+hEpUdNvMevDC9DM4VcAyoKmaS87A0z5rMZLGzDaY7fKZJfY9q+5E05wIXZ5Yfcf8sPq+YVZ+
+6uT5knCN0khCjjD5fKmQavdaoFZDr2jpnDDir2BY6sXrxPEL00oUZtoAR4W6Cfftrx6laJLgAIz
3pUYJ7s0TJDAQKgMmZyhV27o5tN0GhOtO/xvVpTlJTrmnFtDWgFfbUhcNkcJRfi6bWX1gAEJImlS
oV2gdhKB+hzKqcXF44KzViocg2x62ejFy2h+9aHObCh+aHFMN1QTHilmkRmyNm+HS6nhkpuzcMJM
0v+4JOVy6VFnc5wOSzKTO2/8pkeUbo28rq8IRFroNKO6K3XVzk8WHSY7M2eY0CBnYv6yQVTWvxb1
v0VL/19C6jVHk4V44OnQ03Y9xdFmx3LzccRdUvYLoAqnObN2v//5zy0oTmakhUkNo8NrwYW8LBAP
yTPnm9nN+jpAzIhaOGTZ1DcJySdSkhHXfdvdYRJ5SiOvoBFau5GF19gcTuWjXh2J1u7r9KWqn+qk
3fCJtbiLETc0h0BDCqIc+QvPQuFMFwGVF3wwCw4OBnvwjw3WbnDsqM6daLHp2x/s65k91eVLv/eh
7Y17q/JOmF0PzYE9kmbeeDesjdJgdM+0MKUMziH0vC7XxVOo11UTHg6DYFHrPvrjHDB+h6IamAAF
iBQzL6jwfjPriEygJ38dtrQH5ErUw33+CxQfzQuNiXrGL/Dqv4bW3i+VH3rFFifvqgedrVPx04bm
dIJqO15h9h7EcZ62cS9vrUK5+022tIAZyH1snzD9jztyJPWGD66vAZg00GbYKHIoPigMQWza44nr
Jeb3LHW8MGP6Ev2J4/1jRHG8AqwMdSIHc1EQyrlx59k/+qTecLv13frHiBJhqd3V5rjIHDdnxyT1
Ijbpx03E+aqVd5QY6BnBhyCfaGdn1hO8aDwNuV/jcLB+DKDQ6wTILRdCqv3tXVsNDxiql8IdgK+r
2sJMb9icFjCV6c7O/UxmGkzN0R7TnfVHewfAFZxZyvOplL5l1tgoay2yR62FdfpVws67aqPovXY/
SVTXf4woh9K0ehuXFzI/38idQF9GqM2Ns7s3raoGN5i5hchd3T9byhSifCMnBC4/Ve56LeTANLi2
Q6DyWvZFiAmabE902kL91ULLJB//Ldz6/96Oa4PLJial/2tVeQVZWcWWHuqWD0vX3hndEjq6dph1
UFs19W4R/smdRWR8s4S/n3L/J6ZDnlw7fXCKDwst7kwSS7SSZJS57UyrfosZWPQbgD/V1fo1oADc
WHwPaTeqb9Q9tFYaeuiY/m9WlMXbZdfNNvdxo2l466FT6r8581aVfNWPgDN416bEGKxiZExrrUKm
Sx8aw4vA/phooF7z53ARGw67vmf/MQTRsksHShoMCc2EFO+1ciqsO83tA4gM/kl0/O96AEu5NINH
pFZ0Auth/hQZqX90LBqVmxTD0t2v7sQzM8ptZXUFkcAXsCMkxh4N2Q8Ym/eLPBz6RzkwiJmPP7i+
QCsJvgewFWCUVbm+qoQWGqE475n2NL3oFdb0B+52bkG5vNg4ZnzRELay8WO2/D2LxyHfql2vOQGm
R6RgHsZx0O69/DpGw6gHsmsko3VxzBrriDnrws42fGDt4wCbifljJO6S3OHSCiFulw60oA859G/B
Q72jQACgm6FDhJrwJSiKjY+zFhxtqWIpZ3FdSCdfGjQx7WsuSU8x/zPkQT3Myc90yd3Q48ILmQ9p
ASPR/yQiA9cFPRI5jgOu8kujyVT6nhgr+mBZn1m9x2V6IH/ZWZi37HA7EK3u55klxTPssW6nOm3p
QyLGvZxBzZJ96wnQVyDm+XxMj5q55Y3rNvH8wiQaBvRVEhzBR6Mxl5E+DByYaTRmmwPrzfK0+BSa
VHTSdni873JaOBtV9NVaB2hr/mtZiYhzk0ysBr3ow9zOGPHVUyCK58dh0CEtGAIdlgUGlJza4juQ
3eHtjV47HkhOZA0TxFAYer78pHWJ0VijsSlUDuinqZ7nkzXTz/nspBvBeHWRmLuTKtqQJAYW8tLS
zDOvKXNkqubIdk2ClDsLBW329vfOdO4F+6sa/ajzft5e39o5ObOqUkgYc+KJykLq2uiPWX9fMwKk
8ccpvQNQc2Mr1+61c1PKPVCNBsgwZRehAmSkA6SNt49dnqIp+HZ7Te9ip+pVcG5JuQoI1qRRic5q
m6DOyx3PATCaqr8BcKMJKlSu2FOtDKwZfchk/DxUh2K6a8ZvSyOexq2jKo/i1Y8Bjga0B+BXAezh
8rsOblq5WYPSrdOyCPpWU8X2t9e75qNQGvmvBWVjc7TGQCYDC+AcjQbq7rCxmw+Ddf/EHCDahMg1
r4aYtMRFTplPyKEz+1BiIr3RMEyEnDNJonERQWNORtAPwz0pt0a2V530zLRyCL1Wz5tkwUuhLfc6
4nc6BX7Vgjy+D0dnk5pHfpDrD/bPQpW7ynMrG6k88urMfwN+NXTSfN93FNqFhnborMM4gdDS1577
gmzc96uugmFLdE5NyKJdAYSTwjVSW0K70m9e8itNNw7G6gk8+/tKiGE5VGloC0Qc9G9Y2z679cHO
mh3YoTcWsm5ISlkC7YnOu3IRFjP1p3JGxd0ymt1ULhCs0w9LvSfA49/2/VXXQAYGxijJFqfiPWyr
QGYp0Xd9pYWykQv17V3eeTtu2lG7NQKyetLOrCmOmJkdRYMSG0j8x8QD8gNc+s7X2ytSnACdSIzQ
gHMWLDgA3QGkdRkv9NG3czy5U0xf990Rr6xfdEmtjfRoxQiaBigPA4wL4LY66e3xgozE97L4eXf8
7Z9/8ZeV2KsRX5/aBH+ZBHq4UdNWA7vcm4s/rviV2w9NhYs6i+f8E6o9J9t6Jp/pFNbdGPpwM9M6
2fSVZU91OodG+5ga2j16da3nb4RcxcHffwg4s1BO0HFZ486+/EiaXnVdkXVF3FvImvMSCkFtz0Jm
unVAc/P3bk5pDSUS/AdOGRAwmcqySaKTsraMIuZiAR2xEeiZiCDzvZS72x9vZVkoYEhiF/kgwBTB
5bJmPjOMYiRF7HnkflnGo18t3wuPhu5mYqWCT+Si3qkUNcyVI0ioWod2VVoeCoxFnBfZh4l9qZaD
Jj4O5UFM3+0uqjQHLJ3PRgZRyAUQ06U/aCQPWjlW+LdDyg+3V64Wdf/1c1C78aV2jJw8vlx6XQ36
3GmAW86YiDrkkPs1A9+XI2tjhnekX79Mk6s/GX5qh4XeIJ+waXYahT3eYyuzMLW7rU7E2m/CSAVA
eSg1YxT6SpTFB3mQPlk0xtz9a2P7z9QbdrMGQpLXpjVDsznU6HWPbig8DVoq2RKUWwpP6rUv9wWw
Keh6YxIb4w/qeAfU8sqsLyGa0jj3tuU9FTTm9JBZp8Y9dQbckJRHB6Sbtz+HEmilVRAAAJuEjAmU
m+oQOC3b1GMCX8MBojr32sBlvyAWseHuK1EQ4ziYHwFpI6hu1bWJLNVam+dlnOveFPIa7eFGeFti
bGue7pp4PqDGh/zvSuGUFa6VgFmjjIG1D41s39pJYGb9qbYPJgreQMaFUrGEQS9QBz9e692L8qfp
aVE7kMAij6g0bCxc5SJ7319MB/mgKECPCwjvS293MpvZSQ8YX5mVH/3EO4mm/WGPe7v2f3AmQsjm
BGQ+zubfbR31dN4In2sbj8YJbGO2EG8r5bARMkKbocmquJ5Q+Nened7bqb4F/luJZiCtxGG2XCQH
V2SSRWHVo171VVwB12by/DQvr2hHfSTVH60H7J/oTIMmCpONl9spSF6JzHKwnXWz78ipT7fkLNcO
BMbcISQCtDjWolyrOcrJppHnVdw2oDDtRudHAijKLiEYlrt99NZOPPrSsiqP1A1iHoopWi68GTir
4/mg4Q06Ons6HycnTvKXwfhA5le+pUK+sjg5Y49CNihuIGSgbB/ozDCFxPGhqAA0KB8ECXxinoCB
vL00md+eZfbS68FrA/gveFqRZasxnvlNOjdWUceW+dqfzC7EDGoIhcThASwWrbFFCq7kplfmlHdZ
0hbuUs51HWsgKNi7symigfV/Q4GUQqLIb+9MLyW/nypgiRhUA4mW7KwoNjEkpCf6ApuF/vcylHsb
VFb2Euf1lq6PUg16XxwKIjhXSBaAd1EyIJYkFbHKro5TSDAU/h5E1xOEJsO6rwLN3OINfK/XqZ/O
AExPd1xwdqEzf3nCktorrGysmrgol/TBzC0Aa3oqPhhdPUXa4nWHMdWmqE8Nfdcyw9rz1gBBDXHm
CIPb094SmgBiykDDlpjd3l40cGZzy5foUufEJ1SvEs3PImN0bBAPgBpBgwzD0U/GOmxTVgW10w/7
FvFqn/vTvGNspqe2QLmm47kNbGxuvJU6JBwTbApmEUYE8TSrXygHj3pbTRhzGpy/RsL7CLje7A7o
d3ZnYBz1uVvaIeDuMBxuO/vaBwKXEz4O6oSyrnS5Y+AqMyr8YxODnL46mBjR3CPnn0LbBRR6qkp9
L1q3ffMhYrNxeatIuXffeGeVRYKMfErNjrPFN8EirzXx4LPAAtGlbhy85TTm8WQfKJBXHPLZrGF7
UQ2n26teifm4UUB0CaAV5uZUwmlGPCiv9EUTj573sfH/EjmLXRmTN87ZWig5t6NcoIY9oCqYZE2c
8L1J3+pnzSKBm3z2qjqYxPfe/b137r+29Gxdiv/3nFupjj5m3OZfPfEyAm7v39GyCRi85/YWrkVj
C0kf3p84cRiVvnScxqVp3nt+HWPaxToJLzei1POe5rHs/75taXUTQWvmYxrbBzxfCVaJqJqyBoVt
bImHZrJDD2AYR2LOhx+gmvjUlM+dv/GEfC/YqoHExuQTCOZljqnmfMQXSDwFQYDMIp2doGoPzfBv
ufU6GkNgl8UurY6eTfdeE4K/KRqRcBeBfcRjOqDkLh1CZNlGHvU+GLHLO0dMwWA3oea93t4alaXw
/YNDvxfpP74FiIuVvekzKM4XPgIei9Iu0ELDCZo2RKIN5epT97kDv84QZFDyCoaPt02vfZVzy8r9
7wIXnSc2beIaUEm2OPuO0Wjp6IF4I3hr+U7j2V+gAdo4UWu3pY3ZfLicidl4dWbM45WeQUKmiT3Q
0HeiCrP6V+7/cMrXwn+5vcK10HhmSk0/B9bUbWtgb+3WbHE15KGll+Oj50CmAeLlLehSSnHnl9UW
Dc/GGtWyy+Rj4JZ0DWLyVH9cnAGsUw+Ms2jKP5f05+1Frn5G1BDxggIEDP3Jy2NMzXpYHNE2cZZg
NIc/N0u80GfNK3aGnz+N5aPWbpytdwS0erYwrAnOR4glYC5aiRwSUMKcgbJ4geBlwHt+xKxUFegm
t8Iym+Z7X9hp4NEFgtHTMh37LGv23K9nMO+gOojxs5/LiE5Ox63+CFbk8lgnDLpquOITPaui2xu0
dlUAHge1Uwv9Fsy5Xm6Q8DG05024pZLJF2FVVtUJ0+lOlILeEcNLLd949KzFVfncggIBeF1sNTUT
3sLKBSpn8bQ/TeEG7HjtRYdw9s9fV07tUpaTmaMPEJtet9fHj7T6UtqnJHm2i+fCOAzNN+GlEXQP
PTe+vY+G/KzqZ3dltQjJOxLsqw4HeEtnHCIW9wvbJdDd9NnHHnMMVo4yrDF8HOhPZkbOdDe1L7wc
Av/DUt4DshziqYxsf7zPtAOhx74c70RZhgm7gyZxRbbksK9OPRhGQOOFxiXGX68ZddFHd5qsICx2
3Plex6jZlDx6AqBw7cib4hWMAlvgs/WPgro0yqx4FV7phmTW1KFTMGFnRCoOWTvh0V/qelgYQCcW
rVHeZbj3gsmY+LG37fnJKObqkEuq1AGT+Vs+Iu+Mqw+FYKADw4q30Ht59QzcZQ1cB70eY7HF0h3X
jx2H/POpdu9qEi4vpjtHoODfkmR+n024soo+PBQWULoEpZByzuxx7hevZrGW6xj9B++1fpf+LDOG
WXz775Zh4oZP3lda72k9BcRLH8dxDEe24PYnn9Mlg4hzemTkV2eCunsT07MWJ8FeAs5TvHZ1MAJf
/jyGgUpHmwYWj2z8ikzVD0mXoM3sVf3JYKMfmNQrj4kg1o4MTbcRFFQ81fs9jy8BKXuMrUoalUvz
vQdRXK/mLNbpAn5wPlWoORZeOnzx8d55GLmTpKHZLsCS4jwdheAWul/C7E59URgsmN2U3WtWl35i
9TCSAA4lwAdpsTG0bWrvSGXSL7cP/Gp+D5oenCXkUWhUych65kdOoaWcWRr8yAAPpD2dHJ4ERY20
F+C96iPa1VkSLq0Vjsu8kSWsVSdQMwKQBBkghirVuW+9TLuGTgb26zO9LwMP/wORMNKgP1rjP3aU
67PHpJRb+LDjVL/c5DHzIGlIXkr2ZQEhFuabAFcNdK978rcy/etrAqfEwgwUUJgYjVFRWbzsOEYs
cFxyLyzHBGjin9XmNPuWESW79IBUQf0at4URp0sTiNcueUwhSi3Qoy6KY1W+mV9c+4Ei3yyLOmqQ
hJKNbOH61sDrEHPawAfKKWf1Q3KbJyALHHEdWuXerMSr0Da1pGQd8TL04CVoIyEB2x+QgaoMJwiE
NIFBCx7rmHqgFg/Kxgp03Tnl1UOWMgx4zCHX/mqSjbVd53mXduW/nx0QLYPWiW7CruPcL+3dpB8s
/4BhGbPYcNO174iqIEizQBIPKholeFWN6ZE6rXnc2T7eTtmQhNCZ4GHVp1s65isnT+pHwAqClcRY
KotqJzIkIE7kMYBHD3lvPbK+C8AJiwlwXFecHVlB7o2kOaFZ8vvdGdjGzYUMB2/SKyJsju4/n/KZ
x37q9NHEkGi4WuYEY1UE/mSFE5+bqHOgTFJ0XbkDBWUbevPYnZquZSewDm7VOK6SCdxlAMuBoR/Z
BISDlM1IEO3sedTA+10bH4lTvDiixv5joMOeQdNQH91pK/LJb6k6s6zowaiN97KaXduGSMoeUvWx
6Iqdm1Wh77DTPMYooxt8jkak1mjEhNToo3pmAfbsD5wN6hKyTCt77ZaS3ptDX+XoPsHZnAGZZekE
Wekgc5jxWNuIvte5uQ8b/5hSbsWir5qF6iPW2ixfpwlzeumvdCx/pUy/W9wWamXjQ+74oWbNwUSr
+05YYZq5yF8ARraPgIttPBbWDpokGkMvDJ0X3NqXJ3qg3OfULXkMIdNAK7UAnVjBthLGtWWD70ZW
bz2QWKpgTAqN1mlArSd2EnHomBF0mv83s9hR591uY4tXYiNqdEBLy122LEO54CwOntBpALmEl5Ad
11ioCS8uAQWZKlTnFkFem4Z0Yc3po5NtZD0rsR8kfD7gGlJLCMi+y91E16FxF79uYz95bZwfs7uR
oazsI2o8kLAEMN7FFSr//Sz+MkOrJ3BQtLFWRgSSWf7yaJSP0IC/vYcrTnFhRgkCGeaamK3DTPvZ
jKwPw+sf/HlAD4FkQCkO7fLLVbTdbA4g0mjj0hxDrdzNVCAH+X3HRntV8gWCmQVlAqWQ2WluXjI+
tfFitSGH3ESBFvxoHG8vZeWDX1hRnA0EsJ4+D7DSRlawEZZWP/Y/K1C7OlouQCEy4CsUldi7JQCM
5i9ufPOyP3GqMztqzpRqOS9H2Fn6k5ekuPbawC8OjG7F2ZW+P64UNP0lvwxivVq6J/VQjEVj4GiW
QD9kqDAL9A+qICd7C8/n+bkzghIKjhDBeRPCO9z+Vuv7+Y91xe3KvKYjL2F9BieBielizZnx7iJR
umy1+eVnV640cATgXodEG0pG6uOnnqw8aaD7BOdztL3JIadBDDEdLcBNylFnQQv224iiNvjo6Om0
EQLXjq/pSP4HYNIBM1CjhOs2emPUXTy3kLRpoVRdBMvcbFhZKQIAXuAA0gWOCQztGUqORvS6GwyH
dTHP9QKVOLFvTGNvae69DfV0PyUPrDrOGT/5zhAVi7m3bbJx/FaAU/I3oDMCZijkK6qEkeHWpNe9
totrO/3CvEc7cdH81HazD0EH735AwYXVJLJHIzDcrg64zh/IYh6zNt0L+xXMFBs3/Ore44GDlFWS
y6pTtlnieM2UDl2cA9tj54EosyBbNgoeK0na+yvqP0aUnU+buTKJLrqYkOUwOzzw5iez/ealL7p2
0rfAU1tLUlIELysgBwPMXkx6FpjjQIPZiSuj2To0a+dTvg3/syoZa88uN7PUSIFcvIv7JLDqV99b
gt74DHKGjbgqb6+rw4n+P1pBwJ8BA39pR2gMjP6zhvWAiLQfjF2anUBfHnS6tZvtjVOyvqh/jCnX
ENTD7MpOYax2fvn+l9R7Q9fa3BwTWws4slltmciy0KNQYvjEGyQN09zHHO8jrf4h7M8CUMFxOmj0
1UjvafP5djC9Pv0SYCkLJRiw0cFNrqQ6uSkWw05Jg6ydh/lYR53NA+5nwYLbQzvSh2LgB5tCxABI
m2HjHXrlktK4nLcBfsu1DXX0ypvTNKcNalul/4aErmj7oBPGhp9c7SnqquBFkfzQMrypcyFpP9va
4jgoWAwv0yk9DQ74yg86uTdLEWVbyNWVJV1Yk7/mzPtLSgY6azYDTi/WkyEcrTzA6N9GeLpuv8lF
4QWCySgMwl6pUAPrnhSJ77EYakVe6I4OhyIYv5tSjQR4g1kfRrOwdhkemsfKq5uDQQyy88rB3IPJ
+h63JQ9Q4hmjTHbbb7vU6g4ATSZf/VKTUzkqPvcARhcJi7PQoj/b5dXpN77o1cmXiz+zoOzxXBa6
bhawAE7lkGKSCVP+p9IOxk57NNON5VxXEy+tqfnbwCGXNHSwBk5HtA+0k1X0YQG5O9p4j1ojghbV
xb7IAkQH7urH27t5lZkq1pWIQPpxAdGDy2KbYDQkc5YkzF1Mwdy2Ir/JRSyFFUC30J5B6AF7kPym
Z17rIcnxRII1etVhYcfCPgoyBuOpQuvP3fh6qxuKa96QbXV04dRCgcnmYvAnymN7du7ajP902498
1HeMgmcPhAX6rpvHXvbcdrww4tsrvS4TyaVieBW3BoaEAcO4XGo9Q0i2arGhmYW5rOaXNVhRY/Wv
md3EU0EehWvdZWP64izjxiZf3SHvltFlwEMdqBd1yHBpmkq3acrjnmuHvu725Fvb+Qdh5Kfba1w7
gQDVyIkeXfNttaxYZO1cLuBXx/OyHaKUe2aYeS1gEugmbqzp2j1xtsCMBAY5iOiBwfByN8UwC7Aq
6jwul3IJJ5eDG9zprY0FbVkxL600NbFFnzs8nowoIQHfYmtfcUmUJ9FzA3fWO5mw4v+kLB3cby6P
s9duKIJm8qDzcsj95zkzQyfZT3zvVU8l+ev2h1KpLcHQCbtwRElvaTgYpr5c2NRbbqF3Od4yLVQm
WIa0156QMOUaIwda6ga60aDeLSkdI4wSuUFDvPmIwQhkB6J8A3CXBCh3shfTklyYtfa61EV7nNnQ
hKM2VhD+5HsO0vSgs7QXaIZnj3R2zZ2Ll+JuTCyxhwKLHhCXbKlXyV9+GVHkynDA0XCV1JZK3FoW
LjyzzFBCMSEQCio5Qzf3TR+JD6j/DT3UCI1B7G5v53UUO7cJzq7L3TST0Yfjg8CSfKre6Ff/L8zP
4c2wEb/WnBENeUkxhcXhyXJpxcaQAzSRGMoeiw9ou7bQsF80vvE2eK/YqRtoyBwQoFr5LpI/4ywk
k7ptSmAx2tiw79Os/DTNXQg0tg60DYpHB3CGRA6BCJE7Rhq48NN0ecqWIuhHEnr5D9Op4Ct6UDUh
Q7WXgn9rPGGq4EAY/3x716/DGrrWyECQPgIWc4VapWbF0Nqv2riiH5fpPn1LzA+l/nzbyPWVDyPI
SNAmwaGBFOvlbgCuMIE+ARU5I/nA+wVEGSIcMgvkfWPkZxuzrtfxE8YM8JZBS0cHyYDiu3XiQ5yR
tijPuQA2UX7UigSp1W/SbL0ffgCKNNCFyeaP2hzJehxQo9PauM+9LloaCHoQcKkdjbmkhz/YPimS
4uJTSaKZy+1rzaRFG0Jv4864y32o1dXHDFOuZfop7Tc2b+3go+NjoWQnlazVqmCecw7WFLeNh5z8
rAANS/FyHgMNEquejkq5xj5pfAtMumoUzR8MIQE5jYmxy/U1S5NixAE1IXc4JMl0X4g8yF/1JjSR
w1TugQ4/b2/oNZYIkRs3678tOuq7SVu0xiC1A4c86KeSRJ/M0NrPexqJIImacArboN+1B/MjpJE3
wtzaWTg3rbhnMjo9qxaCj0kS8tH2+bdM7yPWghDHrcZ6V6Wm9+H2cldNgsoPVSKEIqSKl/vbujyt
C1mf4fRk7UqE8F7HTMYB+oQbCcVKfobcEGw7oCnA0wbOemnKyn0dbUMURebpa45kOywsaN47kW6f
Ms/ec+3Fb+0to2sx3UGrDLkf4gtSmkujLO1Q8cyzLrb1qPnK35q3+a14Tk4kdHdTOH82SOSK0+09
XbUJ3JuBlz5If1SbXmb0pt7wLgbqAmCbPtKHL7ctrJ0K0CaD7UGWzoGHuFxV1aZNbUFpHanuS1F/
nbpjidkIP9vptQm1gDq0sq0i09oVDM5AoJhgFZmNdKSzW8sjtLDm1kTdLLXv3M8F+Jj1l9JvIzc1
/8KTcePDbZlT7mKIow5uklhdrIG3IxnNQHBjr9H6W2s+6sY9Qx3j9pauGkRrFe0/DGlcIabKtHHJ
wPQOXSl72ace9ZC1efRA67oCNcnU75oefbGEpstGXF27lJAhykINeqt4XCs7C06jDiKE2NlukAlp
1u1Tt6iiJu3L6PYi1zxTDl0ZIAtBK1fVYBAZn2ZQd/ZxCa7QXT8adeCmuDVuW1nLG86tyF9x5iqm
vugUAsd97JRJkBf2zspeMFJuQZXkDwzhkpXYLheRRf6QM0NOL2y/T4Y+bjVQuELM0RRvuf6p97cM
rewb9Np9OTAG7L2nZvM581vau5mIjQpq7Bod6ic3SelvF80w4Q0Uo+0gZgCNrARIUSYjFNLLPkac
fwMGKIbC7l6zs42UYcXfUJSTQ3AgU9FRz73ctaqs/dZkbh+LvA7QVg+wa6YuNr7NysUCDDAmbcEU
C2dQR0iFBq1wP68GcM5DAJsMNXRGxu6XALxyX2EI8YGNzm8qMMm8C5h+AI9dbB8miZUYRYvK0DmB
IHWWf++zZ7MCgf3Gw27Ft3GJoLcLXj/QC3iKiZk53eQB8BZ3GhphJeSsIsKAHwX7hR11gKRtbOOK
55kAeeC5j24sZCYVnwB8yJ+NzB7iuvP5fu6d5aSx5jdZs983DmcIDBuGnENWyZDtZHETh44DqkRL
qCftQ7PYofmic7b3yvrl9qlde5NjSAwhDQcJpWH1KumY0LI0t8fYr/TpKesrO/JJa8SYxrSPBO/Z
MOP+uHM4Mfallht3wnDEvqWNsRGo1nwUPSlMOCP5wZFQTgK3CvS53WKMIcRXHywCXHyrT+B8r18N
hz7PcO+Na22lKg+IHWpxGPXGTBk0Ty4Pn9+xrvMtImJnyXF3AqEagWQk3/uM9uh1suZp6GstQm5B
nnDfsPsq9VGy0DA0ormEbvyclTzi4tcoVw9BMWkSoyPiqddYZDZJvxOOT8IMqttQRDShocdMzPEN
3XCni3QLWbRy5wJVhGQCeGvJxaiY93mfNxUYsuMaF63bel/dDrIPTrj0vxa+HLNE2+IvXV3wmUX5
72c3BgYx/dQD0hXjx92hEV/4G03ao5ykMoPJfZizT7d9fSVcoOyK6WtUBdHpVS/cBhMHdeI0U7z4
3/Q6Hv0pSGbUfuYNT16J6RZqdBhrxtD+9cwdiIVsuy38KS4Wvh94GaArd1frn2+vZsUKWrkWZpfA
ZInAblzungfcXVsa4xy3tvtgEswap1a5I33n724bWol6uG0tlEhszJTi5XdpSBv7dKnFsMSFcMjd
3LhdxJnBNxKvaysS6ODD+3Dr4v+Vs8idceb+YIuY5A0Amm1gbcHJrjcMFtAJxuMVoymoZVyug2cp
SdME7tbNfOdzTEa4bgHeuS3ZkpWQKg0hBwKsALmdyjZLkZYKferHWJsfiZk98KZ5cpbiRTb6pMbD
lzr7Oxl/DGO+cT9dOzi6VPId4plgm4CnX67QykvDSspuiqcfub8TQD0NkW5uGFnbRjlN5KD0jQ9m
K6cWepGZjrHaKW5nHlVejyHmJuy9X7/rdJK3D00SMKOb6MEpH6sTxHDTtFtiLX1mrAiG5fttA9fh
Dq6ASZV3M/KZcblXuhBF69SpFrduM+5YoVmooTjTB6D7orrSRMQMYAOm0a5eft+wh6omXm9A3eHi
uTTsdrZe0iXXAPX3IFGxd6bAWUg4aWEO1mgP6kS37a18L/R/8aUwN4pKpzoBlnsJHS2o9sR8GgJt
PDrg6Zvmw20j8nRellFRjAIcFIO+eGsjwl4uiqJEhZhQLTF4tqvue2ZaIdWeZUnfbjZMrTi5hdoa
0j4Tsp4gw7k0NbN6Gk2/XTCp4e2nUrwsIyije/vgkuV0e1UrMckCpxTKz9hACFApKQnqwa2Xa0KL
RVX6oTtoWdS2fIvRfuUDoT8HwiKcWTzq1Rp+4pY6QFGTFqfVGNZlvKQ8dIuNXZPurHwgIOClrhs6
IBDzVkIDzVvSJ8TUYl7t5uWZUIjcpGWYWQfTFFK5ZGf8pioRnAEfB5kleMzQgERl5/JDAQsO0QSb
aPEAyv590VU0JMW4BNThp5762sbHWnFBtFTx4nCBQED4Vc5VonPL4g7X4+qpteuQu+4+0e894JlA
2Li/7RhrtkDGAw14+RwA3/Dl0prB8FmXOHqMSnyeT1E35WFOs2dm3I8fb5u65o3BNoLsAFozEK0G
6FoJVOasD0VbdkbMiHVIpseMpLtybAOnLQ9M+z53QZqmIIjR91bdPJYi2WkZOJhHdhoy/YmlYq8l
/qfbP2oleJ7/JpX7frAxPNtMzIgpy3dLHk3Jnjh3vXWovLfB6jcS45VipSyvobqGoiG+rjqjOWXe
grYu1WLiHEsIPSfma96W0cz3bvVEyRuavJjU3PjGK4cf1wPIPhHUJApbHtuz7DRvWmvs3VqP+2rO
gtEVE0ZmE/NweydXPOnCiox2Z1bcyhLu0hV6LNcFfvIAReagbpcwNebA/E0+XHkkMfwI4B9YiDAr
ooJGKpS8MsqFHnd6FbQsNJJHjAVPfVR1/8fZmfW2jTRd+BcR4L7cktpsyYucONsNMckk3Pedv/57
6MH3jkQTIjyDuQgQRMXurq7urjp1zoqHLETp6V2lTM+qidRlNnuyFuWi66nSOSiNrRa2ke0XYYuY
JBDWNF5LZy/449QmRbSxJrD3vJRUwITbaYMrna2u2ri69whfR6h9ltofkuA9CN359qItPBy5P9JT
pE3oChLH0/dcrFpXGlGcxqAmZBJqRft5zP4oae2k0nCnads+E3am+7PJopMVWafW7VecZqEsMt1f
SeRy2HJjnh8ZoVHHuukV7L/k7yH0vg6yuSsS8U6o9fvcUOwBGFJUKntuTrtQEv+q+sHx9PauyM6G
IbwGO/+Uv9Bxfnta3vd4EnaZk4lNS5ou2rNQ1cRtUhQGyYOsLjdKjE31uTTPUreLze9h6G9J/ZsU
qqLfjWV7tE6UwLTj1zYf7Ur8HXTqKaTHzLXWPmwpgPBhgHyBFloQNM3WKwbZ4AEZY754vAylZ4fe
sAmD3DaMZus1JkrrELzEw776qNrptOXQOAV+w52Pa/kcaygVXazWZiefm0ZDPVFoC5DpwlqVY2m7
0ZAFKRRkL1MT6cwhO01KgS/JZ7X40nfhRqtGUhnKzkW8+PYiLwSs6fcBhoMNex+LqzBQfFNJ5HM6
Kpso8TagXaD68ewA8p3c/E/WJulpmSszj93rcSVer8B3wsIloWnsCo1njUcr7K7vBdPuSVn8ETo/
/fhNArEciLwoVL0h76+NBroe+YYxyIAqvmipsQEevW2Eh65u9nq6lvVZwBhyuvAk5fo8vXfmVCRq
6Te15+ryWRLGbTaMxEjBRit1O4rDBiIFx9Xzgx48esFfVh7eN93fuXToFChIhm5lAy95EYkRqAl4
f9N8OpvtXu+kYpRH+WwOd1b1tWs/h8anYU2GY9EKLMjggHiNwA10Pb1SO1hIvgryWQzjZ6ntH5Qy
yfaaWf90LX0NrPIe887+mzqboNyjLvGuZWvQwySLiFjnpCLzXe6taAcifAeP+H0vVp+84CVtf+XW
tm5Ue7TErRzXUPgb/NnYGMVap+bC2Nmh6vSaEEkNzIVVxrTr0zCN1XOW7K2+gyQosbX+MzxWt3fp
++YRcGKXhmaT7LmaksZ9hCH1KHQgVLxoMzRCTZ/kSUmjT4P5Aq9JiZi0bG0BP35JKmGFrGg64mdP
Dlq0uWhwLvO6mT88Q6Mdc+gU1POYut42qLP24Ial6GQq7QS3h7twV7s0NQePSmUUiEXYq+ckE09C
H3+OYFG8bWJp5abeFPB+wDd5d157baDCipoEqnoW01p7qWRKvEmXCXd9P3Q7db0KsGSPJSSTxKuQ
/tKZvTSJBa1j95zbAcV7rd7oxmuuqRuvXil0Lc3dpaHpQy7uMlIjRiHxgLkrYIhJAxu509tTt+QI
bHWwkkQ4mgimL7iwYDZl3PZypZ0pBhX+s2UAm14BLi1tcwoA/9qYTdcwVLkhJqWGgX475I5f3VlC
dJTcajeId7kMlnjMH6140/TPltbeN+VT3rx24q6k6eX2cJdW7vJTZhMqDmYbJKAnOCHjbSZXzjSp
gZVvrbVTf3FiOaS4yKtksOYp+0GrBt6MTGwcwwWWQgT1Kocredmluy6JbG51VKonborZ3cnSiwIC
AEM7u0kdx0i4Vtwzc43UplG2m8xVPMQY25dWTYwYtHtwp7i0pGSNkZ9M1V9rM1icXA5mOmNhKH5H
0KtZqZKlraud+2afNse2Ommvqw67ZmR2DsJc5w4FdIfnDLluYzy6/nPshs5/W7+LwcxSFkEDxk5s
Le1cRrmdhD9UGBNbYeU2s+gkF0ZmSSwyaUkQlcyYnuzl/hD4L230UR5xDhtKsP9blNkGzxov9fyS
cTBXlfqrMz/cEY0BVhztGAuiEbQ/ryOIawGxEa1SP/vWr1IagYN+H5WGV+ufD29dCilv4R3iTFLD
MzuQZbWBmmLHh7qqStNsa1huuUUEr3igdWxtXEvJnSlbSi2KVk+QfDMPMPKqLkMx0M+d+F2uIls1
Ho3umFbpY+x7jg4ZbjToz4G+D3U70YyDWd+1r2oEX9I2XSN5XvB6Cwrut9uJiAbQLEXYqNkYpnC+
nV1eb0n2IpTuxigfrWGt12PhxLkyNNteTdmYOQAP3EX3bCqv0Hl//OqBo5C0AUNEpn1eQo8o4Iuj
O62j3Nt5SFodzJn78h+c5cLIzOu1CU/qe4V+LuXTYJyM5Ah1Svfh7nLIhMHUkLGlKg4iZWYFhuTa
dPNGn7YvZXqb/Qt3+cqRtVSyAgTAKwRRa4L9vF2jzWtfG8h1nIs4HE6d5r4K8JdtUPtRbCNORTj0
LWgGeS3ld1JrmvtojCAbB5MV7W7P6kK44l0pA1fhqJmAptdbUAGtO2RtbJwl69XQRlvRd8VqoWzR
CMlwIJDiRGA0/f3FjWQIur4rjNog5X4H35MiH93q+fY4lnYTDQf/MzEfR+PlkZRhwlLIsPnSX03+
rYnpfZFWIOxrhqYH+8VYfMnvaaYpjLNSfo98czO2r15zbpu1MvCanfk9QHDp6mga7FR3Y6d9Srzh
MQ+C3624ciFdW5xZsNdSM25LNzPweFpbe7tCSNX3/9xenhUj8xcD2r6xi/SkcQ5FSs20H7fBfeJu
bhuZpuT6BUTukwIwDyBKOLjz9dIYTe3q8WCRlkSNckvckx09GpRtmY2WE9C14Qeef/DNei0fOlsr
g7flpLdC+XmC88Nsf214lK20ansD5ZXwUy1uFOVHGNyHr7dHN/3IxehmRpAGuDZCwNJ9mHbfdGqE
8kEZBlvWt2H/W/K6gwDJUdyv6cRLs6PjH5sQoRIfSJiQyb62GbqpX3aKi1hs/7nTngWl3Fglcck0
dwptGUiq9NyCjXyrZYrh+LWTpMU2N9PqPk+M7e3xL04yR7dFjRClFnG2uq4QSlFd8S1BEtj1GDxk
bzpItYM+w0p8Xhz2hanpUy72eD7QR95EKE6Gor+nl8GuJGklpzzL6/0zs/A5ccZIXKvn1PIDKhOd
3qPPqFQPMmFEp+u60EcnDkJb0L/cnrpFYxbwAfKVU35gdqhZJuTudY6xsvK/9FPlqNwJXgP/452Z
N2utRNNCvHNUMF5AWER6TebdcwqAHOqNWBOSs2tETpnex+OaOsviEtFzaJJkYljW7FJTdnkVaUYQ
nZJa+KGFxvAsGom/8sxdcjlWinoKJVwgWjM/8P2g0CIlj07imNph8kBYqW0YxhE4a1ZMLU3a1MZC
cxnXArierl2uskY3D0O0BdV7yXXSH9nXj7vA5e/PjhNwFTnV4CI6GRLM7co+jf2NGQ/3OaK8XRzu
bltbHg2PFFqnSGzOW+CtIm61tCFW9QjKwCpFac1y2nRNHHFeaHjbRQB//mdndp9PxcETIglpqDg+
RVll+2LtGNXXAqJuyU12kG/Yff674rl3e3yLjkFCHmAqJT6q4NerBWFqwhWOWJS291VXgdn86id/
x2O4uW1nycsRDPl/O2/jvwhEZStkteYRiNLkqQyeIEC8/fuL60QDDMflRMM55yY1I89wqwCF0EJ6
yKNya8GNaq2RHS1FH+PCyMy1W5/nnFywVaN040Z/+1b8SYr0ym6E+64WV/Inc6rxf1ziwtrM0d0k
7bpmmGLdsEtpLfS1yo48R/qeV3s94+kwmk+x+EmnsdeDxq1Wnaoq7shIj768CbwfU8tfc2eYjiUh
bfZCtaURjZrih/Zye+6XzvOpikoyELwBfWXXPoQ4hKtXKnOfxo4l/AD0utXqv4XOsAXhrlJevehj
ecF/ZubC4GxmzK5SA4iiiWa8NGuqfmEd2emwcj9eXO0LK7OtYfim0QciVurmNySJWziGReuzFm7i
fK1+srg7JlY+qg1AP+cKXYo/BEKPeNapNdxfVnRoq/7X7TVa3B8XFqYvuNh/odtLtVmggdrl2TYv
k3CjuLkT1tpaAWExoFAEA74zJVWV6UMuDPlJZQaVjHKuFf5w0U+OuvsOno3V7OLi6lzYmZ1oYhZ0
niZwzKDYDfrZSdtjHxzNrtjnZbsd4IGOf/rya9OkztAfUeJ6MELvXOfVIR16lOKrlQle+57ZJigL
CgC1zgT3G8MPD51mfIL/jl74Zu/VgbcStheXkz4WuvAAZXCtvZ7liHeOLrTgBFIYmPLivoRPsMtX
NsDsFfLPNoOWhXrThOKdJ89SJbe6sR+jk2Z03wpfPStBtctQIs3g69R3oRGsAnam757fuKambTCH
DI7k3fW46NzmMkYD98mDFKETDm1y7xbfBKNxtOKoZ9lGVRt0Hri1OPoHWf/ehss1DNIWeAZATM32
e0Z3eoJQHraFZ2Fs76ysRnyycdD1WnmoLu2Rfy29ewDpqlAJpcjqSWNx76eAPkpA5dozL5cVP1mz
NLtcIphbg8ue8CRxfVSgfotpKBaSxhHRzltBWy355OWoZj5pRVES+EKMSDeCe53wozSf+/Sv22Fs
cTwKHU+kz8h9ztOeNFD79Bqwy+pur6r+0aseogxunbFaua/IS/uZwu//LM2z36UgeKLcsp8H00G4
1rIzY2u5G6FMNlKl/+11w0PcUxZOkuchlJ3ESM9GnD37tJZJo3io/qqa+DUK253nSYiW0+Tcffe7
8QAllmXHan/nC/UIBzSqt6O4dq2bF1/+cWb6cyb+Sth95xwjXerFSRPw+Wk3voaaYjfBvhx+Sabv
0A5TUeFqNPVRS8yj79U27T0rt5fFhZqS08Z0IaOB9nojN7BGdbJqsJmQn9tLoanTj5woX5RRKh5L
SOS3tx1j0fkMcr+8CunXnVMBgibtQ7C4OF9cVRtVhEWqThNYavJijYxy8a6O3gP9l3DiycYcMNrq
g6KEArYy97kV8v0IH6mTxfkn4Br3ojm8ml65hYIVWuq15ODSReHS9Mwra7/u86GQolMsWZljaK3h
9K28pjm9OJkot8H7xRv7XXucPPrhVPgl8OfFtJOb+kFc1YNf8hAyBnB+oT09tYlce8joitxHMpfr
bVrfjUZ650flIWqayibBu5LWX5o2ix4lRBpFOtbmZB1ZpFQFHIY85OXok4H4tJxVa9XbpUm7tDH9
/cXFR66hG/C7aTxe5QT9Qw3n/uqddHHSpqvVJMs1sfxeG4HJUk602CIq1f0u9n7kUE35QbMLoa6+
vaEWp+zC0mx5Boul0FwTS8ofM01tsf1z28DifF0YmEWIvFDdyPeYrwDWE6VE91ZEtWHlCrM2X7P7
RAN/mksXKOeF8KDEJInKh6Hdwe+7+w+DgSUEMlAkTMjYXq+L1mU1vXcMBkLkLIlpz3hdlVBfXJEL
G7P7iUs3+xD7OHEqvLYVsnn+GnHb4mwBUQE4MiHY5ojxtkKp1Uyi+FRE2bas6n2twChRg5xbeyXM
wWvT+cRbBxZ0sqBIa87f63TBeUVqNYSYKuhs2edCJwiwKElaa0l2I9OW3XouPaRxKWxUt/6mDO5D
E4flUWujYJOJQrI1qGqVpqB/3DGvPm3mmIYAYfgAdd1JbEuoHe+BzK5DW5YnANQexSpKScS/a48R
PMTr+kYIT6LkoRmkHkLvFf2NAkBk5n4pBxvBG8FobRWdgUAnv3AMO9H25TWazoVtCBKZZ8SbOiJX
hevvCAypFY2MLINRCrta2FqRjDLw64e3x5WR2dVwSD3zTWn9NJDaCpRhG5iRXRvi4baZBf9VqV6o
nE1AWrleXI8FjagAzHNCmA8NFHDAxPcbAVdWkrVZW7IELSeFEnRoJz6Ba0tuolWlLmCJ79jSrL7x
m3wnQcmL+srtMU3fPHsRqci38R4CrMOwZpHFAyJcCzXvaTLiwUau1XsjbTN7FKrvJMMyB+Ekb3vb
5JJLXJqcBRor15Nak8hGDBm8vu7wEqvhxgulzW0zi3NIkw9Frrfe2plTRKXkpaM0sFqd3Nlt6zeH
oj34zZOmxWvqE4tDMii3UKaghWF+HXaHzoT2iPisDq/1IdY+r9W0FoKzBsYJ2jFoEninTYO9OP2l
tI0brfbiU+zrqZ3CAuD0Vrn2Pl4YxpWVmYOLUK2LUhrE3Jl2fdPbEWGz7rOV5+miFVYF2CudX2ir
XI9FK8pCksYwPtEX4dfjS1E+mHWxUuae/Hbm11Bq/WtkNhS0S4PE9BLOmszo6DqKPoldqW38sDbt
QM3ibS00JnzW4coLcnlw5LqRjAGWNm/NC/0GqI5Fll2U+mAjIoyQ1V23MZqPP4AY3792ZhEiFiwv
0FsmMc3Dg5V+8Y3OtrLeMdqVoLcQIDAEhRChD6rgufBhVxYqUJgyPtHAcwBqR5BQH+VYhiJUkuwB
lfnb23ZxAmGzUKFEJFMyR2ErVlP6RpnGpzqBhpweNqH5U8XGinvMAU7TBWGSACReT8pa/OHaCSFz
HeWYRvVT13sEccmzARFujUh88CWosRv3sTN/dqHxzatdCP7ufcglohCY4WdL2gpV/mqmayNfCFhX
nzSLi5rlay75k/jUl9uWJ1GUHqZzrG2ClefK4pL+O3ZtViCXUJEfhraK6QB67V31IFUd6a7MSftd
0mQr/rOUKkBbDvlsmac6T4vZdvflqmZq8/iUDUL9pUni8K7oJB/ZXfighCRJz2ZuNi8pDdzbMYzC
DcwMf6mdGp6LNrW+/QfvgvsV5DIyh3zS9bLriRRn4Yh30UL5WQCbbQPP3aSRt3L4zHG/b/4lQTEz
tTbTqjfXLzFHuR4tgTl2x7izSYY1BB4tBdORg8tyd2JY7V212beq4qAKo0Z/EorA0acIKI6/4uxL
W+riW+bt98rYRnEv41hhxasOWILfZ9ssOd+e2iWvurQyu+nBACBnQ8o6i9FXIbNV1W5p4tW+r1XN
l7AWvLP/N7Vzxb6sTyDo1QoKmXZTOnW5/51XDnwZgFSHT0ZuN+7mj7sS1pf25qXNWWJEVaqkUkzC
hZgr24QqQBJWTpG8UuBcuZAt7hfgDhMogLALkca1i9ahjuiCyGq1xZmuMGqmBKRRu5fCO7na+MIn
wdhGiDS2n26v31LeiQfDv4ZnF6Zc6ThPg455ndpm23vEhUcFMtydXr8VBEHAQrC2xja26JwXVmcz
mwPC93yzITwAJRXQT3TdaP09tGgFZDbikjp0m3O9Yq9Khqod8Zl4zFAsNm2re11tv1zcARS6wTgh
Gg0A53rl2qoUSj1izzfSD18p9xEvncoec8HuY2HNTSY3mF9wQGBCyQiiSqKqd20M3YpEaNU0Acze
bGtZugMlc/DGXa1/ooXd7dqtV2y14kdYr4S2pakEUQfHCy00CiiMa8M0DOieEVTJyc0fOxSnQ9Cl
9CbddsalqZwsoIagTYCSmRGtlBK9MqzkVBr6300nfoYPatcn8ucc/FYfrF1Jp9P+ajKJJqC3oNWb
ZAJgB78e09CTaRZCrz8asUPJUhClnc/9t5KOnqLuvapfGd6SPYbGIYO6IKk29doe4p1x2IP1PMqN
lf1KDfTgCHkefPx+uGtT7S/KV+YhC6tV5YB3bsNIAewCPTYnaod5WlREsLMvxa471o0ePieaH730
kf41UEfrkEYoMCvF300tyjRjhe3J1zX9zkJEbsV73y0vX0FsAwQ9bRfe1Nfj79JqaGrB749Jo5CP
/ZGmmh1bxd7KjyKF/tu+9C52834G+ET3NZ0iE1XBtbGypefbiwwWt39U2nAbqdoDgJhDkOorL5v3
pz7n/kSWB0yNR+e7PF1MuwEE25iqv6n33QP8oU7w6r1GD+pz+Cjcl6/Zz+rn8PLh8WF06gilAYGm
m9l1ThHGHkZ7sz8O4P2GLnMsM9rKQmQn/hpCZWEqeQTQbsbZxOafv3OHsTKbLKmHYw9Zi1XAv+zb
ufSQRl9uD2laktl+RMdxotm2DHJYcxSskWS6hEzAcJTDr17xLVzDXsxx5UAWgeGT7SBjD3nvu+hp
UVpDedYcjlkZ7ATjSyilDvg1J8zSE2R2Gz/llp8bzih/g3h9//HRQaoyXUDJ8PCov3ZIRWzGOAus
/shjX3ZqLwEOGhcfbAychkgTIwlAkp3kJOZX3bqXAvgoASdUorbVawiFAvEhq8rQLkld3R7RQjyb
2FBhOECJh07vWfyU5TEdi8pjOvW83dStXmzavCs3aSYnPwMjEE8Zy3HgEiVub1t+dxpNo+Sx/Qaf
g/hk+rKLxIg/GsEwJFp/zOP2jaMCdyz0lcf2ohE69IlaZF/Y19dG6IvPpFj2h6MYuXZVaA5GZPmj
V8xpJDQr8drmMBLnL9JBqkUlaoLh2MS/I3j+JB4nVud8sHP9zS1AKNPu+IZCmGeSMtlTy6YQh2Os
/zKEnUZVLI7vVStwzHYNRjI58mwbs7WmZxb9EsBIpnm9WBxNgdsnqIPxSGFhn+Te53ZM7gflTyjK
jiw7Uvna6P354w6BrCLoIEIwF9aZQ/RdKhR8CiFYD21XhTUw3pArWXH4hQOMWxeMhJNyOl3Tsy1s
gTnyswCl9hyATCRs80r5HQ/5Y5Mbxy5OV5x8IRxOZUXYsOl4nFbweh5RhSrLqBzHYxo05W8ziZvW
BpdnfvwgmXj01An4AMnsvM2+6mM9C1VtOEKFrdLibxEzaEZ7aiOifSbV8o/bS7UUNSBQgI9wagag
RHA9LKVWO8s1lPEowZ4s5kfFF361dF0Z0a4qxl2lBc5tgwv+yF1gysohzs0oZ2GqQnjGiFRfPI5a
vfWlcZtGQKiUL3q1T+Rtr26oTq2YXDgx3+iAIUlCFBzSmesx1k1YCUmISb/wd7WVbIXeTovfSrEy
lwsOaUDv/9Y3xEVAn221YYT3U9IbkYYhhAndIVR/ZJnh73LdN/dCrMZPNJ4VKwfZwgJOZRBgyzSC
k5qe+eWga0GVGvJ4DPqzWTU7Nz5GkmZbrsaz0beTDzI0TJ5/ZW/mMDlvcFVLcRgk+ZLt6G7rfbh2
lC1N5OWY5OsFG4bYpMlHHY+tdmfE567utpa812P0pOOV6Vs4VkBBTPUdkNmQl8xCVQq5VIoI4HAE
R7UXKlDFSbstO3elC3bBBXlCEQ0n2BvWZrNWQ0eSDmo+HIdeCu3ALc+9uA2b9ljna7XNJVNQU4nk
+whW4IKuJy+JojJIk5QzLHeiOnoV1ES0tUremJq3cqtfmrxLU7ONlcGDojQSpmLtRYokm5PFHVcC
4oIvgNejDAfbwQRQnNmAUkgU67AfjnqT2ZL6pP5qWvAQhp2v5QsXIjyhnYIBzScQe6kzr0sYga9F
hF43V2wBhKk8/r4d+96nd3gycjnTyXkDQeQuc702Qu3LEiIgDMbLz1nw7Hp07X7OxbuyC7Zt4duB
cR+Jn29bXVolmqKIffgdAXd2TuKTY5L4MkeKJgy2EIwHRUFN0KMT8D8YmgQMJ+pK1MVmeylUQsXr
DEaHO3husYGaztGscHvbyvIkapiYHq/YmZkx9a4cdIF1yrNwMwh/Ivevbhc8pU5z1wqPwxpKZiHA
UnLhfotnTKfyzFztkZAzIGA+gnDYeCJg1cQWImMfyvflMNz7irAywIUNjEFeDXC1SjSgzgy6Yjb6
cZWPR7XXAONm2WvgA5hwwVjs8lH+tTKd0zt/dkG0QLihvAFtPqs3M2fJqKI3fTUei0Lt7hUDXaie
qqFjRF13yGmZggCLLumg9M1jFPTKQRGD9Ek3Yr20g8Gqj1EyrvUoLmxFSu9cgoA9w3s978qSpVEY
5LrmstX4IndUK3TaIl8TC1jYGFjBg+CfmQrHs91I+jj1vKIZj929eB7+XhMXWrjpwKo6KcBN3CMw
1l5v9lo0PVXMOq5WrrEvXfqKXsz4V2xEd52LPHzk1dGd0mcru30hXtLYTueyQeYO+fTZbhcaQolu
DEwd5LFulW7a4SVJOQpg/Volyl16w19am5exOtpW1SRt8VWkRqAXC+x0Z26Gb2bjZHfyzxVXXZxR
cjr8T5Ahkl7PqNsX+HDFjJZGfUTC/UAH4aFw9c9D8yuOn+hMp6vpQak2xggN9bGAsakLT0XCpc9z
Eu0F2XrxECgflNudrkQkEWAMnqSbSXNN3nzxxPJHfaSjFj9SlBdVfgi70FbHxzBZG/40vOudCscK
DRecT1CmQv9zbcczESCRNSKR3r2q1ieDmn0RP2TlH02qv4SB6pjWk6vfCyiP35749/OOYcp1MDah
3Eij5MxwMk6qCQWrXP0srNb2uN6araNrv8sfvmb71Vqv3JJBinYapyQq5+86TAZR7+OoKLlkiukj
MZICbMMK5qdGpt2iuwtzqdvE2rDyUHgfEMCOTFA1nAsq3LnEWWeNXWrUhEI9/ioo+9r6NAYr4fb9
aTLBUyZyGkgHyWPMprJsYvrLfExk6XYYgs3QKbZqfbHgdhPbbOd+GOcLJ+pUan0jprJgArpeusaI
K0FTCQdiLMuHTKXyywvG/yHlwUqC5n05/83URAdFkyHJydlNrR5GtecoGY/5r7RI9wkE441ancq6
t+vC33QtT0ovpcHKP/bVY1cX52Q86WrswBHTUu7vHDWWVlZ0yZFwWJP9AgiP/66HH5FMkvyEs1RK
vtNzYg87qNxa+VB5J1ifPkgtQiDgXcsWBYU+wV7mKVPImU09hF3k6GaPnfCHBsVmjS/r/cl4bWI2
IMovpRupEpPcfW3Hn8rH30M0A9GVQwmSTj8EH64nDFEHPS2mtzII9B2cO2w9v/kiGMEKandpH1Dp
JGiSsqRFfhbL6oaW7MgLeJODbtb3DTiTu7x87Peefr4dvN4fiIzowtJ0/7mIziOk+JpSYEmGcCqU
mp1lBRt6j46D58MnuuJwa+OanQUq2UNpaLEWCve/YRbzFEcbtkiJ3h7UUqQCYEa3Mo1UqOnM9lo5
oIVem5MbpOHGjfNNTvmvH9yV0bwvhOPRoAaoEXHoTgXV68nrc63kDkN2QSBk6PC/KY0d+kMKa0mx
6fy/USj6JPX5Uxd5e0Wwq2CVfWZanvmhd/kFM4dn76Yu1xmOgjrcCX51mqKm5Vn3Q7TjFROL9Zc4
yHeBu5HjbVTDlb8GOV2ca2QnmGegVzB/Xs+B21Rq19bMgZg/mmANMu0k1B/tqJ/mGTZKrhFk4SiD
XtvQhDbO65aMh979lY4v9DytJtCXIgfrCJoBf6HqMtsHHdyENecEt5RNeyhfb/vj+zcL33/x4zO3
T1S58kaTH6+F+yh7yf2HUadfc3vbyuJWBpJGio07EAmB61mSPcqVeeByty0PbuZowrHL7LB0mm53
29DSscH7lTWf+nWB5F4bEgfDleocQ9R1HgR/fIrd6De9/V8U+eC67edJ68A2spX84ZKjkeZgWxOv
pnrRtdVQiNuoEyPxmEcVcoQPgvyUgo//D0O7MDKbQ00MwdFooXjsW+tL7jXbrIcFHh6v3JQdM5K3
JeT40KKuBKyluMg7bqpcgjlldNdjC4aKZH1XEO/Lz7rxrBeNrahPzGwY8l4ov94e5NJM0rZFeYXS
HmXnWdCQ43zAWbFm1f23SvCOQl+dEiG8u21myesvzcwGlVp+XRR+Lh6DdKu1ThIew5R89pfbVpac
EaDAWxcFZ+U8BntWBOudUopH7xBLj3Jh68Ou3brCJt3Dl33b1uLETc9VKqPg3ueIlqFQ9aKTOb40
mdyx722l8KvF8XLbyuK8If8+CehRfZ0jS6wmLSpaI8SjGRwGurRa5Wmi013lHlwaDXQ1kPCQLprk
0q6droR/MiwrSKgKgoTqT9LNvi2FPz8+mksrM2crUyUpGr8Tj925qX5Lxjdh2Msf7tvhgOBmzbue
TCgU/bNtGwDfbONMFI+DfD8M+1p03GYfNCtp6qUAi4NRl6FnjyLoNKEXdyWB1c+HQRHpHH1MGYPa
VE7vQW45bNcrk9Mnz052GHeAF00azxRoZlfNtJdJcPVCexxHrsx1H4V2mJb9p9ur855jg5qMTL8T
xwaegO7A9Zj4drEMB7c9FsmxML516c7NjikEpPJ3QfpSFhs3vB9+q89duE/SYwDVRzyczE+BcO8f
MhqTItt11J8wSlbxyimzkMm8/rTZdIsDEnM9XaTH7K/2Lt68jPth9108ad9vT8Gc8Hl6l1xNwbQf
L5Y1jKzUNX3swFKOKmoHra2SbQxrmyp3fmVb37vorCoH/3U1nrxdXN4v8r+zPztJI5Ze6VpMl9kd
WsKKu9dSUs+2LN1r1SEJv6qBI30TfMMe3J2bOMHnTHjOd1DVlEJsWy8jKuqCd4oOo4rExu9a3pf6
qRwfPP5xZss7/zV8yT07rYtDJdynJs3bo+2mKwHrjdLi1jBmvmoaXVsqrdUeK/reg/syfDVdyZa7
11rS7YhKi2HYIfmmxt+NHezrv7OHKsl2nvAShPsIBHmY3Zn9Ny3379Sj5n2Tiuc03Whqate5Skfc
JkbDXmvs1HwNhT9VB2U+rBLhytn/VoG8NYzpqLlwBN3vDavove6ops8UB/t8Myo6hPKHiXwGzQUn
e/V/of5xZ7ibkXjZpHb0pGWOzioUxxiMjH8IjEfBidCVMDetdVe3/iYKv2SiU+jH+ik493fevbxV
YXizmi2TZrMs5b2UfMp22bPQO/LwpJ5NC9L+10h47MV9bnef+i+FZAfRU/uoR3Ym2z1tf/JJdJ+s
ZAPbjeWvTMRC3pIdAbJJmWimpm7r64nIB1NA96LpjjBmAfkbkmqrl8V4lxSZ55h9Kh/DLE5sT9Gf
4iHpPidVEzrQea81mr/RvlyvCKTh0NZyz+RqDrvm9YdIcVs0bRd0xxF3AYPpSFr7uSXfPRECjmV9
NH8XhmqXACmyQtrGlr5VxDtr+BGhGBF2yrbX7IEcS20LceDEXbSFY+wwJXtjP7IhIi8awan3jV4e
zCmzT5+smRzrSj+I+sr1dXUss0mVm0wu0HsG14gUoO8Y3xAJZVtkT8rRi7a9hyoDqmn9wWo2QQLV
lk+2mNJkdhdJT+GTYiBUdAi2QbvPIseVN232d7bz70kwGso5a2yOC1v78A2O6Qd9xmWHYguH0fX0
+3nWdoqedMcf6t2z8vzhuHv967MJQQ2DR2XMr7v1yFqUu0Te1ya49cyZqhmC9Gi147Yeku+Ncqpy
j0eTv5a7fWt8f+dhdNcYdBdOknyz888MIRFOmrADUTI8CaLwDB+YnXX+cxZp92kw2rlcAl4mjMGL
j+blRiwc1433mWy9NOb4yW+HX+TvHvwS6ua4rR7awj1QtXlxvYRFdQJJ2Xj0Lgo7q5cO6dhta2Wn
mEejeelS4NCG7njCyv59f4FkYkGC0TaJGPc7EEkuKqiumWl3LMMEDGS4yZKWYsfWpeZxew3fHibv
pu/C1MxD8lJSi9IrO+4O+ksJkbreg1nJdDRxk1dFCzYIyID7NjaiMjy0XfytjfJN+lL7v+OqtmGb
ObSmaDfKX115rySqI2v9Xk4OK1/5/i7FhEwIAy45FEbn+pWu15pZ5Y/d0Yv/j7QvW44cR5b9Ippx
X15JJnOTklqrVPVCk6pK3FeA69dfh+ae6UwkLXGqz7y0jbW1IkEEAoGIcPfUCmZpCKpKIX4Zm6Zf
STS7q6XohJlxxPxch2CJ0fpUHzJfIrPjtkWleAuBhFgNRoCgxUBJoIOG4g4C9SCfmKpqk7bgWZ3L
EnWWxcSTkZoBUXX6dHsZX4NhVx8buTTmuhCer/UIxwKMHA4Zj9CBCCwVpI89eEKl2tjry7Alxh7s
wtP8rkuek9y3ThbYjltBQsiGuFKDTGbM39V2EVz+1+8vFdM1aOKhCQJMIc9/DIScwj7teBzt6Kly
trR+VGI96Em5w1hqOxyThQoyw5XthEngQFlrEimrehmWphZ4YyeXYTLvvCU7gD7y3ywKqlgOxMu+
VPEuLTTUGiVaYPq9QgKQJFuqniy18MiwLdBz7g/1LJjLZueE21rMVP5jkC35LPUARLIyoAuHJU0b
sB7bgBAY29nYDKITu3K3Y79QU2Y0DejK8bPYnSNNYzHh4ynWLquzHXKse+MUyyfyq/sG7fYgVgRB
gsXx67X9Y5F7AUaFHZVLDItptiNe/Qvz5vteNO64agQpCwZs0W8EkuvyA/axnttmrYxHu4nccv7p
RFKQlk9aMuz78ucgagSsev2ZOe3SXKWXS1MnWFOxH+9l07NDspcytzoQgWOsxHJQRv6zLs4xZlWf
23yGoSF7VesS2ehvS7oDSZfgTK28tuAXZ4a411ZPCrO0bMRI7a3c9n+iH6WnferAd7pE0NxYd8Ez
U2zNZ85eqAsFhhymsofuQZNdadMHpW8G3QEXiCU4yqIPyN1QC+qujTXB2OyVT4DxjyFYJASBme32
lYefLYjLZDINvQWrY98uTB4G6tKP4XvvJwc56PcYaOu/C+yxE3PLHvdQyROjIzVyiSMNAA5oX8ut
tpXvElfaG5goFlE9XNeJLjyD79tV7eTUujWP6DHshv5EJviiaEhg7W47dz9+eCEdeuqkMs5vX7ht
6pW7KnGrxV+OKuTlDnh5J0dpawey61vDJvkpOGWrS4TPoZeDQXCAgC89UprSqpIihF+gEQ4FQaSf
FLcSAQlXKg34kmdmOF90srJMJQmHOT5CAq7+Q2t/QqVhCIYxcKBaMUNuAVp/4LfyBCmQaIGch1qS
qmQZuzL1fGNn28TY2sssOgarRw0VZXTDQDQFEPTlV2zKPs7ooOK5UO31bXanHevCNb0s7Khr9m69
Lzby4EqPeidIeNcjCsOMyQzEDUKSS8sU7Co5+EPgoqiGDOqy698cAwok1dHOR7C+AnXU/ABnmjfq
Iqb6r5lz/jAyAhsgHBm6hH+jFgslDY0MXG9t8qgXW2J+t4phq1d3ixwaGkhn449Od/UMbFjqvZKm
vh4fe0j+dS8z+3HOD9kJYn339ySxFpu3wVQjZg7ZbCgXJaK0HkARWwB4kj4146e0/JzHb4JItOZX
/9i4GhLL1DShmLuZjtmdYe7ArRcUx+RkutMOdFOP5rM77kW6r6smWbIJ9i+MifC8QbJUWXGjYFnz
9E7U01Rvdevx9rLWkgkM4f/XBPsJZxeUpQ1q2wOBdYxedW/ZQfrtNB0SUSq2lkOcW+Gc1gCpFB4f
+YSQ92w5uWtm0nYpMPBibjt5T+hOSAbGq5+i1AmXQO0azgBICNhHLhemNmNZgVViOoIsY1Pv4g3a
C9apvTcOjtfthsN0sB7SjyUwt3EokmNZiw7ntrnoYJWVbSxLBUzZdkD3BOi8g/l6e9+ugfdsfej6
swkiFcQ6nA1ojYOviMBG52Peemfv0y3d5VvLa7b6kxSUgS1oCbD0iz/85wa5PLCUc32i0FU/jh7k
cgQBdfWLna2Gy/2IVo5WRkt8sXIExL0NlekjkYYTdnB7+8N9TR/dWgfn8VMXzdE0YB3Sc9A+NS9k
E7+DY2k/uPZ+2aWH1s8P5r7dT9tip75lJ+tHdJqP5EGQGq6ebYzVgFYF9KZA63H+mUU6VXOs2AC7
9wk6fq7SCJWj1rI14GuAaoSmJWIjdwvbmEdsNLZnTpC+0mf9YG9AOL1L77oT2fdDcPvTrgx+wSfP
zHFXr5aZeV1XDVCOn2TnPFOcPC1IN8qx2Y0P41tyKt6fUf8VXPirvnNmlQv+ORT0UtNhjgm6/nGD
cUmvbF/yXlDEE5j5elWcRcpSnqq+NmFmsHdS9zws4aKfZlFlfq3MdP4Nv+7/MzMgege+x6phpt2V
pW9vm73Zum7lQ23DVw7kGQqkIFB8gKS0pz0OB+Vg/9++J5/bzHENarW+xfc03+RpmySKm3cTaGwF
z5XVE/BF4QoABAZO2Ac/WynQorJTEzod22WLIVL0sWcRIHU1Zp2Z4Py/tEDAG6HAf5ycDNOpJwWf
UuDzLM5ehZMzE5zP12kzZLONVZSPY+tWPwzVLar7anjC1NwfUwZqFBPzAqO8hvZ/Lrczo5zLm1Zs
KgXFulA9j13tY7mb3+1ttwMLXmDdy7+Q8Jq/st1B+4HnhNS4IoqGlXEwdtIZ/S7bO0yZX+6dTvsp
d0iHHzCHxDUPxDN/641LIFZruEC+Q8jq38TLM4vcfT6TbpDTBt8ZlBC2tE3TDaGCG455w/VWwhUV
y8Ih4wXAy1gy9c5A+LKB6DC/lfFz+wCuYVfYw19N4nGK/2uJ2z85akcSERyx/Nt4ABtuoO6bXbRr
PPCU/KugjOTLAj6WkRhzF01ElkQ2+x4BRfVDbXCX2tXextPy3Yld8846jL+ZfPSv2sdLtxKp+K2+
A0Gb81/r3CGPo6TSJQuempUeRFzqTwclv338J1ddVBnt5/Y3qYTNnNWHyrlV7tynXaO2A0Z+MKeO
zqYT38maD0WyLJw02bOLzrXnx8rZx8X3xPxwksSF4HM07lP6K4+r73H1mk3Dic7abhaBiFYz4bPv
wYWLFuRbtd6w3ei+66oEnqTNYrnqryp9jAsv/3cv1fNPwblanYKTe1EGuFq00Vpfwa3cenu04XFd
otPjVru7pvTTF2f/bwLjPyvlaylKpGfLEmGlWbsvHro5BpTuu9kF8fDSKb/b4uegIOWyH6lw1mA9
Nz4zzcWKXnIAlMqw/fJjdG8+Eg9s7l6zGX3bbf3p0LmqIHKs3jNnBtklcXaVUceQ02iUp2Ns14rf
ShNQiZGkCUo3qxnImRUuA09VpZjVbMSysl2nugreFk5+0IUvXfZ5ruLgmR0uGTfmOs/jnoVaMEfs
1eFHKYe9ortZ5GqNydrytRRq8yC41Zjr3zLLBSrkPLo8F1geeJNyzzlFgb2bqdt+v+2Ya2kHMNkQ
YEFTxQSw5HKvyqhLsoIu07GeU8+ctkODrFFEA7NqBHAVgPfAcAVLl0YmSamrjGh4uasHp1G8lj6q
hggcIzLCRbmkBp2KEal44mrf4t52ZXNPq6fbX2vNs42zhXDxKmv0ISYqbNjRc5R9SBB6u21gLSCe
G+C2Y+xG4CQUGMB8lT17PbR3mo3Z7gEUmWqA1QT1s9X1oHYFgCOa4AAtXm5M1hClV2qYa/aSJ6KG
WN2Qsz/ObciUGFle9/jj+Q4twTdJ8AL5QmzzJ4SBhf7nx3ObwaqR09Ti76v3pfs4hRPkidz2MXtX
HuMX6n3i/wS3d2c1lJ6b5LfHtu2RWgpekOkreIAwmBcdqNV6fWn4NgFDFPkDurNqfm7aDiOCMthV
u96d4x+C38E+Hbd0wFDYwlHkc4D1vty3Lop1mlk6DlSRlpY3GFrzbttpcsjUuYg3emGYs5uOMobK
lEIun6Ok0cFekSnKtM87y9kNwCkXvqS3cg5attI+GEY13VHD6WOMiTWiOf6138swpdgtxJorDJSd
2YVER+bWBDDhqi+lX3XbFls1dmaviozkaC2aCAyyapRFG6hKAeTENzwndYJKtAG6lXZ4Vcd3h+zb
Rse753ejP9/ejxVPZzhy5OOsyg9BucvtGKDNUowFLOWTpvt6m5i7TO1qDw8DR+D1K4sCdxdY00F4
i7cvv/Ox1ki9LmOqFtovcpsDz7ncQZQrkqC1Xb7cXtbKFYRhVwyToFTCYAyct89Op0dEjzB4P8jf
UXnFqJUDbWsgduuTnC0+iDQeb1tcudMBsYIUIGOd0JwrfRF0igBvV2QgGZw4KJfc8W2I2+17UMAR
6Jts/4U59iFRUAZsln/bJ5Vd1WOF6WEHlJmQUT5KVN/msv0ntjrR9bSyccAlMSyLBgj7FetqapfQ
VBsL5ajXEciDOy+ZFi8Hkt3Ul5eOilpOa3ungEgPAyMYcwVO/9Il2yaxTIqBdnApLUE67yjpHD/N
pI0dWwdiVW+tqfz5+68J+AljesNcOQhCL00OVizLUWnLx/xTK7XPkraQm/ilqMbnv7CDLcPQiQIs
PF/rpWlnQdG2V44l5Any+R1Adaq4hLSCy3HlVCN04OULYmCFTUNerkdRW6PK6QCixTp5s5wmGBfD
B/2pwAnXGvBADwNeC84GDa9SbqtqkhMTA0nKUZWa5dEwSuqXeIUFyqRMG9sZrM08UfLHdjIJNLlD
vB8MW8T6uOKdTCKYkWFBX+qKXKFX8ylO0Ss82hhPpfkQFHYT2HF8Tx11k+S/b+/g2ov/whwXWRQ9
qXXIVyhHK5O9Bk3Jxmp9ffpACHWKfGviAjL12JsqM0ggRPr3SRasg+cfI46YbeRpbKdZidoKfKzH
WqldK8KVt0Tb0bExLn3fNNtC1n8XUiMghVk5kLivwXXDcDcQ5OFeYbauEYKvD6+tkhco6lbfq0Hb
S/JLbRSBZjaCqdO1DTUw1wgCCxg0+PNvK1USOQMGdkHs5FcZhsuj5i5t86AkMQRVjUhQkFpbHhJX
oHyZyJDMs9iq+aLKtVmqxzjxFhmdUIwDxu39EIM5urvLMMBy24VW1wcZFcDCQMSOLuzl4aTz3Js1
es7HeuldRnzs3BlFuisxlV2qInKulWsJiJz/GuOL3eYyTnZrEfXYD8D+DEoLQBMetWWaJg90EOkp
8o0D+AaUl3EaMcuJeS2DJw7Ue5Qo6tQ0TxJwZ221eFqhVltDbhsX1GgfxIJst5Xa6K0Pxb6MYtOH
SsbWaP5MUbrX1Ebziq7oDroyzIe5Mz5uf3meSfTr54HdgvFogEjj2pN7JXbKKLFOsa0cRwm4Axo9
56gl1843Ne190158k/S7CMgQzCeX+p2hHYhib5QhBHxK8GtYFD5Lhf//r2HEBLjEAc9hT5yzYsOI
qTYHvMzWSf02ya5lp675w/GWBEJXrtF/pL+U0XMerH532y7nf5hxQPKF5gl0fTFCDKa4S7O9mavg
q8yd0zKAsSB5g8KbJ9UP1vIiVnBnF+fFEi9t8Ylsu4xR2iMXOqFi1X+LPrsQwyPg21a3GD8VYZu5
g/yfheFEaQySiEY4l8tOGkbcqozCmGZuSP1MJ8mVqtgtFjeu3/Sn25+RO1lX1ri7T1OGuNHBNHyq
zE86ExfoK9e0fywAOtw2xF3mX4ZY+5sNdRoYSeTcROnMWSqcJDoVeBkBzQDhpZ9OL6pnri2HAdFg
AV8OZi69wgSECNdOGmFo1EfuSkDOkWAw0b+9Fj5j+FoMQjrjAULiilfVpZkOyxsLC2aWFA9ezCl0
blx62Q6KDIUX/93j5j/GAK/DZ8OUFB5Ml8bkrNcz6I5HpwhowTjzlepDE3G4sB/MeTiEErEe8N5q
gGJzqaO6IAWTm1g6GWZJ/NGoUQoe1XIv+G6rZsC+Kat4pVng/7hcCs0KEBEkhXSKXrsH5UVXAihC
9n+W2J3n4GA+GQOAndvFECSSa/sF/lQGN2M4eTSILu1CJbKTKk2WTjKuQmR2s2G4JP9plt5AKxeT
SWrj66Vo/PY6RIG05Yv4Flcy06S/tNo5rZQajRaHoPt2h+W3QwkIYz4s5c1IRTjM66gBZg8QYyBg
4OPCVy5ttRkmA6VqScKx+jOlyovdQySk9yvM+oNm0B91QfjlG8PwStgCqQj+axXsXPz0OZRYSLfU
fRrqiE8lee+9XA7bIUXVozgtC0oZv0YMofX9E7HQg3NAyiXRYw+gXDq4ZfM2aPdWU+Jf4MB0GEnR
BTXwlY/PFEgxRw4yDyAyOFdb5sWMnHRMQzu6A8d3oKZGIJE/TfQm9aK3Ht/gYR/ji46evfRwfEwu
txwMMo5g5wPZ2/CcVT+i8XWZ72YD2A+TbEYFHv27lVxgWhawylS/qi4EXFrXvw9g9KPGIruaUro0
19w2NgRx9/rI4akLvweTGBIolOQuHUOmJAMJspaFSpqXPqnywi0mIb3IF873MoCAFhYExQwzBnov
nvxumaMlKvQWqDwVh5lSv5DzfVGmXqMgNkoPtG73fSP71vdoqjFw5auAgZlAe5Zx6VrFd7ksPcn0
o7nZzFlAwdCnFROUYw2/TEXnkgVM/rfaKATgTWkCqMOnyuDNi6xklvOwTzxSPet1F7TIk0bzo1dH
6Bg5rmgCa8UZIWWK9w7IqBkFGhd/kgq9Eki15mHnHEA0oPQPaXyg5G5CMU4QYtXrxaGZYDJeFBuL
4/sJSVy2ZStHVZjUQwBIC+CLs9thpaNqgJuyC6PchhtGfj5/U6Lqvp0GQZS/Xiy+LZ4F0DBg7L18
sO3T3GrGqDVOkuR4YODeoLZToN+mYHhKNAV2bcvQcCki68QZl69ePbE5551qp7i3KoMCdiAl7jxh
hCmqlcxPdAJezl4TFe3XjUIwBBkAo65msfgs412KZCmhviSd0kbRvFlPRturnFjZLMUwg7OCEI8C
LPHt9s5eR3hGxMLoYNlxvjphSm0OSqNO0mnp7G7xqiY1TA8SVnaHCF8TkI/PEegYm1QGkbosyaUq
ukWvXeuLupW99wD5R3n/ct2okJS6Mi74BVGc1ABNqv1GRtvvrlLL0RsqHNShKCtfihj8qcy/lSXg
nUhl1a1BG1vg6dcJJbi8kE6iNAQ5lSt29zHB5DgKtUWYyJOyqSR18mCzdLOmF+UPK6YYW5kFVUMQ
pOI5f7nwarTTqQPwKSSTpvm53Ure1Km9206zJfjI/CwNrhIU1sAsC6YWUELD6KWtWgLzWtpnZdjY
CXTHNB9SxW6UdN5wNJGrIG6o0yvO8R2CyDD7VWftaFFuGxJYRu123RTMZftBqtYTdZX54Qn20+B6
LICpTH2AfxYr2lAkCS3LUI6czTjiqle2w1z6UfOo5j+VrvcsI9AWF5pA1DoWpfTXOw6QEYB2oPxj
+ig8ewqiK2YUa6sMI/mgVzrOXOGX1vb2Mbs63CihgCEeWiCsggps3eX3j/UeJHKWVCGv0Q8JZMh6
8uhMmdcbYQVGmtvGrhNTzhqXOBi6BAJBjLiFiz3s7XZ05WjfTP5rdp8W4MQ1TqomyhT5HhryIazQ
gJfhgYRN5Kn3kI6RwZm6OiSQaocuwlBvMrV67IfmvdNnEuCySo/ZAGnnti9nXwMTygHTPHQDptfa
b6JMek+A2RBs7tp3h+g9CkmgzwUjOvfKiQdtpvMw1yFUweFFqZXsFzpYgE5mP5OxaDeLPheCkiA/
N/b1KfAcYTB3k9XNOKOdnZlkJGYdVqNFPYPo6j7WLfQtxzIOSEdAgxxDUruQJMk38zI6mpX0o1as
dj+21P4UOANLSS/yEmwMK6PgRkM+jdrOpevJ9jhapFHr0Hi2dtoxa1BWcgd3+tS8KXfTfQ18UwAx
EoFZ5mPXZkGrZ4OKEPVRLuI08pRrVqvX4bTUuxa8EfFjNzc+gd6Wo6Rubh56JygSvzUEzIyrW87e
RzZeZBYaXZfrddLZwEhw3IRyT19JP2ebqNUyIJEXYFgq2XLNcak+bq/2KpTjG6NaiROO4ixe7tzd
bUjoD0nLUodpl+qBpGWg+WtARdDplogQ+irzZqZA1AXFCUZcwyd95jIT5FpKE1rRT019NZ3X20u5
Sgi4v8/FDkVKDLPK9CZULT/6llFPsdyu9SpA5EUx4ypjxqMS3wy1erwy0Z7gdqpYuiWLCqsJ889m
3zzkmI3w297rXxJdEAZElrirdlQ6IykcrQkNJ7TsfQ3FmNybyNP8LBm+IsIzr3jgxbq4E5eqizkW
bF168YxBTsV4TN7j8kVYgFjZKvTAIYjGbnT2z0tPb6Elmxv2jK0y/Xko3fGzRcYkx89gBPPyqfVv
e8aK512Y40607UgYNJZhbrHfteylVx5u//21TUKPARV5yEogCdMul+NItl2lLTapUMEWQV7M+ZBH
n1G7V1qQ7y7eINRUuc494IF4zuOFifIecIKcybyOBxrncHYyQzXvPm29JnWnOxSbf0cv1ezW9h4a
gQURuOPal2QAe7wwMGAASofLlaooWsrEgoPYFRhBMdihidTsRBbYvz97TJBEbvLKhoWBLtKmzOMa
LVUU8W/v2JoD4qoH3b4KWYkrnQdkS3JhabBigDrtpdD3GnGLfJfNWxAr3DbFfJm7TlQMCYA4xkD+
hJLU5YLMrJidPK3bMEbv0L5Xike1BC+nJbi7177buRluZ4YI8x2EMDNwBFodEhEFzpoBCIyBBo4R
eyMZvFwHqCTmBg+eNrRt4inlfSXO9dmn4D7V13wA5NXhXagQXpoAvYVjoE7VhVZ/sGwXFMDmfvRz
pPiaFcjpg6LuhtmbNqCmISDbB9OUi6noERw8vqEEaKuUvcDfVzbv4hfxkaPK2pJMFhocEt2B8pH5
olsln4P81/0A1MnAdYhcG3xHBt6Tl2uPpRqJnmKRcAoy+7UY7xoRNnUluF9Y4K6SrOzpmDWwoI2z
Jw+fpn1Mkc8qGWi5xsfbTr+SVugooGOAE6MzKKHzziKbRduU6Jr3GpU81BoTvBuyYldk6KL/vSk4
JeiJbVZ45csrozkgc0wIDZdR8UDrrmQoPMzb20ZW/ICJzCITh4gTDjG3Htid7cWiNCwjOGRJt0me
v1v1fGjHRpAFriXhEMkCygHEqQ7qqFwek40EIVbtaZjQ5KiQLUQSA1l/1qxnKze9Us8CqBcBj6Pv
iGRuExBl/O1aFXQioLSDmRms+Qo8Uho5NCZbEuKHeHb0p1BfAP6ZNNGw07WP4N0MPgkmJYoaAl9F
6PskzTAXSEJFKrysqt26U7eSsDF/HeqhzYEFofqHohjqsZcHi3axoUL5gIYVyM5G5aXO9ubizZrj
QoLZa/X97a+3Yg4VMCirYHQF/+P7sBPVNDrmGijWgFGR+iDONgPx5P4FBDGtLAJmXp9p0Jf/Y+2q
EztF05JkCg3bz/iR6CeoWP1vdJbZI/8yMF+a4VxSoXPdxcqMIZjq15wN/mwdu/aHYt0PkZ+mSDUi
3aXZ79tf8vrMwSgKWrikUV9DV/ty48aaTI5U6jSENLZvPfV32ettA9dp26UB7lBD1sDp8wwG1O3s
mZ7imr62rf1UcJ5W/PxiHexnnGU0UV50ZYf52DCNMYEJakLUooT6ASuOAMUJBCY8mdHb4N9xSlE2
zVxHNCyavZqSAx1RAI0qd2wfI6sRRPeVnYFkM17HiPAWyj/ch6MD6rx2OvbhnFW/lz71spi43aL4
xih6E68kuozyDbU2gL4wkmZz9yKdZXPUY7UPk318avbDL/nQvcRbesjv6Gf0NggC/UoF6tIe282z
3ZLLSJoyWelDGlBGkfgCvvuNtjH29O9v/EtL7CufWVJGOWuoJsOS/urE7cfi5D8nMdqGxTfu7ALm
gDIGQh/mDfhpvt4wC4Ad2j4cs/soAw9E/NwZG0k6mN2nOTaNF6Pl6Ci7bCk9R6ufqnh3+5jxc/Go
KoGiGHxgbHYR/+TrOIscpVLT133o2AXYuN1R1twkPqqQ0TAeFlCrFGBWAbFo4hvFA0UNrnHuCkGW
sBKWL34DF0xUtY7mZRp63AIo1dK7XivubEp2pGtd2Vp+LLKomLZy7EEygIFNpAxw3q8e6dn2AmhA
RrPCIVHnHYhGqwbyv7UgtKx667kR7nExVJaR2PnUhwV4mSDI3SneZCyuLT9pAMjH+w5y1c+3t3Pt
8OPVyXwKA2FXSXqtZqVZKjBJQQmrtaFeBVP1PQKs+1/YwWg+RoZRjcS4/OXxWEwnwTyt1odp5ryP
M/HtRPoAEe2sa4IkfzXGYCT5v6a4GNMvVjFCxrMPmwBpAfWp7TYdFL2CfnSTwgdAuINqww8iOhjX
7x0cDFCfMZZ8nA2+gL8MmbLIDZboQOIkze8p4DVtnbpo5fiYp9mMC9rh+A3KEAXNOL3KFRHoGbCV
XQWHs1/A+Q+w152ZJvgFxdA9ZCp9NRLRPq6egzMT3D72me2MFUaqwlitN0QBKG64003BOr4S8FsL
4baw7Ns5zSVY0XbpT9K6ze8PAOPTjWp6euuWGEQ6DrsC5WNUUd/Qkie75k/9UU2eCfLHzCXoAU9e
9kc4hyL6wNx1okVJWsc9XGtWIfGlbKxR9H3XvRd4CIcpIioYeL88KMqyOFatwUSmukBpOdD88Lv9
L3UKIH2bved79elfnMwzg9zFlTItydRkazoU+ymQvVETnP3rrh+7Ms5McOG6H1N5ypCe4crQX4r2
Po3d3vbSxGvoAX2LvVGY4ET1QEm3rzAJltvGXWzGrjGRvdygr68PIKmdXQMaY/YoqLSspI0Xv43L
fooW+dxoY/ntpqGgI4kfzUclfyWp5U7mw9ypghfFyoNQwWOC9d+gOwKwCefbCcl7oknxEPb0SZ4x
GOOk91HKJrTU+2V6qlC4X1ADLGWy7Qx5NyWN5v/9jiN/cIDfYEJ5PJLCLBp5NtVlDKWxc7V4S9TR
1bpfukgBeC1WYDQHoAMNHJQAtl26coWBdDV3lBFZCsosKK1/LK2IHGwtE4DeHMjPANyBFBz3ltHy
HFtkZVPYLu0mk+8sqBnTh2mK/Gba/CV951fqg3FIEODikYaWGhdfS6eXItUsp1DKB29Msq0BPR5E
dMjMgrvOcts838qzYLfW3gLnRrmI20lowxdlPuG19ifJA8vCTNWbWe/xcLvtFl99Di7qIqkETJNN
E2L0k9uvcWidujZhyQIdd5cSr7K7XS/Tl0alfpR/6NWPChDhlIQpqYNMt7em8qNJ32tp+Gmm9naZ
Jdfsqs2kFF6jRUE7/nb6Z9qWGJ4rRZn9SuKCGXEUAzCJg8cE/5JQjCTJ0S2fwlLe9bVvvoGZO542
zlx4ZfFBN+Wv1AmSP5W9maJfSesOgsIO+xj8xzq3z8VpO7YngqEz+EKm7ltLerYnEdcOj2Nh/sYg
jXgoMYD4VXJmdalSGG07hQsugSjqf9rayTTofVlDwwUEmhpTcfvEuPzGWgzRB15JZ/BmxpQxIEoy
q8Zdnt6iN3pdi8Y5LHpn9FR73skThjUMSYtepHT4kLX5NMYU7CCt2m4SufPz3sr8aVFGQWa1csYZ
+hEfA1V31Pm5G2qQ8OqhZYZfoss/2vqP7PQP0PnzRhAS9z9lR4D8X3vhYBCZ6ZYzBNjV65vYkaGP
dJjRemw8JZ52erMZLDBxJYW7JJsSUyoY7Zub91L/3rVO2L33cXQoMpGy+TUUAkvGuDdETFlXErtx
uQV2RewiJssc0irMptPSJ66qHa1hawO0RYPBcrbNCFljR9mPkNmT00A2T1T5UxmxwNvXbi0A4jA3
gh46CK5kLvQNEOSJe3kGAU19hPBC9qfxIUm5YPDypA4b636x36xYAPpZNYq+DboHyOcxMsCdsUha
5jGn5RI2VgOR+slN+l3bunK/oFWA4Urou4MfIY/Bpq7J2wggOvd2SFzZAQAwMBKGzhJDV/J1fDOt
p84ytCVss+91P96Rd3wiCNs4rdeCgSiJGk8CxGx2AZfppF3cE6jd/B6q6neSf9z+LdcBBwRAqB9D
Dg37oPDvblub+6VX5SXsJ4zTmpBNcHToptw2ch1VL41wHqfklZFYoNMLC3qom23ZoMO1GUXclmtW
MKsOFQhQQuDS5q60ZBgNraMdaCyz2KstkDiV7mcxvNxey9oHsw2McwE3jcSSH9q1s9EaDamVQ3Oe
j6Nqpa5W2oLa2cqTHUoWuDXx3oTYMNgBL4+o1GGEsqRUDpP+EE07Uzmk0j3NTkVE0MkFEQ40cBO9
ExzHtaVBugIdagzSsXr4pVW1AUGmFcFqbHazOy5zvoEIuWhab22bmEwDHJxJY/Nw6QTqswUikxzW
+PtdHm0xvvcMGvn3Jkk3f79X56a4BS1OBUnBwpBDRV82w3yfA3/+f7PAPulZAceOklhrWx0W5Bmj
hW3tOlohyO2vE17UUBCxATPBUUWUvLSRZKlqdQYIXDATk0dJILf3tbIIFrKSFTAraLQwdTIcIe46
BP1q2TcWTk81uInn4E0EVbeD6lcHel/9bATmrl0NdS8IAiMPAR4C8g+Xa7ISAv6BzlDDWJ992m2L
wfZv78z1V8OfRp6BiiamLTCGemnBIZJEMlJoobxgVq/oNiMQfiXms26bufZmZFJ4cLGGN24wvgEx
dSjR1nTRw7nJ3VzeU6CbFuOQ5qJ52hVDjAkfDGAodONZwsVQSyrVYcwVPYQ8UpCZ6UMT2Z8aAZaE
lt9vr2llc/CIAz8wgKoAqvDdUrzfKsjA51aIm9JN5J8NAultCyvehgE2zEQzyD2Go3hGMzrrRrXQ
2g4tzOmVd7SdH0mkIGqPjksySBVFpvRupCMmLqZ7p0Sj4vYPuP6amE5BBALchQUIvgOXAgY5LXrq
hAm573sIHnX3ZocSXipA1Ajs8L23aQb1TjIkTiglmReBeWfArK/q7Ifi4/aCrrNZtiCohuBrop3O
93amWVa7ecidsHHuGWGRrbqRYjz11bsSK/t00J5u27vG+zL3YA9wgDSAEbO4LKo2wTPQSboUGgnV
3RwyzMpBrseHjimklFCfSmQP7A16dO8sjxj/h3bU72bUkMgQV8YIrUiEeCWtu/xBbCvOQrFjU9Uq
ZFsK1UeA76U3g7r7CKK9L9VhuIcAZ3D7A6x8cExzKQ5EHCHxKfMfXIsjaEDZavJgQVhukd7zXtt1
UrtJI0ZigxE84Sj3lS/BEBCNSAmQOtpoU18u0DbGOFLj1gRS7NmZQbggxSg5D5b0OUJj7Pbq1m2x
mIanEaOevbRFu74rE3s0T71tzIeUkFebgOu+azsryAxNpJ7HgtfFsxdLY7KOmJVHXozXwKW5roGa
Du0M6yQPftPbpwasy93wrJvRN3PIRdauinMIag7DhKA1iXFWnlI3bhqdEmWwT731ZlrfhzY+Gp0L
SiS3ylC60m1PB73C7Q96vULYRG6FE8qoDXgUZ9FFNcoxuX3qhsX065Y+ILfcdkOEwnMx/z/SvmxH
bhxY9osIaF9etdTS6kXdttvLi9C2x9QukZKo5etvsOfiTJdKKMHnYB4GGA+cRYrMTGZGRpi+6WLI
7LbJ6ysq14lLIQfM0Fta+/GxqNV2KHrnkfG69mHz1NhWd2yoop6A7Yj0Icnv04L0x6KpvzcoOfiZ
a7aemS7Wp8ZlP5jTxUAjJU+JtZQBE3kX3v6JV0Ea8upgwUc5T1YvryAz0K1xM7DKOo856TENvOg+
HaqvbVV9um3nuv4tDUHKHZkt3BW4/C4PWEVUYdCSuo/WA9b7uvTHpfZEG5j9F4zEeNkn/c98Rk3R
6PcqHlfBFJZ1jFLigYtJYXcdtzvuGqkYWveR5OV4UDkGFzH15+zkiNcDCjCDpzTSQ7wbsJ2rdMd0
aZvw0nAfbYVbP2Y6INaoqeF+s7Wl+8n6Ck56Hqn7bYGEK/OGJCvA5ghf0x6meYRu75CldnlKl0Yc
K+6Me1LFW9sArVOIw4OuD+VA+ecfvLNDOwiXgRPgkS90uac2IJupNo/Hne+8YUbKBGMuAaBhNDpW
22A14KHotARD5nbfRguSf9dTuRReGpLWsxarORb27IRGMZqPqg6odG211O/HagiJk9thO0B63K2K
cSfhvfI5AHZCJBdqXoDoSeWOy/V3bGoLJS+qp0rTymcjS9UjTcr+OaFq56eSFxKTQYnHHDZjLgvM
GLc35uqivZu38OBCORvw4/X2p0OmDG2KMSS7coMaPLxhsSRQLikh3nzb1FXoAOsIuCWQN8oJX+iT
XK50ZlmZA2mVxu7Sjb/LCgm+yFQOceBSwfhMOrzdtnf9WIZBublybEA+W2Wk/nC0Cqs2hzKjWWx1
v4zp86iWwYTRruxLqy0ADLBDQnwCLZ3bZjeWKV2W5MXSoYS9fl/QVHAw0zhZXOsGP2lMowe+9EZY
WF3rZTNU2G7bu8o3LBRtP9hbReSxwUHFsx2rtCM2vjDyUmAIxESNFtwxe7ML70/9i4AMa8hqAHrG
bAfYDWQ4+7CnXd+nZYdKdDz6+kGc3LAMRKAGmKwLykCFBlLhE/8A+tnuu/arigfVN2t/3INFXwVN
ZB8y30E6i6lc8BBd/gqi5l0/YEA6rkwU5eqi9nMBmhTD/MmS8meRUudwe5M3PipSOtAPoTD8fnov
DWqDYRA2lGWsZ/fqknjKEn+Zuz0pja0Te2Fm5QxU1hkiI1UZpyk9YirMrmmk0gySfWFDE79E93vQ
nVOrOjuH6MoLYUM/rk+u/8NnhZx7OdkFKWKlLgITvL7lE5seFTVGDwoKQo9W3oa3d3TrE360uDpI
Iyl6A5dTsgc/EpcH/QlVZNIeeLrXs9v4dqhoOwjxgEDj8braVJu0udAyrYoNjoK6yI5V9gpNCuhP
dDtXf+P7IchAj0QSCSHHWpNUODx3+0UrmnhubL/qTR/7mE3QMTzkVX5SVb/GNJGZYyju9mZev3Ew
DQOYGwQMpQI63MHl9xt5k2mjvYCyp+t/sMkHrWGHsr170NKwr85qyTyuHNWsPFnE2Fn19f5e2l59
Sbfsp2lRVNiePqV2Cor8UzVABerrzhqvcKTvazTlQTXRMVRW7rzOm97JCwaBYTXuTN1vOnqckvvc
jVAxRk0UTAmxSX7dtvr+EL90eHJ1/1mVN+fDzZjnbLLrpmliAQdXfOGfzJ/Fc/4kIgOM05nfHIGq
vm8OSoTR3af5vn3Mw/K4xMqL9gIF9wPULHeu6rW/v/hB72fwww+qZOmgH7omVnsSEPDymJPhV/ys
KtBAXLifjMP323tw7RwuLa5yJ55OOVUWbLzonqkCN7881B0URINsfKSAiQ7G8bbBq6QEWRqwKLhE
smAPGpDLPe+rthbIWJoY3EC+UElAHe1U1TukcltWEDzwD2IaKoH6pRW3Y47LmqWN9QS8sh75sYvf
ua5myXQT5xVMnyhnAcJ4aSKhU43nespikoA9CU0IEYyuAspRvdPDnuG/dVOhgHq0bPxSn6qvmPep
/I7a7fn2jm7cUXQ0QWKBWe/3R9XlD6nnJEMWYbZxZox4r9FDze4wSwIS3T3Cio1dRXUA/WMTSQfe
0qtv17Ro1KIs18bNMEP5eYo5cGg5BkduL0ju3Opa4u0kOUFRYgVdxcoZuEZVmIuoWOzUpTiwVFF8
c1j2KJI3Tj4GTtGUBW8daoJrK1CEZQXPZhajbX0wk/EOVBXPeUSy+btKnLe5XI5slw5ZJi/rpX00
Kn/UhwuejnQeGqdj8Uygmp2/QpnYS/ldRYRXQ6vFNgcAwc9T69eEfKE8i2/v7NYHxJAtjix6CsC4
r66F0OwprcAKGCe9eRim3hcCJJqk2Ykam2ZkjQWlcckUujonyYKaltsaLIYUVIiJaeaR3jnMrfX7
9nI23CWQy//ZWUUnJ83MEXgHFpv2WWMcw/Cf1Zp7w31TPmEufwfeJf+29beDmC9QpxLgCuzp5bej
w1BJWUseT13dPxtNbr0OTeH66Bp296LR2jBX8z2Suy03A9AEHhxyUvCaPsouUWplRsVjM09PSo/L
zTxT/YXaaqG/gJ0L76thqY9SPP6vNxeyeWirAqCEzucaMaACouC0YEWKF7PRwtr5LJgDMci6eDYx
0Jr1kLp3CTqht61e333ZHNBgFO8Q1FDk0fpwQQqAEKqSdF082xyICbVMXzvLyp9vW9lI5lA1wbsY
o1QAewETcGmmZpVCssrA4qq5OHXpbN2ZzM0CnZgQRMdQ8EvDxuk1JwPmt62BHAq8f087P0LG1ssD
hR+B+pCBB5fsJa0OlFU4fVGqbhfrnGmebruouXH3TZ0Mel5mIBttIflDErPym3JowpJyF9XY/K8H
OGUJCdVJvKbRmwFk63IzoOWkyKJJFw+oRIQAj/SnJa/YTuDf+rIfrawyDeFwNK0yFBchrTaGeLOA
dG3u+vD2pl5fUrkWBF4HFUQQNaysJJjm7rIKe6oOLNL7JAeVEySVtPRIKTX91Bp2ID7Xvg4GQYgB
k0Bs475cbp7GskonLgyayuwe1VT9palJg5F1/pcywUiY8CC28AbQAFySaIRLS6hw2hhh5H3c8d9i
etWHN1Z94cmOT93YwAsrq+d3jcrvpLOmj1G6y4MMDIVeymwoiIyV5tVGgbGQ2t4jrFmfDaQjaAqj
tYR4bIKcarW0mWPizx1MHgM3M/ptyzgK5Kmx49GufOnazGptGmQQl4k5ALQ7HbigQIZUBeX4TyLA
pdE92+k/89ydMemyJ7u1PiNru6uwu4ztVKJUzGPXeh3zYz9/mfLX2+d+nc28m5B7iEwUrYa1Q6MG
OsNlR7vYLn5oXeVxwElFrYcYZ4FyFKZrDNNbAGa/bXWt1omKn+RPk2AVyXGAkvflmWRLxds2meGu
jUP+lH3Rvlufswdxl9zXf2yf3jWoGBme7Xfnkt7l045LWZ9VDYMZcFvokKNYJNs6l9bn2hqSJEFb
JSs981c9pufcsQKmmgFk63ZSpyvk+drYylu3ZaqlFVX72C1RAj0oYApgXlfPGDsTBgYIFlLMd9ME
73QywLlshUSru9TvBw6OUNM2k+yYqK6Q0+utVp4S1tmOXxYZpuOsrMzyoBWdspw0qwTOB3o9kHhm
i1j+3P5i0h19jDlYBQCg+FJANaIrsmbNwruSWn25iBg6QPmRoP1zLOY0whBSfkpmXu/FuI1PJC82
Qi2KeUAwrK5c1jajXpXlGGMyUHvIqp586ebKPlvZmIYJER3cS7ugsKh0wteLlgRtq4PH18qFj+ed
5jeLdspbSPGYhGjnHMaQelW7EzfrAgT2RRIyWpiyR5Z1JfxDyWxMoC4e43xIXM/Smsh0efe9XFR+
X+q57k0oE4bMarIzhnbUO+4Uyw4S6/oKS/SXbK8D/oUou3KC9VjrbdNoY5yNxniHss8jAZXCN4O3
fZiRqXkasuSLTfVHtRV7Gk7vrcjVuUBODs+PajpetWvwewk1FvTR9SnOqcaeeJlMB5Coz2gfpYuP
HEU5FDpGAgeViHt3qZpHqxLpCTDvNqxoO77lZV4/Fr2u+flIQM9ZmiMKGEod6FNne8VYV2GZMvjZ
ltt30IQGMXkrikfQH45+7xqJhwcRSGabxPQtZX6xssU9CEXQExHWJ94w4WPgMyTID72x6nXPrOtm
59m5ER7QjQV9L6ibZY6/BuDVtOBlqmRTnLo/h0YL6ExqP311muLkFFo8JUBjaQckgp/wC29fy41r
cmF6FSHQJE4NYN7HuNbMR7NIPnFL/Ta5xWMn7gqCkvttc1f5rzzuaL3LuXd0xI11yte14L6blHKK
obnuO40R5CD1BULWLzUdKmG9r/fNGSIPnkaNw47t62B/aXt1zo1aDDa36ykW9gw1DIbBnEULRHkc
yFuV2L7mJsFcg7/D6IrjmB1sxfEBmdbLPejj1qa/v27ARovJknXq5ubKItjE8b1zSL8PTwryAIGZ
vrn7A8TFTvKxtWqEKPxYSw5GGKsk257dTu/EgguWE/QeE1M9mdzlf3+OQPMoazQQ9wF19OocOXpa
udAwmmKrMp9FerAWAwOCvw2oN/Zfdr7jxvahCWcA1Al/Bd8p//zDU62xaY8mkjXHWc9OWWp63Hll
89nAYM48Ek91lzuzc59qG71O9J2x1tlNvcY+dfavGsDvmu9pRF/nWQAxAicDriXIa8OLXP6iGRrR
ZsuyJaaJgdfpMHVgzQX8OJsRiG+v/vpzSrwk5imweATv9evY5TnV66Va4iIxoRSL5D9MGr0OblvZ
SDoQiuCOoI0DoDyKAJcraoRZE5pxNS6o6MOyzPpzqxiN1zrGeBxnoj3PaNyDFJrSA2W6HWAm3g7A
rusEpljEUS0T+75wm/pA04o99E2pHm1ltP2UD3UCTsNBf3ZB5LvzKNrIC1EogWuBgAhQSzgml79b
tOXsCCfX45lWASoWRpgGg/vHGDyrPZigX5v93OsrDzQYWQCCxfrbIu8d99q9YuKGq7v8KfJLfjim
6IvbxKzwU6w7y68PaRDzt9zLDmwv1ZGpzGUIddGsNVBvRvsUXf/V6dPdsRhVvdZjhD+vCtmdGuSH
X/pdEtV+8en2wdg46bCFFx9cKahu1+MMy9Ao1FJhq0d+X7evqh1Ch2onSlznilgQml2AZ+H4ARx0
uXOgSBVpl1d6zIsv4O875HMXQj3MS9O9rZPH4WrrkM5BUgvBCMjCS0uZrjOntxo9Lr9b5GSH7Djn
x5ofUFMjd0vjjydT9ao9sumNO4w6KATW0SAAemZNapmPGQ5ptpgxN627mc2Gb5qFG/71l4IfBl0P
Ii24iNaM57o2ZsZUcCfuVcEDu+hLb+b8fumzfKc+uXEmpMYUgMlgyXKQyV5uoqGJUpuo5sS5SbLA
tLM+MAajCtwGtDa3F7Wxc5g4hT49hovxr3e39eFOKXrXV2luOzFhhgUpE805YLgpP962srkg6ctB
QQkE3dqKTTq9byfixFWn87NAFpohigz51x6SJs9/aQt5L9jFYAqHQY5CXG6eTWhbtlnpxp2mNM9F
Qhv9QDQH2jkcw3m7VKJXS8OhwxgQUEFyNAzonEtzGcbfnNa2CXL90nMhl+MmP2x99BLzOA6VpxdL
PLODgTltizOP8uSI/xQKgrYk3UErr76l1CRHjwwRHAxZ1vULLbVKrbANpuENaBcHCJM2iBX9Etze
320rkvAelFiACUlf8/HEFF0y2KAgj7qxn45aZv2x6mx3knO1rf+uxcRCYAFENNrqK05Fvgy9MUBr
iTui9XifL3Gt8Dk2urYLIbwKuejKDGkLLvA26Yp70pSjl0/5EqIRijwFMfSuVRYL9MLVtHNp1hNg
///X4ZWFITCMW6yDObixFxR6Ry1K08XjmFXSUvdYWO55VOugKiMUet+GbIg6/qw4x5rZHl1eeXUE
rLtp7J3XptyKDy73/ceAJBIBBH1DUGivyhmEKHlFTKh8YUB3wCwauA54c0xmKNAXO6a2vj14yzCD
CoAGGPlWSUxKF7NrNKJGHTGHU4GzhrrH1O48395rTesVSTC8nKfGuMQaT1zWvK3EQHHEqlI7oW5g
nMYkFSdzwvZmTq28LNAiDRqHfm3An3tnpqNyHPXhbCTFZ6ALh/PgjNOBz7Yaqj1jh0lbMLw8Ct03
8Dd7OccglltzEjh9qR3mMYG2UYKhNscBGtzVF+skTHAM1DVTg34kr6ZeVOdUqAm2VfnWDZNxKIYq
DW/fLLl762XjTYHaBRQ9weazcvvMbgoxLoYWsQQdosFRksho2+KXkXbfx0o4GCTjTjCVXP/zvzCM
wQPJ3YvItpbbSQuQAvXU1aKFWAeetI91Wh/aDiSNynzS6XyHZHMn7dk6SXi1KmD/wsSSZcg84oMX
IdnAp9Qo9ShFHPRodjd1815mvy4DvN8M5PXQuQOiSJLZXBphptGCjlGHhlp9BMs3O6IF9d1dvCzx
xt/Wz11p4zVO+crgalWAt6iDlsBgrk8ARIfqT1J45Zv1qcCc4RuNqR4MibdLEST/2vXBAQQbzSeQ
+SFGr2KQ0Ra2yoWtAWITizQon4oH614YB2Xw1Efz6L4OMUYNbp+ZNWT537WiBgmvY6MmuO5Ad7Ux
TXi/4pIOg0+Xhxzp/xiaylcnD6e7HMps0Gx9zRXilfkfa3cEaZXS/mse0QcDHKhbQxDh8ttOTQL9
vzHRIkKc5VjlBv+alAxwSsOh1blq2hFVJ2sJF0ftfnFK2IFRu7lrqIEHlcs+1USlnqX2RThmNb/v
+LRzwrciGOr3qMygsI2MeOUrM5egJ0tyPVJbZ3lBoXMIwWxvHht93HstbzmO/0xdtf2Kea4xt0j1
aNFDcP34lnF2tcQbyuaMpOBe20MFrIFs/27+/6wNiK/LzR+L2eJagbWhAo58WzzMlXIYCXvEo/6Q
Q4W41SIVYybEmv10ZD6v326fvs0VS7QOpM2QeF1VR1RTAAqS6ZHROY0HjM63VlECzV5+tFbRe/lC
j3VW7LyitsL+O8YEImt4xIN34HLZlpJMhOZQm830u2JyjglazMasPbrL7/4rfWY9RnunB+CCIrTF
gwU/hNnjEUgw5C9712/jeOG+IwgjBwEi31klSAl1kzpdoO1rV9UhMz8nHYlYZvlZWIrHeVA8rVXu
lBbDwCdevVh1ElPnh5LQndCxkXwg61SRdUg6CAxqXm5JalMMaRqjGiXNI7403E8SzoDeEvpPgS78
7a+++QEw6Q4kPrQcMO66yj3raQQZa6JBMpZyYCemQ1XPR6ctvo6W6WnjWU/aIOvLEDIt0BuNbJsG
dUWfJ97FWd2HZN6rtm+FGFviD4Bcl+Ri6zxVzFZaNQS6rlxhr4v2JUUBPCmrT66oQnPGyNXkoGBG
p3Ovf9XqPVmnrd1H0Qp5H3J+IL1llP0QRYfCsgZ3Qj4mCDlU853aFWGNd8g8vqruy+3NXzU15J23
/7OF0silLZ03qdNz2FK7u/kVuiyj4blfrXsLVbk93tit4AKGB2TW8jmPAcVV5M7x6Z2yLbTI0AW4
0WbfBaFX+vs5558bAjJ5iz5Y/ezPfepzEbLkeTb26ATl3q2CKsYxkR/IgQsU7Fax3LWGvDAGFxeM
OhjWq63Ed+2SHm7v6hqq/76tcrgIBUgk1MCQXG6rhmaV4tAMjzaRHFX6E+/nzzrvfIs3oa2nd+Ca
iEDBKvrirDAM1kJaflgObdv+SWf16MIDlWPmZ/R3Uwt/WoAibtOjYMo5p3sQ4munK5ModNNRKXin
L778qaXR4t2N+ZwI84UjXl0ho1+yPuz0swKOWGr/c3trNswhFwWVD2qy4Dxdjw/oVk5UPuGR1VKM
DYyzC3S0eeJQ280ENBR7PiOA7/KSbeRw8KaoB6MT/Y7lWX131U1ruDpVizBvFtbWzwp0Hhi6cc0c
o8Z3lv2aL79K9tsAq3ylV17RT3te7jqdk78A1UdgmvCic1bR1YGKMhnJrEUQb8/9bgGtU5vcD0ry
Z3Z+VuqflOSf6GieUVb5J8k0xPnaF9MeTer1fZe/AoUUwJlQ2Vj7FoDGagqYghZZXyrTDoHh0Obq
MGDKcEBjnBXP8977Z8OZXppcuZiaN7QSFR5AJjSCgqzQ2cFeFv1F6/MxdGa7CozcqH+DxrE68BJE
RxKG5JGhVU63j540dHn3L3/IKs40AB9kcOpa5JKcHCb0O+PZXcqDwYXyfNvUhgOALdmslpmibChd
3iqLQF+9sbBongJ5YRigcTGy11yOeZk+Aa2WC5ie10xT2AKNZDWPJfGW197yreSpmg7O9MsevFn1
c+j5WQVUIYrw9i/ciLqXv3C1G5SmRc97DTrbTfLbSDOP9gfdFZCI95JkumvLTxATPmTK18Q5V9U9
0j+qPmZ4Zw3q3k+R3vDqw3zYrFXWs3BoxS7482iwffsTpOdUxRf6eQTxI/OrNuD5X/Y/4J+xeMDC
MA6HFActosvPk7al20vivgilUnSsxydr9JbxnkPcLTfVs+b8Znl7UpvjBC2yuj9w9fOcsWOfgpKN
HWYaDYXv0J1ftebCfP9V+DkoecsqDNQELn8V01rWkBbP524Q5WdtzrqwpmIKlHl54IlOnhYzR6MQ
1diXXHQuHFithLRXn9XELj3MxHy3IRUQuInl+KyRBKiuI06p273hf4pcPJtjEOh8U3u7uOvtsn5u
Cq16HPpyCCYoAvgG0JZnMXTq8fZZ23I6GANEidjFPDHoLi/XJUO+JQR5L4GMwkN9cH5uVJcDQdIQ
v3GsGNw5du01YCUBqNJ0dnzvVsxx0YjB00LWHdfjvoZT9Zq+wL4ljIBxP9Utz4HaRlp7ZAYQ3632
WjPqhknwBGEsHd8SZeR3//Ahh7NsYicsrfWosobBw2wn/zQJ4HOHrEx/mbU93+uGmNHn6or6ZDZK
4beLfk8LzGRqZTYHnFOQ57a96tOMlf+gQyhnwVh6T1ii79w/edNX1w+hH1UbQBhxdtbAxWKiIDRT
hR4pFJh69CmAKBy0YJiKAQoQyfjX5UYdTGeSv0CqrCPLvjwNEJ9T86EXRkT6b5qRec0eknXjuMFh
ADcMDQQpxbByJyKjHHPloxEldQfyMBYwx/F069nKEp+Ww6ksvO7r7RMu/8r1FspOCKYVUP+CqOXl
mpqqEXbb50a0SHxZpSv5Qzlw3dNTR/WVIc8xw4zO6m2j69ap9BcI5RjnRSqFVsWavwBItF4O8pkR
BIy/WdQ4Mz39nGTuaRlAcioiSqdjt2R3RtLvuKqN4413Krg08EZEwWNdJprc2mWmcIzI5SBO6Q1w
5eWNCU5GMVkH8PlaYGEk2T+8pnzHl0gfuNppGSkwhYaREKSRqzdEYluDk+DFGpXC9QqITqTslc87
4fv6lSCHliFgINV/0ByUf/7h9jqtikIU+hgR2FTykM5giHUJ26Ov3tpESJ+h5YJYhHb8yt1PFWny
fDbNSOlFNBq6b6dvU3JOaRq2M4iju2WneLVR4cFjBAQpuBcQ8raN1boEUa0BAqZmNNGAvsgmC/wO
uA+o10PLvvL5jz/VX4rMykOKDAiwD4xk6/KNcbmXiArd0DaVFbnZl7o6KMUxA/ABuAO/BqXm7Rux
cQ3R4EeDED0ckN6up861idEBTSQrsgfIc1skVJnquw456nXluem329a27t97fgdwNIrRIJy6XNqg
doz0oByOevJgAE3ThzXmhRsd3I3Fsxice9cIqmaPa/f62ADTgx0FFBApDCrEl1Y5cwDmmRM7gqRN
SGtV+MLEe8G1uKdMY2DpVe67fPpL3jZ8R5iVxEJImwBzXzPidq6koegLJ9J4MR9aNT/xIqfnnS29
vt6XVlbvtJkYmtIYtRMNLP2m08Jb1OwFlzBInOagd0nACIvHrzoNSzeNuoR4Iv0t8ixs/xK8/O96
4dNRkYJ6BfRaL7fZJiwnykCdqGUKiEAfUPJu58HT3BRtSP/2sq8jsIRp/WdLRrQP/ibBPKSwECui
Os3jxZnwDLdCvXxqy2XP6WwcWmlL9rVl3EDd7dJWOY0Gw5SUE6lyS4nI3rKim3ylaItgoLzAnDTX
7mhlTQH8rP1gsWLciZbyhF76cANJN4AxUl4bcu6rfHAqmjkRY+dEJAXeWumh0KG3xt4k6+ZKdSjf
gi0aERl1rsuVdiM1lKUenIjmn6a29dIK41j6U8VqfwJLcQ6an4U6QZ79+vuvCZ+HYhrqDSCXlV7q
w9fUbDENEDZ2ooZV7LyM0/RsUuXBTiflQbdGZefObB0eSZaLaIhxXQSUS3MF6dxaFIvzHhEJeRr5
jyzF4wWS3rfXtfXZPhpahV530puZsdmJRNX6eDLnDvP+bxZWX8zMsnkYK1hQjEhzX+d0J3nYcp1o
K0luI0QiAN4vt2oaRm6QXnGiiSxe8ls8Q3ZgOfaAvO1V1a5zUBCRSUJfzDYjtK97KRDwNqtpIE7k
Nt8xpo1MeqBBOYd+PXmjucOeu/VhpPAv8k+MAqLle7mszOHYtBKycFUBcjWjSbjfqmyP7HDDNasK
mveAf8mZ0TU9pOitYeK8s6OafGkmxZ8dDE7PO0vZM7I6zG3hJqWSQXUbI2FeJxSvVR/+z0bWB1kf
aidpB6ykpEC8g2jbDrI9AMfGSpBq4QWI0yZ5j+Sff/ACroqnuzanSoRJwdNYJhGYaXxm8OD2ldk4
0nhFwdWggAt03jpV5do4mqAtUSIrywIXAtwtvS+MALRTX5dS96xu2oGxbbgbjNjK0T3ERFnJvVzX
LFG18NhK1NpHy/xs+43OPXevQrO1e5LnEvxcIEu7etrUCp2GuVqUCLmzODkZ+B9IbR/Saa/Xs2UI
sBcJbXQA/74K85QoSq9h/3Kz+cEtyA6nbiz4HgnWphm0VIF+geO9qrui4YmZlQRm9AIkW/ZDmn8a
zC9/fxRkfi/rWTgLa++WgswKbEQd6DBYDxDjoRYiFO0/ov4Kyuq97vR1qi2Vb6DxAyijJAWRC/5w
vGs8ihz0QZWIPvbJQ88azOGCjqO92xvg3HBuQOGhOyjdDuop8jx+MJRrdFFyu1ciYv00kj9j89fl
CCzkw9+/itadqhVGOuLvX+ZHp3n73/39yLMkIBNp+3uW8uH365OalxYTSjQ4rIPTxOBE4fLT7U+/
dbxQ34KQDNgL0NVaZVTMrFLe5qoSFc0/pc78CegNtd7JazY/+QcjK9+MkQgCOI+GlYgsdBPxhHNM
zfRNV340f0t2KdNvyD7+t6KVj9Y6SgvRK0rUi+6oa2/1NEDBHQRJ5O9zAhhCNizJLhXgqC/Plz5b
Ri7w6SJI8DRe0r1Oy4sBk9ah2qtdbB5leBlEBRR3MRZ5aSrpKR6unQtf3aEjuHiWvgdm2HLO4FvA
OQOCAP9afSIDfAsLnvhKVFfVm9YbL8rM7vTcK2lxuH3iNi3BQyP2AJwEH3C5lpSYi52i8RlZ+qEy
PJPhOeo1u1TOW+FNeme04yHCgsbUpRkH2Lm0QuYTmYPrDVA8CAlqxKqwfUVJ0azeyaW37hE678B+
4m0NBv6VV2uzIm10lBAiOyFPOTrV+H/Cpvh+e+826jDvgF5EG6SGkkbtclVVDhgRAOCyw88eajpF
oKaevbx2Dr15Z7mD12fUU/nw0jf0HnNgQbLsZNpb+wqed1eBQ5XixSuHAc5aF2MrhRrNfe8Zw2vj
xG4BU/ORgwm1fL694D1rq8OyWK3VJkUFhGmVehwaGx1VMJVjew49LGQOWa83O4+VLWeFkoyNAIV/
Acp2ucXgUiu52ptIU5KjAd5NZxRHzf0n56UvjOnn369P0pyhtQveHcAfV8ZYXgjwyCrRCH2IfHKj
ATUYh85BzjxgMD0TA9C3LW4uzwWTOoAMqMKuLVoYb1KnBgdVAzBYkzJpNYPowQlVZySZe6iJrWsB
yC48JAIlstnV93OsfEGrsFOjNntprTsteTDzHZj7RpsY6cQHG6ubXi1Z45oF+lQTMn/gvXD9DL93
Po+qGswGFNLqE/phIvvV75Fjbu2lzP2Qz5jQQ1pHaETUQetGrsoy3oK5/Ib+Gi3iT/MR6eaO29za
SUymGcBzojKA2395UtRU6MNMYctiSZgU5mvNWr/vqp3Tv20GynLo55mg31yZQQgy50Id0PRrnvXB
63BAxnJPL2ArBOAwoFMJVDMKgnJfP2Q2qEMygkRUjUbK/LE4YkgbM4bxMu28CTfCJiZggSkGOE/O
Ta5uFzg2O2LIt8BUFos3oV130ppOC2/fqI3VSDchi0VypGpdtVkMdZ6aelIiZ6imkOpGF+qL6gk6
gQKtJTseceMD4W0jx3OQ1aKYuzrtzdiYejoilzLyTzk0dbqXdjneXtC2CZC44WSDUmAdoRM8mIZk
QIQuAScDvbv1AD4X4aes2/k+e4ZWa5mcrmgZFhtZ7Z8hi9r0ed5TE940gU6MLBoaSG9XAbNHz1vL
5FpmUEQ78x3il1fvbdjmOXMkuyGSJxA3r85ZRTKSpWOqRrqaQHlrdo0zuqZfb3+VzWOGZzo6BnAD
IFK9vDQj5lvMQm3VqDTGPmgTE9wKhpmc+iXtfmcuoLW37W35VZltgrBJe39ErQwunTuazVCrEWgE
h/NIyBIYJib9UepRUCsiaWhnlXlUC4aDLnKMVahaGwgy7iGgtlYu680KKmMQoV4feYgfIuchOVKO
Jveo9tC5yauoA4sMLztLlsnLqr6Mp4MjJ3/RIMV87uUeayOmnuuZqdFywCQfNLX1E/S8jsVnpIz9
zvNxI3hg0BMvU9nUBp5kdTIntA4gGAZbQH55ZguSDiQYherZbXswjC+3V7aRR0lEAdCLuoqBgPXC
WjrOk9LhWzZVVNURcQDJtX4sQxs4+uuwp3i0bQ3NLXh30HCtOwXgqbdYyrE0jghchRM6kr7xm/FA
tbzb69o6GghS/2NpdfP6Pofzr2BJgMbY/tlWP0Zz9K1651tteZEPZtZJbzm6WU5GJE2d81VY3FfS
t8rdcezyp67P3kcbq1SJTuNYdEKeB885QldrsMPHfvGH32O5s5qtk4eUUwHKFIwYEPe8POWL6zBR
NBNSCb3VAqdb6tCwM35Gijr4ddXSp6VP96Lk1fKAkUS2CewssDToB66Oe5flip0DAxFpC8gnEnoe
qfjWD4fJhX6KAZLt5fdYpK+3j8fVd0OZSbpl5BiAzF2pmCo8MwT/f6RdV2/czLL8RQSYwyvTJirt
SralF+KTJTGTwxx+/a3ROfd4d5Z3Bz7XBgwDAtSc1NPTXV01yMJBgByiUO9SsThaWsuLQK/cBjUD
LCxFjtAHJ/tkyEkhgOpEOORF7UrWs/4BZsQafVJovYv8Pql3U8lJpq6MDFcBCrloWEJbDfteL7MF
TQ2qGAcZIEhpu+mGxbZGzpbkGWFugBnOf6gzOQ4ScQc5ryhzFfPXX6/QxTiYqQvDQVYKDSZivbV1
ZOlwggknzLi6nulD+WyumK0n1BYedeMcB1AQ9pu/vjPw2ym1MTjiEI+hiHJ5mgb0FosgjI2DsbxH
Tt/WflrGaz750bTvqq+omB1z+PttTfP2AOKiNRDyn3TdzuNnXSUVJA/jYB6BfrYaEAUYzsRTL73y
rXRgyCvRvhJ8OKtQM0YxSkGdHkO7WwSNUwbMB5QLi/08fN3eA1f+6NIQ+4wSS1MXWlmJgwEsm2ji
LJIghJoKgNYiD+F1vaORCUKDIQUyY0xXl24oKJUO+bUgwbGpUcHLIzv569sCv/jcCLM8Q6siQbLA
iBCHe9GCBaH1i+KvDyesoBuWhrUgBWAB2eGspcOQqkWwmP+oE4R4830Zc1bmO211cSnRoZwZYYbS
DXGGdKFSBEYEwFQxekNhuA3JfoFg4c6i3EJj2Nhg2vfiGShEpUGLIakD4BSdqSFoRuKlL9YWUKfv
X+hFU8Yd5sKP466ahjJJAisOCPhGoIBT81raOTZYthnwNalpLMVJMFlvjWg59AzXPQ/pybPC3Pcg
hrKqtsFIGv1Fg8pEIZ16ueHERzwjjAcfy3YmCTViRcdEBO/q3LkatGlvH2CWzQbYRSTBAZUAxgeH
C7nBS4fUyklSNYVYBO2Q25kZb+cwsjPVBmDC7LM7iJV4VV/ZYAYIpOpnon+C88kf2gJ47czJ8k9s
nq3Yqjs5IfbSjO7tz7t2ZHifo+yML0T+HMRGl19nifFIgOOqAqK2gA4bQub3kl44SVe03qz0yea2
vev75tIes7JGRiIpM+IqqAE/UpfWDfv/pwVmWbO8j5duzKpgyiJH1z8T3nvhOlq7HAJzLQ9iOMea
hiGgnjn0kNKDCKsufEr6U1PpLtKinj5xLlLerDG3dJtleFKSvAqUSnMl7W4wRM6srRyGi31Af352
bVpj1VQQyaqCXtpMi3WAsqOWJRwk4aoRA89HcEch98R27c9aEkf5RKoAooijg8Ltr4HAh4Rl8/n3
u4ze/3ii48BdEeJmiVihwbWugiJetBI984l6j+4wHhhq5fB804ChoAZybxi6nDSpBY5bQOtwUBwV
cLiZv8YWvZYjx4OsWUGQAZoDyr8NCpVLK22XW32CqCbIBK8g4lNdiV9quwNmnQdGWdlmWBm0zYEh
DzUMtlG2BJNTPuhlBbLDsjqEeiz7VtL+uL02K5uAViBB7IsKAsA1jAcQ0SFC1EKtglSM2t0kNdG7
MIHsr0P6jufi16bu3BYzdSMYDJEahq1keRHrZqdprxPuZJWrWXQNi8OjERlbmoZBVIjy3eUiQe0c
mZNBxwk1BD9HROAsWb8hTeMoChSFRLBZ19FDHuu7tnu8PaEr/ujCNDOhSCoVlBkCpwpVcRt7X3Zz
hKJx5XX5h5U2tiHkQZ9AQeW23dXJBfEuGtURLEoGE25IWdhKWVNVQWtP5lMuUoos4y/VF+jtiQ6T
/xhhJYFBEAEukQEnWRxNNyQvfRqbdmkMvMrW2tZHqgRpfbQGI7/PTCJwoqKKIgJ2ZRerkKevJnfO
a54e0nU0T1NoIA+hrSHgXKU/P/OystlomRpGBNET6oJCcZiM/h6ZsN8Q9QLYWJU5r+/Vs4ZmEOxH
qvnC5kWVqldLUKxXgZlUpZfNEAgW8sb0KzGWObthbQLBKEmLMGB2Qmb0cmht1mt6Ay7bwKrDTSu3
aHsNtR4Ymdubbm1EgBVRmnMJtWu2RIfqS4EvqEjQmo+zXrtUQb4tBu+2lZXBIHlAoV/ASeHxyqxT
l+TmotQdCVRxAyl5WPgv4i4kRhASWrIGShf2Koy7VMjjZqiDLCGPZpUfqnj5VOX4UyuVv77awayB
Jhq8DEB6gurt5cr0eQF5TCspgjT9R6h+4lWgGk+35+t6VS5NMIvfFf3YD1UKeWPhbhoSG00WUvly
28a1m4MN9DsgUQugKbbA5TCWOAmHRoeNfKh3oX6o45d6vDOjo5JvRPDTiJydRqfl8nl3aY+ZNj0M
UTaTYc9CvkK8m52sfBnNnWi5t8e1NneIhsADiJw6UjH05+c+IcMfZPCLgLSWXUb6IU/uVJAz/K0V
hEPQykE+jErdsrUeM60iXSghQD1NqjfNx0EtXW4y6XqJYMQEMzqoNtAGyqaC6xrOs9bxuB/rxakm
w1ZH9BoMX0k8OWi2rDZtlXPGdX0JXZpk/HY3y53RD3jpg//PkcYfBlB62BAjL21/vUqwYwF9DEVL
wIHZewjAokSfRBl2RtUr0CFlgWmAi6FdGQ2QB9TON00FK7U8g+ZUyXSjCGSSO0Yo4VVWIGkgnrhL
de3h4KXPLDGX97wUIuk0WLL6nwmEx0ce69C1ASCywLhOWX9FpH2ZhZFNQUJCaQ4PdbEts9afEx48
73qyaDsSBX8iRgD4U748OFkZKxJpK+sg9I2XCT+gqovm7nJfylw1uhVTCO6g0YEuRMQ6bNV3XiTS
KEodAkbxUXauJf5AwcNfoBAhz7YAsvZB2KPZWTDnd4JMAumCqNkpXeJpvAaa632IfJaO5CZQvICm
s516BIoRizIsoDubzTEgxpB7y4gyQWOJxfa2y7gGVOHlhI0I/B6KVbph0SU+80xxkwL7mnUhaiHd
hpifXZx6oMjeToK8n6DpqJciMvmtDYn3hCwvlZz+9XuRIsZojcICSPWK2XAE1VqLV45wIMrgykqQ
RC9lxMs1Xft5DBMN4giPcOejCng5yqmCWs3YIcNaq6Fv6ZMN7xjNlj/Hb73yz+0pXVk9bFQUQih+
AATBzCvB1JpaIUOUBOBsfM+Nt1J6ykrtx20jKycPDgRXJe5ItHKyJId1W3RZrWVRAMLN3l1AdgbO
E5WHU1mZNotqMKPXGI4RFbPLaZPzvl5mJKeBtrsDK8u90t6n6pNUDHt1fr89IBo9XN7EePWiwm3Q
zlj4FCa6kIsY5DWhgESdObhF3O6QnA6V1pdQa8/JV61zaoDXqwR7aKqnq4QTxlI39jFC5iW2kkAN
560aL4FGhIMFIo3bw2JnkGankZ5A1zYl58J/L2cwUafFSLIeSc6kGA51K9QoIRWlL1YCYmfwhjop
ZuMvjxTa4ZB4QYcBcD/4V2GSV0Ua5SpeoWnQlntBeqElpe7r9rjY/QcT6IWlLNiUofGqsNiGiVHK
WZIFsYH2nGqKTpFW8Nq0rycPeg2Uawgb/VuPhZm80UytbO6yIASEzQS2IjRkbx7G3xUYC9ORt9vZ
LUHHBEAR6MMAlqLaxIy5QSlFDTxugdEiRZvaSF4mxuvteWOjp28bJvIHyClhq7M1JaM3k7Sxpiwo
S+LMBJCc6h99egSXAXQ4novGHpq3v7eIzl7cJQg78XhjNsNSyElBzCwPSCP9bnpwyKeVOj6YcOxu
3TbpLg71eTPVY7vJ6pbHyMUeazpe3CpgdEL6AowhzP4XJ5DUNmKaB6oF/oq0M7ek13515uj247RR
lj036FmbYWAEKYEz1tBgBbunplMTGVRjgUmlctHxq0BctPMhzGHYuZCljpYrlVc0YmgX4ALhnPcr
chgMGO9wYJPhxpDLY9GzQg9htUnLy2DpTQSrSd1sNCkfHDVGVtdoR7IRO1J7mUz6rUSsFLyYU2rt
ymnqFbvUy9mTNW04Vl2YH5KiqY55ISacZNLK4UV/PkjWEeJSTBjja4dIC0F+LuXBlBuZlwtq85Zr
QsPJS1wxR31PBVB0WAXQ+MgsyQJoxEpTqs08CF8q8pU+AO8I4dlnEDGGd5nskMkhn4qwvb3dV3wG
hdUD9IhwBkeMOcSWEpryImH5ifTVDJ/xvSzsi1P6ctvKyra+sMKEpWpvVAXqPXmQlYcIwVFGbMl4
Bh9WreW2yKP50Zm78V8T+WdMzBHWlM6ISKrkQVdokzPKTQTuGk30wlxZvKjtIvf26FYcIbAiVAmV
tkWi4fnSEQ5RlgGvJefBXIGtEff9vlA51+/aMmFYYHqivCn4bZcmtDzrW5ygPKh6EjuamFp3eBTF
+1LKjcdKzhebNLxIc23RAFKBM0RYTVXtLm0ig5R0WYH92IePs2fZiy0tv+P6K/28PX0rHgik+Mj7
4MWiIn/F2JnNuBaNBs/wdoDeDAQs1KOu6+0dCcvam0dB2yHdGt/PlfAO1CyvNLZqHVycaE7AMUBa
9XKUQobudNDiFEE9ZX6cj7NN6lejBj67Ac16c1ra+A1y6beHvLZDEVwj/2ghVYaA/tIoZJ1q4Fh1
ZB7CzKa1zyl+CpuT6d02s7YxcUMreKcBSIWewEszZaJ1xtjADKRPWpDRKNEd4ZX813YmWie/C7no
OGRhBaOi9eMsUhuJbWwBXpgkx2jsseI4qu9WlfOIl55qSNQDCkbfJUBPXw4mGSJ1tCAaHcwQOE4S
pIVEBxTcafukiLZYgm+v8osemIK3JuxsgTxUlhsKltfokT2mqR2HCkDWnYHG6OShHX9J8TYc4j1Z
eC/jtVk//1A6Y2dPxJ7g84e0LQMFJLooWNuL4i9ZwVnb6y2Exwx4nyBXhCBFZJvxxb6exzkDTkwe
XrKjgjf3IuVbUJPzrqXr4SA5T0ksgXEF2wnrBrq6B5qRiGUwFZUtgbNJkN7rPrVFyHFQThBtBJ6o
i1+k7GSKAt75GdCpiz30mh8LH7c39Eq4ACkZAFxxSSJDfPVYLEc0g816CDxO4/elF97n1qZbPpJi
jwDBj7txWywyOLOVgzl9EC15qpXGmfUvqEfd/pIrCAOO7cWXMF5r0WsiyAK+RDdcdfaAeHrovcEf
/HwXP5r7Yaccq8HOBrvNfVLdL5mN/ovb33BVYGO/gblWiQI8CLipkWJ2f41e7GSe3f/q7nlH7xsk
c3n0LsfK+Mik6QSh6Cz4SK/3JH8Iup3qSc+WX+1x1+2zp2S/HIZDB8GWR7DH+sIGrMEbnK1N9PC1
LU6Njbao7bCp3NID27BvcNzp9U2F7wO5Ec4Cfb/pjJ+DdFdagwi1DOosa6BPt+D8m0bjSHnfb0Qt
Vbw21kOvLDveEqycQlimORIZbwZQAl2edWXJU11O0zLIFsHuyKbunSa32253e6XXzIC9CZ3JtO8L
Cc9LM4WAsECc6jIQtTzHyweqEWp1B5E6J+GlY9bmEgo/SMRoeLCq34JOZ97Lgi83LQLvNTUg69MA
Fu2HQAkPYFIDHqd+1TKeg6Efz+4uGj1Rrlwqqs2ET4uZz4BQxWWQ1ztNrH1h/DQwsPQtRBN7KKGh
PAdLbBRAKG3ksItd9SzQE3Rmm83YoBky7ICKLYNm+W3Fm1ZCAjt6zevODRO7rp766Xc1+FHPeVFw
7TLeI1xImqUV7EKhyzdGyy3axyreSXsL+6hSnKUH/+P8VkEb5PZOWvPmJnoiaJpbxdCZyCOVq6Uc
IO8JrFGTQo6tTFGIR85IaitejW1tJ6E8S2lQEFpBA+xy08bqPKJhUi2DRAPNrxXHwgYC5b1thOPi
V1aXeqlu9KAjLGvOcfkOGdktdWbaYhJxY1EvOXDsZRDpmqNk6oulv3WjL1mpP6jdTup0iK96C3g2
T9bs4n05TvtE/jk1+V2oN5u5e0Sifis/6jVembcX4CqDTLfc+bcxS2+oiQJFJgNLb+1lw22lbRSj
TYVyefnR/Gh5E94suL4szm3xXTS7nhTa2QYaCgi6MIZHvautusSkFEckUnYP4EAPf+iV89nYkoPM
it05uSfbxP75CrUTJ3PRZuIQJ/Ejn/4/cxFPeaF3ezroJrj6KOSOkE2noGhWH65rOt0SoAqKl+Gm
Tyqnmh+Wwq/ychPbdQqV84VHE3d9AtApSBcBSFWk/NhqObRcJrkHe1uQ5otmG010CC0xsoWYpwN3
7bTPDSFlf7n/00ZpZTXrAOsbzEOYGT8j0Hk1quk0ImcS1atJpJYoTJnSzaIB7tISJIpGZFEA1LD6
+B3Zpd4Z8iLmXLIrG/fSCrN/2l7v404fgOwyLASBnSOTT6uuHbzonLla7FhrPKmHuIHgQVahtYmm
cnJzq0uHrDfldkdn1/cXnt1NmjouwkRn1LBekKhtpDtRfrm9H6+dFgaJ3mP4KwUZBPamTWqzLUNx
rILxyej2tUOglh074a8s5viB63fTpSG6pmdjMeW6TA3g8YPOQlu8K5DNoPvas9hwjv2qne/zTjPc
GNGlnTlT1DrtRcxZB2HO5aeUnqy2d5Jmb4II9/bkre74M1t0/c7GFIddbZIItjqwAyneLMVOVHvc
ZMi1z8DUnZmhn3FmJu0bQQ3NCeAuKIvrNlqngX+KvNGNOm+S/dtj4s0f85ozI7MpilmqAj35MuMU
icljjvyfoHOJbnjDYq7muc+KkuQyYF19hW6u8i41psaW5cmWgXYeSj+cpYdZiTidQbwB0s86m812
hF5WrmOAzaLe5aG6NdLB1cYtchS2oXBwm+tjhNM1DJpjZ+lrW2mKgJ/WYGz6CpMPTe5srbCxGaUi
cYzHSRo5W3J9dH8MMstXLoB9zDUmVdLe09BuzRoS9KH6oB9vb5N17wh61f8dGbN6+oDQKgZxXZAm
Qf9DE8znufPG9G1uhs0ybi3E7VbW7/BOR4sUZ49+t6Fc3qL0RPwxzqwh+HlzCW9wEgC6XtoJaTNb
0DJk8hvALu1In38Z0oxiBTCYhpdmFsgslTr5Gep66upFWu7NTgDFpwAmb8600Kvn6st0MC/ilYQs
gsqc1SKyBiEcgbYr7pND7QiGLbxkj/1JLuzl8b+xRXu2qaQUAAmMq9OUorWSGddDbG4S9ZdS2Uo4
OfqphbK4+CqbiHHI5r+yaSGNh+wUbY+8PD1Wjluk1eCLOn8WNS+0fg31STY3unIUxpdo+Zxqzg1F
R8HOKFjeAK5G6hDtY8w1TCSpDYcCTnYhJQTKrbtOmr3bo1o7pah/AdtBc85X3BEj9MD7sTSxl41t
BzcwFoe4H51RfCxCqL52b7X6dyVYShwA1U28bCnQGrk95vRYfWoabWdMxzCikuMfUvsSLpwjSm+f
s4m7ssEcEtLH01hWwnSEVhzICTIHvNnOEP64PXeMw/mXFVBGAxVDcRqsGHYpkCwPm3g+ht0inmJk
Tlykl9NtTaTCE5pEvtfDeeQERkzU8m+jKPqC3A0cghpz8dZW1/dInE7HuFF1yssvFKZdx/U8+0ui
Nr9BAaT+BH6X+GMshO3u9pDZPNS3eQDAYBn0VXjxMYe8FpZFKATM7JiSe3PZCkqgAftcDbsBbaaj
nB57bWuNfxfZ/Nsq1WlFvZsW8C+Pnq415ZKO6XxU+6Mq5F4fu0L/Nur7MX6+PUD6/ezOgQnIsIEb
BFpNzPQmGRBQsRVPR8NCysUMGz+sMsjdVoXoKKHKeyKurSZe6GhWA4Qc9GTMnWUU2TyWwIkd50hp
j1Y7TomtpY0++FY8Lzlq3ib0AedoBhNPqFcRT9R3bQsjyKY5LbT/6xrjYdR8yaRykJfjQhrAFhPX
LKzt1BWfuTC9KspQ/d0dbYIjGMrSoKdSQYmDLBczvcg/1MVQD/0xRqwzQ0V9RAG4Gd6F+HfJU367
WkpqC1VuPB80JArZ9JakLE3eCmZ/1JPRL4kMokfgMIdoJ8uc7Xl9KmCKcgLDRaOhHNjPy/1ZZeNg
tEozoJrVe/p4h+26UcPJ78OP3CB21BO7j5PnXhc488m4bzqfkBQGwQxYE2lVklk/ozABOh/N8ZiT
yJmSdzPeJzFgQUXpvA4QFubqqqxMKhgVgADFVYFeGV25HGmOh/pSlYl4bIDOhI5UGJMneUrxjB84
d/y6JRS0gH4D7oQdmhknTZNVqXiUk59EBtJuk0ZIWQg8ANzKFKIRB10WEBGhqStmCiMpmaZ4scRj
1hj3RO48REkBWlpro7G7NA3IlL5XBafIuza4c6Py5TRKUawlPTAIx6hNnDbeidEHzv+svP+lNwMl
DOBVuG8xPgAJGb+ZIlDs6xljiz9ESHzK6Q9drp2ZJ6p+5cW+WycpVQklHcDNdDka0kXtKGWtdCRx
/CrPKpqZ3EKV7tV4CABn6GPduz0uNqmKfY8cOcUtIotM4whmYNEgRaIyqeoRp9FfoO+GzsCNmVtO
Ked2ClWWyQT9eE9OtZhBHOs3x/z18iEjAdwVZpVC2GQmvhiaUKg0fTGPXdtDwOe+rDJI16NuXniV
eLKSLzK9pstTuamVbZpknq6/CWhz4MwC9SoXdxUyaVS9nBLf0Dw+cxatuVTKMNfDYy40MUXICIcR
sSTmQuLh5q7uCdDQATNCS8u4qtAUcrnCiTnnUq7L8akQVVsJLOGhbnEtESfMXjhzS7+aGRVK84gv
ALRAexyLERjxNCmMuU9OSptr+yiqf41jIt1ncyn7WikUP61cBneMCFGvNheXXS3pD202tvus7A6K
LsicgOtqljVMMNqDkSBCfxRSapdD14iSGETC9wzmQzs8j+XoZYbic0Z9dYRgBXortK5FoSXsqDP0
9Ujx96gjt/gyHgb3fdqmX4kzvlZQySWOaeee4VqpPT1yiRuv769v63DrwGehdYGF9xNZCmUFnSun
yczsfnk2ilPcP3VmAjTWV0UaT0YxeOZpBDHPG4quRpslUDRovUW9i92/ogyZXQBpk1NWR542g5lP
K13OvFLvfbGbGBv0G85SHhgVaiAxXb1fCK1kJ3UtL6ns4YvY5MXg5FfW5/FsRMxeEZK8lAexS069
N45eKji627uRI/Wukbo8yAdv+pgzqWoC2qJ7GBOm1A6VjyS2ONEFy/Hw7xUChSKAByjDs22dSmgV
fTRiXyDFu8sO0ZPlDXsAAgZPdJu7cSs8gzOAB6q48jV0yRQEbSjbQBD5W/P9bMmSqjP0TMa4UtzE
Dhij3NjIcR935rFNsrdC5qXFrrw5Y5BZtTyPkb+KsEeiMrILK9qn8nuj/9LJwNkfa64EcRrlHcJB
B4v/5WZskybPZG1KTomkohinQ2kkR8TojKbIo2jjmWL2vRHnMoiNYGrOT7MAQQwrtPHa4G2Q1eOF
pwNaMugVxAZpehFl0yKHOF7iZ1RJGz3untpCuUumfZ6TnfLPKNc7IRfuM6Pl2b66KOiyndmWL2cz
D5UG3U9WclINZ8mdxHSJD5aqJnyvhbtato1sFw0Q97XxrLntVVY2DFixQeiLtyhtmWXWMWq0RJcG
HAvRqHZZPR8tdbLsHO0MSt+lnHGurCSgeZTSFw81YFIZY3nVoWiWYCUbCHc7eC0eBYBoN4OpcEa1
cu5oVR5iogZo/XAbXc5nOZo5PgRrKT1o/alWvURButYr/pJDhToVmh0EOh4xCxoMmNgt18DxXIIW
8YSIfCtYL1l+n5oSJ8t0FdVTI+ivhxuBqABg8peDQdWvifsmT09g4F7SIOkaV5COqbSB6qU9kc5V
hN3tTcFmZv81rjOTjBvJlFjGOx0k/NUXAPhxZf8qXfP1U/6QDEe3ZcvWty2vzYzNRf/bKBIHaDhA
fxbbECWVC0LEuEhPi+IUX9V98aZ642bZ6Q7JdsXgmBwYxfq8/rHH7MY21Wrgp2Fv6PfWT5I/xSJY
khy1Bjh7w8OA8Ywxi1g2s9ClCgGbaWxB0xSvv8h0jMk1hFNh7cbJxNOCJ5t0/bT43jl/Rsgs46A1
aZ+nGGEUjoAOPNeiPWUuUUYnVyYvCz+j0W+Qq9FGzu3AXUvmQs/1XBGnGXtW+l316W6QzK3wUkfz
Ke2CAepqA+Q0zSF2rPS+b3lMA3QumUAJB+bPsKl3OLt1VbQViwX4/k+zKpReToYFcVJdepxDwhQJ
/rVfKcJYo1r0qFJemmkKMldDWqanMoCPsGVjk1e7RLbb2GsEe1wOvKrQ6h46M8h4tQJQBLDjYzl1
Z9mmsQ1hXBstJfPPj9sjY4EoVyNjrqM6hIajLMFQ8mP+IifjYH4W/4AaavTyB6mwf+e2sn8N5Mpe
Jqc8So70cvsD1rfP2UjZoymqUzp32D7VbEdHSO4qd6Mv+qNbP3cbY+dyzNFzcLVhzsyxhxP4zGWY
YG5yofj8Jn8+qg/EU2Jn2gTWo5t+ahyLvJVkDiaJO60A/3B6asK7QQU0/jQi1SBRDE18rJ7TlAf8
XLvmoUVJCVihtIG61uVeFaShQgcIVnQk9xMgReVX/tZU/u15XJ/GP0aYQ18rUTpHVZuewlqGaPai
v8dyIznJPPGEsNiuk3/vUBDL0iwsANbMeMosLVvItKWnTkvRlLGf/XCnBH37oun7KP1dN9v5Gfp7
IJsXnduD/D8Oxx/TzCiNVgaxA8RMT+b0EOafrX5QOqeFEHMd2bN4aGW3qX/rz/0/ae+o7Y9Ije3w
dw7i+7Z+0qyfqumnADLd/qj15f3zTYzHK4qxBn8wpiNKhdDV6qz3C4huueDrPAnL6N22xp0CJuxB
jrhIKqPCZdbGfvNNDZAPdm69R9rw2HWoiU97PXcI2U9fcSrtRnM7SX6aQXgVqOLEkRdctE+Ksutz
Ht5n/WT9mQn68zPfD1JCMLPQ1RGLg7zXnanYDbb1Ej2KPFYJ6hSuncZ/LLF8axrqfppe0UnQGsme
5yZxW7XkMdX/H67wjxnG6VeqFZtkxIAs60U2vCwYGjtT7MI1f6b7+PP2yrK6zP86V+CwpXl4YAxY
JiAh7oUu6gZcMYUnWvdga95UwzOVsJplv7Ze8l3avIytcyAfZnuYez8XdqjQS6+3v2N9h/35DvZu
1a1s6kUVrqTUt9XiaIDNb9TlLtdnnPaHQr8HBKAjrS1r7gSFjqlqaTkEBL9B1j4J4bYX/tELWz1y
PmsltYVmkf9MD/uuSIeFKDlAE6dhiF8F0y/b7RxDhf0Bj7U2r57Uvnag5rFvyDazfsvpazHYiXRE
wn9WUq/sVfRzbMnsl7Wba8kul++ionKXxjgoo52bM4Q0eWWVdVd59s3MZT6iSzgrUdc4qS/VW37K
nuq7YjN547P6M37KTgKvDrh6C5zZY+7unCoGQeo8PdVhtPhzC7lOtYbkHpp6uHKoa6cd3h+KPhbu
AWgfXJ72vIDshmTgcJQKIN8VyA6LaCcOR8Vyibjt4gWJ82dl8fXOWczBDovnGcIxs60WTotg3+js
IuJs3bXEGb2R/vNNjC8m6EsVSFdjviGs2y6vqoDPShO3EhZf6X5nuWmT4Q01DP/25lxd6HPDjFce
FXlR6w5nJo4OVXlSwMusJA9GDSWAhyrxUZ0M0YjrEiOA0Pdt22vv7XPTjNclY60Y6QLTRBQgPoum
6igoiGTHv0yZ14W25nfPbH3P/5mH10ljpR3+nppKslUxsSfekVm7Tc8tMC5XVVOpRbEpPRXyvM1n
eVfU7XapZEc0Yg6ybPWJBrA5KK5BUAABPMZWlOgzkUWMpi093Iqe8I/hkA1xprvhbuZECetb88wY
4wqWxeiaehhhTIR8rjP27mCQA/FCMLJm/VZYfs06Txd5NZdwPkLGHwg6itetAp8pD4U9E0frto3s
NM/WA4QqqiixkckwewdtC4bwA2Spt3fmmjc6t86G9lObG3IL7xfWZrWJkBNyrUnFvTUivL9tavWq
PrdFv+VsZ8akbMoKXCunqDroi1OId5LYgE/4zuxtYQqGMXGi5qHyTV4osuoGz9aVcYPSZExLNsNw
bGwn5atGCsNyJhuEL5vE+DCeb49z7RI8Hybj4DLB0hqCl+8pKe8bsfRSgKzQvxgOyBRFC6Jh97a9
9dFRljhU6mkR+HJaB5DUCFE3w8nvNKoXjGYIh4ybonPNk9Jwc7H0xLFxHcBA/zHH7NdIycARZ2J4
FtrLiRfdSUfDgfwY4gnolSMLzXubrTo0ZBBRIgS/KXLpl+NrmrIvmtCEwViwbGVMFnvRkES4PYtr
BRCJMuD9rxnmepCTEmjABPdymj/ECrqifaN+QDM7DqitUtXdT7DmAAWvl3Y1x7YiO4bOSwutetaz
b2DuiYlY6F5I8Q0jNMM3ykGSbPGzKh3S/mw+lEfi6tl9Lj2bZN8KJUrvvBwj2477Hd/+mQT0il3O
dRQPiZD3Ei5nEUXWffQylLZmvvQZ0EKbGpIk2bbLjtkYmE/Vz4xsLGGf5GgDnFNnkNNNYYART35M
6tfRPKbFvPl/rRGE1S8/r0TnH5Iv+LxC3OTo+unv427Td+9L5pdQWTD9JXwSsqATh50IoZp0GWyz
ljh+bPV8/2eRrqgml3BSh1HWkT7bWLFbQK/l6cQT51i99yDSAt1x7EiqtH450lyW+1qM5ORkHbIU
FQ959tTkozCCsntLm97uieQ2pqcNr5wppt6CPd7nhpljsIwZSF/HOTmF2Y8+/iqe7wGK34udHc0f
Qmr370+3Da5tedDbgKMH5QhKo3Y5UNLNMRTVW/gNLUWL1oNYvLQROpRSXty95kbODTEDS/KlExWz
Rq1xGm2SjI5m/rg9lLWNcW6BOb3hUGtG12IomUYcGZrdyxhk+cOYvtelrw086eFVc0BFg4UUGSto
DVzOXCElqqDRleqk2qlJ6YZZbhftDIIgLXVAiCq5Str4t8fI9mp/ewjaBw/DYLVBterSaioJBoGG
Jqy63W/hBPZYLXQfi8QetrWbfSieIw/O9m9R4KxZthkqm8giLjXM9sjN281D9KYcRX95E38K/014
ezZClgFJSopy1EcUx9I8dPThoBhuFz3pFidMWI02oVmITDEFm+DRdzmTQL6ow6zQdHXWi3iBCJOb
yEn1gu7vQNbL5qmZs9ku6toKQFPTPaqZlu5urybdIuxhP/8EejjPIjKrNRWh6NP0ZEiu2nR23O+G
crZL8yConOB67fgBwfgNe0FHG5uR7MUOLEg10kGRWZv7gjSajdSX4N4e0GqCxsBrAVsT3c7ojboc
kdEOFS5yvE2M+TRE+7H+gXOnLF/1ZwnIJmjb+sxOPhbNT99D0R2tbUg88EC93/6MtcGefwVzSKpZ
6oW2xXsvikR9o1cEqFQRIiO3rawG1MChAqpFaQPRJX852KXXh7BNEbznsQc2boi/yB44BIXqEY1U
uLed2rwTg6H7mLjZve9zzm6dc9vM1umWafwf0r5rOXJc2faLGEFvXunKseRKtl8YklpNgt6T4Nff
Be1zdldBvMWYOTE+FKMkgASQyFy5ltFYCAP16RZKHPuwE/Z9me/y6UkW94PIqpKJM7VvcvVJhsyh
kp8OARVQZ94N7QfV3CHZatKuLX34vxuF70KV7FIp2aokh9iGsEum1CPD5l/NGR4DQO8C883Pma6j
MaqjiJbHHPxBH6V4nGdtK9gqKC7n5zjdEeRDm8o3Vi4HthY/5wtN2ipaVCUg6y7XqpstSKsjRjq1
sQqITWaBzEKJ6w0VIBV9fYyL3gfaxf81xa74s12tZ+OcDeOMcg06CLy4q+Yt+kserxthLnxtPNwz
YDBDYDY7Ec/WStqm+7ihjh6ldhyFpzB6D0fTM6I1GNRiVARa8f+OjI38bGRDHQK4lGPxTCnaRVAF
0IrEMRQ8V3viRkrpxkBH6nMwtbaYUPf6iJdWEFRGDKcEPDRIhS6No5uuGEaw8Z1U0JR5cqkVvpDG
gpsmevEvzmVG9SoiIgIpJ89hLEDuC630FktV5XaH+jsZXHBVeeKge1GxEoEtjgsMkIxnA/Io/JGJ
DGut0yROT0oYQ30rBsSWjC1x+2JeezyumeLORbWgALTkeXqqu0zfpHgOe2kaEV/MzbVkzuIBxehH
/2dYOveUEftUCOVEz05i1WSK15lNl9mR1Rq935Bhro/hLI053QsaclmOOCqQnxvJGIJFaJY0L0Wp
kHiVLhNlqyRhKu3y2Yj6Q2fJk+zKJMG/R0qh1E4/GkJ+b0Qlaf5IYlwjj6jL04aGWlLaWtHo9GCO
MiivI31q620jVtCfGQax7WwQZJSmg22Epq21y2HhFGBCHQy6hKwAiMQv3dWieUZqWUkRMdXex2zX
7lfrEPsT3ep2Ah6A65tj6eJFVIgnGcDngGvzYhf1nKIp0eyyU2P+lvRmb+BOCtUwBqJCPAnlV1uB
rElA6jmbg54Wx5F4avpYjKE/Kl+TcAq131Dg+H39qxZCZAWpGLTVAekKxjPu0C2sMeumKspPatzY
siDahVj4egbes8oHoYJdjW/XDS6dULD43S/Bsty8QDMCx6qlAslPnd9JdgEhVMf+Ut7np/4E7fJ/
YQy8t0z5D8yWAHRdLnHS50YJGidQ8eyGU77pa3t4zvZOfpvs6xUw0MLOBYbjrynmbWcnbxnDljyw
cWW4nmPT+Iqr+F2T8rWjb9GRzi2xLzmzpI1hCDEyWKL7Md2iaRqViJA+QagCxF/bUjgWHiTfVXRl
osX42RRf0NWM3uakelqZ3SXnwWlogYmXsbzyN3ZuQk+vyuv8NDXHSfbSycnEybNAOvUkvzYPde0V
91HBNNpzkdoZeShkO542Wvlw/UMWgnQGn/nvd3D3TmPUc1ILZX7K884GsYlUQz2TQUuiNUqopSPj
3BLnT3pV6CO6evNT4ZP7cq0I/92FxYUMFwPhfMiICKVFiAkl1DFKN2k2SfqYgFrqUHzVH2VsD18z
IAmO+EK3xZN5M2Lh12Lmpcop6zhAZyHo85iy4aV7dZkaQ72mg3uFd81ON2+q3plcsbWt3m7emsGR
xs/uGbKNRWO3CgTL7urBljZGg8dmsYpZX9xWAPRBMpIx6ljc2ubFPGRyja/p9xME1ufwbRAOuYlC
FK22nXAAJiDW3lT9duo7Px9akLeSvRb/Q7Im9rpW4GEg7AaIEsSF3DnZzekkSMqQn54l9R2KSLZp
Qkxn8DIN9LCuPGxD6aQKb6n6PiprF9XiikD9HVEVBFVYM+blikx1WDemOcG/H9Dy6e3U3fxRb8gm
3xn3g/cEKjhH/LBcEQxo7aFfOdeWXP6v8R8JTzEemqJS5/wEdmAgFdpDLq5C69ki8n7P3qJg4wWG
GaJglwPUMtqC/lqEy817vXIy1W9R7IDWqaM9N08WRKUNr1lTuPrOiFyzyqWHNDQpgnSYjcwd3NEr
XAIGPb+7VZ2Q2pPdu+mdsFe8t113qwXT46Z4GG6mm3ir/SldVIAfyMf1Y+w7n3Htg7ineYzm/tYs
8UGaLe/b98r/iJ3WSX4fa3QcDG7vaSdrC7G0r3p7Xx4sfGNzEB4+W9fwoo31ZLrACuy6bXTM7DfE
cxsJ/99sG5v+MbGzlRwvTwT4vSPO14xzyq6su0ge8LEgwESfWX5PdCc7dY7gyi+e9KB5/Ta8EV/6
Xedsr8/Tz2sHSGYE/wyZjaInn+OW29pIVJU2p0yAwAeIJq3YR8m4x/GELFuIpO91e2wkl8uClid4
JxDFDCzGl1cqJS2Guqm6k/mEgQ67T0A0m+fcXcu/LuS7GJ0o07UB0SuE3LlDRhtVM0eHHAyRXQyA
Qf9gycE4qrYxVa6Q7uoebcIr2HC2tfjBGSDmYtlKUFGL3I3WWkNUl2XZndREO0gJOnat+HczKP4g
V3+uz+PPkwR6biIEqCRYQ1cX597hlKvEBLTqFLViAFoJvKTWJCV/RgKXJjinNJOxqHRadydjnPys
rVDj29a1S0wJGJmVO2FlOHw/UEFTvdcIbE2d+hBlqa+EayjoNROcQ4iVnpRSz4ZDISYYaXYSvVxf
k597CYuPpzrYcvH3H9IscRuW9aBlWJOKQsEEzVltbLozKV0tK72kHv9YYrPS77tmk7vSgbdRxTDM
u1MeJo6i1ztqRnaR3+E8sfsBWBt1e32QS9MIsgQQGTCBaxDwXF4viZIYhVpgGrWZ6h41EjBC6eLr
dSMLuUY2lX+tcNfJGDVqVktw79pun0AL5qbBS9jb897RiDvdXbe2PId/jbGfn70BSFeUs2YV3Yk6
lNrk3frVUdDWPV+38jP4uhwSt51yqwF7fggrkx8/xs9rN/DSbv07Y+DQuByENGIVog5nj9aqnjCf
NGtAgHdCp0avrlxXS8fcuSluJ41pBcDZzM7w9rMCCQ/YaZ+Ef0qLijuRzZcB3CPkUHDMcYeppNZx
SwiszJPg5tWGSIrfKMlH15v29ZVZHs9fS8zlz9bfsuJkKuWuO5WFVdihDNliqTgAd/Qs1OVKBLjo
BWgyR/AL6De6fy9taV03pYlG4Wt15BYx0HjSx4yg7PqIlvcPImtwogOR/UMHYASGvpJmmImbY9QC
lC03nmAVu8oEw3bsyUZ0Ay5rp4yUVxAte1M0vV3/gsVxsvAazdagsOEVGUmUg6SjELtTlr6VFoaZ
BVG8Bi9eM8JtXL2HrnoeSxilJfjxGB8yYbzLBbJyxi48JaHVhHgaPASMXVbiTqMwsoTeUEM4SP4V
IrOE7kEHiC0wPuYNBFbT3M7mL3kEV7MCWbHJS4bc60vUI8rkVktLR8YTtCaP1Rxvr8/yQuB4+WXc
DACtUpO+MXDl4BHpCo0bPjQAuv8JZy+/MbajBFSwazwZN9rg67/Nkxm2tqae1t41Pw8ffAZq6njj
yuDB5xsa+k4tzHAa0NyXWk4s302ydMjyPc1tTV8turEr7TLKYplqvKYBimYFTW7MgiBotFWrnqGR
Z2LTfNek76Xlab+i+h1vXBtITyH/ApvQyt79efUBhgROHVC+IO6yeJJhs5pAEmKghTE2fmn6oUk/
rq/mQswKA4yfQEU5D23KbORnB1HTq3OZqclw6tpx0G2rSkXpOKSo9Ad5b1pkg3+3PiTB7BVXzc0Z
UvRpbWxlATgt9/q3/NxaaKBHrY+9CdAdylfAxXSOUjOMpxOS1BJxwcIhbhOqi5ULHb81vomfBzCM
ydArYY8CxjpzOe5eyKUIXJbTSciynZrT1qkknBlTMuHtWKyFzotDU6AGBA4TBbVMfjdPc9mbbTWd
AHMR92CC128mEN7uZENMViKLRVNAr5k4NSByxAP4Q6KLaaEOGBgFdRV6U7OtrJUKKKnRbHh9wRbn
kMm+4LHDHh/sU859xyRDHYfydEpK0tqRvI1T8I5SOnm9RmfvurEFGCnjlUKWElAQ1g3BzSEq7yOi
6YqexEmw7qxIbwe71CIwW4FQyJqdyKBVeod9nDlpFDW+kXdGsye1kX1U/YA3n1GG2QTBYWl47MY8
y5+vf+DPrYrvYwysaANmam1ciNL0PTiq0RJ4CgEePuSGWrDOLnllGn7O+bfGkwjnNRkdDneZG3Nk
CLUi0FONhq4DuvDpXheEeNeVLXkU1bFeQewtjAqrC04cYHDQRs29kq7P0E/XZNyZf38XN0NIEMmh
Hqn0pN8rH+lOf7n+6xdKE5e/nzvLQOkSQVoOv1+GpsCv9BCfdlZrowmsesoz9s8Vez+voEt73Fpo
eaL04KmlwG1CquSQtRvpJdF/Tc1mAlbUVB8mwZM6W9xVSeygSGeP030T/67VtR7+BeT/5Zdwp9lc
6VpUTQq6ayNP6Q/6u14dZaTj6vfErwtHLDTQvlr97fvKDLAI//JevLTLnQCWrAozajf01FuvVe02
6bad/Tz0Uat+iT6zzXVzS76PzkWGX5VYAoJ7zigDZGnytphPJJVRfS8JBbY6vLVIHdqDXK5REC/6
k4JLF9EX4/jmKS5I2zGK/3I+9Yrs6uQrBbf+Y7h7m6VtP5hgHSemf32ES7tNB48MqM4BocAj5PJE
pZbUEmUUZzwL9NZPxKTyqdGtJarYb+FX7dwKN491ZsXhNA7zyWxKp5HCTVlt+iN6/u3wYFrJSii7
tEug4QNKTjzdcb9zuzLrsiKBBNp8sswovxHxTrCzzqh3ktAqm1YtT0OSlLt/MY9nNrmdOUjNOOKQ
hk1xSAASqqZNXpfm9t9YQQkeCTEgWX/0qCHW7oyOoPorq90ROuOvI7BKK0aWnJ6RC1pMslBHwHvp
ElMK6fleRIlZ7qboGEmGL4fKQ2aYhUuJpq5M3NIRjRMaeCu84DSDv2SRvhTKsMrF04wrzh7NvvvE
NBc3WtHXKzfZQugJQjNkEhmdIRgUTc4xokGd1TY05xNgj8pumgpIhKRt6UD/gTpFKkbPQ4e6ozFC
h6ZuINBsjJa+Ei0tzi5q5wqiF/yDj5ZYY4pkjMhdzMib7pMUIvdE6ambInPixLP5+194jAkULosS
YI1bzDmV88kIQatmDFPrz7kk2mZTCc4/t4I+AgMoBcZryousarkg19oYi6fSGO+LNK3t3uof/m82
+DPE6gWDZPD9NBckmwxd5AzWWi1zoVQODBuiHA0nIjLcPL+ukRqFqeQTrCCDv0e3bXswTGrtwol2
D72IxFxqttDKikDtn6kN8KUR1W0pjKhXA+jtaUSw/LEdIRVR09ntBZ08RpWaOXFGyUon19LWAQcM
ahpo/WNyy5cbFaX0urByWQT+MwzdFNfTaehA+NQnWXq6PvnLpiB9CEATiE553lwhkYuoTS3x1Ao9
deQsHp7K1lRtjQIJct3U0o2EqiXICZmoMuQ3Lkc1aRohWavAl8Q+upmTZPZUuRP/jTedWeGOgq7J
IS6CExsU1L3qx31V7vSsV1fih8Vpgzw0OH/xpEam6HIsppxNQ6pH0gnMFmDgHIAdrGY5uUFKSl/Z
ggvNNvDcv7Z4gu1KBQgnEUzxlCOjgAqQ2RRDIEHsYtxGyiz2wUCJAsHxdh4aV7HqnG4VYomtDXn6
FiX7TOuRIstU3RaJ1kZ212hofS7VBI0K11d4eVYMUK+KBrJ2/NsUGgu90EmhiAa5tNpLnaG9UnFs
78O+tFZKLmyC+cADWqQA8uH9AoQ0t0UAiTOqzkoloBvlp2nWPppafoi1UyShAQTRM8OWdCsh1dLw
QDbF7hjIwEGI6nLRm1id66mFzbGpYtDLQ+qqEuLYB3giWjG1FOmADBz6alh70Fkql6YowoFBKivp
FCdgsz90ujuFHrRnm3ElJljalOeG2M/PHt5hGKZyYpbMkYu7PCZOFuUriaeFixHXE4AbyHeBTpYn
Nx5V9tRmXhG10b7o2k0Cdg9bG3MAW56uO+BSnI0KLZNux14w4B2Xw6FDE1vTgOGI4Dp35Ghw9S5W
fTI1042pNoLTkXIMukZFZV8zj3pv0pdcUKqVWV3o/EC6BDUAxKrwFYlPIFcZeqch0ysBJqHbUZkd
JxW9+fJzY0IEQZaceq92IPiJZHes8MKn+k2b9V6fDbd5We6EIppWtubCfrn4IPNyYqqmtIRRZvsl
dnSV+HJWHkLMQk9HO4XkZ00DdQ0EvOBbsAlCOAPHAd5Y3H4xpwrCYqSFzSh31eROLNZ6xZdH9dcC
t00mPLmsroEFtYlDP0NFz5pO/UiemqFBMoPcV1MY1Na48g5ZSiBdjIxzsxlp3SprOulEi996+iLc
QOTBLmf6mIjqpkyIXXZuRYljKbWHjtqbtLSJtULAulAlweRCt1oG5hkYLZ4kvZgLxNQCzgigshTg
VCphdFJDc4pRAlizyJF8DPeJ3vmhNOl2kSiBMq0JDTO34Y7hi2/g3MpocaNYFPdgM6b9uyiIePkV
w9C/TAMipRlk38GYDrI758WacPbisXI2fO4K1kezkAgbvoFuBMH8RPTqqMbHnK0lk5cPlb+W+Au4
buokAmQZZ+Qpg4w8dN5vkLxOnuvH8Vb9WONNWbhlMKVgxUL5SUGwxO2aJiQkHpJGOuldoConofVV
upKJW7hdLkxw22YY5CyjY43TSf/EiMAyKOfv0WjiOttdP5CXF+nvYLiN0uWjNuo6Nko+O0AIbTUz
t0u9vM2mlYBsKb6/GBMXECDmpBBewlHQIz9bp7sm9/VWdRT1S0adUohHV5IcIVHuIETrT+amGrB4
xG1U6tNBf1Fz5Usj4u/rw188n87Wkk3P2e0q4W0m5Rom2pTeYuKKYWWrULAnv1rhtpBulfh03d7S
Qxh1Z6RYdfAyo+eQM1j0CUmQo0DcMNgNfFUBS8K7/juXbRNIpeqhXYPBLp9CZxaZr50NMS9nkU5s
3ts49KoaikmztakgiEqjjSq8l2kw9vKmKsXSbodnrVs5ihfvmDPz3AHU5zWFsGnPIJcWBFdNKbHb
qE68lXld3JSQvkA2A/SZYJS8HKVRTiDMK2BGNx35aadi98+g6ApkG9kakGs4a8+YxS16ZpBzZ4gR
EVTKsHFU6IfQrLF7U/YE6S2vYrebX68Pb210nNdEfVeR2cIaVmX1q+2zwjETSbLzLEud65YWN8TZ
sDhvGQ1qjHSCpVnrvFy7T02vUbatHljUqarZQTJqxeLiCXRmkXMQKx/zZDRg0RiKjRlu6fDa5mia
G/zrI+M3AgBz6C08kwzihqbMtSoneQgdpP4VDZyO1ADyY0jVQUY6iOmkyKR1Vau0C/Jgtg8xDRv3
+iewoZxdxj++gB9qVJMOfc5lgIcvpPvSVIvtVEfZwsgP0A53Z2Fz3SDnN/9jECBFpClAW8mjkVWx
A5IsxJDVDGns0InzbWiuqYhwC/htBGxMwFuC8xqAa+6ymuaiMKchKYNJ+61Mh7CMQItlR9rKWPhb
/j922EDQXYwsLI/YEYcoBvEJtLOsKHNN+dVyMql0JM2WHEveyB9DeepishKW8w+Fb6uwB7QzUOVo
nuCiGJGqVYPCRxlEz4KwTwJQ4SaPou7nwM8rGypNdv07JH5db2rqTKrbrlI9Mb/kvUbVgMNEVobl
xbh4Q5zVKlQEA3qP+9vatmz2l+Jb9mtp+zLwIfvqnbzWL9c9Z8lVVQMgImC88ZLm7ymln5RRMiDX
liFg7LJbAjqzrCqdnGxk5VhFax1uS/YQhUA6Gi1ucCbOifKx1QYhUqrAnLqnsnlSS3IsstcC73hD
gLRP291fH+DS1sC1BE06pIKR1edmVaq0qrTKuA7kxhxuRpn2u2w09llDpe11S98iE/wCIpnPJGSR
EQF+8/JukqDNpDcGqQO2btG220XbaNvsRuiUR60dboCb2pn76NDt0i2evdsmPkZZILrgbQvitdZ1
PgL5dujzr+FmWmrmtDCzpA6U8q0UEic0X5PwmITGptUFv6q1PeRXoAD4dH0WFjfSuV3uhm5Vcw5B
i1EH0zT5au4OuemAAiecnrDGUuqYteBa0WuU+dLDgP7b8raB0Fq/tp0WdhMaoFDe/tY/k3hZjEFP
wqIa8RmpNbqJcUyayZam3la0yFHLlTzxd/qdW3oJ1XvAQKAwrUAn43LprcjoVEGv6uBgsJ37DEJk
F4hWv9xq+O9fH5LN0KeRF/v/+SN1voCrdNAX5YV25GiO6ErO5FGIG4u2slIQWboRFaRIIQEHGA67
gi+/LqUDwDAT5kLtZxuSqxCCIW+zNt21xrwTEwEtCUeggXZjSj2qZduuNlYmaGE1FGTPGAM42ph+
1GRSNStyc8zboB8hwgPxR7uhu1i6TfA6vu5/CwcM9jnOF3QjACTCNzwTNRbnEU1HwWjedGCnULJj
K3ZOMe+bCeSB/+xZxTYZrKEUintKQ0qN22SJMcoVhOXaoM1seTPjeW3na3oTP3cyfBh89yaEKw24
mMFFhVpbxmmLeDPIol9yNrjp1kT/bda7mWzYpHaHqroJ1+iauQARUgkwCswnAKYa8sgadx8SIS0s
rRvjAHXK1JsHuQgENP56xtCkxyKXS6dFn67TKy3UbWaykqr84S9g4GfS5BJDybEk76XHxlmoz+U0
xwHNoHY1otLnpGoeehZUr/bRCKndlPb5StjGTqaLTYyWW6a4zKqyaKr67gU6e0ElSJOZWaHEQSmL
Th1Kb1MLXtZ/6J7MBuD0DDUGJ+Xv21Bt+0k2YCOOvULz0CljWH7oq9mvaC33uTCHF6bYz8+Go6Sm
OZuVHgdwlRNRalund9rwINTqnVQ8XB/Wmi1uvUq5z3tFU+OgGOyoOsmv0e9wgJTryuwtbQUmvgIk
FmuFhG7e5ZiGXqSmVkjwi+Sl6XVIIN8Y9SY7RKmbHfJu3k7V1/WR8TgcthEuTHL3GRqqBCXXmFdU
0wMAVYcM1xWZNFennWNG0K8mHYT0pntximww4M/qV56mm+tfsTi/Z+Pm7peh7RpDEzDu0nDL1k+3
+dEQ0Ap33Qr7LT82AMt0gekD7Ud80n5ok7miMjymjdEbjEwRMe7ndF5bRHnFDDcYmnZFgRIxHLPd
AOKzIXNpW4qwkcg9cY/odynKh2a2V1vPfzxg2EqeDY87R0s5HwUrhN1Y/orN2Zsn1RkJwNfdyun1
88L9tmRADhTAJpRYuRFaM3ooipmQIDXVyCOVCnyxNCENPZcnKZGIk6fFG4oxn2WHxnTQZlQOjYtH
BUj0lbt/acyAQSDxr+J2Qpn0csOkTTwVtMaYU7naa8QzzQHd4LMtrNhZOjuhkoVmC1R7EHZxc9tb
NdHb0owDLa3aTV/KL8ao1isH9I+7HdN6boQ70ZK8lBKFahhMk37po1N+VmrqRBK6rwloBqs+ca5v
iMXZA/ETq+dCwZKP6Ps2VcgkY1SWeJfSN8uowJ/odPLpupmfT14MTJYRnYHMBFGSyF22phbpZoIm
/aAcICa1kTrdSRLwEaG5EEga0HQ7wh2IDFY24tJ0ykAUWwAW41nPe2mkkqLQmgleKm7jySelY3w0
oYME4Viukfsv+ce5Lc4/xj4OU5LDFoqpzpjjr2rl8FqzwDlHFE4ynSgsgGoRXMWNnfX/LMX5fRMA
VW4oKnDm6L/mcBMmgj05a2cSoKPVXUvQL52957+cHZpnt3U20AQoGLiAWDfOpP/SQMdXtL9WHI1t
d/6EP7fC3Z+mpMWFPrAhoCj0Qrxh+2n6mafb2+uG1kbDFutsNKLcaIIoYDHi6An86ZtarG1TWSt6
LS/53wXhjtkstLKCqpQEc6rZpL/P1f/jinNeG6p6aSYlpgvdXE4R37dStrIH14bAea3SdMBSUgyh
B6c3hXxiR1YAGktnmIxQHlcA7nSE1ZdLIUhSDGgtlqKGzlMNSs4iMT2r/VVX3vU1XzxOWPZMZGRT
wKpdGhq0oYV6coEtbqo7LSHPlnLbKg+4m/C6Zw0odMXJFq9Z+cwi+6IzL5tltdaqCBbjOwFZFTWz
q1N2oK5m2JIDytuhXLkPFt36zCA3l6OIRlUdKatAMp6iNPdqiAzqa0Z4bonvcwY5BIDk0JDNwGCX
w0qbom3qViSBfK8D+XYQM1t9ijx903vpIf+l3at+Zo+PybuxTyJ7Vye+vuIzPNTpP58gq+C7Z/kM
dCtdfkJbC/kktzoJMuqP9/Nn7ur1wQr3c3WvZWpAlecWWaxb4TOKK9v4h0pvP6xzE9DGWTRSoMcC
sX1XgMomneiI9dEcv3L6by4mpM3x1kR3oQVI+OVIrbiMtSJU2RbXLZupoLhgPlkrXS9tc0RfyLGK
kOAGSuDSihYyuicotQaAfGwtK9lTtAhf335L+xyYV7R+AYXFsvSXJoDn6QGDMXG0gzdRLf3oVafP
07SSTmUezl8gGiiimCi8BqoH7gIZTYXIXRTCClrSCxvhpd+pvdMBAA5ShJkOjhKv8VosvvrOjXJD
SxVsc1WH0Zz+Qt1mDEW72WgvuvSlR9TX+3gXDs/XZ3NpnJB9BUEt6ozIynPXcQfuND1MLBIg6hKQ
zI28OTDv6tz/V4MDHSbS0wj8WJ76ct1SLTTLso2TwJgmPIU2KPoZlNg68vFCfB9Pip0QqHSt5Uf5
Ov33JtMR+yFT9i1/wh3XZdvWOqRMSaDg1iFqC2HdHPTgGujfIqeObuiLIN2C5mYvh/fQvpU/ILpT
+81Xoj8airbivHwH6n++5rt+BRpUHUr1l7MgmFbWogeMBNSbTupzcW9+zH7/EN2PD/oOVbQtJgbd
+8N9A779DxQori+3zNaT92tAxlF2+o997iohJqrlggL7WWmHR83VPqc7QI/t8b4D7u+XtJkPlid4
+WgP4U3kgP1pl231p+tfseh0Zx/BXS9yCx5msYafy+NTraPRSDHtZnaafCsbfowaQgayyusmly5t
RmKEowlUc3gEXM57FSUp6OMhI5/Nyl6HFrrRH4fCrWPLj+7yj+vG2CL+nOS/xrhwyiKjFUcpjNE9
2SanXsbWWjsGF99SOuDAwIWxqeTDECL1vVBCITEYGLgxB1+R3v2JQuhDq8q+Sus7FpYqVnqMwjcC
FO71IS5vKxQQgRdFFRp/u5zQsoqasIVKWUAdnI/pfZm4xSl5nTt73Ix3TeSTW9Gx3sqT8Ca8jZa7
Yp69QX5MMbh4APIEORWS0pfmDbmX5ghdbIF+P+1I6obPaWrXr+FdaNfF6+8Va4u7BnuXFRdA/8P3
R8ZtlQoTiAGCppu24ng/Hs1P0ttyadrC+NQ1juY+rTWJL24SOCpkI1C3BDEAN0KknasCHL5B/25s
+6fUAYiJOGgiWJnKxZ1xZod77aHzqaiGZEwCTXu2ZlTrTLewAlV9F3ZDM62cP4tXHHuD/++o2Eyf
hbK6DKclBax17h+kpR5Dtw/mGxQsV1OozAN+eIjBMKjwDuYll5byubPCVMD8lVABmGK/Ro+BU8db
Ynr6bnielE2W2uVzaxxllEnDtQT4UpgCJPV/zXMHfQHlurBKMVB/+lDAkhatnDHL7vH393MHeWpY
4awR/H75qFLbYgIfxdEwHvHiQUelXa+Y+/8s3F973JmdTCaa2gGLCIpW+UoSY1NU+a4z78JSB7IZ
XS03kQIyrrXH1soq8iW9QZpEWc9hVvHTYK971zf28nX4d5V42quyIEnY1pjFwade+N75Ktptdu2z
8Gq55ibax5mdiTb9DN+MX6pki0fqg3ZPrjfXv2NtlNyukIehmocWnxGhT1MUfg3DbVOv5URY9Phj
QyBsRslJQvaSn0ohiXFksq03u9H+zdhSRzt0L8QJD809OdVesjKoxYPlzB53sIhqKZpglUyCtNzk
6v3M2NLaB2U8avS2RKf79Slcvg/PzHFzqAnNgPoazAH2bicDWOHUzVy5dWCkjlbdNauYbPYEuDaf
7OdnR1nVWwBfR5jP0ck9eo9AYt8Gv9HMb09eu/uHyPP/BI5nw2Ore2atVPQBd8S3tSqQHRUSScMf
zflzfRYXT60zK8xRz6wovRFRs5mSIN+ad9RVD6vwzTUL7OdnFkCGUhSxAgv9+3RALH6cDrlXeQnA
R6kPvRgX5MwPEAa+Pq5vXYhri8Udx4CD41kcwzvUjTSgw14F/W/rAqoGXEK6t7y2Qn80dWP3RdiI
W+UtdupNuRUPSEVsNRfdxQ71/yGU9MeSckf4PNZ6kZlY0lDNYUczALrM+zWgwNK2R8wCVMR3nMQX
uNsqBvIpFqC9DrqJOKyQYVjZ6IuTC1SVJaOEwJRiuIEgxYP6BLHwtPMHiEdv1P24rzfD72yTBdMp
OhSBhUxO6zTbNqg23Z/ytd3kj6CJ9Ppd71Y30We1WU3tsP3Or/j5R3EXlhLKJMomfJRw2/iyV7mt
gwZZD7zITuWo/nX/WqyenlnjCWCoTKo2w0saF4nqEFB51/ZnYedOAfICtMqtxGzK0tlzbo47W2cZ
5Us9x+B6cIeO2+n1t+THcOj4dnxXbkUPqksvjZfvtY20DW8rXFvJEeGObKOFb9M9mfa0FTY5YDvX
p+GbeubKpPOFJHTV9koo4rtc8SjcCjvg4XdK74DCooHg9iOBGAF9VrbFOx59e/0AfIxxH3tQDfzS
K7vFM/Qx+lQc8U4MEju8iVcclW+j+d5x59PGHdntnGtCmWKVFKCVnmv2p+G8zbbk7L9WSddXHJCn
6TGjKqvVBMbEvWUTW9n4r9B8tBPvfe0tuBQ+nA+LO7U1LQIMg+2/TP3qszul+pOvpSp/wt2QuDu3
wZ3bvSAmKiiO4OA4NeNbwR5scMb71I/cCYT1yN5snv9c96bFN+a5Te7QhnKvoFktbEYm9au+ckgB
qFmYbbqIbqtw3gt9uyVjdz+l/a1pxTcDGOurDMxeM90oUu1Fkvk097fCWjVjdTa4E2+ifWK1FF9m
nVIA4KinbHuIwmWQtRecwRNc+lrsq5VdvxiDn88Hd6T141jH44x1FjfkYd4CknGvurlfu91KrLj0
uDgzxFfTwfAR6mKP4Y2eFswH1bY2iTfa8f31BV70W5AioZ7OKAv5cnCbtiIV8igNUtK4jQSFutJJ
1hp1vm+fH2fSXyvfs3oWcaiQ4dFKIU4DqdmR/0fade1IjivZH1oB8uaVktKX63Jd/SK0qZahHEX5
r9+jurvTmSwhiek70xjMYIAMkQwGyYgT52S/tTHZOe7Ow6tpnPr7Ma1JYnsQxqr9rOz83hh2ieYX
0eS3gLjlc/E0KA4pu3ZrRNUGPI4o8pk7ypQwzpqwdYy7haY0YvmjR8HlwmVcE8vGEj4fyDv0fCOf
joqTmAeotQGo3qJNTibaFeq2ISbEP/X4uRwkq7HmXpArQ04H2UFg68USQdGOEE+hDqBwLdtVbn7H
m01KQ0/d6vQZHGq8j9GwL8s/rDgBrg4O5DHBPwXAveDUHL0meOHx9BQD/Nb04FO2cXuuZCJlEjNi
vmqKTcq7okXisz2g3S2YtMRv1VyyRdesAMK40NKBFQSQycvbLRYS+owmEm8c/hN26ru0VLviDkBI
/rGwfMGZNzPFq1qTo5Caz+VxqKxD4Y6bpple5k7dXN+eSxATPM/FvoS4AUqdQCcun3JmKmpmNk86
qsJ6HtI+DdxJM8J8BBdFFo42z7d94koQRUtE/2zSMnQQgACZ6AhJr3ToMzxeMX/DGEL3mzR0gESr
TXKv3AHv4F8f4OpqQYLk/60JtyjN4aOjVcAimEPQ2t9p9COS3YhkAxJepcByurxT9PTUOvO4jUD2
ESgFuGatYnzvrARdnaYpS/Kv2kQn59LrgBZ4S3BCLWm4ouQo9Wkg509uNp2zZTNk2yVvqpVDAnWx
P2YET+S1Wetxhdopa/Qv5QBagjjylVbZjbMWslpJF2yPMsr0glc3gIkEhqd/NN4Li5br0Ju1uAUw
RDb8HK156+lJMNC88inaWK47yOoOQIYbaCVEXwgwXO4AcLboA2sxxFTbM98AWtbwQWvPNlG9/e8s
CaNSTHsyeIm6DFqotPi5iYlunLJwao+lxNKqd5yNSfBItCW0Vaehfro0a5UhTw9u6Uf0eYj+Jhae
GRIu2yBua0yXLoYydZtVBwhZhAWToKHWsBEu1IP+WSLB2QfWewqdsUSJ2W0hX7+pvif91nZPmvEt
L7alg3KanZCYTz5vJFO5/PanaGWDnAMMpx/kjoJ7mJliWwxFCGN+n+OHUdZjIvt9wSkcI+Jtj3bC
U5z+ttRv0rNk7ffBZQAqWgfCF7q9uMpZgO9d7nhTW+C0qkEFmxjzYdQ9WZ/i2n49NyJclVuryCur
zj72EPBeFB1AmXnvdr+vb6C1WI6WwAVciATEp3KYObVDams0PTXeDaXvjS5THl3bN0gggpwK9XLb
MoVxTJbLIXGMyULuym6mrRorBNGBaMVBgU7O9dGsvVRxG/pjTbgVJdTpIpcCgZMlw0BBCwWChymJ
0UaTtx707vU+LFTaPlUZf5gdKONgXw+3XVdaIJ8teDCUw7NL51wSEFc95s9nicwE7txUTjIs2Kc0
VvzBVM0NbVSZju3qWiJhBeoWALqQVLr0y4azqe1tBsCmMfoIhfLFXDu70J73jwVhZ/VdObZtBwvA
LD9WEFBQxoik+kBsiKyaJql189D+S4WIJfsArjgDVX/jg8JQMKq1ibaU5nFy2eCF6emR8/q+61Rf
a5deoSTeXXeilWm8sCdEesctRsYY7MGPCLR00I50M7G/OI8vrAhhPklyPFA0WKm9G3O8ybvfeXrT
2ZIX6epYEGXRUgmKScDFLl0C5BUGVcE+egJz9i6H1i4ayP4lg+V/1ge8ZJajg+YO/akXNq7P/VpC
0ANV1z8/Jkx+B+CbTU2cSzzrsk0Zp3uuJPE9b6twylLQztGy2lRO9Zv2lJ4ymwF3ZsSvU2PMez52
slbtD2CJcFbhe5xFZ8NZqN4uB/c/dmylZpHjNI69/Fja7KDG32savaYp3XiJTewaCXgDrZszyaD2
hYwLcfNNRfWtQ+kxN4c3NbN/XJ+klZCKd/miUw28O6gohUU1Yq8tcgNzpChBOofWkfVPyFwlslSc
zI4QTLOI1WBjxOUqqasDNL126twTllh7rdKOTVZtrw9r5cQ7H5b4Yldzu7CGDogj6PwCZtdHQRQd
GJc8XmRWhAXlDvTvpgQLWhA1uv9KnZfIkASQdRMmFBPRGLfgXS82xP9omdVGY4N508EwNIyHIciN
r0b/8DfT9cfKsnpntxCWOAntc1hJHTJCBfPk0VAapVYOLqwJ3pQLPxbesqIRbppZNwN9xly3I9lo
Of5ERxm8a3HYT5vszIrg0MDJuKWpK8sl5OC4g2+CJjaa77maEQuCuK2Mt3Hdsf+MSnBsw+EZ8gEp
ivJWe8zs+pnm3+r8XrU5UNwyTuGrgwMHnnAqF1oDytMFQpUZOqj+INWd50T92lV3FKTV0nTUasS3
0D6/NEiiNVOYSySLHKSGMLah9nFO8rche77ueOayRT4tF3rscAOGPg/QGpee15vuWIFrCVncNk7D
rHBYELtJ5U+MKmTqy+ypK1WLmB3NQ5YxuoE8+tfR4APxwNVNtJpDg97G4pot+w2WkZhAtMPw57Qv
fOwdz4cO93cr5x1ptfIlSSYaOEUWgQdUcwlPjDhGeyeItLw5nV68ro78XouTu3mItaCq0HVas9wl
JeubEEkRsMuO9njSElBGmGrphFo8KKQ0GxtUDYaxuT4569P/Z26E6U9cRuc6i7NTDSajOukDJZY8
3VajCxrHAG5CJ94n6jxEHbdDWhbZbOtBi0/GtMvVnliyW9daWhPnyx87y0jP4ovd5U5WqbBjHwov
BP2UYvmRibvyIf2p7I1KMnGrkebMnBA0qzlDJcKBUyX3pJPwaMmmTHBY0FS3eqThtysgRs275jC/
XV91mQFh1e2+bexqwlzFWQSinOdmcPwYAiXZy39nRwhcZW4YdctgJ8oPbbN1gQjmN6ou2eCS0XhC
xOqqTtUKA9MVPXe37n36NEr6ZlZD4p+1Fm6M/+MoEDJgQHqiDKulhKvok90lP4Y29GQTthrpzywJ
10lgFwx9LmBJyzdoI+1AYxQTtFuqsm7q9X3/z24RaZ712JhQOoch6B45Y0r65Aabh1xf/tXRoJRh
fbBbQR3mckuafOiw+svyN188AKwUu8OudInzbssoK1bHszzX8RfyHOIdhitxWZVjCeCHusX1lxhj
QZgMR7Y6HgcMtEvOH7LmS0w4CzE52AyU1GLZyR0CA41/JXdI4SQEzX/MllyXVn0OyU9krcEtjQfG
pS2PQb+uqpAU4kWYpeHYb4DAqwo01oa1DOO0GsvObC0b7GxcSMcPmdLBFhRngUxLJCeA7OeFcKbP
fRGZAyDMXYesEKemE3RxJAkCqw5wNgYhpEFxpGgcFWMox9vWereqQ50mkrv46vqDcAQaKnieAl5+
OU8xSgx4tSIxhIx7MqPlMNdIkyekUk9DLln/1fNMh+iRbQIYDA0gYVHiulO6GdeWk45iSTj1860z
MHUb81IL4qlLfTSn3ZjuZAZTN9ZkdLVaEr3XpnQp2aJhGHAfsN9eDhdKvAtpQYUpnX9l8dP4Fz2i
0Kv68/vC6WC7SV3SBnBrFrdBSW3ilD+YIfGLtd4vKIBgtQwk9tGXLCyawcDVkhioCNbDMVcZ85Gt
PrXt/dhBUlZnUNtJQRgMBAsWlBYPWeduBqslo3XvpDI9lrUZxU0RrVcf8nOqMKNQP7OjMcG3aJDO
CZATYn6V53c9lz2FVw0tJCuA7IOwWOSl4pUX6S4I5E/9rL/PUemFRqp0QYp9F16P8csiiZdrEJUb
OqhjoMgg1nXTqh2T2unQcFbR577uTvV0V6r7ZNZ9zr9WaGWcC8k2XAuNmEEQ/0KHCxFSmEVr7OjY
8BEvSRpvil0DecIk86dYh6pyTCIZ/cHa9eLcnOCmSdFWeqNpyK+lzl7ziqe8LgAy0Bhp1HT/F7P5
Z2giIgMSMWAE6DE0t3pBuz5JhoaU3kzGL4b+YCRzoMr6D9YAtSAfweMI1S9Q04g+WbYszeYU7Znl
uLE0eqzAlpR/cSHY53qQ8MuC5GindywdJJeDtVPBQburBaZha2EJuIwupabbvW0isZGwNP6NfDyE
nYdK+4sYdm5FuIKomTfjdMPorD7b1QaeONlmbuvN9WVbc5FzK8K1rci9Se1yWHH06ZvOCS5xB9CS
+akpg7msbWx044D4CvcPpPmEs5TDORJTxXM5QrpgB8bJH2hUVv00Gf+iBgB+Kzzb0N+Ji42o6zcy
t+ij5Y1gzy44NWeaBDlnMqGfVS/4Y0VEAugTxMIMEwkbxXg38SYHLYzEz1ZTokCegLgEeBcXHEKX
jtaWaH40WlSmLBZ6QPu3m+pZVW5ZTKA557Xv3biffqEb3pq+ZnHp57NfVHud3193kbW7g4ueSPSa
omUWKN3LrzBmpWsdVqMJmO7TId4k1Z6lt709bYxE1p675o6LEAaEoQzgU8SlU5ymaesGiI4+KrY9
99+KPPZTaCdeH9JaHD4zI65dorlF7agLruK5o8QeiPtLfYuyOypr8lk7Y84NCZt47A2L9R1OM/q7
eYMpOpIvsxLaUSBrL1jbXigzIyrZKioDH40kZzdhF6zyuAoh1t81jyCQ+/ewF+/814UaSgOMQR5Z
+PUCGJdZPUHHgjao11hvTbS7vjZrAwF5n4W0Oy6raPq9dLdCKcCytnRol2PzxWbWl6Rqd5by/hdW
UGlAy5xlmeDbvLQyJfjVFgRAp6LNQJ1KzOHRmXqJm63WWFDzBdoKNMmgMhXO+26gKh9zgGvGJmQo
WhisCyzviYIzuSihqjPtvGJrJ1uwnJDSOCiqs7k+zLX95Lm2jT8GEAgi5wRVm0zvJ0ym02QdmsS9
TQ1sVkCLsiGxEif/Ov2DtCu60T96+NHVJszq3ClRUXt4yrQj8/sWRI9s2C2JE6uWXDc+DwyWcHDB
KV0dUlqLF525+9x5TswatF3hAZiCYQY0M2rahFC1QOpse30SP3vkpS3BI2eudbzOYKt4sXMyYxl1
iYX10eB6vbSfgyNVCPSFq9Qlt/A8owPQnplmZLuyKjjp7dQjrkPd/9KesJ1nEKVbvO+AC1HQ4eL9
Nsrf2GFSxpP1iUNyHGRUeA46gvu3DYur3pzwOlfq78Cu3pc8v1XiXMaftIKx+RDGxmcDnok63XKE
nXlDVLqFW8YYj5aXRI8T3ylUYuNtwuIM1/iW2F62yzlaS/j3rt63tRNed5G1BUTX2j8fIIxUKfTB
nmc8CDPvWbNuqHJjhIMMqrdy4cUw8SpC/Rc9xZBEuBymWnJT4XhUn/I0bJuaoASaDFkQswKRBS1A
ZuL3VklMFloy7O3aUp6ZFu+8UHGC1PTSS1aiFy/fAryhyZItK+9dlLV13NoW0l7oowi7AIp5hVqP
LSaxU0Kr2blvNfrgUekAMUiQTD/HKWBW74O328CKdhRkY5DzKPTX62u5guq//A5hd9h5PbCG4zvo
yzv37UMTWKcf0VuyqV+8A9soB/u+eHSe4kBid4mOlw/SS7vCe5+xSZusEk4E8e8yLE1/wXnUi8Sp
flDbED1npSzPuZKrgU3kg0B6sZDCqoJN1SuqIYJIwikuW3Thmz6HTvNIwwULZ0eHrmfE6E7JLHkI
r/QnXNpd/O1sx9pNC/ELDXNcEaUid729TQLznj0DjYnbXvuFucSOSULJ8Dr9kMzz4kef5hlUksiH
2WBoEfte6pSCiUNBtDUVi6jNT69LwiQZt7o3brqkusna8j6HIJDWY+D5N6ucZNfCJR59+gJoWuJy
v2B7RaqRpu4jliUq8kfTcKs2aP/y+A/csV4ZV254b75JRrzqWUjGAoYIkVBon17OdjcXbPboDHoA
tQqAdD+kygCxhtr9Yj27mc/V12bcW+B0JVSVzPZaZIRv2QsPAs4BkQ2ncRiK2p2OEuYdfLm8M8ow
lxQ5VmfzzITgSw7uMVHkaIj+SeAWlJQN+KdsoqSdz2Rgwc+vPvjtmS3hLlDYsxFPjonkduf+bD2T
QJTiy/XVWhbjk3NA8soA4gTrJebqp7LpkeyCc0AmlBitEqL4VPXgVdPeU+XGVTpSyU6WtehuYIVs
SLiBHEnM2Br2PKnJbOM2ZWH729/A8aTpnSS+rS7TmZHl/59t+aypajDrO3gwF14VZp4dh72nkpkv
ItJOm5CGFYnE5qr3oVPkgxcDSTfhXG4yF+dHYWWnUX8p1YS49MUZv1UAIV5fs7WxgaAZTywIzSxs
DpdjS0EcV+sNNtiIkQTATfanKbL6wJz71NcH+gtsD5rE5mrsXgrT4EFb7h6f7sBR0k+FhzN5sI/s
dZzubej6NGnsG6Xnj/nBZQ+FI9lraxNqAgMIUn24CbzzcqC0zPrecLGdE9AxKX6UIQWt3EPQTnJA
rE7omR3BWWZqj1Zuw04/Nj/U6pHTZOu9grxyMymRR66vnrmy40CyC7Tlkg7GBeRyUGyuK6q0KT05
rxroFWS84YuTiRv6/OcF5zBqXR/LoaAnNn8b4ojUYMCvlcdOOeht4k/j+/XRrG3mc3PCEtW4PQH8
WqKdbLBINTy4oGqTknyuBalzI8L6cK9NWN4swMDeA0/VfTTkgTY+WGPguSGNAfmSAumXtOq1aRT2
cqm049hAcfcUV9uy2WXxC0h1SY8cs9K8QkRRs75ms/lwfTJX/f3MNYSTswa15Vi0OUXiA3xc2hd0
5BBNu5uRy7luaPVGhMSN45iQNsVTXcgqd1ynUTtDHSpVt40N3rE2J/HgQXykS+4mJd2mlh2OA0TF
6b5Xo41WzGH1aIEqbFaroxp1kh245kaghITA09JghVru5aYYtby1FKuhp0m9ccxnPBGl7QNrk/uR
UkQpDYqe4pAhUGWmY27RE3ISROt/L0zXMbeJrslmd81dUUpDAgxqNnhbCDtc1UtPYbNNTxUoHJN9
3GvHtoyP+dL3XR6MmT71jQQQvBZUUB9AbgIJXNBdC6+I3jEmlRsmPTXGSDK8SaUAtBUM/kJ/u1wV
AEJDOBYCS9N40ZAyFAXd+A7d9n6m3CxdokMwFN/mo1aju8pAaQIvUjXkw6az/3V5HPZxb/hQB1ia
/i5dhCXKWBfLo5B2brlJauW59KJ/n9i8NCLsQDOBbhr48fAqjMqN0VDSOKMv539dc/ezsXwctme3
k5gzr3UNPIRyru/j8QG5yZ3cD1etAGS5EJKjo0W829W1N7gL4ueUzWjUKDUAcFmpfVe8TkbvtHbo
IJWEZlmQJC+NdpdrU3sdCp8ubj61kvtD7m0hAwutPdAOE0ShbcdjFQIByd31KLa6o8G0DhpPuKOl
Clbj1EKJSl2uB81+UpwjQ/NHh+VifzW8RbwBdJQqGIP0y+EZWK6mXIYH0P0uM5wdOLSsDI+b1NgU
1QQ9Atl1a3XpziwK+1lF22xSWbgjMzrtDbbtJki2WJLr1eqqOXhgoNkcohsiS4fVMCNqe/gHtb+i
d4ZvrGivDS+sxuHTSOo6qwFqqSwZyFC7CIuXU9gmOZTBXQ8pHWdo7+NCV+6qgnXhdY9YHZEL6Dye
nXBGMSUMWXkHKC3crTpkGZf6B+R1bzsODp3rdlaX58yO4BAqd2g6uWii18M3lUjOwlW3RhPJQkOK
Y0qE0fVW3FUscZHX1tFlqc9+O0J2XLmvCsl1w1g7qMD1C6lwCD8sjDiXi6Ji187QaUdI54P71irU
CqZo9HxgZ5JDtDSrZnOMtEE8nzKW6T6INRJimp19rHslRO7dDtS8MHds1J4TRYMIUqnnm9rL8r02
GeiVj+o54E3GX9N2tDbgqVCJmyJDWs35l75oBuLQDqmYRK/v+gzfEY+dBsGSOt2N+ZD6lQ3InVrZ
Uwj0D932VZEcY/wyMTKAo6B4JBN7XyKGeOtbtKPw7AZFHu5FlxMCkmfmVtZMT6NCH6fWfEQqw37I
qZEHrI6Tt0RpLMlqr56rQDgDpoHHFaSLhCOnie3aTo0R95KJNFBJJabvvWpPzit9V38WvzQnyBof
CLrrHrw+0n+sikXJtNCoamSwWgeVxw+j8xY374oR7wfr+bqltZ0PkncPLZUoooBQ4XJOqYV+b15h
Tk0GwGGj0qcmYrJJXLuuo2z8QQUAYgjx/ogcV6N1ykTREKXvxvaVes29CniSN26ZtyvKgag5I136
dH1sKzU3nGtndoXFS/GrSu/h3pVUSk0GlT7PWsruaitSj8UYlw9xGWdoexmmYHAtZR/p2tcy1oxg
nIp6D8hAIlnX1Xf62ReJvHYuUHBMQXsYNJRIfXJ+xNpG/9l/V0lXBS6XWFsLVai/QXcTNWC80YXh
K5xrbZfAWJyhZa/Z5wWafwsIqcu669cNAfGDJABKEWLNKk3MiXqIuidI7aioPmhtS5zvMu3n1U0B
zCLoPiB/BTnIS1flEwf7Z4M45JAfIJTzD/lW4i+rm+HMgnBwTF3T9SWAWajuGdCgeWh3YDHZGeGv
hEyBErjgD/ovLQoxPrccmvVDDxJl52cTIsmXm92bUrY7LdkBOo3U5eTeWH1FDOgDODnpS5nyz9qh
vCBB/39Wlzk5u+zmcWdN4zKrIK8IQKe6p9v0KZF5yEda+VPsPjOznNlnZiaFFVHGYWZEFCUWlBeh
fbVNSfwNKX6y4Sc0bKXBK/KAIcoAAdvHd334/D6HMqjf2niRdENBGhcatG0I4+2NHoQleoRTlc1+
BtacBmziNXuZzLDgNl5mlWQXrt1GcAVGkgxM8Hh1CncrpAlTUyuyHG3IUMTw1PQXGixvCypLk63a
sXBPALYb7fHi6Tg1gBEAYAI7/GGsD6a7B73qdXddMbHQCmPW7CUdIGYZHT7nOasG6GOG1mt+TGSM
uys7XMMN3oKiLZricRpdOglKXl2dVmO+5D1MoAZ2rIdGpK9H/35JLuwIS8LN3iltr89PRf0bGGvQ
IUjR6CshEXAS9MRjIOgEFgVz45RSV7Gn/FTnDjTUb5a2Va6+SxHWq0tiewu4GdVuW2xyT2JPUfPO
zk+DtrX4zZCFAOL8xaqfmRDibuzm7thkMAHkCi8PMAEO/Osm1qr2C8YLsBh9oY8SmyyQ422VvAMG
J9pax2iTbXBck9afdr+eZfmftVvBhS0hyiON3hsJh60se3aGgzGAFRwgUc+oiJoEpR2AurqpwiH/
YuQ/ZSkMY9UxzkYqRPw07kqFLSNVEuL9dHMyHePb/qQ+zxukaP38+EPbtcF4bMN00wXdY+bnOxZU
z90WmsfHaWPumhCFhHQhbn0E05w0Uq9c1i6mRwiQpd3URrFMz4sWqOFI5r0Oa45vk8aPgtfqXgXN
y4tHkvC6D6x68tnECJsfojtzVuN+dsqHaNtY4aDqW3feXDeyGmHOjAg7f+ygX23XMGLVT7heF8oX
dXzV/MmTOPQHmko47y5mcfmQs/NuTN3KtJbRaEFH2G130Dbu3vYNvB8qP/Gzvbajt/VmDpyjHTBf
u/3GD80+ASPf1ghAnR6ogbkBhZvfPUL7S9/kDxq0aZPdRGzMvEFokG7knJjL2opfvZQal9Qzzkcx
i1h70cT0BcgKHfFmN83B9dlfQ60AyodDF2lGCxTAwtZLIrVzcgViCjUa+g0yF5uIovO4feF5GDNS
58Sxi7vCkZxba3vu3Kyw53Rb4bmVYlhO5mzaEc0udNRPmt19t/tEpli6csHAGKGmvWTvF0L3y5W3
4caxYWGMVLf3Gd8iy6aV8SbfedaGO5Ir65o/422KpB5uGBCLEGKzmUaRVS99qbxp/Ewtj8hth7x6
SNURPNb/PiO19Cv8Y0xYvSKHckPUA7ZtJNOt5fCbuHuznT5IG0ZUjW4GUyYmtrpwHnSr0HULj3SF
mODGyPnVJZquMg5o31QzkC7b6FcqG1MjGXpDdtcddN0eErIWxCoA6Bd2rZeBiszr0a4Ua/tv+yzD
fW2sZa/hxdvETYYUBoopqNMikSTEIDUdY50vHUm19qLW9aZH2kZPH3X2NTH3Q7eP9YTkaP116Dsz
d0Xzen2Ma3H23LwwxqlMpzmPamgoRDZguxWyV9H8GLPmy3U7y+vy8zBRAV/Szsj2CJuuBvdRDGQt
Wr+MN1O1jkbW7priUXe/M+0+z4qwb2U0E+tD+2NS2Hox0MIAgAA1hX4JHoBi7d1sgfErbCYZ29q2
Qynin7EJfhkbhTJrBZZwyppta3tBPfUPrVsnvmEzokBj4PpcrsXlc3uCy8ypEqEpbPFLMBml5pfO
/XXdgGzmBKdQh87TosVA/WR1iV9Xj6YlCcIyf1ji5tmJyDK0aPQMfld2kCfLQQfb4ZRT70G8Z9Ac
ukq/DWC8rg9rdZ00tJhgK6tQCxXWaUJ2U9ENgJDr+xG3mNinw44apK2/X7ezOn1IECIdjJfRJxbD
iKk0mhcIW8adH1PUUz/SoptxlFF2rvqBgffEQuK29CRfzqHFcsst2wWuNj7b3U6xHv9iHKCXUE0X
mguQ3b78/TTpKqTEgDcaQDVVWECuAFeq9jLagbUCNzqj/thZfOXMFyJ1ooo9oLahaDAVbQoKpkk0
7/9GGm47ODpgM8z088Z9Q3dVS0p+b1GguvXxVGAxY3THXh/3WtzXEYyRVdYX1LUwbkMZ2USHpUKG
XKG1Rzp/psSVCQGtW8HtEwJmoOETdYAUaAor1oxRAxnM6x8tnoTmcG9Syd1z1RlBLff/ZoRgUcT2
0IJWCYUjMCZC4JiO6AfKZbjFZUrOwjse/x5Ggbj+0RaPf79cQrPRNThjqz2aTUGSxyHbqq1JYhM0
ISkLtKKTbGVhVKI9MXMajWZGW4trj6O95w6YhaOSzKqkt0VmRLhOAdiRRlOKQemDF3amT4EoidTn
684mPnY/DUW/nDpdgbbD0MCK+sC/Q9dr+yX61ex+ZrcMcUNyUgk+t9hCDx2ST8D0Qh5Q7MAvBs8A
OZ+qPVZNY528KNK+RJWl/kjwpA+AKbEklcR1e8BVLO3lniEmac3McAEHgr3e2U7Wcaw0ouglkFrO
TjKLwjv1/0b2x5Iwi4OnVs2AY/gxrkI73zMP18LyJgtM9sbzO1zdhkGX+KBwhP3HJC5tC1gY/yEW
0k1U6sbKmLTHupyHvdrUqJM1ZbnxALYN206dv1hZk0+kMM1xF4+msZeMefE/YdOhiKJDLwG9jOgk
Wvz3LG6inSFrlxL4Y/GS/WKcjE/W7fC1gARBe1uOktGubIYLY0IcUfq8tStYe+RpfSzUJsxb6k9T
G0oGJbMj3D0Kz6lqo4KdobcDK4nvOuaC22g+MGjDtZpPO6hhQQyB2Hl5Vw/e3qX0oCZ0S2M90KZ+
e/17Vhf5bI6FswBt9uA1GiwMO56fYvOgVfNNSpk/acYxzYGKL9VQybhkFlb3zZlVIZxC8a+EVjus
Dnm3ae14E0VpQEt90/aTxJRkvkV4y6hUmecMcKIWPDCDOX91+O1sOrJEkphn+89u+TOkj2TAmbP2
EGoDHAVDUovfhfO1b/JDp7lk1qowrXTCcmWX4MhQ7XlTKSZBZ4JvU5kml2Q1P2Lx2UdYvOqruIdz
KUj1p4N1QC7z1szso9X2gcW6fZ6DGN+QzfFajMfmWWjcQKSGisKyCGd2Y0ZNxUkVhIq3sUVBjPRk
9g/9tnyo0chA+rfrTitmVv5vsv/YEzYry8BBiswqFjVxdzWEbOvUCKui98carU4mkkcoJxVgkhvB
DM29dCOxv+pUIMJwln4/gCSFaOx51GpZ72qPZQfcwJTdDFMGyFl/O6Oo0nvD1pqQy5rsI58B8UP5
PoMybbqzlZl0hgR5tLrmZ98ivDybUWtH8AFqj0a+GVT0NID+LHCmEKXeGXlT+jdHHnjfMLtAzSNB
crnU4NZlOfrktcdpfAPn9jBvNCg2yYTuP1qePsX+MzPCqNDTy8vBqfTHMofWATBjYGusG2DlTTWD
klFXo/XTzwbuEc6zyC8sYLx4Ww+h4VZewN2ZHnQ+RtukU8aw16e31BnZ0YFmyQFCTmY464B+OLSa
A/T+9LdxUWf7604ivF4+fBSUhsiJqZBf0sR69BB7uM2bsf5II3bXNtVj3LmyRvk1P0QdGgTRS+EF
QsGXi5G6Wdej/wOzZE/TLjViZ+9yDS35EfQvrw9nNcDhGYNbDmQvUUEVTopqmEzkyWv90aHGN5rZ
GzvfDvqtboBBEVorqR7k6veEpX5OeWiNyKmWlRde/wjhhYtnGnA0oEbB8xZ/sP0ux+uM9RylDudP
6KvFSy33kRIMIuN3bcdBrH+5buzTnR8SC+i0xQ0Ib3ULwIJLY0qqTKam9Pypp/WjwvSHdISmdd12
pFbnvTLX8Ht1UCUHstgMuIwRQWVhAlhSquiJvTQbgy16LoyRP/F52rhtv63zU0MfsNEUPm/a6WuD
Mpv6FLdhr/Xbge9nyHpZbXB98KKO1cdnoPwJfhE8rTQgGi8/g3LQW0+ux5/m9Hm+Kw0f8Ke83zod
idA0Hk7bWAmdEuC2aumnOqb2ptDC7qGuw8Q6tBO0WAk7Jdo2NQjq4FEFNu6gG49aTjrljj/Kch9i
yf0/36sb4BNEFwrujEJcShxmcMoi/lTvnR/Fexr2PoP637yLgvao3jehgfOI75pNuxl23QkSXI/D
sQ3mO/V22mUSP9U+BeVFnuPsa4TwpVQmVdwUs6dvuxA5ar8LY6L4uK/jYIzIz/cpyMjvOJA8E1b2
hw6+XjCAgIAKSq7L/z87h4tuZrFXqu2TlgajXfmd/rrIaWsVIiZi53UX+RwRIDIBlWOkNkBDC6cV
XITxaYjaFp6a9fXOKZunkr55Tb2lSQsdqPhUUS2YNYgZ2MPvVnnv3Nchl4FTP189lo8wF/AYMub4
W9ilWdTqvVLb/IlCu6OyGyBUs4f4waqCzNT9qQ0qJSbM68OIDUuXn/ZVMgsrYQK5MJCUACsA6lVX
mPMoLVPVLdP2ycxeI4jlDtV7Fut7oyhJ56jEqe9qmuzHF97sh/qmzuNdk7Q+NwIr/ppqYBLVTcmN
QITxLXvB0JD1NpEXQWebIxwLyqBbHSuM9sngYDszTlXjK/F2xG10zEjlWcHY/U7HrZ3dM3UkoAQJ
qaFLkgvLvF8c4PgG9Esh7w+CP/xD+AZ7KJsywvn0FFcM1QsPSEl30GUYis83wcWMha6sRRvJcD4J
JTTJBGbhvntCCziP/YKG1H1JjVuHbfLhKaoC9H123S/Jmi/B5HJwiwjTgmUHfSGCo7DmvQeAqJol
1qM771DWm26n0TdHUKRaR28iuBGgbjmOu1n6mvm85wB+APmDi+c4cmrAhV3ucAX8yLrDdPcxUHab
/Y80RMcy0XzfPkpCyecDQLAkbKxct1pLa2Bp2tanZl8GI3kviRvMKOqaPjQP/I0Gmbl216NQ24fp
1g1sCM5pYRokh2KjHuP/Je26dhxHku0XEaA3r0krVxJVKtP1QnRVd9F7z6+/h7ULrJTiFTG7qMFg
unvQwXSRkREnzrGm01q74U+L8s3MU181R0RXHi6XhFaS4AeeW33UByP6o26zTQZtR8g9EGHHOYmV
GLn+FzAr4DcMdISgtixbjM1bis2TEaKPsVXYyUpDyJ2/pz6LepBMicDWc5fdc6+DIFhXzIwUAHat
KXLRHfqQ47pdfmrjcWCJy/Pox07+ChV3DDozLj75evtdEY/Ue4+wZGW3/7Ci3805Mv1IFgPvCIzP
7ZxrLNOnUiapz5PVY84FR3ImJ9S5bfQ0GqmBUqw+qw4aW8yr/fikzeOhTM+CDIhBgPkBsyJlOuPL
hh/CTnsO8ovKH0roBUbVr7A4JKiQPja1sIRI8aLBk8fdOae9bkfZC50cVBHaE8OR5KUOwLmPhqwC
cQvyMQa7Jhk4fzk1smtztJLGxAUTtnLJPCsogJbRZ1r/46mbq9fQ0QDxmICHGjV1UjkIXAW430Vo
CiJINVELC8wAOgIInfPXmubuF2pGVYPGdVZjQqacOgAi49cREiCwBhixJ4Co6xf/Jta7cU00d9HQ
jxAeTjl2xvznVw4gEccuzxohvPBqCUiFmV4K5M9KpwxXbtH7/YA5A0ocxDSsBndLXWAtcp+SwoTR
RXlOZMBQxMTMvYaUjJ7kJGR5E0w/j3fg/aMXvQ/yTOzDAcQs3S0ZMn15EcV+dGmged4ePsXtqH8z
JDqmOloi7Rj6lb9Yo7EL/ATmWsGGhmvDucA8GBrRFwM6Xjia26lVxYZtBiGJLvJLqU8GBDud2tLb
t5VR3j1aKTPUFdZzZVRFQRpdUuBiJaBjR7Mkgf45EX5Tmb4tkuCpNSoAZBMgiH69FLpvrN0j/Lwf
b4/f7Vip05EgYFHqEB9RvPsOQyAYpHekheueIAgrGoN5mqARDH51UtgqgXNFl9WRJdnKki/t5usp
p64zOUo5X2Yx5QoZuaOg6CKkW4tdXD0/nvS7IBVzPmunIFuuIBqjnUEtjrKcxU10kZAYVLMAks8i
yxOFc/sN1IcfG/t5G9KTe22NGlXZtiHIVeroUv+OzUTvLI1gO+mqyeu8rlgAQ5DWKkyODMZkfJ4B
PLdlQNxDO99DaBJwsIbUv2TSblhS2dC4tFv9uyKRwxiRDql6YzAag9moK2tBgxV/9r8y8/yx6ODD
XUd9dhBFXRXzYnTpLMHodpuJ+I5CWneCSDUPoPaos9vGKDalHVm+e26t3pJJvmEtIcHd+zs1su0w
kOfQYE5r+siL64fbCd5BEQG0pY7m0De4LcL501oNUCCnaSejKTlHRpwRCSRlz4+XcOl4oHdFZkF8
i14skbLHq7GWMl0ZoxNP3mRToufeRmaUPbOW6LsP4LEzry1R3qBqSzzqBlhiRyJYfmmVreUpu6S0
RYNBbuGdzTf/29ioox9UWiEwWYGxtVDUCU7t8NSFA2lW8GN02R/bCb0o8+ULGmZUJWkN3TCNMw70
CtGFV4yq3aXJxUcwOm3Qo0IEwPBbEfHotOsYp7fjZw5cIH/rNZ9+v474BmiqzIw7iKNoiCM79YHE
MWF8kUenUo5euPPKA899Pp7RxaFChOanUQVoDY2KnQZ+wMubjePLYGlH4Vdppt/FKTL4TWwqNoBQ
JuRIclKupKJXzN4lIHq0sPnQRIgvzb61RTd3a6O1NHPathZrFVvFgOc58iuDvXfZCBBxCuc8HfK7
NNY9Sfw+ifkhvgSM5R3Epzp2Rg8pBm4FpUGrI8/7B5EHTp8sgzT2rmWaDfHuLXw2uUz72n1XSEkQ
6EMMxQK3MDnbp/3+zf57+vvXe++P8ZEpSLfGfb0wVOSWIQKA/DUIm356Nq9irRQy9iDQKrOL95FZ
zG/OhKK2sbJ17sMs1HfRiAt4jwB6AjrsHguu9LpqyC7jVnxtP4Kj/wF8hS05zHn805j9s/cGx3qI
WZIXRrR2RmfvcntTwfrMz4SGMRAa0wn0qheatAyE7FIYwx5VgZ1vAyANZRfc9MlhDXD5k7t9ZI5y
q9wIOaVYkmFukzqpO0DNWmc32lO1kzdQw3QEo3yRnmoLMhV2Y4fP2Yt28UzWad+UiKhPzK/kZXUB
1qaAcsCsFkZMoc3fBAB8Ycl6aQcWAOkGb+SW97Qmcrq43lczTnnfoujCKsyV7MIwDZlUV0gO0ngU
W12rXoReB3n14w12H23erjB1qRdMpwzgQc0urPfEd4khlLtQ/IeUyPNRRYc3uv4lFBeRDaXWNZT9
UVAqNrjU4Ozh3oq1NNfCIECagLANkqZ4BAvUILpMA50kzwUXSfkzNCcms0NvDXK0cNgR9aOaCX4G
xIk0Zesgpdogynl0OQqGaJ55Uq88qO7TknhbXFugbgmkJTPGK2CB88/oeyJqdOKSAzvaufRH5a38
Ivo7cS/91iDShBru432wkDq5tn53WaAilfL8COvih1/q/Wv8V7KmXfLZG/6BCM4YmeImLDbFi0Dk
NTnrhWsYs8qDjgubBBAyKlMuZpnQClWJJ09Kejx2nMqV1yBq88G59i0IMZCLhxFQZEoQH6HOcT31
YS3nfn7xR4bE0pOKjOjKFNJnlzZBnd2s9ZTGT2Ei2/ffzBeG81q+8r/TbfAc4q0kbWOPTN/JU3rq
L+xKPvIu0f8v4+j3w0xijHSGoav6KlfHCMYvwq54C/TgWd4nJnPCYQjI2s1Anzja2nxarq6+OB/K
YpitgR7AGJp9EiCt0b0+nlA6qp+NIPbloIGFfNMdRBIMUlPZimwO16vKVvkSp/owoUVqjcT67mVP
G5r359Voyr5J06Kc8otAvFH3d/lLsuO2xZPqrF1xq6aoiZMntlB5EDNdmJ13KDbJ0bf9fXCOyBr5
4dIKXU/ePLnXY9JiuF0ZhhQJL3bvT4n+k9h+vECLmw6lHRFVYARAEHW5NcLJjBB7HJdf+q0IqkzS
fRZv2gsodV+UkxSRdKVocvcawkIh2QnBOyQikbgTqYWqcNMUc0hyEY58Qvpz7apHRJo74Ts8rjml
hd13Y4taqQb09n7AJOUl3oXbhnhOabVvawSL819CeaUbI9QqBbI6gOcfRoJNchIc9sjv17bc4jiA
DoQUJt6SKHrdrlEIADofF2V5mb7638JT8ClUhH/zfj/eCj9NmdRIcMWjqAs9PPQE0wVxXooTwNTz
8pK8B/qwO9uWNewIIsUnj7zprhOR1nlscmHuYFHlWHi7uZ5L3fpgOIxbn63LS3r2S8IfGxvbboW4
fOEUzSoYeMlgs819cLeT52dMXOYMU11Y7hAlGmEBTPf9lYtjyQjKc0BPA73BQh/y1ggoS1KuK4L6
EnKbCOgwUBqqABI8nq37+w/PpTl7j2IgXkw0ml9KtKosygzYEKVAwTGBlkfeJon5v1mhhsK2DHrm
wUeNeuMzw+ckH8aVcdwBQDBNGIgGH4DSBx5E1EUu5WoY1R5MtNx2En+zjGbJvC7LSEedipGMVqN3
ua75W0YAh9Ymy1a2xOJEilAhwN7Ds4iuuXCxHEuCn9aXoYOgOaQ3U72tRm5tmMtmgKkHtBi1VBrn
IgWtN44+4DUVOm8lUHrr+aRnnQ4tFkAk+Xc2/uimD3TNQOGSW2O6oQOyeY6BspkdO1qwASS83ZET
kwLa5wGfUYyVI7FvnhyZI/8KReiVYd5v/VtDVMjEAcIG+LtSX8C6p6fo4+sKdHfYjzflXVWUHs78
FVd3ISNxuRzkAEFIBHQhVn0YPv2/GSi8N5kDlBJqgqFR2I7Sk8GqDJcn24C0RDLm7LuPRPtzi18+
/qal5YW2FKhYZmr/u0J1MOVSmoKJ71IrYXDmNFYzpimoV1zkXcnkZ+RA9OMSAdugRntlZRqnQFWZ
BsUEdcvt0rNhsXpmcTsFmSdgUBNH3qHmyxu6tlm5rH8AYLc3Atb2yjblO9uyYwGHhW1weLwdUIzW
C6PayNvuWFvICFv55ndupcYrCy6VxHz+83iCf5oZHpnnbxc96QqBa32/vQCCaal2cZSQImLtYuMl
BDl2S7IHR9F7C0WMM78fnrLtWtX7DiNAzz59jPp06FkBM+Cret58Km9DvfWU9yawlLdI1LkAj7za
iktSc3bGTHbaQNXMYLM/owBq1nwPMlFZySEKxhh5HYGHQJcZI9Xwu9O59e18+CtBm6QHGX7uaKz1
eAIXQlWkBgDZxqUEBmPUPW8nUOojOQhbYEf8Qg+Lfe2bMrNjnPotO2j7tct86Tzg5gMdFNJds++5
NVa0HFuVDNte2PZ3J8aE60Pj8XiWfBrCEhQugLtBax4VO4ZRKCpDFLcX9IQm26HJsw2YAiudbTWN
AAJfrthbCFYB/QL+Bugv9NpwNOSuHmO0tydpi+eLRA7Rs3RwngFp+348rJ9aA73Pr83Qm0xJlIyJ
YGa00V67lZ6lL25nWQfOkE+V4+1t6YPYhJw7ct5oZvTbZDauy5Lgw22B93gu9JF8rwxdmM/Wo2+a
V/vK4bJVPUlai2+SRxKru0gBtOzMBpaGKgaqicgkuukLqlrFZZKs9h3yBaA3AiJbMUpnBMtcbTYv
QrTjvhtuU/OfmsFLpNp7oxGs5b/uKp3zGb2ePupuqNK6yZo6aS98vKu7g1DooFX49q1M1wy9J/0O
v4KcBonMyKxsnT8bbsKtHLUfNMOj+aL2Jj90LMN7eXvpU3uMbQDTc/YTeC2/0jWH0dxa2mqpm/bH
spiI0O+SYhOyn4Wc6IlCUC9JU11g3idVjw9KZWiyMWrnDnj32BTxYBa3PW+lPRhfv4tN1YOBgHCM
XcXHPDYHVYdqPdc+BcXT4J2iGpTQNVQHQfDRkwRKM3/j1G73amFOsiVswq/ID3eqD0wz8YdVKp77
DAqvgFYY/6CoNhfZb/dNrdUd6Obb+vL+cfwEaIYhzQZ6lieGfEKlGKXnufyM7D4DKhIfFFXzT67j
v/GbDEBFT09bc8uS7e/EeRFMcCLian+GiANAVyNS1v/66Z1Mxxl4fAyXTjukSdDxKyIsBSsh5S3b
qkrTQRkRFiqbhGW/Qrk9iG/Rb4VxZM3Kquaitq9RVK1tnfuThrIAP3c0g0MD76HbGRPyMPGQtWsu
vdRNpJ7KDzHS3tnIP2jhxK6c66UrASSkYJVH6QjpXLoELERVmLXyjNsVkl06XmqpNgpWNBRkpuX3
SDimHanLtdzkUiRxY5Y6HqVQshU/w4W1I7hmipNYkuQ53vovstEDtyaYnM4TZsMaHNJszKYGJ03p
BP+0GAJPgXLOnGCe8TV38iC9EhYiA+7LC89uQ6KpFh/5RvMyPoPkbhAAUDDxQDyKxUr0OvtKyjeg
msZD/Ab4IYi9UiucjlEqViziGEY65LxPan4NM3SHmvwZ2ZUJan6ZoEROavCaS8nZBZYSLCUdH9id
b8XMttDzAuFv/9nZfv/6+NQsZA0wp1eWqeSEXES8lgYYHB4xVrUBHTVO8t+OfH0B34Dl5PQKl5Rv
aPhZw2Hc1UfpYVMxBy/62dQGAcCxB3HboY8TPsXfBvApwMPz7+jNAiWlNa7xed4BBmm71CO5V7zK
VxlMd21WgGoEuqxzgAzGewkoeCHFg8QjuZW5saEB+MKvFE7v6gyUefpNoKWe3+WgE0YKstgzT8qT
dh7elCflMNjtp3YKDmtpu/9nlZHCBdwajSI0Crny+U72B5wcbyDpa3wungNrcjQ9/wow+ICk0Iz4
JVyea5P1SWp4T6r5eJ8tJCrnffafL6CWmhWAKEhFLHUhmEqiezYEx1InBvNnRDyeeEe2NNn+z4rV
pesMTSqonc7ddmBlu3XOKsN6mVAjDOK+ho2MflYo33+wpihYob9Bezd74sa9isfls5hc2hqIWF5v
4pX1nv3Dvf/4z0dQsVhfSwkbyJh8NWl7M+Dgq/tQyPVOLt4ej3fRU83qzHgrqOCopixp/qDxeSGh
vWL6y+cHtmr0xwbmVbobypUByhVqQtGCtIltLsOeeZccCQ+h3fQir0zY4i33ozL973FQ7pCbqkwR
eq65xN/CF/Me/9Ve1L34XB6zfGVAy/vyakSU/5vGrJhCAaamlvAfkBBMD0mgl4AL79j9cNDAe/fr
8Rxy819JTyKYhlAGg3o4MrWU91FYkNWAf7O5FKD4/QXc0q90K0lg3BxeIbhT75RL+uZnUMlbyXgs
3jJXhmmpOLFmGYQVGjpB8Aiv9rKtvWs7CArhSfCdWuFpTTF8ye3MKSxcmoiLsCmpdYwydKFmPF58
TXnAozqQK1uKXirxpSonpxnMHJUlyGgkAK2OZGAdUdSrTCDQ7G3zbZV6ehZnTp5Z+Ro10dJU3HwZ
textXwmcN+LRIUYOX+4kdJ90p4D/lcVQBnryGKv81RymbRJ9Pl78O4fEoW8OIOSZpgOxKt2IXKlB
37QIp1z0o2kA+ss6LsFzO55KrzK53kNH/xpu/D5fC0zlTDiMFVDB3EVzdYR+LaJwXtRuwBz90fU0
xhjEY9YAsVNtx7cAPHjyPm8tAcTPmhGNNtv+fTzq+ywYPgGwAHS+zexhAHvd+uG8UIMg1JrabRW0
HRMGXJLsR8I3ZpCzFicxuqzgrfUUjpuk3CiBUaYnnvmexhGtW+VRg6rMH58B667eMisLcufR5i9D
B9JMAYNLiK5KT1LTVugbrV2hDoxO3JfMd1Nf+vG9kTVHwHX5eCbu7oLZnAzSbUTwCAN+TszVu7zJ
UwbsIH3tyn4MKYSdBkYYuV7Dnc3X2o2Hoazw1HRLapqM8lC7ffqtNB1pGjDAd6VRs8ggsec4tiLe
ybxUL1snm16gArDiVpcX/Gqc8xdejZNtA0ny0f7stqUeBZmtMI0ZlRkkqcZNPeUGF+piXJAJJcr4
16+h3IvxR9O8gFLG9ALDy7eiUhMtOqH3jPMz579YBCRjsSFZMOfS8VfOZ2woRxMUMABBaH1n8Go9
6Tb/3AiSXWj6Algews/US7pV1bBqFK92O5X5rOuwcmJlSmzU1NeoHe6znFhuCIrguT4fLkCobye7
FtoAxGpc43Zs8yGHnukPhykESlm0eb/WwSYxdx4JTpYatXDu2rMwbKXWCU/lLvLQPZU2+yl5DngL
FEjBR6hHZo9+2NQ7duUm7+xcIT14P0q9LNcQG4v7ZA7NZgAotBVoCpV8gOLypCmNGzPcDpxPJtN3
ZAzGc4jmFjEX9VQ9MfX3LKAa1AhNlU+8w0kdnvoQyGKIBMWJxb+3eJ80hZGIrAGd45W9fB8iYHo1
aAsqaPJBJeYngXW1l8VxjMpU6hu37A2Il8S4kfboIvfMriLls/IHEM7ReLx5Fq6JG5OUv2y4yJfk
CiahG5seWuCNmOEsjG6Hh0r2u1/tF5w3I+0wZjQw6tMotYp0rSuEg0TGyW/d9rtp0BwvE+2ceufx
1A8VQZzqhNJKQ9qCIwR7AsRU0E4yt2FS74FBAEo1k/rBRTZnMtKiR7+Iz8dQvFTW5GvnKIMa3Ozd
kUNH6zG6DKiomM21KuDGaXCBuTIKHoJWmq/npdP6K5x6i2O6MjT/+dVG4Trer4qGHdyusZWkIE20
bcc11qO7GB8BxPVoqJhKrWvcsTVG08dvfvRZeK+Pt959Ho0yQO290ePkMPJhQOIIpzhdqwejhbYI
lD3BjTs9da/dSrx/v0DgMZg9GMujMo7B3c6byLdJrHjB4OZ5mNuBVMS7pmdHQ53GHMh0fo3n//7O
R3kDDTRI2KH3F+q6t/YmT4oAyagG1w8Vpzkmok88rzbTsTWmGBvej9a6wO8XDQAGYDN4mEX6ju7B
7kTQVKEYN7iJqiFtGqLlO86UNSv3LwswIfw8LCC7DqdFXwRjArZINZQwkV2pbKokVS3gGHi9Z4vY
aKu0cAaGiZ2kwtuiHrPvTm1HMxyUjvgQ4DDB4uQTtJh0FiB6vqnGQ2ILfrWWZJ6n9/Y84ishNyrM
mTwVzfm30x92UqiVIK11taInmhbqLFCHXK8aam9F2hoLwNLUX1ujFrvWtFriR8S9XZkbfi05Yp2t
AEeXBsTzaD1FY/usKkDtXyiMim0vxqMrAOzlvYQSttFBFl5Z7vz4bPL3gR28Mw6KiG5+xC60amqc
eKEkpu3oBkVuBckHW1lQcCdRow/H6qT4aG9Q3wK1N6AyhGP7EUbn1LcjbQemgwK9x92X9CsLFaLO
nBzDSih97/7Aw/FTTZeQCUcZ4XZde6iEa2PZj24Z+/tQAhREK0dSBtkaa/vSkgINr+JhiZQsjvCt
ITlvFb5nmtGd1ObJFyuHT4OXxzO9aAL9k5hm1BNg6NaEwoAOVewxloAL8GTJOHAPl+yq2PYciNNH
YcbC4lKaG2FpaNiYy1xZydLo5h6kRDz4BdtXuMaopLzRg1Yd36Sw7pyMCSo9HcfahPhqum2qqtbT
JuKNx4NeWkC8z6Bhjxc7Dib1bEiSPi+qiBtdqVaOEjZO0qZH0BvZj80suPtZkJeTwcaFyjYN6UoS
BXtDZkc37INzBlaMeMrMqvo9rrGNLZ1LGWpKuFzmIjod509SLfOlEE9u3UV/q1gzMvyLoE5k8JN2
KZt6rTxzH7bhTX9lkDoBTcP7gtr7MNg2ds9FOld8idklYQHcJrz6JXTm46lciE1hEdUncKoAdQ+n
f7tPJxA8pimASm4abblWMHhu68kJGM0a4uNZ7Yt/xla0xsk/Kmy0qTN/5Sm1dE7QjAhKxTlzhDj5
1n4fcaUALsvJBYZy0ivBL2xQ/K6JEdwn7HGxKcCbwfFpCl5U1HEcq4BJy1BB8kKJHa4wutGoQsI3
hpfKJHoWFBtNy2DhsgtGs4u2NISJ34HZp0ZpNow/etmJ0nJbNcLzyvzfB874MPTlgMoTfOg4ybfj
T/m6qTIJHzYwRxkwFl7QA8bkyyP3IhRWKH30aznepUOKiQCgCNBsdD5R70peRKk8FoUJp8c3GU+w
gKnYZMnaC2TpkM4duSDRFMCfTxe9eOiyDgk7Te4wdAmayyOwV6hlReQABEp98OfxPC5EZAi+weWE
DBU2Mi2u1wRFrA2Nz7pc3rB2HsYvasJIOusLzT7NotROK04xO3FYa1xZOLEwDAZRSCYjG0vHIoA7
q+JYBzD8zG+rS2/zvT5l2+aba389HuLCut1YouKQlE0FrogwRC3NNqUEyg9QSwajcnpsZmlAKHbM
RGhzPyXtEMQ0mbQmy0dXPSQ6zkj5es4lXQj0nCWPLS2t2bUl6rYYMxDfeDksVbGlyX8BI9Qr1o3R
v82ql7qzHltbGhdQQ9j0AJ7fM6v5QcH2kVaNrsImphL4AGJxhqAaowpFa/acFSiQepfHNpdGiEfJ
DMUEJc5d1xRk40HJm/IYIToSRHdESzeY4zIQVFpdtALWW7NFJcwSX1W9RMPdy+rsUw4cP2gq+F2+
YmXJkaJVAFhqngWVAjiCbv2V2ORKqpbi6I4aAIhtfsz7zJCGyPIieRMn+4gxKyBQ+pMU9nY2Na8M
Mg7eH01+YiVQ3euVO6p/2unr8UQvOJubr5r//OrhPDBczzAhwqDBR8ez2m34CMQ44AeLQRz82NTi
PF9NAHUMPRWHEFqeo+vzYkLqDFUf3odwJF4i2LlRjyVeU8RdCENQcoV4Pdrj4WToeGfM/DhKphAe
u2Fdz7cLjzW1YNMln9ANfzy6JSczEy1CzAI3A3pjbyfS46a4q4R8cgGua53eU0eLEfEUjISp3Dw2
tVBWAHwWY5qVV2f3Se3YfJThN6dicuPkueJf0/hvonw1RzUywumpqV4T5i0rdk1qAFMJJrvIfmx/
aagIPIBURH8scBnUPciqTN0HyYhZFYfYTrP6C2qpvjnVUC94bGnJ9fxoh+GKUHEfUruTB3WfNnK4
cftBT8/Ccz4ehd3EhyA4sPxgbYMujmtWKvu3NWqDVsNU+EwuT65UovbYASSshmbZ+itv1nvY3ZyN
wMWOlgq8KNHBcbtVmhEBui8ykyt2BtTdWaTbC1fTfmVVQdIaQK/CjCSnYyq9j/5UteEhOxKfPIFE
8basNyUfEXD/J4XOT0/ScAkLlcS9cpCzlUfJ0oFF9hWINLSuogOEWmdvKMVBlbzJBWKbJUIlnFpQ
z+tdXHG6FoSdUYMMW8/V5r/IEqHHABkb5EWhmkKnfcuxLmoF3Hmu8g61A5GvDdUHRHyTloORvj3e
YguLjigLJW/EksCi072DMTqdRjz+WDcAkaDJBSlHiiYPzapNCuexqZ9sBPXmRJkL6tx4FCHpJs8T
fuVso0jre1npOVdV/IucsKmRe4ick4Hj9WmsICYIrnFjqBg08k8yGCqlibPaik0dH47sXIVDBhHs
sCJTK8c7FdGvpXRdbwlh6JMq0dpDxIuZoSZcBQGHXDWzqoWU1CR73LvQDa2JbLNgAguRnpKRDc5D
4KtQnO1yI0G/14qXWrhZwG0xP2iRckLhjdrlRduUUdBmgpu3+7SpDul4UmuUDFR1ZZsuucNrS7Q/
SoMwL6cuEdxUsYBfAIB0QiRUmUGWO1z4pCRgBoNSXByQXPSt6GP0dm02EmVgfj1eYBHrR63vzEKL
NyELZW/Ug27Xt0Xtr9I0fAjLZUYtIsG+Boi7x23hWFybmLfz1RZqmHQatCwW3FjayfmTUqHBALFE
3/K2MuyH+kkBEhBJ1WTcN/Ko82AnikwBqJ/o/N+MFc8h3Oi49OieKi6u47qRS8GVWGYvMJ0OrfG1
J978hL6fz//YoLZQVLUs1zSF4I56JhiJbKd6nuiKXW3jyiw9I3n/n8ZEbyS+Q3tVkmJMIVLvEpBZ
gGA/tnCPrwE2CC0pOBKg60ErGjUkYaiKSc0Y0a2HzSB/1+JbQ8Txbwvpl6+SNxnrsb177wZzaBlD
+WX2Oix1gdYNP1UBCPpc7EwrzI5D6rBJvWLkfttD0ZWFupUMF4nCKxX6QN6ulmOweLp9gNb1MWvA
yo2q0soxn2fmdjOAegDOc64l4V8ylW9h6lTxc0aW3MaSS9DIT3tGZ0K3kt5fuGgNH7kwb2irRA8I
OrCR7VSoUCCJO7+OQ19y5TLdl4COMUYmdP8YVQu1OgXJo1kIG7ccvd+qQWF7QakxJK+oLIhUV9DN
aMACC1mgfTYEoSmLk2qVcc85faGA6q1VgidFaHK75P3c6aU4WlnLeWD0LKPrDgklXPq4Eqkrqpoi
MBN1heTWpqq8Mywpxa8ecDPGfrwx5413awf9ddgZMnJooNK7Y5FqJhmU5DXnToEhsQLJv+TBksa1
Fof7dRSBEMeba9YfQG8NNZxgpj8aU5nDC7JMbNCpQUKyEjQT+bTKeTyihQfebGs+1wLqgIDaYMhX
rlnDFcpKtcS53PQW1tqbMEQmj9J6zBp9bXZKqLdKTdCy2KgTYFd2KPNOLJI834QMAFqXSjRi4G+6
P4+/647dAoUvtPFiI88zjTCa8gGlDNr3ELUrtweJVgMm0LY/FeV7XU6fXcPpJXKWSQeyWp/VhegY
5SEKf8eqfMvZ/lICKSJn/B9hUlcenvfHGXgoERMFb4hMP+00uK7vKxAd8i7HbJU0J/2YQ95KV6vA
yqfXgSHFuOLdF+KE2SSszZtuvkZvF2jo/YyL8Cdueh67FGB9z4jyJCI+G+tMg7iBjVTSPZUakWPh
GPQmK0W61ykbv2pXjtlPMuh2/4PWCPzAc9MXuInp/a+Wedz1YyC6feVpJq/EqVV63OB0Y1m7uViw
pMgZD2gxsSOemssOA8Q2+lD77ntle8ze+e5LcNy5Wa8NwFXqMRlXdSr7TCi6CjcQKTAV5leDDuxa
jQgHBuHkqdHZXQkhYsV8bPl+B2AKrgxT0RLbxIpQi5iCWCvAKTnm6HhJ8ZLVU23LxKc6WHl3LWTs
wcuMqgcvzZLdLJ3K9lSGAwiqkt1gnweXduxBAG4zboQUJNOTrMmI1JNaEyy2WIFcLPgGmIa7g+DD
3NFMo6FjIfUYv2tlV1BCEqYC0cSP3gOIBc6BDaBinIBm0qoKU6iJ/wU3kVdmAaVUr3BG8RBGG99P
TE0dVr7r3tvPnwVnD+YUCL7R+AxeDZssEnvZZSTeEepN4YMSe+KMLJcs75+DYDlJ4CBHgVZ8EVuN
5rXtAk7sBWlU3BYtsOW+Ak/qnE2MRiuKnkfgf49Vf8jFTRCNO4VbCybvbxxJAMyGReYE63+Xnm37
DCUSrVPcRjB70FzK3nMHBbr2Oen+JOVZeR1Al50NkT3NfWBvQG6Nw0r7/HzbUEft5hOoQIlFH3Y1
hL3iyoXOMRYfvwJ7iuTpQW12ETjCH5+v+7vvdsDUwRZUbsoYZlJcPH9lvS8g2aQUI7Akar72YL8H
9WJpUSBCHIgoE4lbKjjrs2YKmlRU3CFAU2XxGqD0Ju+4CVhuMW82yE5EAF4oRuId4vb0eJyLC3tl
m5pVaPtEYKcVFFdT7LA45d7Zhwr8ivP4OaHU2gHZIeCYgDQRnd3zbF/d7oAwSFmdCNFZZFjskDLx
xNDwFa8DD0JWR6WhRRwKyU0pANMRNuDrPZQ1N7yFhV+UJEIntOcMbB3+LiFY88ZoGlRlUGTJnqJ0
AJtDl4/QKtLwP/tGxiboy+jCIPOcJo5YVS+mZFIhlgEsr9H5vfIXrclhoYOtN0/1cOCqF1Xq03cx
GJnf+TRnA3AKJsWOhBS3u9RPirwFYQjTWqJYIE3IhcAE6kwmzn8pBOf1Pm6S381UQ5sIjB8gKxU8
yCQlFYBIchAPbz3ber2RhXKHNk2BS/UsEtCtkzelkumxnObvkTK0eJFJOXNKQecFjjAUSCV9hI6g
ehoqxO5/QVEuYBP0AzIY/0fale3GrSvbLxKgeXiV1KPVHhI704vg7NgaSM2zvv4uOjdJN8PbRHz3
AfY+gIEucSoWq1atBQT48r0tpq705yK2ytsVvu7z0A0UJPJo24iIRmkT1G1chGAem0AvOLh0BkVW
r0SraiQQj0KGrQttzA0JJ2udvtt22hVBV4wovgy6Xnk7ZbXM5LnwangcdbCqZptVJvg1l6Iajael
M2m0xECoSXL93MkD+gfVQVzsv4QnudeDM5tLmVbQtzQoyqWZYj8MWTn67iC5u7kb9Kcdxn3uQvgG
IH/ODjhn4nWFWGxUFbF3ky+eGxjFbIUNKTIwnEztrvU691DpTaho7T+yiv2vdagc4A3DKqLcmSdL
QeKkcfJojLzvqPZeP9Wcr3z7dUhE4ImMaI0lzC7PW57qJDaKNY8oXTat0x8yqw8mFLeK+lHvdpX9
bwjCv+xx3tKbE7dxFNhzsEdNhaDzr/KlbULchfuXFS7mqepOKxVNQ7O6PWOFvNPaeXd23x9Hr97n
ROIZ2a+d+ayf1vASMZE9B20xXyJnnEgL5DXyqDVXNaiKZA6MWVvD6yvF5zR+mgFbCl6MgPUBVnq5
VHVVFT3afvOosaqtqe4VQAf1oHWn3Yqc9EJpiC70sMtlyQ3O8f9ll/39zCXXdWooho0ls4tbb9z1
Rbf16vuhlg1QOI1n4+OOmUWJplcNEwOe/eXjJHk3ipwFGg9+zx47CGejUDxcniObPb1DnlJ5VhMV
+D8Zp47QCgCQTDUKcjgqd5ym2sqb2VJwWL16N+mdbxcmwpx/iyd/rsiZFf4QeVaKHqsE3ZzaJzuu
g16Hm6bqplpeOuPp+rYTHiXPRb0GyRNgWJlzPJ83tYObBbNwhCS05RsWCAYNkqmh3ib5DprkII+v
iUw5QTSNIMBkDhfUCXi5XhpNyljDNstIpJkvPfTBkTtHN8XD9ZEJjYD7D2k7tD3/1UsYY7hF7ZYk
mk3tdrTU26S3bmfQGlw3I5pAaPVBhg7AaTxEucUai2JcdNKQyFm2pH12zKhMQpBHhkTW8yUe0B9L
nNebRjSEKDokpbHvDqDKw2vy+lCEBgDlY7pCiPD5qyiZjHmoexho1GLjzjt1QddNItncIneDctRv
I9wRsikoWtShIlGNThmyqZKjU+5WWVJQOBRcqcg+sseqyq2KAcDyStQJi99u1AbRYRmkuM2vz5do
KAjSWeMVXn9As15uY7JWMRimLRK16cZEq2UceHiG65vrVvhX75s7ODfDHVEVAVbnGBmN1BYN5kgy
TUG7al+1pULNc43tGGLnBQ2RoUo3czygx6x30HJvKoOv9lBjrJY6MJyl3OGNqmz61gbxRjYn4Wis
Y2DNI7TmFmN9vP7VogU4+2j+ldpqdQ2kJuZmGiOt2RnrRrMl97IotmGQdAt7Fc/hvwrAY54nY9uj
iGvfDMNTY2Z3ejf6eJxCLvNlMlrJQgiHBJyih6cLcpR8x0ejJlU1aFMeFV6fh2NvqTdGC+IZr82t
3fXZE92VTGbulyluydvWzOc8H/Ko2zgbGf+deByAxQFB44LRi7vwVzoNWsvmjaJXHvWAIK3XwJsk
7ld4OFCi+WWFu+5bY0lWasJKp6OWSuqjtdDAG55BzvLx+mQJx4NtgM4LXCq4xy6PYQewfr2AViPq
s2fLeViTh4m+ZzAAb7HaDBoUeFiKTYdmoT1CQHT/LpPpOyvam70HafgseoowVcFfdji3ZXodUfQV
sVgxGBurRo+hgq41ZQk6sOxAiC3wNFBjppIJFIaeQIkD0+wAJ/JXg9GCEg2kBhE8LVYdpPQOOeUd
KLvmcYL+RRak8X964gRuh87X60sn3Od4lwC/CNAAEriXS1dXej4bEwIBmudBE796lax7Qrg5ziyw
v5/FN8himW3a4XE3x0/TfERy2J+GT9dHIXRErICLZkzLNng+yTSz7cnO8YRzy52aBTEafbWN121z
CKjJUEOicOOtWPy/trgZ66aRAGgBW6QGXrgC36B5B0iWY7Zb3ZIBh4TLw9KawGOi4sHno1J7zdB4
ghDKTVQVzKXlfVVRSTaPV/J8u97w06yLDtEaShmXK+TMrE+wzUmEOqHndj5yeV123M7us6Jv+uqT
+RFEdyr9jP7yHNJ/neGDYWuew3oiPtHL7fW1FM0vYwUF9Iw1w/AP5kHp12WmBYlGtdyUxYMOWMcC
vjy3AHrKkwQQos2JFnqoQbHudiSLLodexUjxZipiR3qo1MJvvFMBlZLrAxK5FHawmZI2uHv51+ui
eXU8Q8MjGnrlmOcF6GHopm5Vn4xai2GBsL/o/cpSZJ3ios0DEAdQHIC8oquGC/R6m/RaoyJ9o07l
xxJrNs3kcH1swsU6M8G5SzKY9qCAWTRCcs92zI+adcqNdls2QzA7hmSxZMa4k1ew9lrFslg6aksm
KDaCaafNtok5R6PpSoyJXMr55HFuSxlmDarbMEbq5c6ia2hnpk+nYuPEtx0tN1SXhpnCzWigDwKh
FGOJ4mKOgnWZ6nVHoqJDnsMvkd0bgg48rhB8T3VgIe2yBcm4W5SgOx00dIHnWgf116XSv5tF7zR+
ljaAoCIMHf4rWqe7LxaS5RtrWrItS71C4qidXhKvBSTE6WL1MZ2dLPbtgcT3A9XcGIcbSceTQugs
CRXFY/PwqkHZCHSKXMijuTMhA5TfgPdDfkjzk34PdhbJSRMaQa8VEJ34B12Sl6c5TlD7XZDOi5SY
+Pq6Qw+jr5rP17e88FShAPQmEg7fye9ChZZ4cRA8AidoDWWgZ91UM8D4162w+eBTXvD3mC0XfTFQ
G7wcSu6uQ+tCWylCw8QwoUkFILqjFMYjHAtwxY4D8K2KC+DSSjp3Zec4cH9gK/SC4fH6GITLwXpt
UKIBLygPC8ld8Nd3Ln7d8p5Ifuukrd+nn67bEI7gzAbnwFUTOtRlhhdzBwHPQ1yVit9kbhdet8Lz
bf28IvGWZWAnFPn51ODaKzFAjOzNvG4X6n9xT4s/JgCu7pGjp+SDtVeLPFCHnfV03bLI5wGWhjIj
HjxgreNWaF7AZGBTGxdUViybLhnAM+GU0GYf1+pGmdRIt0qZBL1o3c5tsr+fRWzaoJZ515vYe+W0
hdjBCVQgm66dJZMqHhqE3iykxVFp4F1C1nXtNDkkSk0jhI5y2ORmqKvlvTeoftFKahk8UuFtCYFU
s3AdYrP/BYWCjv1o1smIvQ5J2fE2hRDRsS3BZnIc7F3/Ze89Xl850Swik4xKMes6g5Dy5Sw6c4la
d4+kQVPdU1tHShTUFHm1uW5FNIlQCQU2DrByxEuclTozSqsYFayVtYTovV46cM95N6NaRHVVvsO/
so4xEAkDeYBiyeWQUJHDU3I1oHWfg+uv2fWQGx9kDQjCEZ0Z4aIWxbZjZFt0hEvVHOQjgJ/ZdjXm
II7d0Bgerk+fcJFMwMMA0GYHm9uD1VLmY5NiD45q61fTAyvpjTJ0gswIG/HZecorj0xqCSME5bt8
jXfoXwdYLJOcJ5kZ7hXuGRRlTAXHth/8Od0R5SST8pRZ4C6lsViXLmlZSgmAonoEoz0kfTNHAidk
Lo2/+iDR9GtN+MTVklhzYjSYLtfqghGUeu36jhoZC7CQtEIVAd7nckGsKbaq2GGHJrd9x/ue5yQs
QZz2jr1lQ+GAdSUyttVLK1rZ9J6hYByW+lq2pyQbQFPwriN5ZoRbkjqjQ+xSl0RZB1YSC+h0sI7L
yiGiYARtK79GYnLVAlJnU5MyT+1qx+aZxjca3cigF0IbDriOGJE+k5G6nK0cMAS3K2IEv+lnY3gt
jd2URo0pWXmZFc6DaYubpeg9hVPWTmWITnWE0/fjKPEqYivojWPM66zT9nIs7YgXrJ7nNOqscq+n
R9J7EFDdedXz9R3GFvevkwKJ7V92uH2cuBmkK2r03AHj4OleoNYdniiL70JKLzO+01ENpAGXbGxc
jF0NqHT3pEAu/FvuPQ23DnhIwH5yfWA8xO3tskZCH0EBYG4MWHs5g4Dg4LrEXETler+6+n42QA7c
HWgfGD3eK6rfmS/1+tisgJ4Z5ua6dZGbQ+My7m0gtBnl3aVxcy3xSvdmwBEgjAz62PbkZJ+umxAm
/FjPsI6UC0g/+C5Km6ha5+Wo+tVmnAa6Sndmttw6Izhk6AdjuRvAM1oC02l1/9gNxaZWR2kJ+QD2
fxDQXo4O0i4GumTg/NbqqwK8auNb9NirAcrbr9cHKdgqkLzUkJeDKbRdcdtzBfHFMs8NWkKBvEbq
zxyaLSX7UpaRE9vBSFxI0ZoOrwDbrEqdN1pLI9dUnmazex4n51AuybHCc1SyMwV7A2P6Y4t9y9ld
nqhVA9HbnkZOf7SyDUaVjhIfJQiALkxwC6Q3xFoqB8MZG1yARQb2Pd3I71tKHkCns/cgVnN9nQQX
LgDsoDs3Wd0RWJXLMRWG0XSVib2opp9XQGZdWVlT4KcuDHAjoi7tjLlH3LgqCBg3jb7skuLg3idV
urXbbvevfNs/9zijeoD+DeoFPFlx3faWRiFnFU2J/aLo1j1kwyXhvXDTMdUBNNyBTouPUmZvdZR5
wZj6ISh/1P1N4u2TWhLSCVcGMD0wP0GQC/ihy5WZOzWGoAYcfImGl9G1tun878EWrqg/FtgXnO3n
VU28uMkozk5q+6jdoIPjPSfmzAI7UWcWkJs3imWFBVt/aADfoe0PFFPfYQRVIRDOmChBYRtfGrFy
R6sSivuicG7q74N3iCV3gmglzg1wo7CnejFJCQNG5aODdSKSMyg6IqhroUsHlScVPIaXA1BbdTRR
JsYA1LH2TStBI6W3p7rjO6BzNacHbVE/Wnq6v370Rbv43Cx3Muelp1NZlzRK45PavSgm8t9oy0xk
ZSbRfYd345/xcXfqjBRUbusYX07dLIpLXQn6fqIhmLzuqXVHF+1uybxv5WTaKKbHMvpy9vNcpHRh
nguTE20cTL2G+Ta+W+kjmjYgQzGALmixqqCLJbkG8ayioICMDco2bxxcZ1s+G7uU1gasQQQnBchW
h847PZaWjLZTaEc3mIU3fWlu1+OlrKWmh9UDxmIdjlZ1LOkRUiDX9wjb2n/NHci4AOF5S9RwS6c4
Zt4mK65xmIinB4xEWqqWmeCWh6ZOB+YxmDDNAfcPcT4D4X3nlrK2U/GE/R4KT1JJHA8d0i6uVlIy
6Av0VNZm673LGaHJDxEP3rFIR3NnuQaIsGlHGvXuk5u4IdzRVDcShyF0SCwjCNwsWrDf5HvO9pi2
KG2s9JgyQ1HKsGhQDFFy6x/5r94uUtxuiIIdnFCk6i6HsvSlXmk1rHSaHWLxQXffaODVHkNdk2wz
0YBwFaGGA15dpsZ+aQpg69Ipeo1GXl1B/8ahaoD89yKZNtFOY9QWsAMNlL9gScqqWyOg3PBDGVDY
RvyVsTBQT5VVvUU7Da8XHEvUOgDg5m7ueuzdyqIGdjTwPjsy+a4RZI7knSkcDFLDb9UIFmZfThnV
qrZPdB0nE2HI+AlkZG4ncWWiYBTcdb9M8NwJi0HttNexKgXEdNt8v4wnO9lpqgPJIVkuU7QDDIa8
QD8d+ktUfjhGRprVGouoa5ItHl4s7XzdlQktIE+KtdeBC3O5ZyXVFbyZU8QihkJ8BfSC5TvAdegH
/WOBe/oX9ThbxtvzuHvuSHEsh1eVPiUOlVzcwgv13BD3uEoTJwNHAoYCsGOcHNFxajxYT8gzL+PW
BLfZ9I4I69wet6HzwfCmloVxbOoYjqMFTYHk5SM6NOCkRL8BKNFwQrnlccmwDMTG40qPjZ3S2j7p
IDLSf4srGaGO0BJoOYD2x/lEE+XlyWmKqnUGDS7aUD9Vzb2HrEJmoAZWyIRiREfUBLQCrysDWDIe
spZ6fQz2lPntvdhlxgGbgUivNdG2PjfCHRx4AVLnPZxaYlvIGhxBaPCO1QfHssbqqnjxOGyYZ7dN
bg7xOIywMBUdeoMAELFeVEvyFhHO1ZkR7t40Ek2x9QJzZWZF6A2v7ICCaSS87gNkVriQdzLHhHQZ
rNQlugTp6DrB7DbQSwOtieSyYfPOR06gooP39NCViKTL5aw1i1mCgRP+efxiv9KP5Ur8vQJ9jvaz
rNgkctOg3gZFCeBPeJNy60NVSDKUa15EXguK5bVspx9dAj6dNFWVh6Usn0d7kNFIC88Q9jQ0eYBb
RxPU5ei0ZIJ2OSUFrtIYpc85aEnnG+UY2tPL9SUTWbJsZOo1oEwRT3FLlimp0lQlLSLNirq6DOv0
AeTAvtJKmuNEWwPQLkYbAGkNaKJfjmie2nr0krKIhk3cBN9bGcOL7Pe5GavLUXHbAuNQnZuhigC7
Tsb761Ml2nLnQ+DOEPq05rKGLC3L5czTDXmuphtgdIPBeEFpAN2Tx+v2RK4HRAEATEKdCPrx3H2n
oSRUgtWxwJldQNBj+sM7sH2IBlmqFMgYRCLcpaB3bTcnEOaLSBOjy6/ZlPaX7GsL2mKnCgoiE6oT
XqwA/jAIDpD+8HiXm6BYEXnWRQV7cXffFelDhRJBoqKzNbcVf6bfk/J1yrZavEqWTrTLzw1zU9mO
sa4VHQx3aYuOP8hgZ+M2Lh6oDBgs2obgI2TJbcb4ytP79JlllYuHba4MO6c6xsPuPSVPRnn42wS3
0wu1XucO/VTR22RlwTIcx+T1+taTDYPb6uDsyZMZxN8RpFemfEOzkzPv/n8mOMdj0zT2WtDjsplC
nwRmyqwkB0g8CoaOQaaccWpdbjfDykHY1fZFpBvJusUzDHJ5hvNqLVqyuT4YkWvAOxHpAtwUKH1y
UUKelLVWjrDkzj04IRptxEPOAqLYa2cVsipJfxpiu9mvTa99W0ddVtgXjvSPfR4OVFMopliQWo9s
9RvWKyZP71svF2SCOL5wGvzZ7ROFsjomjpBbB24FteU1MGWtAcJzemaEO6eKO+EKdtwiypJplyRz
OI0Pmavf19M74iFgs36Phgvxaeyp9lJY8EQgDEUHGjIvTicJuUWBA3hegf8GnQiCYd4GAVFRY8VF
ZKQqeK1Pndv6par4G0nUJUrA4Y5g5VAVz+K/UmIlJFo6xXgbi6L7UP9MP7qPY3qS3kiiEZ1b4i5x
q7e70h1N3IBQfUjLp7h5Nem47bvYr0fZK4ytNR/hOUwa0ALwHDyv3OmdgPiGShOMkdcKBHVotbgx
wnt3CJbYp99sqcqn6Ayd2+MGNxbZmGk5toSxDpEz2jMEuKrALW3f7tPNgvYBIIrn3eS9gNdsm076
sR+sL54+Bw2xJZ5LONHIcDAGSMjl8rpXajyCrQ3KTNGgHqfU2A5dHDjlTW99jCfzcN13CWzhYcD6
lRjF/V+gSwhSLC46V7NIqT37rllU2zcSaD4oExqynK6ooLlWUYnD5MUwWPbLYJB4FgaAVobn9rEK
p8+gXpFFaG4J4k8gEwFX+Oz5jX631M3GM7J7LT9RZQT54Ld5QkZZ+6xVw6ZPX41SRrUjcDv4GJbo
VR3QhPPgK3vylMEa6yzSvX5bbq0O1B8gX2oqyVNPbIdlk3BF4Arn4p/SslK11IcM/Rp5s0XXTeeb
ZjZv0I817dHm1kg8A9uy3BGCaJrK/ocAH91KlxegAhJWJt+ESR7Qqb6SuAyH2fpHYYKfS3lmhXPa
UBbNHCOHFQOdz2W7TbNtaVPJLhWcTuT7kFkEegldj3wRB9RmXWq2UxaB0X3n6PdFrRzi7D3rc2aE
HZWzp3hdlHjeuyOKKOgNzR9j4wV8kIbkWhBuAjZpeO0jHcNnlwnoGWvNwUhG3TgSdfOyLqC0IpLk
4tvr4K+1PzPDuc9ssRZ9jecsSkgaEO1I7LvMVHa1tQRTb34EoZ2vJw9a+bSoB6+zA6+bw7jpQlO/
7fGYbjfeHDn5MxhHHHffGnuc5Ugh3aGaQC2r3VkHoGc3Q61s4u7kyiI3kU8CkBQtfAaAIi7f/Tjq
U1OlmpFFIGNrlZvmQL6OL/U7UGQ49b+t8CnLAnLRY2/CCkJQxHYBAdXa0JuSTIVwLMhTAN2JVhiV
T/POhYYqM7NSGkGMAs+6Bsl93IM96PHfHTmuC6CokSMG/IJtvLPdq82OMvQDSoAW4NT31E1+tH2m
h2tcKDsrWZDBrnGNXLcpOpbnNrkTs6bKRLsBg8OVEdjF86wds0FyV4gODLrp0UKFvKWFVp/LcVn9
DK4YmuURij+g/zp1zvfK2SXb6yMxRc4S/Uq4AZCHQ6KUG4qW01pPCphpNuZujJQ9uBbKMD6ALigA
2zo44HzH1/wqoH6xTbdk8/XpcxsYx6dxY+2T+zbodH86ODuQ3fhtQA4k/FT6ZZDv6GF8kXwrRsyf
7fNP5VKs4zKkceakeZSViIW676mxu25ABBIzzi1wDxplHjuqx5gMwyY71OO29gw+TfWR6s1mBjeZ
mx9bi5FTOw44+WQN7jyF7duVcmb+rWv8bCvHE0lKc8AAdfA7gw5tWP3uG+CXUJ64G5/jL/3zfAtZ
+fQBKb/rIxfvAhASAzomYIOEXtGo5rQCx0sDlV9KyzpMHc2SHBuecPHnAIHOd3GVoRHF4+5MOy4b
XNgtyMWUrZV/i6ds49j5vh58Am6jzIfeio+CYLmE/Uw/mNMeNUgb0l/o8ExA8LRIix4iL4Wswu8P
4g6ZV0BmM0nQ0exA3b5F3wMkqmbdCcwYuadZcpmLh8+oK3DSQDtrc67KStNCBfEztle3BHVMwlVP
fRJ/SUFTPpyMU/l91ivfGLf6mG/nk/ZBXbaJdl8hYwO1xesrLhz52bdw577JoaZWgT8qggK5s/43
KeB+qvaV7ddEVr0W9bqg69ECZAdZXRYGXroyCvEHz5rQZR+rDyWYJPu094l2UppjvDjbOMn8uA8d
D9rTm5nR+kFlYholmVhh6H3+EfzeqzNUAzS0lOMFP92M8FrB2p0SP6v85LF/9eZQ+5b7CxoeHrtH
We+f6MI4N87tsxT4F7Mw0Py/JEU4299QsgqkGlbMO/3lH5E9Z9S5mGQ+WPSydmnmFSNsDxSBr64f
u/I4Fd9VIxrHZ0A73nFDoQ8FWFPwJ4P9gzmVM3dlrXXpQS4Th6c/Nhkqk0B9ZhXyPjJkgiiDChFG
A6pGSNriWWBcWkryOlYAwcujkoxBmX5oNCdg1bwYVG/eiCYOeGk8Ej9cPyKiBh9Q0YNshjG1I7HJ
7dvCILlTpGh3nWtv26w0WOk2bn9Mra9FJPdO3voEZrtjLgmVec7An24SkQyAz4jTUA25HK6mprVB
Jz2PPP2/XJ9RSKw2lpX5U3VTpknYpiawXIvfQ46WrqtvZ90ebyxJJkIUf2AX/f4IzlnNcZnlnQUC
AdX5DMRdMIGmAC2fh/wf2U7fRostBJgakKIa1vhytMZcWC70NAlGG7r9dn3uqZ+MQfafi7MoeR+I
7jmUFNAKAlycZ/N1H222CwUCAnjqZNYLhOUmKGPljsS1sg/mz6GDXnM02SGJgT60ywF1ZFoL3CnY
NtYG8pppszGeqzQaQCkoKwaLvPi5Kc6vAACHOm0NU1NQfdIi+rEGatR/xzE4N8KdPrNKV0ImGHH0
8NswQeLYH4N89XVwAAOO9nDdnHD2oHGlgnpJh3o0Z83JKzd3E1iLHfWwmKz87EMVddbA0AHG306y
zUWe2fEAEkHRHkedfw05ILZnGCE4zcnIgrKJTx6lr3Ebyy5/0VJB2wRaxqiqwj9zuwJKxolHVPCN
9Ea7tzQInBQ3a7+DFrmW3kCUIGlKP7Nvde8T9IXaaUtVe9+NQbo+JpoMsyQ6Bi44SQE2xn8gVnO5
Q+dqUluwX4HzzKjJwXX6fJMlnSY5bKL7CIcMCFowOaPrgvMgZbUaSz2bebSO8S6lyqbMANdPuxAC
835fHrtmfMidWnLRixYUzT46GB8QV+Bfl2MDFQ6aP1AEidLRDcD24EBmVnrViibw3Ah39WlaZWoT
MPTR2j7U6yczXSWHThdtl3ML3BLFKxI2VoXJS727yh7CGI36VlEdVZBKlM7qFwl7VheDckyLu5yc
FESsxPLzhjDt9AktbqaPV/5mohlgnM5tPm0Sum5NY9dpfqm1+17fOpmsX1721dySk6VV0DzNlpxE
SwXNdxeCG98yGoDSWjJD4nWGQDv4RAFl19nuO4s+QBJhkcrDJQkmAOCVMl9BSpFq2+veSLjQAMuj
aoIoAA0Nl1agEaGPJIaVtHUBNM8C8G9ftyAcx5kFbqGVTlvnuceUVRqAqpMduCDhLmXwJLEVBxg4
5GGZKuTlOIbEpMXQ4VQ4sxOOKP2wHNa87K6PReS7IRDw2wo3liKLmxTkA+A6Wk96bIXe9IKi39hS
BKMg703+TaP7LXKAQjzUvoCIQRaf223VtMxm4YErJCtvkc8rZnIawLIJpF7yns0GWBXS1zo6Ci1u
YFkbk7KL559UlAsiBm960jUZsyv7Xj5wQLPBbyvceDDUFVJ4KzbbUG/oAL1EiMcoyXHtZO99kWtm
KUboS6BPGZjfy+3g2KTtnRgLRe0M7qQKGiuw6Be0atQm2WjjBhnS61tD6BnOLLKtc3Zcs9JJlDTD
QeqqMYx1fbt4TeK7Y7Kv+vRzG8tKLcKtaAFZxsQ00P3Er1hFioasGCEpWw/dy621n+3uUJbQbWho
koUT9hMEpnLZY4X98F+LeGaYW8QUTJhzVuKet1mL+XDSzRc0Wr1nP0Lj1gSEjvEU6txsAjQXrzHY
cmPP2AERSpBF6WxJJCZcMjCHoYYL72fzLTBJDNLorIfPQAHUH4z8MH/2RhB5m9XOI4MkaOY1KNhh
hggHyjWMEIP1N18OySzjsesV+EG3zvxUW/fgq/Tw0hpREYfYaxWkJ/VY+JuB0p1jb5zmw/UNKjh8
TL0cOr4oiEFvmnvspYmhaBalBLkppN/BiP+lSUGzXU1OECeVJEgRGkOyFR1YSFqrLnd5OUM7U6KA
8mVSlxK6ZnQMqr4woDafkQ0CUhlxk9CeC3gyI/1AtZw/DcS1JmvqQYEwG2hwHbVjsXSBCo1rPUv/
uz6RggMApDVkBKDhg3uTzygXjavXKg4fyuXoHkjojLQSmuNDs45zyaaRmeKcSrdUeaqAOifSYmQA
ssHX5txvIc5xfUSixCx2JnwJo9QF8yx3pqckqxeUF9Bba3+ASkVQheSRHFQ/vquiOhi31lEJqoNy
uG5WcP4urHJOGmFBrhQqi6SCNHD8F2dHwusW2JnifBWUo1A0YTR3qDByFhQKtZfBQZ9mO42gn1Gh
qJROX6/bEFw1uNLQHWx6eGd5/Gs4hbaMU1vonDSbdIYMr3OjJmSzVhD00DZVVnxlamLK63Wjoo0B
ZIgJygd0zKPufOlMlonmVWW4iEPRl0XabxR5fEW2PoIrBsUtdKAhS4OGCR6MW9itk/d4QEV90gXE
07dq8sE6pk6gKk9S9lvRZgDiF84CzEcQk+Cej8Uy2JBXgLGq/FR41jb7ZuSxP+VFAEDfOyYPXUBA
zDMe1r9Y3uq6VUEvgnHlleEnsaLuAMIqgrpdZIrewlGdmeIea8oKWQSzxgHOAApQ+2/T9GFx71rk
SZpadjGLNjsaT+BskdVC8YJz8MNYD7SYMCwv+TBCx7eoTMmtLMpT4upibJ8u0j9oiL/cdjmZUmcy
cIegi9hPvAYx7wI8zRIQqNhk3brLih8Wkt+e+o6eWMa1iKe86aK5l9/whmKTKcnRPFxDYP7r2AR4
0l/fFaIrBMo0cOjYfJD7YEfuLIBD7T7NkVEDL9ZCH+kwQ56rOma5t8lkZXDR4T23xHnbMc2WAWpU
YHbrW8jBZDY0kONZD1yLqhIHKDPFOUCId+VzVYGHpElf6+J1bL+5pgTUJJ43OHIcXSTnbe7gtnbh
0crBaFQzDyqlCACQLatkmw2S60I8FoDG2IsYHb/8/m5qurY1xjLNm7HaM40QSWJaPJQ/FrihuEad
dCZ2WuQuwXdghuKb93S3AJH0xwQX2MbrAFlhRp8U61/T2m/H51V26cnmifM5oFIpU3AZgjugPphb
C5J3++snReTUQFDHSMohZPxX2cCul9RbMrB9QFWiHWooOp1IfJjchx/X7Ygc2rkdbjlag0B1uISd
EUIC4FdV8mL37xZAio0Ei4fsKNza5Zl3Y8urnBnMWa0WAg+zGJ+u//4bSJMPQM4NcAGcV0+KHhNG
qwDdc6Pb6JuqClCgS/bO+nHKXtfykKP8XqybaayD+jOUyOwVwnzflsLz82OeHOoQ/MKKjABEtEdA
PI22UcR7AJNxA18WpW87F9/luGCkVV7m5EEKxhUtH6pZKKCBZAR3LefmpsaYndHxcPdBcrdG24Fp
Sc6rqOCMyOuPCW4YcaIXXqVA9Kkv8n2in5Z8Cuw5BFL/Ls6BPjdi1dcAepybx751/eYjqULIkO0q
jYRG+sHKbtpahmsRRU0M04JtBRQAHluXe2ox6pGMA74pcaqTbn9Mlx9a3tzopXHbGuYBgi0ymDob
5V+bDPAW9u5hvWbcRFN11UcQOoIvorrXtGZbOz8GlpEubuzi6fqGFuHPIKXG+gCB28Pu4SKAGuJQ
Va2DPcs92ccyUvfuyQj7rXUz7vXQeiBBsbE/Zqf+bv0OmsLQ9CEKFiqA9fSBGRZbZ6f6cmlk4U77
81F8/X1WCsiqE3xUrOMQmfkeYXcweuY+U90dWbqwBwmlOZzmxQzcLHsou/ne7d3PQPpur8+PCApw
Pj98FQSVkT7uTFwhyl2xV/bktjjGW+1zvAfvZJTvhoNMKpktLr/4WHU0ZKKrHWzJnJM0Y1LrM7uz
BnSzppOvz5/HGrThkuyBaFefm+HurQI7XVdSTPE8ftSbIKs2uITJHv6pl1gSVaVNFDdALY28HeIk
5rvOA7HWHI3cQQ1zaMyPntX+8JL+xqRW76/ZowupVLIpAWuIWyfUWltyt4kcI572eIjgRafhVrg0
3g1KoTfg+I2IsYtXJ2j6dDtXMlS66MQCmg0oA4CQSFFys5kYi2E1OTB9cBW+nTcK0JhQIfXQIlGP
5n9pp0hKVUKDqNeCuPtNCZVzSshM9f1sY07Tg3uwsm0RtA+lLI0gnLszI9zcafqUgKjZBGoQtZoR
NISN9013JSdMdNbRavh7JNzuWNMRAGzbyqKtL1n6N2oG/iid/zTnR4e6c0jNfnrZ0LDwyY2xy2sg
1Mywj9SX7qG8X2+0L8Y2P5gBXov3YEPYafNTnx1dGfTEYAty7Vu4m81TWzx2PHyLl4bJTfojDawv
1haoKVTC6SY+GpG2xcVWbqco7W/mHTBF5N68Kb7Om+ou/q+462/JlvjzkwewQXjdyQmjmvOJYs7i
7ISO6arGaYLdBPe2ASss/MEmAavdZsmCAknvY/3V630XGzpYDtlhVm6nH/0mg5zs3pE8CmQbm7uP
HH3Rs5Vt7AIpKvopC/NDKmkqEnnYP6PFPXs5WkWt+xQqVNjW4XCyt+1JMp3XdzRqcJe/n1m0Ui0F
S61uNklwfamuTw/6BS5/uzTjqbLYSiGq/K8K10ANZf2s1089FLsvTXgKiRHg4fNt+0YtjpO919z7
66OQzRD7+9l+U+x1mCiDIyvjEWfU7zSZaoRsnv7yKnGKCg6bJ+qPBnhBoZ7wg4C9B/mN62MRFb5B
uP7LgcFXXQ5Gw7WXjC5MhXF1qwevANp+zUNyq28ek5vpKWv8F3A06ltyr98seE3vyJfxie5lXbuy
OeUcTK7GpkkACYlW91TNiNJSWXDO9u3/7cIQPFwOdNXUpG0GXAcm8NaGT0LtU79DBfMOksvOXbm7
Pq+ybcg5gglqakZLcXGX0Xb+PEjqGcLqzdmq8ckHAwKjbcIG0/9YbpVg/kh2FJmoxdeD+iMed9m+
rW+n6rT8D2nX2eM4rmx/kQDl8JUKtpzaqeMXoadnWjln/fp31Pe9uzbta2Luwy52gN2FSySLxWLx
1DmsVOFubf7SMhUexKDKR6HEwHJSWAb+sYk64i/F99ot3X5h7NDK1kMwjuGn83w9WL0fKPnFnpO7
AK2hHtx0AjeyTvLQqRXSWdn4LemnoGU4C8saFURKbeA4ED6Hm8pC1+Zbt4xd3xTMwP5/OQmNdhgC
Th5CcQ4knFUGhRNLiV2qjPPi7ligHoIeIDz0oY3i2u8TrTUKFN4wFhzdwQpoMskOBjN9Hdcs2rT7
bnlhi3KOKsgC1Y8wbzwHJMogEmMSyTBoi84AXKYaIZLyJuQkSNJD2GoAQicLVVcWupp2pIlZAPC7
MeXia6jTRh/EoBl1HAVa2EXmNGhHuZCYaOv5V24888IK5SuaPPYeP3umt02sydGWvCNt9A3SjdDp
HFZD+92T4cIadfboozSoqBbj9A9Jip4PV+utQvtvktoLI9Txk/exYAz8vMczwR7L5zHlGJ7PWhrq
1GllpSlTAxaM7CPt1znPQlzcv7ZdjIE6UNCFFCh9Cwuc9BK1su1F7hi1ThrbwJKE/UoIOiuH5IOO
iuHjXc3acNRBkydqxNezQ6Tf4SpdFLaw5p5lVH7cx3b+w277wTjO8Fo6JlbhUA2G3wKNKsbg/81a
RRXNsI3b0CyGNBMsnc9HBRe6eOwJxJ/7QyToEBQuJ22C1EwuFctWFLJw4WWpim7YJsRxaGQSi0pt
HvDtDvnnO6kdEnR45UWVAhHIc+QB+XhVENsX90PPmJG7qTF4TGbFErQL0U9OqjCJqjT3E1WxZ6LD
BuLejteXVsf9YUz93U1/YYkKdHwXSro/+kBr14kZqWibMSAsfx6ODToZn2UIVKiIaBDbkoTTY9N3
xwiRbUXGVR1kqZRfK7WRcJmUQrJRTEkYSQLpdMNWPWmFdWbl63dX7sIY5crSxOddO6BrJQinj7H3
JVfLhvl5LeDNskOr1Ah9M0cfK1ZB+O4egl4utG3xjI0O/OtDC+qnlRKkgAk33i8D1dGwfxrFjd87
lf8UAU0EUMrjab070guD8wdd5BeJInBe0MHgWPcLsB0Dr7QbwIYTCHhFUhQrmFaPDc4x9GZT6Giz
ANgHfVb0Ok4llD8A7cHm/Y6kbDUK9YsqoB/osZW7xwV0VSUZHMczKd/1sPIQwnr6UEcbR4Om3rCA
5lUkE5/FY3j3JRZgjXnB0GkPke9rOz3wgqOWYzQZGA0mdC6KX3m4GLmECNUejakkLwGlZWFSf1je
6EmE9Az8A42veIKjhhe2Qd5BMGXu4Bs241JdBYt+63/0R60n7SE9qC5O4V8iR6Z1scwOo5Oj/Nue
ypZUzyi9L1i3qbsh+fKDqHlo+kiP/fmDRlNzDDu2NTNfVOvIiZ9lJ36S3qPDxDzq5vj5aBaowzRI
Rqn3PBjlMf5o/8uzKptbTKaw+Ur3rIvNPY+6HCEVfzQw3WgV9zPlmfMHzWUksx/77I9A4KPxUJt/
qmUlDHuYwGPTzoBK886ozQ0qrWtxXx3LZWG2SwQhR1h5775brVqXf338Cff9+cKx6HCQQjlWbfEJ
iatY8iJeNaQiHm69rCvAvXB+MZ30Rc6rRC+NDRgCjU/VHIpiBR5sCIa9PB7QvWhzaYY6rwAsnKB2
hvCGQjlPJJMFN5UYbkHnIp0/VbqaYRzSU7ls7QGPMJ5ZvMsrou3ynez69rQaFtJJMXtntMJFkhHZ
zn5FzrQbrWEXbPpX/LkSSfwrWGamwsgM7vV4AWT470hBt7lEUxSghonvG7OXCsC/rWwWAQkTSC6Z
4S6zeO2XZ6xVXFMeT/zdPPTSMBWihtpXU/BoIUSZvcmTyNTWMtGt1BWJztg4986wS1NU8JmyrkzT
YvYlW3GrPcoC9lzxZAyI5UpUtPHlRoLWEqxsh9/72B1ITTq7g0/9gcyGazyljFoHa1RUwOmEZizD
APYaS7UNp7XmcbFUIVjbkAo5Ml/oodHByCQQbjetYth4PG8/gNYHUY0GKyng/cEw0I2M9k1UpQvQ
pZv5SrRVS3kpnni37cxum+2Glxzhu/39CQmYx19wd4xo6pyfZQFbkij3MKaQj7QJZ7RRHdATawwf
tfSstYxyw91AAPoUtBeiLRZMKteZwIhGJ99LGwDPFVJmrQl5tsiwJt9kKkrfP2zRIIAWemQcgFRe
m8rBJJmlEroEpJMG9nvd6dH5oocvgyA4nS6aeIIlLXovtFYGzxCa57ZK+pmCgeTxvN59ZEXDHro3
0UAHqdb5snCRO0Z8qg6RhyELjdkXv33VKQu7g6rEW8h/VKBSUqeBGFFqp8pmklYsXOQ9GgUZ1N6z
RAN63VDlubaP4J7oyjCj0wvZbOMveRyIDK7IrF/232nk9JAi7V1hWA3Gb8bQ7642uMfmxkFgTWnG
Z14PFLkIgCIX9Y4grg75ewjKBPQicfIyb3mnSRd4hJ6b+5E2mo184JuSTGNBZnUUlpbWfCrfbDEg
DqALBoZoUGxcT0QGBTWlSOZetDjTSVJxpzY3TmEDPT0DLZV2lEQB6YH+BsVW/M6YivkIfWScOmLj
pqgqrkDHBYTIrKASzrL03vkbdJ+4UyTv6haMaalv59/Bf6EiIAPrixdc4M0VkGxeDxtVDj9vWvTl
QPql0behvumLp4HF1nhvcucGFn3mwsWOo7w8y8NKbVQDp0vVrf0wW4lFi5GV5zIQcVtqPqdKeANB
3Nfjeb3nYZdmqeKBV0/oL5pgVlw0aEzwi9TmvIx4Wrltxpaxle+dbQDtw5MN0NUCTX89k6MqcUUz
YSbj4htigjn6bZnKUffOM/AegWp13rMifbWt5SQIOBS84Bm+mUvvyPrkPLPiyB5bsAPlAiPs363Y
g5Adb+2o/6JTgAqTvFjm/2rNKRS8jNaffgny/7ImWXUwlm3COUWAVyZ0TfMGXhDCZSmicNtMtl7o
n0XAMx7P7k4xOmlAvALVAyBFrqe45fhE5gKspyRXhBOeYwkduRqr/+5u2gU2HwWFIBAj4n59baYf
o0KMdQ57Arwukts2MeFjDX2RndVFNkhX5MIMMxNvP4/d9e7wwLcys+kCp/7zVn1xFnjTpKRBE0EF
r9NnvQVlUK3eY7jp3dGBcUKBpBD8CIj769GJQiMmUtECnR6G+VrPeMmMpTqwDY+P3GYSGwf1T2k9
FvhXuf4u9aW6blFtZ9Si7pF8AH0FpO0M3QNOnsoFm6qLDA4Vx0037v3YqsKeQDWRSMpS0+x8shVO
2kIoqpxqy8+Cd1FeevKWQxEin7WsG3/595N/+TmUp0MbW6nQcAOoqRYtW5C+TMNzxrF8614gBA8m
WtjB1oCeeSrQQ0o46/sSp0xaa7ZmfIxDtc41NAerIHGs/Z0mlqTMWSzKlGMBZY4ix9zChJ1sgKKK
ioPo964DMY3Co+Cre2B1bD/+5LSBcaDPu+/iEJutoFqE35/pV2fmxGvHAldpacS+ER0h0/7Kec0O
HVKsmhSVh/7Lho7eLxD3gwmA7lP3JKHz5YGLjrhEmF2wTvuVDjqYqjs/9oa7dsD9Y6C2DFkSWr6T
k7wmAwwxPjZRYg1+4OjhWvZKVwsZaKa7k3ZhiNqNw+Bnggdp9CPf/PKy56l6fjwQxu/T6p0AU6rq
NObx0dDiXwa4XQ2V9eBJ57D/WpR/xiBTCw/CvhwIyzQ+AmmwrcCDgL+ENdTdcGl1ByiLmaWMe/nj
gdFllhurVE7hlUrCSRxGpn4MzvjH28sukIMb73V6f2zpzu6BD/zbF2iSZl/lOhUnb3wc9NrhEx1t
lWHrDAbP6vyjgsP/jghAupmNF30B1DyiOgrEZVfFxygx0UIRgVqJVCmRN9mCXfi7P6p/jFHT1wVK
hsIGjBX6U/rZ7zif1CXEcKyMQGveHLYZKpxW+3dR9maIVCTyQ3kUe66Mj61cbMYJ9ThgFMGoxaLw
oBKlHzuCaiAZA2vGDCS+jkVeWahB4Wn6IfHE/YR7nFcoOMvV1dgcmvQ9ZPaD39tnIigs0EaJXAnH
2rXBMALRHZQ1jYPUnwR9NUJZ87EX3jUw309kA8QkN+QnIt/VKtggjUNtbGT9afJZV/x7U4bkA28K
CK5gHaAiUQsWw6TSPO+QN6LpCU8zCX1Ypw7ASsDeySXPuOzTCcDPGuHqLQIa+6++hespEwqoiYtl
wB0gjJ2ORE1kqw1fqv6l6EY3BVSjtNr2ZOR4I3rhQ5LLKfEMRykLM8oZUfJ2MwDWj4chMBPgDAM7
5fWn5HkX52UxcAf0cZtSNdgpdPeMiMGBQBcSMWJIlKJ1E68daNTGXejaTMKVWullkX9c/xqP0Zui
rqaFApSjG37JnlkXzDeF24iiQrkNA8KNFqOiK5fAF2RyoCThUW1QAkcsKadFtk++g1Bw/MwJWaWw
O0EZ7NtIbWYENxQr6RxA4/hhwB02POaSYtZBupCNV+NLCSxFMFshWU1asJ3QYPd4b9wzC1IzQMZR
x0ALKd02EGlSDuKVLjzWuA5aqo5XpNToNNuTqv4YpWXmakaPOkrRB24clsKzgUu+8/gjbn0IdzJd
Rrcd7n+zeMT14nJdCumxegqPRTjqJrS/sX2anHMLxWOxJlP3WvgRJDfmNEsEJse4YbrXurHvBD7K
jtrJr4kzrKJjvXk8mlvPuTZBjUZqFS/JutmEQHTOblqioSiX6YdpStaJv0Rzvv33FhE6wTWJ4stM
yHU9f50fpnrIJ9mxAreYTyaDZNLGN6y8NTtZJirrAfDeCC/tUfFOUjJBihXYk1FR5ycSFLao2FO8
mgGTyVk8Ph4eXXH8WbQLezRpgZcUUxiHsMcJpt58qhVR2nWAtv6mWKa52QF1ELpNmSP+yGZwaIA/
Zgn60XXk+RugSC7ijEKCjo6X2YcvbphpnfBdrHnZUS0bomyqcddxn56/Fdpzmq/b4qsufhkp0b8H
4dDkup3lglmHCZGGcB3nOUn8dDVVPGPn3DkJ5s/C0iM+ohmPbpNoQboRoq8Nn5VanL9R9U36LnxK
ZqAR/pd/qlNSLZRt79aOCBVhRvC44wcwjv4FsAahdEOrgUVNAkiiGuVHoTVQurBaBP/FUCBlQKtp
stUYG+v2ZoGx4uoy372BNfm5nl8sQdbicbCSuOwYyNk5Poo60qD02S/iBcPf7gSJuYsfBD+4+mFo
c0JxYaiuq2aMxCQ/9s2nLPfE8Na9hX2V2u/fAOx8h8Cc6edaQZUjB9xkXTJuNj9sAVf3QbRXgw0Z
OotYVRQaqA8YW4kP1ZqXj6VdbPJd4soH9SCuItdf6e50MD6CY39WFsD1WJVpuCzFEbrQoeMkuLJP
ObuiQ348ReHzmIETpatPYRmCrNACtTn+2ENBD+imJ2NEm2LHEgz+uYc+GvvsBReTXxV+NiCCy0fR
zFyAM4HlatbZslmi7WE9LMOF76oO+vzAUi4epH3s5I64FBfJgiUifXs0zrOAeiR4t8DuxtNdXH3J
gwLbxyyowlYuPmVxhUsTkXhX4RZSfmwUpwfFG8P3RAyPHj5a99HkPnNYoVPmevilWhRDGZbKUSHi
N/hNoVG69TcQBNp7JH9i4W9uVxqJBvJIJDjIcmRoSF6b40ddrVuRU49vyZP/IWdmGxH1qdjiqjZF
Fs9I4242FjBiyBNB2grAytz0dG0txltx7CexcRQNu+3cBOzvsjkSTlJY03jXEugJZsVSjI7eQXVX
1lWbJ8axW3br7jU7lVvx3UOfjL6Mn6JFbQeb7I9cM8yyrFL7Jh4TPFd5sDoG396B67+hwEWahRZU
rLg//9KVm8wzeTE+apekbeXXQ42ZLCp0ELz6HHjKS5W0x4oHCtw0xhcx+MArEdx12aKLKWPVt2/u
PLhqQ1jk52kfrWv0jdsr8KoJVKx3bBXA3qV1bPr+Yqc+P94Od4Z5ZWXeLRfBQEi8Iu2n3jumxHn9
6zIINQTq4qm3OcfzgBEf2x3wmtrTud97LSkIyvCLx8O4vb7MpjSEcgVMXTiuqXGUCQhuuV7yjvyB
R/39y3Cyk/fOu3D8KDS9V2PPUkWj3x9Ayop7BIh9wbsE3j1wqVxPnTfyvtwqgn/ilv467KxhbYD4
e5U6p3bJ/6q2+i5/VSzFYox03sKUY6rwBwhmgZOGR3362qyCEu0UyEFwSmUHt5XahKSEBP58CaoT
pcOS2b3jhSCcRt0fAXPW2qU2XFnpRtlnYXCCms5CS0mPbownLyU8ozPhJvXAyiHNwr0ToEEELirj
VfM4CycwWeHSgHa633l3Qu88GRsWZvfWUcCDrMOENr9izCxW19NX5VAS8+sgOeHRTV+ofyqeBK/B
K4fTYBM6wR/l9/B3QA9ggK8tUgs2iJ4PlLOfnISvrCDdKxRLajymko71RnMTHClDlEPK/VD6vI+h
hT4ZiHLUIPAuLR+73028oGzQiZPYaYmAI+bU7Q0biejjX2euDuVuILDUy0jCzwfnfFebkaXtYnXZ
vlmppXDIBAmgCAyT8xdf7SdqRFSg78Be4NcTTPb2r/45EU0AVw623qw88/cBcr+Pzd1k9JS1eQ0v
4q3Bd5NWzQMs4X4J8fbA7iPbm7bGXma1O9yzZSBSgJNLxOMKDV4VxNYohVrEWuUE4DsOJZavsTX1
5dwZxsIo3E4j4CowApYIYH8NWpgnGKR46v24P+lcED21UV/jMVZjEe3cujhCA55W8AwJWwCmXE9f
wDdc2QeZfIpTq1NsBZfCdZPvJ/nweJlu3Rx2cN3DaYKs7UZwVVbGJIm4Vj6B30Vo8NTKmaH+/tjG
bWoIqPulEcrZ03SSy7If5NNb/Al3CI+Bk7xmL+pX9xm/PrZ1e+H5sQW+aLSOYIXoOJ4B4gOuvUk+
Nc4Qf8gfWUdwsTakr9Tbx7GrFANJ4nUPGRrUvIXDTH1avdSVa6DPoiX1JmERa95dSTDu/t8HUduu
VyYhGhNBPpUv6WjnkCeKZNC3gP1Mchljn53ieodjnoEgwqvyXHKkS5tSMbU1Dz3B07o33ww09X3I
9gQpmsAKzcF8r8+fn98jObWE1UN1c3jOk35heN6gF5vdL9UsbgIJelHPsQpwZPTpuyx+fRolhePl
0gi4nq+N8HI2adokwsi2OBXuL8+NFwbAWMYCbNzO46m8LRRRxqjTEy8AKM8i6z111ZJHYehJO0o+
WZBmhZ5e4u+7nepZHGse7++Uf0/kzbZP8smY+AgTGb9IZ9GU0QgvHLQtt0VB1X48xJtEhBohdYga
RZkIEaLCySoPbvfCMUost1kj9fvUAaoJQxs3HvxePKSlGYlWsB9TqwVXEdHsGrsytdDy8jWNtsy8
+s6rQ20EHAYGKCjRfoJaFuWPhcT1eNMNlFO1ARXG2ts0tvcEP1nUaxaF870lu7RFP1tERp6WquLJ
J34xbCKLfO0Vs7LzzbB/vF40OdHs/1eGKJes0cIjc6GGUH2qzo7UkGbNv8v7bF1braUDv1s9Ay1S
EG5f+3+frlzbpo6jrhwkCLIY8qkKbH/t7fdkWnAfymL6lkw/IEyDdwLK1Vgp5wQrth/HFSZVIZPD
293SWFTo+GbM6O1Rfj0qykXTIh/TcuDkU29GbrYvt35J0HuBCZXM7jlYta81I6u8cxhcjYs6CQHt
rTJwfisnfZGTzWAz9vTNgMD2gCshZKlkVEcEGjEhx80AOK0MkiiwGgjFK1ijGFN2c8TMFjQBiKUZ
qYq/r4NwaCTpfEPUTsUb/605UYTNzNVkdBKk4nZsBaxM+cYTIG0PsRPcy1CngPbm/N8vjpYqzJU0
lAT/DBYk4YzedehOYXND1UaLHL0C0kEBD/ixMwJWML4JkLNl5HpABqNQrNGtV4EU+t2UDv5Zy10d
N90SqWvf/mZM6M0t98cKSsOgHcM1l04nPc8PoEeC8Sll4EihXaHvuKkBPFjI9eSqWmwlC6HxF4/N
3ptVtHrhRRK1BHAtUssoAVjTQAndPwMwZE7qFq9mZgHxujxYCNGXlEzksb0bv5/55tHihfonwjGk
ia5XsZGkoJJGMTiPK972V74r2D2j1H1bZJ1twPtnbjhQmNNvfyk3hEbYycE5cOXVsBnWqltvZAew
TMYmvj3aKEvU7HlSOWqxrATnyuFAygUK7lW5rZaxWdhoMTqErrCC8B0LG3CbAFFmqUmMob7b9hPM
9qtgHy5lM9sLh/doV7q6w8Sk3/HLq9mkYmMWtBPH5WpwjndnH2pzJ+h4O9G2XOas2Zxn6+qwpoZF
xcRS5H0v9jAsbqkvNAc0e79x4VkJNr8MthwjsbvriBdOMm/6i3DSp7oUJBmGFe6ehNfsM3dY45lz
i9vhgAsROws4PBq4mklGosS8FJx5s7fVlb8clqD+ekId5PGWus0HMG94KQO8Zr753vg7iv65GqtV
eM7tyRHNyUos0OatVSt2J1MysZmt0EEb5fKFYfjWNWblHzygoTkED/70dRuQfFXzAJT/cX9QOOMl
JfnWFvKaRVd+Z0tfW6JWSx6Eyk86WGqszp2I5xT2q2TX65xxbt6i59BPczmk2W0u3CLo89Cb5iFJ
uDbtPrr9l6NbynZ0gqP/jocx1jHKmkLqVCvGaAJQHfZGRCrO1OwWfVGoqDIpBu4aAscUINQqOnpo
sHqYpHIJEv/ojLImntctYac/CTZaMk/y8bFb0HRnOuBKAIX+Y4pKuvNw0hJAbqJzaVebxCnNxPro
nJSkS8gULvuCjHvxSX8qXeWHt2s8Dl+/0UHC0pplfYc6T8nFWkYpTvWywXf0q8QVsDOajX7A+xdv
jnbm+La/CN3ead9iN3mJdsZCMhv0omou06lm77yOBFcTQjMZB3qpI8PEhxRWY9Vkqk3u2Lx+vYNy
f1stQsezPTv6a0DX3BkGFbUZBSxChYLaMnEq5p0CLbxz5wDdIG0Cc1pPnqlb/FO5aT5XZnQotuWr
wCLNuA2s13apHZQm2VzMgl3/U14Ja1HAezLPcLHb0Hptg9o1QxGEwFn97Bp0hJNfquWdUod1RMzn
Db1saMMBF74CUDay2Wv/4cSwGWsIDJ0zZVNH+1H57Y2s4E1T3v1slksj1PFaeEJRtSOM8At55S34
Vf/zJl87IQAW7cJb1ItqKawmW1uoTm7lTr9klYtuLwvQGZvplmdaTEWUKU8ZjcaXQCOfnFXw6Q5S
R+LYfBwS5vWgZ/LSAuUTSRtFZSRWyblDI99Y7FI9M7vR5mJoth6lJv/7ExEC0GCqnz0f1O70i1Ek
ahE0m+T4XEuHoTUbDlA72++PnATOMMFWAEHwUt7NW3FRgfwQbFuQD7ZydFMWGzUAFVbuPJ6Ae66E
GwREgvFdeKyjXKkS0xZbUcQUe0Vrob46WSkkU+y4qz4fW7otQ2Dfz4QiuJhBHBb75Npr+0nXc7Uv
0nP7Xe+EdWpufLf8Ep6jrbBnmLrnOEC/oncCT4MgHxevTRVx1BRNWKbnKZlG0Rxzv/gj923ImS0a
o/5oTZNrkENupg06qOq3URxG1Ux8r9+qQpOjbZozIlx0ai75qhW1LReM75uHSrvd5fdRUxGq0ej7
ZZOe43w9ZOPGAHNGMKGFnQ8tMfmd40yQlQzStaUlPQcDgBj94fEn3J0hFaTNgAiDeJYWSVT4kOvT
KUnPha6sDFDccjUINf/aBviSZ8E+KBrh8kgdc0Watj7qwOlZ5wuAViPRN428MxgefC8zAh+PNkOI
ELQUhYoS6MtAQ8uUZufK6qzJEpDO6q5qyYCoGys8eC9VBrLj9mkMoRfyh5BqwqMzRDWo+0AmpDIH
VqPsDMLXmQgUPfB7+7NYLLU9K8G8s04wpaHPDAApHJjzf79IFRStK4vGy4EBM/es+ur9mbv4cWoc
hjdo2VgV2dmr2/7J4CrxTRmj6sAVbWsG88oSge9UHRTLWgGfLGoBQs4AxkrmoKImsGj0VEjMukhm
LHhg1AFjbW/fShRcyYEQlvBuhhBFIxEbTxv9Qte6M1+YOvAlAfq/QC51KP0/DbqOAYcyjn3nRmJ4
QscfKVtIitdnvw3MESpTniVxtiEB51BuKhZN2o/7Xm9ifBuqWHgtBxYR7XjXS8NPfJmoXNWfuXJZ
+oJTeL9aHiE6OvoBWsGn5ZjVdqyUJNWckAtdrwNuC0qNaUk4aJW8DcZbw20AW8kTR1XsIF0mwXcL
TWD9SQebGP7vttqCSifsADKfCgJGPXVsSF7YHCpaPB71ijdOBknhtixqi/e+Mj63g134J+0WVfxL
jd6MntSAwz/e1bdHpgKS6B+8OKRARTq2Iog2USco/TkFGoFkaqfafJvwjhyF37VcgiRb1H93Lcfi
Wv457an5RjFUQuMBykGo61FntRCC8KzhdYABh1dPGdyBd3LfzbPjmB/5cC9pYMh+MYaXkEO+HJDC
EOziSfqluiK3Sjf8KdKsSNfNaAd6qcI3FeEpqIHkdOW1rDuKagnbMQTB9nDQRruww71oOFADIkVF
hm2uLrrQLKVn449oWI8n9BZui3QAmHDscTAmoPxEJY2ZUveaV3H9mY8DAHzBHCQ/gcq9Vk1NXgTT
ti0LKEJb2kEx1bXin1RtW1YD0aKFvksDEsQsrKs0h0x6qi+/iHLtoZKHeAy8/tyFGRGcvnTich8b
Zu03ZmGki1GF7LmFV5F8o7pq8Nm9eAGpuL3Cm2nzxnUW9Ac9fQln3I6BPWmWmG4zcJJwlgDgsreM
kxKeY47N2reagHX637ytAF4PjWbIdUBpG7gt6tyJ+7gYJnGIzwqxvNEeB9xc7dNIlD2LKPkme6Is
UQ8esaiFcpH18TnyOMUdoDluVtOgW70AXq/HXnJzs5hNAVeF9hMUbrAHrqNN6eldUk4TVMqIpY1O
ZwImA7ZL1h355ryZzSiIZxKOUxVk9Ndmar2NEiCwYcYAoh4ZUmuKesM61X5qxlcOBjMIHVimWZEK
9G/XZgRDLFJNrPNzXQ3cMvPlHKyyfOjFC6FUc8XMRw29PEkjV4spadvKTOQk1M0+HuOKdCUP7BM3
hXphZtCHGs3MGyET50GqCdivIqyjRdS2nb8LOS4IyICWHYFIkieeykIy4JqQHerMVB3rhBQt1GNM
Poh7RNnKM1CQCtT+MzG4yHPaKQskc8q47iPMQVpv8tWosYgqb49hTIYEVCrqVMCvoav7ejJ4ucr6
1BCS8+A0brmTrHoROCGe6KLdp7xMBtIyfOk2gaEsUqusdm03dT6y/sYpNttQWqW9GboIcBNUKzjL
OzLxxTcZ73xUott3pqIDGweNFmnHKi4kAKJwz9g1Tl87QBdDyK116s5ushd5Xf8O0MqAPPjxtrkt
0MEwWpnRzSDj2ABB3fXkCoXujUKYpufa1oi82gam6jb2eGYE8fnwoRz6ygw1o4kWjGkDNbJza6bP
76dvFqCMOQ7q9KsNUCj4BQx4C23dkM1OsiNi/j2kkZou6izitW4qinoeh12SCGFGJ7sAgAyTsSz3
/OFyWagTRgknrzZSLAtAMA6G5Dg+kV2d+Ka2isjfUmRBFB1egLsOHv6AO4Ew/LUXdBWvV6E0m7N6
u3HFP7VFupeKqK+/Hw/sJjuiDFHuFgxTNPZFmJ7fwEGz9klkpw7D1W5fWWYbuLQhSKOwDq++Hgxy
JDzujDlsOE+YNncTb04HZl327gpdWBGvrUR6WaKnDFZQdhCIIyzR3wloyfNzYX4zLqP3Jg3YgZk6
GjQ/eJO4NjUIepwIoZ+duYC85QMY4COfLJePV+bOAYrqHlpceDyYGkjbr43klSGVstTiJkW8D+kp
czvCNwuzZpBu3t2ol3bmeb24sbVIfTkug523ySPGlvjnJiGrk85qA783aZd2KJfOE2mQjBB2vINo
1qb6hAcVm+FqN3kgPO3SBuXN0Pds20JtsvPaUwj6un4PLK7H26oQZYKKa1ytoSTQ1piuxBUXvMnZ
3IdknlhPr/Ns0PH5ciTzbF6sCj81khIKGEnkqiun2sxNiq5WHeWMnIJnVvH03mlwaY1yaEHoBGOs
MSh0I3zGITG/GQszT/yD4dD6TwmKhWql4ubeuLIVrRi/fi8/uFx3uhuoyCBJCW3A7KyuICCu2CrZ
Veby92hKpHx9vC1ZDkCXRLVK9bsqKLPzaCLhJLOqSWmlGwG9Msy64Jz5P5o2am+Ccbzr8q6a1wWJ
gCNGJHZCh7MY3sbYmnTRJurVgasmOFtjDScIvi8qM7RYmjS3AMDrnUPXRvJkGPsxxsSV35Eju3+M
tYumTMWOT+NSXIu4Wr08XirWsKgcp484xS9GGLTC4590s1qyhsTYNjRhce4lvCfxMPAmm8JS/kpM
1osCywIVBvqi5NqJx8bUt+vJGQgu26y9zzhn6MMskP0piRUsfg92jnJR2Stc0QnjxLybA/wTYdBB
dx3PRpBqiVrdzZ48mt0GNNm/e2e11E3O/f141RnB4Iawp/InOa0kbBorMCPjsLGfeZ70RH6tA5KZ
rC4Xxvl5e1OQal/guTm0OZYCGQ6z+EytZFWYrCm8l+BcTiEVDHzRFzy/+AkGs86HblbOZCnLag1u
9cY0E5Mxj3Na9p+DD7p4rpfMr3U5r6R5+8TkQ1pHlmptnuMn1iZ6fGajrffaTOOVUd+MmD+UDWW3
hqb5kjGQx1FUpvV8oCQ9iGEF38NFtTnp+2Bt2qbOarxnOsK8ly+O7Kyom54D/ceZ/yakdibTBOsj
YR11jyOCJlMRocskIRtVpFG9iWdO3QQC+CkwQ1Mm3WeG+6n23W64RWazLnT37c5YRVSq0ARABdPY
rwYf1QlEb7uytjWBZjojXN8PRP9YoOYvVcKe5/MkOwun/MiZzUrCQy2LRZ81DGr6hFLpKx4cEMiq
P1CKd5bS/rG3sQxQqRSvDiGqJjCQTiQhGdG/oufHFv6Do/17omg4htGiXWYcYWLb65ZqTjtbyuyV
ObIwyvNc3AaAf+zMAeLCoUH+j7wqizPUCPiXyNKfnhObsTcZa65Sl5xZVUmGgOPszQbh0OE22Kti
yzDyH1K2fwZCRc6o6JSx0iKEGEdfpMA/cyRe1Fa0S5as7Tl/8KM5o4Jm0leplDa4GkabNTinHV0i
nfk+bTNzyaqK3Q+c/4yKCpxC2XR9pPwPad+13DiybPtDBxHwIF6rABC0cpRa6heE1JLgPWG//i7o
ntgCS9isON0vPTHRM0xkVbpKszJEVW/7HBL9gcPKz66fr3jt+/cZjc/MOpSqBncj1VuDSLIlaUQ6
CkfUbkjqVMRO0P10fx9/hNToiYzoimMQlgVdQfJ4wuBDJy9jEWSt1YqgmYqJWOLVbyRiuGg2AnoY
5fm6SQJ+XNuMEmMWMO3ZJIWGmqz8Ufq0QkonIKa16w8FdTnB9lL6dCrH/ocrxkIYaZakYQuuBoy9
AAR6/0rtxN1+PimIUmSO7C8+vL6JsZAFyI11SAeDWLAJHmjpXDdFi8Zu9uuMhViVZu7BQGSnp99j
QO7TPw/Xf3/RPCAVOkEuTMl35lpKdAUDAQLhr9VbVuoOj1FKEFldJzL9yI+7nxFh7qMoyqqQesQ5
qzUc6foRMx//RkFhgt9KwAhS4CPEDp5HggUqmGEXXU54uHjR31ywW4YBffq/Ue/9+o4jsYu3PPtp
xkjLQ4g+zhoHJD91aw0LCVSXc888CsqlpynOhRljuBWmDL11Z/vBu/9HFhiz7KHLDT0yIJDctrSz
bO4TetlWzQ6JscZASOuGwICoAmjn/i2nt50l7ivK4YMjq2y5KzErQE2poDLcPb+Zr4gw3/9JGViT
G5jCWWpkEAhOoxuv97lTra9TWHRbs4NidHoYzmmuoYR0Sjb+o4iNcBy/teztZwQYfV7lhVAm0ztJ
XT9VlrJbBZPNwN5ZjlZzGGFNq6F2YxSXUIvyiM26p4zyXuYLl412Iw0ritD0JKKj8FIr0tLDg+Ks
5Ahb8DLHnh6HZD5PopaO64LKxOYsyiswUm7iD5Q2bcV5k8gGCyxQqhl44f2Cjl/Qmf5+RkfKy6wX
J27w/t9MBzbwZHfhQjQ0N6GFHsA5usR20ceqgl2LupbjJe7ICdpZ+5Jz5Us5rAsSzGEBpR9oKwJI
eL8bu3u6KZz6sbBFS3qi8XtAONq+4P4uqDFHZha5NJ4LPT89ewdHLKkKBA3sFKDVx3WV5NFhVLKS
V905qSc66DHHzuwj9Y68hxePBqOV8CGCprc4uYHqa+8OmUYLvfMVKU/XeVnwg/MzYzPN8dnojHii
A/RkkrfcZMJCVkST0OU7NYainY7dmWueO0kSRpxV+NTZNVlhezZREC/y1X8pkXVBijkyT+iA3yaD
lIYpWAOPFifAVnNIQGAPRPzFS/gs3tA3Z18ebqagdaQ0cTRxphHTEWhLsZ/8k+Nelq3NjAgTMcqq
3zdNDyIxiTa7wR6PyJM8cmIhLhUmYhm0s2kEIqiUtro+xLuS+o/S5+Pwi0OId2RM3NIXY4w2ia8j
a14lV3+ws9+f1+X5Z7cVQGDQeS1iUBNo51hYcGk3807qqs5Qpyeyd4iPxWbYpkdvffKs8BAe0Aqx
f+mfhn1uoQ/Cvk7767eZ0PiCNuOBfLQri1j5h2RGQJP3ygqtGmtcrCpYp7avug1Q3ktM8lfdtrXQ
Co49Mq1CRXugwAzpX/J0wgoJdxjTUD/TrWGXW8VJcrKqSHpYHeRtjL17H2VMqoikb5WCDS0keu72
mW/5ntv4KVUOSYrFka746q3W2Jyn/lrFNOhf0XUYVqfzuG4zbDDZnHXS+py66ILzBaqFhtlKjC2g
54eJ2dssAwB4JeH1K1nFbtTIY2hxIhUeCUYXWgNPW8Xsppy4TB19//rAG7xYikovuGAUQRFkfZDP
YnbKK/Jc2jJVfJJpOMc73mzvkrW6IMXoQoPNjSu9Aje1HW2KhD4DDbGiZUKnuouxSTm+ccHOX5Bj
1MIMZGDmpyC3Ez/QCiW9XBf9JRNy8fuM6KsrNTmP6Bg9jTeo8hvo6ApoRtyn3JXvr5NaCIwuKDEx
RYnOBcWXQGlYy/RQr1d/3H8jwIQRaqxVkaKPUxFJpG/6bcVhYMEKXjDAhA+9VOdZFkFVkBreqHaV
kFf3k3PdPF2ZvmHmnMoulLsmhiCHmLlzhsYeFJeXb7p+EegavKSBDbmVnhug0Xwe8rVqFU8epxP/
+kkBnPuSQqyM55Un4ia8x5y0p84kNLcox8fy2GB03it1bBcuwcauRaL+sfu/YpJNqBn/MYw/JnAS
qe6VUkQ1JSeHkETWPXZ68iYxeCwwyg0U/czv6wF5HxFFycTCvmLOVN/CW+GCC0a9PSHTOymZzEe4
RZ+wI/PazjkGRGerTn0c1rLngYKwE7eHqWoCKK3eefQt3uzrdd3QRUa/ReTox9rAjZQlWRHqoxOh
dLn2fZJ+Jha4ODFGy4vc0JT4jDt5xttKhpc3aLk3nrackOq6XddZoBmMoOVKpoKZ0+ZMeI8Qzkmx
IS6kWjWjBD8utpYzkvQjPJxLbjKZc1JfkjGzVXmaqnUXwB52VHF+T3OVOglvI95zl2NMvkruMzKe
agSal0PANOI44gN9z22O0V2kgMVfgPtQsaLhx1tHXwEfoVWgJAa6qfKRaHeke+dEQUu91ZjL+KbC
mPY6U8bQN2UoimsQq07cEtkHB0t0LQBm58RDcbtdi2gqzhFYxEd97Z4xit/8+rRfxZstL4+6aHq+
v4YVEcTioSKI4Dkm+e/SekF/NedUF4VwRoFxArmc537pgcL5TEwq3O46qOt1j79o3WYkGBeAYcgi
kzOQeMK16aCSe+Q6BR4TTLQXoTgkqGfIeFJZTkhW+0AnBeWIBkf+viopMwlPmqCUuw5ENBK0pMbL
w7xxMBaTn64zw6PDOAO1WdVhecZxDfR3NTomhiKorT1eJ8I7MSbMq/pVWOu4ldOu2jvoTbSqp4qT
nuLJLuMIwrbr47wDCePGaXeRy7NsPLGaWJzdR60buVnWuA8MGmOdMcCFH66fEY8AYwrMbERdG/b/
ND48a/eNw+2rXjTN34rx9diecaBGfRCnE0Q9sPc3JnmOjz1BWTPZ+s51TjhX8TUoOCPU9AoGegUQ
yv7k5AaaHr5zdPxrO+4PhzzjhVHyWmgavZFw26V9tiRHpBrqStjfh0JziJnStqLGnV2Rh3deMzxH
ktmFfpoaNNMM5HSIklVH5Ne2I9r79fPjqCSLEY4dSsVQlKARbTp79fRHWhvr8ePf7MtXBXx2Sf2q
MYvMAJGOajlgtyyJvlTHfyTC6L3ilUMC2BXoffkEA3ZMNxi6orz2nKWq8tyLstOGcLDnoZ0EzurN
NcZhW7o5n8rn2FHfdqrLI/cTbWF6BcyEjzEFUe21XVtD+J7bvaTb4f5wwhTibdxjurjfKk+U9r0F
PqXY/sT06F9mNmYfwJiKqPETDUAAkxAefNffqg8r8mBYq795sX2TYUu3att3WTA562dxvRu+mlQw
SZi/XZf25TzNjAwTE4yBkRWlh9vr4RrQB/f+6tFszdGpperF/NK+IrGZvIswFoMR4MzQS9rZWF/k
YSEnkEwByiMfIlLAevCwY7icMYFC6IUGhuNwgNY5I3lEXpFHCx0Xy0/+8QjVS+cUdFE5qCGOEK/S
9DFc/3rNqHHLy6hxbB9bk0tEwTNSSftq+e2Jv2lt8f4fGWEMBsYp+1TrQeKQuo4TvWe1Q5Pn60QW
2cAg49RZg63Q7AgvNruXfZWvECkA1PklB3ic7oZ/Y/hmNBgNLeJQF6QENLD5CMvjqbRVn4cdL4m6
6Ci+qfzw6KWmoWCtT7Fb9KLcoQ9/avY1OLwsv+ZnZBgF1VdAnzAQv52sgQa3JsHibiJtz0f3+r18
dbT8cOozOoxTx+aGlX/OQScu1lil+tsjE+oYoTYwNDfbY33aRRvBWW1rYuBFVACoFxPVnCf4cip3
9hGMzubACtWLcGJWznf+HRYI6Q/wIb8CIqxTi+dLlk3EjByjuWPgYeB1gKDsDjKmZS2pnZpk5DWP
rcXgb0aHCfPDNO/SvDampx0qE+S5tfzt+Pl5/QY5msWucq3SNgl9EUQwhlY+7eSO4GWEYZTrVCYb
cE1M2Ei/NwMP4M1oyQHQEOmwiuavYv3ZYU18znzFkKXBULaTIOpEtTDc/P5vHDDWIZTPGG/q8Ps9
ZkGOGbetYVKUKyfEOm4MgQ9DrOGEvsq0zptvhxv6Gtk8NISlyQbAPPzHlLKNV0EnIysmgJGpr0Gm
NyNB1y/WvXH7/zmSxXrvtte93PPBUUoA/EwbEtw9NRgSFm6C22JTiesWVWGM7Rin6zfFsbDs7Luw
6rKpDD29ws0H4aY9AS/A0QOLI9KL7AFsbOr1Q5M5e46YP6tgX00YnebpvIs3j7HFteKLFmBGg7Gu
QxfGQteBxk5fZ3txK1k9GRT6+nfvzBXmd4FXCegoFv0AsFlx6GMROe7qKTkBcPnJJyEwU+Carl/O
4jtzRoixaXqbNnUpRhMhA/tcMB3IazNeFvAZCSYewSbnUUrGeGpDkhCdDnZNP3oKX24FhJdlXpS1
GS3GrvXnfsCOLZxbG9MjUP3wgggtkxczLHucGRnGuJnjaiyMCGSeR2vc3+o3zf4u56T5ls8NWzsx
xQ9pxrqCSwtat+OARRDZ1OrQOvlr94q4lNbWkBPVkS2uyE0RyA+D903OmGR/ZrDrCOvCBLHI8Zgd
neEJKIXkdqTes2RzPNzy6c0oMbFQaWZmG2mgJGIj9k1gqdjLlIIhnjAsyvaMDqOtWLnaCApWR54s
rF4Q4OcETo1/kRMDHRpYCDKNqLNF/qZT27hLK4gb0CR1OsUdU7qZ38m+5K/nhJgjyzyv11PvPKlp
fAyxMautrPP+rSelJf+BRNT78nSmf3NRc6rMAYrC2VPHAQeokPE5xbvyDJD5FjkhHqHph1jZmxNi
AsZeaoV+SJv8ZCAvmLyotCb3GRnt6lhsOSnCRbWa02KixSQS/exc4s7ODiK4wZYmrXJqq4C14C2t
WDJHc1qMddWGBkKo49raCS3XxSRHbgGu37puwyWedEx/P1Ndo1ZMLPYGmQL1zgl1GLimN9hUAZFv
6dnGFjIfZpALC8cjyxhb9MhKxtmsJwM1OtUGIIeW+qra6F0+28mx/y096fz99ktKPT9SxvTGCdqX
Y+AZQhPGnDRPg204hmM+d68B9VEoM1ZU1Oz0ljtqxBUcxh6HrdKvtArsVjhlDLDRYgcIGWDHFmsu
GMUkhP9dIX5sVlHSRJcTdRIcR56Q0/eOtNdpqtlkeOBJz1JQ832iAFu6lB48syPhjDEZCGnyLts+
+dNZzcbb3XGkdPqdazwx1qTriu6sJ6ADFKK31A6cj7OdHWUskeDG1DyWGHtijnHhdzlIjY6K8j8W
DKGwnaHrkRvcTL90jSnGmmiCKotBiYsyVhHRutZRlI9BvTNRfMxEq0JcXVl663bntdm8lkX7f4at
Rh4VC1PVLxw1gBszQpkYYVgF9TA1XRqoCSlwpnaBF39Gr9/estr9h86XJ5yZGETcmuA3X3Tq350j
2dn6L/pHAZsJhCwAqK8w4MSwIqxU4ZwY/SSHmH2c7kw4aK/8LYZLcoidrwZq9aKMsTDGgvidKdQ+
sG6BViBSJ4N03Grrx9h5v35ii/ZiTofhR5PqIWgN0AGO/h+s2iXhZnDMtYTis2/xev2/LoAVxBk1
9oL6UFVTTwY1LBUmb/3uz/i05aElfVVNrhFhTMXodVUZTGapw4q6lCh/8Jyz9IEAy8i6uR8tB6/X
W3+jqnb/Gblbc8Pb1rJYppizyRiRJBTltBXxBWO71fLd4+7OPzZEJMdug7BrxZH6JQ83p8bYEW9s
YkMYQU0D6gASGc3z+fW6lCzp1ZwCYz96deghpHAq/it669qAGpvrBH7uXIaFmFNgYhBDHsSzVoOH
ypInUJvRytAHbhBtk5Lng38X0oR0zq3qW/2jbb1uM/rJs5JLT/P5JzDxSSMY5uhrU8gFvIEYiVyZ
fPKw3Xk0mGDECFPscplCreZpU9hn+9W3eGws5jXnfDCWo6yz87DSvsTBwPbTE7qIbc9q0W3yKO7M
2+sXx2OIMR9BIkp5OpkP5caZyPR0QOHjOo3pN67oM5v8Pvu5Vw9n+EkkguRXlaRY3YbdCpwIgyPj
bC1bHkY57ENQ6SB2AHceA3r8/DdGGLOQqX29EgQclhUi2CUxHWmMjileX+GiPQBe5EoHdKGqsU9y
MyqkPG/F/PRbccZNfKu619mQFo/qmwD7CC8ELHMOyxF8ZIHt6Fud9gCBiIickwpe/ZhVlLsubTIx
P4RgRpMx6pGS+JFRwu8CEZ7mRMew9hTd6lZLRYeWN//KI3NXcpkXVZziEBG/q1TAUkT5MXFiqp9a
+hrYwkacBlzbNUcKlz0kwPVlGTqsKKywt12hAGxTQtph3VrRS00DkeSnbdRz6x9L4Segbf9DiTlR
QYUxGhRQ0mRI/NnRyKHPrXHdyNxxIh4p5jA7Q897KZAnD+VEVnzYbwGhz6/CTj/zU0a+OWIcIeB8
w1Wq4M7q2EW6GLufVaL+kWzajQ5PPni0GJeIgDYrogQsjU4LxPEoAKScQuubuxAjKrwc0WJNe35X
jHusOy1LgaSJUR8gMCl2ujcrJALO6+lVgpbBXe6iXEaD9XVFXzS8MwlhPCJQWftcbEFVWa3r+qlo
blfntfYoJo9i46QiuU5tsfqIdCX2fQFzGclx5kjjwhAFMVbwSrnZOGi36w77Ht1jf1OxnZNhzhIr
8ApAG6rT29wkjUqkXfFbf+Pp8aQ9P2Xxmxnm7OIzoOMlH8ygp68kwfM0DLr3iPEEdMPr57Z8S9+U
mJiiwcrfsTbx6BHt1P5IyH56QvJiTO7lTIHA7GlVmUXjl9PlWMn+kFlA2IenV2yeWi37rm9m2HjC
M1RBD0Amu7Wc3mrs+rHciA/9a0ciWlkNJ309ffWVW2LrZ0KClRO5By1+HjNSHAt0d2ZcjKkvm/2D
iood5kA7ndZMT+ZxdnaSAPDRoITETVB6kvMcWvSpCWnsKm7gyCd05m/a+8T2eEK4KBkzuoyFR/uD
qhcJ6FaoaPwuH2/L27vrsrd4fjMKjGEv0MUYaTUo7LwDhg8p7Drnhng8MDZ9wNJ7lMtAAVtXUtc/
9h7g4W662vW7v5neRYr8+54YA6RllT+UImhhgM+S7kWSre9404aTdbmUBYB4q5gRl7Dzyvgxcaeq
/jnJTbU5WRuem50+79pPX1739Yv9GeJdfiZzsdrYDIE/Kg0QVWonPXQO5RVceQfBXGwHCOjOV3EQ
b/e3vL5U3m8zF6n351RvDPx2Srl7whbeV5dHw/oP3xQagGk3J8W6ry3A9dh7H8734f3h6fodLMwM
XFJifEgBSyi00xHFZAPU4o7sYDAedIs49OE+W+9+W9A327IxemhzOgK/CtHXhInxKh4mKuOqhQAc
nN/dY/i4slP6AfDpg9Xe3AcW1r1vqBs+2LSxHtxjannUd8zN+/UT4N0j43SwNTYS2wof4dwjN8rx
mz9dzeXpMq6maVeDOKzw4z354Gn5Qlpt/uM/puxWjabVvq81p6fYFo7punhLCDDco0dL4G1Qu672
7Ljdvxw49l1eeipZ8sZKk6cDv+VcJe8rGXUvhdrzwhKy/M+/PFGeedd2bBTTm0wVsKN5jZ3XBVBn
YRsHQUzDbsBXa4QQTlZ8IU95KSOMemdxeg7NSUaAfn9fm7acP94l92cHKWVr/75vgBs67PbK01mj
xiF4C3oS7SMeFL88Xel/V/Qfc3Wd5A3GatIxLLOmComxddHZT3ntmmRu6Tw/DmTt2p//KA6MZg+G
kbWCiIPtCeX8tMITNUax+wKNn7GO38ajLC5JfJevt/bNfiD31LpryN59pe8PzY6urQnbbatEVsmL
YzmfwOS5r+vkz3VLqws5+QrNZwIeBhLGOUbws/vdEFS4I8s5eJuKyMT+wBaA69SwZ++6QHyZthm5
TjZHo0sgliXZWCbZ9JbwFpP3GCXT2hXIpnIwVpiSvCSqasXHAxpktI1gbwJntxmQ3pZ9orzdaMfn
c0YbeXfqAeqPbbmpfdCI6JPS9gvbHd1m/Vyvb1airfzR7yRsd1urWOG7NvcK9umRYEVCLJ/styWQ
LcjqIN0DFYT4AdpSk02TkPOt/imhi3ID+AX8B6MV7nps6sTqr3Wy//WpRCjRr46VJT3UmRXdth5W
eNxn++Js50+Gk9MzPlf4s3rVoq+OiCgj3VpxsFu0pvneQ3IpXUvY93G4zSe8tI+DuDk768L5MImG
CdcNKmZU3Jb2oQPRMHZ7K2pQ00ZKQ3sT7XHX35SkfbhZ2QFFIhubyHQaWIUTrcjzpiRYMA1vltP+
Bj28jnAmG0dbQ1LNlOI5SgEbrJDX/doFFsS9sQ5t27CRkT6Yd/6uyFDGuFttUxvQnp1ToHSevGnY
oDeSweolan4YO3mjnomWouJ7vA2svCcbPZz6pvQdEnR3Z6zX7DzrXcN0xoqUHd2/im/pevur3B1L
S3u6kVu7JQ9Yn5ZZKfCelI1g3Xnb4tE4aQUB4iogjbE0yBYQGq8BOCyhrqEf284aXNHeNNvH/C2t
qbYOLLpqgBsTOsYRvs8+U6MAkhfm2tCiARnBMoF4RPbO29iF+9ARBZi42ed7Z8k37vtj90tTCAm2
lr4dNqt7DFxs0S3rkupD78h6q0P4R4GcD5RkiDyoCtP1ByuaToZCnAqrK6IPg5qb6IhWlxtiP1Qk
sUsrtoD01WLH8a+WttjjtI2tz0YCDJRbkc1WOdDx7hg6IpHuq8cAFvCEwBf30R6PG/zPTkeKHoeG
zFWLb7F8itN39fejhs4gusKP4iQE+hxY2du4doDOnuFfJXuXEge7ln4JKPa/e3b+1gHiOkFzrko6
KyxsM7GP7i+afKjrm3x3bCg4BaCEgZLwOsR+lFOxNm8laZeQxoofP+DlBkj+3tsDPLY4vGNQlKgF
eRddmdTuaDjbdbLNyb357mck+Ayt4dlzHo1brKwuHhvUXLc5Ro4tKJpIehv5epco6+1GyCzPh1QG
dkOzAwrea6q9v8YU6LHK/QT7s22suqbETQiO9g8yocLmmJzJcFPvEruKCXE3dgmQeNPCzLRvy7cC
4p34piDuQD2czSdsFfBIyXn3+P6c3jylTn8XHKJXK+ud0RWhDE1y2Org/7pBW3KzGoCMVENVVAz5
suZTDyJDEEKvRQ+u4kD1e/I7PE4NGYl1TsnqRncmGHhzg6vahuj75rgjLn0mppLGWqkS1WwBHyml
VNqFp5MTAk+/cdA7dJtvCkTOyq0JM5odOC+IL94Y537BOxN16WkQidkKtMuB/D6ZQDEIqUeQpXSv
H/JCcw8mEGaHPDnEmdMQRd/AOLjQnp6t0D4A9UY5ls9QFg3rfA1+jetndu2SHPMG81fnZNQr3GlR
kF8v0lNEdpIDBeCxtRD/gS0FK1UUWdEBUXfJlly0gdx6fncyCar9mejAQmKUPr9Fr3sEPKzylosg
t1ABmHj7pskcZVxGTeqvQBPI7lkAN4jdLqHz2XF444Uol6xdv37ebzGf3Cu5HLUFIhTrnvOVP9M/
l7EPc9GBX0sV1rlNAbhJYls7agDu70jOISPz6DCxOCDIcqFOQOfZAaAaIYcbgf4+nHwbro64WLb0
tLNF8vDk8vAVFyRslg/Sv2ptM8Xx47qU0un1gmIW7/XCi4TZAShj1RedMD1fnnat4wTWKUIfSUZ+
nRCAOPfEtTfaevsUEAqo+PeBbn2L1y7z1QPOWKAL/phg3FPlpDz34O/Zsg737zc3bkleEFo6u5yk
NpooHQdyntNdu/MsrJoC/ptPrBHFUfq5vuup/WBv1d0DXAO5Da37TzjrzfbD/TiK8FC/FHI4BAjB
3JV9XaK/JkmvfDdbhxPMtgZgA6JgybnxrMPmYHX41N+O5tZ4NmBYLXUUsscGw/yGV8HnaNPXe2Am
EtEoYRn1lPZJqc0TN/VnKe5Cob6eg7Mf17sg68vpMWGdfHLYTCe9pvbbCS0xAUGYllmNZb2HeAsO
yOlM0ZpmUYRWOsHTiZPb/YLxv3bIlzbof5RCT4RYxsdg74K1eb7/5d+pm+f1wdqUdHV7Jra7puQB
/8TkDNoKdNvGB9K1+4Alm4DJcHnSylFGtgIlBMZKb6dLB6IizxVPvLC8mkj/K1iWipGJH64kGPz0
nGJpLh4slYQwqHteuRgTFax6x7vlJWs2p8XYYy1AXxkg7VpYzdBu3T8eeZju8rqKLAUXWFX9zRFj
mwcvTONe14DwRA/x/VtKk1dMM3AR4BcgAOANZ3QY22wmqzo3NdAx8ODr7N/KW4WVIEC7zQBcLqAl
H1tOif34WTnXGeSdIpMCbeoIFd7k6xRF2/9twPc8GB3hNcXxyKwuY4wgMocxLMCelXhESYn3J4VQ
JNDA6+wsZnowqIMdorL5teXvkpAWGHHu9SvEaAcJw1vwB5Ur4MUZoDmowisitXync41N8jEhLJQc
ZV+qKMypM7ouFUoxhOVEvbm/rzeZ/X6dvcWU65wAI/RDUldSrYCAlDrpYOWGLXv0xd+ItW0+DZ6F
q+MtLvovNIEPaciGhF3nzN2JoxcLgwmlPpiAJ9K3ERLjZ3u0afb4V9x9U2L8qIBtrY0SgTvLe4pG
q7bweI2txhVxYQInM7mYAppm/f6XLdb5AUI8q9oQbBWWRjrsnJSItxExqQQIfwOoRITD3JJTmtO7
rFz9T6z2o59KYC55GV3tuKYyCrHB1n+4TmfpKQZL8s0X+xTzgtpTQzyHkEjJXdVSWkewix1aKeRd
igVdycFDXIF3/TZCDV0/lgbhGZWl8P7iGxg9CLD9pQ6mixyQMIrts7vaS/ZD+fbPh8rogxcJAqbT
cYkDduhgfgSrdJzH1fEvJvkn8/x9qIwbiGS5NNvhi6EJxS4F0ELnYLvWmsvRpE0/Xeg3JcYRhPpK
HZIeHE37Qk1AZ7UYT8f03HGanvMQK0XIU4QYqORS5gko4woyUahMU5r03AF05a1uCWsfFKXb6wK6
7Aq+GWTMSaQGmRD4ePqlmBmJ1wkwl19DbjeRPInYtXNkbEmjrEysXMKNqXcdMqrY+UsBIIwCY4HA
1qSeEwJqdN3Cem6Tg7Dxb2qX18/HuUq28SIR6lT2VPjWgdaPTQPMGN0vLD2wW+/z/3ymwLfVVVlG
4AWQW+bq0m4oqlwAs63zXAMkrMLkwQPPty7nP2ZUmJvTG3McfWwDPz2ZJKBxT3ogtvqktmQ0ySR2
6PgPwxuX6sJFXvDGXKSaJoqaqhDL1vmKKfFWlWzkIp0td/PGwoXNSP2Y9ak9OfTLSfdSImI2VrNl
64HXgqvwiDB+QNL10vcB8ojhCnOXvWTIk51d1S7vzPvxLllNI8zod6MFApXc/azuZHcP652R7SNy
pJaFEVQL6DWW6JrcJvulKPTiAFjfkadDlk03jLMWV7SkJnp53rz97Uex+1WgA5Do7kCEzeChinZd
hJd8hiahGdRUMTyD9e8M7UwT/TiKYBcGillAb79/Lbjh4deEO2MVLogwjintog79oCBS2unRPKo3
zaO/1TflWrPDuxgzvZNPPGa2u+uRCv9s0JD1md0JSKGTAYMWvOTF0vPi4nsY/2XGWl/WBr6ncg6y
Lapk3dvt8YwGLd54Ofd8GReWCkbR6DVIWd5Uh4mBgfz4YL7wXkwL5v2CI8Z/iei3TbQAZA5v/vZ2
BZHpiG5fl5VFFZqJCmPu5KYUS3UAjeLW21e26tzhDc8J5Xl8MMYu1qXIF8/Ivh6i29D+I6wrPMH+
xudenBZj3DDGI0eVCE5Ku7Zzu7HRhA33nvIXKi+F8XNSbEN74ku9BsfbnTCjTIydsvNRcjvmzvmx
OPD4Wkp6XBBjjJw5ohdaFXB60o30LMKQHDYGqp+S5WDY8Le6HQ7+NrF02BPrpdnQ7FVzcyrQva2o
BKbNI7TcbIODgjoUimC25xy3bvtyXYqW0l8XH8lanKCVi2Q6kVWPYYVfoYLiF2adjc7JWzfQ141C
csUKqzUw4yPpJhzIqNFgpJVIk9T2IhSP0Dg/FHYUWNG4rYq7ulyLxQPnM6fPuGKzDMZmRThJ/XxG
2UGk3lb75e/6r8rn2hZ3AAh2I0JxQG/vJQBRQueJQ3xZ1XRDwZCFiu01zEX2uj5oeYCLHGj3+oxa
ZUfOKJhnVrjtDskK9b2RFiOxw5N6A8/V4G9j0u1Mq7A4XzJR+nEM2AGrI8xZyT/WZYqyoPgCNksi
MI5aJMollMFRvf0oN7e9G2KU6QW1t4eIqDtMwVm8oaZlS/1d/BEZS50plWcGLZ5VSkPjDyweTTdQ
0gcOl4tWZ0aFMdJ+XOhS5uO4RVq9CzR+QVaeh4u77AlmRBgTnQASSl5FIIJI4knHkE6I12B3Esnd
9StbyIbM62UsmnUjlmKlFqADzOF7+UHBC9C9TmHZqM1YYaz0WKWr9DyJJ5xae/Pxkri5xYmtucfF
2GhFw2hvlYHGgM0Zklvs2m39TqM1bw/Coqp98/L1HbOstR+0qJl9SRiku98I97rTIkd1/cSWjZ5m
KKqOBJmKHC3UbEYlVMUwa4q4Q9oU2CLekxlTZYdeEYTVKydx6cv0HpPRnaUiS6A9Vet3jogvB5mz
L2BkXA0S/zwqQXd67jMCKEF/2+5MdC5MY3UREXfZYXUEDiU2L2dr7mti0ZjOiDOyP5iKKvQxiPcN
hrQ3GfH2Nmltm2O0l9pa0f9s6JqKxaemqTJMhlHQKIFWddAxFZ0KbYg7BZgG7TPsYjuErrotiTZa
519NROoTtgjuihJmS4wAFqn/ih/wp1vwusYWrcvsoxjmUeoxRj1pETdhZ1MSU/X0CMD/+td1EVtW
mJWkYMBFUhXpaxfNTMSwayYLEywQOQ3bEZWkF/rILTRMx/fDGazgBkRRx7QBu+rcw1KEPvD6iZPs
Wf+9U++SG33T3/cpybCr9/cdr5F2KZ+gYSRewXUiD6QazIXmmF/XBC/pTuFn/DTtnZ0yyyHdO7/+
HFHF8YlxkO5G9N08BOsiIpwjnXw8yy9ARVGHWMm6pihMxDvkYt5HYtrBlA6Yr6hOsQ3Myr2I5a39
+oE3qSxNRuAaOcashrlUhKu47AA3g90Q5dHpAeHvofuKCmuNB4f2Vev7QU3GXgXNMKAuLHaPn1Vd
ma0gL5XVO9HpnFLfoDqoJa5N9y8vI4LB/EXERPQ751iXxEieUWaim7M3ennY1t3/h8VHR9V+ymxg
Be677MikRIaP4xKXNHBOkAk5/UHxcqEBq4FHDso+IVpCROfMM/JLVg6iaiqGMUmNzohLG49jUgFA
HN1sK6JgHWCZ0Vq9SwvsMBZf+5WjCybFqB01gfWUH73kJRXcwXiNApm0xTaX0N6YtS3Rc1cKMMwv
cj5wYdZPQ4v19wcyAlbLeagUkzZBlQwn3vrEP3x4gMx48anoJiUf9nMpGJlTZLy4HmWtsvJx8gqQ
78ptUsMq18rUhSh4z7q+OY4HEwWhgLaI8YFHwUW1XYpfZdhE0dR1U/t/pH1Xc9y60u0vYhXAzFeG
iRwlS7KsF5ZsS8xgjr/+Lmp/53gG4h2U99mu/aSqaQJoNDqsXq0b3AdEsaQYU4IP0MBX6T9YaCoY
nRtJmMddt1R/BJlLnvfM/JpDPc3tomPPYHZHU9RLaquetWHfKLjLDyo0wb15k4+l0zE7OVh37UmU
41qrwuF4/7tWPmpQerlPSYVPOC585v1+eK9O5Xd2nLf5/g1dpBhvv/MSb5dsgxtRImnNjZJVXUd3
JTXkL4S4cxbIWVZOCKmrJWsGrJ8Qz7LSHA71PZPBnaVqZsDgFZBxau9Y6iy5lAMcl+0T8pI2IDSS
K0p5rN+YPyL5clVAq3KYhnlAIVo75ojCFrCsdwfC9ugkuXRf/RQW/lYfnTORnHUMgrScggSPrLuM
NWvuMbEbnGNoNYbWiMlgVqVpCoakarpqqSa3p2TOekwpUfGk7zcxcZgL+iP9dvDb1+QwCZI7q9Ec
cuX/EcY/OUGXgz+lgbBnA7kW1IYpxjfJICbKRJ7gatb8XBS3i3qcpeCqlYfHYNv+BoFUdCMb+6bY
4F/lRSjHjU/adkbacegElZa1Eiem5/5ZJffaWF026UMO0e3GsG8T2WtbGziJ7L4FJgOocJGTtOr5
nQtczvjM9OSsylPMK1lyTAlFihEGDjRrtgTo4r95uTV9GeinmIasc65siphsyi1tcQBBZQI41RJD
jM4v2d1FnhhXsBpowlFQZcRg+F/jtFNJdUkCAw2syqgACGx2Uj/bpE7nWz3HDGS77wqrdcvcAAlp
H1RxZbdZTWsMQjQ73Qs6uf1QJIP+ur4NyiL2i+uElltzmZJsyZ+Qv7MNJ3MqFXRIx8cMIZvq0O5l
kg+ZYo/dYFtRsTHBKZO9EhCwUnTWmA/J/KtL7Uq5z1Aiyl60NysDpl2rfmb0Xma2PH1H6s5r6lOh
fORy5WSAZco/09JOCYDhdsocvd5OzR5UDYYuqMivGm4Q5MDLBieUxa+l0BJiDEoyPmLkYKK/999Y
AVrSt/Sb8nR919YP848kvjBXGTSsZRmSkr0F+m90YoQ/p/GQYhYWTu81jrYJslrDXiB2pcCqoTr3
nwV+tiOeHdbirYUgJxvR6kiBsUOdTnEOrTDTv+bpLGOTAdWwMJ/V4HyrZFRmIqGG/BhjkOl809yJ
cmGf0QavdecSuMtgKlKRon1mfDQK4FWlwNYnb/JqhnaQ+DD7o2X3e3Zbqo72Ikf7LNoGJfpaMJwl
trtxB3q2xpEVlygYLTqcCPJpCbR1dqZyb4Zb6YAhkL1+k5luV+4sYSi15hvDJipEUSkQVRpvFJWB
pHmJh7R2849TLzn6vsS8Fc8p3/uT2O1b0+pzcZxJnJk61JI6LDZ4idxOjwyUYIb3famLmN7HNyRN
hUmONQ04l8nleKZAGxsg1QfMTUce8RZsYAXmu+j7HOQdfuoWLny/nSai5Fl1PM/FciEyK7s8nmeI
LcBlDT6IW1AowBTZ6gDvXnUXz4jsBgAaq2NxrN3kVHiocgrSS2sWcUm6AAOmGxgfzulmoXVBbjZk
gRf8zFzDm523bCvqt1jNYZ1J4XN1LEEQF1bKgKtc2T9vJRslFAej+lq7/Zb6ydGoRC0Wqw7guUjO
jyhaOQNFFBY2eer7/OhuXt3eV93wrt+qu/RX5Ams1Zo/di6PuyejxAiQnJB3KjFfKS6d9/kmxaBv
FGSW+Oy3KP25FotrYHKiFBeTYDD3pe/QSmmZTz1cMrUPMjcyEKGOcZs50gz6xutrW9eRP6K48HiY
AiLTzkTKe6u8NJpdGa6BJi0JZL7yZlYF0lafGw0Uh6oB8mgTEJrLlYWtHgeRipW5cG2bh+IQuHhe
HvRjIsQHrm/iH1Gc7e/6SaJDArdowrTNcT9VduACXYASGvPc5pu0B2hApChrge358rgbR6p5jAFw
XgJb4nQ3oferc2dAJ5iwfK8uOsA/PGei+CCoroZGkRSIynLoRetQNXIz3aHAYc2HtHNLlnnZ7zE/
FUXsdJ3besP8kpizPYCDjB0U9WQN7hAgQ3iIm70WhlBlp+42QedYr531mBXHQPf67FcbvTTlyYp+
zyAwYbsp3UTgGAu9ApFXHWj+oN6S5iYZd0EmGGe6GlsCaWlQw9JUBSxBl9qCxLFpZmBhfnw5vhLd
KYDo9Jx7y/0o0T7nCkFKn14Hv6fn8rjjC4hSNL0SjODmnoCCtMA98ozSnrt/2D8Yzp33/Ycx2Y7m
ZLtDuwU/CUYnh7foRfh9/U5+Ol1fvgPYD8DsZEUzVO47ihTjbpk5TI8vL8hZzCBQBa/fvANUYUTb
iO3b3lsCNEG//VY65fYDk8VRizzeX/8K7rUGw7usgogU5CVE1zXZ4IwekNDZlA5a4pcG/N/ewUk4
87MxKnaez448W851eZxC/5880LFQDEtQIPXysKdmNNsQMwZ8K30CsewmSQ4mclCdKVgXZxf+kaNg
d01MfjU1lTdBcROE5mQlvqR+RBI8KyBcW1kSmIJVKaBft3QThSWiqZerCdV0aPuWpX7RZCeteweb
3Sac369vGefc/LOUMyHLR5x50VOVV1U3l6mvot13qj4IWrbVuzl32VALLPfyvWcq+UUU9yRJUl6N
zYj1gFoYI0w7UggEcA/RFwHcsbAmjTuMfEh9fVC+U7DggdLFG2t1byDwioi6N4PRixOjtq/v4ara
ne0hZ2OCsbDGkGFhYRP8bo3U1uLx96xLx5kolUDF+QTIP4vUoHTEMBCq8zpegyHICDHZ2O9bT43u
yegQ/Y7lG7O/ZeGbSZGHmE+GEdmlfgrJS5ijOU0anDETzQxeVc+zD+E8KK205EEd8CFlnDhUfpL1
1C7n7fWtXdUZ1KQM3UBMDit+qZ5WWhZD2EM9aYgBLhjpFGW6QGtWT+9MBHd609xPutRDa8Imuql1
zTXqZhMZ6u+80QWHt7plZ6I4oxxUhTr0y2ri5oOUoA6L3kvDu75j6zI0FXzTAJdSPhrXSpUOZGhT
vybMMaX32kT3vKjuLRLCnX1mtXnZ4b755nwvBalN+lM/GYLdWjVNKPn+ZyXc6zHkE+bWWRAi5xjU
W25L6REspc7cF04R/vg3u4ZKpIkaqIya0qWeyaSfwraGEixZpqp+Kg3VrlOBpq3umilrqG0iVMa4
nUshfZwPfVR2qW80wWAzsKrvzLEINm2ZimoGIlHL38/M+lBklAYF9i5gz6zDbLLqHlOfBHZv9XKa
oPwxkToEoJ8TMtXAPgTKkPpNbTwNs/kOxh6BDvBx2j/mDtkrQjRqEIsfspQbka7mzZT6uRF2dhr1
N1TNjyzP3LDtNnHe3rW4pnKfnNC64FS9p7Mw9po4clMl9Ac9EDiUqxt79j3cGco07YNIH5c1T3Yx
3Dfae5k+X1fGFYukEbSPExMQMbC+cUavZj3W2UFPWNftRmImW10ukfnN4DoORBQp8nntZYsvxHEG
sJStog9HHGNeDhtWw1wMP+lMnkwyfGc1yIazfYqOIZT3lDz3WAm0GhUc84qjqGHcDDEJFgwkjXKp
rtIIYD+berg6SW2TJrc1qQMwcPYiGaEGWB/Gv39XLgRyx5jqEZmsek79VlbA3VwZSAMEzBRIWbFg
F1K4C9Jg3IXKMErHn4oPMwGbC9W2gx7aZepd1xg+KP7nDM82kLNf8DO6pC1whlP3EOn3ZYxRF8oJ
/r52l+KuqBgXX59azAToeoER+P+IVoDPUUBaZpnc2akkM0naKHjU9G8pXuew3BixTdJtSmPP1CaM
EA5OJnhydPkGHqBA/Mp9xBajBCwrigI8B+fyM+A4JpbKqT/3uZu2CFsxDil7uL69K46lRhRDQxXU
0KGd3LttlpmpULNL/Pgjx9DC+0A9ApVtZ7Mvw9vL9ffr4vims39O84+8z47sM+tdNUVYk75P/Cjf
DGwf+ekuuu8ytxtuUSSxM3DijK+N/DgBnUMLL1Tf6+Y31W6DzGGaGy6sMx69lbaggPkfv4x7+GVL
o22qYSf0zJ5lW/kRbPGUxbvIt76VjyEy0lvznoLs2rLJUu+wtcgj5I4FubMDNu2Htb/+QStPEDB+
UHwVVCII8bnvGY2ktXoAAfxS/Rj118IUHMXqDVbxH2YAA+PHA8+kpIPyRSTxMan6GA3PcW/L4PHR
PjDr4/b6Uj47P7n4aMErmoaOW6TiRb00gqUc0laOES1TFPuk70PuUvVZbkHTVDcwvY8YpuZmquGb
RQguog0bbyNtU9WdK8H91/XXUVTwXLXKiG7RQaLqVNW4D4rxodFo4YM6crD6rV6Cuwsc55tQfu3Y
Q5YdKwO1CdNl5TZWn2S37F5ndRdlCWipMsE9Xz1ozaQmTsKyLG05qLMrYZAoncHsmvijXjia9sOK
BY/u6h0/E8C9gnOtUGaN0KSgee7MaTtU414xD1r1q1bNH6PynIFA+/qJr9quM5GcWaEJ9KDsIZJl
T2p8CAHEjjPFvS6EryL/Y0xQvJINCxwx8qeHdbZzsJkFTXITUsqk8LJ21r0U0xk3mO+Dt9Zq200Q
s9kOyZi6MboMtj2Ne8FDuLq5Sw1BQcoEmHPumub6UA1RJMGAlm/Kd2iRh7iVkRSYodkxjfvrS17V
W9wjCwW7pbAmX+pKT5QgzAOseFK1W1grd5wmuxl2Ws8O6d1IWmGDBn7wy809E8hdlIAUUa2MyAf1
7SmcEUBQkfqvbiBqnYpmKrqJPOblktK4pFpqxqmvSKmdZG9559DGYT/11AsYKA00kW+/LhDAqiWZ
BpAr966CxwCBkoK7b2gR7LjqJ+PsqUnmhbnkJJqrEi9SQ+f6wfFAkn90FeERMrVYKLivL5dZtcjX
JmGU+lE7ZG6V09gxxlJ3O1RrtnmHUiiwzrMrZca21qxkJxtT/TBZYSzQ17WbicoJ1SyQo+J54dxD
hVltnHb4DlDi4dly5O/XF8oPr/lc6LmA5QPOLmWoSAMdC5ynvlXc/C30hi19yXfGJvrVgqbmsXAS
gFh8cOI9aI6igAIxvUn2QA40t9lfDnv88i2c72iQrMmSCN8Cl0bf0oJ4VPnotWGT1/d190oDP8oE
xnbVaTxfP3fQ49xLLABJpX+aMrt8Oc21O6GqAjI1xHMwC8BRiwqqay8IRR0foTdySUAOXG75EFit
OpIMOYvUsKPqQ9Z/XD9UHuf7fxv5RwJ3SYtaUvR02cjOiYDxRcEEM4F8JUZParyzPGXXBHY8xYJX
RCBWIdxVbSfS1WaTIhHX24nK3uTBQytx1/9gRb8f21s5s8PxOWRPYdbYM0Evri4wuOvHKesWku4W
TAbfDadWDZ4YpDF8vS3f056VtjHRTZagC60dbzMj26JVW4tiRwp3TSgfZCbvBJu/PCG8Dabw00xF
wQnIPEh3SrKxRCMwcvI0emZJbusJbOMsObku72Q0mRF5tMHX7nSJtBnVf2Mvz8Vz2pX1BBtg4gnQ
LGCBg9KptArAZxqpCwqG1K5iJIKXfdVIna2YUzeaJFo1lsuj2r2xGD2bSMSFRDQ/d+0hADc5yOVk
01Ap7z7ErC3IRIPED2dwqBIgFiOvHl6U8JUUfq5VG0WtBTmWVZdFIbinyF8uE68585um6OSNGgKL
ZDRwEV7a0XLT5CXOUeplmN1bn4Jhvs/7QfD+rJkIBY6+qkONMDCSk2ughbECzzBSwalumyO8WlG4
uthSXktVAzz+BJQNqFFxd7Uf6NSkEoxQaZ0UAPny+LkbUZMLP65fh8V+XpPDO1yR3EZSiOQ8Jki5
WRvEjpIpcJzlDs8KXljEE6moJ3rN7TpfG+d2tXNZE7NEDnVON2b1PP42i9fOlevBzvrmX5wU3APF
QPOiibQRt49hjaE9Q1LD1BYfUgB+XO31+gauXS7EPfhnIuAAq83la2GNYy0ZM9Lo87ekOUlj6MZt
I7DcnwX2L6dkoShtwmgSrORSCIg2w9DKkLxo41bexYE5uVNctC7mSEtOIyl0Nw2h5I0sBritzzoQ
ErXUqbVKs2WzLl+zPr1PLdMtwiBwImNYvKWp9saiNp2gkXLHykJFsPNrGwOnCD4hvhqQL25jUjRi
JTGR4Bq1o5M2e9O09V4X7MyqEKDNUfjBHdE+AUNn7pGEWn4fp1Xmz7Fd5gh1X9X27voBr911PFi4
gzKBT8DDB+MuQPE8ijM/Q8af9h+sELF0rd0HRPGwJAAfQEV5H6dpSjUiWARyRY6E2CNvQqfRTzDX
nYxa2SAwm6ubdiaP0yaVIX41kRLyQ/m+ztVNXwyOMDe9tih4/vB1UJZRkfy/VNlI6zUmG03mJzJ6
ilKYFDp7Ghk9i9Sbrkh2aiNi2lw7qXORnC3Teqkpkr7O/DJ8Q57aJWYh0OlV/+VcBKfUFsm0tg6G
zO+q3tii2U52YhKh8bqqwi1DZOfURTtvS2IUBykukXxRoC55BJxv1VpoM/x73Tz/HOVyk7M5kzpD
w4ojRHupiRZwEYJh7VXHeF26sPotD/uiS2cXTDMHtTKKNvPb4h7PT+DS5KT7hS9pTiCYC7KmlnAJ
MUTeQq8OGiAuRbW6GWR5X2a+1h9l+Z52kS1LT9c3bO1ZNQBzRu0AbfXU4h7uFL2hdUCX8yssp2eY
/KTsO4q2edEdW903PDqAsxgoVvDWr6tBSdczNfNxRZx5nLcqeU2014hphyAq3HoyvCgVBf+r6oln
gix1mmXGH7c8gHxAzEWNzJcxYpoM2n3BBifO0AqrPA797CnT99xIHSNBnTQa3MCqRMHTmj+BMVTA
uyB8stCDe3mIeIb6gM7Bsu5otpdyka3PLHHa0TxMBvMkcOZfP9IVQ6NjkBxdwIuyLpucNZvVoSjk
MUdFVkLHYnY0SrdXb6cZ8xSz11j03K+sT8fCcCUwA1PXP/u8z+5DwLoqGjKcayT7cvqdjb/qt7K4
mUWlvTU5xgKIAssEWnk/mT7O5KQsNVAG1jN/YEc18FNdu52a5kkDGb8u07frW7iWToFjoYI9VEXp
FB2hl6eWWrFp9Iu0xshB/NHT0i0bMGykdWKhvA2EnpX3hyEzWgcDpnSHROqwTbNa2l7/kJXrCfSw
qitgJFrcHO4sq5LWhHZ57kt15fTlr7lzTXijnagrcOV2glsDlQAFw7ZRkOK0tKVFysaxzP1aRZJz
aO3G3Fd7xXLobKvqOwPJ1vWFrR7nH4F83DsUDasiugis3LjwUGGfv5P2QDPvupy12oAOrVmmextL
iZR7A3HXg74OsINNsmMYhvABrh7VbSPHBH74IUSq4fu8HT8wtUFzdhk4mwXe0uoJnsnnHsgyifMx
1iA/0RE7kG9SGbvU6u02mQVbunbvMWsRt17FilFWu9RZJaQDBr1omV8EnkSSTZqgk0bTo81QWDuW
VCATs2TRRVkeVM4R1/EImsj1AW4H9ulLofLCoWcGbe4bwPvejA35QQMd4AkriCx7yIrSMcs03wSZ
qd104VxuZXNkT2PKItdKhtnDBFYE39fPfOXd1FFFAtsBAdBQ+bzcZ6ZCHQImm0Ga+yzs882cZ50T
RzBIRi+L4Dxragwn9dP4AcrBo6zqtKwTkMpmvjG/6/V06MlhcBHMbXtJBExZw6/hDVExNA/96Zhv
yGlySZWY9jHLfVrXw00fGYEXEEKBPYxCD5wB8a5ghenFQAQ4Ex2A+cAr4Y1DV3rZUDceHVgPKAQZ
juOMORCkqQrBxq/uhg4LbWH4g4K6yaUytArLyTTVOaqvRbFNi1LZaiyyNmmhZ96sqfGdGgRsf/20
1y4YgJ4Lns6AveZTD00bK3MLNKY/GwB9G8rdNL3UOilsEojWtygzr+x4y8GmoaiyipLt5fpoFsfh
wKDsZX3Q9PusEF3hlbUYBKWKZWAhiqZ87wFTMGxhDnHEpfbQxw/oaBooZtSIhkqvnBN4ieFSEmQe
DWjB5TraOEQihU44pwjvqYkWp9nWRsme5HZfjb+un8/KphkA0xG4mCrw1IRTW8pyK9QjitvIbpP2
lDPRLNs1AaD4RmAN6w5Lu2zq2XUfG5ZmNMFqmqI0vVShmFXTtMb2+jLWjgZkNehEWWJeVFkupaRo
3Nf6AFJegaSz0EaW2JmoQ2PtXM5lcCvRWbnwPi4rAVoIKa7Uy9ElDxyACNy/YiEX5p3/Loa7qBPU
eMo6COpQMlDG2aHjExKYf28OLqRwDxJp+ikPCkiRuu1YHurQVs39XDhxISjEiPaN814CWa+kQYWg
YdrOxFE+ytdhcnXR7VxVNEBZNORVdKQllr+fKVo/VYqiMRMDoVVU6msEiR6qaLJg19YUTYMFUHRU
6xWUBS6lNPnYFSjXFz5pgjcruAsiYzOk5i7MSoFKr2gBYDnIpiJMUAyMvL6U1Cp1rGA8Ac6nrIxj
rTbg44vUfBeroeL99e0BAgEiFtQ/8lJcXF7V5gi6XSv3TQmNvtVTmX8oDZooakHycS3gQ7F3IQi3
MEQGwKrLNWk5K420lHN/yTs+SOpzp4PB3gerpz1IR9OZFWdo76TWvb6+tcQ72kUUGG/MU8YaOSsX
jcHiXSi5T4p2N0Wpp/YPFhuOAyhM9DE8FVqNDNbR0CWB5BV1ATAWkZEG84e+cPlywWFnBShhQSmX
CLdVFTssfowYzyY/XV/hqhzQ4qBTFYl+mY+/SqnWx4riBMMKLaOjXTSHrj4xER5vTSdlbCHm/6Dt
5cvTFDaAZpddzPxM/qiGkzW+0khgLdZFAONgqeAwQiPA5Y51M/xVYuTMH6VXZrxGwIUN2f313Vox
FaZsIYBEt8GCsuLUMMpHM0r04nMZGsqITf5vjuNMAGfBi5KMtZ5UzK+tExDe84wG0PokrIasnfpS
wcKdAggFY9Qv96oMackSpWR+RU/A7CqGiwgtEBmiNSnIIagoWgE3ADDapRRGpr4GzynzaX/EQElb
TX/24UtcvFw/lFUxSPMiB4+sMrBil2KkSSZ11XXMB3p4m3sNGE4ruXWsSmDB+da5pZxtan8EfRqL
s4diMtK0looeGtZZtmK2HgRusjS+h9PY9Mcl7omHys60xyQDV+Yc6r7ZWIcZhJr9O7Ee/3rZgPN8
usfAMcERu1y2NtNyaiNUzhh7Vfsfgf4g6Xex9vePyYUU7rEPy24oKEMhO7OGg+VpKVhKS1HD7JqZ
tRBuomMemFX05nLvCDrL5NhQUb0C4qKYDAySxF5WBIyk2UEDfUmMYYUKExBCrBgMCDXNxfIBFcUT
QiR5SasETEJ+TLYR6PES6Y62godrRTcX+jhkKaiGubD8NByUazGltZvQ4qVObj+AULUoNikargL0
Ol/Xh0XNuSjmQhR326wa8PTKhKiJnPSkP8aYLFiTPXJejsTeo4btQupdF7mo2DWRy+rPLkSgMNKM
LbD/5vhUuaw4GoZuN+AdpJNoQrNodZy2R/UMhlYDokrNC56nqrhL9CPrXmv9rkp/BFYp2M21VKGF
BDMqndAMMONxDzAuRVBPFID4ublPiGzXUgQu3sqbVcWdoshWY3soHNlAwJBX5t+XCC6Ec/cBMWpO
5RJnKbOPQaY2Ve717vf1w1vzqS6EqJenZ7SRFpnmskLkzxJXf5OoY4CZjdhmZFvEniSQHW4rzRDY
0eV3ea0531lOUREkh9PAsDjaF25fdm6oV4L9W6zSNRGcYk7tHIQkAF6iiZxhCwCiDlayZi8q8ItW
wimlQXXgxEKa+sNhMwrcmfXfXuYlYnAiUpzcq4YOyqYILOwScrSyL3o81t4yHP5/f55nqCoavafB
UmnP9tOTus3f84PlZN+AYLmtvUMhOZNn7Rei+OtKJ1iVxTkeSd415aAikyi1dXPThEHjBVQSEkwu
mY6v5/9nddzlza0mq7McqwNOHJTRy6zYwlExwFY07WzNLC34XY2iFoU0BacBILFoaZhqyIyeUPCR
jhFIlRsX5X9kXwRbJxLFvcQo0yis7iBqwAhixRqcMDJdWiPtLL807T7tHtgkyoyJZHJKKJGprpsK
MgvUsuthA1CbXSebZup2zDp25N2S9v9CQf5sKJ/DCuVIglFWsUq6TdstGnWv//5auhUwaDgaCEQW
AlluG6OyaAIWoDvHUBzLfyiP6UHyjJ/FtrF/KaDVeiA7FdNsr0tdczXOhXL7aLJB6noDQms39B5E
fJxrzzCm8iJ1qQJtiD7oS0Mux4icJdUC2FD+QYsTIWSn508IfrLk76seiK/+SOI2LzAiSqMEWBej
cot4tH9WsK1qvrm+W6tadyaF2y0EWD2ehmB5mDAseiidUTvOzTFMn2SGKVr1grMQJbW+GibkMhf/
HvEdYlGNWxmTw9gE/TsqgwA8bCgd7oeaiNRgxalYpCA3S+RPnA1n/vQpA79blmUoj426nUmbpHcq
RdvKPbWb8NcEWjU2xsf+OdAE9+qrIwrJSKN/JlMBYef2FP613pkM2JueYsyajIqJkriRAHAjEMLz
p+hNGcOfBrJBlU9Dli2ha6M8BapAzEoP7MVi+OJfNsYkm2UAe7KK7IrwJelKBJeplwJWWrff5eqJ
Imtijf70mOTbnhnAP9ByN0mloP1rVWuQ0UNNnqDX6ksfnFQrep1jwXp+o6D4qM1P16+CQADf+Kbk
Vl1WWQEcByifAvaaiPo+V0Iv7OVCDrJAPJey+KXxSE2ly2sDeylH4HlqtE3Z3DFy6tldMmEaPDtk
I7HDScSTttynyxcaYhfcOdLueDl5Mzxp1uKBjBCbeQjB6t+ydJfHudcS0xViF1d3UUfCA5CR5fpx
125MKEv7cREWGbYh3SGYFvi0Xw08lrMUX9CohpDyk7vsLBJKAk2O5ggS0kiHB41JFeiDLApRCkIk
ZlnomRgk0ADzXMTkgFgthAkNO01a968WsyBXTRCdIQV5KSWp0R/dBTNqSHmztHSjnVIKBe7tSpM1
KPKgctqS3QT0gwtxkgxlT5WkWMqNmttoerAahI03SbdV5VetUZwwaJ1oSsFPAs5mUdpz1YSci+d2
MgXwOA5yXCwT09MM4ybXv8lx7JjkJGUY9Ne7Ugm6lO7VTDSvlaudAbLIHBxiti6k9Pj6fGMnKDL2
yGDpC0HR5XZjMqsZ5CpuoLqt6l9hXKOd/D1BZ7l407/6xZeiuFduDDNNSiqsOqnZNgABeXgzxemm
GCYnj93CzG06OOzX39uw8/VxFqYM9LafpjxbErOG+lT0ord7+QHelgAXgS4HeD94w7lVVTUpCJmB
DiQEJ2h4VfwQhk+hutO345MkCW7HmuVSZBn2Hoya4GHhlpPNpGTqBGlx2EcbWoJ9I5ikCYKbdK93
RgayVjToG0bmXt9HgWAeW2PUCtNAMY4bs9Q7duHgZvTXqG219FsEFOh1YYv+f9nTP6vkTaZZy2Wi
pxA2xL/N/BRMgt9fcxXOdpGHkycZgKRNvvgjhWlr6lOohTaGw9mUCZzJdUMjA6i3pPp0AKEur5cB
9hqDjH3mT8giDu1HHrY3ZXRqfhXSQVZ+ScpWVgKPgIGwVw5gpL++j6uHpizeHlLHKrJGl9IX1F7e
dbDYCnpZwz2SKfShcVunGt6vC1q1ImeCuGX2iaSWqQbEZz2+96qj+wnzGgwhQQv6/yZoWfHZG5Tk
09jNLVaU/Ig20YQ5CjGaUARh2tpDBzAG0qYoZIKybVHPMyFyZSSlUmI1Y/6KNva4ObHo4/o6VjUQ
RcsFUo8HiKdpMItoLK1chsePqWi5Qx2Ri7N6ImcCuDX0AMukowwB5Z6CAjx0YocI/M/P9pgv1/RM
BvdUS8TIxkKBjOKg20+qnR4A1D7cWV65e6/tzAkwMqvxauc3Q3TrOKbzomwq70PdSYIvWT2wsw/h
9JzMSZYoEz5E0fZJe0OGDam+XT8wnhUVyoDX60wGp+KgvqqTpoCM2pfRv3ysjulb9Ev5aDAq1APh
9KZ3tNouH6Rv5q5yOwEdAT/c8Yt4TvG71IxyOkN85xkb6L0z2/kBpAR56cxH1ZZswyk2QMyFdvJc
ejWm6MZu7WKw24Zu2dv8LP/Mf1KP7mX85frOrBoZQHAWGgBAGHgugC5PlaSTFBjrN8XVAHn06U7f
G/HufxPDbYCekFAGKy2c3OyQY3re8FGDKobtlOo3ULX/xgKcrYl7ZuexNudgAZZrY2i3AUYcIZWr
CMozq1qLYaDgsFc18ClxWqsGViaZHYQY0RPa9mxdem7qfnN921YS7dDbMymc3tIcbduJDLS6gbOJ
O7cLdorqD9qP3nhF6bVqTQe0eClgq5GoKLRq5CxiomERAGtQDVzaUaUIWCwFOLKYduM2nBXVnsya
ujSvK2ZXpiICAK8032KxKMEjGv58bzmrp5phO8TMRGyuzm6Hsec9BmGBO1VTTkOJgadV4dRw9rX7
NETxJgWKQhVozuptOPsCziZSkKSFUocvIM6gfa9T3Ee2zQ4AbxiJyBlc398/q+UUyNKjAZFEAJM0
g6Mkeh/Tb1IADpDk+boOrbm4IPrAgCh08yJi4m+DoQHb1ya5r71EmFZkuI3xncXTnRbeym3ryZW0
uS5wpSEfMxnxKgI6DlwPOtsuNWeUNfAkZREAKFatHppBye1WaRMv7vsBdGJpDn4ofd4gxI/33VRE
Hpr3pJ3VNt3tkJaKQwtM+hnaQHosrOCNGXmHcjky1lo1gacBfaU2A7GD1+cd+otYZx7SqFaBURqt
k0lj6wgYa7i/vqa1w1qou1FiBv//F6bILCykBhDSzJfMZoNsrF22sdOS1KvNv2cywe6pGvINiEkQ
5cqXu9djkGSqg+3V1/A4ybUXssqWiOCMVnM3CzJy6fJRwAjJacXSFBg0EQzL+Kt7RW99sUWBcoSH
CU7ZRmAqVzfvjyyeV6poExU0zLhVSMyz6qAVB43uiSZK7a1FqIDIwidDPIemdW5JRJ11I1xw9XMo
B848TKFbmv0Plc2xYxXDW5J22YbWmaOqOQgp+8m7riOrKdqzD/iyzrJv0RcClHnpIo2D/pdH2bG+
9z/D3pYGt/83GR1QG5kYOoo685e5b7JZqUVIsN4csyULZ9polmhFq1sKDDX4WNBWi6LfpS7+P9Ku
tDduXNn+IgHal6+klt69tRPbX4RkHGvfd/36d+Q7d9JN6zUxuTMDZIAAXSJZVSxWnToVqXrZVIMA
H1XbYHSb923mpuoxVB7M7wmGKrze3sG1sHeBbP9XHHPbxWMaAc8Nl4gi/XudPkt+7wVy6ehZbLct
Jyhb1IGNf9Hlhp4eMLLoX0gOxrYta8vAaSkCnXNX+CttxlNsbjUzvgNK9ftYaByjW10e2mRRbwO2
CdHo9W5OvlH1TdhnhyRr7aDa6x3ay9ACgupfmHBusrXwRAXgCK1GoOcQP5NYF6+gukvkSUqAgS+q
2q2E0hELa1dgUMofnNiFGEZBMLRRNbO4W8SgQ6gIvR48J0AW2bI/76LZbDnyVm1sQSwtTYNg4mYn
OIqhD65PA11CcvFtbDcxCCzrvN6oAfDqmCiRFx6KV2H10jYqR/RabHApmYkN5DRECVUvskMf2I2W
Yg6brQWj1zbCDmpHreHh9taunSA4zGRUhxEQyZ/JiYsTlFIhlisVrRNS85DrEc2jY1TwKJDXVPJS
CBNy6aOIWRU+1CQ1NmEhkTgu7AGU84nXZTxM3+qCcH2q6NVDpwHbrSLpdaF2oQbEr56ptJemnM4C
6C8NTeQta1WUrn9yQ2AFLP2bMTeS0fUD1FLpMcxAmie7EM2tDMA+x6YXBWe9CNoYlg5EvARQqL22
6UKZ9HkqfaB8zZII3Wh34TcRFGRJ6fx7dYDSYy3QBXgt5VoQ5geAfl9B08SU7AoQ6orb6E+WciGB
0YW2y1tzUgCUDptjkTh9TTN/m/Oy92tmdLmO5egu1DpORAxTk7COSHOFObGH/lFUSfVs+rljdv35
9q6tHs/Fmpa/v5AWghG+MxZAO56CozNHCholO4OOpRG6qoEH1W1xK4uDHkgy3tNoowGI/lqcHg9a
Hqu4U5pwJNO8G/SfILmU211enbKE4yBW1oakP/CbwO4hdc2SMFlFV5RDtzikajM1B/SDh7pPe94U
jRVbQiUHtz/wlZ/e6HpNCdofghyosoOIbmjNpFW30wSewa74oSshzMahuDBqytINkOROV9OpP4Jq
O69AucLx4muCUGfDEMaFvg+cJNerUSZtnqwE9orKYRiojjC+6UJKOv0NaGOONqwdEEC2AHyjuAfA
NKPqsjxlQozZLUvc6ydOXOxA8Dj3nLiXJ4XZOqPUEqmZISWTdhrGVotErh5iXrC5An5Z6iRo6sSQ
MGweWynphApcKXWSHzIZRV3lbJrIWHUqbn2jOFiNelCaDwGAMxG17EA1PxJR9TBeCyWNUNorOa8I
sJYZAZcM8BYgF1pIF+Trg2zzqc1VNDCiHuWEY0hMEzBSoT5KRYChafdqShXL7vqXwMIk7VT6ddvQ
P+lkGL8P8cDlAgeMfmyNcZaq0E5j0ADQnSeRV/q7YdhWwr4OBZT8+gfcOm7QTMjPNLQeO5Fq+fMg
VpgecBx1kCrsNeGXb7hd4g3dKQemd5B2vfIrR1JDkPeR7GXt1uTx/KxQ5IDOYQEboDNSBKaY2bI6
E4UunBtA9w07jVA70YNNijFzaPAJKcYmaaQMJkeQZmoIPcFX9SIpolMyHKURk9Fmw8Nz9W5oeC/e
Za++7CUm4IIzQNVAFbV41QsnLY56jzcvQNqCXATOiCDZK9Wq5ZSNVyzfFJGvRyu7sjR6LH9/ISUY
1Tq0ygiAtHQngthY+YH3kmXc80rgK/3laChA4mx5xyz824ygTvIbVavBtmA9hcOuD/8y8tccxDiF
EtNUtOth3o9NcGf9iOtfbfYrjPqnTq4J7j5DTDZoTec8BVYcxFIIQUsywENo62K+Z4AqGICSL3z8
CW3T7qObZW+Ojceh5LnxNVFgeEQ/LEpmmHDGeNfej2a/WmYZZFFim+FWxihPjAenVs5DTaxLwsMG
DTs40i+kVeocmWoJ2P9La3lDdSr1l4kHfFqrGoCx87cQJrhDCVfIh64CzF827dS3qJD+FMycaoF2
Msb3xos1ZBOm3jWV9in0Gzv0N63SuwHywThOIMGEQ/vvgXSYtL50taK0tbStMMcZC6ZelzMAgXP9
IvluNOz08nXkta+t2OSVFMYmc7HUWvQIoiXAKzcchVy+kLF3E+3giGGXedOgCbi2RE3qm7n1AbFt
mx0aQbOdZu1rc/9x20WvxC1wc+j+xiMR3bls/noCvRJq+yCgQx3QnEsCLBfxH/9ABq5DC7UlE0hr
JijXayD9Ma8GOXL5rM2HLEAXMK+dYE3Tl+7S/8pgbppJTDO/qiEDyV0AJlUaJy5sHeyXln17NWtn
vkyWAlkfLgeM77g+FziKvtRDgEGj4qRG4B8PeOw7K/Ex5sH+lsBolW8Bv59lkDDNG3EEoMpywQKF
tgE0RmgaZzmrG4e2bNC1oKkVfTTXy1HGGhvXAyYUPWqRM6lIpmLm9u0tW1NlsAzg95dsNwh+r2UA
1VPLkw8Z0oth/qweje65CtDxyYlaV/ftQgyT2jRyPD2NbkHavQlAexLdBxu8eBaNx4YXJaykxRAj
YPDRgrsB5pNRt0LOA3POgdvO0+bOUJsnKxBPqY76ixnrZ0kQPfTuo4ElGzn2unJcV4KZaFkAM0ga
lfA4cjDajSojv98QcNASVaw5Dmhtjcus22UGAaDcbKY4UGcjEHrwm86IGWdpaw3v5R2GSkjPitjQ
VJfd21qyFhKgavCPQPbVgVxKl6QtQgK/qKR7zWgDN1by5BSMbeZkdRe7dSq3pEskdE/4mAGlAHVC
rbGeaAQiMDL0Ue9OSNifsyGNdDQoannhyiCJdDF0bOQU5NeSbFefy1oOyFcVMwABq5kph9B6Dqvo
PvbBuuvvI4s0qN3EWWB340RM7d8/aq3F9UChAcr6Mh4iQWdiIofYKQ0vwVaaSC/9NEWUV3WB47vl
xTkz19AyPQghkQk2VnT/Xtuun+eVUcoIVpQGFMOVY8YtGTXTBlnqRmn2SrYPMIsONUHamLkXh0Qy
3Lz6K482rW/ZYulZmIE4In0MkvKpJbFVvigdz/LX3jkXX/mFnbOdmiD1iw79KJnTN6/ImJFpuuuV
zhVAkgsg+PcQkyTzetv0J6VL7m9r7orjAaYdkwcBPwKHNwsck+dSqMIEYVa6MIc96H5OhZJK/UQC
H3OSDel/lMdoXloOiTAPOJM2OqDHiCiDug2sbdliACqKf8IfiQMaDwzpqOF/Pnov3gSREJpjYmBz
QVFKBPNZUBqiGwMRMPRDkM9d0HDupE98+Rel+yQ+Wdrzca9fK10JZ5ZrE4bLaAOqvn2ClsQ4IqHS
7mpBx5RQzNTEUM/8uY7rTTqIbuQb1Kzm52zyt770mM2HUlFAihzftYVbWG6gmN9uH/maH8ac2+Wa
RpECs7Wuv9DUq8CoI7TRyH0PfIaAxn7ZaN1Snhx9ViZOu92aK8bWL9uPUBsYlGtpYWl0coFxCYek
KBwV8+Fz4HB09JQpwX2FAbhNI/+ac31ze40rseFy5gAoI3G21BKupbZtDjYmIIRBnHQWjJzM48aY
X27LWN1HtO0u/V3AxrMJk0Ks0I9fIf404h9tqy8dDQtVacSb0LAmBw8BUMItOBGABa/X4mdB/R8S
WTneldZEMLyc5p2rB7x01vJDrOpeCmL8pSA3Sh7oCESbsHOzKjiP5gMmmPRq64217yhN4N3ewZXg
CpxWAE+hV30B4DO6AXBL0bef6F//eQzUY64exZ6WprHLZB7d3aossLCiIg6iJZCXXe9iIQ590Epo
xzAjFRzvQ+cUoCstrVObRBtM7uLxFa/esUhC/COQUcHab9Mp04GnjrL3WXDTUH2WxJ+Y2GAXHR2D
hzlWbR9mDjbiP9hVHSXIhY4CQ0yYN0ueWn0zdmiRUnM7JapCp9DOeE+JNeishdcXkjnouQNfKXN2
oGLWmlgF1LM2rGDTCwssvqlm25g7FeUlU/By3U/3eVIFe12vRic2+4dQCqynqJK1owRuBI7rXbN5
zM5d0rGAVKFx5PqEG6MPrSodgJVv0GNhfZj1wxjwIsvVY0W5bklm4Q80vF1LqVpD7ztFAoJIHU4D
BhIWo2FrfbaTAh1/tp4cWXYjqDute0ja2b19tuvbDjadpf8C3pRtKs1nJTfGwcBDIUgx+c2Xe7ua
otQRyxCPx6HqKVxfS9Uk9+24G030PI05bXU8XPuuFA7ijNHCt79pdd+BYUOOSUcOnH1VitlYpJG2
4Mi6lCSxQebpLel4LNdr9ouTNSUQDi7D/hj7Na286YphIR1tKnsG+MMR49IiftTFXtVlpyZ7uL2s
NYFIckGPFhpX3OTXB23pICvue/TjNbF+zIZXSUTr81Gd650eJdvbspaPZz3vpSxGqWZL98d5abRq
wmUwrOwLTjCpBudSXNVdzIUElhHvf7yal5vmIhoqVDMdAgs2G1tV6YKwJnbC0PRdcMJhkus0jBtN
7CZHGaXc0dPZkkie+/VhMjPdu73gtatmaYnC/ABUnXCe11+iFPWk9+jDPqhzCR7eHoDDAMTYbh8k
I02VsMUIA+s8RG3PcRJrlynCQBBgoRfWwCvkWnAeVKEa+9jpXvmokbC31GPTxbb5B5hn5L8siEFu
Qv8yCaKUk2ZUfSwQkCEEOaaabFAnqOx2CngP+tUlIdOmA2oogiWS8fdTj0ugKXGzaQrgvXV7TBSM
/k0+8PzneJ81S0eyFFCkZTwVvP715qml6g/N0rCQ1Y9o0icRpnzJ2fQH/gSDmxQw/0IzkGu+loKW
chDF9qixFojSj3guPLdKaGxmK/DJbS1c2znEiMhly5+QPMbE5SK0As1EgTVe3HlFjOI0pn9pIee5
vbptF2IY657mvI9SExSPqODK0UcwaMTiVd1Xl7JUAVD8waABtvMIQP+k/cQvWvVD6Jc2aPcMzJUL
sx+3t2x1Lb/lsO9FFOvy2sxx/UVNvQyyDjH8o0w43mHNHeLJjjLuApHUWJY6OKYywUUCdygpoErK
bB/Kdnsd6/v1W8Ty9xeucJiEXGhzgDBL38t901blezQSin8AIsfD4LcYRpdNxH+1XGMlKZAW0nNn
bWv/1+2V8DaLcaVjXXdFgI6ygxSaRKgqGogGx2muH/rvVTB27wOZIqjVQo0tGeByrEPbRLMZeOP/
xMFYCG5w5epoeWRnfAB9bgWGD0GdmriK/ENJ0B9jftzesLWjR3kQ/GZgdETaY9nQi6Mv9DAPkgGQ
KJijZbw1mkDQ7mOPcctR42Vb2Ft9YR3D49cCUpp1l5FeTv5sgSBQR2SYPkT9D/TXF5g0Egrf6zFw
pPFfhyzAgYP1HsA5/PcFj1AlQHkYA4wzGdHiMd3PZkPEAFh+OdkO9eu/3UY0rqHn5pOyEskjRu+S
sQLhSA68QJNj0OXHVBzK4S0AV9ZtMV8jBVA6I1Wx8AtLOC3GeQqpPM9yjQSV7EUOlNspHYmmHBv6
elIQgnAebRCYYaOyzCJiYWSWVQMxMoDfQxdtU8zcui9xwU2gPdIpbhBMWZ42t5e2Eo8tdNVgcgQt
q4HsMWNXmjJMQxYiFQ/q2jjyNOVDGfyYANxGBVDgJGpCxqigyTwdRP9f2zRkI/EIq8bWomv72gqi
VEQWKEWlBpfrtlRAEz2MaB3l2cBXY7sWw/hZtYha1SyXx2jVkDhzW+T8delRN93be7k40mtbu5bD
OFpdq6R8RhP2wRwyJ6kAvx2Og9LScToPIm9M6Fd/uAhbph1CYRA7MBGXVM1xLAwhIq78Lk3vpKYF
CwKHgY596ZkL+Zy2sB8o6FrG9CYmONGaziys2B/Oe5FWAelOoYt5um5AMVLsYfQ+bu/f51iMiw38
Io6xs1acxVyvIG6gBRpvyBFDi7Oa1g7aNb6JB0d+PdVIz9aEHgzqPEfux0AyN7F3vPQFW0v58iXM
7hZFAQTwJAzno2nYb+av5MFyR588GuWePn+0P6YDDdG6eHv9XKnMrWClXdtnJaTawaObkWajoYtP
dkKA4D8IgB1yT3IvPBqcY2aLFF9Wy9hhn2p1JZrY9+kZYXsrbHUMzcEcGzr2RBdfivuxotFr+639
qKaAYmZB5FrnWf0en3QMsKZ1/PP2RjCu8Mv3MAYbxkaYNA32IUOimniia25KWlJOSPz5XL+lboy9
NqjaNH0NMb2dzDTfijujI8HpW0x+9A556oh2N6AG8SjTcTuje9J4i7zsKL+cRNd7tX7UpPZ8Qmn/
IbqDfXoVXYU+8OrLbA/N33uBES5LiQTZfEYTMYonSXIxGM8JgX+kwL054OTZBvTfkpJ9kcRoX+QP
WVFOkDS79niOkbdL7luauJxtZ2+cL3IYbTPU0YxQjxjPXU3e+m2J3tQmIrvE3vAmMnA3j1EkZWq6
UkuxJP2YnLpTd5xPllc2JPV4tsvi3r6silGmWtczK66xqtIWUG8xRAzd6ckobyWD5B9PY7hBi1W5
yzKKKlBlkkrfxhGtMUQa6ATORcQWgP7+GFQfNLBRL8CE64vVypENkA1odnk4mjNFOf9RCklyvDcm
Urgf5obOTrON9/Vx2HDu9P/nzvgtm4nJ9LnDo7rCRoy1bf4Yu319X6u0qmnr6OfiQXNboKKRMrzt
MtbFYg4QwgjUKZB8vV7ymOhKD0Lq4ZwkmFj6YLRP8XsWKJ4CTvseM0hA3fqXAiCVVm55TRRMePif
3b4QzazYLPOoVqfl2rJOQkfNmIyTbWn7qcSULs4612XpC9U4skeI7K+XqQUgPxt7nGzrdrsZkyJJ
tc3s99ubyRPCXPuq5bcYS4gFyTvfs/YpeZW+ZZyFrNsmWgP/uxLmsk+6otDnxfvKwxl32wjY4J06
eW22m6aDUTybAed6XYz9i7u/EMh40tmqQ6XosKrKKd+VnUR5bPPcJanXh9POllxjdudw1ohdPSLW
hA8dndFLOPbNsgP9rXG/945xoX6pNChjQpDpaWjXd9Dl0uX0VSa7GO3b3wdiOia9rRNs4/TfMgEE
wfgk9NeYzHll6LVBQh8yB2p01P9Ar3j4mjj36Y+83Gd26jzdFrgY7Nfj+i2POa4pFBO/DyGv1d5R
Ln8u3zBJtn+22ooj6P9xHb8lMccWonk1yftwPL/8DFCIpveq/Zpuhk2z4U1l4q2JOTcrj+LQjC0E
eNr3qABS0KcNB4H8/yjh79Wwd56oFmq7BAziR/IctiQnot3tA1vgOIn1exxJkv8qBONxs7iW23nC
tkUfL3Cy7haDfSZbJvs/8hSAzmD04aJ4LAvCJIqgCfCL5WoFmmlzZ9Dv2Tkmm9v6tn5pXohh1tMr
gdrGJsR0GhiGqZa6Aik8/fw9eW+d7KURiH4A3RDpPWH3gZbKas+bvLga9158AXOR9HMtB7WGL4jx
/KEjacDMYZIfAW9DF//9xbQu5DBv/jgOytasymVDQxq7/j1yj9vX9GHY8KA2nBWx15VkJrHiN5BU
OMEppI/+JtmCXJzjm3hSmPtqLtI47mpIUZ7Cs05ju7JFd/74uK0g6x7w97axHhBtoXE5JxDj/1Lu
CgJQ8S/LMW3fFR5SpzzuePTN647pQiDjAousbAI9g8DeNchdcWw3gafsThOxtntpe3t1vD1knKCY
iIPUBZBlbcBaA+XTnIP6whuaxJPCOEAtAgWWsZiyfBQ6YpGAiE/G0SQFR8WX32E1HG1rGP4CdoMl
Q3J9Ew9S2yjqlEznVuwV8G76td1HUeH15WBxworVVzsq/mjPQT0cnGHLmi9yubk296mI0RtngwT7
/r68A9l7bKvE8CSn8IlPdDckexMDn9/+6IFzIZvt9sZQRVVVU8h207vwzg/ve6f7Llq26fiFc1tB
VtX/UhZjZZo+RY1VQlZX7NX5LfVJGtlTt00d07cT8V4HqjXZNrYM61O9/1E4E320PirTYM2GI/nw
j3tbB216gCf5El8BGeRYDxx5a8Hi5WIZ05vEOO3VDPJqG1nyl8gRqLjVHvJ96iMf9RrQj8KnPDK2
1bhuaTVBvwn4OvGGulalylygBOlyBT0e3QgzMOmjTqKeyvbT0wdvhM9qpHApjYkUIoyUR9oQ0jAb
6VQmtPECJDR288QLSZbN+mKNF8tibta6COJE1/PxbCuzXTsykclm8+E7+on3DGeRrJ9R6uWaGMMv
RbCDRg3W9JIfDJKc1B9KZpukd3gKwlsTY/WJHoXwMhC0d0Pafzf20bZ929g+BYad3lbGNad5sSaW
ZBcz5zGvYoKo4FtQkeYg2DZ333gyGOOemjCN0gEyvg30ZZ+c3hTbDe3oWXOyktAnJMO+3V7UZ+74
hlKojEXPgamnXQ93sr9raOL8/FmR7dF9U0LnrNrx5HQH0NE9BfaGjke6yZFa277z5nbzDE5lzNwH
CFzxpeUUj6WbBDTYAm9ON5vAfd/0PNLA1Yj58iCZO7auaqXuZix5oi8GSe90WycLr59h86BxvONk
HInmp61YVZCUEDs6qXawNcm7wrn52P7U/xiboYMDcalaqSxzizmUaVrVEuxa/dHepbLTvfY/0Yp+
wAP0USG6s7GfmrsnOuyRfAIl3UCwr7x04upVf/ERjHNpx1oqwPsOzbWP9SG8l1y3+1GRfvv4Hcm2
gIfwWw3K9At5jIdJir5ujBjySvvbC5BvtPrrROkDb13Lz3wxD7Q3ohBtgfuN3dtsmhqlzDTsLQIL
Z9iGhPJK6uvafyGD2boyiaOpQFf82c5+ZIbTbyxHtw/S864j+2OBnAwHCb+acQfM9p9FMXtntVY9
ihEEim9vBpF3SeAG5PHxcSaoqu4y7257Du0KlEq76ulj81D8fNiEDn2mzvjROwF93tCnB/g+niIv
67y114wvTxMTwIJKxaUBRt79tL3t6dbvpN+r/ryHLwLENCw0Iyvx82jADTz1abfbPDw8cCLeVYu/
EMI48Kw3JIw7hBA7q6hqg8OOQitvr2TxT+w+GSJo+kEEDcoWNtIVawm9J/oM1Q8flUSyy0TmXHVr
YRcmZgMBjk43xO5MSBIUSanGYzad8yF2MduLahUGiegAR/NuPJaa9NN5GRjovlBoYEAsW28Hw1vX
6CjynY8/Fd2LiNGS7NcjgBGu5aj3nkedJ/H7R/2W/EVrL3Y+MFQRE9mdd865fbaEf9nUi+9gDq5r
w76retSIX+xjQSpyl+xQYFMJPkUQKfFoTZ4w2gn/fqTHgYy9s+ccq/R113U0r2LUHnrjEXuyt+CA
GeG96rfDGTOkgOrd9Qew58Wk3EeH1rEQXgNRvEEfFuewv6rstVjmOvT1up8HDWI14uMAzO0BrUYO
7yr8nGF2vcEQA8uA00aSXmN7JCRwCSh+Nw1n3cM4Tn8X5I5F8qfZRjnAItbPGBO6bJWWh9yydXB5
/gj+ygNSN0Stjv23mDc4acUdXH8P422Edm4xHiLGUyaxtN4ujMraSp02fJRiqYIyXzLGgtRSVZ2t
qTdBVasYERGHTo6IrxZoJBnULOe5QHbgEsxh+SodcHqY9jIKDrZ/4aQyI5Z9MBsgF08KIlhg6q3R
MXuS7xr79JHT5/74FB+L77cdytdL7looE36JCjgsfENCDcCrnhvXv3tCKLS5LWNNyz7HZmOkzmL0
TMXEks1BQIvMomWTkzihrXkYc0d4arYS3On/Gc/9txzGjtOsjZqqhJyOtm70bXbr79Ip25akpbzE
kPo15rmWxRyWlExGbBWQNezywxljoe8qICYMGxyiyvYF7mO3D4gGfuUOs2dbW9/JmT05xePWC0I7
/jE7qjtTJzpYTuzbxsNwmAjA1zYm4x5tbo7i661x/bHMIXdjoqYT9BualW4r53g2bcORtzrZlZ5P
Oe50TaMuT5vxKbU4aylww8tpv8DCjz9yyl3QsrusQ7mUwQTXftzNlqBi95dzBtkoSvLtxqDCUdiV
9N/nNq93j7kRK2OqwmH43L2C3LV733VADccJotcugMsVMYGgX+kFoIoQUh0lD8gCHoph3QYBIEIr
EHB0LNArDYZ2AE/RAui4C345Pz6a/bc/sfLfEpht6ppRmJIREgxYeWyXG5NkdmBz3eSirF/P/rcc
ZqemTjdqYYHKaO7dS0pfCuKar/23zOUG54u/uCWJiZUDP9TqMf1c0V3kxXZGc4Jn8LDhPoLXDfT3
mpgLqRHFWLEwyvzcOPG5IgjGB6I+6QSQm9gL7GrPY5tYyTwtSv2PRDZtOVVZqcUWdvFb81DRXzM9
ZXeBzQkvVi/aSymMR45DNektHZUwjczuz9AWX/2DRAEbM+yEc5FxV8R45EjPQ9FfTisjneOiIvt+
Euxu82c7twxDQri28DYyzlQXhaDR5E+YyVvwgPu5JEBcI/1KeKiwldchDulCFONKh3w0qkT6FIVs
hVvQ8Dv6uVzhFGxp7mUNrTg39foVeiGRcayNDv72MkdFMd6O9s/kOO5mwOwC94EX/K/6owtBjLcw
/CZv1ATZ3cp5AUMISWwweW1ve6TFE3yx3wsZrKcQ+jqKrWREvfwlhTWlO8528RbBOAitAKjfL5FV
3afbedOTZIvKEI+Y77Oz99YyGOcgKbPWCR22Kn+p3Ym+hU/HhgIwh2gDqJqdSKUtZi7aBSmBkZPf
1VeD6kR1Tdd51Tv8T2NP98l2p20HHp5jWd+NL2Of1Z2kh0VVQVuO6m7Gw3oZ9MEbavn5pL0lhPEh
1th2baZCyLc+J8c3n6aIWTTMTTia975qj1QkoXPaPRLLiTzxbOe/Uo9r9JyT/nR0F7F5bUR+mlif
jswi4vGIuhk69Dav2fb0TAtwdOqPvMh8ReQycQBttQvz3Ffex3RsME6hG84vs4sEd7tp7OKJE3Ws
eZilZoZ/MOJ6YcDCCV+sywCpUeQvMBbMdXKRTnD7Pe4CKnipE5IPn77ftkiWamt544D7DcIAtMcs
uS+93kmuClMOXd43Os3w5Dy6BVCVCEgDEF64Es3s3DMfs5aIj7dFf/LOMnp0JZpZqiDnkZarcKbV
B5qUke4aD+CCWb7gJTyW9hsAtkQ4VQT/E9oGHVz5Xn0a6Y/kaType0qLw87aLpoXuKln3HOip5Ua
5vXOMNeKrPU1SM2xM8B5UwlPB3AEnjRniEnnPpkn5+SftC2v5LyCuFikgoQFbYNoiPysOF6cf641
mPIQwYMpkIipJajXuCkmkAIOZlAUUHdPmDe5E2xwBuLFxtOGlbDnSjpz22gZHtq1jxy56MneUXak
DaJ4Z9yVxHjLveJ7wVP35YxZHdDRHoeByUDpAbt/re6JX/adr2K5Gqkxcqfz8G4g2k7YLXcc790g
L3fYF2mgU1m4uXGRa4zjrtNu7BMDpQ08uYy96yquvDNIfFfvIxqfBK90nM0D4OTEoa8TwXwRclvl
V6174XP5+wPY5SKoLMJ2qa20eHtKiBwyD9Nsj8VATqCqBesKQf3vD2I+dOwBLo1kFmYpsh3T46xn
YamYSIPKO3QRuy4Se6d7VDWDv24vb6X4oV9JYiy6QUtNHCk+SiybEViQFFfg7FaY1KQEJKLBOQd8
eqb3keMIbzENbDkgGYnpxjhL99za/KI67GFfLpuxX20Sp1zt6+ls+eO4y8Fw9aYmlUrKqg/3dWxE
1DczNG+IWe2pZalu/AGQd86O8D6CCRjRwR71QYW9V55ia5ui5b8nGPXVu51mp5rrvxqYQke6lJZA
k1qAl7sgQhLh1Prt7S9ZdfSX28GYdicrRtp1BionlS0c1JEWimcUGzWhui2Ou2Mc0mk6GcE2avcp
lT2RTj8NxeZ8xUoEeKUhTJRZtzIoCCQLAQo00dZtNBUcfEza6qm+RwTxwCuvrN3Zl6tmIs48q9XY
BDUDDK5ARPT9tfcmwlvUStR1tSgm6syRr8WrAItSZAImHVkqQRzmRNvGoBiSmWUJUed7yfreWe9x
7+rRY9SeRdGu2odM6zjTFVZy59c2yPi4BK3oWpov1j4X5JiRuaNv0SneHvNtvK3fA8dwSsOOtobX
2Tl5xSBj2zEzavPyGyvof3wIZpyAlAPkr9qXDkG/FX0tCqbzt/HlzTy+oXZu/Ui9k00QDS8RcWTz
koBrGdsrmYzNl35s9GIMmeKDBsciPR2jjepgDs59aLebAceDbimf8tIFayHxlVzGzIVh+lutDRCv
Gs1GsDbGk5G/gSNVBTV97QI52QMk6WYJrdK9mbuKSWr5WZF2QkyU7DsaiMLGtQYiznujbEjVHttk
W9Y0eLptgasGuNCUoIXNWmhyry/cRtRRWami6ay4KhWotTvxsjQ8CYw1zGXTC+MQTudsE9sWTU/U
er+9hrVrHMWpf9bAqLgEMgxLrJc1EOUnHT2eGq06jX9+H6ij6z3yY7GQ2wkrsGdsUnnXklfq/7y9
hs9AjrmeQAuxlA5B+wHOR8YfpxVqM3gITOdmJ3uqo0HSI6iL6S8d8Lj+gRt6rBzLlTzG885qq6my
AHnW05KNR3a8ASpU3wbe4FoeKKZdEXCI8+1VrnhG0HBhchMgHnhqsE03iQTe93pCIa+TH3IBTUbW
Sa0l0rWbPEB+veQMPFo5uCtxjOpVTVBYbQxxCsxQMA2i5g+dadJYKoiVffetjpbRt9tLXEupXQll
tDGQKj0E5GMC+KH41nndMcPT8K/moDxHwBzeFrb4EVZpLvbz0+devA4moc2sNEGBNgzqc1KEdj2F
m/9NBPO6V7tJxkxIiMg6zD6pf8bp9g8EYC4kWveg+9CNa+uyjKIJukUnzASBqFFgfI19W8JiOl92
6UICcwuYQmREkT9N5wBg9dAeOKbL+/nlkC4OIVXMThkVLCACK6yc2BYu2sjgGeyavUoXi2D8QyN0
ZWAs56Cl4MHpciL7aAfKLWqBCqXhRA0rbcZgUrqQxniHVEqNaM6k6bzfHz9L7sh5n9O/zgUlW/LX
oXcOyYG8oqWT5s7uqT7mND++I2dM/reTY24nX5DHIo7wGeLck0b5a8Dg6bbivQNXrehisYybaFIN
LdWpOJ2BlkZFMBjcUZc5SvI5Lu6WEjJuIbYijNjDGwQwuqM7PEYYqRgQ6zSS+OnxUWnwHjrkZEee
opxkd08f5uPH3jq/7yfv9o6uZeEvTvYLj6khtEk/ZtBW8SG8H7fZY38nbbL3AElyHmfq6r5i1MGC
fQOj5OeWXBiGGmWdKMs4Pb/Oiam8hx030Fq9UC5EMKatxWakZxNEIKRCUf54N2/PuXse98j9eZ5z
GOwSSNoWT/gna/vxzvH1q5Z/IZ2x/BD0JFps4Eyt+kWrvue5kzWc81pdIHYPCUAgfjBO8dq5jFOs
jVH/f6R9V3PjSNLtL2IEvHktGIIESYlGEqUXRKslgQAIRzgCv/6e4rc7gqrRrBuzMzERuy9MZSG9
ORkNB1wx+S3Fkd2YVyu8Vh9NKdSOmOAeRIDT7/eFZJIv3LrWUJvQKADXT6JKiUGvIUqGw6VcB8nm
Uj+KANf932gwjDV5LUZ5dR4OsfGeNy0xpeUs5N1v5jHCKJ1inoOzYMYwXZfWkuVFW4hOifD/PiuT
sRvOWQDMBVh/QPaSfr7XoBdDIw75cOui+cZ8RkQyswI3I7N5bgPlkENwqnBFT93e8OGQSbG4qShM
9LpxLQZEvOsWZRycK11dDtLz+0O+dUlpr/QLeb3s0scL6Rf7zPK29zmequz8+AMY/6Co17pMz9Vw
8I/XiISI5B57Z/1euG5q7SKrtJ3GLkor++UsJfuCDlX0gKYsr6Zza4r/YVRH78AIaqUMoSYDzvLw
/LwuVm8Vee9zKyTzmTXHUl/4uJGwipbYJ4zVxkgLOOo/qZsj6owIG8Nshpsyl+HQFlsl3He4kyQU
T4FaOFKLoDYQHc6r01e9xy4jzlfBDHqhBrs+Rjd65+3BdN+r9ZUsPiNr7sSoQV+sfL/fzuwtzxPL
k6r0zSyLKKY2SZNKJqXtH435W/zxpjwNiKcWZO60Tme/Ln/tl533tRSI9do6zlNMeM2QSX9yA4jG
0UYAPjLmtla68JT2Gd5b+sxnu4tyuP++vN+nTzDyV2HUKbOihRrH6VtiPGk8sMGp35cE4E3TIzCA
TGNC6UssVeK11oaDruVH+XQ5mvn1X1huYFhRZDkM8wG18ScLXdIOQ3kShkNQRsTsF436nPf2/Wea
qqrg/b+JUD5H7zQoZhXH6gCtU13NEs5YxLzsDy+pZIePtdO5mMZsUqIfOGSpFWWlnwJio62vmMBh
YpRd0ONUyhv4+i6+zmKrMzH/bYWhWedAVFXKgAxpFQVWKsMY+1pvmusoFvUzqa+Y3CRNVJzd8pzj
yPP9v0ua+LsAVIlr2fQoF1a8mb8r0rpLhhEKEdZ/JlknjHC55TpdHwZ0EmZPaLnGZGkuAYWy9LzG
e/buk5/KNzEEjGN3wNLF/2Dhy2QjStMwHsSDfVwrVrTEKQVn+bXl2LqpwYMxGfakUGkkF0MdwGXp
pAQzPekbTiK/8idtqA1jvvIPOoySBOr51Kcd6Mw8xHPrh/crIIWsYe7AuJH91uP5kCnnjVERjHFQ
h4ZLB4zKyGFY9m2pigeMjebk9LCYw5iuBNdZcnTzT3ehQzqwA4m5cNxKExi1MXDPoowaLFzabkX6
15U18MKdieD+JwnGggVGn127yxnB/XLwibNabvY9R9wnBOEnDcb1h2U0zACnjr1RdIZLa0FWve1w
nmpCqH8SYXRKihBenIDMffBnRHndYITAsjHiwvNq3AdjXPhMwJAiolAUpdcy9lSyHW8zn/fRGZcd
9HVeNBf60attf9xrO44x5vz+jcGRLTZxs20Ycvx+hVQyI1Y933PsC5X/nwr541Pc5GFEIZJbTAS0
oKASugkfWSfP8z54X4LHBzWyIyphMaRlq+JDJL/MX0At4+1+TLRaf7JB2RwROMU40zFgKhj5t+rl
czzVElLVky0P3WdimP4nJUbP1ThHPVoBpeFhfWys4/HtZHkPufX+sHYLLPNcsW35gCiNE5PzdIat
IAtFeKlUqvzi8e2xJWTlODF54mjmn+aZMoctCAC+0qN6jMJksVZHwSXHSgiGMWCYkWCQ4fW+yE2A
rf0kwijNYJbSrBKzm6V82j0AaOvq7Xbhuqnt3WqbDLZZkBCjq6jqcihz2FOYUv+ppXvwEiifVs0O
My+rqiQnN5rXnoEnFXcr8uLkC6znPmHOVH/9CgfsWhmWzNWHiXbZjze4TcuM5LWYAcfpIuChn42n
5zU8hrsgj7q1ujgvzsbiCe1fDOE/35VdNa2MygxPGciVJbobaMX5W/tfmapvEowGXhUNm220MG6X
JMmtF8DixbyzshNt7Z/PxiifWeMYcIejpIe17brup/Q4f1w5dM0rtp5TzrQK9xsx7vaqn3S9L/Bo
qOkN7oMr4iPNL17mrdCzKTAByscY+jMN+8kf431b4XzpCvRQDoPfuJZ5uC//f7GS39+I8btqm+FE
bFqBo2OyWWPr+IDWLDl5xcbmzqH8mc3+ZIUxJQlm62Ipx+vZ6yvQIGIXSw8WcfYRJsxMm+cAJhrh
P8kxRiWPlSoQFEiG76fEXuNzLRaPrTX/rL0dosslFoxNLHjwHNtf4qV/npRdrumFCrtIM7CZhpb6
toQoGhgUqzyOME470G8yTNyc4+aqijVtVEJzIiy0B9vreIMNEv2NP0OBbxqMk+7TPrqYJyrv9tGt
LEyzotai2cRxrH0xx8YmL+ngMcWYDLU/dUlflv1Be1KRZbqL1PpU7DmW4F6x8sp7Qu6nYoyHrIm1
nqsQkSwHMFm4ro5LbNdvt5xPNTFK+EMU2esG4kkuwpDSgRjCZqAPgMnYuWM5nrnAsWRenYrnT1XG
aMR6OZjCuYAvSTGge/Mlh0/yG/Vx5FSWF9r2B8eO/Dnn9JNDxo6YJ0WJtBAUE7K2u3Xlwqc82Bwi
HGfNXsiKA5RimwLScbQxw3YgC9T8sdKL3WHfcHh6PFFz/ckSYz+qpJI60QBLPsi9gd7J3ZHPwJ07
GeYDoddf248PgXOWa9LcS5KBA2UCbubcktdRFIAlqgrxPSRFb0h+BJTq/Sec1ujR7zMerOj6LMB9
Vjo68YwNhre3hwUKegrBMJCBp/Q8nkZTjf3DhIwIMqJ4BWqAiMI/VAztL6CU0cTecg2nfb3PGVXV
e3QYATyrOMvTNng41VPs7uX+j09UwCALIy4Y11Vol1THoUz6bADwxCr0SlzK1tIzHzvCDQUnjeCI
GCN4jd5XGg43oX19RtkATUJeYWLaHn1TYMcIwiac5XoMdgrUkB5g1j+pOULxAJAiPNs3aRlGtBg/
1co9hiADfBjTjR8KD93OE9l+8IILjt7canYjvanP//388h6A7fP7n3+i+/Hj89/s7ejXw0pomzMN
lp/9/5tofUs891DOF3MU4leD1dnOZpPaqeshy+OxNlFv/Emd8VK60de1ZOIFfQwtD4uziC30C5bf
3dqyqnfAJXof3v5J8LkrQVRn7ugUu6KYni+4Wk6To7ixzsFrTS44gCm5J5lj9DgCf7PEo+c1s1mW
hMBZPugPxkJF1ZQjg9Nx+0gGGeNwEYdZUuf0BW30MhDlPiC3qtHI6Gxr2Xu8vgXPXNzkacTQpQU6
NSCqaclMxzqD+39G1nZUa2n/qyrAiDfGWqhmpuiZQeEhsCWgW+L81VputzXHvE7ni99k2PXECy4l
FAl9wuhKBIhCB8RC7MBLOicjn8CS+SHtLL5+Z5b/ETrfFhzVC5YP5fGpfcMaE9fDT4a3I56Y8PYa
ibmYllQsUvJcknrlqitEFTrKwQB4cpLjkpt205+8o1Js8bkHFC7gQ/G1UJUidkWu/mVv4roiPS59
32hNZ8Yj7hizUZVSk6oxtArZD01+PoFmhuDFsbwvf8tDFJgugo2oMYGFYMSDpAZgzEavYO2mDkaH
FrvKnr8unWVP9h7SE//jPovTcS6qUgArUQzctGd8i9RetboQkb3KwE18KPaHBfITaUEcfD4Pa8Ff
X92t4schO+1svskyclOc5FlhSDeyx+MDjhHjCoGDoN5SNzSot74wx1tgzlzw0JbhNRUn+hdUQb6p
MzlShCH+s3Sp0Raz6lV8eFsvyNUC/cNmw0Pn+ku4+E2LkaEY16tCdQAt/9mvbToZFhF3N6/RaoDt
dBB433/avwjtN0FGjMpQKYULTZ5pxgmzCRhWzZ6j/rXVNhxaXOlhQlM5NSsckKFeXZgfsdO3psFw
4L7Mnc0vB9GwY3sc7ugv/qn939wxfqg12ji+0ugbnpykEBmMbsx/XeZclP+/xAzflJiAtUwFnJ6b
wbQ91791IkM7FvPMGxDpv+BOyGApLmCjOOz9xc1+E2VckX6q/lNMrZza9k+YUDFWZI5d18ayPtTF
NrQ/nnkTYRx1QJ8dbz7ytXV9UlqTxrIX2z4K1lr3HjBHXdnXecPh7y9u/b/86extVemkp2lKc5k3
8yGwF0RBzd26ZdS8QTOZPtXfJUUXGBNTRx2gDk40+bRd+4GG6Lt07kb+G4qcqMCAv9XK8UTL2ns2
cNa8yN6en3gltOnq4D+mRmc362HS9fSiUwcJ3XcPEUE9hgxL1A+4bzvti7/flrE07UyfyfqFCiyQ
CbBomXlIsI0Nx2NoPDKMfTHkUO4uHcgYCTFP2D479pb8OyW1fY7w/+jqKxbWKrLIDPwZi9/z+ep1
uURetHccsji5gf379wsWWI6YhzW3+cr6CJA0L5cO0mfcoOek69MFqtEHYEzUTAuqOKDVbRuwesUC
W84zhA1bjlmaTtG+354xSxG2MK8BLTrkWLm1Zm+Ca209HqgXtTj3JJqxSLqY5UZIU+hhUdoBoVin
99mYLtiMHosxP20o1VJ1BRsJQfFwe8SsCsXO22HLjNRQ1Y1jRY+AltxvfS5K7XSZ458nZNuycaEG
pkAzxDWoVpbpCL+tZVhzYjqOWceF7p/GLjGqJMYVRmgJKomIsRCtzluyQkH2Yu0BCsFr4XBMOk7D
/iSY91dkvjFKbv5bSVexEWDtHjUgOEnka4nbCvt4fv8r8kT+lh+M7HlTXDHOdOsFasugI+IWdkDt
kG/Y/yMhxuLUJ6Hoa5pW5/PgFe4e1w28PVcw7seKOtukjYVrYshXCMazXwADxdwIr9H+bG1vseF9
jm75+B0Vu2HajZ6unUlhpM6odDyv1yJcPg7rkHliZR56w3vLk191noBw/NTNZY5IJqrRiWaGR/RP
GOm1Kjs8bHnm6X7UhCMvP2UwBJJ9naRga21HHkofD+nxq3zBcQ2kFFz429tRnHuPyFiRUy13mZhB
4q+u/eZjb3L9cFjsovXn4fyww2xSL5PPT0KsCiPmQBIzV/4+2feex3tZTiiss0W6uEJ2mlHVu9j+
8e3BPTziZg+c/n6rL84WJxjmqd0tExh9yF6OhnNJ2Z55bnEigSc7FsWm5XxMjhdg63RqFOOeNO1y
Awq3tZW1UZDhbAs83eaRYXKkuAn+03BxXdVDI920dsT6tUQPH7rHC0E5OnBLjUdPN4T/NST+Gp3u
4BGAcfcVmxd4soW4tkaVp9KgZf3cRkHpYRG7tf8bVp8uOvBmvTkWi63GXc+FOhhXSEK0/MSq+AeH
F96nYYINtUjlsKQ9dBvj29SdYHx87tAvg87bM4cY/bE7yswW4k7XcwdvCV6ARPB2QN00WK1ubQ4/
feeVk/5SufonBmChYPvCjOSCynaT2oJKMs2LVe98XZ3NvVxC1ktlntW7HgtvvFPjnDdli3NZm4hC
K4JNv/uSXi+bL47WTuw3j2sOfxy9bJroHGc0bE5/rTF9nljzhbtW5i5EcRfO0X4mGweLTB35woAV
R/q5xJkYpJhh9vlSgbvcOaJdcXhzbV9Zi6XdWUPhBM3WeLD6F3vrfe3P6ziH2fL/R+vIlu3qJtYG
A5MStP8DUGZEyRj3OONfDq9/KbP+I0O3Pb2RLblksnitFPolo18YI9Mt6YipNQ4VnrgwSRCyujjH
AVvM/uRW4WkkP/S8mXGOTZSZxKU/6UYkJBhbQVYeLfW5x7NSvLyfPW4nZmashhUoHNfpRrDeSIGa
FADB57MFx4hwDCI7AtfISt1oFEiks3D5YhWSZL6bP24uO3TuOaRo/H7HXt3KAqPPHyZN0nVwJwfb
7jQyYIac/EIl88QJsjkCoDA1k/OsbOpoAEdIJnPA2iJZUTg9HU51DSDKP6M2eSYUxrlHkbSzAGxj
P+Bia0g+kU8TbJFu4tsYQoWzbDyQ+OmURcZFNlPFEp1xE5zRG0qhGOghNcOm9+wmzkGzP1GocdC1
p9US/kzxZHg6osdoU3Cdnao4wzdTiX/1zKfk/b5QTCd9IwKMLtVYjThjwxySji0g9+0dSR+6jmdC
XjfolW39fyeFI4KMi85kPTGagL4gWSzmgYupKRI4/e4+X5NqNaJChXT0nYwiza55RMP6wQZOHM9k
TxY1Rj/PxvHh+XwyS6pK2jaan8mtJcAxpDxZY2N0XJT4T7Jw9IHSRYfjP5GOr6yL5e1RGeLxNFll
+OaJDdK7QTZOHa2On1bv+DQ67kD7GrBcTFt8rXiduEkTPiLGuF1VMDNJ+j9i9vrsCr89m8fPpLkb
kWDC9LOWmGZ0q3Iqlrh7QZUfCSovPL+lvX8Y1REV5aegNee2SiMZr3a233DO5/MK+CsCeB6M8ISF
c1+oucQYa1CGXd/LBojZx+NllRK/sxRMhrrKq2A8lAuvalwORfrn32OPNQ9lJgFGDxQTIOXnc4Lq
MEHDxFMXPGnnfS7GLuDeF0JpOtCLJjoWdTASNVfRcl6hWYK01Fx0WHx9vs8dTwgZIzHD8EiW11SL
lQuZJdg94baceO/HGAo5MovWpEKYLaL11TetK+aHv2hwF+M/jshP12i+hZEN1ZvhqpWmCWrPa9T1
8YTAkLV3AMDCv+g8UYQFnBVoiICW9P2nnG7RjkgzHjmRklncmxCUC2BKKVCpjjppZ5n74iEk/ePv
zm2Xw1JehwlCaM+7T316W2FEnTUnSZm3KZ1X9d/Sz8pVIaFbw3nmwWZMFzJGdBibogx9KOUDHlgm
ASDtN2mH4ztLbx/xirHTBZoRJcauRFJtdrFCZXNNxwOBJJ9AF5boq3k83Jfpia0RLcasKKmcqsIJ
McDFPjYO2lxwzDXBKQqsyaEFxPlWHK37I3rPQxyApabfxujje4jAbbFDIwSjA7g4z7XPHE/NRvKq
pgazuge1xlqXJHTEOQ7ccPRuupU1ekDGkOhgqClp5bxZnlc4e/Al+2pKQhzs2+CGzhc3huIxxViV
axMIQqSD3m17+mybb7PH+1+JFxeyUfyQyJQpkHAfUgdFrpb8xoivQTYo9W49+XCfHEcm2HgeOLKZ
IQeUofXZFjcZ0XbcCgonJGSXUpqo66WaPhqm7Mjuk64iOJhWdrYXjtPkEWKMRK6Zla4XILTGBdtF
xEHT4f06YxiKWJZkgxasfQ14ptXi/ofgWdLbJYxR4HyWzCKrJPx8Y3VL+0oPnv8eluXC8nkhOlWK
P0MLDZmUYtID14zNjlRMSJUxcjjjs7Gt3MYtB97FxckKnfxNgvkSwUyTciMDCVf0pcczkbjmhccE
8zWqAfu+aYCoBSPP63XzFtsyABteepLNcYkN01CoF3G+0HSg9M0UY60NI+kucg+S0tsZZ4RXj87r
0uI41OncQ8FRKKDJAjiX3TMRB+MktkVD476U9NYa8RjmZWqC/SfsAcINceKHSQMwoseED2InpzVd
dTwMv89Y3JGXsJucd+ORYORNvrRR2Zot/VTAE8AY2QN2JRaoNqLeBsea8LoR09EY7vvIpmwCbJnF
IlOrXskHCg/aWCmJKjJ4FE6ERmVvJ9uI/OD3co8djcjN1nLsb3kDbJOiOSLPCH+vBVnbnED+Idwi
RPkKOY58uggzIsDI/uykGa0YUGRSclqtT9aDG9vN04LshA9MAl7neyxfnZ94JZjpKuaILCP/eGw9
7AfterjaA0mfojnmbKsaUS2Hv0l5GdHRfmZ2mXmdCamB23nPzzq+mmH3D+ULRyYnHfmIBpP00BHD
Wi/Bi28HQCzC+Ava3urrB4cM/RJ/mNoRGSoqI6OO+6yXk0LvDpa7CMdadrcZRrSs9j2PIapE9yjR
Rx1RQruqO+spGIpbYJLVlUXc5DOch+qCl1rdWkV/JyWxs1mSapxKbYD4+RgK1T4TCXjXSjS/hKie
5yeCyy0U5fvkCpsPe6vH2M32VY6ITAd+/zysxA5tZVFdVb2Ih7Xtc0EIBvwyku32e+65HY7US+zM
VgEslsQMcG7QL1ofnbMUtsPTF1uOpExGFyOGGKPRxedulgAV7BCf3TALSdWeSQwY33ahCEQUl5Et
a35QH59mw2Mtu52x4PwB90X1T1wLuT4NWUy/6lqwitcq2pyBP9LrqBEGjl7w8tbp7ueIYcaaDGgY
XkQT76pEC0PIiJhYzVz6fXluZEtQSFSS63wpfVz9wVFPR42X501GKCPyjJExOz3QOgWAyulXlJDo
cRnyXPl0JjkiwdiYEHei9SqGjGKvGDBPiQ9XTnDERl/+kp29zV3K4rHEGJtEzUJBP9MvaHe/cGOY
lsc7++pciGdxDJvEo8WYmzbE0RwjAq1nm955yB3cfrHzzfqtGSxjT/LFalU4jas9qBeAFyQ2r/DA
oc9OZkUXDSDbFaQns+v3jQM3dF8deAyyM1lNWhadmVAndDwGy0XkwH670gKNO1risHPP95aa61k2
t9RBJe+OeWWHs64Au45yqhj2uvhYXMmh+QyJW3iBYgFa21MP9zmdTjy+xZQdzTKSGBNG1xu9nHTO
CXcxkpXmZiiTcSjdd+wS28MpIhV3W6mNo3FZb+EE7arwfp8Jnbjd/MpxANvmRLfTdaMRc4yVyXMt
L5QIap47z8pXvSzOZMnd5bof8Em36vHI957NqGqUAQEfNuBnvxXrukxb3IW+/3ocB3GzpyMi19YY
iphqt7v7uv/L0yMOo0diDEfRdOeyoOcMLnaj231kJTtdmV8Cpy1J8WyuMRTVeDkPB48reIwNMcpZ
nrU1nu10QpBH5jBXmP1CYY+3NMPRKLaf08iX6zWh3yf5Fe+HX9795+OYIrZ9I2daJAs9Psw6mLu6
m3JMLUe42NkqQ0/KSKGvhLm/BI39V4Cy3WeAI1m3dGMkWWo/E8MiBwPBAtsf1fL+r3OyMQCg/oxM
xbZpe72j2nFcd0s6jV2vssitzhYAJTFqut1blvO62c0LlWdwJjP2b8FmJ6xwhkgy1ZoanOXR2CJT
Kjr7g7cLO52yj6hQ8Ru9n1K0WP9KwSBQlkX3jQIczAGqjPYJ7t1Y3AlC+l53/MPNc43IATok6qKE
vufZvtTEkgjeEdViNCa5YTbvARnLIM5C7GHNYBmaCzke83RfePHzEOxPvJyPZ6jZMatkptWXhpq3
i1utAxQ7LnM+EMX9rA/XvX9+KUnMg1Cm11J6HFp6KddlS6wtnwxHZdllx+xaSUYjIRfrlmvNMh4T
q0X/DvtcvY2X8+VH7nwrLx9isWuFRBbOqQKSuoeKsUOwzeBZofvBG9vi+Qp2ZspUhVisqEp1qp3j
jO5m/6F+oKFG+4T/Y07Ejk2pnSwMZQ3pS9DQip5bXOVr7RanxHpgvF2IUS8dwb1vrW4xyB3tugGo
jrQriZI8DM6gKTcAD9mdye8aUE2AHuJ4DY7RZZsxeSNLyizGUSWzJlFAKp5R/0t+hSkSXGoxTIXd
8imjts0kE0dTgBZiZ+5sl6xfLdx9W+4j1+biL063LQDq+V9yjJVv9NxocOGdNhLoRuE28Q/GQvkd
4VShaXvLmHh7b8txjX/5WN9EmeiuKQTRTOlRkuHBdxfuzBp2OGb/xbXwNPn+Uyi+6TAWvurTVm5n
9C19gHM+LAIbI+MUkeqCa23A0eMSnK7mfBOkMcdICmtAWRanAAQvGIek+29Y0KQAmjRShl+BW8E6
vc0R/elA5psoY+wF7CQ1sgGRfPZB0l13HW5tPgZ7yRYAp29tS593OfQvVv+bJBMClkJZnzoBHxAA
MxUxHlcU6g4gXxzOpl3mP2TYbPEERL3hQhOP5/Nq3VuDi3pRvu4jemaYuw7KEZYbz6NvZ1YzWZXi
GT0O5rpv2UH5lSQkcH/ljcPhi6d0bKoYJkKdKfREFfaGQl91XayeewuyxKzB/mnTLGREBrzxnulg
+vstKfsj9maFGChGDilJdTvA+elTxOGKZ7nYNFEPcHpab6kpwa1ViRyVOTq7z50x11yU022Ol+HJ
BmNDcjMJOzTfYIh9rPpFL/dF7+br75gONjdsAznMEvVmouyjtMQVbRwZfaeQW1dsnERWjfXyVbrA
bM8Z8Fv2eY69z/t/Avc9GWNS1EoRJVdwWKzSzXtmw4ZUq9XLCu7A443VTqb4um7gyqWBQ6dssF/i
zKpUFDHmQyvgl+GSggtIE1SA77M0GWCNqDDf7HztlLSTgJE5q62z6pS5o+IIWLyICz+tOeI4Oaiu
arJOrx3hyhqL0g8kgvKk9XRb3oaNat9zC/BlsP/m5lOzHzGeHLqNH7ra5iME4KnhcD7flL6NyTO+
J1NLA30ukMcN1RyTWafP+2852U0aE2DEQwyiHmDj6AD6a/fd/dQWtUcHetHazCCMH88z9z7ByYr6
mCDjZ0Q9zbQuRT8QOEW+4hRe9Oj5z/eJTEnImAbjWK7XWjGFCDSOR9e+Ap8qLjlZ82T5YkSChdJP
6ksXy/TD+OtiH7+UvzGfEVbWB/co8pRfHhOiSdrI4raN2BoRhWvAmkKwDOxHDAidyYrGpJ7mcB6O
ihNrr8bEaGQyImZcm6scXUGscrCu7fC8x2SiosuqCuB/Ef1ttloiho0I2GmBjjno2MgWa2IAeO0C
XrazgmD1gsPPlCCM6TH8tBLGuLsI9OSIxC9nctpmwEW9L2yTKjQmwvjEULx011YCkYt79BGtNc5b
9ho50mtlkmhRqyj6d+DtywsEK56XXGCImxdhv9r4D6BObvTVurCONHU2wEgkqK+s38s5QRoozsng
eJ7IGVHifkPG/FbdTEVjA+yCmLO2ge2uHWjxrgeXHOs3GeLrioTesqjpsmQwKbssibOh7Oj3A2NH
8T9GMN6Q/oVnM27p/x+vOKLFKFqPBYM0qEDr2deJ+1Y86l78cEUvzr4Ars3eBw6GAPeW5gInEE6N
W0eeftjRH8AIa5Jgg64T8QfYx7cAOIjIMDxEwzov5plS8vGjMvKqhWkupwXo+MB+KV7C/X19mNS5
ERuMNObJ7BpcL/j5M/IkYdHYjnfhYjxP1XLGPDBC2JzyHGAaIt4K015vCxLNW0uxVy8ZtmmthoiL
jhMoTpY+xhTpq46UbAjzvAxyUKTliKPrzpzKJfs9dweKxxnjkK+R0km4EEMhnrDvbYKKtVR29z/R
pPcaM8M4YUXvr+IZdWsa1WBlEwfpFSK9cAzjZOg5psK44a4QhxADBKBSYDp5gDikVubPnaelF7o8
U0G14w/1RYyGoSnDwJoQQ0zLM+xZqTKI1fSIhiOi8enBIHJejgrWHTJsEdEMzFgRRAVk6DzT8Wrr
G4Vguhy9uX/1fN8csYXE6npWA2PQKUfuOrPRC79YjxY5IaT+uP5/zOVPW9sRQcYAhScpkdRQoutd
WCE7vsu2Yp8xefrFY21ybF0fUWJMUHoWYjNJ8IpQJVQbTo8VUA0GjJD4jwI617Cv0V7wQfdDc3iK
zBEUtq6YG0VlBKUGiH07eBzmq/3S+1IXhsX7fNRf3JMUxkQBgd5MhhZ0/G5pulgJeBm2orVVMbJ4
XyanA5DRazKmKYqkpCpNvOZzgjo9BuzcK/YZTWs+n2+ga19bz7Duk+SKCmOlCq3Or2UCUbEvtnob
7Lu6si0tsmfJXvJectIkjvhjrJV8kkLjVEMR7JbiGMib/DhTYeW5A9485WZsiDJoZRYbsPECig7t
YrY5+9XvzVeH2mXJvZLD+2wKE9y0M7GI0yvesHyTX7D3pcikdsiTMy8Q4NeAwvAMZb5FoR2mpuRW
iCfd9PejsrPfxTVWIvEC6s+Vg5Pi4cZdN3M5Jbg5NWxfhZftM2/yeNrrjEgy9iUAJGgm4HwwHR2D
0dy9wmp+4QzEM/dDcnRcYezLOcWuaFmpeFqHwrsWNZk5yov3cV8LplKzkRVTlJ8hAUYiZ3nQQe9K
eR7V8xn2KRfCi1mv75OZjNcwr42DY7jkqAqMeiMwNoxBMjB5PB82Hn81dPqxvn+f0eWkFiSt1fD7
pWMDP5oey2jc3sYe6n0+pgPcESOMHkcAoWgDE4Qw5G7ZyS5chutBsLSGXNZbdP436uHKGdv/i6H6
Zo5Rab29nGNRBk0V4NtEcHDIGU3o3wZZnkry8cFFFZiUCU2GGAsi3s1gHlPBIec2oJJ3QWT6nj2k
Tyr2KmqUYuunwgoBY81fuaQ8/OFpNNMwMNGP2tsNIG0UmkpYS6jNAPdFAaYA/O8ZUb2TaEmL6wUH
cnqSuN72bEnCv/IBI7KMOp8uQ2tGUjwgUoWOibH18mR5je/JXMOsUn29xyGjz3KNWzxSDFK29pYT
2c1sHB9xd1iSePlEg/XReXntXdEKyNNyucTE6ZGmNghh0P36+ACWm7V5RS61haHh+N5p+Ro9AmMD
QhT8EyPHX7aWPRUWbYMDioDLEBcc3aG/c+8FmGiiEQCzJtBvDNbW+VqSSbiwCutLfsx9zeEQm/SD
I6YYi9MprVZKZzCFyPOIq0coJmxEPODZ4pWnJ0ERcbLtH9ll9CUYTq2h9ZQUUHCM+VHGTYowcYKV
R5F9PM8CuG1NtA6L/lj1p3EhDkthvaPxkY9z61OTpnb017AWSj+F6lnA0dyj/Tb4cuOa1s39n56U
kHA3lm6h5r2PyhineqbXoiSDHO3SDvbJXewWpwcjs1AVi2Lbg1EMLEPyCqBSQIz3S3pxavvMi4gn
Q4FvrtlaptDJJzGJIFv4BJ3zVuFCWLCS59iuR3+T3vH6+Hdp1IgkDZ5HJmuoYqM/9+A8SIhbLoWY
zBCDzJ0I1zo89bXhThNwvqzOGKswOGHdZgaCvjJH8CGm6LksBT/CBSrgVXzwqknT5YIRg4zFUmJc
Ch1aSg9j8vG+f/A8gHlyrA/H8OuM8UmK6JqrOoiggZoCQhRtWm79mWN6dcbwoFQvxU0d0jPFvmu6
qmA5cGTAfeVhYvBMqc5YnWYG3zmrwM0z4lHcVLmSEDj8dOmd82y3MvMdvWNvY6ed3mK6N6CTA50V
r3TsJcHqoGIrbgRAd1eLry1aOYGlOdzIlGPHdcbCqEFTCbMLnjPBsQ472so7uneJ9RMrm5H/zYzr
jHmJFS2EYlNaF+If11JmCR8FWuw4YUpU+9/lhN8izxZriyyr9SyhTvqtmidP4RoAjHvAN3VktuJV
e6bDrH/chsHYjyg7pUWXw2StYbPc9wwZb+YD4zTae/6/jJBHnDHGAzu5fTIDug4dYjw9DEip8YK8
xTGe/BuMybheTcnIQ2qG7WR71dEXwYCkjXoB7/oElxJjN5pOMqTmAvnHitWtzAj8oxWaBT7XztOX
uaNpBmM99CRM5Fg5DWgoYXYG0FQUhBtxC29mhmdvDcZ4SFlxnsUyZN0/VuuWZF5BgEckcfeZJ6cu
RgELG+AHSp5laYu36+ennCAYi5yZo5tWsMpqUvR2cSEaqVaIlj78U7QxW+u+Vt+G+e49KWNBZrqZ
B3EPMUGxByuimiX7uKR8tiMHMGqLoLQCgB27HQZDpcgJLcODRw0RS9B8h4+UxJUlxsg0opQmWgmt
75euW1pmj1PxwFaeLdAhwVXF+8xPl5S/NZG9YJwM4pDLAuQJBco1DkYtgPC83r0YBLfLzMUHhxoV
GvapDQVnMDTZwB3uW0I7ilLKRlLbQT8jHJTtfC1jUXDuRQ+Z9RGvP5DmcKhN6cqYGiPCA4p4eWuC
GrZqSGZH1kuP6ISboU7VJcdkmIh7OOctplLSW9AwIwnwIL3+nddjmhSLMRVGSrNTFmWdeot/MOAf
AcMN4PToZnEb5JMD2GNKjAD2ZSwmbQB+LmgP1gNOvmGv3aKDjsgfvpCzmDg3yvtWUxnSiOjtjxpJ
xlnNgv6k0m91tFsB/K1OFCcRCdIHTwh5pBhXpxpDBogVkKLF3aNtonzRkeqopKD2/HE+/m9SyG4c
6CKqFxf64YL5aS8PREvR16XdhpiH3zE5HTV+RMbhXYCCHhoVOOvnJVbIfBebxQYuX2DWMSSqaZeY
orcEn5LXFzpGjINb0ZeLLzMZD47/EMYfJiepPdVU8+y1XdcE1HGmHP98oWaAAuzHMycAnRyCMRTD
RHanapimY7TjlM7UaFZUCKqxQQ1p/S/SEudb0r/7T/v1TYZRjdCsm5nRZrBf2O3Cwj3g8p5oO4cX
jXHosNqgiINYG1QFkYeE2xDniiKAHRI83H2GJp3v6N1uH3KkdvoJAwGhDIbgd/8fa9/RHLmSc/uL
GEFvtrRlVVJVyW4YrVaL3nv++u+kZuY2lZdT+abvW2mhiAKBRAJImAOXIC2NmxE48MjmEZ+DtMCe
leNdneNckiRWe0GyVLDHSk9BEo3NgLJ5O0putlOO3ZZHJS6CX7Vv87jaFbskSN0Kqe85fRgIj+mp
Aozy5mHyGCRY50X+v+BpmOQ57boSPL3Mh6QyjYcY0RLpG7U/WFuEhHUn+pcS0mM4qawmPN9D159e
YLJsFR0BgDfaAHmBwRXR5hva/jW5vuBK0flAFaOKvB9t3jqFVlGZ9Ua+arvPi/ZK9sL+P2yGZXFH
eVNOEVXgOIHofHrCPgeSYo7tcp8ckitwVVitj6uYUUvloAxH0BZRngpEG1/c/hL7NsI8rOxCTfj5
4/OTCdy/HpL8PjvKgPBNgAq0DHIEj+TFRqy50azhyjQgqzGJLolARDcQb/GUQk5NNqq1rCOVDPSy
4UFxlJ0Vi27qMd/fqxwtKFEPkk5M5EAHUxCg8hxjgArDU9wWOAUMU7VW7FLQASvIWPQi6FhV+f2O
iWGWt34r4xrL3rV8N87Da12hbWgfvN/W+7U64jdKVIAw1irH5boCSvuXk/t+bZ/PhvPrp4mXPkDs
U2swFWZkvHLXMPMm8IJuqKS4Qh2Yz4dFVQTGfFWRq3nizMKqBksHmK5T2Y+X8lh6/57l/GAZr7V4
DzUwgAOImiTzaCT8LthomjIhkQseBtn1d1ey3tp8ney7H9gCwsT2+5pooozKN2qU+Q/KvE6nseO/
UrQFVpLhhv8w3MZ8D8zYPQPHJv3aOfj6o77TXYz8lRbwVzZ7PLVuH/Pa00cVwbgIFApBU7/UYGHe
ol4pu3wIeVTP9kfRqWQUwhFV86C4+TS2ZBETgyIxJhTv3yhSh9zyUzSOWN1xTe9RGNY04K0iHYye
p+n5AXH1EzvRshLrfqNI3c6p5+Jg9mOelCKPku1fCfIZ0i3M5cZrkcQ3SsSuL6SZp9kMkN8EWtQj
P3uaZ1v8eN5Y3ca4fsAPigRg0EK3KMtLySsOQxUF0UB1GBBPUOHvhOtClPDMS6FQijm6PZR4PgBO
x8Gqe82Eh4wtUh1FVgaTApWnv+roCnhPnw3Pikdr2G+w7AaQ2Fb4VJ6t7HSxe1bacK3l/dsXUofQ
h9lQYyUWvrDboTCBVRVH6Ntce60DrECIxjIt/ZDJpkJ2bervQGTsWX3va+bz20dQ51MlcpKFPMQE
OGvFxPAuahKubsbMcIvI+29KvjgPyoHHcWAUtZGDW7y6+4v4ml2dx8/qnfW8X6t0feOIct3DPCO0
C8FRt7PtjdECeBzVWv/huFdMyQwx2Fi6ydHAVAEiWg8rnI/YUwKF4J60ZGMxq8Zrj55v30P5djGB
J1Z7csy2/S6/zu+qDRwWoF22Zo+RR5Iz2vsGI4Gz9uZbUqWbXrjGF5tUIFT3x+kuehArwAKG9r28
9YLDiDQBNnOFzmRicQTa95r9R2BP++6dZdpWDc3vU6e7X2ItCEdDx2dMKCIiC+LVG98dsWXVwOo1
hhklAfsNDaMR94agSA01rXj4Z1x3P7b78waJCeag27pNWzBFvRzELpRrrvsi5CItnkqmECAtPloc
xjkw0GGBuSBn7hr7EtYtBimTlgCMiS/6EgwW5uQku8KaN4H5fnLD0lTQenOXpmZhI0gtvctu9Kw7
YDZZXQQ4LGJhyaMeJXvdSp7/pHj1TdsoU1Y2xWyEKu4c7OkLqleY8cJuPbbfYhiRL6O/8CZanARA
mYDk/YdJKM3MD0zd/8zsIHbD4sfgm8Fsc7GJdRrGbpLfGAq2EtN+45IyYUVpyD3vQ/5IRvEWF7ny
hxyhS3QuXNa9YXgvmTJiGDhMc0EjR22TxaFOgGn9A3nOdZvQY5lM8t1/0ytJUnlDF0RFoxufuI7r
mkGDVNPJNcx0uFP9H/xe05w/kd+CDiU/bRR8SA90nlzbj01kSXj0DhO9ZBBatQQLQpT0BmkcjLCp
ifSIg092nfsawhvcJrPWXYvw8LfcKMuOjGGr+D7IdFZru9OdtPcB7ngwf27hWXJz0x6/MhfpkZks
WdXE35TpUdtY1oO+70B5xFq051++G3zE5jxaKQwQcw3b6qVbEKMeAp0KLAzBIOZOdBorgt/yYWaw
POnCrOavvE+XEv2KVhb3Oy37EOtVwJdkHvcCGtkV57X2WAkMlvQo+61ovqLIJahwJ0RXr5iGRr8L
2i+s2/qxltL6xg1tr40aCLBE31XNssVfvg08bbnElHK35ezNB2l1iU4PDwyqqy53cVyULdbFvEqH
iMiwt9KTfuhc8aW9s8vHT87+CD3m+uq1EsQ3NqkQMtMzoS41EAQogWA3x64zL5/dO2wVc+24sGoX
F8xRJqRpcl7PFEILS6neKtPdBmYKrLcLMz+4BsD4jS3KiPBzjCGEDKRKu3XJltOosjBYbJiqlTjc
OYv2s1U/fM6Pm0vufWqkdYjhBQiFG3b5S78WtwFbhkLDIPpD3qGFpf58YnWgrT3yl0x+/X9BQgcK
R1a1INFZXxuA8drmZoy2f26An2l9sKBu1kMn5J10vKx5QdCpK5ElCtcMmFW5qru6NIdj8Ss5Zo8/
w82uTexLd8Kbd08KmgxJrrXEquKCLnUpRq2LhbIF3fCwf6mvSEhJOyQyrAuaCBkXcCVl840UdR34
YKyjhgOpxEyvwh3K/ZcPxhVftcgLbqhbkPhBXeo6SJT28dQ/aw5G5S6b1GPlC9efqAtC1B3QKz5V
OnlCZFBvkJjMzOQTVSHM7ZEeQtGpdVM4105nJ1fHKTGD7nIPA5755iOrp3ntKkiCymN9GgpISM3g
qiz0NNJC3lfUmSSjysSSKtNmBUGreR9JFPEaE/BHpqH0myQJGr7VyW1zz37v+GjqrT3r82FAEwpG
gBlnuBZ0LclRopWUIp6mAuQS0357m82TB/Tp1Lx73DA7hlafoEtaVKDCTRyceENYwxv4+HK6uoC7
9vyNDIQTJM+Z8dfqaf0WJf34TJH41ZX0X6JUrTFDMISX9jXwRgcQqx8PISuX8vW2o03lgkP6nZlK
/oy3gYb7HZnSezLvOMGJsKt9p+93jofxvl/mwTfvdiZBGVLV3YONVN6HegYs2o8A6CQ243TXjMDy
e0gIstBXUa+5SiAS5zOnbvaedw6B3/vz1ZrQCvlptaL7R0O86pImFdZwkxQraQMZ7F9eQiSJzee7
nbjx7xjhE4s1yoTrEpfVVQoyuP2dgNVW0fjQij8CzuJrz9AOtyXJ0l0asV+T1CBAhx1u/jUwySI0
x4itreeZaAHHUy+34l+w4RUTp2ct0pBENKQIAkkGq5Q0e9QisTfEx2OFA7Ky+QLQOUw7FqM5VhZK
MyyFWYtJl+QoqWY9vFPTgByCqP4wxla8sR58jLFtb8tz/Wr+ZotyhL5WFH1DFFM7X9CgiInR27+/
6mmXjFDuT/TTCIBbHBixR9EKL4Knvuzkd+y93wQn5nDXaoy9JEe5wqAV1VgnpgZLcVPbLuXN5AaW
M7mv1XbXvm2Y4+NrSIu4Zr8lSBnuLB50jEiAQRSqcxvrf7CDiEBGevdkd4BFquODqTudqTos2a49
j5akKTs+iUkg6mkoXJ8mD+4YyxuTwVRZqs9QEbpNvS70RipKiLS9DDbAKdBgwDAhqy/nBSMaYXRh
HqtmKKcZa14QwBCoSgCcW2SY8qwfAB6B3Xw/LljV/ME8u7Wa//Ls6O50qY+msdADCNDuHA4nh6yd
xwrb14rH36hQpiOfRaXuc2jIk/2Wxib2NAf3vPnIm+idCGyyHYsV3pJf/Lv7+0sn6TLhqI+lVBuQ
Z1ebgulv54z0aqCCgJrrJ+PwVksGEvZmoK4io7OGhuqJ51qtRiUTrt1k2fyjQOpVd8W9pbss+L61
blN1SYoyJn3bir1qpAJxaTYfbCMMTTrdaTcJDrPVbNUCL9iiLIkupi32Z+TQjRc7ceqNZNnALWM8
DlajvgURyniowziITQcitl6Z/E91c8meGQaYeIq/6cKCBGUkermc06TG8QzQhU3gXBuzsvSt9iZY
u1ZlQr+sa/tverS5qEperAcdZ4R6mrQXNuV9mVllVTqcYYfZfpydfjBr10hsAOuLJSY3pdgpuvvb
bH+F5zfYpk1KnmNnhoSk6XXfOBh1L3tYFTIx3QXmk+9hxsHM389nFJPt2FUAL6VeoxfMkG13TrVV
C7PbIspn9uSsGuyFbKgwUM3yslOmWLiWupkMm3m2kGqazE81Y7h11k3RKJtjVAquCodTyEU7NDBW
ugkfNrvHXVWaTOw9okG3RE3FKkraaVk0QdQkL3I8bmOAnfWmdzi87nZMlMa1Hr6lDaAHYyJuzpDK
BbXjGJnYdRlb8ov/zIKQW81MSIomITcBbAuVXneudkErdXGBa2MFd5Jdef5WOueb8SyTpbs1HrWo
l6F+In0kpvp4W3nX/eGCOHVno7hXfTmvBEQxgDc+nlTrhGj33CK3VTujRarzG1s+/5Hb+E2WBtko
U6FqsQ1LuCrlJt/cWWNgyXu0VZDlIn9UAF4I+KtiufD5oy+0ki9AwGhkOfZuYWL9ltHbyP/vmeBn
qxqqykgyAR8PTTuUPBUJ4BP+VBO/4YqOauHBe/5pYp3Y7vIJoNTbp7fuEH9To8UYiX7ZZVMjILlE
inLBbnwnI6pJaaOPgEFr1YEsaFGRk5EZ5axI4Ox4jANbHRxZRBNt5T62b5cEa2E8lsdaz4ssKFI2
LK79XJlrcCeZvZuL1mEHeFtndEQDxRv7Y77c5pBxdBJlyOK69ItZGoSrO3j5RnYvPGO7NvO4KPMV
ZcnMpQMo1Jw93bfAl02wQWe7Z00NrtvkheSot1YexrLU5ZCcjTRd5KBIjDFIdMuzwdFXQ/YFJSpO
ahtgFyjNKCCZ9GKTl+pVMK/VY2Ft9YP3w7KS0+aSOhdEn6w+m3W7uSBNh02dMiTi0ILJ/dvxzb1O
lYlNiqaVbkKTJ736DxuW2WLdASqImpOs9OUW3EKuimDxlRk95nsy/X+ZWvMS77r34v22Vq4WHoAK
8R+LQm+XDwUtlEoDNHkPL3S0pw1OdDRqi/OsptylFjuJthqP/qZIJ9E6aci1UIGaPgG8J7TQLz97
1bZ511nPyq8r9Td/vqBE2ZS4/o88lQKoFKhwuMQ6P/Wv6Eo65q5xVs6/zldslewexw0XokGo2KoD
qles9y1R01sfQpkasWjlehSILgHVoT6lbg5Iv5evQyUQp+jlYJwq497Q+CVaUNdFGuOGtujcd9/a
rWE2SNvvB0Qa7k59R5WOQXH1pbaQNWV80rqLDGnsyE0VTlhwPX21oMnXuWa+siWWOCn7Izahwesz
aFVO7ZKlEC/5YbJ0YDMXJoboBA8gbq+j4zx7MiCFMFuDhbgo/Ri2vWcJmqXMlIFSRFlVwwDXJz8Q
HXtvLPVU48IyX4yEp1sqRJkjAS3wmW+AZwDZyx5gE4G6Fj+X8JG5Y/1TfaUMUesLQi5pIBan1nHv
vleKVZaefmejKzW2oj9B2FYXRkimwpqCYDeqPNR1j+gQ77rINCx4yI2PbNNtPf0Kd2/Ikd6QWTaT
rBQR8ShPdrELT02Mqa/t9pTblcUpZutZCBL3qRUegbiZHj+YXbFfGzZufQFllYLMj1W1m+Cm3eMe
W1+Op8Z6j8xktyWg8E662ZWm6L4+XphTZ4wQRKHMUJCNet4HMENHG/24zTPLga3BrCzP8ev/i1DY
7wWsbhV6nGPvHtGrJrmlWzwOhmM46JzCq+0yvOeW1Xs7tIB6P3vr/nyfeR06Uh9DYPgAocObPf50
1zvYeJ5am6dx8EbGg3o1s4o1rCp5DaGRn+4KippW46qJJ5aK22CAOd2OdpPYSuRyqTlsjaddjXXr
+wdWfmm1Jr0kTF3hsQ+NVgi+CPMPiplHJgY+Xo78BPCFXffKV0eM1rNSkqtR4ZIqdZerIDWECmBD
V2QGX07H7JwElpChm05mXK3VsHBJibrFWdSqQEoilAz0uctW3lo9ZLmTHOGovd6+x6t9oAtidKcQ
cLU7uUhAbI8RpKByk7fwpF6z0O62VqHB51TOBivBMvvOuZOsXe5scLFVzWT5PVKgpW/z8juo28yH
eHgXNWG6Dm3unE6mVe4IitFtfldf0ks61N0VgrwaM2MGvxgjO50q64ytV55mOeYOvo3MZ8cWq3S8
Zi+WNKknS9cWfVjN4G3srHc3RjEADds7JkY6S0W/GnEWZqOSk3+r6L69SN4rIAcfdIvlqUkAcuug
qKAhi+dAxWFBgMbpeEwwi42O3dAgba0f7JolOY5b1Ki4IO6LSg19UPNrE9P1u13v/Sh3DwztWwvz
lgdEWRQj6tu8DQThKiZb7ox69BxaPsea+F4bEFKXZCgTonSG2Oc60b0ntCad0Jq0PZv3zw6glYAo
tGcDUrPOirIk8yjETZySs9q3tq0A+OER/dWnyg0V9N8ysyprseuCP7oJYxzSFBPgIAcUJcPN9xiR
wL4ZNEfcvsOrJURVxdSTqsiioNCxhzAroSABwfBazBuNpHFja34fQvtxhxJ+jNiDmcFZi5SXFCnr
1AoFFxaChKhxX6OJmEPDAh6TyIQ9PHCMgvaqLi6Yow1UGc5dNxAlgRTl3FIgxKfbAly1RwsSlD2q
1Z7DtgFRuHKdWR2VZyDudFaEhbd/5MkWhIh+LgxSPvNpHPXgZbDs9L6w6tokc7R7JirbWlS/PB/K
KLVBqPV+hPPZ976JKHt3h+3OyenhQtCDmJWgVT1fsEUZJU7i2njkZPgq7Wf5KmAhRCbYCW8jecLE
TWRpHmWawrBvZe1LHfbu22k2K6gDKsiAN2C+HlhsUeap4gsDAAcQYmkDpWi2C0975HYwE6wCIbkt
fzPqC/lRZokHQHShtwrJGB77q3DeifYj8by3tXw187RQCpXqCSvKqNajHGSQUJa9l+Pb22mLMQys
Oj04qEg+WvvQu02SZZloBMg+4fKeT6AZQIA81njKik5Yu/HdvoxNPIb+oSBVylYMet1JBg9yTy+c
KW/RXYCOjdssMcwR3eYSatXYCjFIhLE5/OLRNWH1Iksj1j0jKsYamanWFIOySMGERTIJEH/xovI9
+Matu/11H1keHCPAlywsJGXnz1YjzgVNyjhhg6PchoGKW4zxr7f+MN1xgPhnxX5fQdfflf03a5Rp
GttRDKuGkMHoJmD9ZrN0sVwbuSrfYjXXEGNwixZlmLJ66PUMr4crwPiFs2/umI++dXX4zQ1ljiKx
VoSw0ojpw9vk5Vg5xzEEqK90lF+yU+l9bthRzLpx/02TskvYcVQDvx5cId34UotmG5qak/4ISvOC
fDXDN67b29/EKNs0i60atikYJMSO0fb2bVpNE6t/KZ3KUzZp7IY4TiTwornvaKU+n7f5hmTD0fdX
YL+bxSC3Gj4vyFFxS6nLgz8rIMchmngZnPKS7usnYLnYDEJrJl1DcZSAI8to3qT0gh/CPJ3QjYEx
Xtt/vc9sJPYxt8igsuahllQoTRgxRZBkHaiglGAgqS+bjuRgHx6Dm9WewiUdSgnitBqkqQKdrz0y
ABu5btEPi3nfHz+wSJ3VDLranLogRzuqRJwBw5+BHLB3bDdAPHF1T5rZoYflOD2gWUEzT2SUwTw3
r9N9qZj3znSosTQVI8Gb/PhQPQPv6LaoV5Msy2+iNCfDSugqbMiBjvbxigl7E+tg0TQEiwww0g/j
wLh38prtWhKkfJkyaomEGruI6EP0ksmU3xAdZJ+oMAzO8WRGx3Nhpe51ez4DTn+04ifk+BQLCO2Z
gUZWR3Cc3LyzUDtjofStWYTlh1G+qVRGTqwLfNhTjTYQg403uGbflgQoRzTlXdGNJRG1e2yslDcl
71/IhsIryxutpj+WtChv1Btj3vDknqJpFYODyIDk9vYKwFv+9Wf8rJrFtsS4/VPls1rQWFIk/188
BeR2GJWe6LiEnfPGXerc1tfVbOSSMcoAiVkaNtPXKe1f3kIsfz5rzgHaGmPTPDMtseYFNc0wRAPb
6IAeQElRawV+GhGyXOtuBzwn0W3JoenJQdcYQexqRLkkRcmt57t2yjESc90DY/DtLbeBauMYXmZj
cplhXllcUSIE9HA4KjlI8d7T8V2+Ji7Drq626iyZoez3rLQYO09Bobz0DiYLCKAEQw/WXcTvo6FM
t0EA+rUAJGxiN7CwdYsGHXYP7OrjYsEK3dU2zqUsxUZP9Nl1p+M1PP0yf5IOJ8ysfk6bTeyxjue/
mOS/WKM72GZgAI383MErvRxdYC7CFnr3CJHJ4B4r47Fa31nyR5ljX9R7dRTAH4AxrsVDYAa7NERz
vYlaoId1i9alrMxPAJ9z96Sb+YOhi6u5zCV9yuqSKZ94FkF/8tCxAKOIZlW8Ali+l6gDHTEvyVC2
V1NazZ9bqAvmXhozOLakXsLQyf9idH8fHGUuUh1oE3EFXpAGwdZsM+kAKhmbmWuXXmvtPjFG9/AZ
YTsA4y6sRX9L5ijbUSJWr7sCdKEusPH6a7/h35t3FhmWDCm7MY3/Mb17W394Mcxj96PdyC260mKc
GpCHPdI9w+Bt7fW25I0yJZkwhqkYgTcsPThi2V9hhj9YjLHkR9kSVfWTsiTOsjDTexkVkK/BNZZ2
rAc+f2kHDdes1HXS6RJUEHquuNv3ZIepgfmAcM+wcL3D893O6vbyXtxjRoIhRQaHNHyzmiscLD5M
yt4V9sHOsCo3cveAWmTQWff+v3mkrAlKxWInzJDkHpXMsTUHjjRR2MhlAULzPWtRDWfvY1ydxFjo
CA3kPBsjzxsduCOoaeg9+gIqxO4zjGP8vPcOr07ofA1jNMyHCuNK0GOsfKlMKE0TuY6z7W7RWgjU
jQt3T/r7gVjNrMazzpGyMMkwT1ohQb5ozcD+WGmDPeyNhS7/V7KrIXDR2YUd1LcPleWPaKjnVNRK
ZDfAJGaDAQMJX3v95QEy5+BgJJ8l0lVqusDriiQLeNGqMhVAGnHG+Qlh8Ti7SBGh28Cs7GfF24FD
tN2aDO7WRLqk9zeRtrqckgcQkPB2SB425hWt4fYkmYp1x7s7C4OKBhphWDmctSgM08+aqEgkuFSE
73yKaRn2E3Y6Q2nd7k1Dg3rJuvZr2rkkQd1GJa4iQWoEaKdtn94H98IwzqvB0ZIA7bxnIxCVFASQ
8yKPDLRl4P2M+ScHMyfYZ8Sgt2ZBl+Qo1eCKvmq5CCLTa7MP0Gv+i0Fgtcd1SYFShk4JR4x/gAKq
xqjcvZsZiYAAInhb6Zh0KI8NOLLe73rQwcv+BciZoXX1tAeEPsAvYJAin0xHPkuWKK8dRlOKNNcX
SzYMY+oKHlDzcJVYGbXVp9mSEuWqu7oKsVd2JsYJ3YJCA4h2uSWWPzR3QPa12Wj3a8HBkiLluHWt
L2okVXBclSlfEdCxPRrjmtI5m6Itw0QZQKIjDXqIHRGNI2P9jB6Jh8+n22fF0G+6qpCXlRRr0QgB
Tk4YubrAXgi9bu3+sjp0JaHgsqbIfJyR0jp8/ZTEnjaaIWfVkVUJQJPUUlu0y/F6mzGGIaKLC0U9
GflAhAi0jhiwVLuNxdrmsJrLW+gC7TfSHNPIuFck4/HyoloyYCphig5OdL3DVmamtq+WMpb0KFMh
d0mi98QY2S/CC/9ZmPX2hE7VzJMHa8Z40WZXCOZjFZoPlw/mVWMdI2U/lGaW52EixO0Bu5sIYiPL
bqyFckv+aLsxVlMq8tAUjE4058Yia9Wy+7sNVsmiy5mh+SyDqFK2o5/8SUxDoiEvxxHQjO5Vt8+e
OXqPH4xwZjU5sWSMMhpNmWNrrYRbBnR3adP8VF4/bmv7ajy6oEDnDOYeKxOwWxrMHOF3pU1kYjj4
ciaTJ2hbQOeedxmwbHXPquwyTD2dOMiVcZ6FGEKMvAdmMyTLvNMzs4LUJxXf4defbOXnPtwiX41q
ZH+VFStNAXeHNA+zqvZfosG/7BU9zhamvq5wwZdPQV4MK00ABPseOK/AbPnhWM2W5ZkZJpgeoJUA
PT5qMYlo6vvo/sLCk2ZZKXqILRG0OkWjDtHzAvFF4mSbxjyaUWBKgSn3wIvvEgQBrNvMlCNlMMok
GSVAQhCVxJbreRPaZHH3Dywb3jygc+cfXmd64RPfj5k6l7gBiG+OrmBfK+wbVrApfAtT9cEyVQwf
Te948pVBqWLx674p7vEt/AgekvvkWmxhq/4/XATKgJSqGGTVSMjZCBJfjk+892K4sWAFhemfURCL
sHXytklhXT46eaDV/gyI2C9rjMyLezp78tVzdruvAT0m0hvDvdDpgkqPpCnXwOGAppqX49FHmblw
NkbsPLD2XzBCA516o1RZ286y9HV2/n1xQHqAVddZrcwvzDGdHuj1Ai0H5BkEtHg8loGo/ora1gXl
ApZvWc2mLklRL5Qkq8pJznHN0NMFYDK8zZG+DbAE9V4/mObhFXtSsK0Hu3rIYiAWlBDLuNDLn9BN
HAaiAEYBCOGmdr3xPMtBhxReMKSzgvGI+UJOvvGyoPMCvRL3SjKBXGchUY3UODZEjyZGLO898/mQ
/0DcdZmeL+lDSZD5mRNnqyAOS2FTEUqaaeqoaaCfmDk6cGTbj8xPPAIYfLICBp2KTYA6E3GcRGwn
auuZE6LXnpWeZuooZVMmldOwZYnoKJ4Y80byHtE5YjOdOCs0ofc5CUh1RkIFOrX7guYRvDuvKSrR
vn3etqZsmyiuWo61STiLlYxgqYtBJTx6YI7OiQTSL6QPx33fYgkavMK4IZtlvfHBdz3VHLEz5WDd
YfDBbPbc4SMdTFbGh7I4miAAyMwAvBcvyyK2I1PHmfnpyMdBmB7k4k6cLez34X7EnFNk1nSVNfO2
4aZCsr8Ro8+Vr+dSF4L0UMb8WaoMU2+rozg0jKCWwRP9Ss1qvdDlAjz5ilnM5sybE7b3pFYQm3Vh
YUTvH3FFP1SrnvMzngdXapeaaXMshQdVY0TR1PvjS3KY2NZ1DMmpMk879Q7zKEM4Z+mBjzf8j+bN
6NAwMf26zQiLCHU8bYPVu6kEIpnUY+ntWcgSS5UTazL+4IBUWRMMANdpQBWlMmUV2Cn7tEgPQ9aY
arIddVPpfw2CstM4xS0z0UqzjEFzjTlV0RTsbEB3IHKM3zOMQq1q49yX6UGL0XLkb0s9cKM+thuV
sTB9TcmXhChDLKmDOIhZkx6wXMpK+F0RffCqxOBmlYgKOD70gWGFEx0oGMrMawohIoYhhPWrFT0j
2N1WhxUaAqAFRayu0SQ0OVEmqpH0LuYbPjtocuzm1W4yUFGYFcbtWTkXQRRkARR4QIp9GcpFi0Q9
ROmkGHJ2yAfuQR0LW290S1Ne49G7zY78PfVHrhAIaRjbMjRZluluS7/XuxzrC7ND242EnUorGRTI
yS5CgH9REDFMKRuyjh0L1P3R/baOh1LIDkLzkAylpQe1lUbHygjcRmHAbq8djvgfWkR039V5nNSk
j3kcTp4azhA7rSzb5fC/qzIWfkBYvAFagkQ+YnE2AUC1er+UskOjau0hl4rU5eqeP8hNH7i3T2eV
H3ghLCRD9l+mAe3inM85sU/zQ8R7bZvZnbGN0Dj/vxNREJsQTycpBi20SFd0qc3j/BBED20FICCy
bk2QrD+gImsyJKeKmk5jNchBpoZwbPnB5prNu5Bs/+DnMQJiyLLAA0WHOvneGOquLIr8UIeOoBy1
3JOLP7j5MMt/kaBufqvF8pTE4GCYHXl+ydOd3n3+AReqIKBVXdEFiaesZAKoOL6UQCIqZ4vjYVlk
1eIVhgKvGRdFBQ4iAMkFQ6WD1TgXEOD0oNIIqj1EksmJD4ryqsXRn5y5gf1RyFaIKvYDfb8pAAMv
tSYQ8sNUOIZMDqXPf9yW2Jp1UX6T+EpqLC6j1jeVnCZifjCCsyI/NpLizZFq8pgA5bjSuU1sTXBE
aoaOuFAwaKucanqN5IyRH8Yo38ZybOE+CkVuh3PPuPhrZnlJibIxncCVc9Cp+UEwXwfGfWdxQf6/
EFmkZrMcllp+ULAmVz42odNkx7FmyGrlYLBjCyqMtUgYNP8CHFhQiYVcN8KSSw9z+oZlTVsh38x8
tMlSxYwFxvNrhaNvtKhrw0+qzoUcaA07eYrslreaQyqwtHmNCnyLgkkzoP4aCiW3Wmy4guvz7MBj
R6ZZcQFWm1Y/MTsl2hqf+Qz50ek44jeJK/uLHMXUPMVhoqkFyL01YWM2SLBntSsHvtnWnlxdlfFD
qU1pMrPY1YOD7Kmc3QwHQwosmBGbnzYcSwJE6yhX/u2T6GdRUMRZbEACYb/v8sM8nEJ1c/uKrSg+
SGiI4dD5jpYM8btyzmktGbNeZgdxAoJ0cBbqx9sE1nn4TYCKsou0V4aQENC0xoylbV7fD4b7z2gQ
Jhe6X2m1NDVcnR06/dIHj4Pum7hit2nQ6YB/68dvRgijCyJCJ/dYzIUwRFTUzhKFqL3ojaHbqgJo
rrGo2pNUBoWbqELoAOUP2Q+OF9xIbpNtOxopimyiYnV5n5xvfxjrBKlrEmSBriVEwLp+yacPrn//
Z79P3YuIbycZoObZQU1nx1CafRcmjLnLVR3RyeZDHTiZCt2yM3NNonY8IqKx9foLJ+we/oAFXRUI
WAKGJBTq6Pox0QIuwe8LIZoZw93YsG7q6iEsKFCH0EtRrvlTBASVrrayCGMDrIfDqowQzfP/egbR
UbAE9xSowNs7cPGPaNzx+VuTM2wB+ci/mZsFCYoJFODUfKpBosPIXFZanejyl0lvGP5wTVYSL2FT
BNbZGAIN1yTzTR9XHR4oUfeDb98aaWQQWBPVggCNzjT53SDwER5zhlx63NAdM5UHIlvyeVurWGSo
+LRRkyAeVJCRe81staOAmr1m36bBkBW9N2saZIkbZxGsBJ0p6FdR/7hNYO3MJQHANXgl6EhJULc7
7zuF74ms0Hy+EQzxl8rdlVowY4s4q7tqlRcRL3jkJVTcdOrJIOSyFqKcjHdc+TT2mHdQWNPBxB/S
Cgw0lL8oUCfClYoxaiGY8efqM9eSBItUt0XVXDX5ZUyOsxayKLJ4Er87hTrr504TCU9pYvLpY9qx
3A755r/zJBmKqMiGjlWj3yl0WQzok0HLDn2Q9nYthL8MsbbnpJFMCdtOkIvldTuelZeCn7a8r7u3
9YOc/9/JA6IO61slDW/i7+TzqZynUdYzhJUl0pdhuKt6eaflT/MgezU/5ownzLpAf9OjTHUwl3g/
qfCyvfIYl7/6nuEKVvUdW1P/ww8lzkbs5kLl8Puu+Cm/vDJ+fdUkQODIVmCUVv8atFrECErXyhIy
Vtlh5FxFx/4xfp8WLJ1bPRKSneDJ7lcoxvcjkQI8uAotyA/ZFL9XKVLLweiozSZFuYWV8aURhL+i
HkkB7ipmxpGbp9E6haQLhjZCRmRI+9Dz5Skw+ymYN7M+9ZagcL7FJ4p6wUg5uiikInbjpnoo4/i1
1zmsdyxn2eqDILAFIzY2id+mulWVUWQZ3ch6w60KX0Usq4tAaMI45He5ZGpZd1Wb4J3VK2bzK+Y7
SOZ/T3uI6A3FCAS21sNVUhH5mBayVmc5IonAt4T5/0i7siZJbWX9i4hgl3gFam26p3d75oWYFRAg
QOz8+vvRjuNTpeJCzJwI+6ntSlLKTbl86XgFaA3sfV3pFoX0gor0jsfKeiPXTVApI7/BkJP5MIk3
+n2dyPJx/cMKhmHlNBTTHG3EFkoekObcOPukf2nYBok1PmYSkj1Wbdan0XxaKd8N5Zmb92XpbaYk
thiR9QF5UCWKQaVqv43lWyceWnH4385KesRYTDEI9tGDEf0JtRxHO0/T7g9IUAfShbIA5tukszJ5
UTAaCx6ENHwwRitxiaLGLvJf/jqhxUtx8NjDEiLVRMx9rSZRaFSTwvGc7E2x14DbzGPNxbwF9mds
hPWzmMq+Y366U0IxqIf8/TUllTW6qjWwHaThnhLtae/T8Icyfu8pO8b515GEG7wteY9LipJ6ZnTs
p7LOeUBVLDR13sOq2Igtt3iSVJN2JRYDK6Cg9MNRdI+AWHcb+1xR3a0Femt3Kfu8fl9L5v7D2ljE
0fCEkU4xi5jKUwd6Oqh4v7gjRnGpz7+Y4es6nSW5QJIdGXZAems3Amj0xUTKCgI40WPJPmV37bRP
0w0iSxdkQegAbmlihFN2J2Oes7ydTFg28tNgaBlnf6BGSIBRqsPJ244MFV63ms1ICec4xDz/TLJK
ADEtjwPWtdOGKMhNCB++0cYKeIKSkWk4RJIFYmC5vTLBKljYsOoWT1iAt49YslP1oFS1pylrXGH9
zOnWY3PJ4IE5TL8i947NW/PfL6KMihWkrOMeelWNu5LFnpP8ZNPvZ98NFORRecPKN2rL0TqJWQ/0
jCENiJXZL6KMhr0xGMO5bLpwK8ZdiNsR4NqqOeetTZR4rhkCWEzbR3RMgyIJ91WcfDJirAXXG3+q
DgM5h8WAUEPt3cZ40wfbI073ZHety++pU7lNquWu7qBdrwjbT7+tE1cfNovzxUnbfdeoqdOlgaY5
n2OncxNMXtoJOzKyYStl5MFZmK5ISZeKSWMgCrdtGqTtuOeqW8XnZHprqeMaxifNOIZlYA+Zbye7
IWVwP4n/J6w6Jp5mDhToA/LzgtXC6tQsRKYEvrp2x+iXnqp4oZ30reayBeEFn/+lI5lo1AtHp7at
NMj7MfzU9Hl+spLxte6AervO0SIlW8caFBUaSlSJErUmxerLKQ2MiPuW9SWOhVsM9n6digwr8s/F
XZCRrEBX2WFW6noa2JNnECfxkG1wJx7uJ637lnYmbEC1Sxtx30Xmg1r0e+I0B1MfsCJZnXY0aj21
J6f1j1pkHaoLM+7AZchgtMK2p4r0UCig67n6KQxTl22UfhfcEkweMPUAQ2oZiFuuVWPKlAJ9Zhp0
VqXJUXDhZ9bwZovqKVfbd2y9UTcEdJEgNebgaK7UOZIuDmFfxXi5pUGk/BUXlq9ObvEZcFZ+Ovxa
P71Fc3RBSVJFw0JsbFegNI6vOvBbGPCgsc7Mpkj2Y41i/7pObimzbCCxh3+RFCGwutdHyVKHxRVT
0qBn6gTI9JztrBKYepmhRl4zZCH2mqWNr8XhgPnlrDsBAbc6miVH13CcfgvLZvBjbJ38E/1xDBwE
NUzLkbOytNeHzlLxWTU/o87sVpNw9fZlnflFSb0gIp/12LaxNoUg4iIaNINe89YJLIQ1JgJdgsIY
YoIbwEJOs65kGkkDNgrHN8ends6kReVTjJrlbp3WfFFSwAtaJiw5GjwQYEuhGsfuYnUoYdssbnwR
ojnGbf24TkKeypjNDWgQBIOIouA0pXcCK7pOJRwH1kzVidPcDTs8um3XqVOP6+j1qd6L9H3KAeVt
Z5/1nnnRMPgEBYheKzw+omzVbH3TwiVefZN+LcCVbqFQR4HB4aTG31MyHTM0TZg55pcMtx9ech1I
wVrnd82DEDWEWf3K9OKLCVuZmslGMLFgJq6+RbJLTYiuczVCHxzaCc2T3WXEVdOxPJO2DN1sUvL9
kE/9Yf1WFi9eN4GehqQAAIKlS+FJXPZNj0upLFZ7ZVzj9aGp0+9bdRNtI/9SkY4Z22tL2kYOQrL4
4LBPdn3i4fs6I0sx7RUN6fj6pHYyWuL48v4tQUylI/ZSxS8a/QpV6omx9mJiHBWA1KwTXlRTnWqO
Ne+80eX5nLTVBW/RhRWY6sHOz3H3tXlT6w0iS5YW3P2XinRPZQEsYIxpZYGSWDraMIZml2VJehRl
o2V+0mnTHbEd8RfrmTiV7aA8ILuFjdJKBcBpJWQeZXXrFiwMN8K/ZQH674dJV5vVRcz7gmVBvese
lQ1/tqieF1xLd2q39RjCCKJtU+VubVX+OPxMttByti5QcmK9mRq1oBCcNop2UQQIrfFXDaxbh8Yb
fmmLkuQyVN44MVfQWDsN+0i/n47ddBTG7z9/riRl/oiLcLip075lEeRxaM9VVPp2eKJZuiGPi7YK
DzhDs0yUJqkUOqZthVz33LPbsNCz2j3MJau/OdmZF1/X1WtRvv5LSW7X0vNmwuXDl2ukP0/tM0vs
PzFOFxQk1bIj5O1HHcbJ5+qD1j0WW4u45sO4ca4XBCQVifKOsYbhsLTegnU955jjzMkjU1/nwCQy
hYsFM+untnw/lmoTCxj7mpxptwstZPGI/tapy+vDVIfRU52Hh8gJ3RzGClF8y97WSS7qKpZomyhR
OAhYpGMsYAYhEHhNVObn1LmrbeZaylYHojwo+08QcUFFOsvJpsDQGmx4kj4OzMErmN/zzB1M1S31
gbuTWWPXfP3SIgAF0mns9mntphxvlg55XCevd4YFbAYLO8nE4BtoyWosn7chci3tC9Ew+rF+KgsR
OUodc/newHIGS06OdkM3dwPhe5Mydu169Pv4u2GcM/Xv5t4mW0/hxTuwEStaBnIRAL+/1v2kYWCl
neNxKu5VuKVD0+peZfbORh/VFqH57xdGpiOD2uQF4ia0DngWeSINXhrRuHF4i7p/wY5kymIdwVlm
g51UPaKVvt2IfeSZn3+ECZeChzZF6fVjvuWCC6VG5xkT4KLiZ63insZPKW+9JkcJ5pUnth81uxfC
t96Dy2w5JtpG0ESLetv14RVZXtaIO9NA159MEt2TztlwyotShyTbfyhICYSMkAGzCPABrVO4g0Fc
PVG/JNGdUlaZS+NgMLcC6Vm7b2zcBUXJIYw8TMpxHk3JYuVY2nHudt2OtByRfeRiZdDR7k9MU/0p
zv6qq60M8PqJWjcVIVPP1JSAX2Hzk97kx6La8KqLrvtf/iy5ICRYjdBvAH8A+XTbKXqkifmpMW3X
ZFuzCVvMSCaujdvBSeejTFCvud96tm79uhRStUqjTtmAo6rOw+G4buyWFQrjFFhUjOIJaiTXkt0l
StFPKT69qFpPsO7QFbYfj9OJT9rfSWFgAjRsXoTTvsQiDuJ2q6t/kTlsEEZO1cSOGTmvTXuFKNo8
GFOPWe3qGFd55pUYvq2zudRwifw1uiN0QJCAS8n6OXqcGxnjWYDMpzehWj4Ayn2y8GqMdK8o79BC
14zMNc9m/5o00y7t1H2YxccmNVw0dO1HrToJpu2HKgn62P66/nlLh3D5dZLVLBues2TA16l15kY1
dcv0fZ3CUkCD17w6b2qmCPQkA2a0xEjLCrNAeXaKRL1jSbXv+tFVj4gO8J7vjtxk/jrNpYjmkqZk
0lKb8kIh85lHX1lnelEKDJXyNcRxpvWvdVqLcqxh1gUNEY4ONyEpSWdmghEN4RMx3nM0EOaVcyqi
4XPaWd7E7Xuz22ki2g2x9SVJi63gTZ7P/vBLl+TnG77wS7RgcU6jMQswR2YSmh5Quse4WnXoKvW+
aZ4jJfYHG4274q5ChYj3cecKJA/8NvbjVuzRxLl3EHtN4eSZfGvXxJLv1+bBDErnxmO5iKPFTR/n
Fg5HG/dF8pC/pvVGdLH4lsdiDJ2AO4pOEanSm6a2IQoHr92iwmLzMPa6+lmzCi+P1OeaAlomDHcU
kEBKtxFxLBUzUIb9L2XJgmkZsEY7XYXx7Sc3qUc37h9483Mof1bDT8OYXJWjw6y6UxBWaqG5q7eM
y//DO6b7VII5CNS6ry9f1SNadAB2CFq19Ej1VFA+N+R63Th5k46edSc/R82dSLoN672oYcgAmVj4
hj43OS/e5FbfdVGPQw/1ILcwF1MbXlsIl9D6UCVbQ4yLYnRBThJyNHBkAtixiBii57SvDkr85GzO
lWzxJFnqKRG2Vpgt0iYG9tlWzr3Qvmr5GftuT1qa79bNxiIxzGBhpBB5Z1MGJqJFX2FKDrKjC8dL
+p3AihmmfimRyJuSDR+0RUs6PYCXUS7mfFDCd6zGe67+Nipui9ePbVblhlYsBT/aBWPSKZbpAJ8y
E4vzbq+QM4av92j39TLowvoRLlveC1KS8zKSTo1URUdiwf6Wi+Iu1e9CS9lFrPBG8g2ha8fQK18F
ZdltRHiL8mgCIdZEl6d+M+A6KbawHQ6jq1HsRe1/iaTy+nKDyKLnxOtMR1nadFCvvFZumjmF1rQ4
SS2mBxqda5b7aQdjHu6b7hWpRLfR1I1czeLtXdCcRenCmxB0l9nAeswCR5xy/Qs3MWVt5AfA8T+v
X94iIRwdegoIauEflu2CEIbesOGwqeCis2E8FGPXIQwqJ79WI8dt2mLjzbF4YRTZwX/KzzISR9xE
omp6+KEsyl1Nf+sS4dpbycGPWE5+2GhoXkVMayKmvZlMU7FNrClhFXsn8xtat6eQoBxrlZqXt9St
7exNMLVwp++szg4l2ik6bR/n6XGK/GKkW6WtxTN24KB0jH7jjKXLFI2ata0DKRXtQ1Xnk0uL1jXN
aWcwBAHr97l0wLqG+Rqq2Sqex5KwRlZYtKFuIgpCxylIdd1bt6nxs6GSz/eSiMSQqatNnQwWpv/j
0hf8nKOna52NJVN5SUGKHLWe9XoT27jBIvP09ofWHbCLzm1Q59Ux/LdObOl+dJOqWEqDuiNaaa+V
bXTw0o4QvqH5pPAqzs7lMJ7q+MFooQ3rpBavx9Isw6AEHc4feJoX6laihQRBAM2C1Gae0H1eo7tq
awRwi4gUCeekGfPYxuFZzhvvsBw22WV59j9yIjkzM9R6khgEuBbdmSqaZ/N7RWxpzqKgXRyXdDM8
xTBQKXBcau/RY5Vv8DBL0Y0co9HdxrUjbrMkHqaWMcuZMFnY2dUr0quemNK3tjXPg64e6qL8HsXO
BslFwUavtmrhqa2iw+5a1jq9U1IDb9EgSarAstFaY5ySEpVDdDojybkubYvHZ6N9WCMoesOdXBMr
DTOs6ibFcL7awBerpD9QZpQbvmpR3IBgSzAMinknWaa73OCxMuSYG0wd7jG9Mj3TbjX4454f1hla
1FSbYj4dzgrT2lLGalCYYwkVI4pOb+5L813E0X5oU5ewh3VCyzz9S0hePNigY5WEBcbcSuwBEd2w
c/q3tLU37meDHRltompqvJmmKg8sErp9Tr8J+hhn1S63o906P0uSYKgz5g3yi9bNAH06Fllt2lEe
RM2Ejisb4JXfMZmwJXBL0m3CtSMkQ6pFlY8t6wyzbW14n37s7kYFLraMyp9xqz2bApXxPHxZZ2vp
AGGxDWcedUeXsSTgtM+jCNvs8qASwuP0J9ORPVHqPe+f1gkt1nIvKUmmIicYQ+jVOg8YgHY8fYzR
Me3U1lNtUnsfqRSrXkfRnMwo7TCH4fxs7TDyWkNVgL3jBEypbK/OjegP9OHyqyRroiRYujgM0IfS
eCf0h6Z+RTkvzrcA1Ja0gVoIJhBhYzTDlJjXe57HaE6EHUnLnd2cZ2/SN1uYQkvWGBAV6NNFn9fc
w31treyMUoByYiBQL+rIpa0ftcUX0lTnWld2rEVOOtE21GJJfqATmBawKFqhPnYmX7hjYUUNRx0x
xyDlZLhx96gb1NNaLKEY2i0zuUVLv2YPDWUNteZxMXTb/M2TXZsxP0JCIAwnf11Yl7QQaT5M5aNh
R9fkph1EToWqjFYeGPoQMEsLQqBbaXVzyDJ7X2bpRg/M0vsIvWTYDI4maHR0S0bZ1IRZ5g2aoMcc
UFp2az/Uw99G69zF1p2BFiD8X2dnsDcstLw35CPhhj423cb8EwHsiKT7ZpzZgxJjzNaKkVWKm6cw
qT9xJAlyahwMCxnbiXt5we7Vqr+zp9BN+voPzI/joCMbKTVNdWRzp48sGXWCOVxnrM59Rf7KmeGV
aXck1VZ1aFF6kLlG0zKuFi1f19IDmUwLzcJ0A5/GYHD6B4LmwG607ulm7L1ACtUY4AVRNOfjWS/d
J284UPlHNJpT/o6FfJ5oB7/iBP0Cb+tyukgIL0EEQoD4whTbNU+6Vlq8IrjBSru3qPXI8198PCs2
+f1Hp6Vi0gBAIpqGPIeUnbNqmiIthikKU1FPEdoac7UG6vWGLV4wkldUpCxkZQ5xTTtMTpRIWzHy
lFjAgC7+IGS9oiJZEWNqYuwNxuV0nfKpQ0+mrbzoSjMXCHmT+CFpvPVLWtIzUJxhfZwPHyDdUjn2
vZWU8wQPsVs3szPPSZ9s63204dHLXYFdaUXUuZX6VwSYOQzonNY/YOlcIRxI6SNvDX2XJL9wuNL1
hQo9Nwe3zH/hofEn4D/WJQ3puVnbqIzoLWjkZumiNG5Q07XyjRrPIiOo8ZvIAsDnyP0dSZahFlkC
zIbpvwhHKkI8MWer2WJJp3QVACYUpXGUyKXTaqdK7aoiK4IpMYtDO9qlG+bGz1KtPgFRS2x4mkVq
mqoB5QAVRJC71uCWmYPlpBSzIdF0EnrjRlX10hqxz/nW5pP5w6W3mgXoEJhadMdgQlQSfNUCaGNi
RkUQO2/YzD3lJ2bfkf5osI2gfOmadPgxZGuQQnLkUZRK1cvSDhUe2FWx42FzRn74Pu2M598X60sy
krkYmO2gIJsWQT3hpXTA+g+n35gnmTXz5sguOJGOTKf1AKRzVgR9l7la96utqj86K6CXUXTK4AU4
y8dF/NTWsVqQFkzY1TsI2M6b2v1aP6eF6GKeBf+XhCTQZGjolGASNtAwgOwmYydcp5nQnrBLk+GO
DKavVOWdktvv63SXIn7kfDEjpKG0YiE1dM0bQOKjpiEWQDYKYRycMi8PZWK0bhI2wMFXKUwvAq3D
MOjWe28QjCCXxEs5M3aUEfOE0ifz1HIEaOX6hy3pHEaxCbq+MemIZnPpu0Qf9w6ytoFejQfLIXiM
TPvRuC+mrbzYUvc3dtMAA28O6+CiZ1W5uN5B62o8CKAKGrNOI632U3oyKrojvePRxlNRSu0T5wik
Hy96dBprH5LeH4vksaeDp4sX29xqlloSaQATEEyAAB4A2dTrLxIj0COipCgCXlmVS4UZebEZdhs+
b8kEXFKRFEf0vV50BmRuGGoB+yksT4+BBEnDsdyv3+aie4V/xRChgY3YyNRcc2QUhZ5oEy+QDPpF
sIGjR5tZmcxFyl4FgtFdqR0H/Q6bIb3SISe7Gv7AhKM3j86QZxg0+RjJv7jjMsqZnXNRoHR5HvVz
/qUuS3dDh5fOE+86gqeIgX1Ocp5j7DlQvtsKt1YrfpIdJhH68bDxDNkiIl2aNeSAjiBgpEB7G+Iv
iv17+ha43iIRJBvgigDbiTfI9W05algbGRlAJH5CTsCrxD3v+j+4EvTDoAkU1Sacl2R5nD6fCoQ8
JQby68Il2X3ZsZ+6hYnE7E/CBXRI2SZmWA2KgsE1PzUDDF3TVGXARH1gXPk26t+1PLmD8q7L+YL7
hocwDagVqmjY33pNaGRqAtylpgBKThO6TqnslSY6U4KnBet9K/9rndzCPV2Rm+3IhVSTJsyRB6uL
gLajGxZftRR1pqL6fTuBidyPQhNFYCe3z4ZDXqlxqEKu0RPMm/oQHRMr3fDiS+0NNsUM43w/JiYm
Z14veAnVGBI9lGVQK/TQO+ZjHL2VbXJvY3x1qku/KL6ildbjTLh1iO0zXPHSrNnQrgXDi3IaUGQ/
UETR4HH9ERik4FnS1mVAi/JUCHHmW9C7CxKCAT/kxNHaOVsjSbVQtWizlmVlIGrLrcKH2DxEEXeN
PHbDYcu1LbCDZDXCCtTJDELlARBiR5ySbCyRGtGMyYf0V1+sOMaTbV0Ol5hCVd3C3YHITU93b7bh
NI067IXTYDVQpfOT3XO277ipuWGJOT86xeaGWC4wh1gcFSZwB+BsGZY/R92v7wDSFlhZuUunFjtT
mP4Ho+84OhNXNY9HGvKzrNGwlsUZnBITGA49NKWSnpPYUc5mMdQbGrBwiPMt2fo8TEMsGSeXC7VF
Uhf1kgT/wR7bpY2zWbWJa0+2sec8cVxSNMZG0mDpEEEQWTSC4hDwVK8FfmicVslDXgVZKL4q8dyi
7oSHdelYsFJousfAOzJ1mHyU4RCT0FLFEJtVENf3FNAbwsGiBIx//D4V5MjoR4MluqQk1U2tkPGC
MBEYQM8l0xtKwkLZ/W80JOVl0aDXBktFkBWGd6gw/6elG20YSxeCzgG8ahEtObacAWu6Ua9pnwh4
RXakk/iZsz8Z4gZUE2bC0CaHO5EfmUajWaI1SoFJZvsQEcXXqmjXtuFx/bRm2bl+mIEJdc5ym3ha
AND4WrZ4IeoJSJ54pNtRIMwvtiZcgd2oXbIFuLlFaVatC9/RsDKDd48LjF68EPY5DzFjZ39Klc/r
DN3eDRiCHcDV4LF2czc1I3YzGh28+zdtdJutJ/nWz0tphhK4TlGLiChQUuJbxOepvaEjWxSkkMus
7CSKWzDQ72rsKFo/nVs1x1MFePcIr+B0gJZ7fQloWBib0sbni/BAHO42zTuNN2zkIg3kapE1MCBY
che3WnEkhiOCGxBPNHkHdLGqv62zsXRGsCH/kpADbF3UUTXYkFo6urx7BwDdOoFbYQUKFQzurBZw
mLJaYG1OPGamVgRpPQg3ttU2EFqJqnxZMm9Q+mnDT36EFNd6eE1Q0o5y6DGWBCiaQHQeHQ9l6ddv
XbUT0V45J/xe6zYEYYtBSY4jzs1BRb0ysIvQ8KhZhachVz5zFY2phsjFhsWchfaWPaBAYIabIMSf
L/RC+fNQiXlrTGBPMXqfNxi1MhEHaL3Y6d2Pymj8QSsUNxz7Dft267Dnc0WDi4rwysL4+DXhLpwS
YoR4JaFtJy/3OY987AQI69hL0qd1mVnica4fzJjqGKCS0c4xOsZariPAcogIcqDfkeIcYncDzfd6
yNyCEtfeCupuFQHThYAUgpeA07blFXFFWhgIctQ6MIyfzQyxvdFKvXB8V78vHR/XGelTA7/fDwkS
Dw+hy6JPReKmdOPwFuQRjg7HhggEvWIyFMQM0ekYk14jqP/RZw+QBQszeflmImmRoZkMwLUR58i7
T/K8tsg0hHUQ29axJMBFeW2Vwpuq7pxZG3XB+XAkoYcLByEECngryW3oxYjXs64mDXxr4haAtTFj
vCY+r0vdIhHsIZnznjPWixRSiUKZImqCSITzKth71+6z+n2dxoJkU3pBQwqpFOy9522UNQCUUT2a
sXOF5tYBayLGRN3F5U+jT92h0ZONF8uicFOCkBexFjRLEj7RmaE9jnkD9JFnzp/6fitnvCh0eM0a
+Hlk8uTtSxktMExX1E2gVo/ZECJHM/iwSIOu79YPcIET1IcJyrJzptC44YRXqjH2QxskgHDYGX3V
neomcbacyOy9JYFDXw3erKh8owNK9lqN0sSh05ptMPLJy5zsvYjpfadp+z5tXDvvn8c2fzYnfraS
g52eNfpud1/WOb0VFbRdob1nRqPFu0829PCPqGzaRgfslJDvYnQW7JmiIyus96Er9DTbxRFK81ht
crKGMT+tU7+9UFBH4tDCUgvkkmTtbkqEhU1FuwADd17nTG6mHuDe3dLeeJLdmpFrQpI/0zrKwygk
XZCyI8/2fbnvMdoT3Sv21p3O+nt9p6i0w3Gh2gisYgTp1w6sTkJBa7vrg6ZnVQoQ76w6qwanOw7g
XC+ZgGDpOHnooftcuOUQaXtFrYvD+rneGhl8BKZp8ODFawR1w+uPSLTcZg0kOMin0B8iIEiwwVWE
uaHwC9eHvCy6e6AoKBrKCeghDPlo9YBjpP2OPdbRPCoZxCXfIHMro/PbHQCg2BqBx481f8ZFMFKj
dpKRVABV0KrUu9Jop/tYwayT0WVfGwJUbntU66OZjS9oRDc2AhJ5MSIStYBpxXQOIObQFE5kJsup
m+hQEC2wAFw0mliGNb2W2X32o2d+eudMz6POXLXzwnZvpefmGT90GMPX7hc3X9LwpNqJt4XBdnvu
dB5jBsoi5hKR+Z8P7OJAcp1bmCiO9SAZ6nI3ClWQJ4ezrvKs2CowmFeiorNhEhcGlQCuByCfeWAC
Vy2Xh7tWz7omm7DOiHSugdGz3MEiSkJdgJq6ZuX4RUZ248R2wv59c4yiLXaGYPQQiTBM6V3zG2ks
K+pM0wIjV7AFL7WtoE6a6nVdaRZOFc1A6OTC8wHYpnKuqMpEh/73CKfKE+2kdrZQ3ALjeG5r4KHd
A4pgwyjdail8GOJBNJHN2KNyHqxi00AJFt0GmK7UAdlnA0vrWyYskd+zoUjohiQvvFlQ/XI+8MJQ
4b8p/xUCdQ1W1Fqg2n5eeSbBNje3NHzA52PBm/OQYwxn+G0Lf01TCkVUFlqip4X2AYZR9o+tX1iV
Bwzy9btbMBFAiYVUohcPKCVUv5aQtMKjApk+LSC52Qlvshot97JCcLxbsrQqPPTrYm8ILZvJj+IJ
I2i5AujG9Y+4dTKIvf8ZHgEGxA2uMxaXUWVQOnyEoukH5JioPwDzbK8xQU7WlOz71kw21HKJ5hyD
A5QN+RNU464ZB1D+NABeTwuGkQajHd+PqAC6heEIrPpQg8hhG0wunTS6NVDwI2ifA8TdNcFMMWqz
AZZhwHn/PY4xrAi0ST1HiyVgJ4+cpZ5S1G6Vig3pXVAWeAGoP7wr2mDkfl1NxLpIBtg8dAkqOzr0
zddCzx2vYXU3bjjxBUsAAA84ccz/oEdWRkd38hyBJrYZAOMpem46jLGn1a61gUWE2GRdZm4jTXg1
1E+RdsEcwQ1obtorpegACIdNAGb8tbJFt9cVoW4c3jIVJIrR1Am9l/vyIgvrnzVYoAB91Ymbj2V7
TMt+q1N86YrwescPQSxQGJyP9cIt9X1T9BlhRkCzfApUo/1lxlHjVeik3LAqy5TmUWG03qI0MmvF
BaUSmpayNDOCMLO+Db31MlrNg9KFP9cvZ5EMvD6CD4TowEy7JoNyNMqnWW6g0UYHgM8QOYc5W3Is
K3XaSMLNLuw6bMSeReAAA8sFa8RuxHuKVUupI1sHJnx2RmOUZ1R/VUL18u7RUJQD/vlt1lCRg9XQ
MLVETJm1ihA9btGIH7TDZz5lroPhNn0LNuZW7FCFhsShAxO5SyLvlFbNLLEAEG4DRNnEiHo5fmb2
kG4YpEUi6LhCoWVeZUAlg1QkAvI8RCBi1q3qV1WBsl9PS5r8CSGAg0PJLVST5JEYp03LgluVPYNr
Vp7Oc8Q90cSbH797M7h+1Eux6gRmHXN/10KnTsJkWPJpYyFqnau72iFddexGhEBuyyuNPf8+Ocid
ilocKiN4WF+Ta5tQANMtJkFGROt2pHsxY3q0fx+qA303/wQf87SoIZGZ2qoHCHVCglipgpkKQNh+
O33joNcTmTVs60FTggzv42S5XWRKRIKuSd7waAlR5SM/qoxuTeLduoeZEFBrP5KUMNrXR2YylH9D
mhIUFb/UqfJaYMVRbu4TbStBsETIQj0bnsHEtil5Q6roWzUsY0A424XjRT0QeiOMtatAdt66nnVK
N6s+e7Roqq2K6wFs1k5vvhi09PsWaJh0y7feBiwIVP7lCQsgrw8vbioHD1JQMsJ7rRAPwGIqlfpB
iyo8UjeyoctcwShg1R7guuW3eF9BjacK56ezJPZ4pMd7USaPRV7wO07rDcVdMERoLkOfBbpM0eYj
c9YCuL3N1R5RQ4zKvKto0TtBp/P3dX1dpDJXytA7gghMnrpOUt0KuV7pQCZiZeVyQxcHDcHfb7s+
wMR/tG3j+BBbSjJelVoTlTkA4huSZT5zMLaTKarhVbY27P6AI4yAAHoFcyDotb+WiCLRNd7XDSI7
M+k8YAR3wP8gdKOisXhuH8ufYR5gwOe/X4QMgN2dKI07QF2w3HnGhCXb2zym/jovN9IN5F4YbQyw
ERUJRLnDUukBxBcB9Cho88gVofmMhXF+bcCdE/PFKOqNo5Px8VBFmGUAzhrNlpiwktsAULlPRdZp
+mvq+vf33alyv51eT27lu6X7+cHyvKPiP23wKGcCbojOac2Lo1QMrXT0AkTjU+P7yVn8Oh/vfqwf
pKS6NzSk6xrQncKQjNFf/S9/bQTDct/kzW9LYZ3WkCQNM/z2/n44fYpOzD17x3C3QUZOHN2QkVSo
U/SwdtBo//p+b7mF+2lwT4fvj4HrPRxfjv7GeX346YsA8oaaFBI34SQEmS/lzv9b23+5758/nZ6/
H3bK4aHxAP3lbYnBhz9doziHtBdiMCIPk1bzMfr32l6cJv9L7J1OJ7c87lzudjvDe2Puyy/ntMGq
nMe4YVUyGJOpjqkqZsKAav5rgpD3x03uZj/0/3N3o8mh/R/u7oB75fr7V3c4npj//Pj9r3Hvecrn
H/66xC/fILp45yX1yIbbUoiElvt2Eraiv/7d+Pf72v30HPvPh+/urnQ1L3TPT/67st+gucjlBU1J
lVv014YhC/VXflKnw8MYfKbuw67w609nr3dfXlT35fi+TlNuDf/n+i5oSqqdZP1gOMi0vfrxCf2p
3uSaP7Rz8QPCcoz8p6et8Y9le3VBUNL3sG9x6JOjv/ZeZLq67x9D7wfbyBnMP3IjLxdEJG1nkdHP
VSv91fTUx/D5fz00Sb1JYXOGR4P+WvqQxnTada/Dt5EFx+xwfPPE21PmbZGUnqQ39yTpt9HnStIg
NHgdvSJDZv/v757H78np6f9I+7Ld1pFk2y8iQHHmayYnzZZN27JfCHu7TIozRXH8+rvo2zhbSrOV
p/vURhWqUICCkRkRGeMKb4W+CufAlUbm8fxFkNHrxGyQ5DmFsm9pX973y4KTNGCxXdjfZ7vZ9HE4
K+IJgrfeCqSmBf64b5K1iohn8cThZ37pjjz8GjdIQlFtR2gzdjvSbUa2+/3eXz5qy38eHgi1Pz5A
dtUR64uXCp1/d/5KItuJFglRLQsLUF4fe2sbUWe5fCAbg7yFlNIvjpSw4Ii/DpWxIIu6qXtVxKVF
m7X1/l7TkPTkQfPdy0Cod/gKP7lHyzFabBPF+YzJh1bUwODawbvaPqVW7UYWyjCL74F0ay95Gkho
xS73UeAoOdudcjYKOUXbveRfnJftNnrYJp7jhGT5qFjuRnc3dEEl60y9r8N9m8nRDHZYKgRCXpFk
UMVP/0RCwuvQ5l4iY13QjnBO8+np2Vq95TgjeXQfiG3bq6dvrqcy735dySdjV3QjO4V5B4lZv9cH
LCZ8sELL4/gI/0YJ4CUi/2Ri8pmx+eMpXsTyIpHB0buTWiOEcvmAt3QVk5IevMNBJveviB36+pci
/KXIPAAYku8Xw0RxnS7f26WSUzhe7XYg3oEHqvBvXIW/tJj7Op+asF8AXtTPyIv1vrB85xGW5Y9L
aGo/Px0OX5zj/OmQ/W3N/hJk7ixQFnlYaTFMs/XZPO5HwIpbWHVPq56MZInNPWRDevvjdFx5T2FE
viOSHqbQwxsfEoI3ihPYzz9Nfz+HeSnMrlQWSQ3+rcQbOpItsyeLt//p38jp/xBhZ78vVR5k7QU8
F4lXvqpnh3jPK++lIf83Zn5E+cqPNqRGv4wFmFE/E58GtCEqx7Vk50BY2fyRpysSpXLG9vUskv0X
a6/FdmetVlZHvLYjHEGZ980BXPIvvWNRJbM0j8YSk4y+TFT8OXY2YqxFZ1mcd4d7O8pt9NHm+SWO
ShBaC0/RU9DYAfHCp8NJJGsOqX/zlP/libElZQ+Y+1M8Cf/2iIXpZKBgqyDvov2ePafr0D+UcJYp
TXdv9CnmTM/8JCbuqB6biekaIwvE+jSp3tF5d5b+jy1zCbERtj7jvcMfnrzMv3N/OWbsS6uH9ahP
NBv6oq1qxdqt4K4ID+svj+uuMA0zv2STMS3F0FRxUkI21+uBbh2BOM7SbYlrI4BcIVC+b6Y5loPd
69hVXTXEJqhZUUAWh8uL983jiCea8sTxlbahkQWIM+LEEVYPrLZTX7hfrjGAlys828GlNflK17QK
1H/7xaTZW0cDBjeF/XUEnxdD8d5TNn8/XAKt1H5u6ThQzd2+fxKfPLy+vXXWBwJwzi1x2WK8SmCI
AIYumYR+ARfPQGxIT1ZKLY5f9VMovKNcMmNFGjNKc/HnITluy+X7p0AQ48OhI7rtEoN8xOQ5gsMw
ELgMHLM/69Mhqa8CAWGa8GJYVDGdJstKISNAqO3xYK05vz+9gb9Yu/p9hjUNSzAz4KLDMTcRgSCV
fyHi17Dk3dSs+l6RYYyjAhscqBMbL3CG9e3OnoLr+zo7H7hd0WBcq9Y4BXVigpWMXBwYia1zIu3a
OFmJH28jt7R6TmcOlyJjAPskDMI8y6fLkdyLdTQJZrh7iojG4z0v847jFXeMATw1Fx2b9TLZPztn
a7qpfnNOrecn7/DNy6r+DOXeEwrGcTLGMOsUBSfZgI7lRJa2saG+Bx5THOFjqxSSIiqjooGnGIMR
/tN3R8JPjlBwBO/HE7m2fGWud2UGEi9bhVbPLUkxU204XGs+6cmdI/sxVVd0pKTCFugQdAZ3fdTc
92wl9CTfeV7FO7R55+mvJLA9LqZxzopAxe1stzGaYG14FR2p8ORy8368w2OMQxoIFeBsQamyj9be
cXrymK//pMSGh0vXL4V3/7Lmn48rzhgrgY1EWDJa4hBlkpEj0pvLx0edPlzIw+bNS6lBudc2ZUvv
XRtjM5Jq7C8Bejf804smuD21Pe9g+tkr2vk4kR+XOcZYFGkYxpjtn4wFPF6dgLul+6hMVRibrmAx
OK/WD7DCPd4Yi1EVwWkQNBDECrr39XbvLC9k3NV/qPd9OPwXJ4lmBxTM0J8ylVHZOKgNTPTwKRe4
MxPMsaMT5RBVViutMFBgvN4XlJ9i3y1rt8QYf6bDEEG7SCpo9fqI9BUSO0vXNQ+omeAvzgs5k4m+
JTbJ0JVqm0JbAXR8IoYUJxk32B8VWUti7+pmKgnxyE0id4835sWvauXcjh3IYQH7xRqotKoIUIMt
fbvBsI6v9ohhKOd95tFkFD1U8iGJT2fZR8deltsFZsc78Qndupx7++3N3B4lo+BRfsrSfgHerCMi
I4C8nOx6cFa5/eR5o8B1e3/br1tyjHYvYsFcdA3YWh+3okbyD3EDRbvP0+837JYGo9b5uT2FHabg
/KqznGNElQcRy6IovU9l5vm/JcMo83DuCwPgIzKqE2sRKEB2EZKMDnuloc0CDgdPCicpuyeFjAug
G/FFE2rQs+T99uwnAhm3yIdxrRRH8tgoaBjRInuWfq4o++f8zBO46VjusMG2SZVwMUatwu0kAzlC
CKDA8Jz+HFtLsbPoUefQ48g3G/8IpimN5XRq25fTR+R0DznPqHPuRWasQxsmNSZWwdBwOK5jX+ks
TXDSlxKJhTVHsmfc2xuZY8MeQT3p2WiA1svWEsiWBMuWIsR66ggvZT5TfLslxRgGPZIumhHg4NC5
H19I8xCBDi8bNJOfvKXC2IMoK5RLYYDKy/bYvLwPtknGctVYZ20KHJ9sqpG3lJCd8LberoX9dm3R
ao+6MSo//9f3kkUb0E4F4M37SfBPGmncfwB8BcfK4/dh8CSGsRyJmBrNOOBh7ihqgl281CkwvXKN
WNTiiD/HFsqM0WgWcVhfwhY5SrK2ypag1/xP8sQzTRwlUyarf/UejzUAELtuEkuVbC3DNcn7+94n
rou10RF54RjeSfLuWBCFcTXycxAlwDWU/WMf2io5byyThEDRsNVDG235dQ+FQ4/xNmqpOEsRwMFQ
kthH1WqDaqpOrcWDaTW8BN5MgeBGH9jBOrGSajGdThKPSvAOl7sgzn6Jsk64PC036A3ivpa8d4yF
ZNWb4BJWHdizYI73W5JtuyXlur48EWHMSVhXRnAZQaWh3SobCJJel4wQ4Vl1YSlRaOCZZY6nwTa1
18NgApscUjLuX4xDhVJVw00FzQR+t9fFuBrnqLgEXVdPDv3RGpHx6q3A3SaRfV/keYfHGIwRyxkv
nTlZyYyM65zz6zxT/2ssrYzOYtuCi+yl0IixOpW0NpYKZqkd883kvWGci2ERlPO6HoDo/3NmrSW+
mI701UhE8mqPV3DmiTYLQhcbKWCMZJCytnBuF5YjbmunesNLxksKzmT7bySBRXpthvMJ3fQgpaFn
4KgBsRJ/9qhy1WQZrsSnc273bgX1/eaGQzyjwTa4V7lWy0OJ90RGmWPrSDb6uU6IiLKtbptu0xIq
kWfa0NLKtxxjzHlf2HUaUp40STY9ZenFVkbqCzQ1LHXkRUPcm2TMxyKAS9qcQWeYFC2yEH6lDnKW
cLE4HM2k2m5vknFJFvU4ZHJfyujYedlihLp5VHfjO5JtIUpv3ITbTInvlhxjQqQWk2fVFIChKWJb
fhpkcubW3Cr39NV3Hk12BB/T/1kmqiDT0Zejvncsye4aG8Wo0ba9i0rvG6yZTMctV4zfcZaKIdGm
kPlFXcC/X48lEd2OAn3ExoQZJTHxPN0yeGSnp/8OlyyQb5gqGTCjpsPElqUyoFQkifUdOjzveN4g
AxcP85+oA7DtwknRx+cuGeAcNxSbA4SDUlOeUzXPy18ajJvTmotmwA7HyXit+1cbKQ7yzauj/Ju0
zV8ijG9TGdm5HwMQOU5doDVdZhRNRzt0HK1y1/sv45e/5JhYSU86YJwM8ALW2+M229Laok9II3KO
bjIGv6XgL5XJobtyRzUtl7URC4D9l1IkgL/iWYjpUO79PmOM2otkJIszfj8hL1vZWux2iME8bofW
vMr+ZYMxRFXR9kHf/whA/WE643rr4C80mV6+TJrvqhPpNnTw8JoZDv2OnzkqPP9O/yXPGKZBzwLl
3IC8s3fQAW1jApjjCsx0Ik9W4i8Jxq855ZUWKerE4REPNBqR976PprfQtdEEj7bS1bdpfXOEY97g
Aulkws34WfB3Kx1ConQAeR4REkUk3iS79E38R9k3y9zGPuDgKfa4/YszJ4khFixRmSDsAHbJsNmr
mRkG7Sj6Q1CP2Mslh29hcsGi+bgUUeMbT9KmMMzBO5kSltFhFHQHH+k/nLJCuR47oTAgr05Dkdh0
z2g6+sQWqiBIol/WhzgNiZzbRvF6X2ZmIqWphQSQKBiimPaT3h6tfgoGsagrye8TX1to5AQcyvsU
fkZ/GN0DiWkw6P8PizFsGComDKTqLMGtT8gxXSJr/x6e6T5FjTHc7ZeL9aNA3dzbvGqks0oCTiWn
2dSbnf3cuk8cYZplGBjH2CQ3wV6xYPgJgJzVvCnRPBwhZSBXllrzsDrm/BFVBFwNoCywxQnAILeH
mmaYdw4vIby7Cz0CtzQipk66kiQdQaJ2hR76Pra0XcA56RkjCuC3CbtXlnXAoTMveGhIodKcJZBV
ZFK0XtsDJY/roU8SwVwnYAQBFA3sJizRZduOMDOUhlVhwgLsq/f2NdgIq9U38P3VB+u+4Myp/Q0l
5lFI1C4cywiUzs5aJ7Fv2snCSixv3RCDnp371ObCAUyIqCYWJUxrSNgN50VaKXAQYNkSkpBtldut
RMYQiREZXTKPLVUwaVGPO2Hba6R1n1HisjiiOVckQceKOMFUTPhb7AUOYd+flUCAy7ySdp+9dzmR
kwcHXRfdbElPTk6tcc+DgZtpADFAFQteFhOWJsBfbqU1VsXLOIiZ4svnZWx6TadREeB+NH4sXVPb
NANtdMAOkPvnPReI46wx/QVZxWwiO4smdsCF0IOF6SMxbrdraVktIyK9Hni2/KfPiBHYacx3gpcC
og3m2G/5y4RYy/tKBiFrGKhVfYhTf8H5JSV7bRmiqVIg2UeLf5O3i4i+YlNyZckrkaCdFLh0iwfe
Gzrnad98EGMe4oWZX1JBMv3aDnfb1DmtavoeegLRd2lK2l1sFxE58DoTp1+9dwyMdQi6KFBDTKn7
6YmYj8kGivTk3b/TGR/7ijGgRN+e9KIBcGIKbGp/aK08Aob8ul8ry5PK8+Zm3KwbOozEGo1Z14sQ
dNbxsrEHk7adY+4UUvvUTnMLA/1khbXG95mbiZtviDLPWHxRsrDBiL8PmqMNQJ5WtIrg49Kjj1T1
79PiiMgvMNI8TFSlKrVJZqVV9yFbXU1iJ6OqRnYrmdrasbC4adr7EqKJjL2NulSIxwzHap2Xgt3T
XU5Djk2fUUYsB8LAPTCzVCDNs1OUQl0LadEFpi9bMsld7PLprdEdafgs7C/L9lV16+cYkadKdHUb
JlhY6iQJDVGgW46P5XtKzheSpH6oujwEit/cA9RUxNIaIB+JYJ4RKvHShxmm8wN/rCytxjButiwU
ExtZ0Cacpo7OA7P9LU+gh20SQO+YoKU0JlbocxGLSaok8I+i7fsRReXiyHustenKbpX+lghj+zS0
fJrlGURejvt/HGdt0DVyXc7CWrQk8wp361jrLcYQ9kvMtIZetH94W63saPex2+3kVfaAaPwA9HOy
Wp0culo90Q9e8uannHfvE6d7uQr9wtMYaoGKT7TQYf/5aSJ73loF2pm3FfHd3QpNU+NqtaCj7aFV
AJtEeA/RpLi/PgBoFiZwDNAiyL664ylUpfM5CFANHB3sEla90eveyoGkXrEX3ng9LLNX8pccm/DI
ADKWjGcz8BWjpLF2VCsOOMOM+4lLv6LASHJYyUCHaUHh7OTLU03eKyLa1aqiJo124VtJ+pczlTi2
/6c5mj1G4JtgqTVgy0Qc5u09nqrS6PMiV6ap2IJURKH7E3EeiYu+ow3E6RkdMzzhmZmmgQ8BX3QC
JAH2yU/19Vp46jSI61On+AgqFhYaStGeU1nBfvfRkcJubB2+3NPHfeP8U7JlOL0hymguZtmDhXIB
0bMFrakJxpJO/wTW0tke11+m9fVVeFbXelUBtVnllB40rI0qyeE/fwZvmWeUG/ucW+FS4TsUJIKc
YpVap0N4CB6WZDjmtvaqfAr+fdZnbOQN54yuSqKhDnHVKH5+Iu+lTLQlUJh5XvCMPt4QYRyVMJbq
tFBBxDL379o/j4DM6V0U0Q73efntrNycHttrFdW53p+lVvENN9o/Psgr4es+AZ5wstMmw6nUA9EE
hXEvvl+QCJItTBQsXaJYm37VHVNCnzuONZuZoABbGjY9ADgM0AjsxF4yZIC9TQecHkbFMcMQ2n69
9YkwDQuuH12dulSlT+J6IKecfB/kJYfp2WO9os9k2gSlx95stZ+UI0MD4lTFcSrqw3nZLhP68DrN
WO+en6JVZCNrzrnTmeToLfeMasJDy08x9pH77fH0oa2gmb2HhksYdfvhdVMsdwBqiHhtCHOm7+bM
GUVErI//PZ35NIBqOXvV85eagDm4R9220VSy+h4+pxMPLYtbxZrVlqvzZlRSHmoN6QzQRjtGiFLg
S/q0JOPBtrOHD2UTIwVNzf+mH+L2nBkdxebTVh+x1g0hjJNbPoyfq6AF803nyfNMTAxKSMFh0Sky
KoDJun1WNPMU56GxwI1CfT4X66Wbkg2ACGzUI07WQHjdRzM4H7cEp/zH1ZNSnEL9shhBcG1t31EK
hAw9GtajZrloMZUmn5UiAcGt9sya1is+J7fhmizaFdDcD7LoL9mWzkJZpjtp86X760P6Pg098Qoi
c47XzckymqqPWaGbPSg2dG05iVe5rde/FtR8/AfdQ+4FlaaP5+fzNsEpm8uDuteXhp3ayo5j8OfV
54p1RmmlS6QuogwfkqDjZeu0S+BNYzDEPW02G3lVklVhobNI/F/UYedcpZszYDS3wla1hZqAdGW/
oJ8NcxWFex7g8IregTt/NePx3xBjVFUJ5LZva3HiM35oc78pqKqTs2gn2l5LOOHqTPbsVo4ZFZUE
WSjKcqI20jaHHRSf3lY12hwPU1XUum/2eQfJYq0DDFcIsSMbWrNFeGGQFhU2TPRM8zxADOGY+Zk2
8BveWCA644yNx/IZRs/YViugvBDiYpoIw2wYO6a5fbJ0zrM203BxS5ExQ0WUJKfkAooqCkjvjpss
Pc4Jzj6cf7XAYOxOPV4yI+1AobQc1cOO3p1t71YId+D58JKd8+/kFTHG2pxk9SyrOa6rtYxVTSRq
+T/+wYNhuYKbepkjWILF23E075xckWVMTmRmsbRIQDYj6+0WwyTwh5ylYRHyh2w6C6HeygudL483
jMMzMQZjYlKsj0qHAoRfjmu4JI6zgIUpngWbuH82NqLK1ZNg5TSlMeXJ6nRvv6KFK54ZExNf0rpT
OpAuSPSg0QXBxAIekw3aJO0Pmz4h1Xcw/osQ8NrUsAs3ssGIkcsGUXEaqcLd+hl9XLqB4+4kdFVx
RJfHImNq4ihJTaWBqVmvtY6eUSCeKtH/zXjEjRKyWyMu6tlIIgDr+9Fb9CR9aaihCm8dWR94gvrT
/njn0ljo3d5cCJqYyJCXaKPukx1mq7fNy3mzsD6X034H8viI93GzkzCKv9MI3PmNrbtvwPE/Tcgf
yef/7YTZtFkcdouxmfRVshcE10kS6m4wtRvZyuN9UjOtSbeHzNihS64utL7BIUNDBSJ+OMueEHKi
ENfn3sWM5uGbpyK/q623JBlr1KLfKxVzFTFL6aR74MuKS/QzeFSwTKtbPwF3J7TMN2FT84oQP52S
9+6ZMUhxHKrn9AJmsXnSwqZ0ehGsRwfJycatAoL+XvQtT/UgdMlCj9bW+sl7om9vr3BNRvq2Q4vR
/dOfaRe/PQrGUGHN3DkqRbwC2rayPwVELsuF29oU2ZOGfN0nxvMA2cqIIZZ1NNQ49+QbiKc2Em4O
sLCWJ3eREenP2zSuqG+QzLA8+oF8MAzl/Q+YTvfe6TMOkRYlTT7ECh7Vzz8Jb5XBTIHp9igZq1TL
hdyFHe42htoS4LPZuw/7PgOcYAEbE2699n68nHpxhOVTw7VTkQRrNR4iirESAWVDgXSNiyDs8hgT
uzI9keTPHNWZTujXCQL9UBNRYAdC5eKWvhg04SnG4hN/nW/UT+UPUKM4FGbdkisKjONzHuQLegJA
IYkOUrZpG2sQqCqQl/snOe9AXtFhzA4QpfVIHiGLIkX90XYfXl8XdGq+hK/KC9jnReOKGGNwsgv2
OU/hln8xybncG99t9oz1zqTP7dof1g0aanno45Pi3rspxtKYxtDm9QLnePo+1lg/I6wa3qKo+Vj5
ii3GeJyjuA4WmYFKLjlOMFgTfsXj8/MEksS5Lp7cMU6N2F9CrR5wgOtTbo1rxRoNy+J6qTzZY+xD
LiUxtuHok7t4xKxRL5L0s7cBj3GyvjvPBJjRC7cfcZ6mjowKVgEqBotaIcYmniIlUjGzZaV7GEI8
RN/dGkGM98Ut+E/K81so/ocYO7h1Vluh6JJYRVRhba0UCz4sg1BgV3ApzT6x2CPwL7bYGa7KGBZS
GJ5URBcYRDJJceTiOM5HnFc0GFMxnLHCWpWCnxTGexsRNE+4ElkBnCh1OfI307QA435FizEXxYjV
tkMAWqa3tWT0ZTnSsrezt13DGxWX5zX379ExxgItIdhRJQmwgLikqTT1vt82drm0aur4j4+PrklL
e+Nu3prNDigWq+9vIARy50zmI9ArjhkD0ptBFAZnCKbp5NMUebB0mqW05jURznT43Z4sY0SSk9I0
cRBCAdatBaRoBGgTSke+Rj4ItaMVfcrp4WDxgLbmPZ8r/hiTsujaNJAH8Pdy3B51p9mOh93zJD6U
Gx3NWa+pzQe7skUFePbMjbZNW8lBl6p+vUI5tMBSI6RHhJfTUjnC0YKz+bW27j9v0y+yio4NHlih
ICE3qrDIBqFYledzJqu+ohXYpXYiPa+NZ/JmWApYc4guQdTfADDPiIeah0GhixNPpFyQM6Efi394
b9isu3NNhJGNtolSwWgLFfPpxHqvP5KdSI/r7Ht7xHpnGakea9j8L+Bv58zkNVlGNBSl0IJynMhu
L1Z0mgb/a0w9B/6F1JYLMCj7QlcQyq/7lzabJbmmy7w/StGMQjdkk9HUwe8PWBIwJTf2M3DteE7J
nFBeE2PcVbEwLpdzVqr+2FCj2mXBavyIUte0eIgUs5r2l9Ivp/VSq22AZZw4ziN6oeXXZLNqn4E+
yONoNk13TYjxTtssUaNmIpSgEgQEYQf5dKD7ug+YYpAclY9lNP3gv1cC9PHh/18l0WPFuCjNdGEJ
ARIhurzp9xcfhYJ7gMzjgwXgbVojYAWZs3U0XB3lbh1tXOU6egxjYlm8k/wZ+rzHGGOxxjhsVBm7
yHzk6o9bFanqo+CJFRlNS/tDLe9lwqodVvjbPWDS9vl5ZY/0NU/RlE0Bb8P7ntmn/vpmGWsjy1Xf
DjK+B1UnJ7MLt39sbU/uuGHB3I1iJy5wm1ABwooT5kbPwINr+qwDISEnW/MoAU7WCVEfeOIp+5zj
d02JuVSlFQwzbkBpfIL7LKRUJ6bTwtKgDRTmdEpkEwgTx8TMaf01VeZiTWnI9L7qVT82yZBYmSte
kDobH1DvmdCwJGR/v3j1luk3WWHCngsDjckqcN3ZTqcWq9Iv50FV/eNxAbilAg2PZEEiRzWt0qvO
VkBsFZnYA228LABe6OBymOZ9AHOpWF4KN1FSVB/9mMEHdg9LfuuJEQ2zD0Wk6K8tMEkwVK584lCe
fcCuWWcuOT73gtCnYD2vreoFFVrxzaSbTYPUM1wNoruvVERfZHQYedvRZwPca9LMTSMhG2ppBNLl
H8nuz74iLTW0ujcB+uA6S3oz3kyTisE6Qbd4uiowU8Y59TkB16euYlz6AssVGd5FMwfjY6QjEQ1Q
r/32pXgMD1FKnp+71wh1za/79GYA30zEZn/pMQxnGeY5Gh301nEJ/zxaUM1qSYBBwPIV7czIfw/O
BrjM5kYFcmlhR+6A0S9P/i8m20y0HEqKImGV4+SF3b4KYScmKsD7dD/F3JKokEg/dI66uky1lcHr
Pg8HZSRo3OHp2Yxu39Bl3IfsrEcBptt0hOPApQZoxrHCSKv/OULXHpWl4v/Jgfy7Gt9Xl60nLL91
7qwY7wsYn6LC9rghl/AFoae+Ygz5EzOth5ejsjqu69VX6Awe59LnpHyaDNCxkw/7mzCzc3vWQwlc
jQxtYn6XPJx8yUJBZ1hnzpTGOdTryFXf7kvZD1YHY8xuCDIsDml+CtNWgJShtxubCCO6762TJ7a2
8JwtP1ZPwe5pZZPo5ae+hKYBtAxcAFidYIaA8ynTo8d8ioJ1nZgZwmwm1oQwn1Jjg2VvdrXgG6GT
9BlRdN/4PAvu+fSgYk5pUa46+a0YdaJ231nhJM0h7qyT2ZOTWJJS+qjKrRqfSQwTmAIJ1EviTYcV
cvm+NWjbL4W0oZLhn4VdNNoVYH//yXj9onNh9TULP3WRKwdqKIvhUmIbp794qr/ly1IyI0D+NuY2
WNjlQVhWAW0b//65zbmJN0QZN3EYtUVnZJXgC6J1hu/kxF/CwlbXI9wZhxJjTxdb0X8W0cty4HVj
zoXVN8SZtyiNMj1KTXCcN2g2fkpS0QofNPlxKK2iwtpg4VHKOWnvme5uqMhfQWEhIyrZqJTeKAVf
lWhVO4FBFxLWwv3Trj8BGSz/U52XzZ+A/NFVMiqwiVW84D0GHFlVGOM8pgIm3yScuSzRWKL/PO6n
0mRp94KNMVLso/A4lzyd441yQCswl2RgYSi22P+CNjMaQxTEcx/4oUGdbbErnxQ7dnSdpKgX7mza
2ujoodmeo5Q/EnuPLiNc59KI1UgC3XqxvLye11gkBxD5msoeEimWvxVRUEsd4taO6+eW44ZuDPc5
jpZPqW1qaN7M3ZTKD/dP43cC+uc0MG2DgwA4E2smVbHoNS2QAr96MU/EqBPSfqL49Fll1tl8EsSG
aCXH9/kt6QxNxjwZ7SXII0VGo7X+R16bB5WunnmQV79LSrdEfmU0C2CHYvIu8JEkyzw8ejo5rkur
jWztIXExbGM86IGtYnEyYIEcvMAo8n0DRkIa/2MJn74ErfXYKK3KC/zH7UtkVkObSrkGduUABf/9
534ClI5rKw8wYbOKeo6k/c6+MwSZ8xUr9RxlrRr4/dm7XNBs3X41W3072ufdLvNhsp0TsoOSx6H7
28+6pcvu2sjbMg9w4oG/Tr7Xx2RXkMzGstjkPXBek9PULIcugyl6MR8OT+nh6cCR5VnN/nvQOqNh
RlqkC7k2Ar9QiViTi0gutnDIHuDVwGDfJ/Z7fmRiFvOq2ONqalhCzGSgmrAxL6ISCf5acYND/JBv
AnsgsY2eJqqsABOOPlMsxQjdEfNAb1k71ecxy/X0ff87fvs5zHcwPiV25xpFsRACwAm4SYXl1ba0
oYl1sk7Od2xfKvK91uz7NH8P0jI0GYk2ImGBdcGh4FtYUGk5/cZJ//jOKSH+cku6d0UmH5rjSevV
8HrwvNTWPz4G6+MZXi7Ps51EmTWq2HiP9mJs30M8wbweZliFdTDA08HsyEuIJODot/vomO0UmqwM
t9t2C7JK7RqhpOKZq8t7vDrTVbUgFm+qbdaqXX8Kk4kY5P4sBA0+pU499fLai1SV191TuCBxj2l7
YXn/EhYTawzrJqA5EbtMvGPQ4daslEZ3wfohaDn8lGYHO2r3WHSBmlSEAtHXfWK/IjYTa4bwWuq6
hnWHWOp5SysT9awwNQiZeqED8OnytWBgFmpn+vfp/E50/hDChCRW28m4VYbQ5RQ350qP4ZAQK3ts
3tsE6VVtr35/SFZqt88eUv46F0zgdxbplizbNNgmeoGUJ9Z6lkiZ4SyVmGwqR3PgtPNWLM0Zjmlt
NwIy/EOCA3J7lknfmUVcgFY79XYcWs+Rve45efcne0HQzIPVX/aT8lrsUa9CW80n1KZbN5TXXzz3
9N98iHz7IYVR6U2R40MqjSi72FxpgS3R3jg0+p8LzRpSdpy9Br+zh9M5X/HOqGtSDmI/JiD5st72
VvnlOO/v2/V67ZVAs6v3ObRYo/vhH7+uSPNsZ/5iygpUb3iec36SdlaDUE5TVBk7kTGpdHsAi0WR
oACjCn4a2k0J/Kq1GO7LC5aaO43pGinV+t3pzexp17q16XBEfTKSv/QXTwjSpWiawPwxQ700lahp
OhhRnQTbHDNKJxrGVudIwPT9KqadIDyI81mGcQUappClhfxjUq6CqjwWkqRodGyvXexbHK1Y5Dwf
4Fd5Fz+vmkhyIPTEamaNPdMyCPuhaaJnydihyYBm8VJODqVw1BSA3+aOQDNbAxxAEL7k8puxlkeK
Ax7KlSqt1dgezYDjbc7qG+bJdRmT5YAk+DE5V0xjbf25OKGn43kUDtFl2VcHpXvu+9ca2b2SGgWV
qhdpuBC5PraSFY+63Y5kfIm7D12nLWaU9bCw5JGU6T9CR0/miY6F02lbXbawJf58uvD8xclzYAVj
WgqOFfEKloqyrTShXgZYot2Gz7KjB9iFkB4VHQ7jJSdjQ5SCGrKdn90qpANCtOwhDTkuxY9Dyn4A
ABVU7DqXABDB9hzqly6r00qNnrMcNbwHAwj8Fvy4fNl9XBSr+xiBPG3VL2O5XVRvlxJAGRqQ5fXP
oqBoXYmr2FKdDCgFjnGhjTzlNhW7ED7Gx+o5M+kiJKL2qJjkZLeDLap2pjtYMrtwg41pUNPpk6X2
Wo503J2WTUAwgb4wrWIVaU6ACfWvAIkI/7INKFYOxRmRBdKcrOijw+6v4Ou+is6aK1M2FQMtTZNU
M75VVDeBKgZa9CzENNpXJD5K1FhFNLUcIMJTKJBlox8xJw97xUq9xLLLx1XifOgfnr5UrYtjel3I
Te/MPJI6amVAMZliNmCZMIY7kyJFDwcFOjZuFyU5jbR8aHSRqOfQq6ptuz1lVEhJ8WQUVi54avB0
7kn7+P84+67l1pEkyi9CBLx5RcEQtBJFyr0gpHtFeBS8+/o90GzMkCCW2O6enpmOvhFMVFVWVpqT
JyuZ1OLS7bo3KfgWHlMI4QYjiz91g3tUudKhD4Nzhc7kzOk5I/7CCec/Umj1Uadn0anwCM8ZjLQe
/aBWL8NG71FS8AKTjy3G0SSSRibXvLXMknd4b4yQYMZfuEvwW1CNvjWxSRbmEW2T4Ow7zLtvUfep
DFfspUTovXdzPUNTNdUj5s/wk0SfIbvTQjQLsCv+H4OgNXyHCBVCezXGkgkTf5l2nVxUbRGc4/5J
e8H1kbbJGWWGun9m6gAsPlbxIyMDPxisaucvSrPw7s5EZiCaQYWFG585TEabbETAJEPB+Ux4zgEw
aEg5EKoQ+lO6b9Rk+k2bg1Fk2+hFvYe7yhTHjlq5Z7aqTr+9QyTtXAZun1WGh/BYFURaSEKMTt2t
vbn9ulHHrix00fnlIIxfV6Fd1ydhgIcJJnjYafTosnpTGY/v9UyArOBFQEVAwCTlkdnlVmBeDHVf
DX5yDvlthnkYX6xr1qGRsxu6c10LJiY4scWKE3T/TEMy5Lq3hGC4T3Bi0jZGhoOYh0UFjJu6gW5a
hGwjROm5tlNMu3lyPwDxgnU12rfaic+st/CszFzUG3kTFUhkDNl2Q8hL2YuG5w7Iyce7eu/PjAsS
4bvDk5IxQPx2U7sk5RRPS9Mz2Cs9DAS+tN//H91po1c00ZUbKRNd4Vx0VcpekZ4b1amfu41gVRtt
jWS1V6yoIW6YeuHujLowFShoqoIhCEC08NOkAvAeFSMIPj27xaXyra56bej28c7NhI7gEr2SMS76
6gLQYJyNm0NG5rxXvM6GG/nE2Oym6FGVeixr7pREBFcw14ooKdpk/1wt8fiqqegZvkTdm8h2peAd
L03ulVnsJJw7q2tZk2uWNXkYS0NJz8qftoDd0dmN72+j8JWpDvJ7WZOysWJqPl7gTJ4Vjif8Wxmd
/3iVfpkorjYzrHMh1QIlO/uYKT/AgVDeo9RpGAtjh31h25RGEpnsk3DJ40FHPruKTl69Yp49bctI
nwEX6jyn595KBRyr1aXQ4BMSpytFea+Y17p0htJUS6cJkG1Z9/BM0KLXw08MCa1f3KVc6b32IUeJ
x2u8VnCnp/FwlgqNH7RtfvYDQ5I+aboT64VA5N76QgRyCMggyDwi7tEdvdqvOC1dxtWG/Ay2b73r
XgrADIIj20qr3kmf5ePj47kvOWgqCN4EGexS8BuQubgVBzSc0LNsmZ+RDG1qXeFI4/iF7dd72SmN
4sgdJTRma1EEf/OvnNvM0mUb7dDthcYH4DZryN7BX5nSXoRh0iZc0GG9HcB2oETzkP4HcrjVm51b
Eu2pXmXiwotzz+k1rvpK6CQ1qXQtC/QmhO66E3/+tr7Dl3gw4g0Hxpl1hcYOyySKDZKTF8khYbN6
vOlzR6yN0QTuPeaOTS99VjauwLVVfpYGI3P1tlPtqAOqWNOM9CuoiFSy5LHEXybmu12WeSwaBCAc
eANvjznWhMrN6x4zmgyhsyjqimnK6Rxvqpf8tQZVUa5rZsoQlzXi1OQCq6Z6K5LhCJyNHmx6maSo
vH3lIXK4fG/AM4vRalRgaJBPipgMHimfup80Ix0gI7WTgf02IPWw6/xVkazkb74kDbPKMzNDbLLI
nHU/ewCB5Eg6h4UpIGmbKhHX8YE6NFJx9gWdrWISF29hQrzcKqKeCO1nQG3WfdV8K/ropWMnGmL7
IvygyCRJIO0nqQYGN0tQTS1ZhSjvlABcF04DGBVvsAhFUQpTVlpn+Mqm5gyqWfiXEvLZjw/pt/lu
ckg3q5hoJZfHmcxKcnFGS3ugGQoAR8pOACvXsC0vwzfQEigBuXb6g1ng3segOmFocYrt9kRRV2VI
omHNs3Zv9LIRVqs2tbXhKWa3ImPSzCpc4h8l4UCflM/gKGRmILx5LSZKorDcm95B/FO5pkK3mJHo
vnXMprAFeS1rzwqCup88tIvEYILXSLPL6BBx1sCs3MjiJVLsKWLubN+HmRk1ORF9fbDRKOHjV/w1
I+mhTASI35a5yRYW15C+ffK/a9/INR6pHPz91AL76ksL23nf2zlRivE9vLKkQVUKcqGKxZlfh86O
eT/UdpLrMXJpNmuAvNPXZbi2+vCTYWQvolcztQs7sJbK/9J4bNNjldE0AO8SRCjcbzRw9R15w/gg
JlOLs3BoL8ofus/3leNbHEggvFOytVLMmjn0ZLCivacrO8kO95igivT8OdbfCNguMZKIxQwy9Bqy
5BWzfM8ryeat4BAuRI8zKUiVu/7SSWDUF1SISkYpzqxSkrS8jO3a8kt6lGycamT5S/LuvZ9beZP0
cp51glB42BnuUFgl6jXjxNoBtCCq4Vuu41rcXjzEmF1cL1jgmTLNjeRpOVJIWTmBzYBuPEev3qaR
jsOHuGtVUpa6XH8MvQO/gxphtKYSVIN/eXzV+ZlX73qnhclVbyPZhfpjp7UVTwKPdEg6Aw307uEm
6IGFmpwhOHSTEunDJeWamnQjOCM45fF3/D90UwaZLJrBQMw3OQEJldA2Scbv2ORf8nNJuk1qFIPF
y4g+N7gu7DjvMXayVK8v7Fv21OVGjkTLvvrLhkT7o6ySJNGldW7Txgwj3dWZUtdywoDZqLZGrYkO
7Ynh7HbYuqQyEqPZe7xef4fPDYzIOjJcZWFNM+47zlYRgCkAmoJXfkvRV/eNa/tYS5SgPPet4Xdw
Hi8y1Yiaxqua37JsTsKc2RfKP46aIRU+FHIKqobky+REVbZJpEByocui6cZ6/dp1vq58+huveZGX
GF1nqk2jNAVpahVBs/Jr+67WmIs8IDlMWJ59ZHfKH7/iLbnaFfQNwCAxWw3hH6kJ9EqwA0wsqEka
8wsexezVvfqASS4u9Gu/ZWlUnsXIiQEShdvtVJGjlptuwUrMpP1u1zqxSvKQFr6gYq3sesccwtNg
sV8HUAfJJFlVYysbMn7V2LZP3mpQ+SQOYjU9JimpzK9Mz61L7KwwOQFPFfGspahqJiK4OYjJBULH
oNAn4vhxkcNlqyQUdbk7Pr6l94RReMkUpBcREKA35e6WyqmMtGfl/Wp0WH7k0imWVtIhicC/qpzl
fpPXNpNZCpiEGCAmdnmFPK1ZdR8deBF7mw0Ojz9oJmMzfpCCmA6fg4rNmOm7Vj/Vi/tGxukreMJr
f99ZLfw+eE0VZoAy2wEjfCSWqBpAPDrjPsVE+huv0yUA55wOIrQEK6OMewdm5duvAFpZznKpgg6C
s7/OLdd/HegftwTAwO0W4pQ5WeijVRRlHBcsTnOXeRZFbSv71Rl47OoPHBkGGW4kC1F/QOZ7YXv5
GY9BHZGpAKkocGonMaCvlE1Hh7w6C+1G5d7VCwPOYUUB+Y8eebYglUT1zLyM1ny0kF6Ziwe5a9GT
e83JWZIFaVadiz/cdyQIROgNUSK0UkEeFZBSr0WDvsiS3e1LMSApUAa02KhLgfZMCRiIsKstmFx6
mrYUQ43L6ozJws4pfJFg5j4U+0VFsvigGPzCFZs1qNfyJve4ETMvYznIc9k1hg1G/C7HjNksRMXl
uWodtSZcpLMcUZqVctKaBWs663lpnDDi7n8fkMmJa8LgUqaqq3OdoKCSbTLRFHPidrusksxCC0nJ
oQ0g1135tKBr4y9PvdNryZMD79Na5kq0GJ3DstXrFE6xkpBkMD0WlcCfqDSG6ivN/yT9S1lveM3x
+rekIt3H48+4Z4AZS4HwkAXYFJYVfh2mK4sScX4nxQo2oIcT/AQWdNHgU5Lv+lDXztnnRd0/S6jh
BBZHzpKTbFQzNGu9XEkOv3QFxhXf7QjKbCIywSNr5Xg7rz7Fj4JayClMehN99rsmN5FmVMfMSN9i
mObwxdBNJDqKT4J37qC2Bs1Wjzfj1/u7+wKwjiJBoOJ1VyZnwo9j1/kyKc/cOzWlpxYJwYqPdZE1
2WCDOAUQp9IGXrjsrH4DbhHbjVGSD38qRFvrokAdLHjHwN2d7xGpI0pgAz7YtM+Pv3LOIiKn99+P
nNzQzM15LZSwTQXV+5wEeF2TTZ6hTOsReI2Phd23Vo36ofGYfAAqexzLxL2SuATzTcsCTyABQZas
OwP6BRBoGv17dOod30Tqb6FeNXszrkRO9KBW0gjsVWV5riJkExG4+u4+DY1QWQgGZgqIt2sbg4Ur
hSvqkGL2+O/aNFCNZNsabXGCgay9ib4IB8ylWwFEZ7GZglL68b7OHuKI6P1taQcx5K3oOI0bJaub
8qyuuUPrxaQYICWsD7Gy8ICOj/GdTl9JmhwgN7SZFvuQVKUgkm9TRrK8Mn97vJyZMs64lf9bz+TM
PCHkGhFkamek1M7Mt3wJ81UKDIewlVOdpY6/K92FZOKMBwiuepHjZE6TeMzluN3Cug08UWkk0FNX
vhnCNkbZhyQs6MhvQDrZvhspE5NQu50agCSrPLfrnohm/ZOPXNiZUa9yszLiJ28jfHdIynGEtRoS
4H8F0jqNyTod+mC7ffSyhJCfUR1oDQh9x2qZih6823VrhYTMbciU57h9CxSM2m6eG7SlBpaAGLpt
un+zzVfiJvrTBn6cD4xbnvP0p6YYrqJ+Z1GwcB1mz1JEQ9B4nDLmrNyuCR54OFQYzXuuNRK5l0RA
N0W0BAieE8KpKl4WlkOCX5ocZcZ1NdOHYX32XNMTMTG3Atn5UlvZrMIA9oN2LpRfeHX6hjCFLDLw
FOtzYcROZ3CG+OODg3RAW2qBNklTdQKSOOohchAy+kewjIPekAgHQCtMccUbhX55fDdnkD+A+CPP
zyLVgCrvNA+mta6q5ZTWZy7Vczs/c99sbXimRkqrQo5LIUhKo+FYZEHjYUjbDRqvFEskmwaNYZ2e
b+Klh35Og68/aHLaSjRodSqm9VnhjoFMaLxh2nUQBYYa6p7o6YCjIZ1hJarOC+16eOdtGcM2XuV+
wTTOPQAYYKShLQ4FEPkukOm4rlCbpqjPmwSFdnCHOc1hWCnH/tCjGxrJ9dhM9GZrZGtuVyw84zN2
+Ub2qK1Xj48r5GoTsTiVDkX1gdtVHV14u0d9npoujEwagW6YXqIoE5vcD2KZJUNdn4UEQLNuV2Ub
t17F5ZPoWgsqNhqBa1HaiMNBDyNqHEDx4R9uFxM0nKrUoteevdao3gFnAiTLBrAiBfnjDo2c/dYD
G41KWmOFwuJj4Xd5J9QfRPRtAJkEFKmqTFGrQ0fFIYvz5kRD533AFau+3QPIvtstXXgNpor7K0lG
lRBDWZADmk75bOLapXHI16c61vk2WWctu/NDTBLzq+ewd4CcXdjYqZL8RyDICkfYDJr3JiZLDlg+
rAq1PjE88sHoG2zEcsG+z4oYceMovQOTMwXlYJR4nEZa0JziBJVe3kfzyz807r+LQPMh4EeShkL4
JMSTNZ9Jk6BoTtwgW4z2lAuR7nn5wjruyg6jGEBIcDRjnyOrCbc6WMs11wyjmMKQ7WKr2upaXbev
6tpbcUZqMKZiBphpkzsc0WzqZPva8Ve83sLeLSjk9KEZvwRoOZEVURYD6/dkwdyglgOcpeaEQkuw
QkSlgo5ATxiMS9r47Ird8tSpv+mmRPXjn4tWNeRlMMQCiRl8x2QT2DhUCy3qTjIqCYHZ7yimw4f7
+hiJL1J5Emun4Xcy/ySlZrgH096C/KnJwcpVYKuQHhXwiGN20US8lvl5SPPuFAQ+yRngHtUzqlGl
6JTKQuQqjOd5a3NGWQIaO4DjAD50ct5qKzKt59WQpbA6nlYtfBabnYhiHYOeZthzVL+UJjFCRHCy
YieiT5rqr1uaslDoffHml+soe23LTYxed2ETcTZNTTfUs4rI3Bow3BeuWsvU5CKgHXNx6e25N5m3
nz85KalwW6ZQsFWV4vDogeV0VPy8Y6Rd4kjXBD3WSPz5b7SDA6hWBJgCCjpRzMAX3cj3m+4UqUZV
rkpTqDfZplnzopm9Ue6lB0+S5jTRXvqogQ78N9IxZQbBNTwRbeq4ote/Utih6k51cRS7mhToP+5d
HddZdwF7FDidz1apWiAP4zChyVFC21dO7Ra+Y9zYW73R0AuNJxFWAt6mONFRGYgZBJYde2KziCEZ
LybwNft0wQiM0ceNFCA4ALQG4z+LPhFUIW9vQk55pu/Qkn2K1UgX4l3fWy37xIXm402969XFbYMc
1OB/5cCK38qBGrlRgD8+dQfthRZ6ue6ckqAcfHK3KqMXnt6sk+32o3X6jb8OuAXbfvci/opX8PAC
SDWmTG/FN0qDyXoU4qWt1+2C1syCj4ZDOZEbAbnDwmrvyoe/qxXhxcK+SiIQnLfi+lruEI1AHJed
cm6l5KsyNRMBc5hCPSgVUg3ZyscQ5TLJdmFdfwV5+YX5VyTs7XzJzM+eMHCTsgxFQiA/2XlhiFLK
jd/SFSAv7mJ7CHcF8xQJi6seN3GqS4BHCjKPPjuY98kmD1IuonAacCepNMX+OT2JKVGZY3Lkx/q+
jxim6A2vPnQMpwPEZERRsuCyzx0zGpGAneGRqwCdwO2+y6qbKW0Wc6e4vQyaXcXPfA2RLNjn45OU
swtuz11Wcjxn7KuKphDMGZDvnjHap1HnKiyIBsGHor9uMMHm83BwTk4DaurtW20A7K2/+GiiXD2/
Pr5Sc+d6LXuy24lQ8prnjze329fla7HJAfqvBvuxlDt83u8SVQmwNjh3Y43pdkvrMAnaSkm50w5r
AzukaCPOwXg73aLEBtm/bUdgiHZOnB6Zgw42u7Ng4u+vseu+1y+LFEJ3get/Pgg+FFh9cNRTdFSj
uGGcyy57MhpQKlNy+tx9vr/vIjKQ2mrt3Ij3hb1Zvbzs989g23p7vB93hYdRPGwYppJqKkYf3nXN
tgAjd1HJnZTSLM8J6BpiuSAC8u9hmmPcoaDz8CCfm+EjUdK19rQgfu6OKUDk4VEEWdsdB1fSNx5c
y4I7CUhpxoB3F6vCj4FXetaaz65N0Kh87njJrCQMK4wMoT3lyTgJ7fFnjDZjetNH7lge1k0QAQy4
VQoFbUmRL3bciZctGpt5i6r2V/bKR1bTngM4M4/F/Zbkp/IAxYcRQwslqnkTG1bUklpmEcedZLqP
OExBtYdOw2u8x3z4qkUHwCCthNjoXEtzjTI7h68iJt7Jkd3JJyHRZW8rS6TD8KFwMNmGYD5cUnwD
2xU7tNsNZar3iZktDf67qxmNqgLnEocFi4T4nb/dpb6rwOxR4OrAV/Dfh02Aopi44sCw9XIBE+Lj
PZpRDAWVQOCSx+m/dwQqwL1FMYOZtCfhHch0cFD/PP79mSO/+f3JEQyyl6dCUIFD/S/SHxJ6dZ1m
o0r26rGYO898rKH+bxlTf0RDaSVseizjEzGI0Rv1wv1d2KYpsCZRei/PGfw+Z7iGtuM+Hn/+XaEO
Z37z/ZMzr6S+YeUGvz/yQyr4b7sX142j+wGhC7JmHoAbUZPAQhPaTMk0iHJ334Ep7cLnx2tZ2qrR
Qb3K/GSBKwn9+Pv8xbdQq1/ss1kSMP75lYCgj+paGlUq0tGPpg9bFe1GRr1F3/1l5B1YZoVbUOJf
ytYriYPrpy2wayLGD5WY8qbpB05HBAZwyB9g6cze6varyxKIasYpuTmnUeWvhKJFUSiSBMvE8AqZ
MF8r9fj38UnNPUqwMUgvIT2IiGkaY0aMXEbdODxrx+7SF47QdaPXTyGGyG3aharXzAW9ETXRijAI
OkVMe4xy+4g2iikGOr9ZIlpdkjFRDK1BtsIXIIPNSUl0f18vbdj4QE0eFBXRFQICdL4gJp/cHT9W
2IqJuVH1gKgjAA3YoKjt9SU5d9Hz2EJ2JWeyW5gEwYsMntGTh7K1+OV4jmBHT4DQ7pdYHsZferSi
yZ4xUeYWaYAVgY3fXQhFZ8/jahUTHxABkkSjEL+dlDqwse12MR+0tE+TOyJSqcjKcZ7SCXNdj4CO
i5aAvoL0uHQZZyzAzYGMl/XqMsqAtReDD0Eb72h9R0QwW2PBOZq57zcixk+4EuFJ6FYIGXD7y+ud
t3GNxmwdduGZnLH91zKmAKsQ7KhyCCrEU3Cs7fhVM5bGcs4KgIsNqiH42MrUzVVCj3cBrII7oXOG
B+DzY4u19POTABkzizIqJvj58hI+UXvoMRr9sYQ57wvYs/+tYPISqy7HVy4MwNiwT3Vo1bHTf9aa
/bKKFw58aTETY6L0NG06ZDpPhoTsSU3oaWEps7cDA2ZReUQ/yF2SJo4Sv6k58NmDw5Xqgf5TGvzi
XLeZ13hMfv9XyORIqrTPm7iFEN/ITO0fpxFHQ3j165PTYJVcyvsav04RKfPEAt2OhCFVS17wXYEf
/teNnMlZeGHQRGUKfncDU4GfX1NHsrgV1y6SIc/akav1TAx7OwgtjBbWM/ouCSbCnzLbWDj2WbN7
JWNi0nEeLA1CrOX1FWl5ID/gr2CWd+Xp/Pb5+XkJqnqH7Zvu3ajnV4ZLk4PK7fC6n4KVs1OO5PyC
GUmb972xPV8eL23WRF6tbGLu6ZAVbRBpcC2fY0t0tgM43JaWs7R7E0sv+hEN1QqrCZ1SD7bry/Pj
Ncy5+jeqNrHzPdqSMUYXx7PbePvUOZ2OFfge9AUx84qmgfwM1JA8cPi3hzJEalpUkjROJk3RHfmD
xpgzXWLZmxPCSSir4ZEHq9wUXdeAZSRUqQ9iXaLavckhMgILgF4s+BFzhvJazPTSZOgw62tMRFDt
YIVY3fYWgMdzenUtYHJj3NJTmGqAAKBgLvmZf/8Trvulazlnja+FTK6JS9uq71gIYWPMYyx14Zk6
8oFbe0a5ov/inb+WNbkoYQ6uI7mDLN7mtu6KOkvu/PyRoAaooBYG5MXE6oP3CKzOHeZ7DBr6SHXR
CQf4RAs3ZU69QHwhIYOIDI722553ZVgquQmjwhUEREDvglG8pRtkY0hGkBOFFdtgLOrrv5GInIsK
7DnS79N8/8B6fUUxVuEU6HSne2va2d262ZMVkIfPkvGXsWrSHZZO624GxmhBwdTzX7ET1eipG7pM
qAqYRWFIrB6+pGh9A7udcXkGv9vlgs5D/KdcqcCmSuA0W/Juf7Ox0yjg+gMm+sJiJmqjUHwAdnqw
8AS+vlZGtFNM/enpeOT2Lxff9M3L6u/j/ebH5/tO7ghRQdfs2HUyudlp47YJm4XjcwjJ6K1MzjI4
czNQM6/3xORw3O4pRL0OGGJ9cdVz0dwvSOX/Sp9ce6nhg7DiIf31FdI3FhcR15Edz/5Yo03uBZy3
gZHaSwC3WV/jWuzktDHVgqvkEmJd0IKpf9M1BpaOE1we7+3s5bna2smRdkEmsl4BKaxsHEYW0k5H
GMn5C07sbA7hejWT91Ipq5qJG8gp1+BEpPquPdY7KTaArXr+u2BDxbnH+VrY5FWLqqhipBjCxN2Y
KGtjXVi5T9rxGwxjn60ZvrkG3PWx47vDiptNIj9RbuRgzkiQYYhTpTNP6Q8oQD3j5bI+f51Ralh4
eKXRVbzTadRfUQZGgUeSJ6axcltZitT2Py7e+3vsKEhSKbpqj3yg3Wo8ipPjiE89Bwg6S6LE1P/8
iUBWjjHAxSozK8AtSyM0Vaj/evX3Mia0PCsll8y+XP4u2rx544PkPyANEhAdUxCOwHsx7RMkgUqT
f862HYbhnKjtW/5b4VilXeqe4/5JbYGsgwP4FQ1qoGXbeaysdzjsXwt49RETLQq7hEZDjI8QDvFW
QDNr/JLsorO2yyHNs/xN/rRErTjalrtzAkgBNUd0uyFEuvWQ8lYphCwfkNLNmoyMxFAEjlS2cA1n
3T2BE1j4YBhHBTrAWzFZq1I08eWYHPWO5ldncFoR8AwD4CpzQfNmHfFrURPDwreMICcKFU+AqA2O
9JY6PuFyW/u8KCFAmLwOmp2LanmGvEB9NOc/XQue2JpGBSGrMGTiqdgGJm4fkdEwsGTQ7oFwmMCF
R4oHOE1jgYWaxGhFGQbAHinDKStzXerfwuqlD+1clOy3LgY0mSt0MV0qWc0sDe1CqH8DgIf/n0J3
007sw6Zq2NNGk8zSdv+ANogelhi6Z16iGykTuxaLVdbwiNtOoXTxvpiaNJjyMlhx97f/W4GuQvEX
q0z3Ty9u+9iLAtZiSeKVyY2LkiZWBISjpwzjRtxYsLThtfRRa0e7nZeSrCleALYuReJKZ5+3Fu77
/YJvpU8WnFV53eUN157YxhjQ/ZBXguXSQM9EJ6tEIiurIuI3oGRakHv/gECuKoHKTAAbIytOHI42
7mu1VylgSb0VN2tGKfWBDkBtZqYY7f3+UmhW6IE+rNtIEmZ2aMoRUF67osRt/lb1wns24wrgc0AC
OHYUA8f6+5Zcebii5/FKpBXdSflTis9D8ZwPK8p8Nhe5Ae3CC97QerVEDzljJm6FTvYgEOH3ciKg
WQxbmSpXmkWtN902VzCcMlz1/TtTgSbIUWn7TY0+PLQcaAmZQB/Sr17cVel54UzGB/HWEN9+z8RC
snnTBtD+7jTkRp9ulAgPIzXlFM2ezx731Ot8SI1FnNSvb3kvFiQ1oE9AimnaejnELc25pu1O7Jr3
iCIelbKzPV6yy+wzVD8ExcrlZB/G4OR/0dCP2NFdVjrR4AjNTohJkj91XKtX/knobVk8qEG+4FqN
6370gZNzany0tJUsEIBhK7xnGuPbQe1vmJQfFm7jXSMwkLFQw/9txeQElKj3GdB5dieveI3cFwV8
z8iCog8/yixGPiloHuwNAbAnbEGyLnLCuzumPIbccxG/cLzFeh8LOjFnnRTA+NAwgWI4GtZuX00p
GDJV8LjupMWB2plpkkXEEyPxS+vVwUql/KcCNvxQSLlrsly3YUKgJFHG/mpjNVlIQo626Ooc0OYA
3vyxowJEchh194syuL6kfumXBS2qbRxbUr767CPbXZXogxHN4B/mhH9loV8RuBkAkQApnq4bgya7
3q3qbcQyesxpREs1klii1y8o16g8k0XB/gESAgLSMYMzeUzdrkRTCsfX26puXj21TyxNY4QFIdrM
1oHzVsYOYufGtuPbY6xHOgGvLodtIVGmIbLQx+g6SBvxO3bjrDKkkEmFfYchf/EmRO/KURN8VbOj
Ro6VHXUp2ljUQlAHXdQw2g2vUSf/FapMykxXUoJPVQq5E3VZDjRDnVahZ7+sxb3QtlFt5AyXH5Mi
RXdrlVHtlXa+cKE9zf9IFT8cACSOTmnEF89x1TNm7LmYbiIqQvbS8F0j6LVAY2pkQ90ew75ODuhJ
AqNjqGhMbTZCm//hUxp9J70bnELXj1NdSjP67EaDGJNskOSdkLG5b/YNSAZIXgT+ux/xLGpsDSrJ
aKNve4sfykazgYiLQaTa0Cg4iTT1KeCUWr8rxIIRLT/gmTVwOcK37IYsOItpJbDgYw3i5yZhhnSf
BgyG0Axs71Wmj6QiGAoSkA17bBC9D0pDP1ulVJyQzft32MEIFBthnVIipIX6lYZxnJtlQhvwdgL5
H5gxZnW9eDnfsGhNRc+bkUhcHpKqSvE0x35VJnpe8/IZRI5dbZZpSIFvRePclx9QKVrVXY9uAbcG
BW/DhnkCzta8ooZWIuA1ozzUXB1sSu1HkHp0cGrsnaxLTYu5L33nJUvYzWmwON4ldLmOczcxrBrk
i6ONubq3AR/6Jd927RZEyWlHuL6hJTKtcutb7KC1seHCaBzrgoIdLIm14KWilRJgQwRMxG1qiqPg
cq3B7I6eS77cLAZ2SIlAJsljQAowmRzIHbErkigbfCarjRmDbTcimRwkALpFSrVTIwWJo6AHzQBx
BWWkMcJjtAOrXWIW2ZD/qd2hyA2NG6ofJvPSyEgbNQCXbAsmwRGZ7W/Q3giDHCQJs+LqOKktNPEX
nV1pBRCKQhx3qQ78pnLsypZlDaaXPBCod0OPmeBS6Q2ZDqI8BQ31RaH2C17/eHknJgSNRcguj70x
oJWbmJCwbzI/lft228oZqVpbFnyryX+YeAlsPM0xjCcJChQk5DjQJ4rCNERVGRTKatbrtmrocceB
kTtd00rZAjkUi7chBxi37qpQz1MVQTZ4kYzaVRiLKn2OdkYNHKdiHi41A8xYUHAJSMh7g7EPztvE
he2ELpIrMem2ArLTRFAwwi+W5cvjh3Dir2LliEyxvWgBRfsRWLpudbir65LWgThsZUWyMAqV+Eq1
rksZ2Y/+ByN6Fwz2nLixrwLeqKwp/BTDPgxyI9LBY7cUyOBD7YoYmZNBeZOib55oMihEwAB68/Ea
7/UIT9BYpkAkguaj6SMRq6XSlh0zbIMs1EyprpMV3tt6jeecGhQNMQtBwPiG3urtKA9HhhgSgz2U
id42ZUdxqD679cNAIZ4nZjutYRpUYRtmIbCbRI+/x4cODpaFiUanDDtx4ZQWCbqCD9ktK7m9I8np
F1+prd0FoF4Q3WHYpzJXkZhjcuvxns5cmZEGHd2geOHH7PkYgF0ZP5bBnDLKC8O263Ki5bzJqs2q
rbVndIWTXgTfZXdqKqBfBSegJWaCDRi9lblLYLBpZnncgZF6F5UmVP2R5518B3zOUmuqlNuCnp8l
DYV7pSut3GBcRgoKBEwOBCl/IROYShDEDwEyMeH/Ie3KlivVke0XEcEo4BXYkzcey2VX1QtRrgGQ
mCcBX3+X3Df6GG1iEz596lR3RDvaiaRUKoeVKwc0R6Y9w/9ljL2cD3/q1Db9XuuKc96ryq2qzvPX
jrdowE7yJkAxIjsVzegeizqpvqAg3XlTMUX7Iqf1nROX3Zfrm3t587EmQQFluHBq0H4o7W2V6lWr
92pojNNdpdevXWWYn1dSAjV1sW0IT1BoWcqoprTB6Jl5DOe46251TJQKoM/pm6337vH6ci7vA5Bf
yAVowH8iqyL3WOTGkJaJUelhyWrTc61uOrb5nPvm2I0b92FNFPJgSKaBPwsvhrxzBSnpCO8hRDKF
cL+NDoAeX1/NpcuJLRPVFHQEC7S1ZJYxLi8RsY4RNmpan/WuRbvmYJGnAsj3MzwC4Ht7AjLMkcS+
O0+YG39dvhzTQ+PFB6A1TvwLJiMpGda4WWMZqFqF2ri3GJ+8yMW8B/ammGbgTrsWpDbmDP4Xle+H
uPSL6fRvPgA07UhqIrmJEedL1XFyx3BzInbAzIN+jHcYaetnan1jm/OLpn6ttfpU2EZIFede5a03
pO2GRV85ZrheCN8g3xYDwpdfUPeQPw0azF6ZD18bzSxvqJ05JqguImTprq935cCFd4BWOXFdjPd0
xwdLxw2bdtTs1DBXjaaEiz5j6tdgmnubtfyFK2m0a/WB7Qsb9SVjRmrhuvzL5wttuYYBP0KMzAHK
fLlYJxmVCNqkgnNYc8/WlA47aHkLn5ZkP4pC+WSXrtAv/Z3QR0OJ0gF7w1JepCnqXLuWGqYFJUdb
K4qbOHKyvRPrw0PGovxOiTjyEaVdbyWYxVKWLyf2F/usm0jECs7QpWg9ixzuDFhqpid+VLqPE51e
SkH12XP0KLmPSZk8txS95eZW5u7yJRWiHQfhpHjQ5JcUZBjJ6ID9K6zVQjgFyMd9L2loEuYBzuyn
7eH6qcrZZrHNC4FCxz+olZFiZrnZQ6Bbc0+pvzOH7Vsjv8ccRQ/EbDdpkt4UNSj1ua1tyF65PmCi
IThf+GIICPSl6JllRkKUWg9J7uSBzmINVaIhh1ZbbEPU5VNmmrZJ0H0tyuzIOixFTWhkBXS+0MM9
Rp9sOJNyWkls4cdfLr9haYV+NkT8ejiWJYJwrxj7G6cgt3OU/VbT9q5DW6LC6lNVp098Tnb6G+fD
K3VbsEQpu4ihF0gFzJr+1WtQyXLycP2IVy6uCdcdXplwOvEELtfuTMSu6NjpoWWgd5aUflr/oAX3
GaiOrksSJl+6NwtJki71c5xHBYckO9lVCqh+UIZMsvPX61K21iPdToC+CIYCcj1kbAjU4bYj3T6y
TpW7NVNqVRByhrDwKMmAZH65cWDHc9sxavSwaN073vygXbV3uIWuyA3Q+JogPKCY7AFWE/QHSu6C
RccR7dGOHmY0Cwrys6zI0TD4TmH2hq6u3QOElojlULkFrlsyqm5kg2vHjI3Qol1xjO38K/yILYLu
FdcAo3awHtARgJEMc8GWG6cBcK/FGdNCo41inzs9P7WZFs9eQ/Qeg9GteUcwNunYOGLICkYb7ya4
oeCPdbuvrmkPG9t7uWiUtIQlR60a76bsx3aJYg5Jw9SwbfXZG9q5PaAIxYLranlpzTCaGIMVEN2B
Ch7EistFM2bj9cRBhvlATzOJbruuP8Vkw7O8fB/gwMJUGhjegKyEzH7TTbnC1GTWQqaD1QzjjuvK
QhZvPmMW2U9wij0aWwSil8qJshnG5YHiHgMWYD+X68pNl7sD8tehWRTzowb69YAVEblxSD+HCidb
/D4rp4XqvAHHDjVQrFK6dQoSPk45N3DrOr04JyXBLBeSoCf6+nFdiiEoiyEWFyN1gMyR3BnaoICc
qqMZlrmJ4UYmaw+8jD9/3wAcg5sOqCsqq9CL5eZlSsOGpIWUxMyBZxqR0Sn73Nm41ZeqBymCVxM2
StCaSPdttvMiGjvDDJ0xqkOEjuAGgtP6WLftFljt0sRDjSFNDNRCO43slbW5Nqc0o1aoVB09WFWO
F0st1GOe6cYBJeTpJVH6rdd7bX2icw/vLLLsIMxa7iJaiKO8KDsrTBsT3ZNJTykm3SLDbHpmW8bW
p1UDLfBgdIbNh5FEcLMUVxZTX828tsI5ry3fGeZ+37fdFinM2qLEoBSEosgXXDC2uBUb5hr9BaEd
F14537sMDCdU37BKa+eF6B3kGrhKui632ucmGDD1Lidh6qQYIjCY2YlkBj86UZkc3Q7FABAYxbvr
d2tlaWgsEGScqChZ6ASWNtAk4+D2phUyUg2BkySoMjNeeZPmdhuiVvxXoCQE3SRWJyhEpMMyJos1
ZuRaYe3Y2aHMJ+UMJhxyJFrTh73dxKciS/rjpBDDN7lOz/k4aZuYDXHDlp4PJomqoAozkcgEO5l0
A9NxiNUhKkjoqgWigvGmM+OdWXwnGZjzNK/UwLBMULnwjPyLvRk0rO033nOQJoHCAHkH8fMPPnzV
uGoczaoVJsxGE2+bjIGZYCoZfO9qY79XRSHWRq0QBLOIUZai4lGxlb53SOgQNNefLaMd+QOd0gyT
1pVhNDZqkpdWGuNckBA3QZtETFvGwuRZltQmBhGESolJzE1mt3+qMVI3ooPLRQkp8A4s1Arhs0ge
ZTsTBdZVJaHeOM1PfXCNfWag3OWlrN3CQqyuCH6eDu4UmFCZ6Ly0AezLFPBDul3CwTVqtBwDGDGP
1tx4FFYFgdQCxVwweYGFYXlSWu1YRTvgpPBYFy9ZZOdHjIqvNiglZOYSBD/idRPkZO/oDkeCAbYU
BZ+SpFFoxW75za1y1wPZuHLf8Ga46bmlnuNx1m6KUZl2FLzze0bV/NDmef9Ua9nJpDTzVRZhrDKt
o4OjDOYPFfDHV1pN1b2dcBIMTcd+2ygtbpj5lVPHFE20heIoQHwmz0O0eYPQP22j0M7jyC9jpFNJ
bn2xsk1I/GU+AZfzfZ4g4JLIK0hed2+PqMBaehR2eL4wN0ZNkm8EbzUoSQsl/VWXpH7G+NQa02XI
kGDSJOPly8AsbWvJMv5QnBYcVLjD0AiUxOViTpnp4M+jiRNGDqVBRdXxuVEStwucmO1rakfHAdO3
A5bDrWvAbLTrpuguzd3mniec3WbMeTEbapwzGP6NMHXlOOC+wB9Djy4UVp64pmr94HZ97IROT6Zn
EqMsWeZx9Tgj2bJxNS4fRURzmPKI6b0gMkIT3/JqdL3IchUVu+Vu7pP8l4GeoaZHrytmKH526BW2
3EXnMSiKQN0HdKTMJDkZcdtbpZ3fls4dcRtPm8Fj9eOzD64oOSA7iCw67JScDMZSUF1joDOfC1Rm
81H7bYJFzScxclbXJV1EA2gHRn0SrRC4N+BRkEylwdzCSOIyu43wmN5nLBWp18T2s8iiN7g6w/66
PPF8Lx5WAUQBwRIODNVB2LLlUSViVneP6vptkavmlwlplmAwe3TDJ/zPHHUW0CndHGiJ4T7p6lhs
SL+ItiAdjjsS3bAPqE5Iq+3rqDOabihvBxabt7QAFVKlj+OhTbo/TEnS+zJRGz9xmfbl+rIvNFQI
hqMrkEF4K+TandHnRjznbnkL9KA7e4YRY4qXEkUxeMzBOjLu87lr/tBqnD57CyEYBgqZZsR6qPtI
pirFUIyh0JLqtp8L4EzgUe6gTqnnZLzbeHUvXTchCyyugCnCAgN2tDxbahUgdTPA8WTVPAqKpnLD
boSbppWa9jAnavLXAeD+JupGoNPsONUfNHcsjtd3WoYJwqfAV4hpDCgiikl74ig+OE/ciRNAGarq
dtYa8sVUAFtRrVGgF2xM+9UxhYvyqdirIPn8klu9xb0URGOPU9ll3uwycgOovr3vIvdNj+diP7ug
SSANZoGxrvp5/VsvTOT7p6LigMILEm2y9a7SwXKrtKluWUTNXYah1AW87ENVOMbbdUkXzgMkwQ6j
mgncIGruUnSMsg/TiAIc3OxqaVCTAfy26phv2GFxfZaXW9wu0bsHqKooAy63PnXaqE5JbaACGnUs
qIdCR/a3Iflj16qU+6TorPF0fWWXewgGCPBRCQdWpDUk249YfMpwq0lYm3M8fylqhkEzBfBF9X01
lpjl9VlxJsrCKjQL9/mS9MvqDT53feaEjPcAWtmo2jq3YIVWLS9Vk7j9NFpDwM9wo8SEPrxicq6r
Mpu2VibHDmOdYfZZpDp02Bcg74w3PPPLfQRpj2BZAqOLwPRKlxcqMzesSJ1wBMTPR7tFknqAirEv
PEqsLWLpS3VcCpNeAWTwEqsAtVPYA9/jIaICx+lInU9be4RuAPEhJQT0DcDBS3V02jKZ80Gxw7Qe
9IMxNxjtDC0avNQEYJxzTHYgVoce1sYgbANkdGnw4YYi44XKD5wFuNRL2W1Ep4ZbiRvOzhhUQ3RO
xxTogPZ5HrRDrTxf18qV/QQ3GOjRQLiOJl05Vxl3U8kpPMSwr7PJ9iZLzRS/cwhzN9yFCy0B+xVi
HNCoAoQpUkbLZZlOrSEGqcpQJeyY2niv9V5Tdq6+VTfbEiS91KR2jKiwSgzgIwNGX/wt+aNdpRtv
xcW2YTWIEFULfJMoC7z3wHx4KqJoapM0GkvAhjq6p2X5XKh9vpHhXRXyDrdC4hyNzeLnH4Q0iZIp
kYNRgv2QAshoxX16p8ZFUWwY31U54K/9z0B4zF5fyrHcDCkj1ynDMU6jE88xigd15S3WYFmv8apD
p+HGANSFPgS5xpd0uSPoyawzmfwKjYd9T72I7hp7OozxJ007ZAGmB+I1XXC2A9u/XBEnk21VVmSd
M/XB6Ua/DuyuC67fnAt34V0IEQU/FwkQwEiWQqZsEpkKl5xVShRgWBP6Mpt28TIgJLqpJzf+1iFW
vZmB0TvExpz6jtGar2pP4kcyNpjFpziF15hxe1NUWeOPufmrLF0Dc/OoGZMNh0H2X8XHousCwfk7
Hb8c4iK+i6gzF+Qcv9jVbm8dtN1wO3y/viVyZx0AIKhNIdOAiawoSCA/u9ySypinxskz5wxHNveH
3I33WV1re0CyywMqgmNQTA3mLIy1E1AnZXekRQuC0pEiRkqwj25K3al3kV0md3bbRre2kpbPnVp2
T+4wDkdIVk/znEQ0aNpYDbpOc3uPTL3g0bSB7/YSDYjeDcsl+yZYFBgMbUDLgPlE3lQyKABX5/M4
E+dsZhMCw4Omtyel/8GQ37i+fVuCJP+zUifgOlrbOQ/zGdAGzFs1vDy9Z8PLv5CDZxQZQmS1UdRc
ntKsF12XmpBjW5OnzGTnFumPyqx342zvr4taufQID/8RJZmWifSlmieOc+7c/iHKyYtd77vptrNU
T9f5hr3cEiYdlGKDJk0Hk+CZYVlxcKs0T8duiy1j7ZBcPIggG0CkgDTVcvP0rE+NAahvsEzPhc+N
vDi1ZeMcnam/M+1J2zgr2TYL5QP8w0a/vOiolEnQ1cFIIq2EON64o8dI0QeNnhYbmie3BiGCwCgg
OHCajb44UFtIKsGQ86KuXSch19MKM4isOMLMnKQbXtt4sDHIxub6z5a3wpZOWTL6Y4v2GV8d9W7y
Wen2z72jFknQxKDw9pBXN2LDm0pmGp4RT/PbQPLskRQYkr0rmKlHcJ9iQ/ulVg3mZahT33AnQNEH
4Wyqx/VWVezC+BENJTF0+8IkCWSodLFywxxni1rKGRD++utge+SICWQKxfSnjY28iGSxkfBwQZQu
+j9spCuW6lG1hBaO08chqCy7fX1Xe8WbaH7N76ut9+dCNQDmReFSR6oMwfcFHFub+jSytTEOXQpM
zuA8AtF/NBuMWVULxeu0H0ON6S4GRWUsf53xP1Fcd7MfdpOyhd28uHnLT7GlVedI12hlyuOwU25y
zDPV+/qQgf2WY9yXUhw+aVPehaFDCmPjAUGT67W8Kycr6aY4TLPX1FB2w/R3SJ4zTB0Zxm/XRcm+
JE7TVkXhysZpiqae5WkqHTMAR5/jUKN1oEc3I/ocpmSDi+XCoqAjFVkPPC+If4VLuRTiWuWgq6Wd
hk3u3PbRS6SxA09AINxvRBYX8CQsB5KwFrTewnY5koEcXDeKEozICU1NOVt2yXcG4oyuNsovvEZT
HxvLcZdpVrwnscYexsRp91MCvnOeOMMB/Tj6o8oBWy81uNY1PJeHCG79fV8YT+WAxlEAlPkmy/zK
9mDYOvxfNG2JIxB5wQ9esBmhdyTlKQ0TtN6YJy0OR+uEem/+4N5oLLB+tr+jKNhHj8UffPP18xe/
+2NaAgIhGxE07C8OR86mkiJKWg2FibDH0G7MDy7D+RH0Ci49jByDdK4LuwDLLKVdUBZPKSDstQFp
Nf2dxPUpraZAn80DzMzedtGJNJ0HEP0Xr7ClmT1vrHVVPIrD6AQQE7iQj1ludI32n2ZSLRpq+eCZ
dQlQWoTypTV4aFXyanXEs2A9WNb3uHntWzNIKBB617dgxY64Hz9BugqlxpjFLIL9nn7G9MWeOvCf
B0On+sYW0mrlTRBcUUBkoM4nwvzlapPRNsGthdVG05HXf8cI5KbDjxxdjnr81WL9Rox1qcVgDcLO
igoAPIf31q0PWswLo8savU9CLQ0Hh/iNA6YVYMKt/O36Fq68QJCkI/wBtAtQfTkscaI01ik86HDY
WyCQq28zr/YTghFn7YbCXlpHZM3ELARAWvC2yllbrlSqU5pGgoyWLjouMBHla74lRKaTgGsCKbDC
IheDJJ1ckqVaO6OCGKch341hdEP8J2Lu4kAJmmBrbvvaIX0UJfkJNCu6fsggqi7/KIofPxbuuWs2
IrGLRhWxIACKQSOlw+cy5JoToVOblkWbhvqhfjK+qTt043mNvX+s37JR0LV8va4Ra8f0UZ7ksbJ6
snTaQ16ptX5WBVmC0tO0ld68NJXLVUn3iVlTixl2kJLOu3S3B8ZJ2zWP7p/NOSuXbg/w9QgzYZFt
JHBlB1yxY8OOiJWiF+XVNvIHNS4PpZ08OQ3bV7Prp0XrN+Y3NwaXgNM19/Ok/K3Rh6r0x+v7umIw
EUEhMERoDVgClr80ITXc6MrOcxra99o9eXF+k+BXGahHDPDEn+vC1lTzoyxxyB/sxzxOlSvgVmFb
3FQ6Gprst6buPT5ucUStaQvuMzwEBBwIdoXd/CAoS+ukzhxOQ6JQv8BIu94CsxDd8Hkuys/iEqBV
Agl/TGUVkcdSjIADxEU70xAF50f6QG6ACc2f8ieMBAgxrzcoGbjmj/2GxVrbRTHVBO0ESPsj5bmU
mpilksymScNY7T1MG/LQ7uwhRzOYG67WqtUSeD8x+QAcOLKTaiOO16CmafjN2pPJm88cw7uzXXtC
ALThD6/q4UdZ0qtZzXTUMgWyOIgvXe9H673CSwApYefzjQd67fJ9FCU5xG0D4jRkh9Ow3Vm7f/XL
AZxCRRkIHLxey9NRtUFP4gg9Di3twGKVc084ZsHnLxIwuf8VIq0A0aFG5rGBO4lJ2KTq7iuj9Jj7
GDdb5Nyre4Usvu0iTEPmTVI2HYQjrst6GlI7B8uMQu9VBXxc15ez+twDfAWnAkOzkMaXpIx1WTVN
hvs66cN4aBINz6Q7W0EDgDDKE86vSTFU1EytbNcVo7uLuLs1sO/Sa4OPDIgfqCJwlRHDLM8N4fxI
UD+EHUytJFBc59ygDX2XqMbfqa2sYDQRW1xf9pqVcmE90CEMHj0gaZYio9lsxoiJi0zdA5I18xHB
L/MpWG03NnjFZMC7AcwBeD70YstlcFKpfc2LmIWa9bfE/sElMFjji0baTy9pIUg6yDjp+8qkCg0t
PdsBo34TcSsEIcbuupiVd1rEmmh/AcuIaIFc7lyMLv0hTxkLU+7WuyoqYu5Ns/tGKIZKohiJ8ddg
hPa6wuExuvz5JgRq5egWHyAd3aykDYKbkoWtpn7TFfXQq9Z9NinHSCXcGx3zjhLjtY7r4yRmlqHE
CfwkrcE/Q0HpOmY5xpoCmRxc35a1r0KODWYHZW707kpfVZTA4oHdgYVJgxELI91l85NdWRsZyjVl
QrkNVWek9ZAkkmLZmhpJDwybWHt7W9c/E+Ne09Oji0TN55eDeWhIRQGZCYMtXckUeahUdTMsx2h2
mon2YPutrT9d0gEh/0cpssHuDZtHbc7CfkeAgUiKr1r7p0SP9dfrqxE6uQzDxTAbzAR0ga0Ffkpa
DTcGl/JmzkJFdwu/GaoSISnfXReypgEfhUiLmayuMuNSzcIkA7GrXnj/4n7bSNchFYYecLg/y4uX
xw3mOVsVnoP2m569UP3Y0L/Xl7CmXqhEIcYEhyxoFKT4RavzCIQSNUTEd3n0NLJTHwUkP12XsnYa
AMHisQGoAFN7pI2q+8hqRgsW0QA99R80r7W+ZaHPecPwrsVJAMb+I0d6qZu2KhWuJSysvmXwBpXE
izDwOBoiT407v6nVQ5RnN1lVe/MUZnZyV2jmxn1de10X3yAdWtlmfWWr+AYkwYrfqFqRP8736tw4
QVLuksfrG7vyjooJAqKNGXh55OeWGoKoMG0tTllYKuGU5vdjhsmV7ZEzUNFWW61ZK+qOBCpSBZjO
jUdURub3TWrGNtUYRmbPXkf+xhjulNnWxqVa0Ui08AA9i5o/MmiapJGDUic8aiacofOmYjqpEu/B
Q4ND3MKzri4HyWB0hwGxdjH4isZOX7ejjme6bzy9jP15vpmKLczjiuqLIqrofhJ9lIa0HF4XaUtt
G2bVIdDG2Ffb5l/sGI4eNWtgd0yg65dKkPGWxl1LWFg3v9L5cRjARAZWQNZ8ua5sayeDxjy0TUPV
4LhJTxGGYmBwnOViKfCDDZ6AJyj2jewAqq6Ni7x2NDAUAruJgA/0GMsVodCDQaF9nIUWBhL35qsL
ph6bfj6yE6ZC4HgF0YmMcWdDPUT50EIISb3Y2bnxvZbc1tkWumTFfUIpSSC5RDEJCFtpMegqGdsc
cloWeWnKdk2TnhipMX41HMr4JumdGzRCHK4f1lqIB3nobIFa4EW/6B7L+2aauYbHKdQf0THQe+qh
uHfArhL0vwcGSN7GoV2mRwV+4h+BknpUKkWDFRMCn/VdFihf512xMzZekjUhAp0GNByCJLQVLjeT
WbOa58OUhbP2wEYMrtcr4P32v83qdWP/hIcgeRAWXkXkD4HzR75XulUUpP2ALhoZmlW8fOdgXM4e
U3ntl/kPRtxNWzWLtbv1UZqk8YVa1QryplDGIQaq/M2MwTeptv52clT8pmvrEgbrQ7ZmLmMtsRQT
O9ifZzs7jj/wNBZ81xG/ZP7Azindt1XQ1zdsf31Lham7Jlnc+g+SK2IY+ejq6Gq6rZJw3LW/295z
3v43IdJtG+J5TmMbxza2hx/0J/s+g5b06bqMNfOERmiEznD+AVmRZahN0rtTlodtR3+XaL5pZ3Qz
kTb438RIT4fSqmMyKXkeVq11LIrkNGfTD9ukW27T2nLgAr6D1RFlyIYQULfIKGaWhxxd0F6P9po9
47EoNFhb2bS11xDvB0BOglcRrvlSBYAaAQBKK/LQNSjxtQiNugQzr6/v28pdAuQeERlwpEgMyR7E
GDeuy2fYCOSW/cQCkUCr+yiNAhO3Iek99JVUGp3AMHoaivco0kjX1nZqJ+udMQtpf9O3iWd1d3r2
WpeHvgLy4pc63EzpWx7/ROm51ix/6rbci9W1ChIfJHMEj47kWdOoKY2RQ91L9WgjaKvSPY9SP95y
lt51+mKlqKnA/QNwDT2Ty5NLWnA74m8egntxb/pz8JbfYOiTZyBvXewsn6G8cv0Y1zf3g0hJWWYW
T8zkaY6qx7BXb/hO3aVe0nkP2k19Gg+Fb21IXLkIRLXRPe4iGALmQ2jvBwOlaaXlDipMY5TlhxJ8
YKhOKcnD9WWtWEHws5iCPE6cl8w81JMKfR9dlIUYYIfW3cOcaX5jPHbRi9JupMxXHku4tWDuMNF/
Ap4nyeB2YGauLYbbVoD8xhvymIISkOaHfDLHU9UjnszRg3mbogPzX+ykmN4seg5EQkF6ppGs0fUc
/4S2GQ7Dnz6kw+cBJGg3A14dNX6YEhCnLQ/LGKKySuIkCfvurQIMX7XQCtnf5GhddVGIvn5oK5qB
jCyAI8C/ifYy6Z6Dw6wlyjyl4ZxUflHftLGJgdsbwdzKXYZ3CBcaAF6E43JeFiSfuc4sE/Uw8zGf
+0C1/hIXNY3Po0dEn9c/ciS1SO0EjqGJcphtPZHIDnrlJy2fAOresI4rmg4bj7qbMI3QQckhdDRr
bEBbm4agPN05CBiC1NJQmtfgfObsxzxU2sYxre7gfyUCM7zUCbPVjAp9B2lY2ZlvIvzX6VMBjlWC
cUL/QiE+SJLNYVbRQisilBTbCFAqrmKB5OfY2xtByqrifZAj2UC3r0dBGZiGeY0KnkEDK0cYuUUM
Iu6KZNzhyCA9YwI6iASddJfQvxYxyykAomis8eBq7DgYfCtMXRcCZCKadYBKlA+H8dZSOUU2C1XY
mcR/waj9+/qhrNg7LOMfCdKhDHHM+kyDBKa2u8z8CQZfv1Hto6LdgrcgQGjnXxe4tiREwqjKv4f4
MkFC71K0ABMIRKn3vgAzgjo1L9dFXCqAIV5bAJkERAObt1RpcP5Eo5bDhiuV45cJ87rubdyqjVxu
nBACajjBBgxsuiRkaG0298iTh2UV7TPXuqPG15SY52Qc75O8A12Lfby+rMubCmg/HgjUcmGMYFOX
y2oixXSB4c5DNGl7Ax6i8SF2ngf6aYOwFCNdH7N3s07pyzxEBwH4le3+bq7uyBZKbmsx0uuQVlGX
NEWFd5bsssxKvbRFhjGvM69x/1zft0ubigWJwhKqdzbKxNKCdFfJHKryHIig+yitXjpw21Rji2UB
Q5uQ4Lq0Nb0A1QAS6GJ8GRoTlqcUqb2CQgE86YSisp8iOaaML7XZ+XXT/UW/03ZS5kLdxe1FyQze
rGhSlNnzlNjuRnWu+tDMaBO0gGgGYOoqj0Y/bnEFrYiC7wDmBuAW4MDLYYINbFU5JdoQsjTCqKQx
+zZiMut+tq3+cH0bL8wEnnTAIgTFh2hlUqWHsImIrtT1MIQoqQaKXQVJtpEWEb9hYcCXEmRsRB5l
pG0qrAW3VfH6Xu13kNjs54J1R4D3qK+ojb43rdYNRjZqX68v8DLZJOTjiUfdFMBXTOtYKkrilFoB
J3QIh1+m/mj6J83GSKQCGE8wZ/qN326s90Ix3+UhYYKYC8Uduc/JyUvCagfrHVu//JMADQUe+j6Y
lY1n/uK6SXKkdQ11lKDlU4eccR9btWfrz3HQGHf6ZlF+VRvtf1YkXTWjN6keuVgRNL5+AbHsKf3j
Ys5Vs0v9r3/VgO03zmxraeLnH4KdOE4TDNOBwNv510MSYMbixuN4YRXF3oH9G5lPVI3xhC0FwGOP
W15j7+ZfZerPfqkHu+tqtyVBMoZlhYxjLrSgJecMtKZRa4HaFAzJv67LuYxEpaVIBh7d271eWwau
V/pE2yBtHkzT645hNHhV5mE2xOuI2eMWRh/+j4KFZflwSJVVx3MWQ7B1r7sVxtTyfVL7r3xvqEfr
5nvzs/I29nRVDz+cmvj5B4lzVzMt0XBqnfrCjFszfsmMDdqXLRGSqpdRqk4pNbGbxsMwvnHntjR+
bGzcRfZWOjFJu4FbnPNcKB9L8gC0X27im9+q1mMBGsOKQ6RvGIo1Ew9GRDSkw39GTCqtCSzp1AD3
6hCq6eipER5jY2tK2tq2fRQhLalN0E5N45SH+ujxEzmnG4/91hKEzf1w8hjGUEAGltDRH3p3T4en
jTPZEiA9g4mhKW1tJjyMkH2oTmgcqJM74yd/Hm6dO/X8Nb2nfvZ4XejGpskU71kXAzprxzzMijoo
tdovgU8stma7rUoB3waIDkW2xRE//7B1VQrugazA0USjr3sAAjQbtnTtvQPJ1H8FSOoFEh2etR3j
YfEb2A2fWs9tfhiGXZMezK1SxKq1Q4iGuSAOin0gh1muJimySAeTEA8n7YcqaMj3yFB5iYcRq45v
/sAhbaxuzXv5r0DRIy0JHNjYNbYQ6FeGr6a+/daBpYVjtAwyZBtqvr6V/786CLt4lnrGHVpyJDKn
v67njX9/biA5V7QBREiIcdGPAfdY9tGd3uZoZoPOVc1jQZ+z5Haiz9fVemURCxHSg1SWVWUzkJ2G
uva9zH7jutblfYv+/wet3Li2QrUk13IhStzqD7qt9xW6jjHiJcyzFomOn4bzfcQEEW0rBl2Xg2Iv
SrHvMy6WcoRx44OBOwQVcLnjFw4SeZgMY7pbGrDi+WBF/0iSDJ1gwNAmG5epK6nPMK/HLJQdM3wl
Gj2ysXsrNg+k0Q5SKhii6QLLs1xVrE765FQZB8a99wpz9jiyX9d1YXXjMLvnPYwGn6FkfCzNmDtW
QaG5epPX8R6UiZ5JjuaYH68LWts3JKxRUUYXDOrykiY49WhxM+tHNP33XjqesurVKb6L/JrWf96/
R3oc5XkxP0LgQJbblpWUp6lRjsDJD8+t4hXarqp94E3Yp6FJINL7KElaFMbmxVw12zHExAMwURk0
8fum2AqkL1FBQgygBviLyiEc4+WCQPcU21aKCYKd4VehuovKg6ocR+LN2aE+lVvduWv24aM4Se24
gxGnyoijSgx2Jr8VPQ7S6VWPd5p2AMr4k3QuiPcWi5NOa0Je0h0ZFmcNNMhL1csxtfmT3IcAqaGg
h1cJeGEAadDOsdxB6ipjQdt5fAayC/MErcI8OTHZKlxIG3chRXr7CpZkqZFhpp71jfIDqFS4BprF
JwzVU/i369dJbmiQZcndc4Q2Rq60kMWUUMm/OzlIyX6QH3oRpqiqdYOXsCO9K8cv+nSHyHar2iWj
5f4jH8VYkFghcr8oXiapUxvgfBuf0R8OZrkgH3YeOOasE71F16+zf7m+3ncc0oeX5EKedNUKUtgp
Dnl8Ng9Z98WagwGDNPeY2Fygllcc+HF6w99jup/wn8opOwRkd/0T3scQXvsEyVYOIufUWhjr46jf
M+e+Q5NPWQy7kh5btKzSs43GC66l9z3rgqb8TrqfE0B7c3FCwdB3yjNL/pT1jmDY4Hjuqg7eydNc
HFhr3TkK5h063K+Uh7arTx3RbrjJ/WmjHrCuNEAsOcj6A38gW/uoI6TvE3t8xnQJ1Y8O4k9zwmBY
/Hfij81+1A/JTXB93yTL/5+TAyTvnaUWJR3JelWTix5LXRmfR8DczKAqaxR04slMPQ4m5yCypxmc
b2havy52XWM+yJXM2FjHHTEZGZ9bHdH9EKQF31vwD8zoAQUeZrI9V1616hAPt7174jEIwFwv1T3C
rSAh33IG1K/F/RSTOItzufF1csPOf3bFRiUXrJgEQZ/ktmYOhm/NA46iMalH0t9ZdYf8Xuag6nQC
R5H9f5x9V4/b2tLsLyLAHF4Xo9JII5ET/EJMsJlz5q//irPv3UeieET4vNgGDKi5Yvfqrq7qKFJu
3dWiw5w19R+7E/POlEoEZHf2EIwpHk2oHlZD8FsjFMH+AqYR0YWAu5xqrjIQz4she6dT7q5EzoA5
5LmNrAUDDoixCUgycjsJYuniaci2OZiVHy/a0rTgFQTQGdKqYAqZhzyt2KWim8uNXfZPCaSL8uCM
vdrzgRq1KXQCbS8n3bBfk0df2KNo0eLAB4i2FtAGzWdFKlKopFGtPdIvFZOZo2hWWWH0aaJz3d89
WKYVgC0Ql4GnBKWdOVBAURK0OvBya/P9Med90nYvEWWILLLyO/TK8OeVKZ1lM/6xN+FHAWcB79yc
3rTlqVQYGa61h6jJLn3vsXoOu2jx5lUabUI6F0PIJsBiXlivk7ZxCv3Kx9+w4BhB0gsAEJg08bCZ
i0LnfByzZaC09ln2WWSYeUKjiZL6jsdSjde6an8KjrN7GhBgYJJwx9Ggkpy5inhUGipNxM6OxCF9
GnmBOsdSTUG9MPJEUKjU2bZvsOO5vBw0rwbbcoq6fzoojR4MI7unRhkiiyI3qIMLki2Ex7nRSKGs
NnXR7JpAdqAbyWkSO4jqKIHxu3XzVC0UXGYQua11DtKfJVPlJtX4jEF10P3kh5onDdi7DZ4ekAqu
Gg73jcAV48oVv7SRceeBCgQ1EAB6Zxu59+nCC5IIaZE4fQX/+jNPfUrdc1s8VZzzeFHnefufjQXA
MBAHqC9CamwWucVy3YGbJets3tUVfgOt0o3CQG/Lz0ne/WlBOgg02OtQdWoiUUAVr5XR57Ci//cB
CIshr4ti4BxlmbeNN0pU0dkFb7i9bDaFb0wSsHmmgfxwV46bNNgmqOSL/BfdXLIGBMeFCLqYtzT0
To9nY2mLi+BzhlYlVB3wDLyNMIV0FFpeyDubcn8VzdegHKOclCKRsqfVAH2W8vhn3Cg8oRYO4DYQ
1be2QDaWdH7adDZbh5+AYZJIEhGDBUfxq6VyFQrADbuCBlpe7CubM2/qlT2bZ2zb2ZxLfXGyGbpm
lsOFetssrkzAW7ShAZsO0xM3HTW2XkXLTRN4d6rRx6JMpWYaLNK3gx7zGmyWTN3ZCb/jw03R7IX4
EDVHqPXWetCrGbp0ynzHhLhCRy09jGtMTIsrfPUBs6NVNknBD9Nu43xKF+KE9EJquCce5OENqMWk
lF+J8ddGPH3QVfIELlwMQxHLHA7MU89UmyJR9kKzln9c9Lk4wP/O7OzZQnWQUFNCzOxAVRYTFRqN
V3kubgKqJ5CxQ7Zm0nvzjVAgiWA+Pjb/ZV/9a3yeY3V7VuoGHoOsY+MgimquI9suv+mjc6mslaBr
eQWhjAhXP0k2zPYw5ZZIslewJSXvBW3V0SUFvnM4c+6LsmJqeVIn4kFusoZ35+3iBb7XswFddnaX
/u6Cgwimahev91RD+xpyYZlr/MnqP//LZKITC3zVEzn+XfSU1SldtzikDXyXDLodQ8BzKYfWskop
pBUsuak3TW35vx8b/qEqvjucV4ZnrgB6VXKcCR0O57hh/DOoKp2RBtwkxx2Ie9Cf9IuzkNABxOw8
yGRsuu6Q17KlILjr6lCFLOkm5G2/OBX0hXUb0B+byHX1SKo1bEsi3pLblRfldF88+uRZlFAVXd03
GeYK3ELxRkaGzeusmlrrWVyaGqTVwHI5cWoi3JvdW37fZc0IsQo7VA6C4etpo3JVTpIXVzBFD/LW
WgxeADAPx5+Vo5Q2laLxYXRJprgnljrgBS9mBxCZbUtgT079aHac1eN9/3gFF44G8Ds0moDAsY7X
yOwr0YnsMzk1zYaZjNvefRa4DUTQtYE/FsIaw+GyMQgTgG4Y3nLeh+EGYx9RiYBzmIIA2fK4DsoE
RIy+aPTgp224En0urDTG9h9zs/sNkHEGVO58Zyuk3LumIQ3/0+T9a2AOoAh7QYDWON3ZeVypBS3q
Q/rhbT1TGNHj1q0R008bc7Zxr4fzc/NcuYWCyju+GjCcnUDalan6wa08+vHZFcnnXB2lLX6cDS8u
gHCsVCHfwm9Sr9BKvtaq+kjVRKo3Mk6K29MgauKB5CmPpVtu2aA+RMNainqe/pzCHQwYfXZA56EX
ad6OC/5l1kP/GvYmnZ0Uyc2f/CGeFORrVlLlbojeW0b4jeBe2gphVaZEaNK/BF7/8w3ok8QHAP0K
Lajb67zl80bxOWzZvHj22TNq6ZAGFz1P5dnN45O45BEncpd/Tc3ijLDoM6XkRJyOQjoWqVW/FciH
DkG1p6lt8FUKWnhwwcPirqnAL24svBx+sgMobs1uRC5y3bJkKBhuMplQSget4j6s17bYQlgzPXv/
NTP9/9X+rfo0DwfZ7Wx6sORgMNpql6l9XpLm3WvMsjk2O3kkoCaKB5BPph/MygT/NK/d7fGrD5it
ZZ0zYRkLPpLBm95obchvBCTSG7NS69NRMDjjF0VG7RDSZNCe2tiq1d6sVbwiMut5Za2ntbz7FJ5H
t7k8pR7mtC2eOyQNqklIyMVPPXTKgUGhQSZaanH5FoYm4j9S8efira5qwo2qOz4pzblWG/f98YfM
CTn/2d9XHzJ7UhRRlo1JkCEtdGwz8ob5Z85VYtUSxAnMBMqiMVbkLIVqi3cr2+3H6MyURj2qVdRo
dWGAASQ6+uhQTf+STuqfL0P2Hg+8KdE8J/KuEAIrchD0Ntdmb4FSfA/1zk8+Ho9/cR3QjzVRyoMx
ev64kLl6EJgQ65D2DIWsLsiTXTrQxDLVM7cG4+UafnDxrE2FROCm4XDnZy1FxaNLmrC3QfYRbrlq
jD4GP0xX+skXj9qVldlR6xXOjSWmwNxFDb+HaLG3yznfNzKhVi6PZ/BHSuhuK6O0gmBHgcT5nCJF
bui0DGpMIeKp1qiNYcuarImmeYcyfDN/w24x+i8t3NDbSh+GY2Z6+9doMxjKr8bwNrneGIzZGekf
/0OQ1KrZ4M9WvwRGrK4FBEvBuYKH+r/fOrsBwM8KREGOGyBkfZINpGeQFXAP0PyJWJbIheV65/rw
v2TibszObnYXfByBWGMrU/khoH9l7qXlNnJ6FAADS045g1vm8aIsrv/VOGcvyCySmciX496W2mDY
Zn1f6lnTlhtRDta6rpeSMRgcUliTOiPO6WxwJVieEy8oezvTu21tsGZ6YjTqS7xMqwta/L1opGZl
PR7g4rm9MjobYEv1U1tCivuT6twdFMECNS8zfl9WvkD8jPMIAMDSSri37KGvrM4CygRsenLqY6hs
l+m9JdQjoM3H0oKeWpkewHzEusjq6lSydmssr+e/czx/VDINIk0XlW2bFuoji3cDCkwy1a1chv/l
ePzHzNwZxFCKa+ochS4Faf5TpMhqS28Dl7DSt/fepj6RmAu1FnsulSaQ9mcnLkm0TgtzwHjishHT
gEbPDmjLSxRVQs60DqCYG2i4jDdCP6q1awCebJappwGBpPHMqUrfleqjkDbUh0f9YfsdONdUkV97
siyVzm4+bra9mZJq04jDUUpc3QvNqnmuQ1vmtaHbJGgNUCFenmlCtAsbmdSgOFL+PrF7Y3+206lA
gb41haXPU08N9CTbR5Je56Uq5Wv1/8X3EvwuB4k6MDDNReMoLm1bvoTXcPk3drDE5l2kwLZjPj66
/2W5/2NmFm66opeOE3jCDimDB00DSiG8fKmTI1p99ALNSgh5WEBFZC3GXhOwIWTA1TLEH4lk0dmx
p3ISBzsmalU2YFbO+NoczDxnQPGFzLZ1b4MjTuUjX01dQ6Cy52aVAHH54rya7pkz6t1Mahm6gVeI
MiMM9pHyVBThe66clNBKvXw30u/ceE7obVhbbtNo4L3cUvK+UNYA60uDBl0BHMYkRXmn5hvIft0L
2YDrRSr6Dz5oJzt8r/W5yOzbJBHWZnnatPOY4dogN3sK1Aof+gVABN5TJZ44uiYgwm0CI8i2CbtW
LljyFSgt0iB1nlgS5wwk8lBzbJ+5OMEfXvZZ+RsadOFNIZnd5+OdvWQINXYke1gFLcHzriuXEjp5
YjKz+6LQxhyXGNU4edlZYxYcZX7ttl6o7wHlhKQm5PcmfanZzTBEeJ+7LUqjYyaZUeN0fQKRtlaV
my2n7JSc2XLBHyX9y67Wn7j82uzMCXpMzUWCLw12AIaQahsUb9Ea58PS9rgyMa+Rj0I/ZCkFTca2
euvaY1n20NszgpgncmSX0Zp3XVo3ZE0ZoBCAyAAHwO1upAK34KiMGuzaRxonwrNPemYbS+4ay0el
8G83CRrvQf2G+w/Fbijt3Rrz5LIPfR8qmDwAK6XRsh/cr4wlUrTiN+7P9K2d+RGTozAOPNihlG0t
/Rqltxy9oOfHg7l/zdwamV3ldRtDgDEEMgZIh0JleZfeUtlAG4+tLDzcYQbiaVP1B9nUeXobYocD
3QIqbws9o/byJ6KfngUnrT5SmldBWqTdZG9s8E0NL4mwk4bvARmE3Kc0AaiBgg8tv/7yg988oA3D
NpVzi+U3bKZ58DRd00FpYmVa7vfv7ffO5h5o8UCQOqDOkuw0jM+1VWmtSNDKInorqOE1S7MFSABU
QbsMLJXSxpc3kVDokfeKvjyVDmmgNVYwewvYGowMDgLpMPSXokv7dvdiUJQf9QpGFsUHrvWtKtfL
9tJzPSm65pKCLUg2uoomXTQSgEpCnlbRYEsC16zpTdOqTPoRpuAj7FBS2rBrTer3cbKIax71D3CA
ySgPzz6va0GT2lfsgDoI4+pyWQwkysEv3Ebh75U9uXC+JpciAQkHbug7XisuY+QKMB/W5ku46F5l
0OuV6dJwUYQzpG7y4tiKPomoS+kJ6IIkQvacU881YEbBn1DYhX74lcjfEvreoNndvEGEkmo8I6tX
NsjKZ851QjwmxxXm8qzd8hFrgJJWr6Ui2CLhGp38oV5rB/nhNLj17PB/ALhMVKZTsW32hAAFW5xE
wLLau4wgnVaQo6h+fn7y6udp//r6+v7+/vT0sXWQYiN/OhKr33+9LLCPPA76+yaenXkraO6LYgea
VsH298BZENHsDcEAI9LBMwOz3nGma3DnxBwtccPo2VHUaVMKSbwNnVXa7nv/PKmQSRP/OmQ37lrX
A8WTxRiaZ7YAYAIxaghOeSC3ot4raw2iuJAqR1kT/gQMJBNUeK48w/ihFJSNJNr01n9XjNECqctT
qovgCH88wczk3ucLPNHtgF4SPSt3abmB5kJuaBTRzshxUMEMrr4dPfKbJ4V22r9vfdKRl8cmf7Ar
dybRJgUOmSl+m5OSSWiNyMFFLtra7lCe7KPxyzhosTqoSkA+jc0RrdPENgiulXN1sixLtba6bpIQ
g9eedyt+deFBiKm++ppZ/OOPKJvTWS7aEgn0rNUqB0C+wA4tVS32/TZGNmm7Bm1aM8rNqsrY0RCi
7TEFeHC+qL+GzyLWuVduPz5B0ax9qaEkffEuK/M+uakH8z4HcNJBiCe4X2DetYP263A0jsdUM46+
SpFfBfmcJt1IoDZHsk35pGHeLyFRP1iSHa1n4dQQa2UjzHVlEHpOUw9iGLxSlIkb79b7lGksekNf
ibZ7aM4Ho9zHgbF/ZQ1FN9H3ozK/n4Hv/DNspTV44uKmvzI83bJXpQuoACE9zMLwyGismh2US9ma
RYT3v1Fzb4+nfSHLhFGCIOqnL5pHS9CtsR70HVlA1zhhCRn3reJ0I8g7Tr13cF+lQA3PPoTHVqb2
PgQGNBgST2CEQpsBdIhubYKImOqC3pPtHCsq6E5uZtbKsO59862JKZS5msM0gJJy57qSTZv8FoBb
PTQCnVJb8vqKaprFW6tQjDWLs5MKIELDxR4l2b3Wap3qWdRTuYsc5sxqmYENaqUHd+V6/KlKzM4M
iFwB9FQgMQzOhdkWFZliYL24wijBkd/ufFXRC/XT18BXrsYE5X8jM1JyLsxiW5jVAWgIY5qDxPQI
bZxjLbBCrScnwSxJqIfPYMkmEZm+vsG/cjPQYkKpr4Avqt1O2MQHalOrnuGq/qYAT/6FMuSVES3u
jKsBzXajmJRJQEmlZGu54T072XGtj++nQDCbMiDSZdAzgiB0UqS93RgSyvR10kqSXWu8yu3cE3XO
jdDAjOmjFf3ytdHytpXJvFZGSeRdZvg7n9RmbUZYRPfMYh5A7m25T926X124AlGrwesF2MoFuodQ
boNUjgPZhsqc3ui/yo1kjHtWJ54dB6r7+viMLKTGgI24Mjc7IzCXxGMaynajoz8d0HxD0pEHIor+
kWmBEZq+jpiaSNpju/PmzelivbE7OymeW/l8yWGYoilv6032FJCetKAReC02rdk+ufpjgwv36Q/a
WoFoBVhJ5r2bYwkh7jDuZds1Q42z6h0W1qCtYuXOWTMzC0Y5iIYhawozCAOtfuM9K2Zo5ar0/ng0
C+AJaLMAPP7/hzN7dsSQeJaKrpPtt3SDBhwjegYi9uwdxP1oNlDIkOAikdR8Z9YMTz88PzpgnoNu
OlqpwNc6G6CIUD6LhUG2632xFT/EbayVOq9J5nCJvoTT42FOm29uDNILyF7wwPxKc/YdOnQLpmt9
xeYKPeAJbigU0Ty0B6zpcyxFs8g+/8fSbD69mvMhhhcqtuLrnSr4wLXuK06Lmouod4zKroR00xV2
PzAR6hZgF8K1PW2jK89UoXWlHpNUsdN9eBEvrLYmebY8c/8amFf7ISTIDO5kQDxQFpDhZ29PG/zK
Zl+eNTw0oJUlgCVwnr4HKEWRWrFQbP5AfxRb9rv8AyIznT2zK2/KRUuIEiZwDppUkcS6nbAmcflG
qjvFBn1GcQ6/JMinGShmgt15/JBWtt3i5XRtbZbjqCOxDQS3UZCem+BiaJLJnr1n5lDupCc6Ustf
kJ5kE7L2wl9wfFMo9O8gZ548RAOzyzIwqxzBa3Dhv5nfzRr78dIFdW1j5lyVLJeYIGoVBLR+S7oP
dIQdyz+ZUa+QZyzUGmT4cPT+4DWKxqM57IAJXKgwJalra1FF4lPnbNjToKmCWu0ZfRscY+fxXbGQ
KIJBALgY5GLQZDxnkYzpNqXkGgbprUQK08eTVNg18J8+qsLgmSeskQADwKkQLFWbXfe5yoKyOLdX
XzCbW2gPexCzwheUGhq6nomk+wb3WZni5vWJ1UDu8R47obkmrnh/lwAHMRXPgCkBcxM/e6gNcpkw
IINybYkeDZfdFCWzHf9QdWc8nuAlO1BLx9yCKXGSSLg9gqVYVFWTV5RNK/kWcehXMXqSBcq3Vs/Z
nl4JEKZfu7kheSQXGGQx8EIAG9W8eWzgIsh85BFrxxQu4agrUy2DOoPOcg23Em/yd+uGNDwo61CO
gnrWhKC9HRnrAx4zjJxgU+MTU2zpfCeHm1whEjrRXOrVdb8DKJmEBxowE+8y9ichIwLrIEpTJc7s
v2nvo7Ek95LH6ugwqGDj79/lR5ZZinzpSpVGz5O3G3oojrmG62lNpdVoXhAhnQT+v4Q0r1FM6lYX
CwTmCWpgTh/tOG8FoXPnEjBKuFDElZOw4Z3P4SHPkqTTizL1ZVcvqgFCpxLSiCGIE/Q4CAvLZ3NP
L5rBXdk5S5ZlfmL+hwYNyI6nnXXl7XihBzsgVYq22FPo6+7BL+9xbL6pekxyICiJKVVR+iwow1qh
f2lppw4lJGYRKqHYMvMbHVUWHhQURMBvgJNgCOVCYyPaCqnDMSQ/JL7RZFsQpYvhYfS2oXxMlUgt
mAPdqTRj+ZQ6giz5Uxl242hUJfHEE9MAjZn/Yj0rknUOVM2VQWUv8Z+gOCS1ix5Os4nfPUjEC6SJ
VHnHvqVbgX+m5dEIQuJ2RinvOfzr8eG8j+N/djBYzQSk/tBcOBuoyIOztB6RjoOU7QnvpxLYY3BJ
NkXuWXlVD1rZxqwWlVy7KYTquY5FcHUNxcUTk0ZjGVdWBcXVuiT9k0wjhF5MptZcIgWE5RKOFODD
I20q9ZvH330PAJmwdgqQaYhnMYR5PMn5bCeOnhw7XCXHG1D8JU8sJW78GPoGAQDsbQ/FPM7tDSXH
WUNInBtCEv6tuDWuK0kQIFOMx+CUSZ5fbm0GoHxYjq6dh5ByqJnsOcSR5cuOgMKEFFjJSKxPvvQS
MCu3z33yBaZlvNxBNQ5RDHoeC/KuyBV0SXtOkplup3JWxxgtbXa1FjhdvQUcU3B/86tdVtOGuL1g
YRZjhmwO3sHCXJJFjDKOjqrUc8JGkXWaQrmoc2lXH7LWN6uAgShvW1XW6Lv8lvWp1kBfCWnCMddk
CLfrSlfUa+Hk3duCB6MKqwjQdoU+CKL+2T3R1uBdDyvPKSMembawUkU6EtRJLNsouWwwGkAKtagu
ZFPx6BGaaFVq1EEYbuSBXUMo3CcJ8DUgm0dZHcI1uDpm/s4L6SAHxYbnMBfZV5PoMPyhQcw1qmgo
DfHO4rWu09NA59wjw+uVZwCak/EFoZNjnH2xexb937mVQG8rJiGqY99DawrhNhN0idkJnKYoL5Lj
8apErc3jFJ7OlnZKVqI3B34axNaTv7u6bxMB4gxZ0mFHvbgi8T28d7l98txITwWvkKp+y7rfwy4c
zUQcV+6hnwztnW28PlGhwp9gErm1PXAdC22D3HNY+QmXh6t554ECNI74+baRVba1Iv5UCwbtaqxW
fsTP9Ll74fWh14Rwx6iSzrOEOwl2Imudq7WUroB/f+3SuXf4WNqrj5w7pKYQJL/IPAd0icqRqsye
0zlp6x0E1A3rI6PzO+jKv3GeJT1TuPVLjVFpYWWZfgpDs6kCMwJO4QRinfAbt1PFoTO0awTZc6ou
0rPnoXhJC733TDdTRfd3Te3b3Cya93QMCcfv/eGrpDWRMSXggnqBMKmJHEOrQx8RytqEzvW41XjK
HAe0JjzFsR66Jwhl8KVORVajECbWhWfuGxVS96Kc63BTgkqiRnKX+s2Lzz4oCBrm0GzH+l1SSA+Z
12ATXKIBcizpthbWMJw/tOePBj/LI/BU0vIJhJoc8VCJBpodSdWfA++gtGq0DcLXoiCplUSvaGmC
00Zz/nt6CjMrErTR33u1IQqvbK8N36K38agzD2R4tpUGrcGNrVRH0Y0JV55x25C0d9CGPkzdI2rQ
nSTRAJ+99MvlN1LrxNGmSI9AGfqTBvlelAx+PKT5LgauNCAttfFkNUfhOHtJSy2X9KLflWYgPedv
aFJ57AkXPDgKTSIA+gjRkFsRZgnxQapqj6ZEz6kjQyxUYOMLbwMm/FYDWCsmbGDKtTocshrtajra
3yo1RT/XVpRVcTjwa6IeS27p5nOmoO7qEolTiBl1les5wyHh0fZrVJHWoYju0yTzX+pB5XmdpyNN
ZtfoNBZO543l2fXVxGw/JjzlOVRKkiQGz1GuKpVEBNEAs1KZJgQd5yuzf//kR2yM6B+X/cQhDHqq
2+GivZvjy9LznZp+ouB5wrE/+J5Mqhx4inSiSdSjaiBgTtoyCJpbGcfRHzaKvEprd/fOwpdw/zQi
Tfm1ect1EuZswTec72Sy0IGkL1CehIbtzaKVGLUbqnRfSbFsZ0x38mq63qWK12tZMoAUzGfYt0xs
FHWg40hjCyb7zil3Dep9/7THF0KYFCoDLEjwQL93O1foR5KCpPIDp3E5qwxCTZFKFVD2SjLzyvCb
Vq+oTRq2UJI7h9RLXO6V0ogkwJU/H5+Z+yIlit1g3kJYiIWTJXF2kYs5zw1ikkWOaEaANDGvkjEc
cFlFvMq6G1awSsK+R0dQBTmPLd8DhCbLUPPl4GEBYRRmsUoLLAZbKX7siMVTqhilB04eK4tOkutw
4lcoHZKKuGi3oJ9qUa/kSktd+i1n7R6MAX46SWlkAJq+dTSQ1bGrynmwhSloAdYqJ3z7Mrhi/JUH
4F16afbJU9hwdaIZPuYpxF2Rw4oJ5/S4hoywqyqgeGJIiJRhqvJ95q/42oXdjCIcIhHoayCJO89O
UCkwvgFdxk4JSMS+WiO3mbbazI3c/PzMjQRsVwKnjp9nhidpeOm+JW6bP7WyupbY/6kJ3VpCFgL9
OgAjIfeNHNPt7Ell4macH8XOEI9bLzzww5YppYPb7AunGHm9y97zwWpVxBYaxbv24/12nwBFegcI
F3C5QHSQgTL7rfmEpfjG9V3fKZmJBivsSDSg49No40NahiQpTXqtd+V+v9yanB2ueABXFNMqvjOJ
iURsQ2KOQQPW+zgKvykkmR6PcBrAbH6R3JVQ8wJZECj1ZgeqT7IeTJVS4HB+F2t+M1aEzmiV6qRI
fWzpvqiPuYQsJJB9CodbYx7ZZ0Xl9YwUhk6W7gbx2WtH0P6g14z9jYyO8AG+0jjVC4MJSbcX5aNS
G+MB/DykqUjK7qK1Cu49wAXfA95IpNDBPj0JF96urVTnYchScejU1KGb6CVYNaHOwrNrUCPJ001y
lFGSHEh14hxFPJW95eVI80FWLl2Zmvu60vQpPNIHgItOBOmz85TTfVJm4MpySv47z+22fK6oE5dA
EsrXvYCILpr6Q0foNQ61Yn7rQq4P4SXbsFCm1B8v09L2my4M4C9R+4GzuZ2VKCv6joESh9NwHMIh
pUnNkgtr4HKz0QqlItYQJKy9X5aMgpwJnD5YC3iWmVEhqnwm8YPIiX1Ztvi2ojdd887U7Q4opBFP
vFBZeTEtZEB++BOw8hAYn7gibsc5FC7EOQbM6sh/8cNmkBhoMuC9wVckufQIxqtAZxpdXoMFLx04
Abw9aMGnp+zYLMxiuyYP8QgPHUlsxwMDhpMoQa9LXY4rd9fkV+YnWwIBFYMEC0j85s02XNPRgyT7
ERIckD/iAlxeK05m6XJmr01My3rl2lzczejyDyPHrxjCyBFpRsTt3xygCy90+j5wBJpSVbQPe9Kv
lKaWdsy16VkwJHqcgnCoiBw5FyRQs/SUGsYMIEm5hOeulMmgnUoS8+/PhoQXPnqXRCAe5xHY6PvM
SCtV5NRDiIZZ2+UKzec8NexznMdkbYvee9lJHIlHwCMAJwRPPpverI38McMY0a7KGFkns1BR74vt
yIxniJ5PSg5SpHmIVS2myYEMC9Gqy/tNoNVUCSoEeUz1CBh7o6nEbykcOFBbUcEuGdnVlvbpgrrb
bCg3IdGN9i4w+Nx+ag1ijDwZGSxHsmsEpF3Rqkdk7qmCHty4RWsqXZnRGl/P4v7DFIFXHQpmyHzM
bnA6EwaOH4TIUZJKA5U3dM8v1KgmqY1cN1caDV7ovbyraA09v7S3FgVNR3U+aPTQTbVRBaQac7aZ
mnbZfGTz2KGzNjhQmYwWajmOTyHvOxFo7I/pCAU3QXYTdci797/ei8hfoO4GhCbU5X9i9KuzJ3Be
lPd5HTugJkK37Y4TtK7Q+RSULL8eW7pvHccWvDY1uyrBrAoBKK6KHfaAnsvNmxQbtau/Nm+BCgIB
PTbQhLnNI1WC1F9yDKHfZXlHcbUafR/TAvEr4zKDFOUkaD078pDj5cYoiBMH6elKy1gGjGMRJKb/
3gHemJld0IWcxUnYRYmTjCG6lLfgmvLZHdhj+rVc58I76mZE8+CWLTyfbmSY4i6sOWZEepXfIZ4s
QwVGrXWkwAKj7whqX5eVFWXvdy6wygABIhKblJRn8QZ4/MO2DPLEAdxMR8L9Y3CqQ2j8Do8VMUJN
Brik06qTuIP467CD/1gLvhac080HTB94vXsHMQBMMU2ckk4VMohKrHvRkBqPx7mQTcEEX41zFld4
fAbkfp4lTq6J7qnpNFDHsVDrBRemQbFWZbPlVkytFasLvunG6uwyFOWqhOIJBicdv8uvhKA2FWn8
W68iE7wpVW6r6sPn82OjC74CNkGFDWo6PPh+Ei1XE0p7rAcOgzpxqAgvSlCjfsJpQMmiaSM1aAPK
bDq2V/k0WwOU3jcC4HbAgQEWkgYOEo/z26VEBcdDoaiJnRjsfMew7nMGrtjjG9XLKQZgLKEY5cuU
e3vx6GioSR9npbDPs6zO1GCIkhffC9vviFKq9rvHLmiOQZBTnziCgmdxbUOBnEORSx+NJAU4ZUuG
z0uNDkVpPHjCCEaRoKxyEWWJTvmiICIsGH2U8RmSi4qgM3Hvf3J94AVa04dldICkd5+qWSrCN/BC
nXba44VYPNQTHRj8NVwhyku388FmrSAUeRE7yCnUVKvJFWE8ECW4z5KidnsBpWtZjQLwQnUqOn3R
4/r4A9gFtwS9tv98wOxw8zydhpDHwpM5tBqBBpi0CSBSHW0r6LJzagTu2S/wVPaGDKApiiSGXxFh
RzXgWq7/lNSb/4JZjutz7WHGA6Ikl0I8oO7yP3wmQM8gSgUHPXI5s33ToQV2yMMxBo/Y7+CDtsI9
5fOg5y2NoNHazhBL0soEzyW18Bq1FN4o9ykBJrtVlTJWe4Tp0cZ1dRQsI1Yto03bb8oAvp8UEqHX
FBXuSb6wy3kU0oH2BW4Tb7TbVW2QKqfGnomdbLAKcdcUEYl8A5lCDl3NIfe76QK9Rpa/DRnSRm8D
uOjdbQAtlgiNQChlFhuZe1EGVezQ1/Y6hOcBQIdEKwuKdGvl96W7AK8pPOnxsp8ecbffSvll0P0f
ad/V3DjSZPuLEAFvXqtgaABSjnIvCKklwaPg3a+/Bz17d0iQK8S3Gz2+Y5Qol5WVmeecMTbSE+r7
nRm0amGW2egTA1NuobCqkjTN2KaquDWerBuPm7lnEAxKMzQHWjeXlqGy5JeJKmOWVD7Y1INUo+Vg
nA5KVhYr1/StaAAlSIiQIA4He9kiOC60MlCqKYJrlwQZzNbtaMUGe0bBZ8cn5Vrh5OZNgvAWet7o
1sevxaHiEGlGLRhdTnwGwJNg2HFLGhBkNU/qaKMyEL0kkzmGaxfY7CwWIaZ0bnZxT/p6GPlx2Wan
UiVqeacpXsvvdRsHlEv2xeCM1coT57qfCxsdNL7IMaP8ilayxRIOSlkLIcT7TmOHbAR6jKCb9Smi
bb0mrfiCsoh+FyIuii1uNLuaajaPOxXt/QZYracfYdz58son3fJn6JwB4a2GJhrUqi83FV8KXNRy
HKKk0Oh2YKRFE0mjPIpcrXiQow73AisDynNZRFv07q48NG8lCiS4KANPMBTJwZp1aT7R/BDs5kl+
gjwRUeNXbUSdT95w2k6SnHxonDS4r/TaitZE327G3TAqyrMiBLKQCw8pCxn6iTpY7hUylPc1n5sG
JEL82Eq6jFY8o7X60jUuUP0kyGxFreEa8SosLADuJwElvRBynWAYOwzRs56avE/Bx/e7G79xDKHY
imAcSUJkr5bHkBsbJRYyIT9Bs5py0jaoO7BjeMZap82NShF6mfD2NuZEpYp2kctlKMtW1YtEyk+p
Wz1y24zUFDJa5OFBePhTEXGN1fFWdvDC3mLX9VPeNVUIe4x4oS3/zPCNh+/pcJe4KnkpoGx+qqGb
uHp73zjxF3YXF02eC7U+xWJ+6v7gRZDI+zz8yDVHYQXIM6DnVOnEVzywdfHDY83tfXxOYaaJNQBE
1O5ZYbF0paf0xvm7+KJ5C5yFltwkqz4eoPkJ5fIZL1CYHZ9h1w9ECL/rYZU25KY9NK3xYKoEvHPJ
MzSOaaTVBeyNA4CUG6RdyZY54eOANUePPeUJLbwZL2N1JaWbnphf2d6vyfPvO/tvz8TC986xyX9/
x+L4ZR3Ax6GBHbAHIQkxiITSMAGxK/bdd/vm1Kabo7m1ILvTY/95f7+WiL2VFL6wv7jG67yTSqGc
552gsRVshJWL9wuLnWHHfAw/xPMwMu+Dz9/HfavmcW53yUEUjS34JiKMu6WjQgC3x3Obpj6ELhxT
2v5u7MZT6cLW8lqV+yjVQ4xR1/Yd+GDj5s4fn4fge7VF5lay6MLU4irN9ERmo4RhSccMQBvkZIAR
7vZ1j0cuqeRD/N6jWdHz13Lbtz3Xv/toWWJRggBBRYgTPQobVpKWUd7jn/lpl3yjR2dKTA4ELMwq
H0V1JXNz0zmfWV74MGyfvk8nzC4v3asCmupie4AE3WpwfNNnzUlt0L2ihWLJq1H1KierAbo7FW4/
dz8qdiYA9gAu/C0HBWJtrvIkdvUhvvBKS3ndNuIDMpUZyoVGtcZjPm+Z62P778cs3FXeCmk4CFjn
uPC60BrwruEo9BcAiE/RwbPPTG4tQ3Z7F/9rcv79Mw85P39BM4N5lhRXiO0GDKnyKzqMhVVSkeXh
RG0IvP9nSlGLJa2GoTdGqRlcsTqguUaleFR2Bz7z8IjjOotbQcwsndCVvcV11PuC2vcKpKKY1QFe
Hx/ZCVkM0ycNEYBDDMlXZoaesfndLSyugP+yiu5QMPkgrbA8MpWAVrq6qQZ3LPeRX4EyGFmx8q0q
ieR/6aktt+FKHLNYwtmiBhwSeOfnXlCE3JdLOJVVkrZ5DwUus/QK8rFbQz/OC3O2La8MLG6TWlI7
jouGwe0ljykhqfz/fM4uRrC4LiSkn3m5xQjUZLD6JKZtQcBDkCgSSUUN90URFObvy7R47i3H9Hez
nu37AYQkScvBpFBClU/x8DCALMfKyiwd95WVxR0xBqlvFDL0w9APaEuvkt18uspufG0sH3lJ9vL7
mJbX/n+Zw4MDcp1I7S/1LRuQIGdyjx3f0/AOIl9bCFwSmShObSuObEbIl9YOaBbdwzRArI0DKjUD
zPjr98+4ddCxnP//M4zlsyMG/EsvIGvuJvG2GwMySSotAVzoWpUksckHLdEmKvHqStgz78Prffqv
3eVsp3yVBB2Gn26Lp97y31q3eOBX9uryTlxMssEvLmNQrcRTZkBXT69Blm8KLRH7aNZyfy/bVyli
Fo9eS2Z8yolCRqSBUPrqk7UUwu3t++9QF08KH5y9oD7HUJ/u6Bqd4Mo2Qtro0qH4LK/Ad40fHogy
4aBiDFoWUw29BkONOVojjp80088eytAC4dGU2zVUVUqSomcZGt+t05U26/ytnBR0mhzgGBrjUEN9
4/d9dtvvIYuGUtIsU7W4LdGp3o2NgSPc8k6NhjYAsA1UGS1fsP5vhhYOtlJjvQJlGk6xDeWr7a7d
rEk8/Q+b6t+xLFwsN0C9JAlxZBpwN8Q4tYKtEcEMPzqQG96bUP+mv4/p9iFFrgRlOKjkoZPkcpF1
IWhlP+YHNxLQrAgdhqqpSNp9t2jd0ACs9g9xY7fRWvPCIq775/ScmV24+gnkGEoWYi4H/tEIGElf
AtknXLB2Sm8ekP+2c5X6CA1V5ysZdiTjQ0+d9I7rnPEEYOG8g8O3LnivzaKTyNSI+HtE1/DBN8IA
5DB5BABIRqEFbJF6EQsliIGYgZeIeKB3OKsvfqDGYU+gphejzuaGE+dvV9Z0PvVXDvDM6MIBpm3f
oBUKRqHafK9z6BcMgdZiO3Q1KMo+AO2e+Cxr6ZbHeQ1zvIrYSsy1bJT6Z3nh3pG80oCEWBbTBahT
9eIkwPUrWe5IzVMrJVbj1+9Cact8Z7XauC37EqlVMwSJXQ5RnER47ACbEkO2TQLoIr1rhtem/i4L
Vq6HZTrs6uPmPXN25/cVtOXAeAe/piq24mdmY9z5rSMNpl95PabkQRi3hf8fylf8Y3ZmhYNTRqS2
fJTmGcv8qZ/N+gGdAqeRaJoFXsUZH9OgWLrO/Yd5vyuLi30gjaFYTS0sKo/c5sm/E3bDTrwrTWMb
rYQctx3X2eCWt2EWpWE5wFSdWYL95JuqqTgHC/KvTnpw1zgZbnutM3OLey8vozxGA/TgcoI5ThTa
nqrL/XCZWdzndC2ds2xbvprHxUUY6kYSAXg/uEWubKep3QQlem1ForgqaC5Cr5YF/NazhHRmjgxA
AFlEFHMmXEeV9L+JV2ckJOizDGhwL5ZUhZYYKwIRn9I6Yucp4lMhrWyb2eNfeg8VmDrI8+h4DQPS
tnDNrC4GKWDC6L6iScKCR1wLLK59IgygZo8cKP4BldfL8zeNtRSNBQxoQf7EVbQGHR3yGZFslSWD
hvSbWHQrsejNMc2qZ/DBgIktETM+OBmbCXUcV3rt0ckVUwgY3LVzo8fvrvcv0uxq8s4MLdZH5BuI
540whNMt0uYTKUZpMz5LpkCinWYNVrSt7e/KghhaCUiCadz1n49ralm3RwuMHgp9uEz+VoLOHByg
AeqgVJhgUaUBrai858y19ofrCxxrB43IGRWMn7dkcDD8ss7VVB3dTKc+tD/00hJis16lHr45ljM7
i7OXQCRvqmRldOMnXiV55XAZqV4q/r4V2UostISg4ZxfjmlxMXBCGhUNr43uYCdEtxobLD8OZHN3
Oh0PZALZlDH/opUFnhSaOAX82y4nu4rOPDf+agR+Hbxcfs8isi0TgyVCpuN78FRKY9tXa2j1rYz6
thGQTSJgAN3Csou0HLpUCnoYUWW7QZl3nLCKzYrbuuGw56H8a2UROxtoAixUDlbk+CXXHnonh8Qw
YqBUeu8Dy9AyKg3KysiuHwbAEUL2GeR/OAo4B5d+Rg71Eao8sKkldmz86WNHaw6FQQ3Akn8/9jc2
KcprM53yPI2o8FxaGoVMloq6HFw/IdWTD5LGvX+sdsbd72ZuLBXI1tSZIBrveqjGX5ppBH00kjqZ
3CLmMWftsTDcKSqt363ciI+QtELvx3zHwMjyAmiLphn6KZ5cjR3ZQ+UWGFVWbKSWoCFwAHU8qM5T
/NuK2evlmjkGQEWBTSioV+VwDQGjluQYne5x5JhvG5u3mDXhEcRZ360thXQEAchaUut66S6tzr9/
5iuBAZr6QoHVWlaoyPY5emoGqkhPQRzTJtqsDHIOTC7vh0tzi50izwARpYG5KbH90JMrMNFUT12/
8x+S1Gk1zpIli5v5lkMIG3af/zfzyx0UJCqUFJtscps/+qlHxxFDFdiGelDlBDaoJSIE4GvVg5V1
XdKsNiVQICzPJzePCirzr6X6Mr7yyAX1/c/vw7ttCUKvwF6jd0Rf+Eu5blPcFhy2SfsYcyfefw+r
H8n/ZmtcODcSeljGWZ0c/QXYrH/lfc92jW50bVSM4eTGrWaWcWQlZURw4XJIJNadXTJa+ClAyO4o
cPfFe9fUK+zGwvX9O38BBKpEZe5WXvbGTynadscmndxwy6wmNFm4QddaZfmP4YOx8+kjGI7vw+/k
5fcpvo7dZrMz+gXN/2BeWEyxmPENbwTYvyO6OVT0UzjCBGUE0jQpLbWd+PC7uRv3xqW9ecnPJlrM
2iardPiikfe46bH+YBT5U8CZI50U0xb5kpVL4/bEYkLBU48+oCsGV5BFZEwrGNgsbVAXWF51RPvh
/GsrE598xSjeBiu3400fdGZy4RT0VhrqoC8ml6fCHpRoO2WrkbVMxLItBnsFU/mvlSUva6UFSRdO
sNJa+VGkTxMJ6bQ5Pnx25C0ATh3vdJo64O4zJboSft/crGemFzexBlRpk/BwAc1U0khGDXqqQA9y
BA52Zb9cX5GXgxQX+8VQG0FhsCSDulMMTDWbTGWyE/6Jpa8gWCpCBSTgjsgHtCiELV4KdKy3Tbvi
aOeo9MrNnw14vgbOtm1V53o9GNhEhv8WGZ/JsHIubnq6s58/2z/7+foEPFMYlvNaZsWD7j+n0lEs
zURee/veyOQAo4JmdfwJPmO8Oy8t5ZXi12mFXTPYIHd5njYDKTbNJjU1+5gTaSdQOAIbTDWAybys
Wr91XZ5bX8xjH7R1x8Wwru4UG9UDmlGIK3jVRrMiOlB8APVpZcpeDHZReY8UO1lJZS27aP4eG7SS
zXEkHq2qsfBAICITWFBjqhu7trgjek6twFbM2iq24ojcLNohG40g5SymNpRBGV1NdtxyD2CuA8AO
cjcoTS8mAeWvse7CbnLZc9PS5KF6yu/ED60z80P/Iu6B+4UIGVRK9/1xDbGt3lyAM9uLjaYpqZ7L
fDu5pVWSET3A1ba6G7b+Dzg/75F2kU30ETkB/Xgr6LOCV1BLv0D7aZ2cw+mkk4ga9CElHwF9c55q
sgXpEeHQ92R9uAEdLPdQHURboY3zeOr36sNaTHnL75zP3Owtzo5JO6WayDLMHPjV3WafuZDlWHE4
8/5fnnS0i6JzHcyWeEAu4seiztMxrSf47iD1FBZmID+q9Q3H8yk6DyfOy3qgP6W87ihTQbWhsXKb
VW2M8lAg2b9/zC2vA5QcXiDoLgPOZHE5N3wnjGUkTm5U/tHCY56ueNdrr4NBgn8VTRLoWuWXMUeK
Bj9fDhXdbWSKJrLWzUEh/vsQblTrAQEQQdWI7Y7s0zLAiMRaTrU+9l39VD7z4MFDiyBN7YHytrgd
TZWAjy+1+pffzd5wczALFkD0uwvCzN5+uVOUECSAtVj5rl2E1vSSlWTbfcpPCKkgl+sUZNzKL2j8
B/kMSFW4u2HlZXfjcoZ9FZEVDjjczJJIm8sCqW9BA+bujZSqO/GZOyTv+ddAxK3xbni9yZ7KuwaU
sPVGodIdf1gD8F47GXASgJRf1nl0XUvLljV0MPl+Iaq+G2Sg5oAawnincHdIkCGh2YsrT8y/acrL
U3NpbXFqhKYQDKZoPirUjHDH6IMjM6GO6PSWYkcP4H20E0c1B4K0IHl6UM2A3B1e0LV4EGh2128H
izdFu3N4NAVMFiRpzN/3w/VJguozUmdAe6NjFw2bl9vBCKdEY0ngu2FeEhnQ5TXZlSXGAtfKpYXF
hgNFYeo3A2e4ssPZymvtsFNh1afuxThVB/aYO8JduJadvBFNXxpdXOZ+BrgrqNN9t35o9hMYmicr
pwnJ6VpbxQ1PgXQIyNlAhQXh0OWlqfdFmA063j8QmId+1SGzpOReFhJ4+t8X6tbBNXgoecIY1kn8
G86fuXifNX0DXXDOzcBP5IV33Vbap4/MK3gib/mtvwkPo6uc5H1w9A+cu8ahuRwoKoozxBxgWgME
PIASX24UIVO7oSwkzuWQoguir7zoSAq1zkqqKStXBnvLGIIAZOkwVqSyF8Z8fhRVNsWB19Tb/A63
yyYLJqLngPBOK6QKS3cwj+vc1GKnNGNVARaaBJ7k+1vo2wGtX3J2WSNRF0DdLkaWgA/WnijLx+XS
6CLQGcagAEkPxlc9HfXYjDx1m8DbYot+/r5rroK6fyzJs7tHjRIdupfLhlSklEN0CfsBsqauSAs7
NWOz2iOlmyJogdKqVRFmZ0fjbk0O9OoQLm3Pq3y2Y9W6leMWaADXgBJRGzypk9P3m8CLtkPxE0xg
l4y+fh/uzXlF+I6uc9RzAMO+tDgy0ddqDvMqNI6omOXAE/41ZgHR/Idxq0X/acj8d4Rwmqh4w4fi
Wrm0x5JeTKcEm2eK0sd0YGbZ5USoA6TVttIpzB7F6BT4M665ZMc4vU+1gtbgbp/ptIA/Kr7FKSK/
T8FVXLH4piWdTCoMFYQ6MAdGSJBgPPq71ktOYw8vkbjMBSDi0G5nyVuy2oB46yyBhQLlOgRIc071
cjrCps/bMClAEod2Si/+U7z4b8WxdTQaQIRlkuw6JJwrnUab266psSzJwXB7wfKZ8cXaC33ZjnoB
4yU0ATJr2DfH7EOljCZe5CohRXA+7juLfzxwdx2QXGsUAMsQHPZlEZ0AM+GAgfh4EYIzGe6xhaiz
F+RO1h7r8H7w70RhDba1ZmZxoKW8H4WyhZn6p9tNdMUbLsOBv4MACS6A+jNs++8r6ezI8ooQ5QiQ
4Hj17s2Pqm3QJisJvb/pl/OQaLYhKeA0RQkBPF5LeFYIxRO8s7vQAymlU9j6bjKzXe0pG4+z1K/a
Y0A07gxz8op7sMEefWRpNhuUG1CkSj0DNf3//MBcfM/iBkhzHXgVMLp6dfXc6e+oAxIGsjywl73p
5WmsTWyeCgLC1VftJi3pwLqanRTkdn7/jhuH5+IzFneCbkQaF4mYlhQEvAZa2w3pXubAr7+TEidW
Vqxd1W+xCgoKLNDtAcuPgmf/5VmtshCoPDZEXsggF5VQ4aXJyTgSsPlCR2DK0DRcWPJxsJBw+Bn3
vBmWhAG6QTe/D/uqCPPPhyC9CzJOpF/+xj1nW67X0lEK1T7yjOFRVEguHfoAQrrRQMJNckTy01PW
ngB/0ViLLagghAIn+NwHj5zP5eCFAQiywRgjUJC5ml0OgPPblbaLZTu6H/KNZNhyCRQ65ES+Ajsj
oe7iPcT0lTW4Sq7PQz//jPk0ng2dgypbH6hT5EnBRy/UtEC/qF8fszsftGfDvi2exMIsoBgGgDan
vPw+8TfuSiA/5x5q8Iejxrbwl0MVgpUi0GIvUV90ENf6oJEVfJK8M2ivRVDqy4tVPp2ruA59CXAt
gOSKyNBewYWgcVQWSVoOXkYYEiRgr6U1UalodXcqnV7xn98/795GE1zCdCIvFUlMqMogf1Kgj2FC
tPL9V5toohNFQ/GmJYbZ42FETR7B/T4wCyTKQEkFdZ7f52qZbMVTWcdTHXVPJKZU0GVfLtRUGEnb
ogXW64qniAsIlJ6VcOUgXLne2QYi/BmbDz6nJYIwDcMu8Fk3eK1WkB40jglgq78PQ1jCFLV5IMjt
8QYgoxLGsVj0tuH61AjD0Rvpu7fvzA19rczpD4glNsh6ivRzIC8Rec8wg6+yRY52boKbH3299Ph0
BEMqIdv3p+0f6KmYL7MUzeP9vUTMndvRt5+M7HpbJiq5Q2oID9iUbuammoPg4B8r86ejHz+tlUAA
MKU9/VGPMiBZEv71q7MV/L+0sh91MlCdJNuUHJBkU45I0Tuu5Lz05ltOTm5KrJb+PidXx2AxI4sQ
Tq94dKKOAWbEmeonhTP5P0OOrcmDrWRr5Cv5AGme4AvPc2luWZfkOta3sgZze+/d46mZkGdGtt7X
+9Z58EzvuK0s/OFau92H435XzuvG/H28fxWIf/uCxdsqi4Y46wV8gfremJWr0u370f627TvLtODz
yaPVEUclDrE21sGlzxvXIuSO7IjzYep0bUve8ghnG3KpXaqOshxoE74mIaX1qtFVktaV9V2yvneh
GsVGDwMNZC7Qr4BL7qf95v6orQUUZo5Nv52sei8f0+geCFHezF8hbP77nF/H5ItVXzj6WtfBFl7i
I1hxx6M5F73O4gygI4jRoagcfnH+noG/ASDRAL0/KB0nObDBa8Hd2mQvQtS88/0gl/EZ9nOOQ+29
Hhnh6T4hHnhd6BPB4aPYA6+2/dDg/ncd627nuI8vEqX70z1O4Nfa8l/fxCBXB6k7yg1ILAM3Ll56
Vr/rjLGIQNGYieiP2db1qWa5Wb5H+Qv41VkdmxnvghAkH73ep3yNbvsaYH4CIIIRr4mSL/lRZvcI
OcuZWR2dh6C5XZwNjdPiXuGm1HvloO9mNttgn5vcIT0OZq4TBTJwkD4wBafa6FtMUOOA29aHszTB
gG2W9k/sNad8re3/xhyJeFUgTgP7LpqM/6ZUz8OEkstrIQ9rL8oZmpiBoPdwGSWmX/i8Y4h+Y4lK
UDrCODQWuOmaP3IuGluwE2eHREtTMx3z0M51MbJyY8ycvmacx2tqYE0Rv4YWub4p8a0yuPLn9Cqy
VYudPojypDExrr2CvbUSJJazx3hYA3xfO9HZCFZqprRV8VS53DSlZoRlZ8CIOmdtnwC0n0BPoxN1
jTUM5AHzz7p0l6gvYE+oEhpf5/1xaWtgIiulihueENWA8yRFi94EkRLorMttIHwEchf/mcIh5SkE
fgBJ5bjmexwhMusAmuRDeXXMcrfqwZxqRpChea/yUjiMIxf9sDRRZxXa3sDTWAL2MS0QjvcG848T
Un3PVd4XYOvqFdCSdFWHLsqu4jrQ7KCo4vScGAyO0E75UwjqNIXGajhAhMJP0WijQGTRGSfsJeIP
jBO2qdKlL2XX6+DDlqoBgOxebr7KIdafK1aG0rYACW1LQeIIqmJRS6dnvqzrGjRhZcbGwlWKGjRF
BNR2fPwTSpofAOOn+5C2Qotp3U82k5WcbaPWyEY7SvReBOS5bePPseUUBHOSVDVmrHQTIoloBNmO
GjTTWJExkSJQxxSJDOIdNVRLM62jWDnITGfZtjZyAOKEIgJfni+1oIRSlXTy6TjF6L5MulrirW5W
D6NSmeiZI05qG23wKWi/4QLWfDUBdg+6lGWWUlR3Qd6e8miJ0zX8YLC/qM0L0/0Bh1ppInUv9xyY
zTNQamyBch4eyjSpgNNnSuGGqdp0ZlcI9f2Q8cHLFGfNZyVnIk8Z6HU9MU6MBl1MIE8qNdEonZjn
GUfSUW56Uxg7xVRYAnanoKhjUOkXegIiwravvgfQfgmmorEqNaEUVeKCksY4tsdISny8/XhlWzSZ
+F1CeoRzcjnnUH/OOXCYMH2Y7Fybl3uQWk0hepo1IUjQuCZwIAeRPfkaDzxS2yjA0qoJrzpaXgmG
2QCxPyFtm/QybYycz6wZ1+Gl9UzU3VdJcczzMH3E/8VSEgBcHtlZVfgNmca0umd+JMT7CcqEGFgR
Nk7UF75AGceL40YrjWbfD/w4C8ILwXeisojbSgzkk9uoasTaZoCfxGRkvPIVs0qDjkjPUsMSOSmV
SDUA+1xJIM2gYaf4w6aFenJLqrLmBdOQk/APy/T2jyF1QCXFXN0AoK0MwNSwXG+euVroQCGoTli0
IGhaaJyrYgUOBH3qMistwJdrqnJnIF0tJ9UpSUSNh2iLAUp8LqsjyawMNYDeV4c0ISi0hJGOYwei
kDjkwx8FWEnwllSj4hRxKAhU4jQGkzy6ofQIS2IzAbAHs410tMtLk9COux7iz5ynASCrezUH8Jol
5BFDGkOZZJGiHNN9DH1lPA0+r973mMb7lm8MJ8UqjRTc4MNXB55EyKhFyJNTgZ9QkItYIz1PchSf
Mg7s4oGihj4RBwMJrbYLMH7mY58RbWjVFz7rNawoVBC/AZDI8VCqwO8YxBHOf4MrMCFSA0ARWvib
GnJMPki+QF1SGCnR6pQBODT0ybPQJk1CkbCuPod8GLYCl40RGEyUcJ9roVFahd4FBp0Ba5s+hl4D
6YHJCaAC7fO0ikP4rlYvtFeulPJqI8Rt2iEZG/uTOflZaPFlNV/zTOG8MRaQgQDDankqCiVr3U4X
U8xWEnGzuI6YfaVNX4I3pm3xodGkpjptlEyIQOwRiVCrZTw4nRoIxD2hvaNEVcQHggC8mwoebIC1
K19K5fdgpehDA4NW1QwdiX4lnDRgGEcTeQj1s9IaBH9TzaBhEvJR8pRH2fBR9GUSAqIbaxArCedF
TY0IhUktLsBs1YN5ZN5k8AqG2FQ7zgcUhSS5Cq/ViKmSW5M28dImBljzs4Wekwb0l88rliSUQeSi
C7YGC9Loo4CDR2FPel5KBEgHjFiIrjd61RKEeFSgQGT0eCzLU1NQHvyKr6rQMBks6S3riFGNvGHl
QyCCiDCq9fs2zhFoxknQbnM1jJ/DrNQ4R2vz7MXIJa7a6kbNnIkf2sIBVxsTCNaES+yUZYbuhaER
xfcQfAlEk6szEFujGtPvhzaI5yQR8FykStXUq6eSqc40cM2jUSTcAXnhJH3sQfcDhjC+ZQLaBeVZ
k0gKgLWD639FVbofiSRMzWfdakZjIU8QfQzoTX0cWVxLROx05R5kqU1J9VyrnqYmRWlEKgZFoYAW
SwAxaRnfOToix8lKjRZp5SgY2mwry34N8h09KHKHi1K1I3FQsqcqQfV9I6gtpzq1MvrHQcB1Q9Wk
w6A5OdM+hzovk+OklF1DsxRAg0deqVCykCW/LLyhLnSvUKF6BE+ksdCUWComtNfLpjXFXgnGPZTk
QqgJ8wIUgupRynMrDxoDFXUfX08F7M+CqmhjwjTGcQpywwGKywg3oLYFGVtl2mdhCXECuZJ1MJaL
TVBQQUQqmYZSVb+hG1p7YFEfvuHh1se4pQUwBCtGNFRu3ftlu0kybrhP0KkZ22XEIxBKFYOhtDON
nMXzLdQyQLzVgxU91EWc8URXtmLQFFBSEmPeeAZeZOKIHkCWxlTyqu2IzjXTe6DwmAQfEw2SNq6X
P6Su4CSagwIAwohFJtphjmQu8QXeH7ZKWUGYBDXCKEKY3o7BI3LxRmJmbQ3yvC4EIRHcElPTXTAm
gXbfRQZ2UZHxWkO7gu/APja3aJvw5wo6nXgtzAHZw+amvlEXz3qg8qBYrwcOfdJp0MSO3BRybvFB
FfwMSjIUVhYr2hFdRXP6RNL6xEx7Lm1IrfYlDmiEljHTR0a0MrmeiS10nzWOh06zBCtOG5RoehA5
xDVDVYXNDmvBHzk1Hv19LbRZuIHABBc4g290qtMJrHnSIj2PaecXNW+XapaU+yCKuD3nB8VXHivp
w6h00OxpwhS9BWpQtJFlBE0PQrCSyfXWmGQ5cxk3zhQJQQ5qCHABIP/JJLETbLCvd/ep3HTBI5OS
sjrqRR0GT0rTiKesYToor1FAq/dqI44dbvMRjE+A2pV89Jw3A4+Uruyj1oTwA+6mGcqxh/ANQlU6
NlOD7o6maF8YuMN/pi4tcnDHyGK/QStsFBBE74Zg+02ZIuBDIIp2nkzqQjyVmdrZbSJEELsBE6jF
tFIvgD9uemUTiCBIfZhyQwxNvShzPNgSkHs8+oMvBCY/+mBu5zXWmwHvp7KrddoUm1PdFoEzhRVD
GyiYEI0tXjV4CQtD0uUfXGBowaOPM5QRjkNvmNm3es8jzEoQRCFa0LV+fGQJ68RDjq9iZqcN0kuD
3fEu+qpQ2P6Ev/RhE2T3LMI7kxjo6X2VBG4IqQRUzUPNBdMfpeH10IK8W3afoXy4Y52OB0sXpclj
4CsxWEDbjH+QBh2V4PnSRWyZivoXsgrhO6pd4/iQ+Yke2HkWlAgf2koJbT7Mp4KGrRCCLb9gQUyj
vCtDwhAxeBDmGv7IaafrpI/q0oBcV+Sj406tsIYVLjGJQJRPxu+KQfYVQmCgtDPWVj9ZyvxTqXVC
bZVwjSmVIkWHhLEO0B5KTlUQWX6mSSHppgy13jHvQDRWSXxNo1gLDjFajhC48KV4hztETUmij/kb
GxHmkNro8LIYox7naEgmMOlnAWaZ6H0UGniEpN34LTRafC8k/gTEX5P9MeDVZpHEDo4R0ojgNEGo
YbyIuaIiCODUvAW+QBo9I6pDPGB4acosMcZtUPw/is5kOW4cCKJfxAjuy5XsTZJlyZIsLxeGt+EK
gAQXAPz6eTrNwTF2dxMsVGVmZa5t8WWzmXifbFBfBxlC63hFch0OP//WYM79affk/oXEt7quxrgm
OyzadfCzaH3gm3abex7HmscYiybxcCNsLeOBqi1tr1njz+u5nTcr78PNn/Zzl5DZVlr/wIYEsj+O
T0u8avOZn4gmvMs12PqIFRuU0zx5903CdHxO7DC/1+EGEt7m9PrlMZJJUHqtZaluWcPcnlc7FNl5
0KplxpsxoKIZqePulGzKVycmmkPSvx+wRaDqrHKNWTu1lddnxfzPmYzfPFqaFrPMvhP9de+LZaVs
cf08MoMpfdV9Iu6SRnfDLfL2ODyFvp6WLxkCTcGLyZ01XuPG2/sTS9/YvWRjNFbS33B92WPwFL/5
6DTCaKRH8y0BkBV58VleqiAnZZO7M/2+SZl8i9aeqWOKDRG+Xt7PiGTW3Xz2Nl2I0qTDkEAEoLdD
9L9bXTlFEmGpmuk4J1Rqcp81rDu5OokEgzfkRpRpGG0PTcLatUgE36qIjfoUbp0o6KyC/H7uNotc
MkVtWx65Nx3l4BcWxrHLvjdhh3XXIt2G+tY6TP6TWBZPNlLxVI5zk8JObcmQlvEiBrIjxw/bTugR
96dustEvo70Y+1O7prti5WOSX9QweH/9fMsA2opd4IO46lFWGNThZbxznhStaodhWaLjL8to1vwc
LzpbytlrbFNqEWaPXlskXeVi2JKSzW1Iknnt6EQNWvb/NPwNZhDxHj/M/BnZd3syPrFoxuwuokH8
20MzfA6GtpHnfNK8kn0q864a6ZqaauyGKMMWPktYpOglnymJd/fs+22vL35IoaGizNkbJ6993U2b
A9j5beOdgmLE6nmUoX6yVjX6PB6sJeNNxQ/A36HMs2hivz8389AxQu05QTtHOIyVn07SVKnZ5Oct
hWFogh5nVBq3o2GWtTuu4bvxifRkIeHbGo39Cy77KWBTRzvsq4FoPwGjGJJW58+kPfE2kGEXB/xY
IpyGf73QATnaSUMZbPe8cOciPdo/bluOl7UzsTtFNTgH/0vfP/DLaoxug1R9FgmTK7965r26cIx/
BSpS/tnXfcqyZTBE6SlEeNCUAdl571RrK05D0w/rrc5al55yJrsf+VjHPnFvqXgS3WHTc+GN7Q/H
tAo2tCVrUs4T7RB2vmP+xHauxJZgdFTdUHtd8WKSLVLXuBta/BfTxN/OZks64vYowTcBnYq8Xqsx
KMM4b34EcbzLe4YJFdASboCXXe4xrqKuPMg2qMdZnTMXNMG5idLhNpneZWc8vto/87iLZwUo3d7C
eYjm2yyWeXqdimbkst78RVVmlyhJxlmIhhgrqbtL3h5rfMrVIPa7NRD6O8bJOTfjkuDVLMR0VB9X
aFbGhz8xBhMM3FaNiKfgdox2Hq5EA6/RJWjpd/MOc9xK4RxzcHlEAYHTXhA8pU1P5bbSX550GCia
68ELee8Jj8LSTnlh+0npQG8Pid4YGNkThCRBJVvQ64Pi39g9bg/MUoLto1KGrMpObYxrcruKaCpT
jiB4u+1rfq4wnvbT0to4r3THHHACIH7nr7NXNm6Andom2b4duVK2WmetGMY8+Mon4fkLMMwKJlUW
lhWP+ygJbEdHter8RK5GxmIXJyGsAh03AXEWLCeUWdYTbdAwPs9UqCWUD2kf1v5J+Wb8HBWimEqG
I6rd4cs4qkzUxH0VZQ2i92FpVHau1TFgtCLkjEiTHJKA0tdFZxP0w/EqjaKXlB+bLaWLam+uljGF
SABmh73PGU/++YfyfhxzsgaXlO565dIc4ojcZFbcS5lua/E0tU1Rg/gP2dOkG1OAFdpA0l0OfA1C
lbAlUboJ89sYJeJnEczHe+iFjrWP3bP/heKwzDLRFuBdHmNZndeufilmjxNvwoH7L4sarvENWcE3
r8935otkAAMrwK1m3mTpLlNOiS4LXHCoegfLlhfm6QmF2Bgv6eOGyxfW6G7MyAsJO2rsRgJ8fh57
j8CQ1mXbUpne+nnV15iAVK1N1x/RIvHKa/tGxyXjNWhPa7bjV2626K90UQp8I5PwdZ/dgjvZQm+E
52nMy6yyVkU4zauBO7SIxJ99SAtZpR8dPgihFhTwpYk+NBlqk9W6BqwEjMVIHTMdw1MtnOcxd+0Z
az7hoJ5q4/LjnPt2ak5kjUTRU2Bru1YD5eDfOA2FX+6xrx6VlhH4YKeWb2GQjHjG+sf6mOez6k5O
gdOUXYu162MxDGl7S7N9CS6hM1F46b0dUrgdhOQlC+pov0D4GAxJkg8DuCHUfnPy9iDqbzu1/blI
+tE7hV0KwASUlHXVfCSqe0qc13cPJuplUy5BgI2KNoQdkWSVd3Hl5m39E7VrMJ2SyRf5uQhRhVZT
ILocg804/J2z7cqzOYZ5x69dx+H5iJpFV7sOzbd8z/bPgvRabgGc9rcqbGb909u8gu512RKsvOVI
vqdse1KeTDCl303ygUNa5JB3qvCUuZuU387V5IJInT25JbcCNMedBLsBQSkbEdyyjQHkXBSj6K7S
CZGX8D8FtbTx8s/z6pGHNLd0VarcLaXhRNxgxJKo48L2HPjM1ujxZRbDCG5sVJpd+xVrz6qnscrL
3eVWg/mriC0d9p+ILOnjvK4C0fggzAJ69VLMGnh4Zi5rSX/EtBCLaW84oegUYHq6jR+WeM70rWk+
Rot5sLxiNVcEincATURzmdBrFcw2m0+bDO3PnlOmiCwfB5reKe8APot2Opk97O+9LRUeihkvAoTh
R8S5feAGpM2KpwdCYYByLGDpZ9zViTkvmNpumgj5hcRK6xsAcKE+re3m8xGSDVUBThJ49Byq+5O3
OTWwcf47oM7gTgGOmDRMks1PWplZkXvJzuVKih9dG0jRmv8XdAVO7J7aF/8aThlXa+/Q+59w8vDl
jUZEqCrgjP7ZeVx0BS5us2vmor79vkW6/kVH5tqq7W1H2Oc0T+FyUzYg2T2bfeHd94GczeXY+U8J
nQQRl0fbHGLxAzb1YXqTAwu5zWUnJP65viRySV+HORjuTTOm7BpP8ZwQVsmi7Huz22H64o17E/il
OfwuLPO+IArGDqioZ2udg7faajJ4QVUq8JUoKf1R7cdJDzW+thkQ8XfXWTokpXrzQkp3/T1pj+TP
XPeH/D5I2sznhSskeQu5tN3dUQ9B+8yntESF+UvC1YZZXfjgJ3VY/zRKHzwwOU+fgsmIvZLF2KiK
92vH4SzKZtJ7sAv5odme4jDEMn+bTc7OQO3vgubEt7V8ddNgKGtCYLVLa+Sa3FTjqgQOCvmSgsPX
fh6rJxPbRd014aoC3K5UOsvX0XkBz2La0+5p6PveOyW0uTxprbqXcVQdUiympf3vKPs1ByCHMWDM
R+kh0k86kiQH1e3hi0tdt15Rce8ZLEa2PWm2+7X3spCCLVvv5NGtmns8QoKvoOPr45wxwF0HugjS
y/TeJ4/uMPp3M+basRUu4/VzNPpYJUStEyDYTIuM3oXKoer5m8SdGPZ9vq2pteNpWzK73+9QVpTp
D5MJOrdgexSLdtP74tKxA3lQKTu8IPCsfy5TfBvt5ovbuitEymWS27W+ou4dgvPc1zlmfjgmtATW
HDyubff8H/S6aV/2+eBj95GLBFIoiI6Pz0Qge2UmH58VoQwfbxNp9gBgtyxnOtMEN3S5pUsZBxqJ
lxcCeVTDuqfTi2ZGGs9dTh09EdVTzxd8spv6ypJI9DXO6FL42fLOO3Xr6H62BJzSQ25TXe/nAyEZ
abNmH/u7tVhi+WCDfEtPbU943ikdVtF9Mwcl8a6vaW9qMD4XtEHJNbEm/yI/9ZHWHUF6tzbxmpaF
ivIfrPoG34W3TO5vtzZZ/QekzmZfuF4jhhAnP+SJWtAktQH5UrFSGQRWN9LFSpAaWvvWuy1xrAC6
dKswOa2BtmAFUCw6Czim4+K4Uam0Xx0FISP/6V0d4sFLWmEu7ZTJJ7LNZ7Rx3hHRpenlwFaw1eFY
dfMkj5eBPuTd62nwKpem4xtMOlQOtq3KefdFV+z5t2kMsUOaD3qJA3es8c4dPJ5qyn0xnZrFV9k1
FUYlT4UJOgxFpmH5HXRRiizXmXEoJ3K90luOufFTZpY+Ld2yBue0J3q4DjsZnqealu8cKXE8WOXr
tGzqAo1kTNDj37Ad/OxxV/Pmg0UBhNGkpjatKDhLixH8rvVLokILz6GEz5ZlP9DsNoOIgaRtLkA4
17xlFAlZrdilOO7COe/f2g+n6/PopWhAt53MjXlT7mWnu+7u0DUAL0juxrScJsVE1NZ++M6PmT8z
YdjHYTXpz73gYZUqbvdr1h11XmapWH4cSbFGpUhGWq52TqOGU5DNKPWnbgUgNTr9EoBjCvCCNGP1
Y55zWwICOKINTOq9DUDuXomUs6bcSxIIcF9sGJ+LyRFaAYsRaz6NYiUl447mLZpDd86o1m/GTfKX
Br577veVPszztapisivvuhHs6Tw5Jr0qGFY+UxePeiZOcPf/kyKI1jKe5uD72HrqVxMO3lZOuxUv
MQ1WfNoYuu15CbX+YrAgId6L+Lxv2yhp1aZcJuejdTMhjh8NJvxFOry36cFQLtIWqicN2/p9GAkM
6OQHUL8yeJ8tyoeOXnbuzam1e2dO+zCmBe9DrF8LiGgwqrVzyAkBUmS1tFPx3bXIK+9Gmv/PB5uE
r023w+HVwUxYU2129zR6Ggg6cO3+q6kz2v22G1FvBCBn94vsh/RiAtnf1YvBJJgtqQOjCqBMniOD
PGfUi4sbFFBCQ9OL9NmBAbxzOUR/EPvADOVQ4nBs9RG/eT23OxPTNr1H/JAYwgvu9NLTgmSGRHbh
r3Rb8s/LOE8wGME8D5WXrztFLAr1+1r49ZcgxoQhX4/izeX14EPt7DhSB50G6B+3EcTOdoH+wm5b
0p+pjnQlommSb1to2u46Z3i/t3Hik8kDD/XJGkkelzc4MnVtscLOqLjfdZXSAd7ZIhYKx8ti/dtk
cCAl4Kf4mjaBBAgDNHzBD0KaM/r/pagG5Xy87YJ2iapkpIlmhthrnnTrovsM37e+nG23/2l9yTIl
lzJAbZCY2dzoIfcYkB4+u2JlXkCaTbHtL9NS+89zPftZaSw4V5Ury/PdYt+sVz2R2UMoO4tB1oQC
Lnkf7ddhr/v/zFTMsmrkmsEi9Wv6Jj2pInzaIvUO5U9EdWGYgSu5jLm68q3Dz00bd0e5mK649hEd
AxxEzfaz6LoXPR/hcjcPK4cqJvpIMSRi/cZL7tRtmnvSo8lpGV7beTkEiZuFledkwymq8iOX/zn6
iO2zTdTmBZXA8Cz4mE9bkxhOxPLBajAUr9+Vt6pPAAPNX7e3C6MjXduvdY6ORzGEQDi5S+9F8LHA
sq9F8hq1bcLahhzT/6Q9wuK891sqX20E1cYZdNPdtnKstB+H35gtPiDzPUNotjdSPcxbOy4AbuFC
P+SHd+3o6uy8RIlDjpYO7a9itOsXgur4qivTsruAT9q6siayv7xYSnlxm56+I5Wg68mbpEtPtJUe
BuLgAfcmdPhqGtNg9C/9jhCdQTgzXXpa3tesjY75B7rTjRgbnahFXCMPIW0lMm++eLbR88O2FDDN
aeQ+Tlk/78ctNWEb3+Arwha63Bfibpt2gsdsaonzaFfvCG/9WIhvPa9aDFKrk+g3WOwafGWzNtI/
6C0bJBYGKx/476i9hF6vgorCHfwAgJfpdbVL559HZVZ+QG1TjzGKfxowP0Nhtm0B9g3ooNfk2UcX
QDvY1dN8nxx0sqcQRvhHKqHGTzU1yj/LcYiRTEDvoydn+uhuzGW1qXJr6uJyHCv2TPEAPHUt+mCc
WTJzMyBFZtS/vICAAnnr1/eMoSzntKf8kDvqxaHihVj/jHkuBArxg52mYjNecD/T2+tLJDZA8FL0
s/wqG0iaPzl/nD1Mne91lZ4IHT0T4JZv0BGNiE4HWXJeVzqoj+ykD/7CT9S0uHiY6qUnFwz8nHpS
Z8+JS+P/ttn59XnNgykoG9dlP3MyL8Ai/M2HDYaJv6RJ75lb37IsgiaagRRFk48PslvinZhNvSog
A6JNveWcGEuRtR7w5IUd5XQ5c+xABeCqY8R0h5Ns1e8eL6p0nniO1NB1T0uiwEZT0BOUEDESm3v6
1hiXsE7VuLZ2MTKimitXVGMSd7KKdOjoXOc8efWD4iCBanKMkskyD/D2IpsNw17RAqVF/jBekMGw
Ku9idEewnpmEqtvy4OsQBh88x4jRzp11ps5Kle9pQN0ukrUa24LhZ6Ojz0svAyI1BRxvBRyf/+Y9
tohGpm2FkbTr0pywKsnd13DQ3Pi5MKt3Rj819fe683sO5tFCi+3IKNLznjK1VhTUbGNVqnHRCfP0
jh/I9UKdBhFG9qkxSwDDq+HnjrMXLv1x3ibh2mermxRrowUG6jmJUP+11NM9254NaJo5yUQd7b2a
djE86dRv/esej6G5K7QBrhdL73vP6Kpse+vSscgYN618zBfVrDThXrH3XwHwhp1BZ9LqJdKu8x2M
Tzx1b0GdDMVdrjJIl230koRfGJj5W9NOwXyVgQCjLw7fvEWMZ2nZYrX/4cDbLuPJusK4a1GrDPyu
91hBV95k/yIYAw4jTzjbL2j9iMQDrYzUZRiOfLnUDrJVxc783iNv2y6BV0t1kip3tvIOTfqGiRUq
PcfngmBhunsW7b41tx0XV+4naWr7gPpuJVcih5mt2mQHjvCBoEAuhZFFtX1kMVb0H4ZlJBGyLCfW
A0Q2X/U0vTSiBannojXHORgSlifmrvgQFvkmdddhztcfTDnNl8w28CFh1i1htaBjmEE+8OA6r4Pc
HzU8/3ER3tw0OCnQWHzv92xlTa+b8vrCQ0YNJ0fYX8LTpmY9TWZSBaqK8CiAPmQ9fyp6YphLMqJM
f+6s4jCJNbIoy/Ss7PcRvSLxcTpc9veDb6m+LDXyvPOWiKh92TfY8+9N7g0xSrQaF+8kUCM9tx3F
/qTZHXicSWlavwXhsU+YLqUzb9vO5VvVc4eDbBMs+NlODQalRVmTDte9CgFDU9UxOwbAwJC7gFrt
UT86qWLooiwb2hIeI5V3CCZtfC8XtLZnAOvOXqatYCF0nwobXOhQ8/QMiCPZM+CR13eua/STB4ml
bo6dlv51KwCz3v18asN7ydXT/t1klq8PgWN3uewzP7E3Z4b0U6Cytb02tRVHJVsXYFWaIkR5rO3I
ojbSSgyrtuMAnWu9/GDehlTovnp+Fi3ENmSq+LwWXr79iKeo53TFjQnvD/ocXF/rWOtK82XF6VhN
Dx2JYGTDHGoMuLWGOss/YbGUFdfNwi/exnEtBrDSlG6uWhfenytM8LKVkQjj4IKXZe/Oc5TUBads
zRBkJEvc3svccCoNIit7nZWfyn/B7B8deq0Iods6FYWAE1uU9b7mMTGM537z6v6KSsMOJy/Zg+mJ
qjw+TyLgGlRBNpnnka9X3KS2Y/0uyWzcX3xM3vnoXFf142Bq2lsr9uZP4LGc/SkYMipzCkbtPcAe
klUwgvfi1DC1Qf/X2DQk+WFRkT43VsWwp+Dw9V3fAQyg2DgsjBSF247nw5oxIIQsT9Y3D0pn/aBt
4PvoN3M0iYDUdXu3EY/5ByTCSK9EdBO5k9SuTssdDm+822ACYJMLocOLJwvPXBI/wYfdhX3e3Kee
WsNrQujyWybr7rh5rg/b677Df5eLjus/Q9ogz9lYPR9hSbi2VQkWA7CL5IVhg/l4Y9cq86btBDOO
JN/b15Tro+CyRpymww8pyZKtN09tnn7gNUfIkB8iHn7LkXmsdOEcJGdT7GF6ivctASYKwinFO83K
/iFV2f5QzD0joFs9vJnW+IgteYg9kS8+ae3dxXMDgpEoUXFchUuC7JdbkmvVnxxjga7ppecBFvaq
ECDbUtD06NLf89U7CSlxvt7qEAFeB+gDjYFAizWbAurz3Ms57X8MavV/ynjeZzAHjQ4P3UWhS22y
7AcMcUx8Va6CV+YjjI7c3MeUvn6Zu8+QJsJcrYTquetl9PEur77l3e+FTaGtUss1reN0ruZBa0Iq
D99fGdxYA7/3Gi/kEBwJ4HaYDP1RTvHHfKW3MHLoVmSQ30m2ANzNO1QPJSsaGjIvTqKPDmJhFmUH
OylOskY2wRg45ngSbUdDBuW0LP8JRZxdk/Z9ehZwK18OlYLWFJv02QWus+OdysG60cwc+iUqIEOv
c73Yr8Zr2fIvlFxeAPSnpyKfu5oRaHGvHa4e5trNUh+XkeH+QE04R/8kpykpgXnobLogcjGU6ZFC
LqYmQF1U5Ot/ibe4+NakW8CXx/hjAB1yHeYdWeL9gkRZO1R3U/qyOJi2ait6LaparijKdOPvjxhl
7Fiw0KEEt8AVBYaFq3PkZtq1/eZ3RfiD6Wz6vAuE3uVmCn+odiTHwU1Du/31wrifUI+nQlc+YdvN
Cd51YbEw6+dHnI4btqvaHpGPgzj4miEEVLfMoRH6rYG7N6SBGccWEbno7oEp4hn7S7H75WZVjqqs
4cyf0YyZlQ4w5MANevZBF5bU/sv28SBdkHhX77I2O6oKS9L8cUVJ5n/aeXuGkywSQwvLs4B5SiKa
V7104RUX0AJpgMxFeJYR2NppQ7LLPRNHrrvVvtIK+GFY5VWqDgNAXlfWq7N07YF08ta/O6Lc497M
onHHsyFPHny/QKeoJ9JIuAu4tFAY2La5pFufh9Ue0nTwgi1yOq9+iBzRphC4jFgf+sE03Cz7aQrd
EqyCCRzxHTUHvN4dAw+9kW9vi+j3zy1ycQkURweBI1aPHYYGWjZnWuP+5hVFMD1CoRdvBfz/eM7i
zUMsv4g0qTZvPKK7HjmqvYc54G3wDmTVZ9EZegETzRIdaw8sVKVdM5MeOGX2a54yH1WgnATUmnSE
wx+WQndnnYo4qPxj92H5xDa/6J5MzTLJcvnDpMmEpNbtdXoLt5zPrO3yOVqH/F+ieu8VSU72vNca
rcG0oPa758OAf9k+HMdqSs2O5HzOMXRiDHB/1mxO5HerJ38qM+nCpRzSvkmeISuiFjc94YkQmqWJ
g/BuhKPj2EEuB0jx0Rqftb8kx9c2B74tQaA6fKnXCKvTIZ628bKkR/I54OkUlUp0N3/60NL8AhIX
YyWOuVuqSKrmpe41Hb3gZN1DlHD2o4SZ8iK7ZXltSeoh+sVBJl7XtfFAOxe//k69P/ILLehRn0Q9
Ac3phTe8yg45+I8yi9wtOpYGra1bJa12twIv880H73uWHZrJc+jYnNlNFNc/V5ig20eSRIJQgyPs
rokvFoT+erCvnhevrtpzII+fco0088o048KHma0XYMFPJQbKGNwXUTuJxivVhFBkE8sllygItb0X
lLg3eJj8j05QN96N+bL9nNFQtKc5iXm7QvTF5tbpTLAnnS1u/6LIKiJfqnVL+y2LTWsu/LaSMrhG
3vu+zFl67hvqcDWPa2LvjWpqnaHtiKNPhpWOHTGWjthz7JKsKEERjv2SDXWRXvZuUB+wzFD8zKYg
/y230E6ogGX05gm9fI9nj4hLkphcf5Zpvblq6478yzINPfctlUZfxrQPPLbYG4ymEHBM0LMyH6L6
M4LMbjmte45fGW1HMr/CpqQY7Ska0SozKb7y/jSBaK9O+D+3eG+f+6WNyNCKHFDjODKufQ6Lg2zp
qeksahjjzViMyzUPTx/rHjMIhtXvoZHhXKEPqd8M6VgTAtiua7gSKGRnJmPxILI151KLG1Bo+iq2
MICTx2/Sn9a/9M+DfVSDBrPJzL7lZ0+Hqr3reAr/1mQahp+xz04ImBSV57RvBrQi0portJgIID4t
SdOu57RdmuEXD7BFms2Eup0se/BY4HIbi1MaxcOvievxyTe+/YkGd0iq/EjQL83BnizVsfjpr81G
c3JZqZwdg2E6e1+D4WNVDuqZW1qqunC/I3YYnoYJrdlvrXvr3S2oov0Ter1ufugxFzxejwYqs+rS
HlQBlhc8+MwmjRjvQJPr5S9tUOxf1jy14f1grZyevEBr6po9TFTukYEfSbSOApQOQT1ED6tLlvqE
QHBLMclZ9/glmWyMt0dPEbgd3AskcDSmQ4s3hXt71cdihksbL/N4S5ZGZPc7V7R3B0YMAUo0LDx8
GsRrcOJ2bP1LEybw4w3DGJhH3qwv3VIwrftJPL+bdkpdOaU5jG+AZuo1LdYuOHEZjjinhuy2I61o
oUNXkc8U9yOdPk+OxHXaKR3vFyTYAZ+6dsjiieKwCOyOiKIBGb7L66w9FX/iOGbN2a7M8VUTAISX
M5sW8ZU6eGyVYInWuxV+gIpvRRXGzztMJKn7xvuJk8P8OupVb1+KZYziszJ+/TtdUJx0YzLWJyPr
9m9j4zoqmzXqukebOQ9Ahr2s9lOIL/JvkI3i964yRuDB+kn+MjLt+0hNULQN1wG6DIkxTOH2WrME
hRSjFQvtZ5JY3sUjq/3L0q2uvTMJ8l/qlN+ak6+j2V1Gs+T1J9+vQ24uk4fTMxkpLaHrevnQ7/Vp
tuQ/Y49ZgUM6um9GrUNwDQKN4D2vpyL4tKcH7I+Vh4se6xgBzCXIwoNGIwjCPZvOkiWLeUPhMyJw
AwWTdmqvSeeSCUGDCibwgDjJsHjsD8e/5CEylqKIvccgAJZteHuDhF1kiOjpTUA5yosAEDiqealD
akMhhr8d562tctjm6V0nWYeLAIsQjB1+b6Jf2RAtrAEVkWF5jYj3BfuKpT1AnunCjNn17wkG7F/h
YskOYYiv4YtnnWzacvLyEQBjcvpt6Fe/oP32Qk89rP4wUJzGZvqm2XmDNtp99eOY7P6mfbdFL4Vt
SIJS0ya/h1pscbWL1fhlQkps+p1ggQnNaIeOtwxbKzh6h5kBEXvaqLAyNnH5JcrxwWBLJzvUxbrF
PoSxZvBBoHa0TwaMKmBY7sBmNkyI1Z94OoCM11yt5KqztxGJ82Ly4921Rf4sWFPSdMphnz36AJWC
rOd6bT7tYdvnZ/Rb3fAY+1o2X2wkj0jTOBWdQMNAY+WQTiqbf3GIm/evUOLBj8WHGzpj4eGN53ZF
5UKBbjOuWJAFUzZywzZEBkn7htncsN/2AH01BI+14imqw49NG1buDKMfURnnevS4L+qx7f9AqfsA
e8gFtuI51XjFvY45fpEVZ5CbBWF1/mNdevE2ZLA77NAIASDL5BpclqFIOUd1u4YVEtj/STuv5daZ
bEk/ESLggbolQIqkRCeztaUbxLbw3uPp58OeiDkSpBGj+9x0/O1ULJRbK1dmruaOoi95a53r6RHm
86ysHmq1X6nKaLxUljylZyqfxE0DPsu+ayl1+gpipfF+UYWE9dMaOZoJBci9MyOaIhtTaKKWyGZq
sxwqvX0HE4EiW9JaNbwo0q/E8eMwFrzIBVV/z+C//Qvw6/s7E/wo34QmJCXiDSj23F+NUrroPpX0
4NH2UlmHxLrQX+ykgw6ZyFran3xixXDXW9HU3shyVr1G1K1xXp20sSPjV7pwZUVB+WcwBvM1kMuC
CyJTIifq7Pice739XUEE8mpJUQUF0Ufs7CqWXRtu1uaoQyslj1+rvpWU29BQUEhAYg+7teqLehf3
jUG7Ylhyxp3W9GH7PaqM1ltxeC1aelBGrVzLDOE2t7oE77cQGob8UZZoVMHLwX4moKZ/qIkcAZMn
z0eRBtcfJqTwxoEVslpvmNUaY7Di0xNpdXFjlA7q70YmPDdov1nUqdK/tLUGMEjT+8Hf2nqhIxkV
s+aOMhKhvCNRPAqQP46pijLOri5G1WkHcIqmBV1Nml/ZYFsobQwwUIAmBDTTHyKl4dtAma3d+EVB
ILrxLZiz2YosqndVM0gweSOzI+3W46F17NCj+0Rd5pnqekGFwCLTg/QhF2ZQQBpJzcppuqjEtV/p
pBymhpddkG2y2YTayXtCdM92ZakMHmhwoEu3k5oqlRsNrTceazNIiXqrQuiuAN73Cb5M7ioOBbSO
qlKaZzpp1abTWtT6PJxqOmpz9vDshW3QP0/DBAxdqWbYQuqat2nvx/ofgBrWIUJ56W1lGpwSdXOs
WaVh0lSHsqHBSuodTUV0OFmuVeoSVhv9DG140xwklb6GULcW1DOh0ofy7RgKlO1qGuqPpV+WtG+0
VSg4pu/XIGm+JLX0I2rbR0q+GWycBPUByH/oea6lVv0t3WEiAFG+5Im8PD6ZjYeYCAwqTx0jb/t2
TedsuVu19SySNiSZYm6I0FNfUdBUb0FF2tcuVrp+NXTReEhJ90KePs8bbrJuJmtSf5Yvg8xHOXYN
tYodBbWuwCOwzn5Bmy9I0A0jO/IBowF8DlYrBZBQqzaKiHMqDJ2uIC2C0Ig6Ip+qcy21ReL6SU6u
Lwl+xNrQK/uHprUIDQBB4Z+nutoShPt4z9K4c0LyzXFIS3gJM6mzl1ISR9nOZNS70AMdAE3xbFrC
/JnJUc6/B89+bhJZviOBDScnp970zfcIlh29n3JEA60XX2rka8rKhq8Ivgsst4JIDrLCowTbtwBg
/sXtW/obOPSIBVmSQdsMoTcoK0NLRs67L3ACJ05qrUM4yc3ZD6XxHKhKJrsUp9PyxkzF8Dct0aKs
IqOhcmiTnD5RwSieEB/xTNlaEhtbpYZ/f1tRs/yVxh56hSnWOmMdmEF8j6tqR7Jfau3RKCjQz0SA
lnJHXaYP+lAl6hqTNDiT/jREe482bWjxMhlbF7MwLNJ+RfOyjCs4LMSBO1iC9uUZqg2LQJHC4lWH
iYQBDvqeOvoRwoWEqsiOSPeKLpW9WxmGQDLi027hIstk4Ge9zOxqz93V/cV0QC/vSLHa4KZMjex5
oAmaAbMryuvHqNBzaRNmiX0MQSZ5W0OZhWUi0Ok6GVAEJwENEkIR6ZTySFAb/VZBDVkidEoGvV+n
GRjmtyk1/HM/UNK7A+SU72PZTqrbSJjg2Y1WaOGxt2qjuvUybaZkt0IJ1slA3I4EKZ5+ISCmckSG
Q0hDAkjJmRKx/2LXRE38Lzzjr2aB6LK6QU5XRIahqNtAN9xWU28LJ0tU74S3VNiuu0HUl16iifLO
oE6sfPcqT3vUm6j+MelKX8JQaotgpScFySpUBdFYUCfSWApWbSxoQ2hZnjnuKjmRp1t0MLl9QVk9
PmhZDBViiEpU93NI1uzrwgoGljFB4IfOgzrakES25EZFVUKdDHvNW6tyymMBhcrbUiTonho1054B
XSLaBrVNhK96bdq24wd+9TrZtga9u5NHeYXcI/xRTaJ5EVkscQAHHSHKAO30t0qERAGxBsFxIEYP
3XMvxS1FvJZbcUPNR9PvamUgI0ZN1NwlyF4Rxwmf64j0PXbFmA/6yrdTyNIdEETOmzBRHGw1XUYv
gTmmudFlIvyL6HshzhZ6Ifh9Vu/fS+CF3Wkwe4E3g0ZSk4G3S1BtkXJ6uFJJGXSaFHlq48hlXmlb
XQvgoMVkE5Y7UtITTqn79WMWGx3KuRaBEDVfy1t3uibru7LOC4o1gVW9FJVU1zddmqBiDdo2cZUq
NE1uby8r4eXTTpBwS34pukmmEp0VOVBrpKVbBaR3FrBV6RpMwqg5P8OUOl2kksG1uhps+4TLYo8S
3oPZHsZS/51oJ8V1iTJXeIyhzjR/SOAyPDQSD2+gFehoYvGuB+OxQD/wrVcbaLNZQyyx0lS1Lx9G
Xegw+SbYpPxc20i+EZO24Q5rr+53HCBNWkFVKrkfCkt7MTJpPMbyyCbMw7yIN13ZFk9DNKQPVphM
gBF9Ob62PNa/Owgq5iyRas9ZEEqFi0X3qMLrl+HzWvZgPBjeCHvQqGztOQmK+SoYLS91kNtlCetB
qAcDEFblKiwbjHQaHUKYK/id1mrkLvpmYDUB16oK/W+NF8ThgwaTi8o/92ryUKpD8BSn9jDCUmza
M7hwVbAVJ2Q0rS/b3ZZSEBC84TepsZEVhLqrAujxjzUSZ7q1NkXHZvTQ5qI1q+G6IIp7TLCg82Dn
qji30Gl0RF4zhslrMxU2UstegqjK0/hD5nhXLvTR7NUCecd8ChVi5yLjwMEg62XLoTjdP2MQN+qo
EKPohF2/oPeeLUvyTUOIeYAVETzDQ4JLbxRThLsqzh3PiLu6aoNDsV/eePCdfCjidVz+mHjHicHk
WHsgw7QDJ9UyWP1yWFcXWCdDuIex5PMfm/2Q7Uy8ZfK7KUnbbTlVFbuEYlLI3tVNKNCUBJ4x7mcJ
rLrpjvGU66+VCt10ZdH6GA/dqgfklgRSHqhEJnwpQOH6USc9/4XGI21uUq9S/mLbUarrgdZPNAWi
Ok/TzM6fV6NVQ7j1eJpNLbU9eTKQiRQFpd2yUHPNseJixD2dCUhHq5ryb0BjFH18r8+euXSz40BM
IDsgtDbRUh22c5f7IPzFDdAqK+Rgg7gb8augVKxGYg9SrBlbSLBpfK/jB9AxzRwcsGobmzBRxP3B
0uFlceUVmIiGJSHVKowTLpwuMWrzqcOWLfiBYMUPbjKzi+4gTmkCZBFjIzYtrIwCqHLYAquU5bYO
WgwVjAj6pGOqES21Rl22VGcqrB5VgJGJ3zO36tBRP5BvptruDQL2cqxuZxT5R4hVRQw5wdKeYkMV
oOZDH9inXOnr8p46Feqy1J5NDaQwVqpjomVNvG6tzPjeRP6I5zDR2cmj5kQsD+Xpe6GMyFk6NZso
l0vhmNHheCRFFl3cgf3nfpKBGc2sDfB3NgJHoUTcKHcV8b5Vjsoxqyf/hHFPdNcqJgrsFRdcFT+k
CPbE0bT6TCFKayI0346sy5IiH/FgIY3Y5FFpeDak3taof04p7fgqF9wWouwqtXWrHza0e+2k9gIR
XymVsz22KKtulEANU9Q8KAFT/16MeCuUt7YGJ5hMkXxL89cmWnrDQpqCLjzc0czPlmjbbCiJRJxa
BeUPszAnmQwQvpMbh12BJD0zLW8TenTPydy8UlVcSSOb6BsDqE7O/ha1X8LJpF7d9wcpF7p4gJ0+
2Ws173siLznEQEHLG8tbtZoy/tGwbsn3k0fAQXFBL7LHPvTSYh9wExpuS/OJV4F3k3yuqeTPOm0u
efu31KW9f1atUVCzsdVYYFA5hEm7i6XUmm4yraf98+wkAuTS+6n/YxrNKt2NRR9o2wa00z+IHu/P
PaZ/3JlqPQWp28uRNTw0nGn6EGeWaaLKwAvhW9mq0XRb27HhHdAWobRSSVDRb1ENhQahcPobdQUV
D0HWKuN0GcStiEfWIB+VdA94gmhniCnd7iUcNoeVjPsLp2fCnQAbowRajt+IkT9LEb1bkXn3M8RX
0g6zTzPIcEJRznj4xnDq20GZEBELCgQwLqIno6vMHyryGd6Lohf3SjFl9DNWATtHSovIhJI0IrLh
3clIxIVnrGLLG8+6Z+jdidIUbxgnUn+qNZsOnD5n/NhJXYfVAcst9pJRiV9DUPo/Yz7AtA6ghMsA
DSA767Yy619p0BM+9noIBGql1I88redvht7Uo5nT1emlmHzJ26pxIVVbynfDty6z+k1mmmp909Te
0B2zocJ0xYZP8NAJID5oE2iAt4NXoDfF/Kdnr1gx5qcdO/A45bywt4EF9QfaJLcDfkGRt6bQXW2n
dGrKdd6U+f04/nvvNGV4KjWKcG6lBlQxkc5kphMwruUEvVAGMHIjRmVStvqw9fI4eMZuJCRraFNx
h5AVr5NeT/J1oiuGtYJpAUs1NKChr4Bu23zL9V5wZ+kdvj9TEFwAu5RqRdoOUFfLZGAzcKVo6xoN
5gMlfErTWplIpzEIgGwrP0W07nWi/dv3ZkN6ygEq1hF8ClJ1kOIceBBF2tFHHOph+ZAr7W4AQ7m1
pwbS9ECLdvqn4t6j3rZaYUOz9mu4EzKl2ZIDlQ7ROtCKmqn5XjPdqRYwKLL0yuucvgaVxldEmUhI
atyHz0mlDeGNXdvBLNAqS/lO7dAVUDqQwO2KaugGV07JuBzyXxnuxBjBxbLyGimJ32GxQEUuWvm1
quWuGvv9H6jz5H4ehFM8MgOr1W/y2vKRkPBe3+Q4i05rzMGM+6DELcHFs6O7yL1Nibv1PBIn+Hns
swS+21PjlTrFYlHXrqWDNUOdk6sL1i8heBaSherOwmfs25j3g3fMaTr7bMtj5caq2nYvo0bJGxx9
FBFxL/V6zjd1WoSy+IHCb6w6saKsI2cOLqFYuygRUOQazgkcVw1zAQgXpGYKWs3KeC7mtMf1DGyC
+cVmke6EPnlPlWyhd6ZwazxYhTy6iMq7U9lVyWaC6OrDozeb38j34e6gDAF/x6aPZGMC9pXXZPHy
CaMZMSuVqZOuQCBjtOqIt5W1hL4J0w54yHAI4UwgKy0mCu1qWiXPcdon3q2dJNIAxzuR3TQyMQoQ
is0/i8LA5Kw3+ulQkrT/ypEZIFKX+ug+mCpDRUSHLGYFA7nVqFPCLd5EChV+9pmob3NZ8VQan4gq
uy90Hxwlk7P6b6Z0xc8caJhfUGU2STqIwfizM9LKWtuiHE4p0Fa/CjNPE39MWaKEpFGbv/GVWNC9
aVSaB+wjzALNuJ2SFTVFlsIUKLX9oFfUUOrMCPxdbtb25ApKUMXablXa6tiw7m+V2WJoPeZBd+Ji
7eI1hSZYaArXgXQzN27TjkXajv0tSgAEEz3eI8quDNGGCZJqeIByXf80LUsMdyhGhHkGvxY6ulgk
HdYgsJLqpIQjh8owkKKtmbaIwELdCn6gGIhgBNeib06BP5j1QWuHmZfWKeFhGoaiOOHzrvYHufMG
CiZIWcJ4A4/BZuP2MZJABfXvrxAM+IdAc3GGNwTbm4CiszAIEmgd+Wc1P1hIG6QdWUunogtu8mRd
UoXK8YJAQgMoEcJRW3nEUpIjaDEWb6qExImTFVIVdMJKk1TXTDzb23PLYeRpaNJMIsJbDx+aburb
M4R8fMzZ+IWNmYk/wfhrHCPUW+3k11IGhQUlcdjzqAVoMypH4bJO78GAJrSZdB4zNn0j/HwrjBhh
IsW2VttMWHPqt2NP0W1GglU2L8+vS2o6BU6YKM3vvi21c6pja504ogXlOYz0GcSEKjNljyvTH5vy
FpJNqn9XsJKgCGxIUn8Bogqqb7AlA6TUFiwC3Y2gu8CGUSkPgg3iqJJ9C63O/JVw0cD+0KhRWFOn
U+/pTbwfobRZidtX0NBhg1N43aRF3Hi7pDc76waXnqq+ET0BCw8iHA7hyFEVF3CdTYGh5lBF7T7P
UtTIQVdph2HwZV+AUgeK9nPK9OpOzUD3v1sQupRzA/UQg69pbOz7qGhK704gkgS9KCQJm/SJYW5K
BLfSd0Wvu5x2vvy1h8QC79+KsqKYj/pFhX6HPDzWU1f1/PLSSE2m7lqwBRvzJVV9iNTQxwleVgmu
y7iH2SPNUsiMYoS8J+b1o93gc2K3Aaty31QKWaaoGkwGUssOXkkwh/oG18z23KlWWa/D3mw7aMqN
5O/QFPuyU3T5iJoLEYIi3dqA99h1eSLwLl5cqL+iQvLLXWGXhQ0zXZCFIO01X7lSGpyFGop1+Dj5
dhcDNliaTfGshhJTfs8nHsAC/VwaxPsgiOTm1ZaJt8EGUMCv83AstaOBL12wzSOYCFii4Ru1MgDy
6A+cRH78jEVL788cXUO+z8u6yE+0AKbDRKXpdX2uRQndbWLJ5B06IZ+YXZUMrXzU28KkRN3WgB5d
j9ebm9aBnp6BzYdhr5nQfqROM1ECWHruIWNrO51IcTD6A57T02/d7owQWm4T/bzigfvR31rFwRAW
iSGrPL/qwls17lLFhvnUHOANt+GDmqTrFA4eA0JukleT5D/6U7Jpc2VnbxvHYaWumC8rn5mT2ir0
IpneIDQJWfyE0sysYhD8BJrajbhd+2ssRFx4IYd0R78Kx99cbS4w+9cu7UPplmzMjt4aYsWFH6rE
tLrE8ttDn5TjuqtogFJBwaIe3NNdEB0BpArBrRYPZbuRTOslQ7K2k7tAPflIFLwrTsQfukcoqoBN
Srt7S8ZBdWlkbrT46AR53h4of6y7cRulf4T/HYOuK4v90Wl4Hgevdz42rj/24ktPvdKqaJPag30Z
msfcGYeddTCkdeNYymOYHSpX829SjBicnGaOp/RaY5ZPVvrd+AtbYQCQQMVdAe3pDzLqoqGhqbFG
zjf+Ng79Bmr5lspJoGwCceUDK5/OHBBT0BxbZe7LmVshnfjkpqX9SuFM7XHCL4Nkx5dv8B4QPJRG
gaLgL2knsPO6mCnHzW7U/qq9tCny+MqW//gdAOBkeV7uudH0v0bwb6yDqwaBZ4dn2YHqzskvN5TQ
DlF5//VqfzqIQu8G9rdlKstNRY1WGxIEDAdFTy9w+W619j7SH/6LQUhVKQMQmanLzuNx5muNqXvd
AS/bb8JU/qBav9iBdsUjezkXjgUhCHJAS4ArGvbivJqSqGXbKHBRCp8r5V61nuzyyhDLHcIQigy5
BDNhg5hRWbRcU4pO0FhcjU7wUItmXSEnNbdVsoVd8fUnWx725UCLrUgIbTQ2UdkpKi5NfB97f1Xx
s2pPX4/yyRd7N53FUQtpWTAllRKd6uqnGv62xWm61qPr2hdb+D0bQZxQq+SLJbpTtyeNx2tcQwA3
qyv3xrW5LFa/kAYvGEItOlnhk2ccPf23nl9p83BtUeaf8OZEYsI26KLjc/Xe2fCPLIoc3Y/1f3ha
lku/6O4SdBoiK5lR8BB0EgWbDPu7bl7+dys/L9ubqYToBHQIoNFJQ3oSS3+wD0R4eWV7zZ/87QP6
f2dCYKkpssrJWcwEfkAhFbIZnWYXshWFs73cIMT9eiafLopNMd7gUTRhub2fCYkcfGb6oZyC4mTj
JRthNqqEv6u+uDLQh+dhno5qcMFoFkCKpi1Oi9VlihyMcXIKmzvQjbC+s1vcnOEPTsXLaIDaUefC
H3MzqSfP+h7j762ltjNQmQngXgpswL6e+tJLffmDFmdraCZ9lDx+UDCp6wT7s9BQKfX6biUVSOro
pfL89YCffeu3X2BxxuiA4Zk1oNCpEzfqjwxnydSmrnn1S89rttw4b8dZHLTJKgFNSz85xfiXpnCW
UdrBDsLuTdxgpyeQXsbDxkL78PX8/u3I5cC2ZvHqaQo07+WObe1YkdGFJCeRSSeEkzDqzpjroQTA
uE96iO+tn2SK3V26N+9S7JqAwa+1GfnsG9u6PTczINjTzcU3jrTAaEe4e6fCDdp1INFKBWW/kV2b
6vyCfJiqoZgqCgODxj6LbzwqtgfpsElOZXMP5LvCLS0hSVNevJV10TcYakHlS5wrH3jZ0sNSadxE
OGPKBFimai6uhBiKVwXANJ5VjDxk8tgaVwj6M0fdvdk/KvktwGAEYNNaN7b6cyiT87wWEGBG7MGK
LajHxujSK7/qwxu1+FGLy7AJw3HA8m08twgvx+ExxAhBYC3Wgl4o+ebrT/DhUpwHI7bWMNYRKq0z
3t9XBe6fRurxBSz/HuRnVVV//vMBTP7+3BkKA6ZlpgRkCcXIKMZzTxVP07Doll6+HuFfmPNu7zCH
t0Ms5iB1g2GTmo9n4qGVad8F+m/mfNTjdY9tN2XxHRYgXSmurNP/Z1wyMcsyCMDE4myA+eJ9mHXj
Oc6OXfGCHaIrzbI9cZJsbJB+Di12k9eau304kEyWz2jRIJA+J4Sw7xesRspSUtOfzhJm0k2KNIIz
CXPloAdXzuRnI9EZWyHbpEMGfUPej2SXnlf1fimfdR/rdSylvGiHbzhEqSsNrK8NtPyOIhti3U/k
c4u7wBGfXwm4EudcDm6ya0Zhu19vmE/Hs1Tw+X/JjL14o0fABTLiQT6rdbxKmgdB/IQ7fpnuvh7n
w4OomjNGoKsq8KilqoulMny4SfBeZATw1qkx4pumfPTLCkslnfKMeu5y+eHrEdWPdwdDWsQ2oBIk
HcsLLUXbXuv9KJ+tHF/VRJd+1p5pP6UTpZ4Uv69bQ9fyfU3Zbq/Xk/IbtK/c6qCgLl6x9TGNKGlN
CvrgledH6e3QwHLHvc3Y4ySyapvitUHxgjTbaLYdxhSrhtKHI/XSMbWNaIenZ/CCxDy4ctI++5Aa
KhgMsdjxqrHYiZBpcgQoqnxW+ofsJYq5B52pc5vqWFzZip+caXJbPCLBWbgOlWUfVsoxUl4XguOF
a3hcKJvCNNfhtNfswSlw1xnQ6PQTvk7TuP567T4u3XyN0NLc5pK0COzeH7e8jlW6dgzT2TKlDe4H
uH9Imy7dB/DXau3168H+9UJ8f2e+H23xSZH5K7x83XSufkFMb16m38qDvBebaOO5+k7ddT4OiCvx
I73zH9vHYl9tvv4B/7rdfPgBKuk3eathmP/6y70J+XUJ6x7IqNO53/v3lBNu6RUpHY17051uim/H
8JzS2lXs6m10gJF1ZfAP0YbK7HXNpqO4wb+o8w3xZvAYWyQYwtZ09mvMm9BW3QamsdWj9LuSUvvF
5xlvuOZnjlIazZjbaNP3/+YXCIBW9rWqARK8/wWDasCGx3fkXNcSh6v6Bm678wa3j4wdQvVXZNJw
8U07XrXEtV8P/tlOI+Kh87ahzK6si3upDf0pqqn6n7WsfrT3teWILHtIp792cfO/GunfLnzznQOq
7ghXzH97Ol/paOapx+/TKdlJPQonO/v29Xgfb/YZNiJWB+g0eB4X65pp0J5E7MtnZrhvTW+DCTSe
EMW93V0Z6dOLAvgXvS+PMY//YihA52DS5ZQ76VSaOcKPX1H9SFu4CLGb5BWrMpHXZW5du58+neGb
YRf7Bm9BLY0rhpWselN1N2FTOZJZHJLIe/Q8FU75OvDrg19UeES7uHy1Ur8PRbwuQOera93H56h8
eYh5bUAoLQNzNnOxkwY173L8WeVz1ifhjeiGv3Qb6rdDjEHA1yv72Z4lAzJkodDHyFjupFTNDNis
zFun/hZPGDRvIU4W/ZOBevnrof5BmctZvR1rgXZN1VCUehLL595o0XvRU8ah/LzVpewJUsWxVzXJ
ifThbiqrC0Wt23TSH9Jkuotws3JwmI7WdQoZ2sBef2UJ3LoyRUPMJZ98bKKDqbn4oYJ/oVRNbg6C
iLcFhRlP+R3Yxo0KvdEpVW9tdj2kbLW+cvErHwN+SrW4XthCVkE/xWJyVhmF0E8rghLVwNFYa45t
3D7LxhQ5aZLR5UnLfmKFvMtL/ZXa4CG0g31S5SoKYm0LL3u68rZ/+ns0XgDAUnoIi0UwRugJAu61
8rkhllj1hho5cGv1K6N8clxtAgSDvjca6R5Y5fv7tmgF7bZiSTnnKxxd9/1N3q+jE3zgqNxgevf1
Dvp4SN8PtkhmKzT8kqb56tmu0E8U6l1qHSc6rMHclrdfD/X5xGgZYFIX0mRVLC4EDRNIrUDQc0YX
0pubyLVegyNGXEjln4b/amKGJlRVJngW8mJiEKKnsAWR5mSQj+KmGOCcCtEAKc7X0/p4sfAFCWG5
yQUVr2XEh6lQMpkjA01tjV+LWk43DX2tbvxc869E6Z8OZcoUzgWGKaY6B59v3ihJGdOiJQE6V9S/
/yIZCx0/7LNfZmj++npSH+8wJjWnA1D9VCHby6XCkNoQPiNlEDKgbDhJt4dOkeKhlSdXSgPKHMC9
v8QYTODSLExbIRFZXM1xosc1DUtUSBMFZsCw7qwn2kptdeuxsV5TSARh+A39I1ar2xiFpxZc6c7+
8WBTNjfJQriubUqEi72SBSgIy54WIfYIlZ0QJ6Xanpr/xUYhi7N0QhkF7uZiFMzNFErTvXomqJdh
xujwCdXMUe+/XrrPTvTbYRavvV4hxadzs3rOEy7BvRRe8HOFC/b1KMrHuJRvNocwzIh9v6zxFvVU
SB5mdOdI+zPCjZTixwYr1SzdxskfCEsrPaW5Ohzvy9cDf3YG3o67+IpjAf6uWaN69ing6ql+a/Vb
pWg2X4+iqJ/sybfDLL6iZhZaP6WKes5yPA1sT3NzupCt6wr0f2aF0suj6XZkQdURG+9wj/Vkeoit
OLwbMSe48mvmwRYHhI71Qtd5e3gWzMVp1JsMwX/vW+cR5g5YA5kv/jorv7K0NebD7frryc/nbTGc
sMjNBc8PK7sczqOMYsY69n9d9KrhJw5W5vjDRS3YsQ3KHr+9Dcr6yhn8OKiQkdobum0C75Fm8KPe
3G1IaTpkbLF1DktlK2Wr6SHRzv2o3MXRvW3uhXllvE9WGK8KXRAKaiSydG19P6DmRQOcyl6cVaVd
l3h/1OGljHdYuGNGV63KDtpJ+6RrimOh+eXyuPKVP8lrISnbSDLnm4+4dN6Cb2YskNDYkT4Gl7T9
YYgTktWVHt0oUOLiwWmh9wz4L/LJ6W8gpRf4i9N4sFBNYQVVYhvWmiktKX8Lo3S/Xv7Pvoxlk5UI
jT6i5LyLvZ+jnIbKo3jnGMkNVCq5Jn7cQ0zvIMYHNFYFGEJs/N3chNe6NX9gq8wPAXbgypxpE08t
e7V3k9bAvPX9S9+q34pqV8RO024AGPG/P1jtsBZYs1YS9lNiusnTgxGeFWnrh/WVI/fJowSBgyCe
5IyQhST8/eqgvkEkpcT+Bc2kqxnf5AlUpXrIf6lwNw4QeOXcd3DZcfvixfKvPL8fUaT3gy8e+iIz
mg7XDP8SZ/amHDE4x25B6K/YvTsFrD/Fu9b0d97t7888HxubfY33ScZrfHEaQtqYICfT/AvmTQgP
Q1htGEmKLXYp1+o0n5z0Objg2MEs1K1lnYbOXdNojZZ/MQ/YSurhLhuOVi9WiRmv8/JFsq8ctGvj
LaamR3RRoUmbfynauRiFr0x219KiDzW/i4no14fnI6ypQTyBawRYQ75NlPt+38DlU00cUKLLNB79
baLvRv+gR387FjCOHludKjuO+MVmNP1j0gMhO8rwK3JxZZIcVboR0m2NHbKHg2pZSE7Z36AUDPAy
T6LwWqLxYc3f/1Rtkc/QTBFn/riNLvm34IUFt8/ln/JpWLe7ZA8b7cmDqn7l83yItBZDLm75nrax
9C3so0vdv2h09G7/fP35P7yUi7+/uFOxlbNq0+Pv6x12I3bpIBQuwx9d+/Kfj2OrJiivyfuoLUNW
u6uabJzG6NL0z3pVH+2CKyk1x0vo99KVdfoQizMnW+e8EDjyLsuLZcpKo2+k2GNOVprdyEOeYD5a
kgNPRb6tx7bbofu8EmV9zNU06EBEG1wH3MZA9O+3sTySmGIdNx1ahy4m6/6G3blD+xBepa19OJ6M
BLiqzQk1AM0yLE4NhIph58sHEGt32EnH0LE38ja88qp93Bnvh1k8aqOwgjSSaHbd7gc33kJeVa/l
tx839zyEoKgBq2KOn95/MxFaqSzpoXxodqDTLuKlVe3+8s/OHrOpu9//6Q58N9iyMgReSce8ic8W
bwNXOOqdsvt6gI/b7v0Ai6OazPHRKP9bl36N6cwd9IEra6J+vIHej7E4rqUsMEfqA/lgPaALSRG1
oL+5H+74fM/eKXQ8Zta74RnQ+9j/Ehdv1e/QoGysu/bKIfvw4v7bhf9v7Wzt/do1NP0t0z6SD/Va
UFcQjtiHrnVlvh+TpsUo8w56E/L1qGtqLEbZIW6/xq9uY7v6r5W6Asu6Mp/PT9X/zGfx6GF5lrZd
xHzQn91GruRYF3UrudeG+fSeeLPn7cWxwrwYtXHGCtZr2DwugCD3RPaju7m2HZVrK7S4kfDFwEW4
YyTvIrbtej7E6Esu8VNxK47qTnPKjfpM1y/halcerWsnYRGN0b8eBzWVkVUncIpbbe1f/47XZre4
O6ayi0v0XPJh2ohNOmy1n4TfTnarrxQHo1LHPIozVq2idf2r8/t8W4JoEpBBZiVqeb8tyyzSQyNI
5m3Zrr194qq70oVHsqHr05Vb5WNyMR+BN2MtrhVV9WhBSKuGw7yI4zreWlvPzbbBVlvnbrL++g77
9H55M9jifskMW5tm4dRhd7+99kLO/993EfNiIosbowK0KjWoAIeOnRiuU/Z97w5rh7zcDZ+/nsfn
x8w0LdgjgABUwt6vEH44qSRlpQyHPN7i2LIubuNzcfCc6Mq9cXWkxRWlS3jRBxojzQesXnku/l/7
bO85107V1ZEWV5SCzbFcznPq192uXoVr4kFXv6tu8isE10/vwjcfb3FHFXSlSfyxmO+owdWd+bm0
9s3//tMtb6isHXPbYEL4Iu6GXeQ2K+Wvg6HX/f9yNywuJPxAhBJpTKja4OOwqlfiGDuKQ1+pK7vh
2pdb3Eot7e4zL2ZGLa9igmiEGNBpLvKVCX16+f3PAi0LK14htZopmM/gzo+v+n9Iu67dyHFg+0UC
lMMrFTqr29meF8H2eJRz1tffo74Xu91soXl3F4PBYGDAJZLFqmKFczYo4pssy7NgxdEViIBdgJFD
LZs6HbTqozyKAWcICcwIQsZ9+i+u6ZUM6mCmSAb1mH5WaeAMWaQhJN9wG5bXXdivKzHUsRQGqK8w
aDIfCzh7TR7OD2wUjLO/Lb+h0e5iw1TKK/jAQAinENzdJcH4vtnswTBqRbDVIYDHMUySmDpLpHRr
U69EUs4B9Fwy4KawMOmoPsx2lTMzYMiT1uKt7R+WXVjyeygHG3jdIOeBrjFqHwVgA0Z5p81+b9gU
H8VuwC3SPkMLfH2Mpd1m++bd/FsW3W3dg3VUK5qzrNTtgNn82MMa1UhHgEVsLz55R8HMf4sk2fI7
75FpbGezTXmrK/HUzoKcr8Js5Fn8bNYTC+2j59tcOmBlMAO88xhGav6NNxLR7IhOTewvWoPx84tY
VxRUIQFEHzY3JJgv3xW2TAYTZO8m0I0ZFn5RV/FaRV8oEoiKrFCOvqmRfm/qWDikKYasA5T11QcF
T7D3qX9Q/G2dPojoUJKeQY5Leox8a5zKWu/CA3N+MP/1CbNuX6xXCMowBsqsAHcmmolluNkXBqz7
D2+Nuqqpu9zeM/MvnmfIPY8Q0vt8KZdy2NOgcIDEgNza5o7AFK+s0NLNad+78Kt78TU0U4Bng7bO
8o7NJzCprJpVwFtwEyicGSrevSiF3mRDgP2CvUevJ97WClh9reA5fAwfZysLriUn3YO1DZxjwWPm
ViS2WIZq8WpdiKfdB1cnSLiBdPQQ7JVjYx2qvbxt9uHacQR3BVreT/C5/ZmgetmKoeNLt0oxVBkj
nhhuwL/UmSt9LvJjjTN/aG1lXR8C+HxvPZsRkYg79jvhnJO7Oe0LiZTJ4tVu9KWwEQ7A1gNDsd2b
2lO/mkOabF2bo42HJRI2QK3aDZt+NT9kvfVkGoBy/wanYkJKh/0+EhdCYbS6/LUNCuUpIi7EcPGE
bTDWylF/QHX/od1ODvhfEGyBoD77qr9BQr8qTDBa4EFf4mHBOImFSP/qEyj71nthBGw0fMJgJRZY
Caz84J3EzWRG6+wASmqTe2YFFEtPmSuZlNHBc61WOTBj4xiKgsRr6fzQxsy8hXaV/slYM9Y4b+Od
s6c7DbRKUnpJr4TDL2kXIC4foGSFaVhMQazzpExKA5b4NOGxMAnXKXdrkzOBCWsCHKW3wKK9YayL
cYsU6iFQAYzFm+Z19fb8rvcQZKTbDstLTx7shf+vHqFXJ0e9CPDO0qo0mk8Ol2V+hg772tQes/Vo
oTedFUUzFYUKPWdmGJnzoJzBvrNSF1RG59PrLWARbQuWQ2BtJ2WUhmbGi9dgIlo4om6DMTXwsFmN
BawqW9x4aw9GgHtQEGIXpgblATs4cl3MU110ChdGgbJUug8Yg0rFqYKL95wXAsqU2R1nYyVbAL02
69NsBwyLYybzpNnX3rkpdOiqgrMQrE84X/3B25YuTKENjk3Xf2sstElj149I8x3R8rY2wChLum3y
qlbWZIKlviPatrUSN3FB3fovc4CXuqdSlgoE6bqhdFCG3H6t7Ro5ztNKeeAJyy0uRrfoGjYEFfMe
CKspJceUfRy1cS8c1MP0rZ0tBniKbbCDrJmJ3KVg71IWpeEV1/ZqDfSTcxpQeBqcftVtwKML+5+t
/VNDtFXizm4xwoUGZAy5b0Jmlb4977+XSqk8sMNbcBxAfLsFDqaJxDGcXsRqaGUtktLoSJW8ECDv
sFMmInczO4YPs1kEgcHxX72ELjaUdqmw9QKQ5iELVXfkVbtnz+pm74njE4n87x57aLPEyAJaZNFc
RmllIiVIMI3C/97WaK8fABsPe4HD23S4D7oT2PePbDFqQ8ioAo9BBqalSp1Z2mt+moHS8QDaxD+D
Jb5Kzea5tIRVuedGG3BL6+KQO8Ehx0OTWymsmHXpMGGdAA2hiQDmoze4HQGDlIJJ7WDgZujQUPS9
msDKshCls14nS477Uha1uWWr80kD7KnDuMKL/WCYw2NDsu3/4x003zP6IlxKokISgAIOtRxhVdoR
YPGf3bO2juBQ9X3zp/rM3NKRUQTwzPHx/mHetm3MQ3kXu0k9fmBnAJrbYYWgBX3I3Q4xqbLzrOqP
tvVN6YcnDZBGGDIXTxB9dHNXFAg9aSPveZ4QV0orws9xpDvmW9/GKa4wJ83v/o2BMS5kUScoAEIm
LKcG2rKei6HhT71BQzsjiF3ymJdCqMPrFKUSYgASnu/8bDoR1q8UBHj3N44lhjorpar7mQtm3rcY
ufduCzR4gi5uxgVf9D+Xy5njlIsHcTUWIgrWnYjCbnesH6Sdb+fIVHUr+S1kzMuzlkRFkI3Yi9oE
+u5zDRmk2rUFpmRoO+uEmGuifGoIH6ejHC/Cp87xvm/PZnkwPSIcyrf7x7SUH8eM1d/6TfnUGCyZ
ueBjUZWFYRs3tAOUF4I1grf/qBCUJc6zCUhLs3IDrn8/56Rmu49FsczgfAo3xuliQZT/zHOhVmcu
SXjp2afFa/lzdOdHKsAULSDrW1O+Mn7/t13UqLep1HlCUwcQOpdceSRmUnPaAsHP9Bj26DwGRi0P
UC28hFS1DloAumdaS4GAnMijiDJh78ZrNDPsJeu7QRdAb2E2/PMFF80un5586+GBtbULAdCVbOoI
awBrphiMEA+79+Ik2vFuIsDkNjsTghUT6LV26iQr1t7OluLeiqkDbbRSKsQBK572KPsCLxfJexDg
7NPT4KoIMqVnxmEu5Ngul0lnemoA24lKgmVq5CBY/q5wjpuTXbj16WX9m7GnCzblShZl8qMJ/c9y
hMW1Nthi8WCL9xFp1wrj8i3FQVdyKKtvDEMIPF6s6R3g4R+8yaEtYNpsftDoSz4+RAdom6D1g7qy
WtXkhdMTzk0+qoZOf7rNsw7jRjSGEpspt25aVi9xEq8YB7bgo0UB3UsyphUw7SbP33DhA0L0/QjS
WM9X/n/LLvGh2DXuXKVnNlcsr+dvWZQTAMK3BJjlWZZ5TsEGBNDXc2Q3p55Qk7UMjvnIWlJI9KrO
jdIG+v14an1tOFZtK1TiIVJrjEDaHP+hpX9UjQk6sSRI5NEai65JaYZVu97INm3jVIhk8SCvOrzk
UcVEcm3ziO5YW3SQa7R4uHDG4S0ZlUuZ1OKUWAYDTAKZwtF7SB/b12zD25L1DMIks7Kz18RNnxtX
svv1fcFLB3kplzpIPEVyDkxD4gEooyBscGrl576ApXAVc0F/7yblxsEY42tyDAkcsBhnPGTN8ood
74GaJbezzq27VVV8tRm3KZQ3vbQqkP+y+s+X7MvlN1DuHQCaQtZgwuDAm9423n3Ftm/zh9k/AbwT
ZrS3UMYA4Sa6TVg3f6mX5mr9lLvoxBZ0cp0kHkAVa8dut5H2AkaaO9KRhABDeLRUR7IrE+bumbH1
LKWifIYsFCKGCGZP9XX4AjAteX5crU4oDAyrp56wqlBL1ZHLlZ6t74UBSnMoErhl8PQy1dVkfZXk
+CuxNsBEgXNU4Zmr+T2968nv/7rJ50+7EB00QKYWRmwyyJxQp+XItDk+r05zFuQT/ElI3j6w0gYM
nTon6i9EypWoDSifzua2h8jIAbAosu2sF8QtoBNwSIG2MWMAYNRIopEOtYoLwROlzPoDJolo3zlH
5xiSn5/KrmxQNX365h+G3sxukI41LkVSblJqgIMe+thN1GrRXpFvS6R5mm31qK4Lk1nRWjRBFwuk
zC0I0Zo2KLHAIEBG2jk8++erIb7z38qWswrr/upY4uafX5ybKHNamIYQp8Q5mXhXziOGhLM3v7d/
lFE1ugisE97/aaNsynZo5ybOa74Byboy/4CHiCFz8apjitUA3ZqM4QLKwnFIsQA3QBUP2bsPXsLO
Kt7QdltKNsiD7+/fot5fSKLsWdzmvSGVkCSBm2YyVQU5jxA+8bv9HbJc8aInvpBFGTBeraoKoMDw
TkB/3z/2gGtmvGYZ+0Y/Weran2SMdIoHEGti2GeMCVCCDOID05NlpBgbRwN3KqGfKFqgze/ZMCX1
AYQQxUgk3xzXYKS8f0hLD1qYDV01DABzCjeDzVICYOJciaRDGnlOF+wxUWR0meNNOUjhfhuhq/ON
JRWpw5C79Ey5lEupvlr3mZHqkFuXqIurQO/2zRJT7Y6OP0hZH8Exw1D9pZKPiL5YHuNlmKADkt/1
jVbArVMIcSAd+tFO1z08jYyoqf4Gs7UM6IOD8cESuXiUQLc9D05hZInSyzoqK7mNYukAAHs9IUDS
zhQS/h6fIxAPsY5yKa4H7gx6RRVE8JgSvl5eHtZ60maFdGj/+I/pultzruQOr/Fz7MgaQ9jiwv6S
hWGIa1kgIZ4UMGliKxXA/BPhWQV97LP/O7f0r/uaMhukGxt5IYl68nG+DBynHpJA16V0Tv09/CnA
MiqyFHJWuHtyxOsVxXIFFPBZDmhdD+EvPFNAEgTyvs6MT+O6eqm/NPBhEvXl/vJYG0npZF3xnj5J
KWh1UjMKM3Ag/IA1r9E3ZbDnol2Zv/03eZRXC0SZL7wEywRFJjDg+cLR0P9xih6rLXf6b6KoK86H
RlIOEfRxhhqMkQn2wFL/jNGp3P5vgmbvcOGpPa7jBb/Jz2vSX4U39BIBio57EHxT+OdJZzzM0asI
vBLklTCLeC0r6Kc4mXEoDkOjm1EMfqyksMXimIRgbC5BBlyyFPPWUiJ3JaPHDiPq6Io7pz8vVheX
UaELwKo8KCAT5SqUQz19kwka6cfWynDvtGwLrhvCRTERKoCgcSB3lUPGhb+9HtdfQV0PjFK1fj6l
3kETf8Z4lWfHUlvdP0aWCOoqcKIGZqcx8Q7gi3OiZGP0215mPT4WhaDdFACrPAAiaIQzjDmPwKbo
vEPt16QrTk25b41/nKXSBDhVUZlnpwVgxV7riKyMnJBMU+Dq8VZ5F46FZPPR79o4JplK6orxaJ1v
7LXhupZGGcgxrybUtoXA9SXfMNsUpJ1cDQ6J+4ez8DydZ4BRTkIuFUui03xBj1GtQgvBLDdlmzR/
At5WgrJcQsZyBPXia1r5BIycNvj7qmnTSyXotoqZjuwIhi07UlElHVlPq/liXy/9+puopZdiwTVx
70duJBvbMnuSemPjJw9dxtL+28ljzKPPsCW8rCHXg5mM6yNNWgyXyX0cuXrYWKX2VmS5GSDI9FEO
Qp9A4IohGX4MhWFCF1rLdAGNmvN4BuapDYVaoYRe3wbEoomLhpjVaKY2QUeMFTn+yrcFi7NrS7fQ
BESqFchhrICEK9WJrcZ5EX7r7n0NkBZ2++pbKBMwGVET6V2HNgwRTDKnCQ2EaF5TJYDKt7tO+BLi
zMx+S8oq0sESiHQNJmS5ZA0ydpF7R8Np/AucVXq74zi7x5xV9JYANSwA9w+mx44VGMjLI1gJk19S
BQgzU+ffDLAh31/D7V0BFO0MPCPxgG/ErOj1MUaAhRDLSk3cMsl/60BDlUFAdl/ErYG5FkGdWFBg
krtJNLSqAHM2x8yBao0Vq1B+6xOuhVBHIWudD+YMCOFXyne7mhoCakhg0EqHyQb1HnhExMIeWUEf
a2mUgZa6UBnFEVIVzor5XR3aosh4Zi0U82BkJNT/8TrFC5W2nXzv+4pX17nLVaVTa4AlepIx/A7G
UHDoWYmyAb8P6et4FbDg428DzWvJ1MF5/dBKU97kwKJ8+iXlAEBDjwPUtxcZSrjw5rqWRJ1eDUDB
rPDb3AUJqYaSiW6XEQkBDKmvmsNI+oARQiyuDO30qIABpRim5FrrCylNIwPkZW4qf3BNRTqNg358
lOAIC0VWgLRgJWSESH8JoywlP8gpmOULLA4EN6B0lNpPLV+BbuSfv+awi2gSAbA0nnQ34MtaBALQ
uMV5BX0J2LSNGmwRtGsNoK2jg+A9DeqpioFVjkvIsITLBwgcDDRYIB8FNpnrDTWmrBVyVIJdb9pU
AWelL2iorXKw671o/Kny9kPEcAQL2T28V2eqBuASophJ4wVqdVz0eqAWbvg5OdnpizP7kwyiHluH
3Rd3yAonL5rFiqyXvP6V2Fm1LoJPvg51ALJqhTu2n/JP2mHa0ksQX9g1t5/ytdrb3rcYrWT90B/H
2HjpgBA/fGidraq+fd+wLtRyr7eA2vVmADxToUqFy615UwLUaPwibsLVsDPsODGbCLnHCVX/wK4I
+L/As0vQ2K/b+Ztcs27w7avt+lOop/Y0Fv7IFziNaDM5pQuoJeS40O3dmfy7cSj30frPOjO5k26z
Wjhv81CQLKoA/RQRW2Kq/fpAIhFcVlqWFW5egMxGwet09E3Ax0cikkMF8aWRsdZFgSpSheiABLiU
Qgnsx8YPgAyEeq7yDloXk+8PkedbkerWeQ84e4a4BfMB9gO8dQCuAHBVOkFfahMHxnSxcAExC06K
bMUBWybH27j95/jbAPkBjAIAsQGybNxMSEwSn2JgKyzdX/NIZbxCcoa8+EeR0aK4FMNdyqEjZ18F
cdkUQU7nJM/N84SaskCiI2eXVrdD262NYO4QYOzccwbzcyT+U2Dr69TJVu2X/2RsWNi5C0EQvgdo
dTLGQsCqSt9pNQPIaJmWLvhMzTyPzL5mPBaWJODhA8QamEjgOc0/v7AaYtGCS1bKSrcOU2E3gAHN
Bpc2y62dKydU+K+g3CEBEwwIHJgwuhZj5EUnVGVTusUGKJhEcuI1b8u2shvI3jfVNQATHwvzpcfY
9EtisnJ7y4v8Wzrl6HKDy4tMbCFdrys7zQrhBMJTFqzzQlkUcFQXi6ROS1b6tGorLFLcZs/ce4gB
ew6NydYKs6V7TINHJP9gvF8XVwZ83/m641pI1PEB2DlN5tkhEGgXVpXujJiJVMcSQR2d4iul3oBq
zDXW4jb6HsFK8aFalV3vBdvbqV++lX7ddx+LHhRYkH+tijovjMLIYV5jVcFG+ZbesaGvkVV9Zbtw
A95rYwtIMzTUYnLjmSF4flTcqKkM3C7kf9HFy1MnGPpRWAcG7r+Sgf4GiPvHxLP4ZmWsMv8g4JWg
RyXjAi5FKMDqmvHjFfgIQBpfXw0lqwM9RvrZbTBcLdrOKUE1d9syjPXynoKlBpdPwpAdT/nBZGg9
Thr70kUn/wpD8A5nIxIKPLPeS2grb3fS754E5E/EQhJdepCjxfQvyecNuDAxVZqNqTBBsnIcrAq1
Y+Ux2cnHyfw0rHanMc5w3q6rI5R5TCkDYw/mcqZqoI5QKYC/VmcwmaBZy81KC9q1qoyJXeElZt1X
F/HmbUfJohxu4AlGlPlx6abDcxr9/hl/BZ2JSZFmNxqAr5GPNUolxYOXWWlDlOYY/cK/41c1bLsX
f1OPTuKLLHVirZ86575qfaHU8U2q9D5g9kfbBMITF3yUoBrlAxKDw3IF1ms/NblxNWH+TXDu78rt
u/BqV5C8u1ZoyZAGcFrgC5r+D8ZlvD/gvM7K4yT1Vj05ivaaT69Cadj3xc7nenXuc9ZFwU1CnklE
BESdO8b5m7BT29bV+9QuMP4sbEUtM5MhB53M7/uybvYYyIca3DJgxwGCiCL+9QpDTWrLUlUrt0yT
9yL2nazAsF7bvt4XM5s5aklgvjsjnKMMhgz2tZgMBJvo1oOYekTvr/QUKsWqz1ESyxlKs7SeS0GU
vY1rbG3aQhBAmZ+jHOO2qXGY5JyxbQvrgX+ck2MgeESOmnq2azKg2dIqxHoKtxjQXxa8aIWTg5Xg
/r4tqAIUAXEGglykj2krLoRyHIEao3LHVzlBr1d1KmW7NZz7UhY27UoKdfkLte/0XJ4qVwO2ZB2d
QntCzvi+jNu7pECnEfsinYjpEkD5X6tAEyWFpAjg6xAwKnnIu1ICtKdQof93LKw8UlQzrr3YLAB/
YxqiX86sFeB9bmJWFXhpTwFviHoJoJoNFKGvP4RPQUNagCzW5TU0OSnyig+/0eBmelpoyQYriXtr
WbFuuAx5pqBEKYV+W0RZ1IuJ7gMdtviY/O+8BHpWYEkiCm2oQUt9vuaKU5IHL0PhGL/6xl81qTUK
bsCvFbEzUYtQtZaAEyjpjsagsah5brtOz9+H9ORMvwKgTUqV4yruMh4AeW5bGesmy0z1O5ASsB79
ErZRbcbPhUYCac3x2yQOHV3aFMOhDoAJ5NmjfKgMEiSv91VFvjUW4E1FqlQGkjaA9ShNaVswVQ+6
hhh3LN9AY2aCIpkRbC5oPLh0wA2qIoQATgClA6AuC4asLxu3ECZLDLeDr5JYZRiJBUWbubpAjSJh
IP7m8oKFWCunuG7cPN4K05/SMKwoAkBbAJpuiYWdvWCRroRRdzjJfUHN1KpxlUo3xRZUft9d8ROq
v+6fzfxrKEOOM4FbksDfZ8BDXV8eVFiGrgry1lWbL06KiQ4COcEXCTqWRP4FVJX2fXm3zy08BsBK
iMyehIoEFOJaoNT7hSSrfesG+kpqItQf/NRS6vemEYlkuPUmA1CcZo/f+TO/izf5s9G9GPEWmuqq
u1pe3/+cW72ZAWkReILvFcjdyqy6FwFgkiYjl8ghuqSzU6P+6Ok+0nKGpVySgfQimqVB1IFaHqX+
gZwnXCplrVtFKHb4xyxHnqljpLxvdRMDb8h34BBRpkPq9HohRcarddQWIOh1gLcHU+yjDwwThazn
8q2+XMuZF3uxYYIuKLXcQA4I6SSHt/VoFaWrbiI6i7z01mrMknCn8WxFG8pZkS4kBVIvFygWtS4Q
hAKzEYajmOUsa76wHKSyQfgKmBg8qmgiirr0/QlcgJ2bWc48VAECb0aad9bn6wsmX0mgTr9VSyMK
FEhAi4tTmrkZbnTngZUvP5MF0WKQStbhhw3gVdAGMNSMvGqlqHMTOT30z2qPCB5glVVpBuFLGjxM
bfHOD+lmrIECN9mjd/AG2cHUDrg2bP85KOxeCklyyDNTKp/yMN+rYC83csKxMK4WzlXUABOMGBU0
BKB0u9YgHcPbeJyUnevpNbdpki60u3r8uX+vb5si4W8upVBesKiqoSrGunNT4IL6ZiabSQD/LH8G
JzkdTOXo91lJjPw08Nlr8UcNnGiyfTFh2JeFxYIwDPd+LniDS5r6jC5XvQLg56MbiSoxupawGt7P
4QZ18JAAm4qIkgdRCWVPOyDE8EXajUhIZLCg7/EjsIhfh31zqs10pVoJ8U/hScfIITDuNyL5zZoG
XDBvCo+gmQfxB0gUafPGBXEfc7U4unWG2n0amGCsTOrGun+gt+5QhnPH4wYDxXC956jswhqoSZ7m
0+CNrpANazVCzaLXzCx7E1kJudtixQwyhLXMbR1o9KMHW/omU/mmriZ3NCeAR0m74mlGVxiAbpLZ
424k4Qk90NFqerq/wqV9vJRLWVZ0CbcZz5WT+26dGI+ohVj9ek3z7l7snixGoJuu8LsNIq++uh1A
pzE89hA7rK7Thej4WtLspy4kjZXGge8AkkbzK11FAGvRN/ImW0+r+r22Puv1uOIc1UVWmvQmRopt
FiH1woVAWA6uelQbQJ0HA3P9BZM+aVkJ9B53GHvgbGoh8bi3iAdU1Y/C22lronhpal5PksdcfK1q
J68CJ876Y+gBNgJJykKd1l2+B7eeyCKQunU38xDTzNclgx4R9E7X31YFKZp/fUF2Jy6ZzHwSZGsS
1WCdDEVHKjlVHU7lAV8eSerqvnYtS0aMjNE2zOXTOQhNz5GhRfLSrdBj0qP3ItNTwg8rf5PX76Eu
MDTu1u6hwUUCjjZ6fRD701ZJ1/iIm6JIdsMKWPBc4TQcazJ4IZIEZCZQ/EEMjChBkShVE0YtRU3R
kN0msItTBI7eZjPpRF+lP5hf2heuyJFYJP0epC+S7ABHioCgaEY+NTtmJvHWPl1/DKV1kWdkaezp
sjs+8KVZqjtBNjErBh6fcNjU7Vp30vJ5egXR39isRcdoN/fP9zaJOgOIwg+Awwoc2Aiur1Ur18t+
BN+B7JYyh4ZPUxIewp2nZS9FJBK13SbBQWy3sb5VBKJNuqknTqR8Re1j/3X/S24rVecvgYMXebAb
4iZefwmnlFqpTpHiat96gq5vIjePsX/kzPCkAGRcsVtulZaHcidug63sRg/qsdomj9MPaONEIr4J
2hqtVwaY+QBjk08MR3IbjwG5DhRcMyCuIGHC5frr4qoW8yLC143Nd1uAddJ4SKU/f+TOqkoOz/K3
+7txi1830wJfyKP8MyfDGKkp5A3dStv2e9fYeuTl0336zVjYmSX5OhKApJkNUIeLRJmAMi4+qFXF
LI4VVzoCbBucI81pmBz/MbRjxVExC7LqMbA8PKK/r8qJvytfDcERD93H9EvrDpwzybbYOJP2oKjr
jAMnhj/ZGElfhTKL3O7W1V1/KRUTN3HVdJqaKmiS6Yha9mSatop8Yuz8vN6b/UDtCQUMmAnQnlyf
tBgIg6/VveJ6oxlXEzFkvCIeQ1EhQ1ARoEHJckOMOHZYEdHtiMB85og+dYxzyqiwU5INpc7HlOsU
Nyy/lR0HFGTBymqrS4k0rpvwOKIpvOUfp5Cx5MV9vZBL2QBl9IRWqRsFlu+1Cp8znHjxr85Ox4wY
ljcHnVT4XjU9N8b5pLht2LiTFq87vVlJysBI6MzG++bwLsRQyoxiYaBigFpxlURZKX2imtpYfFdI
yiZGl9ph0rLQtRY85OyokDPH2YmyRJktIS29BD1CipsUH3G1CxunjpXHCn6l50JQ9nD2ff1cWiFA
csApoCIfAoDJa/XM1ViTJl9V3H7IwLz0poj9KvKesjwmQ8Wic59Pnt7OueEWKTgEz7eUzGE1hEA6
VFzMdKmEmwzNzjPQu95f0kL0h6ZWJB3xlIaFxQvsek1ByyltBmoYV01CRBi9qcSPafIqK5jJkW0V
igKaH54Mdt/ZmTah4BRnTmlsmtbUQ8eQPiI0WzW8QtrUZiYUFgOGM8sWHuTzNA2140obTq0Yq7Kb
Rcm2KXXiAVOUw/liQCNQRaIFeBh6nAn8mdycPhOQcbX1KhVMSXr2jTUGhg2ZeE9GRLp2n4Ss1Nht
kR5mA+QbGqoQGnw43YlQjVMjAUJMdgWwVCmSKYKKsqoB5NIW5BOQOz5plcfw1HO6NfIvNWuKa1Eh
L8RT2zPISNhB3RGcDmlJmmDs7TAqS6v2MUCG3URvhDFKjFuwpJjoPNeAL4rmGfRFX2sMD+DcXhvh
tDyxrldIcEWWPBqJc18xtfnbaf3HED/8MF6RaKunzIlWgCQw7iXEis+I8G0A1j4a5v7RJ84vgzjf
q5BgWHuD/2ouZ5m2vd++2T/kc//58tTuzJH8Dsh2/WSv9h/r9cN6/f785+HpNSfWzvLd9x0w1HcP
rJappeO4/GTKSYLArGvqEdraTI05RC/auOs1YPoKRwHtGvf3ZzFKuRRGeSwv9adaH2XZldBiX1Rb
NDyK2oucOcIXB2gp2U5fpK2+j4qdp7Pq/0te61I25bVQ2ZHqKMPZSMmHjORlX1ktK+o7E2jeUwDK
uvseXxTNoMnu7j0ng4MmeEBfg/qWiKtkowFqHdAq9kB0YDaffCI223qP57FmKcwR/aUAVNfArDfj
6fKg/rnW+FhuJQm8vorrj7/yYd3NftonzXQM6x2vOFWWMg536YqhJoKhPlj/mbrqWmDZ6CVXhWi1
K8GhoWCEKmDUEM5vC3pzkaSF7RLwwsAb5FoCOgoytHElqutsNpy5eZ7Ij2rJ5FuzNfPHs35OoVla
KrEjdHE8rbVN8v6aEszOP/5mDcIt3fPLL6FsmD4Osjh181qV3eh6Uo8X2C80QjAc3fmQ7q2YcnQ1
iMDGTMOKUzJuU/L+bpCv4xfg+km1f/9ynje69ZOaPjoCDfP03b9nxCMFQYIZyK7OZ0AaM3Yedrnd
7l5Bzcz4uqULBfw9EC4ZQIG5ISCfykDPwqJV3c6TSDtuO2mdpx1DqxZ3+kIItQOc0lRGINaqO8BW
6OiwFHTShkTLP++bpkXtvZBDOYhaQ7a4abCY1h8ys9VqDIqU8cjIVyxvmTYP5ijzxMD8FRdpK77S
M2PqBtWVFBEPhX03rgWJlSRYijCBZIlKA2IkFbN410L6NO/8IMtUd9TRMvmKmYTiRQM9Mo/kRP51
f9sWj+dCFmXQRfCUy1WUAhnV2E3fPGjoQO0o1KygecmYgUj4XHKG96YBfoWu7Ss1KFW3ACB6JG3q
mgcPc2kNwwOCqQHFRMN4vL+yBb+Ic8LzFm4c1MI0+KleZJFfJBJoc5Rx3OlAZ7ebUFhNhXqokSUC
kXnIkLiggkCSBJ6lzGNuC/3E1+dmjKBn8zkYFakS3oQIGZ6ufr6/qIXjuhJBZQm0MBczHqQcrhDL
REJbr4y0yeSk6T9mg1RQekEtkseC8Jduqk2m0G9iAYLK8jc6QwBtT8aBMUu4cJmuZFDuYGp4zdcq
yGjiX1hLq62FgdEOvbhfSGbKQIfHodLdx4Y6dkkzQr2HRM1IN43PqoonvgzEeBJjjOP+6SypHIa9
0LinqBqPp8O1Aoh+lub11KsuJ+aB3QU5OEsnPSZeHWB0Kg2DVZsHjAt8po2gXAzSxJoGAmbMSuK4
roW2BZhBhZTHEp2UABZNI6/R6hUI7PbMDAO0DfPokx/NXj2eTh8n3Xoko5ORPfDpLbMnIln/6cEy
/y824uKbqI1IOTQVAusB2mM0z0046GastxloN7M32RhJpxQsWsklXbrcBfF6F6IKrC+YhlNdHYOZ
1WMkbpKQUaFdFAFzAhpG3Auc8bWIPhtSlUNN3ZWnY+8/TRij6nXG/V4yIWgw+0vGrM8X/sXwawDr
NDLs5NR/D0LzzeW1ff9s1HkrbhTmQgblkRuJr1pk8jFSsR23AKDGm9psoDt4TeNPTKr3nW6223eJ
VA6C4OefHIh0UKwYqoXhhdx8/Nk84vpsVAwEhaYMICXN9ALgIMuksuNN9KoihnnrzNohPAFc3sO/
US8VsENIiihoRqFvdVfL4zDmGg5b8WVH9BN15af5ezGqG7EV06OKmSmLsWsLm4acqT53S6E8K1Ob
hjgd7HNaormK9jImG7yA8igyxTz+5wEGxv3BKKrPc/0aXRABZPnYV0KoIYzBCAOfSaBE61B972u9
/xeX9G9RKJZe61qSKVWpKBz0ua6eIrl7lQfxTQuFhqj+qJhBO3TO/U0853Vo1UN5W5g7vM45z2uR
fqJDZphq7vuM4VThQfWKdA7IdsBlSmZuvQSQ7IDydRpLB7HFu2gLBCnpNYoB979k6S4juALvNrK+
t4NNmaKUQyJXmmtwW0594PkfA7HPfRlL3gC4L6ggINOuotn2erGcFitj5+eaWwZTZKIGdqpz3DBF
QU5ZOk3R6r64xSWBwA81b3BbIeN6LQ7NBZMYeo3mymlEFMyj5fpnM73cFyIuOVRUTZEnxyAMGhwp
y66NgcyFY6u5lTeSoN/1DQY81wLwu5sTn5BOdwwdw5H8qVSRoZNXZWsm3g74sgSsUdzj0MUEdQ4y
cD4Zvf7gBwBPAhVRe+JZrce3UwkIYdCii+BWRMPfDZ98PzRVXTWj5npBilZxyQmaXY+Hnr8RG0sR
TBXjGWYtGv/iHDQcgjzPeqHeSJnwCgQdQO2QtP8h7bp6Yzea5S8iwBxeZ8jlcpO0kqj0Qkg65zDn
zF9/izI+e3dELGFfC/CDBas5qaenu7rqJPQd3jlac4ZuX2p7SDauYLm+KxPscbo0xTilqkefABfB
VEu7zYAfBcXykeYE6Qq0KAFF9pA5g5niuQnWO4QBA4mpf+isCb2LCbn37d++RQ4hZoEE0EHYnc8Q
Gf8PUR6ov8DhgF4GEK3P+/biSkMCPVMSMIicwkl9QhD0pFZaSb1B5FfO23d49WM6EOyrAGqhssUi
jYMpKZIxNeCjcVMlTkw6aD3MxHt3KGNtBXPmp+vIV0IOuVOAlHem0u/RAgRfRzDw2yfl+31x62vY
81hmRVD4+JpEHYncmsbrmP/iwIre2F62V9NTFNRUUpGzM9Cf88lBDqPNSVU7Y27JPXQ7pmEDkiUi
lIBlc3tDcoBbNgt1P9ZbKdrrEZ7TIP9sYiKB9iPYpUMIqsy7ut3UHC16vH6pqhP+FKqoYKW12ase
aL0cpQAPYrc2WKzhrbHOYc3FGnPR0AzToMErdGg2DMErtAYUWPI7KBWjXj2/6ZCfvbZQx3GBM+7r
J224byaIpIVPupTRvF25opYyNmjaklBuwRkGAIM5Uyha+GGQYdkqnJucvIKTydQQG6EmR3ArgRbD
QO+fSrGZHryDb/3+0snXl0xUUuJgNRblv+bwZyS6dY5NZCII5K7WCigLGQINqBVcXSgfqhKrnNCV
YqNJQaSfJP+DHz+yoQaj2UeZfRhKacl6at3eyz/JOOBKL+0xV1lUDqXUFLCn6Z+8f/QgqZ5swap2
0gLc2kVJ+JKmPZEherYPo54aw8bLnABBIQTRGzEGD81AE8GSRgkbcI+3OfWQNU0f69JMhLdRoJPn
05QjRfmQdM969xiDtXqCSDe31lmxeC3M8zY3cQATwkI5h7bP/VJJ9VPi6MObB069AMUmR9524MyW
T8NKrXUpZa5d2mNeJoEWq0ZQwl7XNHTK0xfFeOFbaHfdKTn1jXOhw1ODHGEKLTU+g77QU9aISL5D
DfZ8Xn4D64sCEBXM3QinwbvjA+plj5oIgFpFQAhhGDa6P0T5jAiGStpmSmnQD5bGf/Bh9VAF2yIA
uf1q1+68ZX580twPgsI7qAa+KzEXLqPhA74KY2ypHut/kkpkgPKvAvpg6i7xtxC3v72FF6Btc50d
JVRE7xCZF5ktXNZFxuV+oZ9SBW2RlnKvAHt28oe3kjZpTSbwf+TObZtLhcRLm2wNHFn2wlP9HNMO
BDQofDYBHbacBfIecq+Tlwx+YpbDG4l3QiO2uaqJOC/rzzn+e8xsPmJUyzqoZ/vKsGlqdd8VA5CX
HUUbm1rbwVjTpr6TwAwPlWnRrPO1xtDZV96yz2z9dvCjBgJ5OtIAxU7iXnWJarzDS+ifhObS7cle
3E+IfGWQFehoAme2eCQHyqh7FY71KBCwR1GjhvBcQiJtz6n3olTSeK1YtOxKLmwy114iFVIlAbh7
kiRLtnstpRomF4VgIB+I2rwUruD9uT3MpSgftXc8D8EohL4IZpi6EpUSp/f6KVR4s8leeaBx8vjp
tpHFdUOuVkTsjKeoyIwLjOaCnFe6doqilIbi1usTU/OsBvLjnL/CLvT9cv6xSbBHAX9Ghg6vXmyi
C0egch3w6jUcAbq/zciJHJ6iE5FMxCcyqkQ+eTJwDwdggUIVbjI58okq2FY93OeHb1UF98MjqXNw
QeCc0AyhHMhRUEURN+6v27OyuMPwlkPiARPz470cgMe2zno4ciXITrqHHTzG+xjKSBpYsMbhPa5K
4mevt40u3fQ6lgAAmhk4zYYjvJC3qIfDqF5LJIsRjRxSuzVAvZYjJhFWnneLu+vCGrMWZVNBxUfB
hlbhEgvxUxZ/jXit3R7S4hsS8QTaGw2AntBSdL3io5HGmcgFcP3cc9pCilb97Gqn7Z98/zVptklD
WgD7+BC30THKTqmwHRQN5B8gZtc+I+M4zkQBLWioxsKqpOKl8Ru7Cu1Ct4s1IvqFk4AIAaw/CqJB
iBcwOZJYlqagHzH9fj0SdXiTvQd0DpK4v6+iNcKrhV4EwPEAJwc4D6Ulg30pxYY25kYyuzAE+ohL
ym0Q2JO2HSuZREMAjDKZmtiMkaTryDDhP0JpPnpS+pXjv+jXZmwgOMsEJNn4eZtcHElfmJqy4Dr9
JPhWoFh5boP7v6IKEgsBoNHCQ712PS9t80uLzKNZS2U/ioLZrYV4q/sT9+ZnsZV7DXq8vqq4f+0R
ktzehmsmmUC/9fI2SkaYHOPYmmTE9c3TkNzl6FL2k96SuTXBsTWDzOFKMbyp7obZ4M7bpXV4iL1f
pf+ghaqZhd329vCWvBUqbnguATswU3per6HSilJdIYNzSlUkP6q9oG97jqhAMYJAV39tOXrb3mJu
Dx3YM4va3LT3HQdfbJq+6jOgJ4BTm/UMdIh9aHh0F/fSBsyB5F22SqKCkh7GyVMM8qSOPNV00vD0
tbJkZWkXHos6UlQGho3+VhC2XI9d8LvREAXkh7GRLc3/FIt622g6yfs1bqYl/3BpiVnThCsScG3A
UuK9N3xF5reQoEM9MkZ2jFtZ0sVhyQK66cG7D9JlZkn9LvDLqAu0E4pPiKCijSz6pFZzKvBrueFv
oBNzK+uzc0babGYWNRgXEBfd5JdlqM3okzBy0AgwaY6af0GIkHuLBysOCjN2W440n6NwCOuRggcC
cJjWkYanUbXFeK0iueSV8EmAviGXBKfMYrPK2KgyLkXyOO1TFD3dSniQdStQ3wsudbT8XvLzZ0l6
ub2tFxf4wigTwsaoLahDBqMdfC43/AZy0Wzy3y36RFC/XLkZ5wX8Mem4EFFwxY2PzPH1vuU5Sc3C
Fsb4MIWCeAIEIZeUa5wfi9vowgpzOtopTPhuKpCQE3ZjikocqkEduuD7mITjGmBi6d0FXhjca+DZ
Ag0mm5buJZAB4upGGuy14c3PySeSB9IdCEw++M/JCsJocWiYOpwRvPC1b+j7hQ+ahDJKsqhGWj96
0xs4cfmzrl9Ebg3UsrRQKiIyAGfmXugfAbIWJlKXjtpp0J/C6aQ3v/79rpsRtt/xsC6znfCV1nkN
uiO0E7iYiVK+DSCBMLLnUvZJr3zctjW7KHbToc9mni604vxoiS+hHB9FaHNDR6g1iRXJxcdkQg3m
XCN9veaZl9JrgI7+bY3lREU9JBGBn9ZOWa07Un7kczBLRW8V5wjZRwBSLY9WCjxbkOyjJDCLSgDH
z7QbksoyRMQ/8ctQ95SvHT141oaUeMad15+D3Oo8yoHtfkCSO9zH5U7gnbkNeKp34J1wwHWudzi4
D2gRBjsIyTh0jmQHkFi3I+HSB80PiTiat2d24Qq+GiuTswT1sxeC/EI71WLw0De2rnIUkHh0Uu3R
8tM7jbBWclralzpO2sxQAmgFW9LrET1KMaqmp1SLaJTxR50rnNuDWjpiEG5AwxxONRIp86Avjpjh
tS1EYhXtFOeyTLpENKgmgQiAT5FRKnxfW7n0fio5o4qiGyi8QmkARJ8sGkrjgzhtG087HV8VYgLr
Aijm85zhf30/fkbmZ47k7Cv+7ROUpOmc15fxY6sJ7dzbQ19o+cSXoGcKjzEUnsHrfT32ALTUUi/i
U+TBklqSamaq7uNgq7YOPzndENP+1NRg+t7xALtNUG8CThM4nZE0a/QdbPcU4CwoLWJCkAtA6wgW
5PpbEpRR86HxJle5m1rieZa+A0dy8pgcuu30ypV2/YxCnCnsU50C8XSMZHtATKYQz7f1eoeygV5Y
z8EG6bDo3K4sGuNT/vo40KWiw1Kak5/z7y82iZ8PvJaEHe96pVrRvivRoCXEyIsXAchgB68g8dTy
OK1cuRL6sWv0bRpdGcjc4+UiQtXu2rQxlejRFHreDSIinif9YUBx62P81HZVbKORKZTp8GdAwwuV
wBZwCp+Cf4kT+esLAAiQcDPMapDMLpHB+RzHoca7iZL05oR7goiloNHC64KVw8gml79tSTw6UdDP
Nwdrs0O4mGheKdsAkiq8i9zIe0neX1vrvX4tyK6wb+99Fhj9wxITENbtzBHNp7w7F0QUgEFylEQ6
s4U4kr9VbTQMU36mRTQ3YUd2GblXbMA826fR/HP7SxZX+HLMzPyGiZapjYIvAThl/oijQBz7nkzQ
fD3sIqSAVlqM2Oz5j6EzAVPR+GWTSX8ZbPCsMbuOmCWdx9dZPqXo+F6Lv9kejx82mRMU1b4ogbSZ
d/fHzeencbJ3vkl5oKLXBjf7iYvr/4chxp+Hvda2Qzkb6jbmBD1N2aGp2R3N88qyMXfTtyEFfGOQ
ugT1BASbr7eqEqWF3oEtyYWrDul7UFnVy/QwJ0o9gs6JoDV/Rb9v21xyQ0CbID4TcenhcXptMom8
XKzqgXc3CkeFB26iu7O4VlxZM8KslCp2OIUJjEBDggwHA6eCgmbx3yqufc/f5WCYhUo0rh6gJcG7
pbzJX9AC4ejPkXEO7kpSalayz3OihTSJrAaPIg2KdrfnkuVA/Ms+GsJlXH8GkFCMA+hzo5LSsRdc
1EUbjwB/WspkTDb668mlsbTi2ZZ2iw6tHTArzIlhFn+qlqWu9548ulwuzAETEI6b2wP67i9md/6l
CWZAeLWnygRCSXd69GLyHH+8b4A2cqp9R6aHmfnAOMotycjJQi8P75NfK/bnm+iWfcaP5TEYELQI
Q9RdBZSuxHx/giKbrZuhHfc7FZbhXCDW3kPXU/m11k2zNsHM2eCFoU8BxxrdIhlOuppv2xkTe3uI
8whujZA5GnWBY9lX2uiK/iaoG4vnHb1Aoc0rn/6DISQHgC0zoEYoM2dDqQJFnqRocoXABeeH0fzJ
J3QjrexJtnP6+wggpQbBWlBuQR+HWbEwCYc0173RfZYI7gHhdaSv1av5eoec1gBKbsEnD/1biL4w
9HCgPLB/dOt7uuay533JzurlVzArV8bgM6gibgTz4DlQjpy679fSsUsLd2mCWbgEnPplmmHhZD4n
sQYKp34kVXuYRGklbcjmB/6aU6DzIRYABmd021/76CaUxHzIwsmNHOU13Qr7qiHRZ+qkIL4DtPTz
9kZZDJtR9v+fOVZZTynBax/HmLwOUDy6Pw4BgIibzHRyamv0ADFEy33z7l6+ELBZ1sfjuSX/lqKX
HbLGvAv7NPRTeQomVxyPJbgIg+LM6yYEj0jfCkSpP8LW4uJwbaYXFhWZs1lpGu3LUH1gahl44vtx
LOiTm57UZ7+kwqbdadU+B6ORAyL7E5JNQG4c4moms7897d8JEWbPqsLMZSIDVAPuPca2liSJGpUt
73b+xyA+5skLUM44p8jjfaRhY0/9fVDHuyCWH8GB6kScZ5d6RrTXViF12qDrd1t6oKD9KAMIp/p/
lGki/EryiC3Xz+uCMEFDyI6mdbBVMltxmtREjOVhcuXj8RU6c+973AvDF7As2IuIVfLKzE4+FQmd
Fdyfb08Rm95krX///iKUH31BkOpsnNyh3oFtAwUv7YXnNoN0DmtABKq1LiOWfeDbIC5XsE6gtIhO
YsabZTnkdTpBnVxvICPyBYNvWF4Idsf4xCP/IwdH5GJ3/FMqWqK01my4FOCq4DYFWA8dhyjaM9Yj
lQ/boOEmt93V1uuwMfPRTjgLzGr00ez6Vdm2xdW9NMi4zWnMpgF4cd4dSoUUEorIPc27HCA6c/hs
YzDTJbTKoMLXffm+XUD4QbjjJFPF+0a1exkVRstoiTwY1A9WjuZsmj0dSL2hyAigpKCxlAJqnnEN
lzb4NIG8Q7lR/ajjFRTmoom5pgi4GFCxbANW1XiRUXU4gCnhgDXaGu7wnLi3t/DSG3EGYPxthFnT
OAnaRhVhRCGVKc4cdrvUhmNVqbmZNsUhc5TDpldRKjCxoRobLqB8DHb8PjuGm7UcxPL+Nma+PsgC
zEnh65tFEopO9LWCd6H0/RW10A+qnaqPLS75I3tgvttE3O82hCYOsJJrrZVL0TJIhwAz+q6iIJl/
bVzLsyGSppJ3ezTuDe0r6tktT3mwjSa7dpgIUgNQixE2OUhBueI5+bcSLt+nG2SSYI4AAB0wRma7
t8mU6lmAtfCix1Z9LYqzarfPuk+DYCM/yY8SRL7luQuvtuuAoF+iae8koLJvb4nZZbI7WwG9j4ZG
RlAwsZBceNxCDROVd0WVSACFP1eGGTp1YMqVWY0rUJKFwAgtGsg3AVEmiyBVYeZcrye5T3zBFdBz
FeIcSaht1CvvoHkP/xzRP0aYS2IsS3GIOhgxantQnyPQoCYk7V5vz9vibXAxFvbCjLuyFmWOw/4Z
NaoZb033nEb7IDjryjEZrK5HIdW5bXNx+kSQckigO0KClxlZPmgC2MYCwZVEyzh1/sqfZ1P/3zsS
SIr//X12SE1cdkPL56Ir+T4g0TUvh2i80Apx4/NqkoHydMpGkkXZ9CH0VfrIzeT4EI32M6i14ak4
ENnocDPJfhgam34sEitSPDBl9Qbe31bWxsZhkPIaN1gkoP3Xa1q8aCYBsTzh9TKTSOE1U2ClPRf/
GtKkfQ8MFYd/qCbcCEgpoTal90kn0WxqDJFm/hhDKavuhcwG9Wff0AKvDGCQOLyEaVakyh0aPNPG
SqVEfs6FTJfB38xLwOIqYZPbxTiBLVKdlASQzpJ7rfpqGDa312x5n1xMKuPk6i5PjbTFoplNjfyD
tk3tFGmpCd21JLNvG1t6MSPL+M8KitcHjO+lseS6SHCrg2BuatqZCRSJwq3+eyPS5m56EElzGqET
wpvBvn2KwBO68gVznPjj9F18AZNEanl5VJVy3qP8vc5ZHE+6+k6RDmViFdO9z1tDsdUz3UyqDV++
giTS7NTMlL3zCO6+BmQy+r2RrLWjzX7l1kfNT+2LyC3IFbHMVbiEpLbgeXj0VngvIuA7twe/dIVf
zj5zpYx1MxWQghJcH7Lj0kFDh6lhS0g1pfXKUV0M16E0JiM2Q2MpOlmvR2RMapclAhZaIRB9gtis
tA+fO6e1U3hUAJMO/EHeBkTcJrvo3H8WNCnnlPNqFnTevT9n9p/vYGY2LoIs5z3A3FIU7+6bwhz2
+iGbiEX16uX27C4GpFAfQy4db3s0GTC2+AD6ImOeCS4/WugnTLZCh6IFBDf91533Vd8VE00fV5Z0
MUa5NMqsqTeV6TiqueAGDsIyNEmp8xRXgHWY+l3nVqCxWqMPWrzAIMUErlkw4SMAv15b0Q88RW8K
AWkvcZdnZltb4hoYd/FEXNhggg/fL+q0EGCDkyh/VjOLz9zczHUyjitx7eKlhY5JXFd4sP1QSMaa
ZUqNMqWrJ7aXfCrqns9Xwor53vuxCb8bT9AuiBc0M2FNPvWQA1EEN8+tMiGoK0X+oVAJf68MTqis
nL01a8zUjYHfJlIOa5VnDxoR77w5DxI39HGNk2HRn1yMa17EC7fFA0voix0sgX2xQQwc3JeR1XWf
0Vqtcmk3zKBSxMMzPIxt1xWr0Q8axE1u+CcGdZIKdVYhesv5gQjqf7kPL20xg8qRGuuzthLd6Y5H
NAFZB074ksABbOQ0B39ksZZWWdqAlwbn9byYRbUNFW00YDCWOxJBFFV5TX7fdk1LW+LCBJuz0icI
ckseTLRUTq3p8N7ts2ddMNf4eRa90aUhJpgo+qEbFR+GlHJyOF+nwfTsiT2pPiasWemfBvmxfSyh
DD6E6sq+X4xkLo0zwYU+5H6X5JnoBsZuAhUiIsQMG4Rk54yGxcqZXh0qc8N5xlDXnYih1hUI0KEs
7fjFPVfvikOYP0w8upWaTdhu68K6vZaL14yqIbD8VgSGzvr1fpFruUzFpBZBtk6nOb0D/Ljpy9uq
uBueko2Chs3Gt/TCTFAD2Ey9uWJ/vsZYb6aBUApdwngoAUl3bV+sc87DGUUmrqFV85gVdISms2JJ
+U6IbF491LIzyKZxb4QrL6el9Ll6aZo5Kpw4Vk2DF6urfEE8T9lMDo5ndeCA6k82G/DpZRRdGgX1
HO0sb/OAJDtxL/JExA9nc7Z8mGgLTiT79pQsXYj/fNYP0Eyk1GmP7DTvonBAkH89r3XrLZ1fTQUh
nyaj7x24gOsp97myGLy+EtweqVW7CMy+ALUo9Z+QdV0JkBfzDjrgKcachgEvCLO8Y640iS8PiEVN
4dMzTw3doYR09qi3krNaGhQuD5TngIBDdztzgIaxSmK/FwQX0JM+7raekZuDWIOxMTYrdEKEzX1S
KCtGl/AOYGmdpSRn7BH6ua6nsvA0vhsLHa/vbQqAzclAe++98owOkHsrftzn+7XYfqk+oYI7BIqk
KHui5MNY7CQJrDGxIbgx2VeHY28nYIHbUN+UH25vw0XPgHqkAkWeGSHHpujKoYqDoPQENxzfe+43
pzm9/0uF0IlV2BW4JgKT562qouFb1O9L4T9kai6tM+Pk5Ho0vHy2ru7b3JY/Sv8l1p3Kv1OQFl5D
ui69MDQBXNwI3fCKB2PS9UIOYY1fjaHojnY8UXEs0FZbTq9SZgleS+oYiSKrOmbxNv2qS+tRTqwc
GbO82CqOwJmD/yeDWAOd3m6vwYJzBGYHaFX4R+gkyMwFWE9oHsx1YXQNvOKnEtwUyVrddemEXtlg
7rl2TDtVzGCDq+VNz6UbmZMPau327XaojpF/HDgzgJZPkfebvLwTqv/3FzBHN6tGEVJLKHznoxXW
nV1NeKnXsjUgOhO4feP5e6h0kbn7ou6HjWykTlmvkOkszjT4PCEurYFrni0+gA+5HtqBH91R6t4H
T6NcFK0spjiPg7nqdKRg/7bBhNK6lhcQYsJMj/ZoR4fACZzaegcNAn7shgwPyC458p1K3naPUNww
b++lpYIDzM/tM7OHxLm+3uJRqwhDMqDC/np8/wQdB+UgtNFsY2qjsu/i3iU9qbeBfdZXvOTChXZp
mC30jQ2AGiApG90WagrqSWs/+uw1UVdeXmtWmLOi51PedxV2UZOGKTXK9r5O9e0UIefGt9zmP02m
Aep6KPzAETOnpgj+N5kt1CmPx7tsU9vgRSAPBLP5BkpBp9w8nn+tqXwsbVO00ACWhF6amdSNWcOB
B4eLgqKcoO5i/0EEidjtgbH0XXNWFG+ivy2wwb0gDVGFrBaqsqQfqX5U7bnP8e4JmxPNq8/G0TgO
tCFfKR2wb8GWbIrW4AT0CXWV3y+E2zW2QkFmQiRQnJB+LYH/nfVlD9Hl9zHLzCWN4mchvg9oO+QX
kfWDIMAmt/Ojd+85KbWtkxtZ8aay001iIX9Le8JtIEe+CiCbLd36EmYLpHpvAPcwTS4AhzKFCtF7
BtkQdHFH/2WzXY6ZcZCqVgl1aaAQPDOn1POkY8i6E5gdASrnzUeR8hFRYr/P7GTl7LIcqT/2w7wj
L96TIHw1UkP9tv0OglQ8uwBxDJyUzOSzWHS0jn+1m8Lq0AT7+/Ayd5A/ItVLk6Nv1vtVmNDidYUK
DiibULlHNxXzPbJcS5IXTCPmonrK421+1s2+OsnSYyoIZrjJWp2AZlNzbp+LpecgWHv+scu8kzJV
afUmgV3RBqv0a/3bMwhNN9sVL71qZ3ZzF/PdhT2k5mLYAV3Rht+ZIF+AiDf5tTKcJW+pqQJaKlGI
xLuLGQ4YVkOxVHseZpSvu7un0gaLNCinpuccrQBk651WXltLgSs6j/+xyAxs8lGIEXpYLIv7TGmA
1qN9gnSio5jdITgaoNJegw0tTiYiOuDR0StroO54PZkcL6ulPAALeexMpP7ewxjCMYYKXhqqrz2k
F0oBGN8/tpiXToi8sC7GIDgHEv/42utmTrXpaFpKt2LpmyaBdTzgcUBJEacA1G+MO9CD0TPKXgDI
mgcxnl1qBwOnUNiljk0efHSqb+oN/ZMddR/aGee99PQsn54NM6/hCtdWdT5uP78FeUi0QmiQIGDi
5qiepkyQMepj9OqfNSrsaGMH2EF/cPhXNq20kCEEacY/xhjfD747r/ereTn30+bzffPe2r2t7zbY
ug/gRYeK6v7+6bf1Yn2U9KWyB+jebxOImvuP6+/NJRQ26LQQ2ECveJbxYU5QP+hxYnCoBTSdnO3H
ODUrI9Gx5pNq1YDW7xSxDUxjGvI7nvNxWXmjto8zNX8O1Yx3FJTm7Iif0MmXhwn+t6K3pUnW7mr8
Q8LWN1Y82GL8p6MPFW9jaDrjs5nDMIVBMXHenFcwPRstm3JPPd6MtibuRsM5559/OHO7V5yW6DRf
2bRLSwdNHSg4zfHvD7Q1yKf0oM+Rga8naxI+JeFp5DYBKZS1Br81Q/OGvfCfepRKgYdkv9tp7rsM
tY2wOxeY0GKNAWoxnL8cEjOfkSrlGBLSKGieMl9nfvYWtV+regt0EFEip6KgLeFe3xeU48iv7fOK
B186eQYP8vK5bvJzOdOqM/wkhfmi8mmiHRXptzz3j4WgwOT+eFxFeY7KXYmKI6mLHVrnY3l6uv0R
i3sK+YG5+xfQaCgjXs92kxVeoseN4Ga+DboiYny81Bu78cm9bVn+22m3O2tv8DpCsRKnCgsXGBjc
QKcMGgokX9hIWE85SZsqoAchDkWOSLv01jRiviskmM7SfUvOK0OdvSrj6cAIAJUa0F6AMf4bTnCx
sYZYh+DqPN97KSD5QF6qP+ipogU5EZRCMmqY5R4ilM7zdnvb8hzTs4aRpMNDA/g2A10113NcDvA/
UgVV26zfGNl76X81/SHhCdjZNCkyO3GtPjJv3FsGmSOkiJmiD0i0udGXkB81oTJVfQ3tt3BM8dAG
m8OsgqbCIV0PKhV5Ts1L2Ei74zgTAIaTmTUrhISsuNgcvF5ZYbanrOZ1EYSwMtXU392F53jLWyBB
/hINsLmY6hZ34jbtn/nCWtkuS5nBOZOAFB2E5kVcE9cDBMudHBodvC047YmvPxrCIU+tNLaALCmH
1qw4KIv/1lQycjSp3TUe9YWhwzmAKWRucEHUyioEh4UspN3UiACPimfta4ZixJaNRlf+1QvJFiiE
2vKs6f72XmVVvDHj12aZdZ3kgMv0HGaz6qyOvilmQNUdjY3eb6uO6GFCCg0Mq/iENPhQHnjkORQT
vPXPRmyW1Up08tNH4GMgmsJj/Cik68zJ6fy+jvGWFRH+OSEJ9mtFm58u4frvMwcFKXSpT9oJg+VA
Uqs5chhQpBapMu0zsOSjvZavj0ZklqOTT8emW9tjPw/qtX1mspGEGLp0Hh9aXfOX4b5WnrzY9NKH
2PuYPmL1Tuup9isH+R8ArLcXeiG0vrbNHK1CGzupVDD2JKGoWXV1QTio0r6U9bYCUNqS67VSwhxA
X7slWATZInpe0WGqsN1TrdhAb6dErl2KmwRwTb5LwS7eJuig1HpVBkWfyD+2ddiZZTdNCu2zQJFI
UsWqSuSSB7awSxVp3AylHu6nNC7Aighmuc946sePnE+nX7nml2tchT8d3fVXM8+CaQzRkqwCIVRB
uY2v1a0E4HYc7JWhppG+1s++sCPQtTADd2ewp/S9aheXlCA0BRQzFd4NlRe5dPToKV1jpPx5HYHh
GvoFwC7PbM0sLqVN9F7Kxm7GwKSAMyZ0LGsHarqmVjxLidknKc3ztRTIz2AH6S6gVwU4GPRlsFVC
zWiNtpVlgETiKrKDNPkYumCNMmYhpoAVETUVEPSCUOv7/XExe1kvp74XBqKr1sD3J7u6IqF8bMH1
FSfepuvAsA6BXVNvN2H6WiV2m55TqDEr0dcatmqh+IJPmSWEcIUYeDbPq3DxKX4dt2rcpaLrHYsn
CHOaiuWEu2Jfm5ZOJitDF/dKLLdQgobJGfKNtiVcGmxKAARYY8srKNWN55zMIswplU3hNNBTbCr/
IX5DFnqWLFFQOIOOHHMu8GjStBCCrm4LumULMMbiF/8hUvC7UR2ckwFpX8EMVDz0L2vE1AsvN1Qj
Z5rHWcuIR5/w9dyGo8p5HIIPN8gJ6lggntx6TrPXTg2St/vG2v0uHeDuXTwdndtec8GFXVr+vj0v
VhV9mWnii4XkCl1MucLme5L2gG5aU2J6gXXb2No4WYIaTpz6nOMwTv5PYZYnyXT8XUrRDurdVZaM
/jAPCcTGjgNSrtXTFo/SxRx/PxwuRtrok5x6MWwX9wP40+zM9PdgvK4pH1iU60m7x/zS9OU/pHyu
FpeNlhtE8G2swbAGQqAPyKffKcNBofwTAowkWgkwlm5B5JUk6HkglQSRDWYrZQ2Sa7oxAKEy7IeO
dgb55SubwjABju6Dj6l+X1nTJQd/YZBVoRcnwZiCrsO1CwT/SAaRiIhjD+hxVyDS+uG97BK8QdZe
72tWmWAWie6hKQdYHdIDyFnr1m7V/zQy8EaoeM4ZUNVjHALXi20TRxLwNuJzw8mOJEwmGEmIIrql
RHTOSXn9Xcj+1N4mETditOW87b9lgZ3DV6jSz1BT3KICaHuuXUMSxHnBh5nk9nRwks/W8TeYz7XY
aa4MMJHMpRV2EYscXP+ouUqIzcEc9T6YrS28l6+5gzL+WgJ/IU0xDwmdy+hz1+c+u+shjQ2uGYjN
zEMy063cICSnw4P+9NV/6V8uVKMEou7F43SHjt9gI0G/5yFbe+0t+L2rb5iDpAtvMNSTEucKviFG
/41Bw/Be2nlQzPsMcrpyQBYihStTzDYCl1SktfNw7yai/rJ9m7wQafcnt4ztqvLkwrFACwlYpOap
ndOx18PiqtGLhtnWUbF+re6S5b+ONxwIxgBU/IYsXExaK4Kq15Byya022ZNIN+n2IbRrk99Y+Ru2
ibkycQuPGQzmH3Pz51yYq2JNBxB3XiPorNR/ehvAalyH/F17eGy33ap04+IhAAEX6FzhPQGYvbYH
SvWyiLNWcj3QOPYQe4Ns/TH6DM/gcCHyfVc98NOhzlZp2xb3Ilhz0FepA1rxzf96Mc42QjKtj3vR
NV/F3YSnSkRPEItx+0ckjlalYRZAZnOOCrfAzEOISGferxfmGj1ux6ApACxJrYI3Y4N6bTgzAaOJ
MbagQGJmXoI5OBQFBO4LMMtKZ0FDABb0Vje6QrIPpl2Sg4I23zYAgRSHWDS14LEHT1VF1XcpwPPS
5LtfCeooib2yKZYma5ZHAa8YkhhQYbz++qAAaroHd6P7bILkvts6Me22PJwjXngl2k8fxL1Za8gX
g1HntumF5j1M3IVp5iBHfanE6f9x9l27kSvLsl9EgN68Fl17I6nlXghpRiJZ9N58/Q1qnb1Xd4m3
CWwMBhhggE6Wy8rKjIzwcecMZ/GMYp9VW965tQyihER64UvbfkPuzZRD8vbmHtr9Kl3sbJ8LiaeH
AITHIK8s4mlwO/zeR1eXIeJ6l6AiQPzM9ARIIKIh9Nz9D2/5G1PMTKteCJzwCFPPlvUqbwqfRBwR
9jwCtNVKXkC7/KjFszcQqAkk0BZOmn7sWxrZN80vI1ytymv1wT9r295qn6RDZD9ppgstLtMMSHAu
L4+P0uVSEmK/pKsdQT738ew7C55nJkujXH8Ls9BaP0gpOKQBx0anKTiZHEXGcstLGYu5rSwifwp5
Jiwp2PJu17JVCi0a9FG61MoDNUiSur7dIzRM7TC63N+7c5G3cm2LuRgGrhe9IePhui00xxiPsjl+
hhfOHpxd+qGTzWaVm9/mgtW53NuNVcajtqh2VLQTpctUAhiIsPM26qZ9Iqp1sne7EhTUH+NoBivF
rP7eH/DcVQVCG2QFVHCxAM17O7eQ+UnHJlLx0tDNtgUp4CPt3u6bmNslYDxGQlOchBt/HsxXfrQc
QyEUKwwuhkoOqDeJ1OxosgkWIvqZnrLp2QI2DeSlpywTsxvF2te1hMNQOrSTDc/+C3qHTxUYGdoV
IcnuDzYonsR/WvLF2Z9SRYLBFRZmU52bzutvYKLQSpEDXwh16ZIpGYe2pqiCmHwqjcaLUQTFpY6y
4ckH592X6hlqY2WNh3ZxmQu0fe+P6AU0irZO7LobUgEdIsUgQT4XIQZR84j/FBMZwJysRVGJFAVX
KabkcyAPD6iXovFWAM0h4X0l/ROrchI7qpdodsk1nyNaTg5D0OQt6cqxeQMev1mPQt8UVmJwykWD
qOpTlqfxSczKFimLWswLMx1A5mRKqSr5dgVEk49/B8MbzbQSuVIhz1ccxGDQ/K4ZAJxDQmQfKVK8
ymNtXAW56v8VFdR8zUaGOEWc1qlAxqStNzoIu9dxnmqghBRysNznYtyk6JeP+c5OS/RhEnAJADqd
BuUHH3clT9SuazwTnbrRZ4KpqgjyEvwSEefsjfHv0qm/GA/DFp2dGrYPfSp0gJyVR2MA31pGuHWw
9WzDd/zAuX8yZkoN11sWweLt6Rt0tRpSlFwvwU41g8cjtfyz4EJQEXSZsassHMSZmh/MoYKMDmqc
9l8dA2hJTSGn6GF32sHOap39PloVACZBnEaBslH2keWmDN3k2DS5zLUWbov50arIbaKmMvF3MIdD
kUNvUPtEvsgtuH/PY3aOnmU0CpWEX2NPaRIYi6p90x+GJWzc9MvspQlJy/9YZm8QPxOTfFRC+WK8
irkJnaPSFbNd1rpVe1oIB2Y9AGILCdACPEVZiAd6QpMSusEyHtyvxrBvWoAGFqoX857uyoZ8u22S
fBBDhYeN0tlvwS4C0qDAevjyHChymcSGbvw3NK+f9cX37+zgAJkEdTRqYyDSvDXMSSM3CP4oX7Yh
zNw/DFOY9GuNrn6bidgapI5B/4nfHi725hIAAHj/9+cP+JUBJk7TlJ6qRg4DOl15bgBg4WvWoqQn
o5yn5WSUzlmjQjtm19ULQdtPtHlvbMzVVGgJNmAB05m9378fHaC1SFcA7wO6wd2uWB8OG5FYjxqF
dsvStTgXPU0w1/+sGXPqoJySUz/g5antYD98v0+SGLKNBiFIb27d/PvlLXk6bC5AkJxXyCH8T4f+
X/MsKpUTch68wBh6+yrsIHUlvXjWg2YOx8ca6EeXLuyiWSeDBxvifjxPAbJnprofs0oQQrjUCGjH
/WAmYNm2h6cNiHb+ekuEjnNze22MmVuj76g/DgrSCLIdbTQzflgJbwvbdroD2L2DtYNHUUCLCbrD
2zOXtpFfe00sI1Xh5FveMVfnv6sljbnZXBOe9LiCFEhqQkHw1kqLcwGdcnjIsDS9b+ezIKmHe+HT
2B7Xb60dPOildTCliFzaS2Q93h/jXIQIoB86mnik8fAFt8ZjrUmkohXlC1U/i+FjyJ4S7mMQ7ftW
ZgCxk0zXv2aYMXKSlMZqJcF7vU5eMzDbEwViqiCfTz4JcB5kQnbcWYeUn1mbagT2ytABqbNlWCDv
alBxuP9Bs7sH2BCgUwUgKtj7MA/EghcHTb7w79wx7lyQ/2aihQ4KdaG2P29IldB/j2cjlvd2fjWx
EIxMD5QLZOdUR/rkvVWa2m20yo3v+0NiOZZ/0rCgdYBsNTjH0eHMvCc43+fyJIGpzK5sjXCPozNK
Zrx+3zshyR/RtPvlT8mpmAjn+NtOSfQELs3khK7k0AK33+X+98xVM1BvBhESKNwnrNWUO7t6fHgQ
kBb8AFvL2nfmvtxlBGV9s3yJt8lO2QSq2ZhLJ1acu8mubTLXs654AVfHsIlAA9kP8G8RMOr2jw62
GXH/kJ1dF6a9mjhYz9bzwoCnAbHuAk1HgK8A7QT4LOMuqlqemA7gb7lHKEo4UvyqBw8SeIL61Abx
Ge1zUy9chF8cdne1sKNn79hr68wdK4ftmMn6MA19b5Un40Xj0fpLdGp+g/5utTDWaTP9HqsGIeWJ
yAPZyNvFHXWvF7hQlS8J2mHqdeH6pZkGmhXRFn3hutVTqw7+3Dc6e5cjFPmvUSYGasIhrXKEt4jZ
n1+9PaBcZA+t4fVXdzqdXrLdTjIP5mplPi+5i5ltBc4A4AMQv4NoTWVOcVRQj6pVolzEb5CUdEjz
WiCr6Tn3/gCn72cm9cYMc2Iy2Y+jus/hLJQxd0eqY065kJqDhwrEfVNz2RZAuxHJgkcQ7Lrsk91X
ocU5toVyQS6STJSpD+7JNSF+Qh6BZ104GtNuuBkYLjdYw7mAICcuGeaWiUa+6GLF7y6pHvtW0GBg
TRc0C7fMb1LpyYwGtTP4HfyT7UfrkIlXSl9vL/0xOgiWtEr2SIt/ga/LDU1l/1LbslVZRnteGJ7x
6zQwhpmzp4QKTcFo01189eCVW+6xXkvJOoRWIARq6w9N/JsMEMZWd2i6yZwocD6NDyg1JHieG29i
VUGUNHkorHBfXIZmHYUv4KeIIR6yC9zSI1WL7ozKqhA22/5TdszAir8zLgJ90SHzaCU+KeNjn7sK
lJBD8IGt8ke1OJVCTUo0qHGErtKPAhwoleH4It658ipHm+8mBAiU7hLB6kQrMSPUKEkKhJ8C0W4J
cBSxJtGhn7r391DaJGgMQrG95l7AZoK8gGwHe/mTVout7dNR+rVVrtZwulCvbg3DC1GM1rX2oqCh
/7kqTKkGH/JOAJsfPkY7K5xdBbb+cP84/LqmfxYQNSlIgaClQmfcmR4FQ6tNCyg4wRGKIKbnkyUu
uyUbjPdqMxT3yxw2trKL7rd8Ky6d6flt+O8omAuo7/NBL3wcM7DVW+mxBlThOcIWIcXW+7g/Yb+x
NsyMMVu+G4pUaYXJFkGzoJKtpNhWzgcPcpiCWTjdVjAfjWShXXF2CgGBwRsYwZvCJhOSAWKYNR/B
aA2J5MaLYzIIEDLKunWZAHHU1/1zGvBLjFW/caHTYFHMQK8z3BiwVLebMslooqUtlo7Sd35Ev5qI
bphDGgoTnrjiiQTKyd5V/4biLv/ij6VuQVcAetGn+5P+K5fCfAYz58BNDimf0m6q9qcOhzJ4iSF7
doh6TnFMNMm5b++nWvrrMF6NmzmMVMlGua8x33Lh1AFRDEgGQEiqlK36D6QLtREKAhAo9031pId2
so60VfZH+Go7K8AT2+b/CkARZi/3v2pxNZinXxWETQbxnmnrZfEqah6gAx98+vmTYSYZ9Cab1w6y
bJiSFMJaVsRtw2HBXfyus2EloCI9hXpQ7kBx9XZDpGJSNUmudBcIsoYqcsSn9GRIZg3t7/xN8VLS
r5QU8uWFAnEFtIxQYjwI4UsvOYMOz273aH5RkMvtiERdqdur8lpZxNnMudLpHpwYLBGEs9n/AdUx
WUxVfGQJ2TaIDxJFPafyWq1dv3fjcBMp75VxUqTHhQWau+7RKj0xZUBnEy+f29mR8KqsOLXuId+x
E8KHauzNsQf/dBGeqPTeqzwofTal6AgetTkIGKvGe9ksIF/ZpwCaHCFQMMkfCnh84XnL7N2I87RK
adBk9Sq7r9ghOiX6Gx6WLoQQ3bAxgVQbVpGDNpC99wBklaXuU0BJlJ8/9ydkcg9Xx+jXpzDzwQFS
BjT/yF94wNqlqCMRfwCY20sWxsy+AVhDwnRBXF2eEigY2oiDoRIMh6Hwt/dOepETcNvZSqk4dWIm
W6mpQZbzPjTpgrdgvNMv40yQ54djK2cVz1/q7Cn78JLHkd9AETEULKF2VG4hucZcBb+sTZv/aqgC
z+k1N2B5IxRz1Kew66Cb01hJeUyipd6OxXlljrsXG3yfKWjDTNe87VdOwa/SxuxBuEPNGt5/pdj9
Ir3Gz2qx2wZ4CxArCFCs1X8e/NdDDMtBG0WsJsqhre5Cn8Wh4NOGXATQl8LnEsPN7CgnSiO4Cijv
AOZ5O6UNBMR6Cij+hcq2EptKvaJrQ1oVwwlBZBB/V4Zb4sYVvD/3jwcbt/+sJa5X6OXJYKMBfvfW
8BgVGvUGtJ9JTeA9q83Qub2IilqW+iKRkmB4H8I2eeZ0ia4hdjysEm5AG16cvSVj+R0JSedWmpyd
Y2DhjmMmArfEKx/5QLPV/S+dO8gohKOTSRJV2WCxzn3CB1ns4UPDymlwGwaCm1mSnpr3zbDpsp8J
mSINIEjUCSvFhKNt61WQAYtACFpaqBOZ9ASWzlNyVm36t3Nr8NxztmLvNCdcK25nJWveKVAqA7np
ObKMNVQLEK+HDrcUYE5HmN2R19/F7pBMED1Jwndp4peaxKvWqavQ7pHW8f13rcMzRkpNZcnq9KtX
VieR4RtJ3WlVrs6BoYeSL+iFfuCKFXjnVtCbUiHhOzxkYHYFeyYKpvTbk8wSKsRfcgPh7oX1EKYN
eO8LmMCrEPo+lgaI+gbxewb6hKpZtwj+OMXRFLSJnEfl0IxfOUhJk2zdL2lRsXmPaQIM6LEiBpUE
MCexXbN6E7dc1tb6QQxxHnBxNsn4KGd4jsWPVDqK3l70bZ/+qZNvRXqi3Xr4M/oV6Kmtir7x4WD2
CMqlipSiQooOz33xb/2WPPaafX/fsim/fz4U8KOpgwoUgSxbSiNzYPotKv3gGa8KpGMTvEDKxNLT
cq8MianLETHoFlIAwUkyUohprYbRKuvOEpbmjAlB/vmSSR4W+QYRJ5ZxKeB2TsK8EyBPDZEBLQUY
bCkKZc7C/1nALyOhYaBFmNmVgS9luVop+qHW3UazjBVXnwVlTyszKs65CpxAtQ2XmrNmjgI6Y/41
ymzErgmrwktl/WCkT4rx2UF2qV6K+ud2O3JdSNcAUCyhc4TxPtglLRpiOOhl8xQl6cQATiLBC0At
s0sKET+zDXrq9Kg8EU3r6UqvynLP00Y/qxqnEiE3ioUDOA2LOX8AHyLkxoJO6XomlqvEIk2EGqtZ
c3uhcL0Tp2xjw5SShbieCSp+1hTccehXhWY2+GKY6a3qgspFhOmNIJ3OQx1XjLZNtUoN4oNXOuie
7p+XudW8NscMaxCywatKCbrw4b4WP/Jwr4RL3GdLQ2JiT4OL8mYcMCQK0h08j/TcEUoJYna2tqP/
gyqtgcLfRI6B15HO8ozoYh1HjZwZh6TlSCQ8Sajq5txrIy5tCDZW+WelrixNU3t1J8hdrmRRmhqQ
5cxfYuUhHGKSlrILoLvWVdsMrZvFR9VA8Niql4DZs25OAK4T7hg9OOgyvjUuZFJlNGFhHERXHt0o
OsXaQ+o1piQeI8EgebFWmofa2OTSE+dblKL5Dj3mq/ubh4lFfmZgcnAIeEReNyRmYeVBlsJKqUDy
3kVm3fjmiBenjrb2Sl8o7M6dPiA4wGYHbVmEPYylNBPDmoIw/eCJKXRbdkPSkBqRWHjWu+f7g5o7
Ef+aQqr9dmZTWtPeaH3vkPCbCk8kGW2KlU7uG2HjTUwd/JqIShkyierk6W6tZF5IB45i84TxI17o
KWLd5lXAKzkL9363jnUihOsuede4nHiFbXgrr3EzzDK30hYyWr9X0ZhaJiQQMOKeQgH49lNi0HPU
rYoTE+f8WyYUrxyVGsJpnRNLSCwtDJxJEE4DhwsFbBxhvop6JDNwvhCg2NMJWElBMWuR5KU7aisF
XAx6iFRx7IDfYoks9feSwibkYcB5NBGmsrWTLkKxrK+pd6jrgvi104iB2S31rM8O7MoIc91XtTjw
oR54hyr+pvTBcNIULJ2jui7HP5zEW+m4BFr77VcNiPNCgwnaqFMdhZlK8IUMvIdn2yGQHqjovWWh
eih92W2Dv3G6q5baLOdmcVo1yOxoIlwOs09aOQ+QFqXGgY839TBuijVfLCaM5mbx2gjjVCuQQ+il
FBgHWWlsQdohu1ZpBhFr0U3puTdeVO/vAKGThV35O5LCVOK+UNH3D6qVn3jkypenuI+raMQZ6NJD
JtINiHosCbrV5bpBerXUnC4Av6EfWp2+cAGzWeyfA3FtmplWI8lqQ+dK41BCw7KPLmf0hgmrHiUq
4lH03+l/jTomeutomc0pS9bnB44mB4BnMW7WD2lyiNA+mOZbSCFS2H3Rxqn2krhKR9xmoynwgJn6
YH+RF+IptsHiZ9wyJH1lQAHB3Kkz2RNVyesyTHF5gBL64SkwBTAb/tFM1dItDn0KI7oWUGsi79C1
MXt0l7rlgzVsDQsM4+awMiPdub8H5k7T9fcw55cWiQSJEHyPelE62cZtJqp224E0THyTl17xLBjz
n9FPHF4qRIbhfJl97odVk6l6jcOkd1DLwoMoVNyCf+08wykBh9RLxwM0DY9OE+U3CpGdXtprPbLd
iVKZQ2jxzV++dLQYClv+n6xytfB0fz6mfXcb8CJ7iqOIhxQKD3hL3V4LIH2OfDUYjUOqqqeAC1Di
K/2FYPf3tQ4bE1RBnlT7QM5yayMT4rrqBlwGBgp6VYE6Yf9QZS0p8LYVFzbc3JWroWMJuQx+gmdq
TMgErupM930FB62SzEhY40XodzXRddRPxJTQJicSd+RRqOV6wom9qatulo/noI/sSocSqv7kAxN8
f5ZnLl/0cQCOi2oSaJbYso4cl4GshR6uQ8lRla0H+XlBXIdVvTD6JTvMXdGIZQUVKQRQXCPvqzBd
GYG4kfF0owtoxyVD0zG78qQhJDQFWsLQ0NtIT9WJGwRI+d6ftdm9eTVrTDgYClmSGxXuWrWNPiDE
GKIGVV3u22Bzn/8c0X+NKNNVdTUSGU+WaMwxkhEsZFA0lF0f++byR0P9ujkNmnPfHgvC+8ceyNgm
JluEhD/0cVf2FI3ysTAk3iECcIoHj3Hw1EP9rCJP655A4ZBorgouz522ObSHx7/3rc+dxB8gGqJr
NFCwfd+x3Ms+auzeQVPAAonYD6LUUvrCVyIJ2oUawVwgcW2L8bR1NQhcm6QIxzpXk9+L5FwoCybm
nDnCPTQCTw5MVpmzHlZe7Bk1hhP0j5poGRRl0n7rSWtB2qhLKzftNtZTgo8AlqYkGSpytxtFLVIB
DG2VdxgSfofgxNRizeIC7ksNU7vUxZ3Y/Sm7hRfRglG2dacO6zBXh9w7NMDLC0WwUo1tyePlZ6Sk
HsGzMmiGGYjBUtA5a1cAGTH6WyfkDuOy0bGSZ1FZeofckjd1jgNOxgH9dVa1UZbel7Mb5coWc0k2
MsSxKI+J9dPvPHrS5b/FUg1n9pSj0PDf8Uz+7OrUJV7lczLFeBQVglsbcQ2KBYn0wzuN9nS0M19Z
8PgzeQM8+64sMq5YktAzAz1xOC+vP7b1XqYadMXAydvv/ewhR06Z30aqsOu7xCnFYHX/oM+k1ibz
EwEe+lsB42d2a5ao+TgkMK9TSgGtsYfkMxc+JP9s5I9CsjJqifDg34k20SChU/S++Vk/86/1n+W4
mu5xpPHQ5bV36DiBFHxmK7220lA/2OOdvHDnzd0SytTXhqc2+j/YBwst5TQSfDz74sCimhW494cy
exJQ21bQBamqiCxud84AR6A0CtxYiGjO1OrK6qHhAi1Qz21bu3+tMxP9agtGZxI/WL7ppwEGxJSw
AUPVFYaeJwJ2Twh0UuIiyxtxqx7SFznsFa+17uSBGfrvIaitHJqZRfHSCOXC1LJA+5/L6vozmE3M
85kWqR0+I2rQlAZCIfVxzG0fnZKK21toHQNNgCByyEBbPbewh+acOzpQoL0MQPcUyd1OfKWHfp+F
cO4DXdXRG4AHRKpIHpekEswMQLH76zx7YrSJa1+bYmFkF2/t0UAD4IXHQiu8avZqcmnldWGYsqea
Wbqr69DkwSJd8pGdoxbDy+t0CUkwO2KwhougcALUlQUdpagj8twIZw9oqClQx8jdXN16hSWKO31J
02bO604U5f8xxtydutg2nSJMxsYLStp+ua/9JWGvWSd4bUS8nVMdjMx+wsG1I9zwSpQYxfdYag6l
8BJ6EEDv/FUS5OBK7KD3mlppv9ghPy0ae2lj82A+gcwApRDjBr1GquIg0bwDRe4yRqOvD66mCUwE
AlAv2dat08Sfer5PQ2MlQt2Ve76/q+a8x5V99v6mk6yOFqvegSvtuMJjs48fCnPgnVxpH3k8/sOl
NrjZM6tP5E3YQ+BiYwPMgaeUa0UD56aDPFx0UMQ/Y/lSepA6g+gZIEJZC/R0bAr1Z+FTu46ivWos
Zq7nMg6IcRE6gMMBlRTmwhVrvs75PuHgNnvbGB6DZq0XIxn0Fqm53Mz6lmiA8xUSPWSZ8Hh/1lnM
8eS3UBMQcIoVPAJBY3m770S9Kyr4dO5Ad+HH6PQOOjyRbsECFKZxiFx9HdpcYosdqOeL1dK7ZS7a
AHkFeBnQCg3sIEvtFDRdVUYQZJ22vRpHVhA6ifzQ2tHRiEhre+LCI/7/YxA4AQVpFjCEMb4SihhJ
HMUid4C4nVkXnC20pBn2LYpLOsiE82/e6Exp8XTNLDLG+a/ZyaFdXfNCIsg5Vo87ZPFjL5zEJnLA
U2Jyk8qt6nAAtx6ayiqDcMlXT5cuc6x1fuLYRk0Ufe1sMlsIwkAa8wZ3vgh1OLBVgqlrtGsoBoKX
fdvIIlGThbtw2rC/TSpAm6HBBM0IjCsLcdR6vYTJAdSgQODRAIrBvgL1m2B9f/fOXAP6RL0Ktjco
CIEa6HZW66zpVMrh0m0zfa0jSwFCxARiGboamoL0onWLZYoZLwWLP/B8YeJ6YdYxp31VDLIIN82h
DILC0tDZgUd6dR0C+D16ZxHqlgMX20IGtLJWgtExAtyyJYiqLSq+pv6j6F+kpQhg7vpAnz+PLDRO
NDB2zB0V+EooAvHKHdo4eMOuVlL83VEJjgtvPgGoy6Fx/coVk84usiUw1nRo2BW/ts6sgyL4flM1
AXfQvBHYY+jLdcpBzUnRKiBHWmK+mV11NCwgGYeuql9czWFcih0gdLDWOzQAn4mQNKtBChFmRAmJ
84AgK7+QYJm7K3SEVyhPoZsBCTPm6ZXWDddgPTngPYaQiGIDMLdRO5l3TD2g+RqD6NVEdmOlVbYV
i2OabLN+4YqcHbgKKAeIqoHMYss2QCnGDRem3KFXXb2oHa0ILQ0lY5zmUvoromR0/3jNBD46wC0S
Khxo3YbwwO3xqtSRi3tkfA55pPKWkaOAE3ICGCS0TF4wNeuXQQ4FOhNcyEhQMDFl3fOeH/kVbCFX
YWIvr7iA79dtAD56Pc72vgEN9SjOwA6XBWjcENSli3h2dlHrwNMFBVwUyG5Hyw1BPDQBzx087FwD
7MZ1gJLVtjGgCly/BfHL/cmdHTGsgVEJ3FEGyp639kajG3ovwWpWydajkVV9yyoAfsoRTJyaEhE8
v/mlauPcQb22yaxohD6qRhJgMwHCd8xJbjct6ePPJRG7ubmcOjmxfVAwltmxdWXb1pxicIdS9d7S
InPyWKZWOZL4vaKmXPsLJds5eyiGo/KOtycuO+bpmUWC2CQR1q7RTFqHLnesXKERTb546pPV/YWb
eUVDCPBfW8w+iUIoZGTTPunQRhg2BZJNC4dh7gK9tsC40wJsjGmdD9zhOahFW0UHERS56RIKZe4q
A1gCtwUSnMjUMSdOLdVaSAyEXmqh7nt95fdPurfOi4gIQoELxA7O9ydudlhAoaEPfZJmYrGzipzR
agItHNLRsChnmLXXHmKJd/klJpE5x4WCOlTwJpoLyP7dHq2iEXIxTRDk5cpzp+5S7TXwvu8PZvbG
vbbBHKUixg4pkbg9eLHbeXb1POorDXIs3hotUVYofRlf+lJJbmFcLHtAD+Eeb2xh0xC/4+ZbN455
+7YwrrmA8WpcrBtUJQ6JFBXbW4IP4uOtoI1EOqBHGvni8st/GRd18+YOFJQKwfQMPNnUz3O7WpCA
qcNG5/2jFne8NUrKQMYUWO6Fgc1NHpK0YHxBwkBUfjH1h57ol3kOcI5VkMCcOixDsL/l9hs04yKH
X2QRmNvv1wan/7+K+YvKyz1BAqSlSA03EezW+GxLwawFY+FgzZXMdRUzx6OlQgUmiJlBPQ9qXQ9V
lGqNxorUyAnHj2KTaYe0A69QvonKfWA4Iy6ZQUAG3tupFDDth4UJnrtcrr+COXVKFhgjCIkAwUq+
Gn/vberX0rjg+WFSyEy0ic07nGr12aEPTU/c4Uu4ZjdGS4jXuWkHmzfELRAbAqDIHMwYnBFqJ/be
gZd0kkeAgdJ9MRqkjeoFPz2XCENe6L+m2GtH9Uc9ifUREJcB0sIyAfGbvklVuqKFcuyMFumohyjl
Sa8Le0V+KJsFjM3cyQHnHThWkc9Vf4EVKppXSpri/VPx+wEEW0G/4A1mlhQHc0KZTRgzXHq3W7hV
tUzTx9Q/VsCTiyGUtWLcedF7AL12qVoMAmeWzpg0WuGzAb0Ao9+tuTgXKr+R4uCYfMub0QINxFrf
JHa07x8y9OY8+msdhBC56NzfudOOuHm+gN4K0wjkEDBfCO+ZHeMPMQXhhhYcwUUM3egJdSCDFaYG
Q+MOKg9FtxCtLNj7iQyvHcMwpl2dwZ4QpvvSeA/EmHDD0aiedVGwynRT0oW0x691xAghxSxjfOCd
R87rdmIbofazzpP9Y1vFdpFCFRt6u9G5MOSLt9SR8GsRJ1vADQEVBaQ3mHZubSVF/n+2gMICVMYt
MkATNahML2FGlgxNDv9qGvU+aXwa6f6x8U5FJxEPD7A6EUkRPd3fH7OGJvWTqZEdrc6sIWSoSrwY
/GPfShaNPIDmT3Q0QE/yed/Qb4cyzR2OAMjIUM/Ae/N2SDHl/SDtguCoJoeyo7ZAB7DidZacZJte
CrdxDGwb+EuhyIE9wmfvi2Od25vXX8CMFSJFYtb0UXAE/qL3ojXXbio1XOtyYkUVSFPjxBL8r/vD
npvfSaUApLJIUSF/cTtqTcqrWDKS4MjjcVmnr3JXmKq3XqxtztuBPDJw5EAZsQietvKyRunz4CjH
K97/qpHzy6KnwFi4COcOG57n/zXDeDFa+G2g1jDT+oOdh1CGiRTSRZVZFbwNg/cn7/c7EnsGz9Yp
ga0ilc2et7zIlQSvMJirB1OAD3ujYQfhgQNYF2zlMnCvERWsBaPTI4d1maDRBfQR+bffCNJ0GIo6
HuCpM1t2uVV3/pEBrg6Sqy6V1ibf9MsUVN6RpwbtMDLkt7ujyOu2D4QuOHIymlR2Pg7C3gMJqegG
Sxvxh//ml61pb0goKiIKZpbO5xS9Heo2OG5f3zVS2cejQI7gwnec49pxEnJ0juTBfliDuebhgVrO
FzhsUFEkgQW5vtPT++nw8lWTluwOA9kczLeDfRrBymz//T4/Q5luO5grDdRJGzDTvq0gqwteurP5
eDbtzcICze7Bq4EwDj/OcjyOpoH4B/kE0omVTMalhMk08fcmi7k2I2kMpTbrYcOniH3URkWg5y8F
BT9B1G8zuJoRtwMgzlIIVlCdKSO/wW2pUKJmHy066wMoapfDH47fjHJoiknvtrmNvFzRreoRbNL+
YPLRU6k+pBDO67gMDWGSBcyXe/8YTM7w3qcxWxMtMMBbcSUc10aw0o+FnOPs/OoA7ODinlQ/xduN
r3J9HFJhDI5RulWjmAT5gqOaMwAZQxk0YwjwcGPfGmi6SG67zMDJihW49gKuKhjKwro/STNeF407
UwEC3ZMTF8ytFTWLAG/3dAR1D+SkmCK5//Nz++Pm99l8jBcin1dPvw8G9DFIiA62WK0+omAArbCv
XHvSBUsNn7kkPtQR6WUrh75evuaF7wCts97/AhWdOvyvhsysXFs3SqEPmNgWslZHPVeEteR17/cH
Puf4UYMAURDGB2Yrg7EStGkbosiFqzoCt26REGkVUJNKZ/DSRVD0o0uSlL8hytO4riwyKaMObdGx
4MHi+AdwZPKkW0+fx1NkRmZlvnKQ0cYzj9Sbl92b3Zv2X93ckI+V1C+cut+9l8xnMMeu08c6CiCe
fJTAkKP3eJiIZEQic6o3FbEKbPheHqgFygPIaulbQQrcvgbCdcvpf2shM5XhMxffAv+p69Go6bbU
ahRoggehCS8BD7QQfM9cYDezxhwzmnRd66scNmix1UGdTwElbPgSOeaXLC6IZyypnMw4/xuD04m8
CozBNl/xiYz5QYnvFBieVfFbwwssLlvYgjPBIgzJCtDygN4A/nZrSOoqMQyaKDwO/BuomomcWpIw
4EhZiaSamvKmjK8Lm37GZ00RBzpz8ORF6xPjTWS1TGmZxeFRKl8FHZ5dqFtUGEVX5NCB7RlrDvhx
g+vXaniROc5s6tMoAhjUdav7XzL7IejcAXwaRSEAj27HXoUlX2U+xt5rQmABqOoRJcmrBe82u5RX
Vpi9U6f8kNaVHx5b+i67VHGb4LlO7ap8vD+auZWUUf5HpwfuGogE3I4mbPAmqZuBHmswRFSHzN94
bRqRqv1Mk4BAOX008e65b3PuXFzbZHaPB6kADqwB9GggfkTTqy3bfrPPAsWM1QUQ9pwpIGzRmwcB
GbRCT9N8dSLUYgjxQszoUajNdgDXhg2kZiGfvHrPLaaFZt0kpHdQJ0RZBxgDZmBt2wqG19SwlvA2
B7m8lk61we4JSlmeL+zDiVW8JaV65gKnAMYCQoODET71FFPedYei/eo46U/yKe+q/0faefXGjTRt
+xcRYA6nJGdGkbIkW177hHBkzpm//ruogxcaDjGEn2+BXeyugSl2d3V1hbvuapx6/CGbdhV97Sg0
jjg/cXMb6jeG9BC1t7H8PVb3JgxsKR0gQfYLr5vQYWU/In3uZiGu4qdobk8UwgCy6RmsZJXT7lXw
t24Rc+okVI4+epBH5wfjt1GSClYaP8nRbxLM8V6afkuvdUq2QPPe02Sr32+qaNKshKOwcEyFfr6N
58cqfagWErj+MLQDnVT1zp3d8AppEDFotqc+jcOzepdjo+n8Yu7jp1ynZUjp7Ti+IzG6c3s2d+6D
lNVbzOyXkJrQwM7pyxSI1vxNpj45XL+im9v3QcjKyLFpOSP9uvhJLP6O2aNmuVL+Jpo3oZ7YZvEt
3uu+3vIVYSd6h3MA+1/zk0qDAkOSytZJUBImD8xAsg21t4V83jmjLRX/KGi1sHbUGlGTESQbr6LW
HCSD9/8pMhiQoLrX93BTFGUo/KYlhbrGKtIlPEbC3HCb2tqV+xero9ArOFb9Fgt/rot6J21cBSQy
hTU2DoYlMqgrMy4mllHoCbGSHGifsim/MRkYQBLp2U+mQ+LPrqLZ2uyYAqM19nDcG2eHbKZnW/gE
GL7VU6Wm6pAKjIp/6pUXxiHkmq1i0vXT9SVu7OaZlJVt0oNRsMjkh0+dKTFWEeSpHj8oY2qPs/6S
qLfXpV1WVhayCpYD3TNlenDN5/YJZnk1JbMePXWxLN77SVq5YmpMDvMhukMgphDsDcN8GiUonerS
8O+NJoofQ92AfZ7ZE5Q5i+JtGog8W4NxSde/buN2MtGH5D82eomvVoam0QPJxxXG/bKCUwPRBWn1
3y1DZ8aMVnDFd6Wm/a420o/rYjfsm0yCZNkUYFdgNc73RBdio1RHHtNhLD8nSfaaG9DtKXte7FZ8
oxCdLj0rQEIuZsBqchO0sZGkTzDvT6cpsyq7m+Pa1gJPAETAhBMcvsLOMxLMdEYIO7ZvY5kMwOAO
gUlBA9avYK/ISlZlffpUx/Ayj47+bR7SHTN0WUXWxTMhi7p/cEyS2TCE1urSp2GyKxiCmH5i515W
2fGPwm2+yse9YZob9weBNPfSa6mqFAXOBcbQnfk+/TBPdW0mB5RFfGyYLApkLg//M6Sm+hSojCO+
rjFroaQnQR/SUQvtGy7muh4f6qKfRdBePA1yD473ZASeBgit0o1TrOxkTS5y6Isw2ld07K1MY8ca
taQIoT63CsIC8VvZjUfArbZcwkoJu435ZBluL33ranfIRNs3JIfp0tcXu9abRT5830QEC8aU5M35
Do/Mshnz2k+fFD+1yWaPwEQS7X8RsrCvcIzwCK7BGxnFDysBMf5Ua42ta1/HurWhJd45t82lfJCy
eiWDOcM3SKLsaaJ+M7B/xcLdMe3yZC+/8/HZWraMv4GeL8EHx7faMnVg3lMrpU9JIh0bc4TaLP9C
g5Pq30h3hnQStfxWysyjynjy0Go8k1Az2FnrRTvs+0doEr4oyXSY3VZ5JEmqhb4z2VIQjKYLUet4
gD3SAf1uC3evv3//zZ4GkB3XlWXrZlhcCNzThXJiXUGmrBpkZoqyFG3InMA7Ep3op3+U0kMh7iF+
Nq8GE5EV4uZlBt66NG4kcigq9bLE+anpSpdhiAZJv6VInpKUaJLxNrJGpiklp7lieFH4N5v3iuab
K2YEHTdUoTi4zhloae5XtR9mTyJviGMOPKsB7tFhMug99svGt9NijG6ub/NFlxCHC38egR9ZfTqL
10USmCBmfzCRChk1r8b3Yr6Rx+IbhM7WALeHfpcObi29KNZPUctce2pjmhZ51LSdjMnF6pcyOuCn
ZcQYZLnreXViV/hpCFb12VQE8SD6oqN3AVSc0xyQoNIYaVxkzen64i9uFzIlxkMvXjWpmvc+2w9v
jKCFwpgoVvRctFPoNqEsgauX553n8lK5FjESBAacK7QfaxiPWi+EXCpiIG5phz9tCU/0JB3zNjrq
DBIehq9Vex9GvWfFXlR5bdru2MSLTLC5+oK15QXRpg2tGT3rjDz3U1eY7vvkQVPLb1TDul6yKS+m
Y+Y08q+Rpgb6eu+6ErIz3W7lR6bw0l6j7H3T8p6embb3tAMvLf6ZsQxBPzdt5Sz0RtZx4EMmFbdR
EQ+nJJWkO8WnQbsKasWe40YC1CrB7T1o+mNSFq0LhZ98FOs4+6SG5tKr27bD3dxKs20lfsrE7Ybq
L4+3W2btW6ipP4WuzOzKiuJDGJIMu65Aa89+Iajh+6kvYjQ0eX2yYZ5X6aSn7WMn+R0j20Xd7XmB
TvEYB26mQpR7Xd7FbX0XCCAMM0wrEnpzvmnaHIaC0FbtY0j5Ks9ezPZFxjvq65e+ZmJn/70epFsh
H07+1+Z2CO877Sfmaw6NnRj7PS/08fSWD4EHBDIOBoXQNLn6kMDqc3MomvZR1sXbQLprh6+wKdZu
V4XQK0YHtYLSz7+3esOuhNaZ+09BePA/pd3PQOuPZfCYq/pNUX+j9zDkfwT08fTN0/SmC9JpmHbe
kouG+fevZXg3H0OkApfQ+baNETm7Nh3bR1I6d2NhW516m8qGPaWdY7afg4TpHs0fnaYT0sN3Sj4f
mlZzVajm9duhvMvq2tEyL2SSXj57tHe8atNIF+4eWPc94l3vKr0K7wAtHHtr9dKKdd2KspF2j6nB
IDK7HrTyOZeaRnTkOezAUAVipLppraeW3QVGeC9PaeTb1Wh2thhR6TZpmYW2UK3l6HNVAqO29U41
7+LKZ6xHl9WSFycdPZ6VHzMKMBTM7NccB8DXy6CLf1WVNgS2ZNbl40hA8T1MapHkrVzHo6vmTHw/
5kqigBBgQt/OES0W6GLl5Lt47enJoYfy/IRUNYJ2SiPr2KiqXfqRq/V/c+l7C3tsXT+Ye50S69dm
UQgVLhXG3irLKKOVsy/NU6cHBuKAa/kVmuoebc76+m29WJO1OBSgiiRQvRiK5fn58Lzo0ji3cLAK
j0HkP2apj/bVd4Y23yfCo5q0xE6+9PW6yAuDhEjKawxbXWghCEbPRYZzoNRUdIVHPb6j1ns7tI8j
IWKkfrkuZ/1y8lYrHMiyMgOkw3rYlNQFfZ+gOV7iMBr4+m9froF8ED1h+GMYVSL48zV0o1UZ+kQk
JMy1nZr1TV3daZl56Mtpx/lZe/HLs/xR0uq6ZeWQ102qB95szo4MFbUtDO1voTV36lwX2raSszI/
aVP1AZUi5KjdA46mW+bBvRZktALHv9J6r3ywzn6wrMWJXMj+8O5gqzrfwKlUEyMo2cDyAWfmcfRd
uFW0L8QGvXS8flaXKn4uavnzDyreM7y8CztEhal/N7wo1cHvHpPsOx4e3sOOcu8JW3kMglRwpwlE
vDmP7swZLx2eyzLTaKoGC9bMNiSm15e3cXAfd3KdodSDboaMDYlq9holVEhM352hP6D5Ngz+Xpe1
ofZnslbK2OudoCalFXgiwIxocNT+ISfSmPQdS7uh9GdyVso4Ro3Rqyly5uIb6AAnKeC2L3f04iJ9
s9LBtSHClx7hVEDKIHyNdPNr72dvuS/fy5/T50p1hSB6kXN64LS5c4e9wZeX1ulMK98Zqz9o5VyU
llJLPlppfLGGP1P2j7HK++IW4C+tfXiu7wHzh9/XC98fslkIvNSCumGUtOi10+XBCaS6PPZVWXhV
N+5lkbfODVIBUA3ALeEtXZnFPhPmaYja0BuYgGvHINvvMmPKeZLFPVFbBoT0yeLckUGh2nV+q3W9
jggKmtBr1SoWDnBT4M0WTQbul2DqU9pkDNBqhaoYT9VcdQdfDPo9DsGN67BESwawJnIftN6ff0OW
YlqCKUq8YBii/5TIAq/f+cNBGlvBmcq62SmEXiRVOVTlfRIdTd+0I69BI4WRWvNotYwR6nNHln24
H0lt1qMT1MMhmZNT7PtOp0eeDOna9au/LRtQHV0eeAqgjs4XWzWTqs2alHjwG6dvsVWIp0mp8nu+
M3FG0N9wRUjCobKE/1ppGNyqKoKdt3DDuOLGk40ka24AbV+deWuUsSyMSuIVVl9lx3GetdemXyj0
TSssqmOoq2LKaOcqj1w/SsK9Dp4t+TyTjBTjM+isXJ13a/i5oOdz7ImTop6GuGKucdf0X0Q5oAmF
+PxeZFreydAzubOvb/+GqtH8Qk138bgh1FrdrGoWmcvTdZnXNlLwVMDgdrLa2nfzwjz2daWe/l0c
US+XC24DBpCudnqKO7kx6ir3gpnRKy3hbJF1DNM2HfqLpD3V2rCF9FDqdEEgk3bKZd8/2Kq8F816
COfCk1vTNYLOHlL91o+im0R+zILZgVZoEEy7k3Qnk4QnlVpzkyn3nbH3JGwcsElthL+oGxEjrXY5
acI2VPWq9CoyTKUBqUBYnKzEvCvrsXPiuHuRhehwfasvyn5c6ncWC9hfFor3dRYxXjIDjdxVXl2Y
N33wQ6ieq+yr4T9ZktOAGNDi9iaaXgN5j4V/w1qDhzfId8ucNCyo59tuTgVt51JeeZKa/22N4BBr
A52lcbrz0G7JAUmxVCzgSgJwcy5nSPyk902r9JIEC6mmGfN93vxU03fkLL9zFp+xkSbGCdY5IAm0
5p7LiSk4j5VSVN7EDIWsppOcvJw2REc1/axoO/7yhs6aZDjodVZpykB7z4UFUecL9FOTCguy4lkS
8vwUwIC54whtLYn0n7XcfDoi1zFMAcrdN6yo9krFgYH5xpykUxUHj33zZRD3EIIXbfJLCw0cWmD4
4cVdipPna0JRBWtgqrpnmbddYwu0xd8x1sZO2iftlB308rs/P+TMF8qM77G1p46XayUahASBEtNy
FdbtE6I4FJOuxKWX9vRQB99FJSAHectj4FqRsmNPL4/vXNjqNeuSQpiSMim9vNXsqAbiv0c8dFF9
ZjcXLlReTEh4OcGVCKGO2szozcSbHOtY3En38Cz90W4apwByCfKcuZ7hXbVXrVvO6PwSLFKpRzBY
c4nqV5Y7MfWBgRZIlcT0MEIhldD0FTf+Q2aUz9ct1+W9Phe1CuQ7gfIySPwE8rwmjlzTeEnSPTTT
nozlHD88DUIdCzWUoinNkDk99X0ZpXD6Z6arF237dn09Gwp4tnWrA6OUM2SlaCVeFjBsrbitUhTQ
vBeVwpnNHUrHPVmrq0a6Xcsjg2MSnwv9qI1v7c+gMJ0022uo3Ihyzk9p+ZIPO6gBrSjjDEl0Nhaz
M8LnYqXkFyclfA3D2i2F1yx+GChiB0DUBmnPadpcKa8qEFPAlso60LEY+B2S+kchh9zJg/pr3AxH
cQrtNCDoL75cP8PLsIB0Fq8Zekd6gSbR89W2xjTro5ikXlo9xvljV57UxG21GyF59JtnVfx9Xdzm
7n6Ut4r3jVQupkxDHjSntnjI3aeXXyWT+jIYl3ZELcH1+mZ/EKWunBN5blKrTmgia4ODWNxn4d+x
PUFw4UByTW80LZ2tbZEeLsd+R/TWEZIkBBe3HCDdbeebmtSTqcwKCPx6FNzIDlTPNMl55r8YvLqz
yK37/lHU6l6ETK5S6wJR4/x1piNA8qFr6Y9+cR+hvsl0Ugw3mAcYjUuYeSon8o96MzIycg/c8U5e
dbHdHxa9ujehr86dphdYntvKGw69C8Vj6w6H7iV/AqL1LXgcPrUHeMXFiIYE28lHBxT/9e3Y1OYP
37DSZsb7VIFCl7KnBv/xfsz/wfAG3VT3Ofsl5nf/f7JWmuyneGeDWaaeEZzysKSZBDjLsars7Dcc
s1q/x2ZyWSfifVSWtiCQHvSGrdnDFmoVXzK61JuF43xs6D8QfmZgBbP5RppfhO63ctfPj5H+lnWZ
O9eHqTvqe2nIjagWi0QsCRhKW5LSq4xWI9bRFDN5C9QOvDWn8T77jybUjHrF73m0g72c/rY8zBOT
p7BS3Kbzq1QLQpIZbZoxnqJWJJtgfwzsPGaMhBPEvbQkmoyqpUrWFX8zqh5M4BJFULxVbVT/w3NH
5wlu4xJSXzRUNvE4tmKFgmtqcxSzG5k7PTFLvnga03FHkbeu9UdZq8tUiTGlDKydR7EoaL6kwifB
2unLXu7C+r6SawAdsHgdHOn5ziaKXnZdgyW2ksGNM4f0gxuaUKXBzDZ+M+O9BNSWPMhS2T8o+KCx
XDlaeiuqc95XqefPj4HhidEfXb8N+vtJ/z7sTodffmy9OMZ9GFCrK0DT14FpFEZmMYkCwpq3Kbaz
jDS5Zcf9CK21ZIvAzgLdESrtIM+/pr1U5dZKIVlUqPnB501a/HxnC6XOo7BPMk8QIT/PwkchOGZG
YA9d4gjmYdobcLIlbwkWgTzgNmhrLE8dKEo0SiNN1JF4pwn3YHsc338JVNfI4Z3pYO35d9MH+9By
D9ha5o+cL1BNe7HqMjXjES/12G795z9TyL+/Bc3nQNnD0Gwtz1wGc6A7xI/rltjR6Gb4UqwMu+fb
AYQ9egDNB2P+IjId+WsR+juh6gW0grMj/8nkWDgqCfHWTXxGGoCPaoTcm2fgFSQou0LxpuqL0t23
yufeGp5T038cFLvUlAM9K478EFAMB11Yzj2Nz5o7R7+E6K77en3f3yFLK7Wmn4P+IxCwC4fD6s5a
QTn7AWMnPTOPb6Neu6/b6qdilb81wM+QSg4onEYvu9qIp0qQnZpANLSDEPdVUoujX+uOWM+fhPhE
jnvn2zacHqqvCmxifB3ciytPRNHrQdFHofAM/c/oT0+zzLxb5lMUsxsILzl0LPWzPidu14f26N+o
ZucIZJ+F/nb2GfhB/vv6By3y1nvFZCWqphpITPbrXEnjrFZ9YQgyzzd9R1NpjVWN/DEaYtktg9fr
sjbX/kHWylzXfS7q/qwuvoArdCcKoU7Fxjepmxl7vNZ761pdviyIUpN0Jk+DEh4UGoHlV0Fsj/mw
E61uPb2oPw1vwANJoq4be2JyRmZhYcbqgfE7iVoCpGDWtgWvTiI6XSK6YaocZ1rtjGyvz3/j/UM2
UzcBSFIuWFcKYE+Y4qyPMi/oaqeIjNtkqr9Yu6xgFzCu5aabIlVp8jcWHForUy0lvWA0fpN5CkD2
uhkPYjQ8dMFrZ/xMA8ttdXvWVXfwo5ugGX6o6pd0d7TgcmfXegpznLhgv2lLNlbBQtXVyjz7OeZN
V1NHNgsmHlr6n+sKuhV3UTheSJ3B9jDTd/X6ApRJQq1moVH+10yD2yzMDtqo/57y8U4D62pEhqMF
+YM2aI+m6Dbd6F7/gi215UHkUQQOqF5Q0cplr6lVWmV02yGtBavDgKWAnqEmmHbs95byoLPQNSzN
wpSazm++nCsc1tAu4B5Rss3OEuBYtuSD5E97qfhNUe+vhE6HpnnhDtOdotMUuojKD2Og4BE2zUNE
0mDHvG4LWk5QB9Z5Aekkkq3ayBg4P0WFKflLNIBNTnbqZVtCaNoBsEkDPlSYq4hZoXsvKywcCQHO
0UNvyL+HuhBtvdX30FtbSg+iQSbNDQYa9Pr5EflZUYqljwdRCwPJouciGnc2bCMU1JZbTSO+yCw0
daXwWt+b1lgVuVfPfeHfZWNLHcaneHMqhan1b0NBIVYW/MmKXYEhyCceKjE7XFf6jQ0lE025gkFX
SxFw9RGwWE912PY5CK0X1SSr2dnWvDvTYWupEsRcZGhh9iZ1dL6ZWZGGpk750Isy96t16O0/kGg7
n7wvXw/0/ttvnQ2VxM7rupX7hn3y/4SusytWaWZqnCE0aWoXPnxmkIzMR5qK5lDHt63ljD1cZAdf
vSmTtzq6EyAsvr65G34hlCwyUSjwYllcb25fpDTtKEnugWjTj0YU+oeaVh1In+nEMpXyWOuMbpuV
ci/xvvVqAJCiiXNpCAJmvTIwWTQWcsg/PF6u8kcltsOtXoyqw1yE4TZqzUWjpPhUTtFIm3SlO4MF
kiCS4uyZDkPBSZW8Of77ZlBnNdAyLB8fdq4DI1Mb05LJIl4lJOZ9XVjSocEvupPLSrwLKis41EM5
uZoaii/XJW/pOE1DyjK5iDrzemi7GE49LNR56QnafPTL/iaPnakST9elbHhYVI0WzBUbTvS4Mk2i
Fc5jOxeF1/mHqvoh9zdfB+3vbjp0SwydAqAIMbQkWVYnS9V2bAqxZhvLhFNMY1zHUbwdZuWp6GfN
JQmx1/S+cXupIeHlLOENpmJ1e+csHLM8KUrmISl3Uk4bNcReqfFYKJKrMeH8JDLT5/pmbl3ejzLX
yMy8VFqIhqjbtsOrGTxG4vfefOlS8TYjK5cqTypDpBv50wwwNcs/10FxKvfy7BsvwFI6W/qGoGzn
CThXWEvyhZq+4ZK4anaE8XtT7PmvMr+wcqwYEsJ0WgrU+BvrN0YEUpPk1UBxOrmR4oMIKr8kaDz0
/duQvklTZwfp5zQ57M0C3fB0gI7jC5C1wvavuyj7SR99XyF67FK5OWRq+0NhTIqTGJFoZ6VZutcP
c0t/YLVZWs7INOP1nG+kKCRFl01TgWPVzZWtR2JpB3D2Pks99Z/euq0SnblGfVwxEFkQd3ytDSOM
04pfBw4epvB1/1lBYtuII4EipAU4vAkd5iYl6bFWbgYhX0zxTovBhtrQyYwfREcJ80bXuA7Fn5Je
KWvqkN1XqWvteG+y1saCyK5KS5c+zR0Awc63M04Bo/SgzbxYUeubYIJgvdDG6VOjpIlnFTKoKUEO
YCQPjJ0S14YhXTJVDEI0qURe9AEMyjg0Zj2XHlR55Kus9qHvppt4/h9KudiahS0U94vW6VWwCpq+
k4Ypoew/j04Y6HagHK6r5Fa0AUwCuColpaU6vXqNINPICtkCohHkwp2Jkenn1qkM1/RrO+iLl9Bo
YO0xeneoTNtv02Ob7Q2q31IUmeiOSeASyKN13+6kqwEjsgFr+ElEGe1z0/25vsg9Aatt7Btzpgcr
rbwmvx/Fr2Ph71npRdVWBgzA9wLxYR9xclbBqVYKoZL5HFSeHnMG0N5CbqO6RXMjH2nbkirb3Kuf
bDx/TP0kAqD/hTT3mpEgD6ssjqag8rKFrDoUHw3Y2tVDoUBku+OwbG0fbVNLkxaKQtRxfs+yuRTN
smgqrzBq6VA0s+gEabRTo9laD76JBKhAJbxfK4EuJnLRlGrlqWXtdLPsigyq0JvYhqDqmYh4J+bY
sPyE8MDPVdkA7rZGucNhOZpTX9QMgab4FYx3RqeeFCy0He4sbMtWsHcETkua+aIMQ1JZJKpJai+J
zeqgWtXTkHTFTR7tKPnWBi7TxhbUztIatLyxH4rhM0MCxqZTa5y79DgIoSeVJ3oXKfOXL7tE5hsq
wdQjQhgQVgALpNWN0ss6TGI9bRiNV7zN1ujkcbVT9NgSgZcFZAdOJXLlK2cryYZpoEYIdqzpoSsx
/PjQd+leqWNDD0zcGlZBYgnPY2X+LB/7l0oAq+TavO+N2BZmKJr0zO2j03UjtCEJZxW0DO1278WO
8/MRqLemCj10HpQorhr9bos3EXrCXTLRy30Di7ZMAgEqRppqDRWThazM1R4QtD6L5tOomcP3oCK9
eX01l64MUihvgschKYddOF+NGMnxIAW4MnnYP6hDnsMgwmxJJWitWz+GAWEczZIpwY1wMNvJOlyX
frmXmFp8UgDKGAxA2efSaSovC17MwmuGkhEyaaw9q76Run4xkiMbjXBntRtAxsW2k14F6UFGc+0o
jjLk6KFalp4yBMCBZ6GVHhoxNu1UEoyHscnjp7nBFTDrDJiy3vj6f3pfMsIpp4fseH3xlxedw8Xi
80UoEsdwvvhIz4ZQ94niIml6gz/xQRG/MaupayrHMPbM8kYAjTSYiiAYpoqBm3wurW2ScGCuzYJw
lIvMbZqy+oaF0QZb7VP5eSwKcttCXkHBkwuR+h80V6r8MNA/HTpDUsNwqfRCxbSw2Sh3Xt0tLVg6
loG1YsJJP59/WmP1mRFVYulB+jMFz238XEdOPez4elvbzfAzYGfgs4lmV9sd14EW95mPr9c0+s0U
FP5J8yPpkCax5gp+9Aojlbwjc3Nl5EO5wkDvzXXQ109iHqsx7kRbh0dRELJlWuKdUcWlU+nNj+v6
dOlGL8lXKvb4XzjqyuqEpazVilxGWFNM9lIPsSBoZFTs5Cd2l1gHMt47j++W8cBdhz2FyAvDuzq4
AvcZHwCj2ySvsvi9lA6hcacEMDQ26u9Y37Pxly8wC/wgbnWCQ9dYIsxXQF3i9hOjkm5G/Ruoor2R
ZluKAunUwtFr0jWxzmWrcVBWRk68wx+fhjQ4NuP0OPbEB3IKrH6PA2NTHO/9QnVMd+M6p9aNQtSV
E9pvJtIpCsGSz1b3Z1bMn+L0K4RX5LqWbJpAwi2sAMgWcuUrF3chHKxVVSq9+iFJ/naufKxNN/nV
dEy1cqQvX66L2zozirpLmYWiLgDr87udJJ3Q9I1agvWksboBHQ+xhjXtkfhuXTQI2KDU4hXj6Fa6
HwZ+ZRndROjBZMm8EUt30oJv46y+Cqr+dn1JG6ggmotpWF+41BcfYLmIHzw0qTH8UEhkhJGHZSrW
TTgUx1F2aHyMFGfWCPHKozy9GdarmKiMKsN5G55E43GKjtc/ZUt3sCq0ZC8DJi+S3Xk7FkpamZVX
TQdZ95rovqk/G8GNJu4I2nw+PkpaaU2ipX7hh0ZF5tfWDac7FHb6S4ts2p9vC9jAGZ/ZuPMei9pG
QZSths6CXCdxGVMUzrc6auekxH2ovJlJsBJJXxgdb9N6uBV9zU4tiVro+CUu0y9zuZeV2ABHL9zj
OJNLAY/sx8rc1BncdGk8V14PwI/ggo6dunps62+ZodpF/JhKL5r8Q6TBvPXvkwKS10z4xISvnbhj
44yXbjX8MxLfOAurz5CjtKJGxM5n9DBKx8yRB26q4u64RhsXFSMOkmBhFFwwGOc7zRyOOQ19ofI6
2fBaAIORfM+81s/XFXY5r/P4GiP3QcrKHExFNcsRbW9enKZ3uu7AGGqTezm0+Y7Cbi6HNAQbRkkb
h+d8OUNQRJoWVbVn9t1BNFOIOOTbVhl/X1/PphhDF3X64OFoXYcdQhdUoz+znlRQLFp1ZcDsVdqe
QnILO4Z747Fd4oD/E7XoyQerI4jMqYUOtvbCHgVIHrU4cMJYeI1aSGorK7aTCv4kf6+ot71CqpMG
VFDkyFYbGfWGXytaXHsWTmp6E/3y9wC1mzoB3pAKCmSgAB/OF6b5BW53FS4Bb2zTYXEo8H7V2Dok
xc5V2pJEHZeZcUTwGM1lrR+2sKuaZpriuvYCkBVRqrtKckcT9LFq/1xXiy27xdAC4gsaYxhTsnZp
rYZR3GMw1J5USN1zUkz1USqn+Weuye2pLguGzEjqfR8Z83EW5bs2KvYmKGyZjQW++Q5wAB607MWH
tcZwrNb0ONYeBHeunjFnefwcCMdIUI9V9z9cto+yVqqpC5nfZW3PZTv1+h/zyeh/Xt/PrYOj3sXo
PaJU+gtXz7tQwHzoJ3Pt5cmXIGXSy3ewmb705bqUxfisjdP7I0PbJg70ugksSLVyaBSp9mClLcqT
ony7/vsbDjq9sSC2ZChnYJZeWXLdagS9TXBSoJDLnkLW+S0Tijsx5r8qMzIPaZuKNtNT/71XnRIl
5RHwBfTRsbZzXQj6Rhj1gUawtDuU1jctfDabnaLElnX6KGJ1teo+7fJQE/EPUqoeOdxWItXYfHpR
rfYgip9S8SBXp+v7uaXiSyqOWM4gib9OXnUNGXf+rPK4Qb3Wu736vbLsue8ctQ52KAw2bzQ83Dix
hDvAQVb3SeyDSOpNvfbqUv4hRKJ07A0zcGpVq1w6mqSjpMBsUGRB7jYBgLcuHawf/75eZh4D4CBO
pvC8+gQr6wMIkcgMts1dGVkPBDCvQRSdpEB6avWdtN1yYOvLQOcl+U7mBKE6qysXUyyp+yhqGe6b
MiBLg80q9aWdN23rXn8UsjL9QZMDnJXD1msZvj7Ep9n6JAx2Of8Pdp/B85Q+qS6BUFmJEejsDP2u
xGG3RvFRljInm4y7JrZUNyyU2L1+TFuLskDO6suMHgbdr6yh3+Z0fTDG2UMNKqhJ4K1vpXpwU626
8fW23RG3cVBUPZe63DveZZ3VF2ODWnbqN17dtuieblYOpaAEBF24N3lrKwqgSG/RA41SMHl7Hfko
fmKFddd6RliWNF78zWOA3VGgKu40zpbX0tl0NGdBvUk7UTk2cpY/DaGRH8MsNMHBlv3OyW4snkID
BDcLfw6o6JXZqSJzaowxbnjlgJ0Fpq30nasrO4Zm6/JToKH7e8msEImsEh2WPFZdWIedp5+s6s43
D1F13xoNhbXboiiOshFx82//WY2QCUc1cTqR15qBszGMmEbhtPMgHjOpMXtp8ePfVYe8okgYy1BH
wqyVQcn9bMTMNP27S9lpL6Wk2HEnOv++kI9SVvehSYNKqee694bZLqe3rnUL6dNApfy6mA1V0PAf
F2gpUTmndP7IyWPsp20eDZ5e/B7Cu1BylPbXdREbN/udThfqfRB7TMQ8FwEXSiFSWxi8bH6Moy8l
sGo/kQ8WVM3XBb1fpJX1JR0O+obU/BKQrbzuZhJH6Nebweti4PdTWD7U1VcS4/ArKkNGdyRNN6Sp
FeumyKSX2oDi4lsfOJ3MQKKfg/591p+KPLYrDrRWyVN8SvMnvf+iR7oTDaDE2uRGj6vn61+9tT3A
/igjMQSQ4Rmrj44yGDFmXxo8I4rd3HIZUWM32pdIj3b0dlsQSgtz85LJXTlS05SWqW50g9eU2Qk2
nL5SXoKo+DQFabIjatGai4MgHIZ2kgwuTN3nRz7O4jgmiTJ40ymIbwddO5FFjfXBrnf7vS/dQ2by
cQ812EkoaK7dmahPx1GM4SDQe3AyvBftfexG4a9K+lsKf68flXqxLAgkGL6wHBWV57WrqzBhfab2
QxyujfaIDR/3yAcuryNzcMFXmaQ2SaOulaGeKz1osiUbndaySxLNHlTGl0rqvw67RNfo0GO8FEyO
wCvWz23czDrOX0x+JNVbWwwb4MfmSYzgRUwyZ05Fb3jqk3THH9zYQLJC2lK0oDcQv/BcL/zRSJt5
ImiV1OoRJsHvkpXvGIGNTC1wjmU8qrLs4gWXyyg2pp5EuJwdNDJuOkuGUxjZk96GqWtVMMgyqax2
k5pKlRyajTvOmeNDmbFzBbaW+g6opQ2GJ9BaXeuuTEuzEEmlMAX9kAj5QfV/XtfG5RfOLxl1W3ri
SIKj+6AAzzeTwonfhw0prrIs7SxSMuoVPYmu2n8sVal1A1P968tgOsVq5226vN648hTGloWR3FgP
2RF6TSPPZ9ReFKQ3GokVPXwMFvBaEjwo6uv1ZV6aLbB3cLbAOUq5k4TK+TJlFUQ0rbK9NwFuvC0V
JkHIZhi7Ydv+P87OY0duJFvDT0SA3mxJpinDkivZDaFuaeh90D79/VizuEpmIgnNoDEtoAFFRjDM
Mb+ZHyytknc+3I3JsZxAHME4EroYm2gNq4RKKYaK8SpxBjP2tQ4R/ZFwFnL1eXjUM/14f4LXNxgT
/GPAzU5ps7mIarUZXkrHOqtwtuLGt0BXLezQLFRPsMlO90fcLCmPPRg4EloSaiQsrrIURY+0cbK7
KmhSBR1ScyofjDG3PV1Jl6dcGHsN682t9jYelWD4MQrPP7yOy0+ITaRthHJVBxYMP53maUKBv7F+
3J/VFsz1NgzqnXA315IvWL/LYSy9s3MahwyTwk3BhtF4RBkXtfe0rr3FGrV/xZxnH4cRbUplnq2n
UNEnXy3H8XFOwmInFdzso/XXABYCVYnZEFHPtjTs1PQrE1XtAkmfu6OyJJ9LK301DcRXnKjQH6QQ
aa/7K3BjnXluQQXQEWOdtxWLsugizB+1LtDYwZCPpRhp3HgkzFninS20Zfi9TY8XkCoxBgK8I5vF
1qtCQ6VZxakpVjLriJ9PCPa2h8DqZIlEkJ+YGdqmXdt+jatssA+SgjmHW2lS9G+I9eq3vhukD1k/
t7Zb9EuLWCyW1hrK53nVHlq0v2Bpl6UcuzCM6526y7YZ9fbr8c7SVjdY3turmHTk3bAauwtaJa9H
N4vS5hxZS+FXlYUbYTeMEv2JqDx2vVmdMmmSfwJ5FKob9410lJoU6TtZ6h/TBHtoPUSueqjDdudz
bhOot1+59lFWVTQqNtvvmWVLPMel1QUWuh4IX6Tth06KAIdN+eJFdt4cpa7PPcOMHdo8JlZ/mCzu
fOi3U/PHM8OPWJNk6hlvLFpSq8tTVc0hap4Uw4IlzLBsLNTQiHx1WlaCcGhN5FlV0n3hfIf9MQZs
2B9bsKHCLecp+mccQg2A2SgaIjNlaN7ZxWx4rWGkj4iylBH9EnuuyUEnZIDtODbLf5J5GoRXIkhP
njBE2is6uoRashYuyyGf+rBDL2ySX//26CjghtDg06hgrvDky1m2yTKb2TiLoFKV6lC2nQItmdRh
MJzdMvcaaG9XlHeF+JgbmO7HZkX7Zk1SZZmxUCH3wyhXcTToUpwAndD2qygMP09WBYRSiudzq/Uc
BHX5jhdzurPB1oG2P4TbAgGXVUAcGarLSUdVm9SSwf6qrMnBMid5Dc08O5djQqknxTs27f7ucX3b
TBSk4bqu1sj4Il+OaHW60Wb6IgJzqVHCtgi7xKKj6o8i8oF9Np6AwomH+992Eyj9d1BwjiQHJkoQ
2zpEMkS4fqaKCHDmbD/QNkyQNSor32r6+UA02J16JdZP8TzHXriY5f8yPOE253jlp26RETISSkXf
87nNGhdm3SjG75gtKFhm6L+yoiseTF3qvGxoVY/a7B7aZNuQXWdPO4VYjRdxRaNv0j5Dpt1th9IQ
mHKXfMrNDkskXUav1p7MU4Ki4kGbkvkw9VXvRUTvx040kkeY81ED+OOJRm38qhyjr9Yg9rpzm9Dn
7beRqYNCBbKnUp+93A5yP0HNUsY6iCIqD7aAxTHolkd2orgNhbsPNo2093XuaDsR7PVLyRtJQRha
Lby3K+U6ekn1QGuwDQbM/Sa3jTrIno5k9vIp1Dn4O1vgOuCCD4SwJIUwitp8ist5LlYfjyk8kqAC
APEh1+F86WY3e7ZRw+7IaiP5en/Lr3/h5mRDs+BmfLPXQFD0csAkSuN0SZw2kNR0OUrrxqP2vdct
uzmttXhErYW67Zb8TNNmBIYWdUE/hWbhCWXQ2syjbFVL75MwX4j0pFAbl50s8sawNMORa1+Fp1CT
2aymmSxgANfJqfMPxQCGBvi7kNDxicROinVjfxJGGevuBG54ZZJs1YrTkk12QYNJnMgNzzLFwcTE
tgevVVvVqSv31ABuRLEEJVQYaMJAUqN4cvnp6rEts6Hvh4CbyfkaGfnXycyrQ50Xhh8bGMY5k5Z7
A2Grm+Fj5lEPozGa6AY2lEO4J714YyPhhwJJmVSa+3rLnpzSqg47ZKgD6Lz6x3iKlmM+dHvV+Bs3
NKVBtDlxTAYhuSV91zQYmiRRhyDTi3e9Ex4zS/ZnCXWi5aFqkRSztNdRj3ci9Bv7iKoRTGUQnqz2
9mKelKUsrbEdgjbqBzcGkKOI4ofcxedGP98/jzfCZagRq24ZvlC8tVsNxKIiC+9CYwhkRSSftFDq
zXMhpYPjpSJM35lpX37MQrt23FjjnvblugM3Ktqm+KVFenYc5cpyM56xd1GdTO8pfn9vsk45E+N2
D20mKe8HDYvW+7/61gLh0UlJFXOelZ5wuRUj8GH9VEdjIGDFjIYzgDoZfmpTU3t1m5/uD3bjrFHp
XP0xiMnXct7lYLU5akVbru/U1A7e3C6Wm+f5LxGpP+JB+F0NKFMXe3HfrVGRiIKOCo/EIOO/HDXt
zd7q62QMWtP41BXPS/PvkJ+ykDhEHAxMLe5P8sZG585aS25vjL9tUmiPaS1NohqDbjDPU2QhLfql
RJe1zg6OVp7KXyGOc/eH3Laf1keWRsXbe0cTlrLf5RTtGcZPJudjYC022jfFbD8MuYntCWK5J6HL
wwkx2uocJXPmF4b9jThTHBRqnW7hxCdjtvd44De21foIcs2t/1yh5xW8L6K06MYA66f0CX1UcZqp
TJ9ULoYHKV/2GDy3xkPQFVAH5483cd0Df4A6ln5SpJ5nPlD0xa9AybucvJ+RVn0jFhV/f2ZANxLN
UJJbgWebDVUIR5jYIU5BH6XfG0o4zvKf2pg/R2azA5N+E6LaPPLU3sCk0oQi498KMKY8QqnsJH0w
m+r8ip7m575Lv8vNUPtyuixPkZo7ftxq1is8lcrLx659h6lXdrDkJME+OjHSwp3r8rfZm3MDZ8Gp
P3VM7BhSwXXjNFTdtMqmE+op6nGk6rBz4rf9GnYmbxxNupVZQBayjR+6SrLstsvGINWtFMUBqc8f
SB3sT1GkHbNhSM9RIdoPeWJH59hCoFlRQZ2PZkmmmxTWsY61CblLU/MFXZNT26TOsXcMca6GcsY/
TRF405mhK+f2x7hIJT92evIcmGxewS3kZ3X+mAwD6NNB7Olg3Pg6eJDTa7GJvsBbbDG8E3wupy3E
GDQZnm4Ai5JP6dBFrwk9t8M4Dm3hxp32GWrx7IlFG4+lNU8HdW5Tf+jH5dDPwEOnbhCPSGiHjzYX
lNfS4Do5RmSeytkI3VJOMKTTGvmQ9pW+s5GvX35+/yrcvYpscGetIfQfp6aV1awPDWMMwqUOoa9K
NSpNWIrev52uzyajEEDy6HMtooJ/OYoNp1zOSu4CXUjCLzNleY7Uajzmljz41tSrO7O6vu8pxwNw
WWuEhDNbfpBidlq3LPEUmMWgepltjc8IWC2uHmvDwcqq2BfCrrA5MPZkGG+NjNoUVRRg5ODLNnFd
NqCRHNbcQt1Uh6dEjT6nC5Kt42CgAC2r87MQ2qnupr169vWTQ8NFWwnC1G5UCN+XK2wWvSnZY7sE
gzgRgfkoBE0fDLN7VKTTXHvdngraWjS4vJXW8dAneStEGvb63//YNxZNpblMkyUY6/GkJomrKVj2
RR8aRfeWck/e4+bs6IBgo0SIwit3Odrcrwtu9EuAukPvt04DjsORNE664bjKbL1IACj9uVmrTqa5
7OymG7uXQjpEpDW7poy4metEbQYwIms7qsd5ekjjYGh/2P/TIGRZUL0RmNrC+ESt5VU5o5jZKuJH
pxR+kv8Yzd8x7mb3z+KNL8dsHCTIEMgH17AJFCCuWcood0sA3Sdu38npi9F/lrPZQyHs/kg3kpwV
58lkWP0Vn6tefrZ4CiVTzp05iFpyFw288SGJ/TTzOooQuie+CpG7rQow0vB3hl7P2WZ/rrbfQMLZ
NStP8HLoMKwGoUbLEtBpHTzKdGL0eIPsI7vFeHKmuHElI6E4Z8SFP1sIJMXNkOykHtsu5fr0oY9E
KcxkDYitN/dervft1Fn8ilL1ta/hK5UP33RV33Y9EMr3p3zru/451iayjro+thudsfpk8fXcXajq
KI9GHnu8MTtf9sYtR5pMmYjaJudhK/G4KJM6TZUuB9RdnmkA2CNxncG/NUT/xDe1bnci6utKDnUV
7rYV4s2SbsFV1N6nKmtmJUiM/EEia3jFeDpx61LaA2teLyMjYTGDSStwDT7d5cYx67juujFUgg4p
W/WD3fwazEdZ0M2ao51VvDUpLmtqhkR1tHI2Eavaaq3l5Ika4HMonsrWjjG/kbRjXwvp+/3Ncf3M
4zbz36eQNsOVL7NolNaKjFkL0qGsD3R7em9a7L0JXV+U4MyorRPwrYd+ywqZrLIs5FFWg37QP6l4
b8it4yZ43rf5nsPJ+hkuzzdDcaXA0yLLAg58+ZnILExzTiw1QEXtvSb7ivyMycoxmuUTQgunlqoN
bPedktT1B1shi6R2FBVB1dqbZwjdpzFzxKAhYR8iaUozQ8KeYkAHc2dn3MjmGGlVw+UhIBTeQmvK
donytGB6tSmUwBjEj0FA5utLsz4WVfRe0XF1bSTEmwYL56RMaRaX6yd2l6V51yTiLwXSuMhoYgC/
ocdJZEMl8HK5KfUNoxbKWlBnpdsWv7Xwy/0NeqOA/dYmWWNolvjKRsU2otZeOkXDnVFOU1fptQ5V
kxDVcH3m/pI7tf2SNMlY+uQZ5DWa0eYgiUHQCa9LpH46jL2YJC9WjSr2cjlG98npRbFzkG5065C2
JZ9Zfaug62x5Ek4zxXU6mVpg1Z3u5llunfqsHZ6qyGn8GSKHZyzsek0LMfxs7H96qZ93tuGNY4bI
GFuQ9tLa0tlcUaORWf3Y9nqQ2j+1fpXTOpdOcSxCdefWvXHI0EPC05RDjXjAtpw1h9hjpX2no8M/
A20ZcFDNLcl02zqvToZcp4e6mfKjlIv4NEzarrr39a1FtkBZFh2aNe7aqmxFUp22yjDpAYSlJ71K
3FRO38+iO09y8hRlCBhoD3ryM1ES+ggocBsKnrzvB/ze7m/OG+ce2BlhGeEMVJ8tOMUKjamn8qAH
XNcwRJTCxdTlCSL56/1xbn3Y1YdsTR5WvOYmXnLkTLSpWhuBgwC20y2nGROQcYjQqN8Z6eaM/hhp
c32qSWtXkV0ZQda2gOm+JkXy2Mk/70/n+ikln4RwTQeGHgyR7eWl0dY1TWQxGQEK5bitjtPo4RT6
GaEdNAV6GG6z0rf/w6dCwgXYswE4+ArpqpdhxztiG8E0Ut4dZwvoh53rx1o0e75IN74WvRc6jSS2
kDC3Lbc81syO/9ODqK7fmw54ulh+NtpfDdra9xfyOtzS1xgBgRDK8yth+HIh5zqJnQrn3ADTpUfJ
eqy1xI9lVOWVf7T2d6ke7w93o6jBeBSd0ICkT8rQl+MBuRvqXsxGUBiL3PsDkYPKllfmk9IvU+tN
Tew8RYjxfrOLEiFzQVPyZEkl1P1Zb1AEGpXZeGkUJ5HdwcTF1csNbTV0gg6ICpch4l+6WsTg8K18
rFwpWuTn2bJq09VSK/nn/mxuZCHMhgicKRGDU3zezCZUTDzAVSPAcUltEtcKZzeXslMNCdqWvVTB
REV+1wOSn8fJZeY7X+9GFrDe1dQLGZ0/bIuFukb0tRZ2AitKPb0KP445HLfuqxanL+KrJT8W/egK
ccxjdQ/Dd+u5oiLKdyRm5gbfNv+nJgNwhzJUoE4/k8XwwA3+yLr3CPPSKoR1rqWeqU419PPT/WW/
8XaQVVEABnBOPL1FgxXZyj0wGjMIB6A24RQNh7gQ0rkcHAwiVLk62K2tYLtST+in0+063B//xg1n
UjIlNFwB10BbLr96g4ox8dVALIqisR9NVe4bAIi9JtG6nczrbS6bYJS3ATlIJCYgk20LBGG8GNoc
E62lS3pAttZPne9NEr7LgGyGmjfHHXxNbPGi4Wi2r5G+yoyf5/JcGy919DufT06cuAqy4x1FFNRT
KaYcLYFGhfZwf1FubYe1ikGdEhg1ik3rlf1H2Sa0qB5pZq4FuvI9bBK/6ZxfdCJ9W31eaw59PRzb
STt32Z4g6A0s1tphfCMcYwnAUm1GXirJTgmciGijs6pFpzA889W+2fXkhTmwsGe5yc96ZpwsTfhh
f44TcQ7L6dga8TmPzY/3V+L6bVp/DpEmrzo/auvulcBOLeJ8NuEqHEbbl15e1PlrtWeFcHMUzhL1
D5pd19VVK1uMGDnYAGfmyqsXRPiztNUPJK/kKqB+qYTYf/20r4rJgDBXyznu8E2SMmupXYdhgmJn
t4ynsAtrP1XVwi2GOT3fX8TrM77qVhGry8imkcJuoohWrk2zFbpJFOF4da6hTdN5Y1G9LJN2tKOe
vM8kuhDv7w97/fAyrAYhYI1+OeGbo13HRgySzTQDqXyd2/fx9G8eUW/de3Vvzu6PYTbvhiqV+SxH
thloaXWkzv9bAa+ilf27dIQ2QiSKWKE/Sjusrb3JbU4oB7csekKAgHc1O09WYD3aey3xG9uSBUTN
npgVmsO2pTTEfdtYJqKuTbsWbmIzeoqnunnI87LwbakWB7tGO/P+V7u+kNev9v+Dbr6aiBfTijNk
KgfYiD5tIsrxQ/UtakJxuD/SjVuOoaBukDdTA7wqF5cinI0xY1+Wzs8E6xHLOXMzeWoun0v1KWsf
h/gc13v75eYE/xhVvbzhmnowALEzKpc5oGFi3cGN9lAx6zV5+dSsU1v5ynw57vDNKtaKKcVRYZh0
NnxlOe9aVt2exP///ZtNb9Y6iKWBv58Uz83Fa6R8McM9WZ+9QTZ7XM3brpT69WRNit9aphumxnOt
/3UqwFKBx6NHi7Gova3kRU5qIkjncPk6UXToqB56fVH+ovo3HO9vuJsfhWiDAJNtR8p6+eWjoZ4a
VYqtIDUAVppK2ng1YI3/YRS0FdduI8UHSPiXo9iN3GarklAwlkr1YI8KDWCb+O3+XK5zDaRsadgT
+a8wRm2zwTJzAWgcCjso5QLt9KKRvdzJbdy9nO4RqZ3FHavmnxy5m50w+dbAQEbpoq4PsrOtauBM
Ms+SPNlBOC54l5mFeYRTWGAonCyHKbXysyLU7mRkZXW4P+WtVxzVrZVdhhQZIQGh0Va0SNNGEOjS
aAdG/brIX3ARPhbJeF4KNBmTHxOI3Ew564Z0GIzHYa3r0CCF7u6m+uw6XXWGYPRoI4iVyMmj1a2g
xt0+8/pqb849HjZvIRu1VZTxLj9+VORpbSUS517k6W8kXOrXXpJDAreweadLeuXZjZb5lFH0U20u
FEMxCkGMM/aQLJR8O9b6Y6OMxjv6oLLXprr9OXVGEyyo2fi9Iv0zFUv2MZGlcWfX3nhF4YSgn0ny
Qxq0Nf2u+1q385lb0VoUL50NXy79avgayw9L9a9o3ivG9/tf88ZhJCIhBKJZBzljiwOek9mp57BE
UcqQ+oOSWz9CAaju/iA3QA3k4hz11Wuac7KVFLaaoUItNjSDfG6CyjkU1hOFfIGPiZstbuTEx2X+
xwx/l2nsFvG7CKJRKJ4i80Wj7aaU4zGxx6eOdKh1s/HQ2q+9fW7U56qDHHrIYhqqg9nuxE1vRlib
TcSigCIBeggrcCtyLum0NkJuxUBelIq9nbfhJ8VsnddEmKLwpkyTT2pvDQUGbDoHXFdjJwIbXM7/
6fUE5mVDn285IleWAGuIm+p72DpJ5FpqKCP1beUlKOcROajYylThqwWSSbFRiH+nxVgwORuzRPOV
bNH/TQFwxL6qJaXsdcThHVqk4QBhrxJ9fpAMlFH9Ok77Apxpulr7lLPzw2g6y3YNqWiC1Y86A9Ab
oiKg5gbaHaJWl5yG8Nw9EjOGH7FCVL7pcRZSguhU6heVkSk9d1koWW6fK1nqIYvqnHJ71L9Gi9aO
rjMZ7WcRF3LqtkNXfs3xhRFu1FURSYvh9AhhRnXmg90E0BGqUuRJTsLj2BVz1/vziB7eozlY5Jdt
S5H2YPSVmZxQdDLrh050/Q95kBT1IKFoo59MY25+VNTCv5vRUJRHliiMPKsvl/GMlaylufmiGvUB
PdXyk9zTKtq5b984s3/uBgi7VOVoA4PSp52xRanRRdMkiYsFW9B0Ea6ZRW3uhh1oZU9VU2Vys55K
qoaE0uRKEi1aPXby95aEO7EbL878VDXwfeXFVo/aAOTNVQZl/OW0efSlKKpup5e6jVkhbmACg8IC
L/rKEdwEJklnOWLpJAp7iVyfKgUNVqWeUt+phvApGVVxCGP5bwPl/w4KMJbiEQ7Q1ibBkVslkash
MYM5O/df7Er3l+qgdEeR/G25Yh0JSWMed54ieECb6bVyDKNOq8lpHM0NY/OL0/QP1IX+MrugG87V
SN4Ed3blU29iiCKp9VouZMpBEgfW8NUQnbHxpGl7FJCrotc6ElcMzwm5KEzgTTScl3W4DIMwgjn9
NXXdOy1tTuPwnJSFKwbj3WRrJ7n8IDLnZzbuqVRu3xzGBnIGyHTdK8x0M7bROIu0hER+4bzKjaVH
Oq1uWRqPVtq6ChRPBaG+fidwWr/Q5XG6HHSzVzTwWlkOUTDQ4p9x/lnC+i752xxqnRi7n2VFO5Q/
bMbIHbPLAAOaQd+kbixSv4VTEmEys/O6baMNxkHmCTgpZRBqCFvgRt/HoaK2ih0oVWmf8s6GKA56
3IOWphzVXqh+lJuRh/RHBxzGXr51Zlcf7cH5lllq/zQXoxLMIZFS3iINPBtCCyQTa0ZJZOmDPqCu
HxqleQyVeE/FeGuWCAsTHSw6wqjbobPA3rsMlJIFc0S9S8MgySNXy5bSjaXi8xDJRzl8Du1Toz85
reXJq0JJKD2Pc3so6xmQXe/VhW9In6wxOrSR4rZgQlJ77/ddVaMp/1ImRJeRnwZmSd38PtFmkUw9
PQwU5XfMR0ybo9J9yA56E/mlvOCLQzFM421Tuueq3fuy2+BoHR2wH0ZAa+HG2ELwVYHhj9blYVBA
eXOrRJLdODR3IrCbc0R0k97BegavnAIkJbZqJIWJM8bmP5oF4CBVz+FvKfQ0KUjC7tWIxqMRKUdE
h/HN3UN7b9NLJon9iIY1GZUpxMg3KUxcqTR/CGUDWy/dSC6OMkTyDs7K/VOyN8zmytbMMI7sYZYC
NZldYZyk+peCbd39Qa5qGetkVu4CLghkswSdl/u5y3GOyEJHClo7O6nj4CK2a47AD4zv7YAweN6F
nl0LL5/znRf3is2wDr06KZEIQguAc305dJEKCQJKGr2ECrp8li/p1pnRDfN9qAikk1t30Yx/cm34
JPXiPQ6s/47oGwudEG16VEuTAvb7JPfs+eP9NbkKvt9+GLAuCvgsDj3iyx8WUyLPzKaIXobugPwI
7h2ehghQUx1z48GC6w5NKCo/FpiM4xMg0H9Uq4+riRAubL5SnBVQuX36Oa0OjvOxb49qWh7q6Zym
A3Xo1kvqR7vTd8zsrt8k0gWSTF5F1vJKwQQ4WqqFas1vlo4zeG5GovXVJ0g6ppZnyyxdbUOkgih9
f7Wu36V14FUuh7CC9vV2seJUN2BwRy9Oor6M1ujOiElgynjIivjhb4d66/MiwqZS4gd4e/ldcsWK
lByr4ZcmtG1fWOmx05XlEJU/IHoc/3osZgTEF8LlWgne9ChzKhdKoS851ljAEujvnaMyfKTXt3Iv
dzbc9bdDReWPsTYldUvN6wZSE1bnc74y2MPRr+bZd5AiOJax/S2V9OUYy1nyEMlpd/4fJuoQrIEn
pj2zDXybkO1E5SJ/kdJnOTqa1XPeJr7T73WxbkRsIHrXYpkCaQNU3+Y+o5rdFk6RFi/kZl4foePb
fq71/1B4OCx0evPBHeNTU0q+UVk7Yen1s2TgGfFGl1lz6q3Ot2ZPeegIzHH5ZeITor7KU2Fk2of7
K7mtMJHwoKJPzgNTBtHgLQuoQWrDtiYcZI0hTB4nOnQe8NoaQNGkJkxO1j4X1BFxsm/bcGe73hp7
1Uvm/OH/Q0dyczRQxyonCcPTELHAEfsvvcm8WEKnBsmqTNU+1Fr97e+nC5iYshZ7ZzWQuhyyUXpV
cnoN01rclZOFPaudrPQb63zMOgEV+cv98a4zNDArdFwh8HD+Edm/HM9W56rUJqN4KQeI75Q9xjiS
/LqaxvJ9O1WpenIye2nPoI0y+9f9sW9toFXuCitZdi8VxMuxxVzlTdctuNYW8AiXWdA91fTS//tR
VhAqFCMuBCgTl6OoeJuBSZIxGhdlwd0mK++cWpl3ypE3wiewKwBr4SoCOuetuBwmKka5yERYvNBZ
dC0j9sQIdWo4y3AI4ng6SkZ0EKYbF/YnKeyD3N6LbG4E0XB/APcSpK66w9vdKlu0GBxjxt4VmoYr
m6k4NlbxIlvFT9XowyOiS7GbVRbX0SRCr9SXn1Yjzmkrz8cQC4lTKfJXxMEKLyMZc1eMohcJtT9Y
WqEfE1qvf//ygI6hBE+iDtp7y2FsFjzuMyR2XoQjHRGGejfxwnft+3ZXkfnWW4DAPccYShvQzM0e
aGQncxp9XZr2aCqP3Sk6JONjCqvvgDft/f223riXKaUBw8Je+cHoy4BjuNwIcKnUXpaH4kXtw+wL
zsGhj8vo9H7MHZ2dZ6g7O+/WCSZb5gwjHaSirng5ntVrTmkWnCI5/+04mQv2p+AxHx/LaM+p+M0B
9GpuwHdJ18hlr/QSTJQvQatLrCN2fR+yAQEbNVLksxE5xXMMX98fBHQ2uZDag1NI3NKo6PrgzdJT
arbVUdMK55lIP/UAHGueNSaDn0et9KGIIsj2SmefZ0dYftfFxlNkNNmJ9u27qKmlg56W9WlMtehR
1kbg+KIZfut2PJOeVrmH32aDzKrWPsxqR6JbWfaRql4IdTITO2/7rVeBEhzsdu4TQtnNBx5y8KyU
FPFmlJbfBP+vsRy6ipIdOUOe3kXeLIPp/R82Fa3flUeDYue2Pl5Idqi2U1u+oBTw1CozRj/PelwG
lvh+f6Dr3cQNxn1Mrgk5lf17uZsyIRIJayAstgmasIQvlNwXXB7ZYr0rhuX1/mjX55JHHalXOEKU
fFD9uRwtXMgpHbMuXzTz38E6rwyhonXb8T96lD+BVf+IW/r9Ed8w5pdbmCHRDwP8AEYWG5vLIaNJ
JKOsYIZixLifAVmeReVmUuL8EoghLW4FvZZETXPayqPmAIdgxIntnRZP1Vc5q4zPKuJEs2sN9dK7
VmVqvVvLmfawiFL9XvVh/cmJjeZnBIpk8OWiiKBBGrXxo8PR86gD4NyZ0K0PBjUA1M0bXmX7vA1R
2YCLG8sXScDhqmWXejg4tfk1s0fP6NM9VdJbn4wsjl4fS8j/NtfNFEddRupVAaYwH2a42UFUzscc
f9k4lM+OlkHz3POavT5xXJrgQpFiwzOCM3f5zebBxEt8jsoXE8mw2jmW5o/Grh6BJXRxfHBIpu9v
khtRNQOurHO4Kyt4cxNV24WaWCC0sWSXJUEvAn2AbwUA/cdorMPP8F3swSu0zP4UgzY3idFyyqHT
UCEPFxsTmOf7v+fm/BHz4IBA/YJecDn/Zckd6vxNyZOSZZ6e0iWMywFDxSEraSE61YdIR90LO1xn
Z+T1LtueFmqyZCtYOq5x8OXIPV0SWc44oPak+4MpeVl20mL5r9NslplAn0YUS8e7cjlKqEw4BIZz
+TIqZ9QU3Dz9ONDqGavFs+QRXkh2oKyxA8i/jj7XQVHOQO4IKNS24KQ62ZDL88LdM6JTor8jO96J
PG8tHlKFK/8RZju1zctpNWXkhJGz2scjElER+2VBvtv6v3X+tRWtDcAAaOA2pY6tUNGI2cqXCA/k
DI5FI32cwk8hSKRo+Xh/H16HNqtCAppFK4mCFH4T44poarR50lgyLT8sg06A23tauRzUodtTDFy/
+XbngQdDhYv0cT2Hm8VL5lbEqyF9JlVPYfRJrj/LuqtH+LgQ2vyc7R+ds6fqdmtLgE5jE8IBxFZj
Mya04w40JAbhdDLDY2cZi58iDnK8v4o3qoMUBhFD5Eghe0DMfjm1eYBeqKld9aLENe4qdI3fx2Xj
hfNrecYM3q9tw832IohbmxFeJ0cY8gnP7eZKGzSRWYsKf1q3nuriNTceW3mvGnHrnvpzjM3bQB2n
HOIBA/kunRGufVhqyPBoiiMfp0Fo3NmNt3b+n6Otv+YPWCwyua2ltRG2ZkZ+6DPVK63a1eovaSfO
hrZntXJrbwCvASyESjxvw+Ywy2OfptJAfmcYgEVSQZyHPPteB+7GCYMfh3iwQ5ACnG4zp3xSGrGU
Wf0SmWV56BZLa4C+9+ppnorkXCJPtbOIN6bFnMiOIRjCXdlS8hYnzesy7+sXLEniY0Tf20Xt5y/t
ounv0I8CPrzmDTYohs3Bmmw7SWcbPxV9UsN3Q49Uk11Llr9zsG7siJVLD4kfZRxG2gwjAWrPcCpY
XVWoyo6v9RQ/Z/Kr3o4kuPX7nM6z0OaH9d9ocB001E1i7GtwoHCrYjhSyvfDWN8pk70ByS5uMqqM
VHOo9/GjoMJvvil552B0zPllsPrpez5nSerVKUxnf5z16iwaLZG9nrZA6mtJJvlDapgnXYNC5yt9
0RguVvDWzwxsxE8xhziDRI1QXXZh23lzOusfkBNr4Si0TnwIsRuyDrqIx8lrWljMBJ+NgCCBaPAv
qVf16ChBJjc9Gp/j77S3p+mYm+HYf6xKU4zntm4zzW3QL+pca3TU5BBZw1q5LMOMP0azCZ6iRnR3
58utV97VGlFio9zNpr8y61Izpx6dOjaJYhvtwSzqh1AuqHp3o/xQgmr0rEVYs5vEcae6XYsGyeDI
q7HgmDzbmArs6LdcB4C82isbCcgNwDrKJpd3C+5N5KKgbl74TMKtcu2hKoSvOScl15CvjR4Rrz4u
kL2iLP2wjOFOQHR1Wb8NT7GL9BJE7FboOClzxe6t3HwZu+hYNqZCnpJ4cVglO5Hu1Y29DkTVYPXz
pPO21RVomrRPh6U2Xyq7BAyD5kzekkEUbisg3YvnMdw5ozsDWpsj6jSOBsyrMl9gerg9ep4OmsBd
7SuG7lrZb8n5srOz1phks7N40EFgAznnsd22nRLbisUoc/oAhg8HbqrqSUv0/yw9vA7IBJg3JtWi
v3YNjIWh1KpjPY7mSVqdf+7/klvfFNT2/5F2XjtyI0u3fiIC9OaWLNNO1c2W1w0haVr03vPp/4/a
Z++pYhFFSAczGAgYQFGZjIyMjFixFh+VWIidhUsht6126GYBJqukXWsdVWlPsW7je64bAfrCRyWp
XaYWJGipDqmkfmoANtZ0OOmJE/c3juuWlcWrILUo2fhehpX6oaGoaWRHVdtIAK8dBdenEE6jkHoH
f7w8gRC8wu2Qq8rJY2SUWUBZuvPie7jNHCX5JIXmhl/+7shc+gknjfESuijzaVgWPgIRxZ5Ki9QT
KVTqgAOeYKYeNXGfhq4cv4zqV1H+JFKiFtXMaahbVd14QMn6na8yPpRs3Zhryz/7OcsnUaP7g+LX
/BxFeVI9aD71p8b61MiHIXrss40ey3VGCkyJpAMYwSx3wW5fbja+H0eGJhhIgIv60xBnhu0XwCE9
srkDaNPqJKc+dwFXittpxeiUqJ4fbp+Pq0yE34AGExwndAEhtFsUZmQliEGGGsYp4X6k07WL0y9/
boEOAHcwWDQowOY9P0sYzZnKyppq81SIgurEHPadmBRb6jArX44SBfBS6jFwNC1Dap3XbY7YLSG1
7Q+C8gYA+EkI36n3CF/ueKb/cVihIkIHBeAGUDdlyenThQi3dkLMtpnigyZTQs/Qa1VzfUuR9vrQ
0+Xj4cJ/Qc6Cob3cPYSYC0lG1ADF4O4xq5uQ/nzoSp61cRKvUmCw/+d2lgdfrmlUiNiJ+8k2YUKJ
w0+AkffFln72yiU/WwJyQvOBP/1u6Zz5Q4iLm91MRJQRFA5mWyu26PuJ3YJF3nmJJ9x3zeTdQUoM
s5k3CIe2zTTCT2bubzvmFY8Cz2kVGT3eF5oyJ+GLW1GEaFIwfA/B21Gwe2TX0vRTIO+zVP3gMW5a
Ho1pVxbDc6Rl74th+EB/cAa8JnG58UuuqnvzZBiX5Zx6EASXQxG6X4KIrWXrxBuFfrKU1fdlYvR3
o5LFexLvjuFTTzqUjW/ce6Ms3d/eiDXzDILD/MsXUSgzXPpYoJdFZGWYF3oLSlW/3hUGaWAWGWjJ
W/cTZON6hnattrHsq4fDb1wVIZDC5oxAW8S/uspFLYK15NR+L2MbBIr3OKh2ulFxWl0de/pfK4tr
M+Twh/5sRXRFp3tpP3aRQ5/krdzq08xHcXGXARP719Acas8cG6KfRk0nDCm5TanwU/J2+zNdbxfN
AZ7BFDCA2ELtc/n3R1zMjHto7Ukdn73wi0ZRMpzezOze0zYeT9dbplKfg9oG6BtkTEvgnTcKMQxi
1XCaLOh0hRYdlcERvM+UWMtepfYpOHBnb6Q31xEIozNyC707ROCXQy1jrwS95svDSdJewYuRfcDy
/5Lp40aytrKNvIVnW2gWwdE4//+zz1S3IrJYgTGcSqYvYfuxWzNjTB9ovvReCsuNhOp3ELn0CpXa
FoVOCp70p5ftduizvJhWxXjqdkTTr2ZpDyYx3ClVu1XtWHfgpbGPXz++bz9XR+Eh+QYKvzmGh2Cw
i7fhrXCLh8zZevlduyo/CkeCFoU631VZpfDFtvb6aDwxoPTUg+goBISpsi2q9bWtpnbJPI9Kp+Tq
PTeYUSXQmhxPdc30ev8SBGD3M7uBe/vPqQPm9/65scUN1poMYCDcMp6MKcA9HTGvdpbov1OS9Fem
fq/qp04onvLiLhQ2PGptN0k6Zg6NGf63HCMWBVHtvLgZT4F+HxrCfRbbOgikPz79YCn+NbI4/VOW
M0MsluOJ6u3RUEM76cfH9skP9pOw9d1WjiLoa/6lHjbPfS9StoG5RsuIq+mkRIBew69KLTui+MNQ
NpKOlQwY3gyyADRHQGsBE7k8i5XBucv0djoJFeMRxtH8IjbMs+1ycnzoxfdZspG3XQNGINQ+t7i4
6+JejuEIwaLRTgdTzV/blwkyNod6FNrJQ/40mMVdNthyt2H59yNwEQhmdn2w/lDvXj8SmcVpQ1Hu
p9OXL+9C+/DOfcztb8+h/WzZqV3aof1u2JHi24FTOv7+Pt7H8x/s4PDjR2nXtmQzK7V/ef389CH/
4ph2t//q2R8De7RluzrygD4Ge+radriTbfeO47Yzdu/39uvx6enhl/sY2L/++XXbI3/PN95a0eJm
rSxzMOqeFWl2bj8fHh+7g7wf9wCIHeuAPMojMJdna+896TvrW/0E26bmhM+N69z19gPQd/tOsTcu
+/Xve7bLi0s4iqtB1/35Nz17WbqvimNKKetAbV+Pv1cusLx6et1KMea/dLERKBup81ArPAJX+Rus
8/1YSkjERRE18VDYx0W8cSX/PnNLG7BRMMcMLI8xkcXCGDMVY0/LxZNk584PRIX4B10/J7E/f/we
2KJ9Ul83vu9KGGAy8F+Tc9w7uynTUO2m3sKkqnzVnfgu2QlOY6fOhy+zw36Dh8OuD+kXhS0+Ob/M
k3IPXs/W9y20jeIBfg49t7lb5MPXfotTdSVDufhpi2AvjVEcGhI/TUyUvSYUPPtQfQ+rpiZPCff1
GJ6UGt4UVdwIw6t7AiwZpSeFsY8lekqi6y+NSiWejK596fK7LL2vzR+x2n69vfnXC/wt4sgs6Bwe
0QG43Htgl9VYRb50gvW3bp6sorPTAsXv3Sh3TiYpe6P+57bFlWDMLLOiIAlDjGS8anGc00lNGinW
pRPsbOqU2lEtOXL0q0/g8Moe9fYh7vp7aKZfNuzOS7n07HmGmhkdqtAzRebCsxWtNXk3a9IpexLM
u0mVKMgjvzL+hF2fCdgme1/q2V4y9rftXicns1nyHwBjNOeWrbkoaYnVrSmdopqXR/wYC98aNJbD
51DYqIBc1yYuLS0yzq6QGykaDL5lE9ntd9H/IIufsjLeBQ8ezJy3l7X+GcHCkQ2BWmKC7dJzxM5o
4DFnXfW4n54tMgU4YzwNqdFIggXUgwrrH59r9rbZtTWyXzSoaR2rPKsvrYYW3Guamskn02Cm0zoE
zYuBdK7ntOF3QdzY0LU14qL03mdFEDhyFpGpEsN4isxcPqVMYPb9LqxtlaHK0tyn3KTlO6GL7QQZ
rdtrvD7787z/zFpEYVThCr9cY9EE+jhFiXwqxXfgTNu43mfjB7/tN/LJlb3Ezrw8MiK6xovgVnqJ
EpZ6JZ+GonbM/HuAJmEUFqDvCPiW9oDsyu2FXUmaUQG5sLj4ekk2dJNm1Hy9PLbjBOmP3M66LwBr
BMUph/LYCTu1ttAHNWwqfbYQWMyK7HL+2Aw/a6189Kxjk9p9iW4TblaHxjHz9WMiG46mMOQSHG7/
4lUPAOVJuJiJJfG6y2+RR6nc6m0pnwrhEHlUD6Jqlx0ApEslzKal7RmM+W9x+a7UrmCBIVWlRkKo
BBp1aTUYpQJUS4ffBdo/6JQ5gxXuRWVX8EYW/+HxioZAZbcGFPWpdXd7yfPfvQiTXAl4O+0xBhyW
86iSVvVTW7UySbmpQSFU54fJS+KNjV25d5B8I0GFAw2+G2tx7/RVOZlp4OEJUfbeG6ZTOSlOHrY7
Qc+gRhD5nArV8HojGK/t7MxATUkOCCSfc/E99aDqK4FK+SnvfkJN2mNhFNC6txWyYtMOM1t5qwV5
d3tPV83OfFO/jxmIIXnxQbtSLupKoP/AjPZYHWph3A16apvDvS59KeLioy4c5PAJusmNTHXtc55b
Xty2OSMUsRH72ikfyor5/57MpUGF7PYC1z4n1wBMIai8oY272FYlCZUs8gLtFHl04GMG95tfY3kv
II7gd92+d8vION42uXY0gbvM7IEWORqonss9FSeNLjFH9uTXtrhvxvcyvLNldOzzj2JiHPoptqWN
HOJ6M3k8kszN5fiZb3axmSMsCAJaLtMpkSNl37ahfl8LRnV/e2VrVsCikBrNZI9XJ3AM1EnJg2I6
yRP5/RgiDQdp/J8KTJGPcI1SMqG5wHzHMvOrPOQf4rKcTrowpQczhKzLHJRwI5pc32WXVhaOn6eW
DtiFd1KHXviTgT7aHslXsnvZFO4tT+039m7FHvcmJSdQIsxKLgGzgzXJiRfH0smLFP1brlnjQepM
0gPNCyobVFG0cbTnFOAyXJLH/mY2/U9GuwhkswRoxbOMpAuYDEMWXhMwcAmPo5CXTbdxzOZjdGkM
xn4TyWlGqjlmy3ZQkA0gRdGuPFWpaBsjr/aBd3n0qvlvk/moRBtH7HozL80tTvVQCn1qgQ0H4hg5
WjI6HDin1j5Wfw7IuDQ0h5ezF6BM50ltfNEAvpb/TIrkKQijyW5lWzYCWzAeBUGbqaPbZ9X72iPC
dvu8zVnH1a7O/RCoLHhqLYl8DLPQrZg895QyP//P6N/rX4vkLYY08rad63NNZW0e/mL8mlmspW8m
dRiUAlqup6nyf6TMx3DReenGDXftjxhh1BMsBK93KtCXWymhKDqYeWqerCQNHYC9rIleM6NBTf83
6zkztcjm9DQz9QIiKtrHZmYbapHtwwEu6r/YtTMrCyfs/Snq8pEFmV56aJoJ2dstmrg1Bzjfs4X7
QfNfZ53Ph0mNXSYUmZOCBGiND6aewMsUfby9oLVTdWZt2Q6c6YBy3WPbJC2pD1brtTt/at6Plv8U
V+O04Q8rjQEcgp41PBWUBa/oZtWprsJOKc3TOGY7GX5Er6nf1Za0FyNzN3UPVtMe0UC9V+XWER/i
MbHDVjpKefvNirwvxWvcGW9W7NnKdFQkHj+0CoNYek4V3R69nQHlGV5wHBnGyVW7iztS0tfbG3b9
eWY/lilHkVhwIy7ukKkK4ZsHTQeH5TCBneVul3fNsFO9+0w1t2LsSmnPNLgT6VGSl/JgX7i1OiSF
pTH0QfL9ObLumEBPc+S5BDuoIMcN29HxhuaXIrwEqWy3qfDHhBBMFc/kwCQ1pBo0dC5PcC3MkHOh
UE4dbLM7euSKrUbiFjZsJX1i4sLEFrnDzJ6/yGX8UhCY0Qv1U6kUdlYjerznzWd8Qoe2+tA/Z0G1
EWav/Z4+GGxyJiwm0Kn/Hj87C/JWzsSX71VApDqkIQSz/FykFJ3E+KtQWt1G2rsMg0zL87yg74+e
4QzKWlzLk9IkLeB8xa1goQ+iZ9iv7H74dNsxl9fxbAQcqmRSHeDULitZSjQohqdWimv23w0LpOCs
vv4Ue/dNv+/yLT2p5TH4j7UZazp3TemYXPqFWFdlZ8iD4sZTCI4Ally5Teq9Ghq7Qusfp2arlbD8
YL8NUuDhXyYQ0Pa4NGgNQyVEvaS4/YDOmVvxXsmSB9/acsXlvfgfO/ARkUlBCr5kUVR8KApyyt1u
FSktSq8ibMu+1B5vf6z11fxrZRHkkZrUorCTFTdIO/C1x0Bq7MEvqd9slNDXXA8mUHAGoISIt4tt
S+q0jCI6eK4qIHcHyXSYa7anb1hZX86/VhZRAixgCY0by6EheujjU6XAlAGJEvTet/dtazmLOCEE
4Pdy7hcX70Pt5DUoP5nGRvd6zQMYUp9PKq15FnXpadM4hRAScZDqIVYfozTsnmM12ZqhXjuuFCvn
zskc1pc1h9xq+0SeGtVtrfem/6zBI/ZqeeKxkLv3vqBQ0UNCaeM9snZoKbCBTpVmFgV9sTKlLIDg
wpriZlUFvfqbJ7xOaWhb3biDWuJw+1Ot+cS5sUWEML2hhhpCwCdQqQm/qsU9QdzTNhxibUlcj2Aa
QIrh6IuEjE57M+l5qLpyH33Shj1TBo78JOnBXSMLG9nLmi3AywyRU7afQUuXjqEkZdgSg1Q3+BB2
3/Q8tX3ln7Tp9lGxsXcrLojrzYwXPAFA+M3H4Ox2Ajs/quYQ6a7vTdV9nwzUQpN4awZpZT1zlGP4
CBZ+Qt3i1Fbw61etHxuun/G6MTvN7aTKyXUGaUDu/9BC/8sfuwRpDITqTJHOHeHFx9ImNdZjZIvc
gtO3E+QUKe1Se5zfyI42ind/YQ2+W1BWFBZotVxuYhP3NRycWBsbRNwcFMojmt1aMqBtJU/mD2Te
mRW6bXNewfnrjduDyuycWVDS46At4jpFGGVUJ24poXyn+EiKpraQ3UeZecrRd678asNRVuIhTRxQ
50hKAsFevsHLNNastNYU15P6nZ5/T4PBmYatYauVo3xhZfHdMqWZGI8jbsjTHfmSnbU+LL8dPBob
98jWchbbF4lDDDhOV1xJnVoGwvPvep8gPuHBU3v7Q/3++ldfik9FiZAYD2z/0jtKpQ/yNvJVN2uG
ozq5whi+lD5wUwWJheZkKQ58JXYZZ3eV2T2O2rPSIy0Pv8ZM++toZbkFw57XdvWDYF6kTEQlmGr0
5Q/K5LRCGdRT3Ml611jerzGRnRB0zXHy3KIGmhj3/l+cEGueQoQ5c4bwL77rUOZyzACM5iLtaxti
duji9+n4FtRbU9Ur35U5eBWeMlINBNkWa6uz0RAbodLdUTiZgquG+07/wx41J+/CxCJkRtNYRLXS
6G4wTeHRzPT7WIy7nRdRTifa5PZt/1mJ0BT0ALWwfUD3lq0Yv+uDSDY97p089B+tsUih/ve2mKfX
9o1eGLEL6pL5vXnpE+YoDWHTxZrr00T1w8hmQMou8dDbi1m5CGBKI6tGEBPakmXNqdZJ4scu09xA
3UeGtE8yOHIE2MfUj+JQHW8bW/FzjJFfWyAE4WJcOF2adW2iwvvoelZ3zKmS992uqX5k40fUkg6i
DCnjp7+wCAgfwjHGllG+uNzFwkJYRc2xOPryRyUI4oc2VT7WVWM49UBbyUjC4B6iPgH2VmPc3TY+
L2dxrGddnblzNo8mLmdxspFnZhjlmqurB837rgAnEdu7vn2AM+e2pZUojSVetAC7GW5YpiclaZIH
hwCnWVAoaX8b2sBOPHqTlnvb0Kq7wPwDsJMH4NXbWbf6QVcnT3MF0GqN+NYo343qtWEGoe83Pt2a
KWIGbQcwGrN+8eWns2oqI4Qo3ZXs+N0E85ajbw0BXNUe5shxbmMRORrTiKB7znQXssZD1Jcffb22
reotz1KH9rdTC8Ox9r2XKNwK+WtfbJ5xh4iABvIVErDNBojarUl3Uz3TIEs0djLMjVpjPZtS+Ov2
R/tN57V0xHNji1PQ+GE1ZdGou7rMcN9RDCnE7FMtKZ6MTrJ+SlOv34VKqL/AVvDQpVPxTqjb+NvY
CeYhkMyptRn/p4ALJ4f1+fZvW90HALlQCvFf0uvLrxwFvdQPZqK7Xpn/HJtvMgw9mZ9+S0E13bZ0
1fucPzY52jzvDM0qs2sLUx5ziL+viZzxB0YdBGnHkOBd0wjOBC95VtptXr81Q8oU2PfbtteuDKRV
Qeyq86jlsgqkhtmoF6Gnu328Pyb9xsrW9vD8b18k85qnCZKe8Lf7vj2Ox9hJpmPy8fYK5pOwdCEu
IxBEMOdCAbV4fTcIcI6mHxgus/1+wGmUH/7m9c3WcNh5ns4FxzkinD194GpvkkzMDddL0cz07bbZ
eDGubRS0z6BZ9LlJtuwOh+PgG1JZGm4V7LXOGf27AtngdgP5urZV3DSMeDBjAk3a/P/PljHqXh7X
46BTqDoG4aF835sbUXg1bp2bWLjyKGWpOXSYEAX/aJjI84DL8EyIU6K9XPpONYj3YdU7USFtpOlr
Wzj3cxh8F3k4LntHfeJRuJjjVu7tq8jaSbVhN+qD3HZ/cXmeGfq9BWe7aCWMm3WtTMwKarA5jqQ9
CRIFOaGyxVSyLeVvvhqtdPAchIcrjRFY9EdTKizdLQrNFq384AOniYFp//k5goT6v2aWTRepmZQ+
mjATVIb5nNZSfzf0QIrC+Hjb0FrIMZg+5DnKdX1VsRCC3i8pPhtuY/h22sBzU/2pyuUcUIH/MJ5D
BYZhukXcGSdlgLzVJyYI6AIA6JhkN5Uju8mEjSx1xetmZmqmWJgdBZG0SBxHKBYEXhG6a4ifevLt
CZZwAOLZX2TDF3YWSbfXDFObRqwoqe4N89VEoaM10JmR3dHYIoVfCRP/2gLptICNWH3r9dnscGKj
2PJwhwaeY6p3t71gdeNI1iAUAYICkvoyFk0jo7VixNVAoFBhkMoKOwqmypGqsbYrSMY2PtSK182M
brjbDGqC1eDSntVIpmfKFF7K5mcO4W4mvb+9oNVdOzOwWFDkT5PoqRgIpa9xcqrhwMv8+9s2VjfN
UtH74avMmKXLRcRp49eoGhuu1txL2q9iegoLt463ss/5py6uVPbqXzPzzziLcGqnSELVspRED729
VuXx0UrpCWS5FDp1PX5vAXnfl+hUvQ+SYiPcrWVDDKNCiTr3wEQaSJfWFQsi/ykbTFeD/FruRtQ3
bXX6yIvTNpXqLgjey+n3Vnvt1K1hrKvGJnHjwvQi55NLGn6hgWkFm5ICeLCajhKarwZR6meGQpLv
DXtfUe8yK3muvT/m3fj9A+SZ6lee59GXz6UeoQS57GLTbdIcwlL/YUyCB4oggLeeetV7lPXgMSqK
yAZz+5rHX26719oZmUeoAW9Bschk4+XOl4kadzm3jQufFWNNicxcoyhupbvzSVt6F4hNoFu4MJWK
RTI1TXmSp2VlumSGsBZ/jfLk0KuvUZQ7CNP37a/bi1p7Y9BYgOaXHBFWq2UhQYv0WBg80XTRnB+G
97G5y/O9J9wVondnQfbb6NVuMj8I3fCxKG1YZHadtdVYmdd0tWYL6imIhmB0WGb4Rd3irU1que/8
5gBPYFc5JqDKZCM1WTMDCHsG08/dmyUFbqyRXaJ+rrtCr+97q7vzeU61/r7Q9Xt/C7K5Fow0milg
Jmb27eWgv9GWelz3qu4mQ9EfzIx+ZFIr2j0M9vpBNtEhu/0h1wIsNQQGr6lhUxBa+A1Ca76AFhMP
0xnaK2oF4+qS2jmQNG8021ZXBhsEz19msakmXJ4Ds0uAxXWsbOyau6Y2MqfqcxTSfFBX+sY9eEVb
PB95qA3/Z2wRc7QGLYqajNYdmLOP7H5MdDR2c/SKhMrLd5M4IZ9QqvVO8eHdl4Z0r8lRbiuN/CGH
oNvOpnw8MLIrO71nSC9mXZT7ISmVB15F2Z0wRtGTEtYbyfZapJi3hs4mLP1Iu1zuUEDDVqxSXXfL
fPwIyvCe3dq4B9ZNkFiBOwNOumwExQEKXnAa626Y6G+FVH4bxbHacKm18zKjIFDbBDRIPedyGbIf
10PTaOy91jsJihFm2z4OgCF9qTo2crABuVjzK2ra8yOFBhrPvUtzYxKnYQ6qxZ1StGY05mFtf7T6
I5Jl449kGLqN19iqPXjU4HGa07ilWJbVjrXeWSSnAVAkbZwOYZ3bdQ62KTvcPptrHwsXZiqehZHS
LZw4FRRL6/M5De6M8DBaHEtdL7cw1KvrIakHGDhX+pY3R1FrY64Xc4qV9cdYzu+bTnamgldYYm1k
WqsLOjO1SBdNLQylQacNKTSUgkMvbGwz1beQVGshjWR0xjtCQactn5LyDLfwg9BwLa+QbUFvalTo
pu5gWt7Wk2jL1OILofMGfg+kuCvm+rFPdRMZjwmq0WHayIPXSgAQPEFlRg8LEoEld5hXNEOsqxGP
r+wl6n4JRrPTk2MyHEIjtrU83lvhi7/Fq7XqGtTv6beTtyrL1+soWWVkRRjVihxpevWlMvMXNVAf
Nb1+/QtfJ5sgl2As6GpAIii9fuwSajUi4hpKQEtQzDcuhbXV8Dom+YWoWecSugwUTeIjcJgOhtuV
zX1vVQzW+J+KQHxCQvrH7dWshcAzU8tsO+nNmEETTMUqIoT6W6h8ltvyYI2THaUbttaWNeuW8i98
rdAhXi6LPKGjSGMabp/vffERoUSr2yfC8faKtqwsPH2SxD6ipGu4kgwl+msxQF7jFPnhz63AnAMd
MW9lapzzrzh7I7FGqZBSIp7cpk9h+CD7ij0OpSOAzfpjSzSliHg8kudX38KSb06mIM3voaKYModH
1xepCPdmA+OxieDeRhloxR/IIKkPUsXDA5fkH57lK0zVBpY71OExg3ZkN/E1nVHIkdps31LFSzac
fSXUMstFxY5kYkYLLi7hDDRf2Q655Wp68laGYLJTdHs3lrXypP0tl8tIE0Ua1FQuP1edVlra943l
Vi2S2nZ1j2d49R7GgeJbXuxvf7GVWDtTgzMCM0+OkLtcGkslsgozbC1XiqbCFiPZt2s9/FCo2oar
r30sCmlQiEAEC3J+caA8KyinQKksN5Le6uyBOYuDjrEklx1D+fwXi7JoVMyPGP67cENS8mK0qtFy
/fYVkFsmvYu36tPzX7F4Jc3vtP+ZmJd7dqbiKAgZZOrYN0t1aJQc/CCDkirbhf0WHfDazvEYmt8v
1FVJsS9NyYjBln3JajrjB8ovD/nHCubHqfhOkrhxftdcbx4AJuOjjQR52KWppMp1q6Ob5XZwNxtO
UO5P0YPZ2P17Okq3v9Fa7WQW/fyfrcXFMcZm5Y+VyA4mTvow/QDBab2G92Fn74V4b24Bsdc+2L/m
UAq7XFrvj3kuIHnmGuFTVT/K5dPwWRf/ub2o9f1DCp2YCjJsWcyVdFOozVG13L7/VoefJPVjau36
urUt/1lW490Qb7w8Vn0DNfn/GlwEpE7rNdOXJwtEGBNferIXpS/x9JKLTxDhbwS/tVCBMA+PAiDE
9FsXtvJOlEbaZBadeLfuP3T5S182G7Fv7SuRms+HltEdOgiXX2nSh7FOu8RzO7l3pMzV8mHnqb9k
+fvtD7W2FmjL0NzjtpKv2ktZmNSNVOPoXtDEO8CkxatViem7TM6Oty2trggKcZ4atMvol12uyG9o
f0yqh98pn2DOQhPyldpK8BedlzlA0EPg/U2DcXFpFGqT95ZYeW7l7WLo4OCHMT7cXsmVXiHPf2ww
STxjKkEvLO+KtFHhKxE9F+XL6MDu1vemBHlGpWaR05RB9iQl0WdZNqs9tbTJQQxPeMhyKEfbVBKe
o1Hq4IgIpmMaKOJe6WKwWYo4vpODakDgUdL3t3/wHK2WMXoGclDMgq0SFOPl1peqMQ6NYXluA/en
V/kvmfCUee+TrjtqtKZG6+tte2uH8dzeIqJ5UeDnXS54LhB7q95Dwwzu4btf7G6bWXu1/Aao/L91
LXNTUWC/JM3z3ECT/7E8ybCNKN1VVE6AtthhLPF08Q4R9FmVulUXWDs4ANDm5h7V16uDY05JPMZw
orth/x0SGCR9fpjFVq1j7cxAIIoZ3hRUVRaOZvSJqYRN5LnpaCR3ndAjLhQrX5sSuXAaWFsUDSvf
DbJMeEABpDG6aM0/5+wul3rZYtCToKNpr3L4q2y7+ZTqEBlk0YZLrlwQvMZmjAbuyOT44hayiglU
cJEIbiy0OzWPjkE6OlL3NHZo6UAMHnvOlG/d6ivfjJonpAezUsJ8tV+uz8vg5EwKYz4HI+gwBHvR
wtxwyjUbaEUyzzIju1nepY2yEoZIGFXBjXr52DFc4mXywYo3tu/aygwVpGg8i2sr5PyXVnyp1Iah
wDFkzpcfqLZidbasbtRU5/24jBuXVq5iKYocIHk8l1lnx1PzXdBtrOPawWcLs5YJM2lMdy48zhNn
WGKfeW7S3PXKF68PdkKDZvDL7Uixvl3/mpkd/8yxW3TuPCXMOUeZUD2Gljo9SF52l2fWFp//9RG6
XNAi1IZDrcKPxoKMjHGcXbDTjtZxGDacbM0KBVZQejMNLGf1cj0pNNma18nWPKKVeib0cgcDRFVU
R3asbGQ7K/kpCTB8TRrSWlBbL0mOK2VoUqko8AKktdpnqHQdTX2CeN0REiTwXhL5g98LyCltyVes
3LOzZV1Hj5SBQUqwl8vk5VLUhcZm5vUPKfpYKXaGOkCRHgr9KCuvU3CoSxB2ofnsvWTVQRT2gmFb
w7MYxF9Uz/zAPPnGxl+HLX4RmwGDFSAF2kKXvyjwOk0JqfEz1PUt6wY71J0uf+DyGT7KbeD4G+bm
v25xAGnqioweMCFKQXiRaVJcrBoybM/1E4Ji1QnBLsoLdSPXXDkdc5pugqKdWZmXLMm9IPoTDLps
80i4ivekhHa5NVW4snOMoXC3kNtp5GWLncuNMO4FgYA/lcPBqp2k+wSh5ZwIQlw8jj9T45/bZ34l
O5hVYww2D7gCzct52WeHXlJ6tckahPqMvB6qfSlIkKoJjMrEtjk1ww+9qyLZZt4j/SDQmGqdEvhu
Y9d1Y/05kGF24JnCmxwbXaXF4pHSKAUz0wRXSjWa82X5fVC7rYHD3++Ohbdo0MCAdYNnCWKGxaVA
hXOwxlxhwWZiy3J6rxrZTiMTUkbTsZpDgjpL885U4mdGFg6twLzWn4MHWeiM5GVMH12M5dNIywzd
p7EruL38EFWfvfZo1o42HG9/2jWHPbey2M6iGmPNswzBFYovtfmijBlFww0b1zkzK5krQSQodKyW
h6IVmkqq/Nh/pXQSJsej0SPjvRvf538+8khxhrFKpg5A+dEhuXTTqW+lfpJS/zXyj4CHd3Hxzpoi
p42//vmmndtZ3BlGrbd1oyf+axABfBvLh3Ke3Ss2bouVm+liNYuQHU5l7Ws62xZBdSHoD3l352m6
nQWG0219olWHRw+Rw60CetbFhR9ArVW0kln7r1P+FSbDRN1FknmnCNKLpt4HRbKLqhctgTPYreXy
vh3KLfzdlQKDTGXt/BcsPp6eBn7h143/+inUbZAIiq33u9RtH0MD6TSnQACldCrPeXLScqOdu7bT
3MpzfQCxFXLBS78p5QSeja7zX9XY9uANrY+N6HDghnHjJKydNgOoM+1czgN/uDQ0CbDSCLrivybV
c1HszfYY9Bu+uZIGaucmFvdcL2hy7k2q/zoXEQWlsnXlhJjGcXPsd+0Wgh0A1LExw5WWuYwFuYcR
hFXw2ryM4UMdvg3VY1OUTuh/b6tnTww3MMKrl9CZweU7J5u0Sq3EJnjNdN3uprdSiPbZvEAvcCbx
KZcCSD5fiySqN8qKa/Frns9FM5Qi1RUF5tx3haQXw3FVHGIYXK3wc08beUQW2XhnttGGvbVPeG5v
4SV5k3JvGnXwarUw2I3uBLmGB+Hm1iDHyrydQW+c5He+1fnD0u81WRnqrA9e5fhOGz8X9WOg/+zN
3K6MJyBnpMK5/06u56Fuafo2ZO9r4VCm3TEs/+JcnP+QxYqNMBAZYJGD16p7TPxvtfwpGDbcZ+3o
wVPAiNMsZHkl25tYEfrXqIy8FvhJ48EjHed20211q9Z8hZ6YCQcT8yOMC1+e8KGVlQhGq/C1CXZS
/m0oyk9Sehe9NkaDhteH2/fQmqOcG1ucdTNQq7hvzID03STNVB9j6QUSK7lu9v9/hpa3QyqBPKqN
4DUM410xvklJ5qjo4DXClpz1cv+YQOP+nqcMKPiga728WhtOs+JFvVtmeysSD7W0K8oDsMVdMO0t
b+OKvXqQLc0t7thWUlFPG+PeVbnx6PPJ2U4KfkzGT19/lXVpZ47/jOFBCzeQMMsLB8yQgqzsPCRP
1dJaqgnKhRZqmqeI7lSVh0RQI1s1+9dqEFInr+P7JhR/3f6AawZ5bVEjmru1jFZdumUqVVWnx6kE
ctayy0y/S8RPRsNtp4VOF/4pXdK8PB5bFNnoVzHSsfiIMiJ0Za8UkjvEYeZotfHDy8SDV5lf2m50
Q1/dehQs7yLYf3gNMMDIewCozRIwYKZFXheMQLiTGDtGpz1lyvRJFPIH6tqOn7QvSuntm9LcqIXM
bn/+SliYXYIHRlSC9THGLInF/3F2XbuRI8vyiwjQm9eiaaduSZQoaeaFkKX3pkh+/Q3q4Nztriaa
2DOD2QF2ACXLZWVlRkb8GAhSDL55ub1wayYYFx2D8wLPzBD530TcZ2nroOC5crhZzzjDHwBER4Id
xwhcAMxq1WUQlh2I91wjyJxJMza4LrZR/Xp7INdLdGmFOWkQSop6P0Vszg8pQTORmUuGmQlPaZrs
QuQkWuOIQuTTbaNrQ5u9zdm7NY0yX+xbGJU69LQGQIJCca4SVk7zPEGX22BmRwQCFDBQQNvYDOKY
yFMJ0TyEj3lDpLoytYaa6CZN4zVY1polZjf4xphzyZgHbsvtkV0YeHsoNslaWX1x1kCPCJUnZMrR
RnI5a1TJocdcwooySVZugNcFutZr9/FVOIdth0TljO7BsUXmn7FScSWINKFy5tJBA6w+4Eijofk4
fWicPAl/e54TdM9Z4Ix4vL0rrs8ULGMTI2xFNgwUWpfjy9NcbvLOwHqFYobgJg6tAeJgzm0rC7OI
LAWiRsQaYJ9gs9dqLgeNj9vMNcR8Bw4F0grBLlHvb1tZ2BEXVuZ/P9vhAReKSQgghCvouh3mXqnu
w7Z0uGqllf/qgTgvF97vM3crSIehjnlpaJDKWJKhAudK/nvSgQ801C0lfyyHn6o+Zc3fjhfIqOzo
gLaMfgPAiX17oOwN9msfCWEgOTGpaHO7tA8wPYCwQR7hlhSgsh5Z+eCNT0Dor0XfS+s2dwDMNzM4
rRTmjIlBpjdGiJdE7E+bvNeOfM9tNXnl6lhaNzQigulsxv7g7Xk5nAHYQRC3DZErKBGYXTQTwrgN
NL1oufK2XTSk87O674zzZVnYWzWvtU4fI1fRN02q7uAzQr40tcFfSX0unSoI7CCLDrqzWd6aGVFQ
BUne85HrS+FfP8hArssHiXV7F1wFbEjR87PY+XxukbdiVwckBTmX52XiZp2XjY+dVlqT0O6gEKkn
hQP4hzlVMcETZq0p6LeidenlZxw2fs/q4POJvhyf2I28HkhS7HJQolWCnEz6hlfRlH4/cNO20qKN
VoJk/iBrjcO3lVWnb3X8bxlC5+FDSHmm7IDfBDjy8iPqyPdLLvITt3jM3TXimqsUDH46Gt+RnUAt
/ndbXv70XKYlF2tB6gYZehl2RrFLfHfouruoT7YGbyfA30UnLSk3ergx8uHeCLdFKT7C46xsputD
iFZMVIPx6sYiy6zwTy1HINfpx8wd00+p/AJOsqIrHm3JBHYSYH5AmYK8n9mvkTgJvQEMulu/Vd29
cPzX6DTMJvh//jEwf8CZaw7DVCnEushcX1EIVx1AjTki4D7GSNTfPhWLQwHvJTricJFC+O3S0hj7
bdbRKnNpN+yov1WL/JTK3O62lWtPos9ThXAeuBOAm5lrs57auulkIXPDUd3LqG+I6QfvVw/Z+HXb
0EJoAEs4Y3NmAo/oXydwNnNaVPIBpK6xNGljRhUkGd/aHEQryb7oGhOaK6YqI4j011BxSwfgwjDz
ep8CVR+5GIbV0g1pRfrCi+R9OcibNIOmEcQHoAoLYqxmgjQIJDTGH4SuKtKFhnt7Cthn8Lx3QJ2G
4jeoCWZhz8sVBSkVQNyTmrlV35EgDkhAnwu6U+F6ZO04ohb+P9j7jf8BTp51Xi7taWGqa0iK4LwJ
oyeXLSTRIQxfI9U6qDsqCbE5CXnqxIXcrzzBr+/1uZ0TDh3lJYQYLPVMWvTcACYd0AbK3V5N8RLQ
LJ23Il1+HbhhxdiSEwcXmIGLcE55gRfscpxVqtRVHUw5TkqGYAWwk3s5LiOrK30L4kkliH2j1lEy
ubXQCcdtCl1L7/yK1juhyMJt0I6JpQ+ramBLy43iLM4VPAaomBhXQdH4mI9VCZdu5ND7VbxMTXdS
6u/G0j9V+X0dA754e8UX97qGHstZRQI9yGxApQhNOICfPnehBzO8hXTTS3DvkNhA4bcKNn0VkqJ/
ULW9KEDUBCCZ5CXdl2uMhLOXZW5VlPHQfDQz+AFTxWz0ogIuB1rShVsHaGibQENsC308rlwnS67L
UCHSgVgZmpWsQ2kFORPxdipcfYNy0EuqWfwKaHLJBZ9bYA6QpIy1OPGwECIEicSvcHqUV0z8bk5m
rpBZQd8PGj2AFmdlXxraihTpndydeIOgOiNzb74t0k95o48tyUvwHW/FkCc0t2t1n6bv4EijBx/0
ttnPWLzlJ9AzTINN2w3Fi0sRnY5HleX2tlqYB0wxCIgByEYHr8zMQ8t1cT4I6M5V43Ezts1XKYNz
NKzX8qxXvcrwkKhGo58VRSMdjHHMkZkyBfK0cp/jaS9DF6rUrSjmTSDC7U7Z8x9l9FKiOl4qZuJb
3Cp4YWFDXVhn4jAjnyaah8iL8+CrAl87PXHCPone/4fJnF87BnKiaNpnsnYRWOdHABzhFnwOD52E
tNBqisO1F8+V6s7vXM7vcLwQ5sZk5snD54bPcSFcQTBtmxKE+sF9j9x/Y5AJcCsaH6FeF08UL9jC
NHQ3jxxgEEGDZopJRiJ9H3tRdB8MTjuYQtmR1Bg2uX4n+PWeoyvPmQV/gZcRssOgu0GEyHKLRi0F
95So5W5agAZK0dET2ZXJGihoaXmBBQMhEbRD0LDIxIalMUxDr8q5W9H3YOA3ERibi4mE+s/tBb5O
iqEmPtN8ossJXGhsXzQvpImetGnhVtqTAcBr1PzofmKOAKIZHzR9pP4aWf7CdXthkbkA46FN4xCl
D1cHn1yVW1WcW2XyI1aZ1XOrEmDzaWc8FjKsMx0NgNcAQjIbWAilTJpkWrjjaMYFxVK9FNqD0TRW
XbdmEKkvSberexk5C/mxilZyI0uPRUQUMykS7heA51kfAdGZCGkYxHIFGMzpQPgoPPp671Qa90DL
8W8OpQC565+zoSH+1Ewr187SZsWpQhYchCwIceZr/yyODSFk0oeASbo573NO01b569hw/EoqYcHK
zEg7qxXjHWOwqq+GGqZxWiWlO1SNZlN9GnZZXAsrodPCVkVWBMETXvZzExszlw2nVobWy6XbyW9p
cIpybuPzwlaIBMcoNVOjQEL0/xI0Cb8EmBxQjQCY4spjmebqqlDrTigqN0ta3VSFQjL7Xl6jHV04
EjCA3QGmHCTrWA23dArzgOOaygVByjOf2lHQb7WAmpH6vYo0WLgeL2wx90Ypx3pVIDvgKiPKj5N8
CJtxrxh0ZedfLxY2PY+UGRBESBSwoEYlz/ioqfLa5WWn6wZpK4uV7NRDvI/j8iRG9d+25UVH08O1
1s3rSBaWQXo7h1rA9bMQnBQHYYTUde2O2b6I8UQyTsgEcXFiSYbL+2sdP9fzOZsDAmFuuEXunXHU
dS8CeaaptZupVtMfuOIE0MxKSLMwmfhigNeQkEA1i227rmFbMNK8dQVaHQCAu9ebv0l0AIGkgxLf
3yKypdXw5vpMQ+ABjz8E5ngIoivw0nPQmoqV1sQtpqxUnJHGosl1AGjevn4WZg9d+NLcfIgsC1IV
l1Z6tc5TIVU7t9Y+OeUxVwqSxW+3bSzNHlpvRA1E4AAWiUxsYdCkirRS6dxYEiw+4hCoJuG+b1Jz
D0WPn6QMADZqNreNLmSrgUuHwg36CZBAwJ/LkRU0V5skaVtXyaT7ojWAVpR2Rh8QFH+qULmboogk
SfzWJaGl+pHVx6c4bVYc80IeY/4KwA2ARZsFTZlVzKY0iv2uaF0oI1jqYOOiJF1qN+MfWToJHE+K
ojcr9ASsjH5hXS/szmtydu9wiV5ROlSt2/1Q3dKh7s65JUh7Jks5hS+aPYb2gOqURIzc1NaeKQu3
7sWodSZPlAWTgksX1vmIf6/7L0o3QSCTQWhsePGx2YJMCxw4loxL9/bArz35XEcSwIYIkCEEw5m9
NiC9qcV9Dcv5l6LsRLpLSlQ0OzI1qzqBC47uwtYc+pzNMchAkwQvAOywmZNpU/r3rfySU9AYQAQD
zNBjxZHy448EoZQmQEbjLjM+UYSsqT2sbLO1UTNPaHlEXb8J+tYVw36nGGCDGDap8g4BtbtRjlaM
LbwV5jlGKhxuCfPJPkIhwqCB5DBr3VJNxS9dovwe+SJjhOoSX/90U0drMxr9drITkDt0RPdjXtgl
dZ0XjtzTzp78OCsfqhYlqiBT5I8mj0tICg2p9lRkuViCmCGhij2pYvQox7XYWKCoT7iNwKdltgkL
peN3Q6PG0kHn8vA+kmi+xhj/65Qu41YMEpotkJxADIKHwOXiNp2RDKIyYnEhHFhsBsiHS1tt6+95
u9xxkIEgtNuoh6fiQw2IsrO0ldz0ov86/wBmJ0e1NNRKPrVu+1bGjkyCR9HOksMwfE78Nq46ou3q
ykqElYD1+t2DcUuQLZx7E9AswG7qksZJF2LcXdSlZqn6PjTW8mw7aH7/qmV+4N4+sIse8twgu3eT
vKgN0Ay58VCRLKq2InA4mrhLtMKCVjFa4V8yeTK5tfashfsVJQ40HeC/yLCy5E04p6leCmLrRpko
mUkAQUqlnwLn9vCW/DAQ87gAwOU+c11fbiNOaeuW19LOrbJDG/3xxW9RWon0FtJ4eGCc2WDuGM0P
ND6AlpGrKm9871bpvq9tahfVHQVlQXMAEKbxVNIdxOZYV+8BANi3B7no78+/gLltcpFOQUeTDlH6
Pgy6Y91IVlJ/hwl6ou32oEvtoabdc5uscTUsLSLyP9iuc888eJIup7cMG9Hg6qpzIbnJPxUxwhd0
Bvje7fEtWkFKAZl4FImQL720Ao6aoCrFunMViN7vUrGudgo6iVfgiQv5LGT1EMCCAAKITJRXLs34
dR/7ZSJ1Lnr3HPld36hmYYq78kUy21Mur9yU4nywWA93bo6Zu1Dq266MxM6lEVpulWhIwBo7dH9l
qobWVMbdXVlz0z1aCdGyLwn5QVJ95IEEvTNB2BPZ0xS0FnIa/Ant2zEq2Jm+S4e8d/hwolCvRR+u
LPrVS5UY6angJ9CrB9FaC9G1+wDQf8aro3oAZMAVF/+Ip4/cRHrvZlwZfklVGpo5rYWHggbC3dSU
PvqwpRTMBtBqAAFPObV7AWyyn7d3yNUxx1fgmfXbKg2mPfa11Ula34xxSgEfl3YReEnqMNi1q9qe
VxtxNoNtiBwd1A7x1+UO4cIRQC2xozjpSvoW6K06gNeFotfh9nCuLoFfO0gvg+95Tk4xPlni8iSg
Y03dClVoK5Wyn7wHI6CcjlCpigrrtrXFyQOp3X+tzaM+i6NEaEjnAQImVzVy3zTUlLOnFCzvNRIl
/9Yd/w4MZaa5yxgts8wEQsy2HvyqoS5KDqQS/X0KeTktmlYu7+V1+scMc4lWAP3EEniz3FBXntHa
7u/F3ghX/P7itIEAAETCIromWJ6aiO9oGYU9pi2uN7kw2GpV76ku2LdXZ3Ev/GOGBWl1hpzoPdpK
3Vb8bvs9NSDxGj9V4rBiZ2U4ErM0WjKVCqdgaXR0KmuoZsRNR9RWXHF7V0E78kg4Q0hHAt2D5kPG
yZZGIkaJP1CXj6vwT6H5YDQNa78nFGLqtgyMuOVH4mhBWmwti7AwQtBloboHKgrAl9gXfVpCxUDL
0sHtuMbUUzwE1doW0DV9e8GWRggCVXgKqFuAWW3+jLPjFAoRZk0oBiSz7FJ2xWYkUToIZh1iaJ0O
mHi21rmzsEdm6nx0cgKugaCZmVSxbMAhKE4DUCNSRqq6K4jGx99RWKA3Y2jH7e0Rrpljbi69lqQ+
VungUkodQ5sa0oI/gJR+NliKr6/cywuHGQ3u2DDIjqBn9wo+1Yp1LoX84OZptpX5foPi1r+Fj2JT
nptgAgy5Eyn44sTBVdNXuaFWwx0T+d331+RxFnfgP0P5vUzPtkZed0Bli9LgJukrRElsIamgQzKu
OCZ2A87FXFxAwBAg8440MbM8ojiBfR6UJ56TW4knoI/q3pzWcPu/D7Dz8OXXCpJJAlDfGpTz5k1y
NhaKt6CQlHLuvTgFie9DqzlCUbvNiLmPSUjG7bil2yeTQo3WvL39rt6GrGlmuxucFgSpJuXewXK6
bwRLJLJzZ4JW2y5HisU0f9Jj8UFLO3CSxly5La/6uFnrzPSqHbACeYuB15+NXUYkVIBgfTbBA2Pt
jc6unUdKHhMrsLZrltmT8Gt5Tv+DtB6zzvauRRIXZhGNMi+VPouYDFJhqcAIoH+CRK6uvzRIgrRQ
4Qp3SILUiLm6eGVr/cpAsKuOo4jXKaQzwQTHPMs1OaVjDuJVb+jBAL2Bb2ubY2CL9gxGMsfvLHHG
2OKTzSTvjE1yrO8Bxs43sqPqOxDJfE+ZLW6b9hBH21xZSYywbmmenhnDAqkfYe5cYbYFwjA8ChI+
8wwBrT9coYtONeYwHZdmn7TC7vY2ZA/zrzncJ3jCQjwSuhyXB2CsBblCc0vmZcM4q5/lRK7rR5RT
Nrft/NIKs3OOkeFIwxZw04whCXUKuVfb3FMBGv3oS1JwD1lADMHkX4Q/fkX476YczIaSstwnuzp0
uNqZIrP9HIYNX4I63Ep9e8qsVN4H0VYQ98mreCe7lfjQRht/MMWfILOnxArXYN5XSZR5js4/nVkS
n0pJ26FI7+mqRYfMrCjoA0lKj3xtdgcu3kFZptjS+2LFoV/lyH4Nz5sBiW+QpLDg3igZ52c5fKCv
mtqdIZBngBCi3nooTNlUSDFuWhI2pPqKNo3nx2TsbbElivmZNqS5i+RdtwbpF+eg82oZzz6JiQvA
5BKG/YBPah1rtGV7/HZ26sMmJz35LH/k7RbQJ4cn4Qb8gO7KFlryHLMwyX+ng9lC0NHVwkqYci/e
qY/J+5v8cx+52kHdgTnSrA9BvGntH7OxzH32hGar3Ukwg3tTMvH/HdH611XheXXgv0A6pQPkjUT5
5dFBW9DYjlVWeHI4JtUu1jquN1tfyt5AU8e/tGAE6QHvGytIo4pR/tRNGf8ytnr2VkhGGqzcJ0t+
41cfjMe3IKs6L9zZTTaGcCiNPhVe14aTwzdFbiZy9tm0vPLU1/waZd2855l9AAS9iHIMUiZgYmcG
bwxa3KEhq/A0SZN3eiSITslXgqVxhmICfZWRtE7lFSfym4m5soq2fGQ4AAmCF7ocpDgKCYAhbeGJ
qaUqYCWycSTrYiu5dUv8jTC6slUda/WAziOthLqLI2/1lYm+6nbFuoOTV0VTIVhA5kany4+QxnAU
lbIrPG6rCkexJlQm1V2VOMpIMOudxe8a2c51W+wc8FaWn9qKz77KlM1fALYkJAr+w2jKrLUcBqIW
KlXhfXwkdmVmf4vn1qyc6OP2gbvKCf7HDhK4uChnxgXmwJW5KE18iJH6NdgrkP2YnlFlIi12U5WI
JtrvMhVgHmCj0HXTzZj5yVZeEgO8HegHXPmYhZsK6GrALQFZQzcFy/oNHss+DeQca187bbH39k+c
tZfvQoIg5etlxfUu+Xy8QGY0BFQGZrGBy0Wu+zAaAvBkewlBYIIQ4FBnREUT4qlCLptouVNyZC00
muMOdnuDOwFgIXCYaQKLjdD7hBM6ni88ypdQJK1GjYhoLQWPvQ/Z3gLavVovoc4Z6s/UCPzN1PPx
yjRfgQOx5jhcWGyEHsBnsPIAvVDFPk4+vsH3+dchCrivfACKyspFX4qJUBehQRBA0WeD0qgkRqE3
2smHVi24Afw+SawknPKOcEMaTGY1dl18Z4A5P7H4MRFf81KSX7UhTwaTDxsKRKgWCbgztEK4C2gK
QKIh0vDFL0Xlpc6bvnEyjZM9qc9L3b69o5buMhT80WGKmjxkAq+e0ukg175Rll4RmrFqCxCj7Ser
ADyuzE2u+hD/4HO4vSiRmU4SkpmCqX7QN7QR+6YumDRWiMq35PZXXUGLsQBgBcT3QDkcYSAL1hOH
Kau7UAg8Qy43mg1xRNERTqq2GUKz3Qc7alHNB+G4PUkrwFD12qmjqR0kmgjOUWsGWOFy01ddIOvJ
kEee9fZ3tPPdcbJalKn+FuQvJoLcN2aF34UZWvoO9z0h5pP18/ho7n1Crbs7uEGrN1PyxzS3j/i1
HcnTU24+lSY0fMzS3O/35tPae+L63sOBQUsyhCTRzIMb6fKbu7bMKsnw/Weh+pNTMAS3uyR8CNf4
bZam5tyMdGkm9AtF70bOf+54xQ6gS1THBNlIM5sOUrbGMShe+7rLQTHeJygqXDwJrAXUGs1yp5He
an7Ku+Px6DwX5u77czTIsB9Mcjf9JA/KCjhy4WRc2meiPKFva8rP9i1100bk6Hw0JnoHyE5+eHjl
nZJAmcQSsagdWSvGrA2duXN0MdE1lGn9Z8135PJHSO4hx7Li5K4DycvhMfs8AEFMBrfiP4epV3UV
idqVk7Rwc8KCgg6aWT8G+4BZQI4OPp2kgnvOtv7D92bY9/sTJcbXUSIHxRpXfMZ1rmS2hsgY5oDB
ZwsHfKUGvVR33DMAFWRodxWIAKDGrFUfrfpKlZXn8+IKzVksXFNA47A8uL5YyxMH6dBnQ2lI2mwy
7UWCnPaKG5yjqMu7cGbZxB08s7sBp8u80ceJArSbc9xzYSd2ttHvdLL/AQDCTFYsLTkQzAsSuUiA
owDIhHNqRXWtGXzueUDb+lDu40YC4dixav99yIwRnRliPJXUyIUSlTBk5BRvN4n0MnDzg0Yi/jNN
10Q+FsLUS3OMx2rQY9X4tcE9HxSSuNQWHzmcYLyvPwXTzm3Apg6Pt9ds6VghJNWNmYUPKF1mJmsJ
6tWgE+aeU/TZqVxIFLzbb5tY2HsIAJH1BtIZaCg2v1+CB68ToyzwUrV+raP6ruLkjoRRZt+2s3Ci
0M0CwDyGg2j/t8p69pqCbDCN+6kJvLwBl2Ag3PtK8mbk0YdUjUh99w6KiSvHaiErNXfQ/GOTWbBB
HsJQ0ovAOzr3AYmtgOCvgXx/78hmR3DZmvutf0Kl4f5pJdr97VRnDtuFacZdCTXkPVoK029vvPmi
2i/UHDfFViGW4+wMG5/w8Tz7f+Qb6oDkB9kCEsAy2w2yhM32UFrWz/b2AizctxdfNG+EswXQoIQT
K20VoCPA2KqTb/cKf1ehZTsD4LtpxJXJXzQHJzO/qmQ0dDFbNxZKHV1rQeAlNdFEO+oUU9W3SXso
i7UWuaXLFSwPwCPPouxzV//l0MQ+adpB1gOv21c6CAswoWDR1Mmwi+/bB9AD+mbjoxiBCzYoCJ4b
sv9cEPmdVjUp/vhrYLcrxADYVS6+h7lx23oSqooTA8/qbOENbaVm7EjH4Qf8V4Hpr9yMc16A3Wnn
g2eu3iGolaRvjMBrpk3l9ne8cHhXkEhSjuNax/ov4PrKFiDEgqKihoCs4+VEc0PLZ1WSht4hI8eJ
CII9fn0dXlLkpr4oOOlWLpKlqA2FhH/sMTn12A8V9K3DHo13fXsQNC85hL2jRSTmSeRvkR+IJtJ1
qZWGkiXJhz66F/i3zNiJ7YHaPE9Kbq/ltqZw1pDfJejmv32ofh+Qt2aEydqMYTr5fB+HniWbFTEc
FD0KohCEl1/B3jwJf8XYQoee/f18f++4d9wmPZlPj9bb8bB9kj+ie7AlmFvf/tIsSijZVq+3v2/5
aPwzgwpz6eeSVk5ymISeqBxABNq+NrFlNDOla6ztY2VX7Ed0LYn1TrTSx1E9Vs8gjxreW5fLzVF7
LMOVZPxCwgln4+yDGL+A5vYoog2WVNGPrf9H4ARbMbaSX1oQQfHA1F40hErIPfG1VSf7prQkSzO+
a/2oAySc+mtl2YXXIT4IQEIwziMrcYWs40d0VuZ8Fnq8qe9lu9lMr+JDZPJv4Di0fN9MzbWOxKWr
8Nwicy2NuWhkbViEnlZv1Qq4Wye18vEvUvPhWg5zebpn+nbhVzCebeLtkOHtFWh1eugykDJTzCz5
qT6FkLIxbHpCq7alhaC3QDFgM9lFS9LJNJ5v78Fld4jeTtT2AchHSHjpNbpRrTOj6LDk7WZCbZ3j
pX0cvNPArETkd/N4l+nJRvQ1kvIgUl0rSS4k97DCaC1GpxPIvVAPv7Sv9GoPZhnYHzcKqX4KosbA
dxPBNBNn5d5f9JCYbOR6oLgLIUJme/dTGGA7jaGXcZkTNC/JZGc+hDv5RzE6xKqM296MJKKIf6qS
QOMTXYqK9rIy4Usx3flHMHHxVBp8OGRT6HXaUwdWXH0rxHfQWNHB7fqYhI/j2IACL7JkVOWAxQ6I
Wq/hORaKseiTmGkioHyGKjpblEzKSUinFt+AUqiTpRYEX/5IZn7KT57nZQ7gX05IfuDyHv+Xwc+Z
ZMCDwVPAcggNjaK3Aa/C45mZrTmxxZn+dtPb9rtifhUfykrqePGOQpDz//aYFY8aTa4GBfa6vTXc
1c/5Q2K3d9q2OKpW+F5vpdO05zanBvS9ZrqHOvZHYKXm2pLPS8reQ+iG1HUkGgF5U5mbErQEnZil
TeRx/VOKJv1HDRiWgojBXpv7fO6CL24vrWJ1r9OrOM9nVpnbLwqVeKghyeuFkum8/T2Gn92mMRvi
zPfgG17m+W40NTLaamQ/qEQlY4Ri2sk76VsoIBDvaXw9rDUeLXlX6HKABwZBJ4iumW8yyqQ1Ms0P
vajchO1z3R1y8Y8mHcKhIGuzPntqdtZ/OwjRyQKqEpZ9O8mDckolHuk9akcEosjHiOitaZ5Eoimm
8L/cnXAsMznhTLHDNqUaNdSJpYSLvALSuYr8GWhEEu0S3RqG4XTqA7jbosbmip+2+q7ustgKuZmQ
w8zqDTp/V4Kz2WszY8fsgor7l7oQpZNLr4oyWFVFgRh7RrtR063Aoyd2EysrAdbsm6+sAMGJ/kYA
K9GsemllkGJJSkcp9vp2zwFwCwAzmmQe9OnrttuYfw5jB3AVyEKi1RAt8mwxXZSBwGoVLvWSroQY
c0Rm5sduFx1raRuJAZHkeOXhvTB/EoqKgPODuWWmMr8cWST0apgMRgo/dd/uR2d0b49ooeCCDO6Z
AeYWqJt49EGmlnrFaTrklvhdHoD9QLwHBibjmX5wzm2DywNCphuRFKAg7MGrcoQArQx78kj65lXR
Tvm0j/P321YWyikYFqhu4Ns1bD+DfVlnGTpPqjjzXhobOLbW0kj83N71dxUR7vCmnojbk9J+yEmx
y6FP/iIgTf60vf0VsxF2u5x/BPPiDAFwCvoOHyF3ki1PAymCj9sWFmYTNUJgiSFSjNlkAZFU7DSB
NhWAWgMu7mkXRSmh1eO/FV+AO5kpcRGrQL8MGmbzZ5xlBercT8uxwEDqPnvR+FZ3QEi6Jju4FIFd
WGEisB7EWaHczggl477v99KdH6VmnL2lwhH0F9K0aYaQNGux2MLtdGGVuRO7Wq7DqQwzRPaJ9qRM
P830GFenPHgWGryHdjHd3V6zBSeCCBdU1Eh7IA/Bhh51ERl9niSZRxXSgcM1Ttxx+FO3ziB2pAwf
197jV3sEDhGGQNAy07mi7+ty8XpNTNGIXeReBOIlYUjBgBRsZEmPzDRZE1W/csSMLWYJZb3OBiFO
ck9oNCvuDRLyTtaAcdofrI7/vD2RV8cLxhBEz2lJtEhjcJcDK3JtbLQI+KAeziroP/q6+bpt4frZ
N5uYgQ9olUOuny1VlhAv6wUweHgvAFaEqAn1b2+Cb8aKEzyIhwO3thmvYnIgHHC8ALGAEhCaepm1
ksoqjpJULlH+hsPa9RZYNZH/+1aJtoF4moVg+PYIr5/+jEVmxVCHV4eEk0rvUA6Hj4BEm96MzO/Y
6ck02uZjR762ZvJpFfZtw0tTOyf9cKlBPwa4DubiKSBKncRBVHl43Vh/jYPPEd8hgWi9txsjtr7W
6g1Xxw4DBZhiFgiYu0t/J+LMh0F9XtUBHa88eQN2QdEOHQW88wkpv4eVpOZVbMlYYl7ucWYgzajB
Uhd9par1BJqep3G0bs/f2nDmw3E2HCXmRJBbwkhG5NHM5a1qEE/3rZWH0poZ9gpTuUSsfaHyKjuA
3HuMRLRhJyER/ijPUeTcHtN1MDLPHGgqUGQAsxU6Iy4HhThRSXA8Kmx/9a/+18n+Gs2p2733mydK
0jXFrUVz4CAC6AKPfgU9BZfm1DZs2hK4Sw+4V40coveqcBrZelVz8hRYIGlbQ3lcJ1owQFiCPwG2
fxY6ubTI+3LZRAGtPVTX0HKL117qgIQyvNeQtSLoFH1WzLywNN/s06eWc9PvaS2ivE60MN/A7Jw+
Ql97E7W1d8T9Exy7ziozAjIeswRQYFBW9umSRzsfMTPHpab1fmUMtVc7wTY9pPbKlpm/9iLGYkbD
eEy+CXWpUJvaq6IdzjWxjo5eEb75MyTWVnrQnldZNueQ+5ZFZpMqICYQi6Crvdw4Kuqmf+MgVwy1
8cfK3xsNYLNkLRW4um2YGCXWSiVpJWwbqTgKnDVlgJ++yjbkv+LPEsJN/X2RdSQTgZYGMJAIXGJK
fwCVUVaPzFW0hOkGmBidAUjaILJm7tyWJkAgclnjCYGLho1Uz4km7CffbOkWrP+TvVZjv0bM4xac
KUlmTTycfZbeBTH8iI5yv/GG+i0BHM5LXxWkJLMZph6fdKId8wOlZNrrjoRE0e3tNa8ls9YqZG3B
GoLgU0WQgX8/87I830txahiNV3ZvcWf2lto/ZSUBA8JtOwtXxm+HMXqNEdEgW8LYCbtMB0Nh68Wx
O6FV3QvqIzYSJeGwgjGR5gPBDgmvyV9aI7D2sfcuciJVxyF37vF2hxzMB3BGUKreR97zMa6JTt73
IrIvZkx4km+C+9w0bfep/j68VcRKCF0Z+FL8oUKqGA9q8IvA4zPnd6pGQ/Gp2nopOlMzh3Oyys7v
ooM2/GBlt+AO3UzGIWl3ygRyPEKRb+cs+aT/gJ53jVPxOh2JvXb+MczRDqYo7mmtt7hU+6/k8EHt
HjBXMjkGwjBUPAiYOPZiaGuEHgLrsJa6WfBl6ILFHkCgiXYslsXz/0j7ruXYkSTLXynrd8xAi7Hp
MduASi0JJskXGJMCWmt8/R6wqqcyQWxiZ7er1a17i45QHh7ux89hilSsqbSrrFykWmIrXK9GKT87
yuGSGe8AIB3xKh6Qhgjw7jdb3kScXVGDmT4nzIJin8N86ZmQzSwi3WdUaeHWRJKI0+t8Y2YAUxdQ
jwV/67vcXFx57fPrqlIT9/XxGfjJet9/FwNAM/iVhicm/nd0VeAx71dSxLZWzhDxZFN6Z6IXnvsI
NGkRUqR3TKh7dqnaZJue1ZpEZ7h96JOIXkDcrQnWAINXZgfBkeLT1hgK/YDET3S7/wzYOWawX/3X
oCC9+9bRHEZhkASMQ7dWQbbYlUgwvKFqMCAHeoL8mv4Ur9OdoJ5DFZHE5+OJ+smRPJqo0TZFltGT
k6xv8WR9C9VtpyNnGZBWuw7J06etQt4uHnl9F0xGtdTd5X3G/m+ICwaPVjpk9VBIx/NrlJSiFL6N
5UxoEaY1IQn0fhEBfhjkWkwcw9EEAolU/DVj9rfjurc6ejBEnFKCUxzykmW76wTEZ2EBle4FtG3I
4/nlfp/De0ujKI0Vep73CozPiIix1946tTVAfIJWsRLwC13dIEt9ZZHBjkxFzQmr5USl1yq8NZnL
U//uRRnN9fCtNzeQEketmDF2a0XP8Ya78MTW+sUphCkX/ihTS2w451PxiXZE2UDTsxkH/dNWON5s
t4s9OpU9utlZpsIHONknU65BO1jym6DiCRu/Bn46AD9DZ+7WnzxfEAGEIwT2HMSsQxxyM2zKcxKW
ZigMmzAfhns+vC2pj3LpG9CWe3/nJKBh7b2940ho0g6hgE97vAd+o4KGeWeRTcZtjJ6H8R4XHE9h
e9npLJjvQrLde+gCWjnk9MV/mqdleDbRKwjBoSu/+1x8q7k6V5T/3bk1fAGgSWDkR28JoFejKaBC
n7ejqLOe1y/7rbe+cka226NU5ZFTujZNc6efO7JavRfLnbUKdZcA9HtcPD+eiGF5fy3/zVeMlp8J
S+jRsSHmgVXr/CJBQTyp5ogmpw4clhP9/XgTgURjdLQBPUilvEg7y+t1GySIIaPoj4fxO8Aaaul/
Wxgd6bywE9HNs84Ck4TaCiHhOBzcwHRAVy0EeG52zYwX+eGVG8/crcnR+oHmvFVYKemsVHveblEs
SMi6O768bN9cdf+UbZ9wxWsxo55asuzJ0l465IlbLyPVJETXrYQhlrvCbUeUw+Lsk5Ue79Aca33H
6qf2eHKmPCsECaACjrLG7wwhTw0F2giHrYkAqxCOfv+W8roXyTNTMmmHB6p0gPahwWN0b0GQo/ej
4UylyIUPqU8ZwRUNbjW7/H48oqldOxTW0UIDoJcsj54pqc2ldQf2XQt/CNRAAhoGRbYhNTKg/1+G
lJGfKhrMXTgcUiUCP9C6pC2OeXlsYnLW/h7LmN0XOZ4irXi/s6SgJq6zifAwYIKLk87V6mYmbQww
rivBUXCbdlbFt3hgxTiHMVhzs8BdPh7R1HG/WR1ldBiFMumoToIhu8GbSkGdPyn/H9YFHTUIceE6
h46ie+dZgY05ocO8s+qg0pgQ4FFnJ/gz6dofMPT4iN9aGQVCjdQ2LGg6O9xS/iYaHicv2z2t741D
uqjJqV2fTrX6Wuuv7zxL3mmioT/j8VROxoK3nzByncBO1DafYwOm2ssazA0K3MzWMPYnXFVmvztw
x5hs3vVEOy+AowjVGdcxtZQ/jTNg45KBbxgd6Q5Sin/u/6oFSDyJiRzMkMhO7cpbC4Nnv4kEitQX
Hb/FAIsAmAXQPTrPKTOH0Ps/rCS6Wf4ax9hhCBErFSGseP4iIs/bZEAn7JcnARlx69QcPnjSIPao
9UbbIdob5hI9GDP+cWaoP6HYzVClxh9ENvER5eAflS/BCv+nlGbDuwVFPLz90EDJ4V6/n02mbrNK
cjqcC3RvF7Fg2Jm8zJQ5vPjESxp2gOnh0dAmQBZgNJ9h4PNcxdY98C6lNqAd2yWaz7VlsCX6htUc
NV9J76m6mGsum8hu3hkeV9dchYtFoYRhDjROpvjuBevijT5kNbHRKMcvlENyfXwEp0ILBImgN8b1
iZreaIPSTO6XXFL0VgQQUxfrPEABfnXCO/kt8GeyN8O0jR0O7KCXHy2oNB7J98sHkYkYBEhsb8kQ
+q7Cc8WkGnQX6BfKPypcuoqyuZ6dycfercnRSvplnCRRwfV47K07tcJbk1WdxRunPRmORaJKjYF7
mMMMTb46kHVjRGQo0NMwzgU0bBz4ci33Vh8YSmhkLU3aINEi7uJRYPvZVJWObtXl45WcKAiAh+zG
6nAV3xxAp1LaWMns3qortYNUd60DRCzxal19M6oSHbwDGPT56MVmF48tT67rjeGRG83DOqPZFIZZ
5eCtGJaEwSudvLqcma+ieMbNDD/s1ya6MTbaRKBNArlSPBhzjg0YjISvNDHD9jiHLflRufltCIJb
8AJQFBtXO0A9FYBTSOit7bZQ1waySIv6KbMo3UQXo+oZtGYx6kdn6O/HCC6iWqTmt69X6+PMJTU5
YInFZ6C6CgKS0ewymc15jaL0FjL1nGyUCw48c+psZWVyEW/MjOe1SCpe6WAmTrf1vstIA0cQE0WV
lecSxKiPt8zkExnqBqCjQk0TembD1XyzWYuK8YAsc2mLIcslpZ8c/Wl/fQOJ4tv+ulyeliBXMRxq
Fpf8+8aHLiwy8sgA4TIBfPLebFZVcVWVVG3RPWtRQqoK3JyX+xH/uN84gw20lUKnCoEiPbKR5I4L
Hiq/sRDR4CYWVeXKrHETk3i//IoXHxeotwE/typKcl5YNnEX76sFiHMkzbnMzPLv6Pv+U0azDIRB
KoXgF7WeOcLtQf5BGAMPOECIIhNI6SW9NC+v6JHbFfvzMZvDqf7GMeEo3s7EEDLcLLJMSVHcBTAv
Wy/dN3r/1T1DjME44jtx83Hh9yJ53e1KtSPu2zeq9Y/HP73af6/EyCP2AV+IQYmVSLtLVO4zaaZW
PrGL7wc4Optl04SSw2OAqZZrtfFi8Go/dF+VDjnoMco8m5W6WHzKujLjciec/b3l0XGVK7qR8iRs
EFiCgyyi8SLVFEeLwJUYgshFKhZKaLrMPhcOYbyO0tlu42EXP9rlo5u1L2W6h3JUg1DlJdi9oRjj
ak/cYrkkvGbqtLFKV2d4xLkocyI2uxv4OAaU3L4NmMHuukZoBp6v0Hj6OvkX3SYr1dUX1GGBZtnH
+2giuX9vdPRUiijJj9gERhtVqIjWam/ba31+Co5PyWq5NAX9EiJ5HRPaeEVwSCpmKME3RJuLTCcu
pfsPYe9PVCc0ceL9+JZMH45zo7+9lU8KqYcEzVZUn3ztZMZrEm02r4mg7+DDCdAHeDuZnzNbcO50
/2zRm9PNKlWWJDE2P7V4fgHfRYbYSlSNpa2Va1c7fUn6RpfQ5c8SxlodFe04c7pnP2A4/jcfULXQ
aIxcrAq7LTUwkSG6w/2BSfDIsiVmujhQknrR9RVmINweXXPmBf37Zr5fjJF76zpZiGoK9l20F9rN
Wk4tBtQmdqz62cw78jfn3L0r/ekdvxmrLytVqwyuNNMjlPS2vL5f6uzyoDOrncriItHmNv3s9I6c
G1ekaQV5o8YCKkEwGG3pnh0CtkofAqTkBLjTZhNpcNwrdPRfPo/cp3ia6+ufSCPfT/HIzUmBTXke
O5x2kBqsB6AC0Ar0Kt9goYM1fO0akuvq4XKpNBkUEjrXET1Eyw+x9ykBRB1Lv1jMLPsPg9YD1/dT
9L9ZiyCOMgeMyfiobaPvkWvE3Y7058n8IHB83gE+38Fu52YC/J9nwwO7P3vkxm4PTcAoGOwGhN9G
RCs3W0NCr62tnU7taUOoI7YCUHZ4l84ctZmd/uOUbyzbYNaxAxqWuSxbIl9ldGmy9kpH9YPeSGpW
f+xvJ2ATd8s+hrvleZG4EUhLrVx7yd633AbxIDEbAyW6A4Z4dgxtZlEn3mz3JsdRG1SXqSCEyVSz
t7YpGN7KXvB7ez1HITq7jCO3FUb/usGGXq3ttt70CdnvYy1SHWJvzANSbrFIdpx+xjZaz2nkzS3l
yGmVSlskynCixMgsC9NGx32Uq2G/pIK522qiDHU/p6P4K5DtNM0V2OpMzffIC66ojBgoP2Ggy9NB
Uj/k82sCP6ZZ30fQG6xnti03uIdfJwact5wyaFCDcuz+hpC7sPD9GFESv12/VEhtZqpxCrYn+clr
VNNFRue4dI1yzZ1QtUhwdDxDjY/DZbWQ+wGzNwvknICMYE5uPmm0+pnjyXkJvm6rO/IBiFC2cOVk
KfXAj9rGB9khRXdW8RaYmYrJZb8xO1p2tAZGWcRhKUBPpYlqKr9GXqramRnNyTj8oKgeTfpo1RNI
oIbg7IYp0h3rj+FxTCP4Z9VrjC5QLD3+w6yfcuyCJU71bsdqKP4mqACiS9fInzcXDjBeGmRBNfnK
S3Jil5fKePV3wkoHSZB2RJsAu6U2Yjc3ScPcP/ry0Y3Hhi7b8nzUWJXN7qqAtiiGm6vPT9TEhw0A
NC8w3xCzH1dEMjvOPEUewiZkpKQhYkE2ysbpl/R+B0Qaujp09LAsYhTP1s51kc22j/3eC5B5pQfl
d+RQh4bV+1PRZ2xRSyUKlhUdan5ZLiubylXajnaQvSQxRCO0GX8+xMf3E3tncVxoyuKaaXw37iyN
Yknw5fuqr/PrI6VhM86YGjbyI1OjUL0DT1XQuxhco9KmsF+vZXW9BRcWYhZXy2ZO1e/3NcaFuiw8
zJCSGiPsmDop87rFuGwXUtEE/a6aOjOe3y5sMCGiDoTVoqF7c79YXoFuv65HIRb0GkPT/dubswAt
QU8u3V6uyE499rHx2OaEjwJyHiRikIJAfyHaLe9tKqjZtX7p9JjDCnIeErnuT/0CImcGcL7JkqiW
rzfkG2q2c6MdfvJ49dBbgmMxdNSi0/Pesh3gRUFVQmf51apr9FQSQU20KyBnIIH3VSo/QNgAsdm5
pOLUJN+aHYWZNcu6rJfBLDKnOn46VIjpje+ocyrmv7kUwMF+a2h09Pwsl2oX3erWM5JssbZHPiRY
P4EnDz1/yrpQr4W593TIjCPbGIJXer/c6Ox65WkW6IZNKzHERW2uVrW5y4xzqeLfq8Q404QmICFH
FuXxRpja3qA4Qrps6DIG+cj9aoil34ep4PYW053jdZZZimcEzZwE4sRDA5NyY2ZwyzfRJcMXmZI3
2G7sqjpmPLo4PkJi6vpuKFR9n0NdXZTG4rx4D7Q5/ZgpV4h8IFwxD7FH7Pd702yWRmnExb3l2I5a
KnubAx7NX1PgkofjNB9P58TDAeKx0EsARzNK4pIwer0rto8qZIK6QLyh1oOWE7YABJ3ISVKvqNFd
ZKyiTagtsie5OYeFGrbW+GjdGh8tJmsXeV6FSPA64UJ8TkUEOxKyvOx3AbeVZwhAylniiSm/f2tz
tLJQnoDsXYQBM5sWLbzpQpJUjwL/cc6RDtXQSyYdH8/xRBwPAUgAg5WB1AxPkVGgwzRxWHMhU1vS
BS4flMaJkfEar2xry46WuNMf25uY1Ttzo2CnyiMqg0hvbfErX0NPHDg3mUilioPjmnY5w4MzsVvv
jI28Ix/2QhkWGBuvSpTRQUA3f8n2pTNTp5ucQ0QGA5IXJVs0Jt+fCqUuRV9OysZq6TA8iEKwlZsk
I67dCXqV5dSy8aHmzYPBOqpcxRT4jpq7xoedMdqtOCjg8Qe/2oCoHV3jQKiKECtSastrNdo3hXRg
sqRW0YU9JdfsyjUkuj5eSXEicrgzORp15IlMWtswydNmmr9WV4q58p6aems6JkymeQHxmKXbvtJY
Zsg9pNssPqbgsY3NVtmG9nPU7UvAKQVw3n4FSgm+15Xcqm23TewTj39aCXURUQkWTzh2b6AuEFvD
7bUoUYtM9WQzjM0qJc25X3GoSpafPlhzVzGtZuXFDT9E4SOG4kqlcs1SKAo1sjdiqrfS0ltlPqRk
3FIFsavYzQjK/GYlhMgLVgECR6jXsOAnvN8MdVuhRpKjZMKn6/5cMCplVPw+6IaWqsRdVS2InHVO
Bjf7IUYL9qWdw6JNXM53HzByIkg8dCEXe0h7NBrfEcjJu98oUUe1WYkzO3+ivwCDhajT0ByCoOtn
j9xcRRydlmyJy8hiM0Mg6abW0g2nGf6+NnIjNsPlWnZV1+jXkWUbfYi0IqfaRoQn7Fl6a9UcUp/m
jpq5NyY6aO6/auRkwrSlagaiSBboLV8Em2wBmx3gs5T+QoGor/DWlWuqqTXjSyfcDTh16EFOF9T7
7DjPFYmpCDrhsLXiXsQWpdW4QnCElHKGtr05qdaJAw8hOXTDoig3kAWMQjAUYOUwabLWkkrKe67x
OiW82Nozu3mifCBzDJQ4wVkL8DfAHfe7WVASl4XUMsyECYGOgRHamtK6Gqia0prkktWjvIoqvY0I
N9Ig4U26Rg0bSeW7s5ivigLcdTm1SF2d4WbC7qmThr46BSAenDUId48ckC87TBf0Umv56IJqjTza
8EJKjpn7xYILA8VKMArjLV1oNqVmmenQ5LEHnHiayncfMD7qke/BIQM6Hj2D4ct4a/QXzbkG5Pi9
QGVlAV7XzFHZ15omUbfG35nLwU2c9IH7FIBpYLEgnj6639isxmMrx3MqB3Yd2SK70bbBwtj3hN6L
+2bjHYqlv1rMjHriCr+zOtoSZdODz4kFcGldGiEQEyTYZYQz9sbTKTK/SrJpjM2HpALW2ixX7dZS
Zz6AmYiS7j5g9CjAXCA85YfXMe4BxgClT62176wDiNZ55l6dmmEUviH0N2jSgxTzfvt3CU2JTkcj
AkX/mYBCRfsc9099tOiUpSTPHbaJG5VDrx2wy1DCwJ4eeW6oglFx0TK95UYq91K9B4BRIPl2IKL2
cbnsah3tsaBO/DrnAUY6N61z1offv/HlkktlciPBepltwcEJv8mh8Ycodk86Ts0QyoDYJVhIrso+
udnO1R/vq4kSLZiZgKGGZI00aESORh8GgRikZQdolWRkW5chsvMNIMDaxUs2tDeOsO/rhVOSjp6x
PLHId4bHA88bCXxNLd5T/oJlVo5IoMYr8TVJWNVN1MfDnHgjopMGWiMApQpQBxzdTUqWVpSc41lR
cpv6yivfefukSDMjmoCj42U0pAVkCTKYzPidluGFyJQKbgeOPHdqowsv/qf43W4YA2z3qmBk5K03
ao1W+41sNu+MsX0yAW3o1fQdt3S2qfXNK9ocVrq52ejv3ZLRecg2LS+9unldrb6PM55sagV4SEAj
aMI7BG2Ro60X13TjJ2xnhekRdJVKpikBOm1KCM4gaH68ABP1BEiJ3Bgb7bMcTa205MHYersX30MN
dOsWkU7l4sM0dXRFg0CSAuc6e2lmHfaE67wzPdpptcJVgGAyncWaGcIij1yN9efztkAXWfismKt3
ainMeLApb3lnc7ThmiKN7VKATci9PUvkxV9umV367M+4j6nHOg8EtiSCegQpgvHGDvmyoPoa05og
ARZriSrizQFKaXqJB2yB+Ms2Sl1+ibRsTy2lw6fwBNqLpzk5n4lSGFb35jNGd2Jt+3bnNvgMEMYz
4PHdlZhcdtW/6Pyesuorei1bNO+B83V5ZtBPKMxsr2H3jB5igKDjLxEtFqAbGC0xbxcJZgEnr0u+
Cn9XyKfH2/cHTPvbAB4XLLqzfyNQe79HMbUtWgtwjrd6yWn9hn+WV8Dui4AThBrKBWauB8ss1yTT
OqM0omjfg0gAyNWoQ40GxhLqQR1SJ3OneHrof3/Z6F7GEzijo7ZsLU+ii3XgCPJOkMPz4/EP8/dg
+D/Y7ptbqmyUkmPSHEZs9pWFaPlzFiO6RNdS/D9UE8RNjCQyC9QbRDrQOz3aSU6HxoUqw0S7vnvO
ZPTac3MX/uSM3ZgY/OLNYDihEKAkXLXWc9WpEQQgsKT71PjBBG2iJdoPRU59XZ1Ro348i5On9XZw
47ViW6pnfiy/sKutwaHPLDFPnonAXcs0/ZXF/lh8K8sQVZW5zNrkEv496nG6XIw5uc6qurVqUVg0
9DOtXGmx1x+PcOqevRmgNIrc6JJqwU+EzegkX6WtSe2F8QzfjWbc66QZtJwgSY2d8ktJri1A4FNz
bWulqaPK5dXhjDo9F3h6Px7O1GMH8cLfhkZbJeoD8KiwXWvJTKFHMbq1BTsn2EEJidG47QI4HHhI
pvnsN+dLagrmvbpGecoWeCOT2qXD8s9KG83s4MHqr9N481WjbcQJAMMrNJayRxHziS3kwHDDHEDJ
EvgT182CY1fz15ySuRko4cRbG9OBqgd6CNG3KQwn6+bkRJAGsQUKXdFFWh4b1tOz7Nj1z0LMrmll
LuM+AYtHdQetBoMeLdpDx4noNqbw6s+Ql7ULgGU8TcxJrAAxTgqI6PWffInWvlV4KcHkArqO9luM
1J4D8+FMPnPyLh+IMYb6Ge7Y8ckRhFqBcA1QwNl35LzYDA/FZz2ptz73LvGG30JEB6o6vfIys/km
ykwghcO/UFSTIR8/Svu7LlvTdu3QAHvQaoI08ZbapSQ62Bd3JocylUsFjSXyZiIkDoBBGIUrcdfW
TsxGvaUxFwakJlezQrE7JsWlmvGBE8EYblAI8aBICEXrMb8jF4h9bseoZfjLslJbrQACru1IeJp7
2YA4+vcxAXp6ULQGCwOPRPv9bq2Cgi+DFEG/AsWSrdL2tqgXJZLBBuiNGZmEWcm6atbbfGuErERd
s5a3X7qkrSmTluNWJM7wMCSBiyOhJpwrgEa2Fqnkq+XcMniqYggbokdC5h1COwC/qwnPBvFJEp0C
oKM8Qx7CC5M03Mil5Im6mPJKoicRsrefQRjYtAE1OUpGglVOPBXXIt1pOV/T8b51I2GQHEPHsj60
lMZGXAHJSliuBOmCAlEIjjhB13la2zi+uGz6RjlyUR1y+0RK2nDNdwnrbHPXyylNdCmbIxHDprTZ
J6ijrEGswPr7KC6F/EVKpDo51L6XK8u2BFrSzIuQS3G1ix4won0T8obShhyzTtKuy1dsBO1u1BBY
W9yyDJ2hOaWxOcaIw8J5gg9023PUeWGxdQXBldR8YIQmuZCBcDbJPR+vPIUH6bki8l55CKIm9Y0e
iLHKjBJFzjW+Tzu0ZnQR1O88mwrAxMOGdKULNsu5CyaXWw+0ThkdWAkf1vGHIERAshO3R5bsGrEp
Cy2zwE4od4f6AJ8exahR+IXUgpj/KGWVi56yLucowpZsluhhIYUdpj5vvV6VmyiJ3mIwVom6hzCl
+Chl1sk/+KKKHLBX9QUVL6qEV5qVQ1GC/wxGG9fXXXTBhk9J4LNBRvICnXRQNIh8cVfXkuBZkF9w
0MaGGhCa6JWgTVHvyWsFSXnHqSRPrQsxZk5O0lS9FuL/ZyXJhAr/nSpxbAUKNHz1JnVqZ13kSIx8
hw7jhc2qqEPB3VFVJQqv+DEp4BGR1NRvJVeWJeTrYuUp7MOuIy3EDFk9q6Iw0ewMhMw6i5nGFym+
1O7KnHJdvep8VjSdJPT8TcUqLnTCWN4OhA0SNJS3tnObjrdUiISYCQci44eiw3zN9XxFkaiuk1bv
vCR2dDqxiyxSizwRAlXO0A8M+qsi7vInB+qGnA/lFKWJz2maSv0mljIIjoRsG1IqT6E9asHFAcvp
ooRJYkiKZEWj4VtKZ1lCXzUGW3ccM3pF5Vy0zhI6xuS5TSlALRVRDYPWtzKQW4JmSYUiddFE2TKK
GiY7gIEglADv7bKuW9geVdBnQW4BmekVMZffnEaS/Guf5KlgOh0lFih8iF6t13YIKXeW9WrXYEQn
4LBUXMvvehEsSTgbVbZi3E4EaUXKVrQZFnkYg7ElY5QPKo4giEA7lSNoPfTevhSkeFwDKpaOu3fz
1KV2TB4zgR5GTlbqlOy1icF4LJ3mpKapsNccNKPI300cUzroWvpLC2ofB6pHTfs1c8lMXOmgS0bF
F1xp6AUZcz/xfR3gFk56yys9FJWVde1bNL2UPAs1SqII2zZ+q+WnLLgCj0My1/tu21RT7C8vAs+r
8j3zORN33p/MVxwY3FDwHl1EedTHAJoMpW7HoEoC0TrGRDpZJoygyZn52NpEGImqOpJ/qBlh9OMm
6VhhbAq8q7QVi3JkcJT8LMieEdOVr/l0FxmPrU08O3DlQcYKUQsYPYRRbMzlQwBeo4mx84VMi0vP
0YGbeX1shJm0gm5QiCgArgCG3vtLjysr2addtC+GFBrM8Ryv0h1TYfpKJOeFJ6FHI0ZJ8PAq9dAB
pYaSa4ksa+K/+lP//aP9D+crOfwZjxb/9Z/49Qdcf+45bjn65X/9r6oo8/fQe4//gEjm13v1R/L9
x7l8h0Bs6X0U/zn8sP/+h//r/pf4WX/ZAh3l+90vdExO2R2rr7w7fRVVWP58Bb5q+JP/t7/5x9fP
T3nq0q9//uMjqeJy+GngqIz/8ddvLT//+Q/UeFhoz2J/gJ1MBpH9kO7/91t7f/3h3XuEn7NL8u8k
DP5YFuF7/Dn7g77ei/Kf/8BS/Rt2Oo+bD6CiP9es+frv30GFTwGwCo9hEDf+4484yUv3n/+gWBn/
ED8wLwz4J4EdKHbQ/vbn7yn/hi5LEJqgJAa1TZDQ/+uL79bt73X8I66iQ+LFZYEh34dRCsRRh5+E
9I4AtTd6XIwKZUfmGztzLwA75YBWFS/9TEFzHH7+MjF60JQMV+ZMDxOabDnv9Uu4ryVYarR4Tjts
FBOOLY1TtKEkJYEiw1Ki54tDOJNmnh6IAu13YJHwQBp3mzhxFQe827iXRs09Uu36i23QT+lujsZz
zEnw5zhuDA1u4OYlxjOt7Kds615iXuVcPeqJZIDTS7m6BiCp3EpYlat0bR8qzSfVEnElkNqdi5KG
bARLEZoPkWIwcwnwn8vi5mH666uG2b/5qtBvHRFRh3vJ5UVfqqiKJV+KXiEF2Wj5e/tcv7U8Eeew
vOPK8y+zo0vDzW2WzySYpVeMlj+1y37j+4S6FFa9ZtDbUxyKGoTCJF6tpKeb4/3XYbk9HJNDRoSv
QGQDrydoCd8PmcooiIn4pXthPvAylaFj9Zao1avsEv4pdwgwCIbH6kJDgutjy6OL+2fQt4ZHjl5h
czanmWGrdTqoTZmc9M8fycxrbdzr/8vK6GQWXO0CJVy7Fzy+0aidvtK49RFie4NBHg3FAGhRaj2H
/+fYCacjgZvqB+OAqv7w+zc7qfYSX44Zxb3wkQ6x3NJwnK7XG1mB6jSwXIRvOFpFResYCX6odu2S
o2uQheViuZYYKlSrATbm1BUQw9Cb2IYMv1PKQcG3lc4+lb9RsfwcRLIPUZjIBmKmNWOW+k46yV3g
RaQQpqY8o+VYLYiLS9/1hc706Rzn+/iy/mt2/x7lqAITM67UtTTrXliTgkCas21Pnsrs0MD03F2Z
VyQWZko+43LfL4sjvxH7TlfXbO9euDMvq0D3UITXI90h8p5yVflFntOfGa6h22TVL4sjn2B3YV7n
GeNe0BP2nkFiq5OB18WLe0OrUqHSil4f0MWgRTo4dzqVA6DU0RVZrYOFB9o/B3yYLiAtxSI08etg
T2ns2tYfn6XhrIz9FmQtICSA8h3yTaNZ6eWaduMS35hv+jVkWjR/pjPuR098bEFGIgJIFRBg/qLf
6sok4/jc8y4R6VTRzGuyDU7JKf8sU8BkBpDMB1rWMkt+7dGWCIjWhQHnmu69leuu2kINQFx2B/ZM
w50DQXtxNFtvfQIRLmlJGcy5PWQLGmnHL19VXsHG9JnzWsDoR1rLDtVncLDRYdmsgb4Fgy26k96b
Wd7lcUP5zzrfjnC0l0O8fOjSpdwL3ny6C171eA9CSfSyJCHpNVpvTjRPgpV7lpdQU+6MXkXTpRYZ
/FUkueq+0QCVIh494zkKXYxZzPYo7/Tr80ZL3HVdH/OM7V460990K9pVoQm1qMx6UYIMGjxZJaRs
mRW9cVfcQdkAMfd4i/3kRh/tgNE5iOu0oWsbOwB86Bt+5b6GYBlM1HzdHAL1SVr4WruWtUC9AL+j
KeqwKbIVyAdXSKUY+bo9xtfD+0d7DHXPgGaD+jJw5YKCOMJsuS3xtwlQh8W6gdTetpntxhij7f+c
PxaoF0SCiGvGah8uG3hUy7repdSQd13mLHA2ysfQcRkbviHp8MmpLp57vdp7n6VaWo72/XgGJ32X
jLCWg4w8qo1j2BvrOlQni7538Z7ZZ/aLOvGfwAcDfBjpQa/xERE40sxpWo6zv38O/MbqKLiAUmog
cHHkXXwj3QsLihyKTWm6q2Y9R3Q2a2oUS+SplCo2BVPBLi5JtIVHsA1vGev2Do5zTh5gXI36NbJR
BAFt8SSQkti78Ka9arVAs3cgmYZ2VovqPLVrr6CHfaWXhYbwkTTL4gyWWM27zKzq5MG8md9RhCF1
UdhLEQaNQ2k2yAb3ZnhFmuSq7JyVoHM6mD6A5tvaOxq+03xsfcyN8OccQNUIBBB420Ge7z7OgBxd
y0Q25mAgH0Wf0T7UvHWouRArA6j2u3nNtEqzSbpiwUacl9pWVpHHe/wRf3Jc//INQz4caUB0PAmj
THVXKU6a8JiDl+U1AtT+5by9PhseEF6xhh1XqDVYOq7L7RUU+tCYItCKVXWW6CszBUfpYQllKXXP
qrQarQBJE823AkT3kfkEH+IaJz1QFxtXMwIS4eehG5vH+GpyfXaMc0T29hK3sGqswdeSawXhyBaJ
SmDS345byVgn5tsxIAC34XgR4FgEjTdpcgQv+f8m79qa69Sx9C9SF/fL48CGffE9sR07L1QSOwhJ
gACBEL9+vp2e6bE5x+1qXuepu05VZG2x1pK09F0u5/zqZoLh1pAWO4jTpnuzu33Nb5+//MrA+gFN
LlsAtoBaGyhBDjBN0EIITjdgEn6/p6mb/AZSObl6/L7rkvtHOJUnv3q4f9zAztQ71smhTe5Fgr8P
MRCIN+QF9FfqPwtgQ6yE7jDqgFGX5PXme4jJ3UG5KPl6bZKXq+8LfsLuguyyLzdJn1yenQf84y6/
OwEwqJMr/J6XHiTKh8NLmUeYnEhlcgCrBnq6T0X2+L04olmd3vrYviAuDDVOSKHeYC3P0QEHD3wP
GNsmZ0HeNiXJ0U/urr7upt0ViIL3+zn5bvbfL9KXGYaZV8fvM34UED+omtjLY8wc5JnvuKnhzBWn
OaQowZPK+RUYhAG+qrkNMEqN92DkXY7xVZJ5oBXz8//5lflZto+SdD65afo1O10HCd8fb/M5eT48
YKpuCk7icUhuYZuFuL38dv31QqTXye3lgnC+PJziFKDMXXa6PGVfzrbjMZjLycUBEL4+O/rZJf5I
ipNWkhYIr98/ot2Q4kQKgFKyf/YSDxF3W2bqFCUo71fgdYEFCCtlho/rgGZ1/dVJDhBJfVkASz48
uKdfdAc+NAzvTuBM/kiuH8yO35cJxF3qfYCFy77gf2RygiTImVf5GCchBI6blOI/Xr6GaXaS++Ii
O9npeWavbZrjJazYTWlwc32JP4R5pjKFcOwu+53tTvvX80Enu365GtPTmMGtAwXNSjRUTrL965Ky
Q5ddjac7k15NEEKZdnaudgeeHOBdD+rn6RHZbRBWVzf30y43YFn1O3CgIEnzdAiREdMu2lv77HC2
unq8urjDzPkOJ7JMpg1e7i/A3X3ku6Td/XaTr08viORzGoXJ73qXHR4e0+wWMCedXO+fsXx18vvx
8KQTrK7Zsesfl2dl+GsoczybfM5OmbozUAtYsikj+zPpl10UIFDh+pPsG6hVlPkBiy3BSS13GPU8
3pjG0Fcg5wk9ZA+YncpOBUxun36Co4mXNixImCDzoBLVH+8fLXyxYB9hCYFWEQ9WIg7yuodOwmn4
5Bb5h4L17+rbqvXpkCiovA71DT55CdDgT8vuJ/SqoKmNL4WEPdL0ygP39gzJ+nm/V1l9/IW2QXcE
2ejyfHadsi5306/bToUxoI+4g9mAUK12XMkK2yekr9A5aI5WVlZpsZfHkifiK8sVGlD6JjhEeOzP
YJmJgPv3hX/9wv3P3efNn1/twCAe0cBrhvOZ0Ln73l7PxxB1cA+mwnVxCG6CXJ74zWdAkL+77EAg
FkAmOFb5QKm93/IsyqspcnX1begrmVG/uAXTHpcNu/vRwNwnaRbZpuXch591+c576ToKzq7z6LXb
QGpFqzt9XUettgn+sM6Wo/U7+u096yfnCTcSeRXekvv/EZj+f9aBPp8SP244/1dfnvvYZ/O+f/az
z03r8z/5Z2uZ+O4/gj9S/xYISsAHnjvI/+wtk9D9hw+wFZBjQBfAcORsU/Gv5rL9D6CvIOYG1AO+
OZ4s/q+57Pv/OD9jBID7QTccTlr+f9Jdft8eILhrnw2qAAd4H4VeN7ZFW1CRlWL8tsTmZzE+vlmI
v2nNfTTyqtgIv7SUN2Jk9N0TVs3J0n+msvzR0KtzWrUYBcyyC+fLOLy1XHIrbLwlb5q2tzoHyzF0
moIXPLO0u1y1vjOn6J0Eu22jrypNYdvQXq0intlTbrV+Wlb9Jz2UD9ZkXU5aZrHZRHjMXOZmOuH5
btwJbuKv2+a9un05Rb/oJmxFJnUPVqbHll1AvE/uIB9NfXUlR8c41KDv8GyseXAoG/VDW/wzudSP
Bj//9zcdzCUasOWFlsjcoUOjZrms+vKwbVFWlxa/medIWUpkIt7HA97ftmXOWiMen01K3P55NpSD
cz34zfjLBdlmTrdNe5WYRTSFEatGAbyBe8Rr3D33PxMZ/mixV4mJh/FOB6IRGYvG+aJlo31VROQT
INgHg6+Fdn0VemNvsCzU+dUBcBiU/xl8+V9FcP1YWwRBAa8nBx8SIpaBjETikVpsKyjrl4lqguie
14Y8q2R3UzhTefDlbOWbvuWfdtGb6AYosmO0UiwbRg+io6P34hbTxomvch6iD60cbCmy3hjxa+nr
8jgwJz5umvmfPuabmXvC43M7DQLsjEWm7meaoR8FySrdi8h3TMUw7Bn6D85ex1JvsbfVWHeV8IDu
Bl3YIALLme37UjuA3cxbZ77aiSduK9lVvcimsBwSMVdFqqOx27jcq6SnjSiWUmPjiSD1GA+wRIX5
82c6jx8t+irtl7pedDksAg9gVb3zfLgKmhBSMZsi5c8b7JtICZxxrJcWo0t2OYz37WeusR/Meq1m
DahrwxZi0Mh1pqu6gL9S38hPkLofjb063AfuQq148VgGMMGx5XX9g7a++8lrxkeDrxKzC6JhmDVw
XCwI+Pc+sAbQxYf+M2WXj4ZfbcdLbVVd5QUM/iRVvujWOxjY0+y3fczzH33zMUVrRphJYWEccUbC
+Q0/TIHauP+s24gMqh2qYXWxg2dzYnk6daaXbfNe5U+jFkYEBXk9ktaunuV3arPPuOsfLfgqfWyI
VHeL27EM8joQNOmHQx3Wn+mrfTD4mpetIN5k+h4T57o8QaKaJYLxu02LsqZhTxFtasfHxBmGtdwG
ljP17bahVwnUzC4ovw2G7kMVHpUbnqx+Drftmn/oBm+CkAMa4fXwTM8gCArLFKB9N856lTrz4A19
jT0nM0Kn1EGBDUJmb9uP16+jA2t7YwWAutod8dKBWl4WxOZh23qvtjZRENnwsQY2lAlP7As7Nv5z
2OpWbju9rZEEAPwoSZUAUBeIlIh8o/1nlPiPInyVmiYk41y4GLkl5qRKgFbrYbnftiyr1ISeERun
cKEZq/VPQsbLwpfdtnO4tbpptlY4zjMFaggUmuALg8Oe55fOJxyVDxbl3Dh4W2fPunGVG49VVtr0
qiEK9x5LD5+0kj4afJWcsaOI5VU1xW3wtS+PUbPtQmWtNrbBpaKDBBAIbdoCIoHs5pFvC7+10k+j
BK6UNqeZbjLNgKgFRGhTiFjnRXpTTJzSs5npBM2sKsJbQ9M840L7WYvyo5VepWUhOaatfJpVijdZ
RIY4aet+2yHFWp04weuJ3crG4LJ6jil6kNTadmRbKwcQSzJWuh5F9M1R0ks7RrvAbjfG9iopLWb5
UkcYvSjlJRLozlHtZ3iZv19wYKDff00FaTEyEiTlXP7ApsyTYoQH+JZIgRf8+7FFVNkaBABEinDa
LCrV41DG0abcAdz0/eAaZtcghGLwUOElyN877bZ7IDg270cGbwHne4Mw0UylsDAAdyPgnz26f7Te
qx3TRmNS0QnrXUedBcVmqA6UMdGb4tBfoyUYmwkzBDa2jpnqxAJJJ5VzNW06ywIw/H5h/GkC4yHC
6K2lrwXXr91Cgo2xsspNBrLH5FCUQtAHvQQ4DGArhmLTzgM01PuJe2Wkp44GNAs6h+0iAIZSu+7o
pvREQLwf3elBuABsn6JcyXSRt4F82pQ/aynSHtpwqixDmrkVARRBx9PdpKNo4+ir7CTakYzTFlXF
LAkVRVJGm47Jf6Drb3cIkIoazTuMzDq2M/1BLJ/BqT/InmiVmr0pYt1BpSirCSRxqftzHtHB2rba
q8wEgcIIct7XuO7tHTUQgBnn+j+imf9vxw3PH+9jRHaRK9p2QOrAiAj0ErwDwyZ548xXeUkHEdTQ
c8Hg6rIy+3radOwBSuT9pEMHsP9pGWkGV79LKcTV8pnp/EffcZWQVh8tcxQrzFgkABwOmzZ4sIve
TxjU6HGgQ4/TQzQfA1jaugXdbYqOcLVPxp1qIkon5OISnGp95ZrqE4zsB2vxF56DcS09e9huOgqL
eOoOD2c0/7baFK52yRksRR7O+ISt8L72kPHqim3lY03dnaHhrHoPG5ln7ssxa+i2oFtLatjCI1C4
RxrCnPqXgZTvsrjbjq5gd7+PDxUHpVI1wm6WxbgvQOiEXmD8Ga7qow+5SkOQNflgzeegbkmfLTDX
3UUj2baFhatcdOvQNW3XYPCykT/CSNqX1F/IsK2ErAUUBCiJE4sx/NgtUTLRea9K4m6c+yotZams
qGtxfvV5331binYMcjcc/XlbBgWr3CwtixMGv6ysF+yO2wClRp/5EnzwTcFoenfZaaeQimlA/tS1
faDCgA5a820dcH+tOdJ2wRT2+pyc9T70zI2Z5bbt5g8s/M0dzTDXryAZhWrVRAfeLN3ecme2qZv0
FxlIXnM2BC6qrIH1mcnDcjHwVGIjNGw31dpglaa9VRvc0vAHeuItF1yMEPt0vC/bBl9l6SgX6Tra
Qt2y7/1wgJbgtrfuP7iGt8eesRCOBtMOh28KvJ1bDGkQw3tq27RXO2bYtcBBg/+fCd0eaHW1kGrb
qT5YZaeIHIVWJsoWj4ZbERHgHKkJd5um/ccO4U0ghmaxnaIZw2yK1XQ5WlZz2eG9J9s2+io7A0uW
vFZLkFesB0x28pqj0dCu2zb6au/kjQ3GTq+CvJxkvY97tRyhAv0ZFPiDyrIWpAhDqWZbVaiEhZ5A
KSpNRgM2b5z76jDLSbQYHfdBzuNhPPTlYuczrvnbCvpajwVmCCTumy7Io1HW17FfAsNsmNo491WG
Nn5RmaIog5xyiGn67iD2hNqfhfv5qvB/qLB/ncTXAKAGG13jgzyX16xlv8JlXm4ZPFCTtutYbssq
2FaC17TrgNNZSSv087Do7Qvs3iCaVGWxMa9WSdsamHFo0+JXxEFz13mde+QCMnqbIn+NCbJwZuzm
RQa5GufxzifdfBA0nG+3jb7K2gpSMNAxbIJcj1GQsklBJ84bx23rvsYFgclPZz6KIG8MFB4Jp+7t
1Cm17WrrrS6gIAzE0EBG9EDKBPBMi4Mt4fhk20HGW2UtaYjbWSFWpmYj0J8y6JYrS/lk4+RX+6o1
FB4xBMNHjg3hdxIBzw+W9cagWaVtaBsoz1cIGt3Ru45AfUpOkd52s/sLRMhF55CV+Kq8qquTO/jz
obCCjQcOb7W5+pZdx02JeuZ7c3fvt43zm7ZVuHFhVrlaTWXVzSUWZlZjvSussD2MOPVti5k1Sii2
Bjdsz9WyjozKZ92C1hYswbbDwRopVLuG11QXfl6OUNGeI+FlU2Txbe3KNVTIA16P9R52WMW4kw+T
q7LBqzcG5B858zdnj0qjIT9Sgrn73bxTlq4vIFuzDbQGiYL3N4OAd93Awhox40/OAcexKF0cw7ed
sf+wW9/MfV66YICNKZKpGsYb6pflbnHtz6hYH5w91rieGoIPACPpIO9186UjvncaGy84bCrvfyjW
b6Y+ct5IR09Bbqn2hQ8yPrqKfUYQ/2jmq0wt60hQa4n8fBR+sCtdPu4pIduwsCD8vf+m7thVUN6b
A7hHWPR75wnIuoWy2vQkB7b4+9G5x3pX1G6Q2yoi+7rwwhMxLpjsm9Z9De9pKIklg6dv3nbQlywi
uD2KcK63peofm5o3X7UIlBF2E/u5w2rwvRoTpNHCim1lxlltqxOs8JjrIFU9XpOvBYCmOwhYxZ+R
Kj+Imj8iwW8mH4WjN08uQrLH0/YFa6o5hXbptO00/Ifv+GZ0R8SqnjmyqaucILFqXuUkot4n6XSu
J39zXl1DfCLmVG0NVbt8pAOEdYcOYqv+PB1520W7bZHjvA/MOaQ15KJQyuD9YJ6kbfV3cR1DOe3f
D//RL1jlbAUqCF7m8Qv6uG2u++KsV1U2CP4ulPMnf+OjL7zKXCoDCOfNgZ+7cg6O8AItn7CN61//
/hd8MPoaU9RMVQNHdtvPg2isDtKuwv0A2v625V+jiuqQVQ6ZPD9flojt596r83gKim07yR8u0Nvo
LDFxbHt+HpVViEtgEe6BCxDb+strZJHw+YgLJkKHQkst8wZocwLM7WzLrLVImE8t0ilv8XMTUJ01
DdwmXN7FG0c/f+03KwNvDxoMC27gZCjrQ1v1RbL4ctl22Lbd96PTM48lrESYGx+1EojC6ADhkY0P
YWt0ka0KXZUMpz5L1fJllkNwocvG3G+L91XGKp8Xky1x6lOu42QO0fGhV1W47cRqr3J1sjoUPoLT
NlOTETvCwv5Vlq2zDQEIQaT3Kz+HQa99g/EHYxwviZYw3BeTBy3wTauzhhrNRPKmgWxmDjiG+hZZ
Q3W5iHb6pN6fu0t/U++tVdcJSNepCs5RObh8KlOBF7g0jtv4pnYrd1fwYUlGPFWW25JgDUGa8ELB
nJCHuYvn4N3g9fIabDl2u22pVodkXNqWqCnQoCtFBwd05tHUhv9Gtm30VQIHsw5mS+KQDIFK/YBd
vYfy3OJ93Tb6KoF9BIzxZpynBktPUMGkKl96tQ0eCAnL90EaxTasCUo/yAMgZOy06aGQmqIGucW2
d7Q1JMnGo7soUXryDkKOj2NUeL/7ONrYw7FWOewBoiUnB6MDYh9nkSOfKl+YTRsiNK7erw1vXD1N
EI7M9TTPXyfop9x4A4z5tnxXb41Kqp3W4SGYwfng2Op2IsZOQ6iUbtpuIV73fu4QvCQUvi5hHivd
FscistuvCllANsU81Ejej09AHZOWAxU1vx/jpAC7LicGh6lta7PKV9Z5Y+TJNs6HgbnXtaity3jg
4dO20Vf56nE/aiiN4jwawNYjYxg/lL3Umxp/3hqdNFjgW9qjG+fwd2FHaWidlHKeNlWyv9hPNUW7
jBEJ4rxYOJBVvlv/oqXbvm5bmdWGa0A6iCdI4OZDQMwj0GaqThiQoV+2Db/K1iCkPK5CE+eEO53a
+YsIeBoXsdnUnfuLZ7JvQa+aRm2RQ+3Ivmq5ihPL6t1tIR9F70Ped0etnKYpcuFDL62zdLFrfaa2
FZu1rVZbwfXsbAmRu1yRZKwt+JcpEW9b+TVgqRrcSoAKXZx73eJCK+qegHxR29I1WqVrLcBZK3lf
5FTi4H3WnL1WzQhZ8E1hswYtVbSI64hORQ7ZYysjLmE/6qZWP7eNvtpfe3cw5eg0JK80sIrBxJzc
n/C4uW10533QhHPcFuiGkJzGtf0QuK3YSU2Hl22jr/J1kdy1cPImeVGbORsju9hrReyNn3WVrnVD
ejbEosjLQYiU9Ibfhi53f22a+xrJZOaWz+cXvFy4woHzFunucf//TJL0XMv/enxF4rxf98WitQpG
Q3JoDs9PzlzyUxFay6YuFHyd3o/uhRAf5aMs8mZZnBwi7tdVUbf7bQuz2lqLs2r30OoiD30iM9vM
RTIvkCnfNvoqV4spaCThE8m9yZcZCAVsr51+G7LpL3ZqTuFC9HvxSa4aUS7HTsjuq1sEcmMNXnt2
lbXCM2zpQvMv5C7QJFpLO3XGytqWUGt4EwvdyO48zL+2VLBDf7r45npVtS2h1ugm7o/NPFCUGojw
dxfUGHb0yvmzG9tHIb9KV+zTTmgiH1XYjOLogJn8yANdf3bdPIff32TUGt0kJa6BptUkj+gIdwbY
+Fh7UOjGnHeQVEmCNgiXdFOMrtFOwMdFovZmuCcPoU7a0nXAXmqHjaOvkrdqA0tU5YKS7M7uyfJK
D44ERmw7/q0hTxWAWjGpy3I/aF97J8v1g4cWXZd+28F+rQJI49aoObK6vRrtIsd7kD4wOWysDmvI
kyKO19ZhO+xbXordaCbeJEtbLb+3fdjVXuuNPq1ssNv3YTz3O0X9YVdTzraVtrOgy9tGGqOwL6ic
muy9EadL2gq976A1vzFsVnttQWNSEBhU7n3TTBRNBBK8elNfbupGQavm/eRhZxTRgavywB1iNTvZ
4M094P28MerXCKhp6Nq2iKDBEUrPSiZnGi+V5OW2qPTX260bhxXsLvvDMCqP7KQoJZRK4A+1cfxV
zvKxcWs+Rt1Bc79PZYSv2kAMZVvgrDFQHTSbrALWcQfJICkCcIK8467Sm3rTMJB6/2VbPmrE5UwO
VSe/Ge03ryLUw/OmjFpDoPpoYrquanmcXE98920mX6RqPkOGBn/gKn9T9dfG4ny0HOM5ozxSo9zy
wkcrqrD3oYKOcHNpHDqSGOyhgVkXMmpD74prTaI9HIJN8aod1zq//jWsh3SxNbRyZAklC1FXxAsb
eJoQbtwwDwNC2c+u0aZOQseajZsQUwfOibYjl3ClXYrYylk1uRxOiq4E6WzxAm0/h+d/Aillt+qW
L8FsenFqiriqr0Iasubkl5Esn8dm7EZId7fD3H+1um4UMuVGKY8l+BFF+ZM42i6LhFtOy16IJkov
6RyPc/lwNnXspsTzCEXQtaYvblrbY/MlLN6WoE8He4rUzvZqXnyRE1Qqrlo8Ci+QoAMglX2B4Q63
p0TPpTWHOyON3z+Kvhd0D0JDI49xNEZ+UqqpntrdZAlR4/fTcemOS+/FYCRYhHZPjoSx+nXU2nFX
pbr3AnXZxjB7rFOt5yh6qT1pd9ch9TvrqVZicqzdZNcVbl8tdHLCPm2gHFvix6qIm/E4Ycyug4lx
5Nk/F2H5tEt01LEKusruXEBkFIBoJ4QFr4OjYo/WTjHJrCx00V4zA8+ku770B4wQQTkOBjcCD8w+
fObhSe/fsKHh7Dp2lkkcYtxNJH5Q4bUmVzCcEhdLFFXijs211JA+9uZ22VPf+MPVMLqiE5BSB4jh
6xL7jhKpimEk1SX+vJTyQOHcQp5rV5mhSWD3g7fCZJrrZobVtj/7WicqknoYYYnG3F6n4PsZ170w
TExoq1m2UUtSzE3osz0kq0Q5wPdqIHAbXpqoCCA6DsVf+WNyB60fxsqJ6ENX+N3UQ3YAYjpV6gXO
DLUE4pYuPQZj6wffq8ER7LeyQrJAK68ki9MkcMfCP0sDOrH5wGb8Kntvavi3kYRBHsG2ErsJ8Xez
JgYGDzmh2zH6bcEXx2VJxboCxMcuGhvyRBY1+izt6eIuv2B/YcgLvClEvQNFQ0HWlMm4zlwJL/bm
ojH8nGBhp2iXgazexvOONu0Uzxde1bp2nzMYrasmIzFV0I33R5cWzS6Mqlq/Oug3jF+iujTVsFOt
KoKUj+UzXH7aMGODirrE6i2Eed+FlfplD1ijl44NjiyxeLVtTo3V1OElGPKD8yXq8JhqJ7g3irs6
CKqTtrkFgb1YeC+tnlqeQj9s+eUsA9u5ngmhKWSXy73HbV2+lPAX8PZlGNNwSUp3pl1xNYtW8Uut
uPE0/NK8Iubl00gRVPzKW2jsVCfI2cwVLCN53NNvA6qDB3MLNocV3cGlS7cncVZ973bAWZas23nC
BPpbQKxheSVuUfYPwxTKmCWKokNtJaPrqeWOQit74DuBncFuzt7ynMHgvAOerEtaC2+YMp8AEuid
Q2hNkM/ag0cZDEUCe7C5+w3mmTQ6KSHJoiTw6VBmiRLlmciZknBkrHuGFwmgEfmMw5yIU8gT8alN
hiYeyzhZiNfBZ8Ay0M96ghi1ib/0TqODZ9cQVTpJPNW9h7npSXu/herd9q6iQ9Q9zW3d2nXizZ4c
rwuLOfMPXU5MQAfOWLLai8KfeshbdRIyVIk10rqyc10G8AdDSexd7lzyybYmOxFe07nTro8KFyAF
4ZDBfppHDRfs0OOB93skuIRBlb4t41bkIccrQm5bztBfdxMbmxYOCfMEGVS8soRfKWQfrJ/4rKMu
kmiO/KqGlZul41u40sB8MptaAF7wb8Jm1j+Z254tzUI2W/BYIGUzO+Oed1KRDpJCMihvAuqSbuco
f7GOVuUp7BdhMEXQcOx08WK4mOgdD4Ueb9qi85091qb0fonIq+G9yyI/Kh+w0Y8MMpcRr8spoUPd
6GPUeUs3AywfaWgc4/EJD+ypgvWWo9NwFGP5ALvGVh2s3hn00yC010BN1q8o15lQc6c0DDBna7ob
O9SZq4FRcVbmsSo7tUOA1XalWGLolQ9ta9+F1FNj0sB+zYGkvadn8Y0UY7C0dzjbMzxh9CAEM3lh
QrmEmbYHOV/gGZH4VuI4zQDhdlnbnkkK9MZElNRWa+qfvpi9Cj4fMdVoTtKu9yTsTygkgeBHRmC+
xcKxR8kuitn7AWUz0dS7ZWLK1gmIPb0MksbBGN+GKIyHm5pz1jZ7ajHKo31jT31kZXZpwxLNaRtr
MDc6mrjTpPFgnHK5cpcF3yrpbCV6oBOUsQpr1zqkZvWuCfBxm7ST58t1ohaXyDupoiGExLdZjNNl
sPCroyZRvV820Y3odPlckNbHkWDulTO/2vjtS5GErsOmF0/rGIi3ebAbnQgyN+rgOZF205JYhe4S
CBXq6Is12sDFlvFQTXGCZyFc6X9XxTKZLpd4loofUAEtp0omr4pJbjkB7OT2fSAnzpKmoY75abpF
9heFw411Yl246PtGLMN05VmmVVaqOl75Ls4WC4oAdO2Rjwt9mPWAAEmdQYV2n7q+q6oWFh1OPT+i
qjPyfQxN6JQJc2qAIEoWu/SVxaLp7/todNty78FrMbLTTgRdfOlbXVQG6Ti2fBrSypZtdTDNXFnx
Lp7sRsKUjKA6fdEknFCSPa/zmls30MF4LOJZBXeLxa2phCBK5S8sdZSCq2PaY00iaJ6WLiAkOJKO
OuW0bMFZCmEpKb7GTYutPGl96qvvZNZT+QqxWG+QwBrXejTJhKd+9hxzCRmahGjB3G/2FDOXJl3f
4gKTFNG4kDaZKUSk7GxYGsmRbwYHQj+ZhGfYhR9MffAFL79u/LVa/E7A7wwytR2asEFXNWh/wbAC
nj1LyeUp8gpYDopl9JtfoVNJxyRe4852l4i4t4NflV9iG0icKhDVt9KUBcxnyojg7JPAc7CAGd5A
WQFdaBeQ9cdBdJUF/W34XhAsYKAUQqswVVju/QrnWCetoAnKUAcnn9ggjUBgZsQJqse1OKlqIYsj
peOAFeRmti9x5vCiR1egNuZysc86Ys0C/TmYabqc53Pn6J4n3lC7xXO9xO1wh6n4KHLFKOqzZ0E7
OLdB7UUkiQH7s5OwbkZoa8dcwU2cQdiv+NLCprM/2rMQTr54+D44cE9t/KBgOdmDTzmU5rlYwp6P
iaHErVViU6v1rsiCnLizDAOyLZFdvPA2qcrAFxVKrFAxfr5pS7gDAZrWwM/X0l7l8cyNhzJ8HTjk
0aC5bMFot0pqhtfbg19jl/q2mCIMTzPst/2n0kY9+bW0WLA73it/uqFt7U7XM1Az9AScVQguH67P
OjqpZujVb1suzZRZMPXzx2Qabdoeisll4xOX0PT46gLxSL9Mmrhjm7RgQZtHXg28O+A9lmo7gSFY
2D72Ft5MX5Y6smGL6MKdHNbvDh4J9T2POwcH+qnU0j+ajukqPNQlE2C1VpSMdWIXcvRf7ZEzH/sr
L+tHjSKC9UFHrvKxBjMp8BWQz113MS9Q6P9hARl4Z3DV8i9DeDCCO61G63ZuRzBa3Kqv4oeqqthU
p7gh9f4V4THnzw6kq9gNRxPCyXuGPPxRDh1yMuV+EfugfMEnDwRN23ud4NkZ3xnID8y4PGli+YfG
ggrQEY/QkbpvhaPoTxP3EX4+Sj03NyH8CWtkmzCquYIzBBsTp6S6eXJnHCMTKWGQd2SylN1lDw8g
dz+NFef3vi9pzZOJG6c+COm1HarA4D6OgHrJm7GYJr4fmCKkgxVjE5F7KrvSeeVC6XGPna+bkwbo
PDvBthgiKmH9POwsNTHrsvfGIn5sZCM81OzIlzu7GiP5MDce+pFY5QVJMCyhAmNhDHAkuyODVmg9
j7xo/pu5K1uOG8eyv9I/wA6SILG8zAOXXJUppRbL9gtDiw2CG7iD4NfPSXX1dFnT3Y6ep4lyKCRX
OpXJBIF7zz1Lkc5h55TJzOeR3TtyWPxDP8sAwSDIYK2gc1hEdSbVWq4yqlfsPo+LsEsY66afNE4b
mQ3RSothOrquyek9jPzquYyzhlWjTLnHp+AeMFw4ILF4LrETGmQoFZtgRRzBth1qzlK3HWY5JNA/
ByaFC0Te3KD4ZPOBcenRtB4mpDIWBHfoATmNNEvDYC3Q7DLldTfZXLpXp9NJq/Ko6sBUIJp4phz3
rh0nnvjod6vzDGbXsJ/yFTNWmle6ltGEV0h3rJGKnpcQGXw3tYuRSBJSp2jxYqEtg2245KuLJFJa
6jdJaz58nZjXebdehSoaDRz0T/RWtkPZp/0w9vMNNT5t9wEiT7Hne9Ps7lXQe8sN5Kmwt4hoMQbi
e6lVu2y4WufmscRdDM+IYvUQgUvQ1NzSeQhalFYcqbYzECNf1KeqbPz1PFNc6AYpUw7Sm4p9aGXg
rAm4gqqBg7hjmYClp0+d38Vi/Qtk+7NWKqw7z9FFIPcLTkRYw9S6A8UGc+Pv/zcQ5RO01/kZ7qu5
z/fV4nZHjNfdc9no/5u6ADHGv+I/fj1ODHXSug91PkRm8LpHy9vs8n967Z81Uixc+64h2uw7qryD
n1fF87Vi/s2g64Oa/E/wn+ATsCeN10sELZf7Sld5W6QBAu6KyAv6bB+C6ARdHNwcZTJS38GytzVI
ki4Mu38oUaLXKrQMzwoLaQRgitJrXeKgFb2NnKC3BAcRh7YxCaaa4wFDG8hsi1xihJwVZesjArEC
gfbkCNYMBzkrL8eyHjATc1db/c4mluJT+Gdv8BOyCCa2HWWxmL1gaB82cy/GZTdknvmp3dFDYhoc
Wn43C/4X6/izamvpSuLMgx32M0z1nEOltHDChCjP1QkyaAHDRGG2BmECNMHhU5yDXWIj8O88JwQk
troWkbPEIIwtHJ1+s1TZ0O9ETfzwhs5Ii47bBnK8KUXut4OMY9Yhk3c4K7+iKMjGsZ34CCvmYWj7
W7ARzXSG/0CO5mHIeXe4kte0k7CsRFedqsKZyjCtFl2wxO9za7BjYt/xtyWV/rKdZe+Zx1oPmG1E
FZ1rZDBlFcJkS3Sz6N/ttkMELICYbpVDHruZ7XTiG1gapbV0lmE+BHwR87nmVMJsrDSDQcT9xy3x
Hxngn9QbKGv65/hruuqvua3/dTv/6EcktP7l9NIOf9lMzTsyWnXz+d/8ktf6/yOg9epEjy3FRUAq
YlrDgFzncv/aLx/sw/HH+0cG7Y/hLycFw/u/3E4j2sxG/pHaOvzZSv+fPv0f3voMRvgII4aNEZLj
QgSwYpn/PbeV/hW4CKwiAZuFBGkH/2Otj9hWJE0gSha2+z5h5GoIN/wR2+r+lcBqH28GQzGkSV4j
V/8Ta/1P8YJoxgX1mIsoYJczX7DPYj1/GtDcKyq/dTM8ibG/h/feUJzbYT06XffDtHWq1/Uhs4vd
IgU6LhC2CLwL2TiFZxC7SN7/dKnv/raZ/Dks87qV/GOL+eP1cLx95Bx5vvuZQGR6jEasneU3WDd0
G0fSCvAGvpRerhKnZLgTJ/f53//ODxbzn38pg0cV7NQCRq8Bvt7n2cZAQG2xjiKPljrH0OvhIGH6
L9LmHXptpAT03RLETVfXMVw9vtDhd+mkWH6/vGkE+4oQsU5IvECMLvk8lKvzBmObfuH3KzLBhQLY
0hELfQ0mxs7eDVzAFYqcrf9bbsb//sUh4EIsMnRqzMN/vx67PUBVZBsTco9CxEsIK4HE456PYNT9
IAazGQL6EHrtDo4g335zzT/Ylf+46FjB+ICJR/A5Y/BFyWdHjQIqiqbu8xpRSyUiX8rohJCXfR2z
WG7nKLsJzyINz+MOwdN7uldbuu+PdM/OTponHOl3InXi699fH9fu+l2zG6O7fjfiW5H6e/9uRCYS
xQPf5vjtjibNzv3WHwWSrZBEty9ezTd7B7h9u1yW+/Ak96CRnNezvBFPy8Xc6SJCmCJych2kKrEY
kGTap293eNK3txHfLjFw9IjEKrmESCLkKfhFiMkx+A6TmR1FLJCLICCdutt502/qn8W+S8fExGIn
dmFSbPVuQDIjJsfv7tnb2/vldrl1jvWRpuzGPzk7d2sPJu7SKdZ4Nm/ffzw/T0OEOZJI7Na74Ez2
12eaoiz+uUMK1hTxmCXXlyGSbtcdkdIUI72riHlM9vk2i8M9Pedb8TjsDBKU/v0H+mH2878+T9+l
QhDsZ1hPv64lJaYRSKJTXTbJ7SOyX4/gSG/lZX4FOErGCGeoaNMabc9x3cl0jVTqRQAPNusOofJb
PDRFetbmx/aMqKIcMY8PyEHayaSJLXKT4E+WlonFq65wyeHskjQnkIFNdMkj+K2ZMWqexF0Dh2L8
nJidk8hNg7QyG+1+V5hcC91P7xN8BIZA7WtC+0em9p8n6G1QmxGdeH0BKC0BXaFjX2awWCGY2hpg
zIm2BcKWJH8d3bG7+duXOj8A5Mn3Hz8N1nxr5DxsEXc0Ri3TU6oaO8fe0gbxFbBoEYDcuXsUWHHv
L/rw8cUrxrccEwXgrLhDXUYgHmbYGnAbBUfAk7doEN1DhhvvIOTwx5dGU4SHZpIl//i7j8d1y/RH
ls4vYe5/3ro/xuOfrgzy4YXwca7h8Pps2ZQB2iys6otLEHgHJ3Bugia/R+7xDa9/OOP4ACZMwlR5
Jo538sP1YVB8g0HeLEW6glHvr4fCfceY5wbmYI8YTr5oLS6YqBy8UhynenyeNAJPBlNFzasKzLdh
hBRoyZPQ9hvVT2eh6VZ5X7i38hTDqruAe9uuXTDVWvMtJSoBH+dmGctNEajUBFmq81uIolJUfbDr
DFLNaDzSeVdlIhWumwTBeCxCdUuqPPK66h7+qQ9m1AdDfldYfzqBPjZD7uHCBZizwVOBfOqugBpN
wvfr/OKWOGrGgs2AsIPIuD/dkQ1HNW698M5Cfb1IoFH//s69tid/+tjwieEDwwnI/AClCFRCv964
PDOhXUYPrTpSQ+JOGBUDT2ijoCdrGg7jeN/CD4pAQf2bLePX0+ejbLqGYlMECAUYcnwWToem5/CK
D1eMRIGe1KKP8rmrN6v0b1GBwyl0JMjXE62KRDF423//rj+EgP942xx0WyI85nPcxgFHbfip5WyB
xCCLPXQfO6/0dzaQ90XNy6M3DW7kZk61IQSXegz1Sbd6r1Y1ncpQbzA3PuaCkhNSuV6CYG0SOa5V
JJf2rQXJ6BEzguI3VLhfr9PfXyn1AyZ8D1aDn/rLhrtKV6gfHjFl/cZRLsY1zHkiRdgRwWDf0INE
WnVNUq3Vb1NHrsSLP12lAE8bhIErsKsTn4biEzHDM3UP06FJX6oGoT0YmaTtvO43iWLw2cn7EKcO
XIb3NRxAz7XKER7MmifbVNNRwuY5Mt0kbpjGjg9NznEOvK/cNuYygk657ftyiD9+pBpD2TAwNm4s
U9vRtU+TrAFlhe4tJk7FhY1t9hSM57U29qaQBwG05UF7YBzkrYSHWGBdBNxiFowO6Row1LjJikTw
eyYRCUpnNIuWPH2sn/+ocXrUNf587oCwYb7p1vZK5uN/3bY/moex//FjRNv0+ZH/D3ulq5z7X7dG
ka7UrF7+3P1c/8Hfg8TYXwMwGXBLe7iv3Y+j8Y8gMSquGWOUMR5S1Npod/6n23Hwvyj2PAE3Viw1
z70KU//e7vj+XzlWPEWSL9Yf+hT/P+l2/L9tpP9YzzTwQ8RrExIg1g7ONRicftrszNz7hjA3Re77
ItMM08QaxjZ+P80nwIu+eXQ+JlkYjQKac3NN16QHocW+hgj2epWyzdj30RsLmQ7CccaYUGqRW0AD
Saa4tStuxlE7zf2oRa42gMRLuAaMBYyXwFCGp3qkV9t4t13FRyQ4L61Zo7AnYXfjYhLB27gmLMcI
zWtDZPuargHqj7uMpHMZrjga1rHrhnScO1t+qeCDVO6DTveIyO6Z+WnqdvxeyN5nGw5ycaQsoyn8
XYsEjJ/zAl+5x36qG4AP4C2oQt86SOZJy3oyeKj6gtmefoPXbJgMc4/Ea2lf4RtOjitwGOnKLM4Z
TJ7yEaO/tSm7qFVoGa8j1i0CKI442NpjWYZDzGQ5bjyKAZCdxTEcwuqWlI2kSc5IzEhwGeyqkrJv
u0RZI9MZwsnzWuJUdaG/SDTLLyB404gX/TmcFlRNue0fprmlKZ8l32MK6ceeDccNCccf4FfAgaBj
txjY9Ptudg5gWf30HHshYbnGoZbOpl/UUzXN0xZDunXDbKEvXuW/iqII4h68iyTI2u6prZF4Vvp1
k2IO8epI/h3cGRJhXeotddc3QnPn1iVTm/rgoeB8XJGIDHJZ5Gs1P5Ri+mpxE9y3Ld5qz50JrC6Z
PZVwGvmOGCSxg+FOmzoDXeIRQ4rYwxbXRRwY0/KovCV3383alV/82VWIeTdsog9do+weznQZOQzz
PJL3bK44w4LUjhMPpA6Nfy4UCcSmVeE4bsG3dG9afw14KirZXYtOzh6cZWw8TA6tM1cFqFgdvL4T
MnvcTic+Bjm9Y3YUHLbfmBWH/GfrytHaG8mmQfh3eSAdIzHsH11PHYY+bJsEE4G523ZhDZO7QK7T
vXRB/TpyDToCgLnee8BYyX9hK+Mx/P2X3VTk3QWYh4ArMvA45SPWC25+K4akY5bHVI30K5YtiVdn
4pFGFjTYSm497nLYUJ76rGh/glaEKl82GtwhRA4eTCPteQLwPwypbrPKGb4MKoPsnBVlFpeYvcRS
GnX2FnInmSZJR0kdw85jRj1R0zxIyqzAKuYYDMzHGvsFP/heZVtMe0FhWXcDeAUxuOfO0XiVu4MH
7hJhwkriwHFsKlCLR7nKuuFmwPgHrM4W46tkaJasx0QOdjmvAuScXRXO7RSbPBvHKJAy202ZIyPb
DU95r8PvjoE5Mq/nHBZSxjEbO7X5XaCp3TIHU1XheGKjeeNugq5H2ChCoGOecRr5dVBFMD5CQBXI
AtnYdHvPhE7SF90alTn08aJR5UUV63q4+vQEJZg2pOC3g/LVsc/aZt/KHjdsiDkdd3sDz4Gg/6pr
6xz1aEhi9MhPfDXFi4QtQVQuWPbSrrgYBPSbILw+ZM2byBhEcvDS8O0weLmMyp6pI+9nxODqnm85
aDF7zDncuJjCNRpUK25KUDzOuglIokXh7hDXUBxNbpwjR434pEJYfgOYGKJhQOKUXYv9kC/dg4v7
JPr4leVou4fAZjxyxcerEl9kjx0rMrNQNMHHgd+rxv7rxyeoh9ZFm7CShPvXZ3AogiGWvsGQNn8p
NZgaiwmcQ69zs5d5szxyi0uCvTe7HaGkAC9lqOK8bxGyPo/jBpAI3l9nzAYjabENp3KNQI0ieww4
a/AYrX/bsdmkvMLqUQjpiOFy8Y1ntnj5+P1a0PzZMFptywGPcDspzh/XUEu9PLpLPe55H+TLSVZh
/uzi1ntHLcxPDcnJ+1KM7mWoWPEysKpJhn4tXsqJ9F8huVtfl3quk5pBqRXx2WLrgyL6W+k5yx7U
O/HIIFd/6NfG+aJaIFsVdIZR4cHZuqsafmM86Axrn5ufymCgUILfchTeKmKvb0TLnwn6CIft2wyc
o/J6janvXzF4Xc0HZIS0RY6JretJHYGf4OfgMbTTeAhcb+jR4obl3sG06HFQITkszMKz1tDbTLsP
4IfcW9rsloasieYGabNm61fDvmHTxp/sbiLkteVcx24hg4TLoTm4DETIvOW3hnRY6Ny743J9npXQ
V88J0FApSAZr7Q1b8GgxO5knLCZQaNAljn2ETrjcgGaPpk9zAtYJJu/cURLRvsKNoKILjgMBvd8F
LBfTWZGYNgx8AxnKXU+xxAdDay+2w/jCOs+Pl6kHXmXsF2C9CtdfP5Z+9n3qs7cQ/ueJ1zgPXm+6
M84SEYMf1uw8z6/TYjJY3Qxb8QSOXjqvHHzQsaRPiw6XxM/X4avN0ZmymTnHXs3OdtBQODWYUG7p
kO/BdbXYuAP+c3GHzWrZzgWRtka6D44std4PYzYdMYXfDhlJZkNJ0lqvvPVLh53aEG0zN6OMB6b4
0VaNG5clMpVrKjAWz5+yBmxYx2TAYLrhgAHpczeu2xYMz4hWM92OHDaMaJzeVKAsmGVX/p/2e1A9
kQjgBIObiAFhf73yMKHy7G6dHEBZIatTVyygVVKkjAeGb2Sg94Gd/cQWtLqRFagyEeQ4CfxgeNpU
ObbBkDmH2V2XyO0nOOk4xRZif5pOXrsH/RV7tc5jWH02L8AeFhyKI7kgsZNspZmBeGWduKvBBgWq
TeFIwio3aXjFH3TP/C1cOMiurDMwZJ1KLYmsB5UMrsfgkcmCBulfnrhkkuxRDfIiUcL4sG4EsQqL
L1fndairW1F59QZ7NeQOngWLBHTA/rm3Ae2gmFHTnismEhSkCLuXGscItf54YCJ7B7nInjOMv08Y
BlaxLgMv4W1bX5Tb6XjtOrn3cEinWQ0bHhx5dEyyYCLbnpVYr8Gcg73YdJveLfrHui2R52QcrZMJ
RoTfG9E4WzaFfbKE/RCviNfbz3NND5YU80YtnYPxOy/3YTN4R0ILtjPYr96XSYOJyQrnFnlOM5ap
LG880a8b7IvefqaBBdVoMUvcwsAKtLgAmwzMU4gF0RD8NByHzF/Rtrc2kcoxoBrRXNyolcmEtWxC
rajbk1a6T4qyBF8BXL2oWdz+oTGqBLUaFSPlsMtoS2a/z74zRkXlKxnLnsl7dAcmYeG8pmBAgg0W
6hCBOVOx7bq8olEO0C6drNdHcFkJIxeVepKtxt6BRy0ubTZcS+gFou3SORsoB9/wxOWdMIhIHTvs
/7M7rk8zphw0C4AbI8VhD7rdgRgbJLS09of0a/rOW+ZuHcrA0pNlokoS7FQBVkWYZWa7IHYNByJY
ZBDWZED2FM4kXmQ/RV1D8lsxBhy//DqWZjh5vdKXoGxEbBr9BdmKZdrm7nJo+jJ/FCgZE+aHak/B
7gN6igJ0tBNNC4sn4qz5iRP9fvV7UMhwlEXC5edZTPeZG+SR8RH5g2PZh5dsj9MkE8DYQatVIMEt
2NW6hT3DBuuxQGl/AE39nYnpza0oaq/QIUlTAoSsjIfDTPorHbFdNv1m9otXagqRTLJ4YdWK02+t
deRN3W2PeyzCaCiIbDjhpAVYFKPUGGLJqR/R0q0w2XQRUj+yU900/s1VfbBtFtBLFrfKv7hAC0EP
FBU/SmA2sYYHOUplPxZX5vqUa7NZGuyjPXq7SDpNuwEh8YWDnLpDwdW8wHQFm6KoDrZFtJGTa7HL
AtVewGQ38eRV3RHyqQYfk4/ovUrMh8ldVnDX7INtON0FHbJdAKX40QxkMcmq4NyE9IVXw1PRBP7G
ZeUKdvIUxl5Jnc3QZVRGblXipl/beyRo1zF8Oa8f6g+iOLLZOzrdIVZjSccS87PBQaHb9TWChsAV
HMjcPPg5my6z04z6SsXzD6vjt3HY8QKLbcq+gHnstAkKrKuhYCsi2wIjLVUfbIF69DFQ5zfYD5Rx
SacmDhB1FQ29n+1nHHW7ijiPpSZ74mBYnQXG3Y1E0du57KAm8VZ489byADxMJpVuBHaRXEQwfkGI
vNP7cTUN69bgMkY4tkmTokmXexkGWM6owJNRre59Bl7xs0GQYTRny8U204u3ttVTY/ooGIP2fnBI
8SgD39/OwA+/oa8aNpDivXeuoAfM5bEXsu4W5LHb1dVngEVbw1FpNRJ5LKCPNfuS1nbvaeQIYOG+
lou6cXFdnzOPAhAEv+06d4yQUy0OJTgTUZ9hGjeG0iZhhWTV2a/KbTj6vhsJMLduTDA29ybgIyxU
iy62GajfpV+6m1ms466s1iwNGimOcyZRnjnfWZNPJyZmhGXVzvwjK3j/BdyDOuG1EpvAMSHMp7TE
YdlmX0gYNOcK2WXblYbZyXgOjrCMuwk0JxUoC6h5MlxMimyfO8NIk8B8PbxVOi/bmCJhJAbB3ZzC
ESFOjUfCU0j8Os7raTxfkcgYDEUEk9u6AzvB1tu+XQD6eejiY9gqvjeBWJNiyefLgiyU7XLtQ1Gs
0MgGIxh9cze9BnmwoHzzbVJ5FL7vAoPGeHHG13wG25YwaDpg3u5vqQqnG/AbXwy4hd/C1YChB57i
QYVdgPWPOQugj6/WVDLuiqWMQK11nxuH9VvTZeyxGph7kfMY3BSiBbiwGAeFuVhjaGHlUTXlZUb4
EDQ8lGwav3rmKqc7HrRh0s6cwTWpm/dm5kPE885g26Cq21Aouu/w7lQKmfc5WK9G/hMx4cNaBN96
GqzRAtfmKZraAGOfpllTJfzhVYMgGjcFx0WvvayMQheVyDQ14JyB7BshCbbagRbiHhtaXBMf0EOh
2hCXgFTzw8B9iZ69KPyk1cTe51p6KXrhcqebEGR7WUw3aFFHzAkk28+5NyRTb8pHLWqN2YDFMRBg
nz11YODtamgOjkSH5XlCqPW7XUrs43UHKURZyYcaA7Sogt9SuujA+TqCL7fTYiJRdY15rZ2y++Z2
QXtQkwNIVZbFsvE6bC4jske+gKR7AW31FKD5l7n7vQJd7okDzopLn1Wb1qB2bUTWbdclfFJdFaYl
KOJfO7/qbkrZ8oh4Rj13LatupgJFgOetL70PAVNRZXYL8vt6g5nSDxfU6aM0+XqTGd+AzjQtO1Iu
I6qJiWGch1sONr/DLmg8mYZOUEdtJt/0QoY0K7LXuQMBv+rrU4/2a1gHfduzpbkwaunPDNpl0PUk
5JWo+C5On6ktU9OqIrCw2+9NE1Y3uHQqYRAkbJn1ReK6+XBhKMbvJjRbOxiYQE0H0CGGPKLyorCb
aOJQ3CzXawQKPKZUIKdiJMVwQwgvcXMaJmvewSnRIuroHv4Syw5egQxmEN4Yi7A2W9EwJxZ953wV
bRbEbrjmie6y+gHsyiWWORLdcP27Q4tyaAMmFmrlwjcj+p7QxyIkC+iqZYfcmdr681aTAhEdmIme
y2LKzosA2o2CFjx/kD2/a4sXBSplMQDn6OjOb7v6fkVZjXQWz3miI9qTvF/GZILj17a5ogSunNyN
U+C0taW7F5077vC68r1YACYBa6hOwVz1WxmM6me1quqlgcxoA3ZltWO6HraYrdhvQ4vNx5WiR454
A8UH9TsC2d7KX3ioy7Rom2m3hiPf0aHRGwvY5mvlTjYtIJbLIzWN3ruY3ObLyNsB6js1iXu4f7q3
3Vq4b40YMUWaeR+PIwt+TICTEllameiCL9Fki2YjJiA0foZFKfKl/QIIKnudmkKfs2Ic42ZkGvRL
iLckcqneMFN+JjIozwa2zLtpHFDYhGLR3+2yBPf+gri3YCmWbxxqN2whAX+dFUxDW8eddyUO7jqG
8Tq9H+Ah/zAPGTZh3bWgaF0b7cY6B714K1R+ObRrLQ4hnaNrjmTduCQKtMdPZcnVEeI29UpKU/XX
Y0dSsDzr4m7sV5ZUIGRjVos5JoqHnp0JBdf9aFah2m1OyQAaPE0dfyyToGUDAdtc4dApvPkISWgH
5in30KvJTtxicsrugbaVJw+C45fKh/wIoo1aRb1Z+3jO+fxcI5w4ySzO/x6Y22MgaXYUdHKSCjFy
G19Ic9AKEsWJNOA8w2n3x9RqqIhcdTd0cr7za7YcdFYDPwOpFTGqHfbGcj2BIwTGBfDGm4KV2cXB
x4ai1Io7f6k9AJyUxzBLaE9t5mYH7K31OS89ktZht9zi9gA9wsrxXaAQarV8Jb54hQLnIQC4euM0
zTMmiw+KrKiHZndOoERcEoZlwnP/va6nKfaJ+E6nIq0qSA96UssjwMXqcfQCH1WQn7gle6KmVTHn
AA1dKzeeN5LIBC5JPNwNKbF+EqKQjZw2l3Fe+T6mccUGlEu7hT4RW3xrUGDa9jBrOT4gtA7LZihP
cy59bHfVupmLBpG4nu8fOuLPSTXaLxgNftWdgIownNKhmTca3ShI8e588jwgiFlW73CDg8bgOdmp
HUc/QSJjc2Ruw3aLV0HV6RuUazD9SSTEerFfjMWeUjru7DLYre1hp+iK8qD7bDyhTSokzvbgdWZF
kcCtasG95l+I7syug/AmmImKfUXktu3X4AfSNPoHWg5OupYQsRr48aJSqIqYQOexMzmCLR34dENk
GfopeitknLCpPJlGAHuFANZEXQi1HS+KrxN88RMordy7ApT2k+qcqwBsnYIUR4q4pQwQLyhJj7Wq
vMQbWAaSpakj2PRDfROSatPRLL/MI9AD1zAngfbxtEpU9EMF+HaakMEqBqpPDbCkDSJ00EdhEj/0
GteeY5TZU885wC4R7wzL4XFp7L1oUCqruQwi1J2o+jrQza6dlS/yOe1Cl8UqXA7Z5C/JwJr2bAq9
hy75uR3kaW6d93YGYdZRPuQTGCeeXTlA2wG52jVuOpZuxnaQz9LElRzVX8hfOR16dCvNV0A8XTy7
FKsL8ta9BaM8brNr3V77G70A/12nOnWQ1nOZW4IFYCAhaaAWHdBOYGgO9V3lzE5UCqJ5tBh+m+Pm
jgO/VelclPWeQwQ6jgPs7PRXCAXDyMJ0VNuOx2WgnodC6RTtQxZRjIc2kNoNm7CkHaYbK4K9VX8K
Cv2IMSfOtx6YbEPoTSPKPiI9JgawazNpR9iSrvWi0oK3G1oFQPfydoh0BtWZ35fkkTnDt0kApgPz
kEMLxhacmKDNQ4IfF5YbmE3w4Rhw8zRYoQBuaXdTt+7XghOJraWcd3QSj5qi5OpGspz8HLIT2Kn3
W0FacmjD6Z7RFtORpZrPsLaRBCgA+MhCL2oTNnYDzfT3ORcPYQZIBHrTLXb6KSlHP8Pe2/L9tJTu
I8rHYqvEG+zDCfC7BgC0Kx5RRz5Ltdyi0dAQv+r8QYGmajHPOZdgOW4mBDKcAsd7ZxmUCqJNXLVG
Howgt6Jbm52BgfeB8GWLE7PCnoYlwTxltvbaBkBctqmC9n0e632u/aesy4JEl+79Ch3toZB1cdPX
6GyFVyS+aF4o3LaiHjxBHIIzRlsQfu1LRDlFNsPx4TS8uVmL4oAuSR4Mc9ut73hvldc+ylK9zAo8
dNk63q5E4O+uFhUmSShYj3KU4ZagVINWuOxz9NVmN0DKnlq6iltL/HdSz9UDdPjLXjudjeHt2F4I
hwIffn06kXDRj9G89xcJh/tt00zf4KpQqxsjTaLyR2zpZl/VYHeQarJbHyYsEGRr+b1dWi8BsQhL
3B2KGHXXfjQFSHCZA6vRcN6Spt5XZv1WT97NIKfNSpYlAovoUJXQkE5YgCrMIHCtim9WBxdc7/1C
gjSEPJ5g3UXEdm4K1HU7lOphGbJk+W/uzmNJcizJsv8ye7SAk8VsQIy6OQ/mG0hERiY45/j6PvCq
kXaDW5tJ1HK6JSsjw4naY/r0qd57Nab0V3W5/xiFfFPfZce6aiZXaMpnKm3PylhvOjncl5rp0j4W
ol3le1IGgW2uyvao+q2bd+FjZ0lfhYCjXo77JIELN1fd7yQdE9cXpF9NJu41TkPP1tgOXXwqRXMv
yOaLpCup06vZYWyCg6YkcHYVsCaJ/DjGhWRTX+vobDoAPgRPlRb0NrbSSv8a1vl39OwIf/PyRzUK
j1oSOqrUvKhVODnNLO0HKpEhr0Vgs1P5XZzj+9AfbSFrXa4od0zLL2KI1AJR7CbXlXtFKoGqw1rd
d5Y/3Qd+sSvayHdqM1K9KMt8KrPUumQhcodg/DWrdJsXajM59AJc77b1v9MYS7E1gQhKTzsX3v1g
l13QeOk0/shCcfDG2T/JPFu0HmW4uvLxDZyj1DKo4KJVG1BA2JiVcQjM0DpWjRTxwlNy4xsJMYAl
QRzZud8OD6YhHmk4RwKYp6aX6W20IdVQfoel0D6OhhofhDiKTpYwl2QSjJhsql7bqaJvybNE+7AR
6B0hp1C4KSyWXxF+HH6pFQE7GKDUZZPn6c9I13itE1dDyqFsAJfbE5u69EZCOaR8f+t6rzoZwAsK
MshSjtYMM1lvqOlmYkM9j9RT2KuGp7AyumHFaAgo3N6EJqovuUZTe1pHJjkgmxH1xksE43jXw+xG
Dbv7S00SMg8UqchZ2F0X7VlBh2iwIKne5W41FDVOQ9MO8pA9S5neU9JAIKmbvqp+fqiMpLU7UXzU
uznxZKNMncyvvqZh9zj08hdKoYmtl9T/BV2N3UoK6n0+15OLsMpfdVBJPMxFGMuxXrx2RW9A5oyf
21nfm76lbLpK8R2YnJPdqfOTXM4gKeseYGCPgkw6pdTjpR8052ngEpSxo5Gcb1QxedJYUcNIdBtO
HoFrYGwnCqO2SYJWCa3GyVI/cUfTv4fi/WzkJC0akGdhG7Y2t8+uD1M6IQX+pui0t8aU3rp+TJ2a
mqLXl9EiYdB+DYruL0ts3cq3KKXomterQcQ+Vh6hspebIm0oBaXiXzrdYHaCDrdbNajPGUloEDrI
tCiZK7dL02Pd9m7QDfq+MOIfQkExIkllQsX2vhYGZauGlbQBJvhs+hJPbu251Y36IRiN0a39Ub+r
C7Vz/Zb0dp9xK+M+lYOZG44xBIVLDTo8tH2kbqBuFchuELZTPieZ7vMINfQic+rA/CqBM7uHhKud
wjY6NlDIPThnO6ibDzFqy4QTXDQ+D4w6Tjx4HR6VS6jRiVKTAaKCm8jxwyAakV00omzHBi0IhyhK
Nh0Fey9UCRQSWjJz6qZon5okrUVdNlyBZwG8kP5Oo+9nP/e6h1jHE9QQ8oyG+BV5VxhEQanyP0W4
j3r5pzKSxiiyEzTlzJvkPD2JgZoSgFqpI6k8VIxJ4XWTCUZOFpeHHajYISbvqXztlXJMs8ciKCXl
71ku/cr1K6r3UIjRxd4rRWckxxHllgkibJMqJ2qyMLQlrU/qfUPHOemuKutQKElVVFSi6kAQ4o3W
WANaVZVa/4zLMCVP3zbzt5BU3fjUkEoqbfCa5Mn44qCdWt6fhYdsxBQ+cr/79UMtFNM/czKatUep
vSRfn9Hjd5dlGpoJkZ/3KDqMlEoKJwuqQnRjrRakO9AfBIT6ZIQ/qnIIENTUVKN8limKEU2z75Po
btSionvua98icA1kmhx3YJTyQx6EVrexKHeTvNesTndKpeoBbOtiTa05mYtEOAbkXqf7YfQZnO8X
pLQ0RW1aNzZjXgtoTPRSNNp1S0/Y73k1zIBu6YKKTEk8qlLrEffo5kMEeIJ9PGT034ZcObmoJkS9
LWWm9QiawrxXDenXWGmPZg2tVu173Un1HBRc0gzPpoIETxWXFXQr34deFHXBWxYP5aOQCNDp67yd
ZUcWuUsdMZfMPUCP57k3tNcsSL4HtbHR45AEuOQ7ctb1myBRHs0h+634iPqCwAEdPtXqE4Xz4hAI
ZgmAfOy7+asKK9X8p69rebHf60crb74MJbTcoQo3QuD/FaqdtM1SY0tboG3ZEwPX6d2kRZLrx1IL
D7oA/aeHM0WYiKyjIW8oXqCG0fPFPKY/n5Sh81lXFrAfox2/VjPSUvVYHP1W5vFG2Hscsim3M2uU
j5kWhq6xTFKu5Qqpb9CDglLsG/it20Epf+WCeR9CvuSNVB2GkhiP1xG6YBlqFRxLOvYKAX5Ul8va
EUNOyIDwwBe/QSJHGGX9lKqi6pK9nIAyxP5e6Gv12zR2yGUM87eyTX4XBB1uO9bbuJn9nVFWsRO0
FkD0WYNMWFq/5cmM913R3Rfwy7dFP7yGYzQeezJfT1Vlpp42GIjMROJb3uahA1CcWwYkNJWBuYQy
ywMtB/8aFzSM5UFrzfNGHamTj2FDK8Nw9HJz6HlUVRQiqulA0U7ZGRaXoDXJpadKw7RNg1QnSjDQ
fgGruwj9PkFY1W1dywJHly3ab0t+gJCPYZ0QPXpWc7N8hZ+U2HE3609g+qzdUIEVp7hS/eUPaQIb
xAo8q6L9a6A00q7pwXjR8pe3REylNqyRaFAYPXIaCoK8sCz3nHbyrqZ5jADT/K4oHJDcn2luOgzz
gylPopMn8Lp9TZDtwU9+JDrvzybiaivk+CWJ+9HJ0D/xKMO+zGOWnazEp6xrVUSDRtdarpbF49dC
VTKCGTBSBwre9NCJSubeJi2KdAIKwfNP4GHyr9RKteKptXgcymT1pU2eQih/NKcibjatGIoHLc7K
X3NvkQ+0ewZ6p6bZjKxAqn5LIgmYeF6UX0C2aUdAjx3iRhQ4u7k+zIvLstvGR2LHLHPKYfldClzQ
qURyLqVVNu6wBDdSI8w7Yo74K3RNFPXHcDjIjT8ecGAE1qafJk5dsg+83K+H0Kk7iairyYdSPMCP
WgS42m40f/PoQ5Ki7zQU3Ec/v6utxC3UajiMQaE+C5reHMwuk90xFPRHKxunDTWJ+L6dwvw5LPO/
6HwvnzjEuZNkqfBUJNmTTGfifU3f1hfKIltSx39rdWy6CNrClITwXcyq+lR2EKPdSPIFd9aD2AcD
FM7tEUbiG13Sv1B57Nwpmr2uEoV97PNElqPoeUwo5KkTuSnu4Z1ZKcLfeQXGoLAMp5mKbSznhTNW
87DHQ2w0DRyRySHxMiGeOjZ5orqS5kvczHpyCgzxpbeo7YkoRVH5Km1ZHY6l2kLyUYTG8SFWOX00
bGYzYe6HoYkeQTX3hPM59cg2NJBvyAJXAyDwRS5b4z7QM4NusrDAnSKuRccA4ryXwmSym1Cuv8xx
8hXeEpd3V/3mAdQ+A8ED5VAMLyFudwZ3NY5/w394JUEUbTrqLVTqn4NMDB2/tgzi7+GVEDRGcgY/
gcLZsEEJ99tMpx7Ss+lw8BuRpZFaauKDjoyIZQ/1IALFmUarje8CTdMQ+hqMLwpCQqd00NINQIZo
O8I6jcEBTVY2e0sqH9vkt8x4Jg/e6QX8Gkls74ywytWNLAm/OtHUPfJE5l5GDuXe7CZIBT47zJfA
qQDAB5qmBKLdxJq+U0AHDLbeTq0jzQlsqKJ9S7RqOCHRlmzTuJk8FH7UI8XI5h4JBXWRP/idsx/d
EuGEY1UDW7WzPPhbDyOQQpU3tOOGjD4ieJw0q3pB3Qo4G0WLXVb1d4ZguJLVh7tMAdChtLNEMA47
vlDEiK0uN8Q/FtAMnQaIFBoakD+U3g9WJ+06SnLy1KYuggMOek0mI5BerKC9N7LyLpPBvSLi0W/K
LABgi9oEUlCq0XkBdIK7OK4F4DtxaGsglVy6o1JNhcWNGKNf2FVk+rumVstdR+KN8QL8iqzpaya1
hZMaIel8ZilpogBYb4wU3Bg/C43wVUB/i/oW5B1LQ464HaaZq157LJBYOKY5DYkmKuZoIDdHIRny
DWDQHaU6ZMgkQvKiIFGpoEID+MH8QeO0mAyK8JciTS9z2cloLAV0/UW0YBhiYSP0GlpQ08zzUDNR
xiD5vB9m4284QqrpSHrfegmhAgJN87zPmawTjX1zXiB/joH//508vPTEuwKIr39SSfmIh1++/994
eHi8JpxSMMvQ4kSNd+v/I/8CC/gvC6aGDO3UABZvLV+CZ9yG//f/aP8F3F0zLNOEGEmdfSFGUmlf
viQoyn8ZmiRJoghCSlQh7P4JHP6c26EBXlJMC/swf5QFe7siHSnohsVygNJApbUp8I+wbest1VLy
XQFhTbv5MDOP/wLZn/HDzqgkizkVMWg4nybMACBuK4JgKRh+l7TqSJGsmbTfY5pIEGdyP+IGClRg
Rn9dt7dA+f8H6v9uTxNRNWeEHAJtTTAVqTyTZCf+q9Baem4hzL1WkR7f4BERCJ7bMUCbw7aDVs59
rOvQt84pBfyVxBNOejruHzYPO3ezse3N8bTZuO7m5PDfJ5f/dV3H3vEn93Tc7O0933M68Z8H1+Vr
O/fA17wDf+S7N/v9g7vjqyd+eM+3Os6e37bZ2vxKfv3yLZuCn9+/bh72e36bza+zveXLm/3GeeNb
+Ai2s/wNf+Y/PNt2ds4Ou3wvv/Fx+8CvP7ouv+qNv9l7tufxG7+7J3u/f7X3nsPPeJ7neI7jLN/m
8fP8vuWXOXf84cRI+ETPi/ntzjl89Q7Lt3qHve05947Lnxn1blsweIdPt/F2d46z2Z82ywfls235
yWfnJ791x7ce7l92u5dlmpio5afd0ymzF7MvDn99fWO8d/n7sDPWK2atqF9ZXJMdiaWn0+bhbb95
ZVCe89PZHZyXG5bee6pds7Q6Yi2PIrllb2zcp++/HgL7wfZ+3DuifcPOe7fLa3ZwQh9JqXQaLENj
scMSfd8/P7PODvPNkuyOJ/foODcUmKXlg18zqJwb9KW2imcMnty3V3YL63R9jfBzNywsx+5DyzfE
M1FVjbDwdNwclw29Ob3/P/9+eNtwNh7Yq6e30+bt9FDZHJzT2xtrad9t2Vj75+1+u9162+2dfc8O
OzjHHdv5x93d+3a8s537HevNyeNYuM7T0bE5n97hyTke2X2HW6zhmxthxaNTxb73SRo8ud/dV84N
M3ZrV2srd/5pVy8T+mHCZjw5OBX80ObtIfA4lhz3h+XAM23P/N/e3vKn5VQHNiM8/LOjFm7/4+52
u38gUr/c2iLa4tCv7ZGVw89AM8SkHp7wUq8PGzjq+8jebDfLpJ82+Dj35bS4SRaGhfBsfKCz/Kf7
sHl1X/fPJ/d7gW/b2t+Pvzb8AobysLW3r4890+fiRZ73W/add2Cfl7Z3/zO2Dy8stevKtvvEhniz
7C/ePZ5k49o713vCDx1Oi4O5vlXf9Z2vjXPFzwSTPCoSOxWHfbK/43N7m8/9Y7uxn//lmRkeTvTo
uMcNH8LD717/BMqKzKp9WvvVHTQb0zANy1R/x72fmIXT4tdOL+6D6xz3e7z17o3TgrPG43NLbD2v
wr1uNsw5V89uuQXc7yzO5s3dPzzgsNk3D8+BbX9jF21YE24J78Ap/I7XPtjvvmy/3T/sn//eB/bf
z8sv/fX68BbZr7P9K7D3ODv80MMz//n33+xGfP7OuX/Bx/Lvp92L97L7x8Hl717sV26R0bYDe8tR
/XZ3f//t/rDzvuwPu98vT9wUzhPXgeN5L679846LaPd0dF84orZ3ONzhsw87pt5lVt+nmZH/w3Rz
uWKRu2V34l4+HZ2dd89Rf//Gry/89eIUXtzj0/fvbETn940Vue69ZHF1xZgUcgSDK4Zb8sg/7N3t
yeXK4+jbjnv41yXn3NgH0nu7tf99K8ri6r5JesPoC8xik+k4PXD+OWqL1eX2rmxOkf1ruetxl5yL
vc034h02z8utzEKz8PzpmR/Y2/cEBBv+tPzsfr+959+7FybNPThP74EN07pZbk1O1D0nd/8eLuwO
Bw7kstU3yx582CzuNESGwX1g+vHWGxd/fFyW0d19PxHpuLsHl5+5vgDL7fA/E6ErJvGsKUskCGRY
p+Ka59kjXRqIXQ6okH6t7tSW/cI8bL3rVs5X+d9W4P8ZKmGfLK+Z2YXflCgUZ42NpoLl+R0SVHU+
pm8BTcFBh1vCH7WjXuxBoUH7xxQRqlF5IJy7+FSaDfBPJnKAtaVuInMYNyHq3f961v2vQg6f5w6K
LPR8A8U/XdbWTTOlzozIiviALtRQ/iZGVbZvkVG4sVk/zx1WLE0zeIQQnq/D5roiXdYakP7HRAUf
E4Lr6mCPachdFtZUkJ+phvD1+nqdX5Hv8yeJoPFM5El42687OVq5UpVZP9XUknP5QMdazUWCND6J
HbzTPzbFy493jgXRmCfC6lKQS+SGsw5wBgSpktRiPsPR7EqnibP0hj7AhZnUVR5XsJk10+BleL4r
tBLlbAEtHbuPGnLQUazvyP21d2jkWg8DGuW760O7sD8+2jNWvm1qi7nQ0ddmrwP+3mWIIgpe3OvR
DTsXVkvXUDwAg8zw0JQ+H5efmfMUFeSZKb2HvRPHczyBQu/mNyXobwnOXZpEzYCILvIuR996+fqH
6In8sm42C3MimOTE7fpavg91HQaRSslGH5G+uj6JFwdnArKW30nx+uoo98hPmG0EaUZKO0p7Voye
XIueXxAh3vnnppaGcganWSJWWF0KEh0DElQowY3WYupSg9fvm3imfpUF9Y0Ddh7yvR8w/aOp1Tuk
n42ybiRGRX7qIQzRCqahQvUVJagFi59UX8k4fr8+uku78aPJTxMZob2cIHIshSJ1fhBjm6hpgxvH
+aIVSdVNFLpQ2FjvxcYqw3qmxQWkHqt7TAqq7IKZK3/UlPHf08dm5zDrSG+Yq5Plaz44kgWYUTRA
P5Wx0DdRj6rN9Rm7tNV1KockpSQLJPTKChlquKoVBDWhthTdMa00OaR65v+T0STp1cJftf/BSWbq
cIfoiCAAsbIYC5TcIl1ZwNmGvk377oemqr/kSjZuXMiXloncPpJ77HWkxZZT9+EU65oYBoO2lKZ8
iDdD1pj0MqDieH0CV6/fZZ1I6iAbo1i6vlwkK48bCibNARZoU6XUCtUaZXAAi8deCfd/AWujLaxr
W99Pki1FavgQVZ9DPxDBp1z/JJ/Hq3N0dFFG12L5WMvXP4wXJhUPS0rz9MxoU/0pb1TKhaHSZc2N
FXzvgX4eUGFJJ9aRFVPTpHXoAUzKDKWxQKMHMf+DmMr9pqpK5bXo61OgCxS0mpKeEgngKQX7zjiB
jGINQNdbe5oMVjdCoc+exuJy5UQiNIICnrI69sNEfCT0IxgmEVF7ewjg9NtyCwzApTUB3Pyo7oF+
d+3N5m6f5xzLssntjmrJ5/BokpUREBw3xQjK06kLcLazAhfr+speHN8HK6stNvUl4KYKp82zrod2
l8qU3n1hm4H3nawfBdog7nWLF8fFAjNxuiFRNDvfSwhR5AoRZQVUDwS/YKE20kOfunF2PjsfZk9f
BAd1RSIrvrpn80KmL7rRQhmEd/ZcmBMA7qSJt2KXxr/aCLLp9VFdmke2LDA9bKE5uPIIflKQwNe4
kfR4UEu3r0zhKPti4Jhm1pzkfrJad0SM7d+1kf81iL5ldzVOvQvGCtlEePZZXh/joSj2JX2LTjHK
6Ed6GsEvgQlww/1dmtwl2hSVJYBXldVgx9LMKihETG4kad9boRs7T7b6BWNrgfGhrWL77fr0Lr/x
3C1YS0FCUXgCcS2uY8FOCYZcawKU0P0md3Wg2q6Sxcgm5uOfh52E0kQwOrJPog4o53x/Juo8J4Ou
lvY0dKkHRKfbjJQ//ziYRiEWKUxqL6a8FG3OreQTrUdUeSptwSiHrZLAa0pi40msEPZJa/HG7rxw
5s6sLbvog/8eAllvRlApthilvuQoEWA9Ot3U83RjZyyx8mqdDKjy4rI7VMpKy9c/GOIcR2kYzsC2
erE5hKaQbYs8EwGJaaZX0hrmFdqekAB1RInjxpG/cBQsJN7ocWXoPMiV1SANcF1z0nL7Q1G1XkCw
yA/0wUEtSdaqfVHrM91dQl+7MeILO9Mi78INQbWXfbO6IHiT6C1MN0JRyYd6DjbOLiVqvpHYC3/u
qxGZeI+udZ4p75nZD5NrluhVq3QRWNjH/VHvqm5PGy7tENGbfNf6BsLdKXS4G9N6YUkXMThLJhAx
NeQAz5e0Dit5RroQf93pcmCnUWS6qLc2B+SikK1WkTDNTUCeFZJeN0x/2rbLpaujFQgJR+IOXK2o
5tO7Cd401ERoBjCMcgW0gdHfaA/6aQWxQvbBWt5khFtr3wKskzZlM3t2jlqJzk9djIB+1KQ7pTTy
P2o8SOi02CI05QVokMt5F2j8sITQL+gKVLYl3I18LO2qE+a3XpDTW5qHF8ekLnoP6D0i97tyYtEc
l7RO6kp2ZTIhozKpRzHtsj1I+uaGb7lkymD/i4q+XLTGylQ7+HlRZBmmQE/YpD3oOTlPP8JCnG4E
h5e2A7EQRwBxNYtGTec7sUIzJRrlsrRrVYy8WiDWDQck/a5fNResLNcMVyOTJxrrzsD0WgmB20S4
MJTQgM42sNyK7JaK6SUrbG32ADZMeV0U5xRJZpCCAxmQcHIo1Qu/+s7K//hNbokKGUoN4WccFPHr
+ZQZclah2w+WSa06fwN7qnESpV/6UFg36jAXB/TB0vL1Dzs7h17kz7S2oW1O/xXtCBimsl/e2GvL
rXh2vTAcUpOL78PnUt4/NyLR2ou2avQykvRCvIMlXr1kylDsLeQDZvrTjOP2+mZA+O+CRSh5qA2r
ElZXu3uu0jgdKiyqgcUEVlLojvDGHN9CA8AONT/c5WMfeFOkWdtcrOR/kPg+NBr6EaEyJM/XP86l
SWYhUSmUyM0CpzgffyhSeAMHtfRnC9+MThC8KtT7G6HJJSOGtuiAarw8yUOcG9FBGEdNieTmGNUy
3P0hRhOmgeek37jPLq0mmuikjGTk4UGjnBvy0SURlYnNmccowgI4A6k+0E9c63d5K0w3rF0alglK
wjINFTrhOjzoRhTx6O5ZAgPW/GNC67F9iQd1/3yFaMlmqcQ/xJDrpLaRGrUyBXjDuMnqu4K+fsDs
lejPl4hp4wGFN2Sh1jNHRxS6Gi0yqNMAUiwdLNWRIi380zQR2B+kEMlDKbxrzPfS+Ycjbc49slbL
3k8iJTtl9E1zoSmaN/zt5yzHYgZskIYwvM6rbVm4D2YytDE1ET0r4MF+dCdM9GJEBvlQDJpl62J/
bw7aM1xrn71u+Edy3QfdKssbd8un4JEPIWmSQomATAsko/MPMVdiZ7UIQ9G4qJclrwUPnT+qoybC
l+iGQYHiTd+tfd1b8q0U7YVjwEsAHJaM3iAh1uoYCEWoiV0GAnHKYgU9DlEHvF9Gdwrt0J2uQTL6
z08CF49M/hltYSZ95dM62RizWcSLqGEIer5R6o2RIVx3/SQsH/vcVyMmgvCxzA7SdGv9FCDfHIy1
wbKC0gxg+hnFfspnAzq6datF+ucZxJSJyj/vbgO08vL1DzsIXwmdQmMGi0SLBHcq0sq0RXAjX6xG
0X6HQ0YPxuujW+ZoPTpO3pJlxH0t7THOTIYJYPWgom9OmWdIvwHp/lp1w/yr6ozUlaRchqEujscy
VIodrUmbt+vmP29XWnrweuGVQxSJVzs3n+WVGPQDPdnEtEZlRzd+p7XxRqcD3a4s2DideiuiXE7h
esBL7wbWVCHDulbRbgY4SDKsJjunSTPc0Q4BB73PbziDT48NS1LppMMNx/7k7lmFeLDXQcAVSBbV
sVDPjplH0fcKcRrVrdHKeKySHvWOxAzJFxlp2ty6Iy7sWU3UCWWJ/8gcrbGDUCSMJKe0jU6bX220
gObUjuVL4WvR1Ep84xhecHyUSXgmo1tHDoX3wPkiwqZPVOROOfh684hfTF4leuq6vVrDgVebUHtJ
lIxnMsSgpt3IMHMMW2iaCklP9WZf8QszTy126QdDaL0ARs8/jJw2aE1APrSTCnkDcuftr0Enls/F
0aJZJASEBuZaFYR/fJUxCZTQyZqB1US2+dyuCClZq2BV2NqkpgUSe74yb+FQRM2N6b60tjy6wJ8q
PCUldfn6ByeBJljsgzqFF9p0/pd+ihXDmyTLP7aR2hk34sZLxixSVmQfLYj87wCKD8ZalKlCkNqF
PZNVP5QShJ0B2RcasxXD63VXcMH56YsJkWKiQaFPOR+X5KvaREPXgh6Shv87bqXpi9ka/TbJ03RH
MTP8dt3ehaGRnwdxrJENMIEJnNtLVSHKuqnArxcGNI6Q4mVdo2hU8DN/vmQm5WauRIZGpni1NyI9
K4OmjWmATidHGqqOHaIF2pwre4nGu7l7fWAXfCrycQwMLycuycbzgcVjrqdBJ8BeyrLY8ekQhzZl
RdHP8Wm29budaoh7FXfNjZfTJbukGjGpvANJVieva9H9RSUBuwNUUHvsIvUeAhNc0TwKvwyFWtyZ
PZLQ10d7YRkBJxACGARf/GF1HHoDVnorINCwEApcP+eUlwmKkIbR6DfSOBd2qImf0wBlkzEGkH4+
sTN6c0aPHI7tN/MMaXuWtxNNondol8Yu+srCjSTLpaHxpF5KJ+SKeSye20PTOqhG04LtgIruXqYd
vJsFWvE80/L+xg5dduDqVqQNpEKdwQBKz5V8bgr5TRlRUJ9GKUGU3qtwlt0Y8abN9bW6aIV7V5Pp
NE0otbIioruZ6RrehHbUlVf5onkMhXD44zzY0k6FbAQCN6ImG8tT+IPPQv2YJOmE5AVaXiNKMiKU
750aU1NzJ80Uqxsu8tKuIDu1vGMIKmiScm5OFGe97uiKxgZsX/p2fqKVJLQg4inbqBDRuz6Fl6yR
31vgU6SIededWyvzJtaVksNdT1VwyKNa2TQJ+mriOJbHeZi7G6O7sGR4ZLLQFuQhyqYrL5kYcjlA
tUensy9LarKhiOIPXZ0h114f2IXNjoklKUZ+VhWt5YN8WDV6+UiwyDnHY98b6DKDG3CNpDAjO4r8
+uW6sQuzyCRSlqTKTv+FtTF/lOjvjYSNrVuhhj67aFV/5fWihOYLJHHJ+qvhn3tHbmwypcQkVIbX
1zatjLMxHOXcjnv0KhIhcFUZBaem0wRPRZbUHke0ja8P89KcElTTKUJWlzzTMg0f5jSkM3iZCSox
ZpMeZCqJXpopaI6r8q3k+i1Ly93wwZJeAgkDEUR/g66N+j2uGqHYHPUERL2TkqW8PrALV41lLEXR
JTbhTlkNLKMhQBoil2a349xu50kTHmfdp42X1lSeAMv5YFSR/+0/MKovboXjwGtpZbTOLJRiTCVH
0JpJjICBfMkm/UuoI/gq6pWyGZpQvWHzwvMMx09UDTYVyIK6mtfGnIsmVhCu5aUk2QjpHSwECb5N
fhj/RUPs7E3LxNrVBLHey8OY3TiTn2PppSKECyWihnO1PvyiWhijkiKd1Bmj9NTJ+WSnYR38FPyq
O82m4HsNgv4noWxu3Hyfvc6yXTkpxNEkFNbXUU4n4aglP2n7MqAhyhmBFyux/HR9QT97AV6dBnlI
IGXk0db3K+TJLopkhCgIqMO3YA770G3p/JlvVDSu3xCxDX5et/h5Qpd3Lik1A6QeJdmVkwvbTAjF
mggia6MMVbEo1x4tBFACu6akstGUHDp2HogIpKMcfwuxcMn6exQvaSpcd235+odD2guFGEloYtki
muWpawgcTHughTB6iEOKQEmELP7gIpxaJjDbBenv66P/7CSQdGcjc0uSayBTem5fpxpBmIyTkMdE
2fPPz6RUUa8PTXPzx5ZIkZIZoozznmA/t8TbQbbmlFsy9y0jd/PZHOgUmVDP38DVnsIb7ujzKVXY
RyZ+nTgNx7Ca2CYWkBxtG64TREN/c4G46FQlrpT4ZODanGZ92VT9KAej3MaTon69PtjPhwXrpNIB
O4sGjVNX8U7bwfruYPvaoMbio1Tq6J/ECEf/J1boM0rgy+2srwIBTogJQhtZOVLb1iGe1PveHIX9
f2DEpK8nYG0UFtaYmgacnwAijYkc5vIRQDqK+pEo9rdwYBdOPsltmVSlYQEbXJeTqJ0iYArF1w7o
seRaFTRHS8qCPVi/8WCaCPtdH9eFnU8Nbil2GLBIP6HBmkCeimpZItRfFC/tzfReI+9F3+JRfbxu
6tJeBHUp/ithCSb9fOtnSGbw3kIJxDCGZi/GleqQTFjo30O6L5taRLSx1Z7QLih/wIErbxyFCz6G
MI4pJesEGH6NC9bSBFFVkeAbITckKyoyijQWTGlEK45G/SrLgtbT4DuqXtUomOobg/8cFxBhQV+l
2EMGXF+jpQrEtGSN9IstzYX4g8VA4DmXOYxOFwZpA8wxSZ7pFa39Bw4Hw2ALlp5bClXk81lvo2jR
DOURMElV4wh8wj1KTeF3CR3JG7Hr6rhz8ujuBaKQBwA+nMju3JTfh3lmqVPkikOjuRLK61up6OMb
HnSd1Pu3maVlMq3/cNqrfUTD9UyMFLQnY2oUrYVWGr2gBK8QY8GpdAQZqCfmB7qPP/qjP24qqp1P
ftf+4Xb+9DFWzk0txaEluI3cCHV+e9RQ0SYwHLaFkSluYs1eodPniNNM4g0go3f9MK3O7bt1wH2g
VSQyqWRwzue6Rrw8io0uoo9K0B20Sp88ZIVRN436W2WGS8v60dRyrj9czvqsGJOW9ZHbWVbktUpq
uvLYFDeWdeX43gdkLYlhGnuTH7WWr3+wQtuNRAujOHT9iA5oB0RvVN9pphK1KmWKLfHFKFv/D6O5
xSgoeqp88MsXLv5qFpVJrejJZgXu4IfBqUVS3c3ZwTeC1QtDM8jnyVAg4OIY61C5gyjiCySYXGuc
zOxIKwMlQc8/M+QdVP0G/o9R4vGvb5CVw3kfGqXLBaWFbR4j5/NZ+IYfRhOS/9koojOaxyh7zI4x
N4NU0wTKGC1aaIX9sA26imr7deOftgz1fPY+uAiA9vja1ZVc0yJCFfxcpRtCG+zE2p8cHdDrDSsr
j67qZNFFmTCKBVSoBa+sdGkEeaWQJSeIpqB3JnRsHuJqpJ+0PgoezXmXxwmSPkj9BDfc+afjh2mT
4jNYOJlyytIN/uNuteJC9JM4UxxJLELpUdbKvvoaIR4sqPRhMJr2RjXqkj3OBXc+sRxQ9dUZDGc1
lX2BXhpTgh4O8p2mi+RD6qCCWLvX1+6CKXL3Fil8wE2cw9XQSthcdQKchuaCKKD7VT67I/cyLo2G
TNdNrSKCZQFBQVBi5x8DpfzVHo3RBpPGbmBUjVgcQz8vt4I/o/0l0Cam7anx+0h9OnE2KneDog03
FvHTuVzMUxohqAO5w049X0RZsCxi4FB22KTmVphb2Vb1msS0SMfISi3Ep+vD/XwqFCIsppXNQ7z4
zv394OJocEqjOh+3Rm8LlZ4VOSLIUdjemNTPozqzIq9OBZLFllAlyExS0acFu6kjdjOCupNC66nv
lVuNZS+ZIzu7ALMhUTC+80nUcnKnESpSLk5MzP+bs/NarhvXtugXoYo5vJI7KFrBsmz5hSXbMhPA
CAbg6+/Y9+m2u+t0nfvWVW2JIgkCK8w1R3MasBGtce8MJca0eNkG2BqCXZFYNv73T9MP2bWpqdIl
8f/8JCg1ot/3BM7cffRWtbQx+/m/lAPxknA64WigokMHiC/+r3cneyOrCOhwbridt9TpO1Ad3fAv
Fbi/LwyGH+CQX0YyYmLxP55hg6VACZMHP2KPrk+Y4B4tkK9d/7cPjKtcakS0RClM/Vmamnt/q4YE
F+Ah8IjMGHcFwDP/23r4+/YRsSWS4jKeScc1uvz//7PIKdUXxoeBcxCr6bOqcjjeMEq82gua9f/5
hv52xF0UTcRUPskLg0J/HnHQXHlr2HIeRsbEftp2US9hWI6nscGMaU56YKcUUf/lXP2n+0MJ4dO/
RRbA2Otf72/CyDoqYdAcmroaaRkjY5894BS7APL+n+/vny7FF8X5Qr5CXeSPZRFK8C6MfdHBsb5+
GCrMTfs1cd8CBIb/9cd0mdxDg0RF/VLW+2OdO3aszbAk7QGMbX9OZ/l78qN/kx78/X2xHmhHoPm/
HJt/7rez7+IaxFQrCzA2X5be2oMVQXXHzOt871SDvO+smP6tN/b3j+uvV/1jnygi0zOuVdQH311x
wh1AsPfz6l3953f191iEpiYVNI5Nxs/pb/51WYS7qdtRkJSIZKkfVbvYzIBJyVUweLdu1RQqq7fC
vwoqXbz/50v/0w1yiJHZesRAiKz/eundzoMQ+04+FEU7vtFee9diiXj4f1yFojbdfaq9jJD99Sph
s6B4KkJQLt66nvyhxyJ8dP+trvv3JU9Ow0boX1yz6MX9kVT1saM6V1fNwVlssZz7bZi9k22mVl2N
ytP6X7bEy7L+P81FboPLMYyCeRZZFNnkX29qLbtgHC02zoUdg3PZjvapC2t5aKZLrSpd1vRflsk/
fAJU/ZDgXOrmhMd/vKtKB4FY4605JDHRhtYuPatY9MkViYoGXzEkd2s8z+r4n1/ePzxW9mNEN1w1
4sz84+VpcQm+xhUrbw4fzPsbe13guI8rOMn8vw3M/8NDJfiHGnrZ/uFD/fFQ8Wo0cVpi0DtrXfaM
nhH65agPkiivo3SurtqgB3b2X98hRRXKWBxwWIQlf8RyQYxb5LwsQHlohubUloqXaNP+lfX79ed/
vtQ/fG80rvjMKRTTzv1TQaWXmC5ABaEVDX2cr+4a5tKmv/4/F6ESTZ2DMbA/02HHHUr0fFodEECD
Uu0ccJdbav/lBP3buqB8wjFG34+azUXo+tf1v5O80Vxs+gNz5eOTpOx+wKZ9O1fGjb7+5xv62wbJ
eg8vDTGiREZ5/lS3dVM3lZ1U46HpQ/+lQJlVXNfWMOB66IvJwQ62HLcED/5tGNvvzbak/r8sEVqo
f3t15E9IJQmQL0oQBun/er+kcy0Dn+14NKEDWzkT1peefFylnUsgKyqYlQUZqawE15dMcwPJPFFY
n+L3mhp8MNPacRV+thhdVu91ixYjuN5kMojXKobSpL8Wpm265ioW6yx+daoRBeDs2gG+kNU4trfN
EYicU4B+M90Kt0evtHubs8Z82X9Z9yEVPbCXarv8+8qO/tsYV0r/drUzbF8tHEf/06TiSf0a20DD
3FlM7R4b0dcjZtXQ7NXNMjT1jRM3UUNzrFnNt73qNA3ybimnJj55QQ0NF4DsuqUZHbZkunfkxSmh
8SuZvFLe8YLbiDlK51c6M/f0pSUhxAm7ZyQKOCxPRsWHVYoGJ3299ntxg4m60rBRlm77DDk1YlSy
101RHBRN8hYWiU6nL3vgT80DoGzhX8k0LSgQci99+DZKswAM9sdtj8OrabSl9SEMNdRicunINIiv
JpAD21krpFZAa5P1YrV+aZDFuUrHVGXGQDQ69FUB661frNv9kkMXeThv4xL4dZxJZ2EBTf0gPqGX
7YtPuk4BhYyLO9ckKgClDipCWfLNXUqHgVbfwqH7jK0nmta0xDbiuM/OqPMlDmUD8x4PGnUQvljS
r2Fh4vn7AHyoWnKKTN3yee4biq7Z2jVyqkhli9S9qnxP789RveuWLKK0y0i/snEErsDSmxb7Ndpj
WULMTtZRnHAP2FZ5feHcV09xtQzrmjEyk2DvDfgK5o+W5WYa7EGJo3AiNdHef51ipvXJuzBx1q/W
+Buwihp3UfGUzH4pf0Jaab0yV0JAXj7YbWq8hI6/Ey6f+6hywg/P2qBsKUrD0XLyqgRghLt1sk7u
DC1hxPMS/lEPfiTDrV6mL01hMHVWyxAl9mzKsOvekrB1mjZDL1Hh3twDj9gwyQ5Wz8n0ErT2cVwS
ZJBnMacG1oXXdFMIgrHU/jJldWK94mOeOi9kKRfRzNiCMMZ1viXgaWfm1YPdTmteNuBS3oYqte7N
5g2B/RJ001J+9lPg6S9Mtu7yEKaF2HLGImycJY4uusPa18a5V9g5MexPMd6+SoF6RB/6JeLiYJ3j
OwO7OHjVTbLYU1L07EDABJa5AgZf9G4prkYj6bxm3RgY89YFsOcreBUGi4Ysbh2LRKRrRDc5t/7k
qSHNbYEf53buKhHGwFOrhDJgZr2WXgDgMKY4gXKvarG/wkrQxToU1YwKKHN74/TBCYlQlzAt5wpr
3KxxbLe9obAUWOIzUY51tOddKKoZHj/IkjPTJ2X7Ho7TDmIrLh0Yn1E1YJzA1I4p0iazGonMkrHB
hstP1YCEwzPdgyC35Bc9xDzfxEBWA/2p7Z1QTteTltWwnKedsWAcq0kK4ugw+FER3nV+E6kF3yKI
L9W1Zrdu0Ei7qQZHg39NmHuBAPOR18uWDN61xeN72L4AizPL8ty1/tim0DzSeHO/TEVP7kN0B0Cg
ufQkoVrv2u77Lcx6O3vHobTBlm2pWdzjPBssgQ6p2JrpUTWjGa9GvDxg1rhK922DY6+3pb8S5dHz
OOkGRKEe6i2+dZ12dr7HtTf3LypmGh/VH2IlhIcMkfa/PKyTi8xbiRbyba/X9daJcC18MSTIy6uj
+0mepSwj73ZO8KLK2b6cH7GGHAHdy2C+XVh53jC6xiAC43U3i8qtvI8Kr3rA2V2dPJm2D/TVBvo9
Kk7n8CWpQ9UeKTdN8JxoevfVQzSsG4O7gw/F+JvnU/v+yT3V/jcdNTNlAYaR0jN/Fi0HLK6xSkeH
IP0zcmtH3s6mK8IDZN8lyNsm9cZv/uIlwgFYo8bhToRtKp+9tgYd6XICF49jUO/mjv1u+GYD11SA
0tKx+BnbOlFPTSuS+EmPjk2/oQUa+9PcizrG4XhYzZlY1ehsBeZrguMoVPHRp7M7PSJbrdVpB+yU
/mDJ9qw53KnH+mmKvK77lRZBEzFUOPEcgOqsk/9RByvV6Uz0k8eqZo04+1PoK9pTojM6+twZO9qb
SjRg3hCn4rH+WpSJdrqrYJujOT454VTu7tVOooC5vMVAe/oNjntzPqCOjR18b/Bzi8hnDezrhzft
++IzPd/tkT0wobHO4KN0X5Z7lqZVDfQJPuNFlTpV/gh1IDK4nX/Ei3IcmfXJODMpC2xOp+9j0DjD
a1wHCjJV1LPQK9gsqY28vO2NDwACv3WlOzbSZJ/OSbJK5s/pe4z3tQg3Hx5ThV1Q0u/s50gP5uUN
K/MINGG04/fsYb7v5i06EDSWbg9AO9z7GlmR09ZB8rqXNE5fi02oX2U3NAnVSrm2VIMH99UVVMxy
n7Xo5/FYTurnvNjkGYEXJ3aKtfn+FHXbflXyfRV3beXDkmX3Gb8lLo3fC9m4fZsR9TxLzPV/gZTV
6mqABvo0bFv0xNBpqf/3WHgrExdUqQeP/aYDJrF8JlIAxxVWYarOo8XY4oyZSQFOLi7g1/p9OoVX
dsZbP0Puq157N+ZlGSvwrjfOBTdRVA5AdtwOcoR4WBGEo5TNqYHJe0d2Y7DjV9K+14Lz+3rQ3hiA
2p43JNhaq+MExf4EddwNToHTlWeSDxxDBtMO0FrQBVWHAQSQk0O4g0FN92I5bxxvbz5aTJmPBWdM
HrYrL6U2ElegFVWrzs20Le31DGTIgPRI0I7hFJeWuAftG3b6UEf2mxLLC5M1DcDAVk16x65mSyCV
Co4hzOm5VL70Xovmw13AkU5uH4mDv3u7i8iurJ7Z7ryvs993a+aZdP4SNHH5JSz34ndFZ+cJ7pna
eSJCOKeq7ukjOfHk8D30TbplaTITrGIaM0R3Q6H29qnvbTefvWBuhuu9Z0bntPja27+0TJmPh2CM
RZ014QzwrO1ZmtGcquBYmMTp84afebi8ByrhBtv1XBeFB0/aw3vsEFhiEXSJRnGINLEC2NQt3nu6
hQqoRG/BQcY8qIypHO2fa2FHJspt3XzveTV1Xm9SnHymvkP+2g5JURgOHbI/1Xo5yY46NYHkPynD
EoOXLRS0zG/c8nXCpr24CkrgtVlMpIIEo0nSPk9hMz60EnzbKfbA3GfpvET65IPsoaWf2jbNepgd
BpAUyt5MhG4FhxCrhPAI/G943uJZhZ9VWzZQMiMBC0ztMSiPthr3/T6MobodhtJPy7wrt9g99LzP
4RMAP+8KlpYKr3tfYg+vdhEQXcbgHjKfyaA107FmM5ttHchTp1bx4CGt6n+4PVgCkbBnZmMEkQQ4
5Miv9ds4bY8rCBp5DXA+LFGKd/FtKps4OCeSPRyUcdq1Hy2gtu0jwnTlm5ID50lT1TWY9zlNp5O2
pcO9uGAhiJagIXcbco+bYp/CVy80c3LTFcwB5JW/ls82LjsnG1De3+5rQXC5bhtB3mqH1DtEfVDu
OaZT6YXjvNePZvS873OQVne17FWQaccvNZth2tR5V6xsjJt1gy+T55jvom+LNBNrULvP3gKnKQuR
OKhv7TTCvTy0s166T3yW0FnRw3PyRUXtiMeKuPbFLgJbF6f36tveDZc073H9Bn/V9i3kzbJK/Cte
Vbie7FJBl26IH55Xxk2aY7HXushKetTVVb2JMTq1SHVaeE4JbKpCF5SDrShUdeE9uN+CTVwEUUxz
NieKkPMx9VfUoMVeFWfrrUD/trAs1VkQTw+wj3w4bEnc1jm0PPYuOhsAacE9pIO6mph3faT25skD
/aPVvR5j7TIhJshZ+L6iWqznIHT25qoLkmm4JVYha2t5Lc0VRQZ+j9Ms4OTmPWAUngGW6ittffXh
ubb8VQ399gvrl+p9K1t514Vo804+WfqjbZb2pSsEtEGHBfUNUqwzn53W716mVjjsmQp80SneI0lQ
4BSpOIQEFP45cne3vfalml/os4elzcn3yd6s7vzniRk7c2QCaYCC2EScBYJTK0fGizdWIYOkJhjs
SFBXYHCPdOUxprAMM6UnNPrOdBLxFO9fmi6FRa2DlnBYr058tHLlHMrmuoNdN+BVV2eRENVbUzI5
nyFac9RLA014PqxqLPwzW3F/j4iiYMTXtxFjN0saZYFt8AlASJH+diZv/+1okf6eg5DMdgUea/LF
WUKalsnMeYbATtbkIco7FiHpObqXi1nk7qrxfds2Jl3KylfgQFPr/6RZQg6kU3A3VovpS1LE/Q8F
Vti/8ZlOP7tOlAAWjpJpxIeDKvCJyRXgy01YoD2pwJm9rn2x8rn0tvwedcP2KbJB8Z5qI54W31ue
UpFuLWylyUc+qSE9ZvGF73Gsm2Y8bYGa62PqQm/LAAqa+22UuwPCctt/xNiRAuERRv9sfDwScHmB
FXqAARqfpTOtDoWb0r7PDsBoTs6kA4Xdzv6PbQtAe6fG9O8Dm4c9xkvS3HuN5/z2FrV9WgV18JM/
ztH7WsrmpQLiIxlplPPNEpWESCHNlDUzaHzWK4kIF7zdVqvf++iIH+CIGo/9zZjPda+xZJl7K6uH
ph4D2qZq7T5cOU8m30zatkcjAilRbsrlVqh9ACLZmfF3GQXFd+MP5dPCEf4YyUq/VToEKrfy1H7G
o55udzW6xPod7zzDf2V3c9kK4kApq8vYbjAjW3ACI+EQVNXyKZ1IwwF2tZqsylSXNCEJ60fXUzuM
DqcOqci7uBmd1tmsCzDaOozPdC7dt0i3YYQ3ySweginkc/cYu4wpVJHDH3bG2qcsiPeYrBQlQUK3
SZj0uIHNjPmS9/7G0vMNThvgZnv0Rk3bUwdan+OGZ52lWgHb6hcPBtUyxyyyYg2Ch2JMqleUF/Jl
8xbqQCR+CxipIR0B9eHAAOkvSvZnGPPhB6wVeQ8MB8AlVCBYnGlCEHOadpXALAdwSLm8cMtrd4yl
Pu17mr5wpvf1YQ3r7rZhwltfT72MvverL+73Rtjw5CZVBYI1tctNXE7pcwW0Errl3DJjMANAL3JT
jeMxcfe4vRrdoAOTFQzBLxBAUDh1V8jbwE7wxbZl0PkUzlGH3ZERW2Z4M2dFK3I7rWtlvxUl9Ks7
dotQgYxtPdA2id5ADg/QUpyhJLkruHmejknNN5Ju/yVs/fJzOzHom9V6DMFAC2KAg9ca57esG3XL
uN9lC6d6FZ2mtR7inCka/QgWeMW4F28HHoDdotwylvWAp5u/59Vgoy5bExGNx5KwPbygoWCKrhu3
mTIEgQ+k2uI443sOftLhK744QzB/DZDTf6dNYG5LuTR7riuZfoXg1f+iEigfp2VQP5rQ+tc9tznl
dMlJf3e6RLhloPlHB7elxbXfzTLhuothRQkonEfgsquXufAxebLsGdRBvHB+lph7kOx7qCLYPePx
EQ5yu2WY+Dbu7WBE+H01c3gfR830Lus2+OrHtNCyOZD6BygbyDC7pP6Zz6qPQG2GjfSyaZmTdzrM
BMlLlZZ3FuD3lBke4j0gD6dmtGpf7oalJEhx3MU9mCKWkJhxJogAGfX1m0CaBZw9Cvi7Ia+BDh3d
/hwMTQFidJ12UiDGSkn+bd2P50KJ7R4kOlCQiFYsCMrKi8t8rvpkORI1QVMMZtt8Q6ZfPHpLtK2Z
Ij+yMAEvUdsYrP1VF+FHmK1DFPd56TOwf5NMZnr3VhO8QNAN2LuF7Z76Tidfw9J3zXXalu3LoJv+
p0ZifY99RG9OdVSne9bjgvHN2SmkZh4nMMP/9eg+y7XjCCgqbDPZYqP4ae+c+OviD6RyqIiD12qF
kpZvvWHqJ5raXd5op/Fv5UySTOzr98vB71zxrU56bOnIGQoS0iTAyGkmarlTttNzNgQSpi+fePRD
iE2Wx2rcMD4CnMUxVbbtQ+eTT1AHoqd8lmMBndhilHAuROpeJ3Mbf5Qq6G7QrxPFyJUQw9XJ/kJl
OQa32RXFlu+JSKpDEg4I6CUFMawymZu/r2k2/dykTsG16t47hdFKRN/pxkIgn6b5zRm39DFC3IfW
vsOSJGtDJac8xfvxllZmD7F7gvFbqlYP+aA7T2LIuhJ7wcwd/Uz7pfoMWinecjjEvs114O53QVKa
lKNQ188JLrxxpgZdxyc/WdwT73iwRG6MOitvFm+Iixh3Z+jdmw+hDOc7yXTcdtXSJXqJxTZVN7hG
cjhWhNVVxl4krtLK2dezUw5xfJjChCn1sGSTCSiW3RSutA+zlmN6tHvV3prOTCEJWGj8LBVmhuAY
cap10MHrg1ym7qqOaRQBmAqrb2Ex2Pcx3Z3xwDts75Zde+4h3WYWt2wL9VWLdviRKhmA4CNC+UmT
wdw38aarAzlz90nvRshHBysGXT6nA0Xgw977GipPsdTTm+uDLsMUeAmWT0HhldEh6ZLR/GitcOas
azVfgUg0b8EhVCcznP3WP18EAIw411P6MwrrqTuO02y3t61Y3M8JjcMrszoVH45dodyrLf2pll5W
p8TtuleM04OvSy+aKd98od6cmlM3c8i4v1jRpJguRWl/cqeIVZpGyyaPYl7S5LgvxVBfTdS658zr
AtfelTIlZoFLP3yOgpnyort7OAP4FLDloYZztWdYlfb7MUmavqXM4avP7Y5xAtbpthPZPlX7mw4a
wlAvdrv4qCR/zKFfRy69J2M8Hxxr9nuC55Fc1kgz5oqKXn1kOl/BqKcn9C7MGiXlT2kvJQXjjONT
0ogkOXoJipN820az5bYOOypT4AWdXJgdtBbVuWnIe3ravz0TO//LIla1dxWm2/B9LBZcTot4GS+Q
O0taY2J/odIDqWy4mQNPSCw6fZ/qEMZ6VImnoVJ5Z234uDRbe7c6YusOO3ztOi8tsr282idM5KtJ
D9vJ84gxUMCUyIDVoCbojAz3PTfT4jn887X/5PoNcZtprKPg2fYmyOGFRk9KohrIdrMMVNxaFX/C
ks6PMz1Eyy8G4vcloxjiDIeI1zwc1CQqClZDWj6uBmOcjEJJ65xXVLvbIdxx58xDlQJkHalE3Mui
mJ9pqihye9N37mX7Bte8BwvbNN5q/HhNNJ2Jwl1fPBukD4Pa9X5Grt88zl3peocQj4gnnWLeiJ83
UL68izaPdpVbLUQCzgyu7rSklIxeVdWUaDyacnXzvu9qe98GLalayDGoskQv4X4crMC4U0i7ydt6
StyraRj0mg30/18qVpVGWSMTAOpMaZdsxjUfVI1Wpsx25F4kolFYnpfST+wBY+KBVmbR6DJLMB0v
8mgp9vegk9o5V2Sp19RU/Yc+3qLflZ9CgVRbqaF9s4DiLJTSOqfWlq0FROytL1solMhctzYz3hiB
jGnC1LHKBzUg+DZ4Y+0JogvfbpR50cO2nzb808KcPu02Eu1vyT1NoulLgUTOoeFPKQQv281S9XM1
jYB6Gy34umJGP+rWnE0S5O8PUdWWomSQti8FHXr40LFITS7IDx7TvSFyYrpoqjLHAVKeRUa214Xv
Mderd9oyWYgzQ3eIiVynfKHHp3iTticB2INwysNmCD6nk0te7TJ0+UzLx6WEMboLgdCytJluwVXz
FejhcakJeYHZj+21aitijLUU63hYt2r94RXGkcR7Gww+MJTutacL8TIBNX9C+2tVFuoipcLqdNN0
VHT77m0fUgCrylB/+d8mA8zddPjwlml/EFDJX0XRj/KYTmPzAcSd43RYd/tjM2J68E1XfYw9Fh4k
B37xMJguYgsqeu91lQF+vSvVp6vY672fBZS/r9wqa4y+qF0Oy95N3+NOUJi3dsVxa0kqyUgyVi74
tTXhkXMueKCDNj+TqgI898vQfEMkLb53dCY4yNJqnzO5uKK5x62UflKpx/XzYJLKoPe3YA8GL54+
JgfPFqL16ENg4ujkJKPJJ8/bGiq90z5/Ebsisq704tzL5rLT7FVVPHUcnzrftLve0hxh+hYhcyyy
op7d6H4PbRDRmlHyaXcN8S6X7B68XUTYGq6cd0m8sllNceQ8j0nXjLdzEXs7DSa1hocylpQpsdBO
vKtlDLDKCnFYCQ/a7cxvntBlsyLUbPOBcuqru1UUS1v88bYsDCh7lFiThFccgi51bVXQCPes6p/a
i9PAKe08c8e25wMhxYPIZFEi+t+FUEGQd3s1kgqvfv/c7Om85fTL6/mUBh2mL7Ar3SdQx42TR6h8
HmfC/4ntIKloPjE+sjAZvzsTQXa54/5eqGHNWvY6xpPWOjbXAROBH0nYNEGm3CVQOYvEfFuXRryU
bjPVtIKn6b1rC6q1KyC5Nlv2dXiMsCb9OXHyPFBpdh/x6+29xxEtfEHJTrWgNy4d4r3p3OlrQeXP
OTe+WR6V487qtoi0tdnI5xWdGEak/9eIi+HxxWv4qOaZWN5P6rRGzTMLcJerX/3oWmqzDFFOJLRi
alvaRENbPXpMwy7HSa/TsSxmWvw7Uj6er/EIKibpRE/wOduRR10SK/SoQX84LY3pYzezFeem2Vmx
Se/Ev7XvmGe4rOt8OyQRR45h5sbN4zXc36mDx0E+I0I+R9jeQhoPkMdfjjn8MIeh9wn/+pK6HTY0
XpFT1rXfmn1130wrEzdbPYDZDL33H1G8UXjG5BmzVXCu49dFxmucSUfRww/LeLxWs+A3Q7AfCWmD
WIb52Cbhb/oeId0OVASXZrFi5qoLZtIsTOOdn9ROKIt3bGpr3tI+9O7MpJwvUgSjB9zZhjVwbLr8
1JELmvFxRf33gJdc/9xuvvmxo+R644YgtJBsyO4YMx0S5cG4zvq84Z1+Q8HH2bKeJfSZaKmTh9Iv
BMjaxAr/DKvVf3PCrn5FpVp9X6jNvmHl6VZn+tTqdWzq8GOyfbVnBD0ONX96cz+Gfgzu9zQZt+kY
rqn7E+H4YDOvaDABgEQRtNdOK7evHeiu8MarIAAfNGoQFjKDnb/5HveR6uFIn7hepSHEQ3kzHqNW
VMNxnurgdsZtgnbT3gUfha+oBLh9UhyqaYu2U1xb1IT1EjqCjKEXc3lfQjvmnukMiHxnvZpTvyy+
zBXv7qZze4deMgOZH+2w6aehswS1opiLMDeUq/1j2IV7kw+O9J1bW8ipAF09hm/C2+kIdSUQ3VND
Avsct8Id8jQUwlzXU+W9IIfFGcBxK2KDuMfDpdcu1ZnyEgdkZVEMD7LzB8nmvnWfxUR7jFMa2kdm
3SF+cuZoLU+b0Op7PBAd5XVHsTqTogw5zzw5vOhxD38xc0F9pmuXPs4mzTxO8C3AydC9943x7F07
BbWAsFpQbVrLMH5Aqzu0h4Rz2B4qnYxsSiJcGK9bcYc4lcBb5LmQY9zcemwfVJ6rUbtHOJX1S9OW
hnJPuIn62KNLCijneZSVBx3Z3DML6mG3te0rc12RyhR+FiU/PtlD1HlWZxyR9DgWTpqPGQPd4EDH
x72JNlW0eFim0U3UJmKnoL/tnyse5etgLUPGe5PWkKlb9r58rbwKu+GuH4cTJaHycQbyrJjwiNxX
4VTLV+Y9+Py6pUCAYtSwz4cqSOYgL8WAFCMoEu96bvj+3tEJsEEGcUejy/PZbFvCLD7OzpuGzK0p
MWBugjgS38SZJLaORg0XSLn+WWp83zgN4uIY7CQRWYBj6qlbtWjuQrMBHk92Z6+zcsWZKJcdBdWr
xEThxxCO1deOLaXiIcTLde8SEh0SNFDBs23lcmcCp6/viM6iu21w4u4crt1a52GoENUQOVCtcd3V
nQ5q9QQFGFuyeKow7N9Ws3Ajo1+XT4qk6+tOTsCIj+gxOLDJUHxpk3IwTFPaGBkQR0dzpNU73Q4D
YcpJUVNvczmYaWF81p8+ucvW/xRShPUtlPjwiunr5We0yvDoeNUyfqJ0T89LMxRp2JTG6He6qvqX
obf6Iam+vgZDhHSiGHD0yf22JHrTI6H5oV6H4EEj90AhRg8WH6XV7LQc1qDNjYcFOaab2/QeNz2b
4FJRLeck0fGUN2098yq2mKWv4Y4HWVfNwWuK9Oi9gm3+6oxxsmTK6/b3DoNo99BUq3ginrAoVEb+
+DhRX4JgmV7bvXfSjL3abZiBQneCciyYCFpMOdRYHkWdJXezs85qDGAoNeAeT5lriKckc5c9eA9d
HXzxnXh5CgQJajYn6/zTc8qOeIQkaDgUtDWvFTdISFcs/m1NSBrlsl7nHs0KntWYffoY064DIgs+
fTWcOQurH3GwhRpraWN9fJ7GOjoEKGHqQ8EDdHNkuTHfasE6yGvPr5Et4xlG/3xAsJVd9mSGVnjB
QTaBlLrrEsqddOTa4RWDKfmr3depR4Vv5UMniTyPBkA1bS3au+qQNmuwn/aGtva4R2rMTdwG3FnB
lOjRFhww9MaT/fvQOu07CQFz3LUS9sVzjcPUihi3l6A0zbNnVpeikbvRheP46IccvQadaZno/mHV
xfhJBZ7/ZerI9J8oO/lBPqK8+m6YrHsr+//h7Lx640aaNfyLCJBsxluSEyQr2rIs+YaQwzLnzF9/
Hvq70VCDIXTgxd4s1j3d7K6urnrDlH1rjIQUGwR4DCYs8sVzqE8FDPwpEncSbe7wWORB9Rb2xYJA
5A2SOAMybu2hk/NEcvrO5r6Qpi6mnUQz8ckwALXEITKXzlDl7d8ewsVPgydoQL4hOJ+CJIFsgh6X
vSuMIWrdqpmD70qrACYq6egsjhoh7Qq9GFjnKEN62uk6VXkcxTA+ZhiTlZQutfgNRB2PkKnt/4wg
izMnbJZd3DRaVBznMslfChrCbGg7HSNXojAgO/QOQjzQU8pw6Hwm4W3Ylrnp1ppacw8P/E/7KtS6
EGuPkOJ4KktTetQyH+BQE4ztY9D4QCziBWjvaNoQTuDROumFt3l6L3RK3ax8LN2XdRs8QKdBPNdX
cu1KVVpqwPUCUeLA6ToCkUnRWZ5JUe2ZomL5KgeDqu9MOaUu29eRcgdmMjdceCUUrnivGXSlY8Wc
XOIs4A1Sr/wR23seeFIl+OBhSyvZ4wjA8ghA7L1IoShHT4STfBwk2u/E8GB8s0rdf9LJYlgnQ+p+
KWKmy4+CZ4TFjKJPPNSlIXxW/Ej3r5FkHe7zCsWYPUeBwAY0j7uy0PFBpgPbVwGZu6ipN2WlwVUx
FfWNpBFbHLMN2sRrU62acVWf/Hv4Fv3XXrXaX73WavVRQTPkS57SiidzK3zakpr+Rh1vIPyZdXAs
BAx7arFRcZCHCmTPqEnlF6baAG0w1TB0JyhXfyP2DyOg375v5Mz4r9TC1NhJdZ+/LeGBVxo9D3S8
ySSuTH/MkDWkX/paWYMC3yEUQc4NJVmUZ6hR3KU15ALgMYZ/N5spbn4zhTiwCOFc9J7tF0FJSqRF
17OeU8EufXDqFDBAf+wraUruErvg8syqbFDZPrW4TnR6TmjeyEXKG8pIvsrtGP8eitn8GYIHB5AZ
CvlHM1c8ivQU1R1tDEHbBKoMxzDoZJ+03OjFD3ZhfAMU//foN2nlirwk2zMj8nNztlQUIfNUPsZq
CZ5pnGlyErDjKtzFFim700u8RJ2Ydh1gI3tQrwDlhNYOpTt8mYxcEm85YDiileAajvNePoZNxZGg
8G8/NGopHkoq0LnnD2J4rVRuTTafNvxSc6yGnDiJjS99A/bLye0ieh4m2mXUpAb9Fg72wA4HXBnu
OoB9NdpQpcZr3kzoYhi1Il/z4WqwGskoPSX2GABkWwCIhY7b0KGv+oiA6+evNSTSl0E0xV0uR6M4
xmkp73NpbLUDwbVKXLMt2lADNUFJECsg6glpf53k9D+VpZMIps5yTBil/XG09Yx+QxYZDRFIpdiL
SQpEB3TyaW/3IuE88RH8GhxTqxs0PnrrFoN73MwaQXn8FlIZ1YN8TAwTX5kafC5lCaoV3Bthu+tL
MxV7XIIoacedqF+KWB3+Djl3EIpcdJy9uJ2qb6atSOkNQN/oS0y0yFxzWF5V9Jj5EcBlosAxyb1e
0CGVvsBapI1tzkP8poXa8JceH6PWSZPYHnWr1LqvtYyCMO6GM+8B9G/puuaWXv+AB1fqX0K9iL4D
OmhbEq6+7IDMRBKYkREqS+LWJQisY0BJrbmBTtvc9gDNO9ei3DUfcUcso/CeXuuoPoGwmH+RePXg
4UdT85vnNkigguxqJLjMK4lW/hsq38PLGIixO9CTtwrP5lUMxqKTUIfkfU1xOzBn6dVGEg3ZLsuw
78IusUPQYKFFcl0U3xra+ACr5Ej+JQGPyL05SnR/BzjEBhrF0zTztAaMEJ3u5QBo3YRYoZpbfeVa
3CkGGbYJ0oxOn/3UFpX1OHdikGlWzkwThnJ1AGk73M59M1N+m4kMHo2R7msAaLqjP6QkFTVNK3mO
kEcQXlcUNao/oABJMpNsolbc6IScWkl49FsAQxQgY23bgkuRwoQWg8S2oX+LjGNSzqZ/rKgtR4gU
keC6hazSMqQFlxt7ZMdKtJmQUrP2VO4T7iah0prTgJGjGVfPPJfzuldpWgkp+EbyOPS7EAXVa8Rk
FCosci5JPI4btu8wyqgqVHE2+U4yEd7pI1LwuUIVnMc0gBMTbNccK296oibwh3NkNFFb7ZPRy0Sv
/QnnnBgoRTjROJLIqNHaMRhgpyNYf63TKv0OMFGUO17143MfhFl4JZF409uISvFoBioKW6NSsiNb
I28VuoaKcjuQ3LxVcW99Qy7YBnyEU5G/S+0ZSucs1PautiL1Z1iopu7F8ShfzXpQlPe1XdSPw5Tr
MtgNCwR7saT2mS+S2tXkDlQYGbkE8zo3mh95mPLOjZEFJcgD4vQ9KuPaI+GAHhIcMyC5Ik8lCfCb
1D0QpubeFXECxrGMUTQaqn/3gNbavVPIRXtLaKRPDI7If4GJkR4nlFVHD8AD7UFgPtXrBD+u8SoA
b9U1ninyf8GYW+IgS9T4XMoECleJbOAeSXCRrJ0yCJ6fCI+3f7JAbQYS6iR4RmO3f5zCuueGKY3g
rWqn6b/ABGa3T2o7+WVzSdc7g4NFJ6KKrQoJmtgEFzqRcrrseJrdWihxbmAxkPjx9E5+U6PP34rS
jAZHQRr+mS4uNZqhaafbohjsN7RfQPPQMdYrugBzDGRZSNafNM7mXxFvK2alpGDauszsNTeOYr1d
2nl678qRmf6M0HbFtEeZodtrVOroekYLp6PpbcCieTFngE9kmY8f0La7boZJbR3ZVAedc6BJISij
OKh3VmkDu+ZuwU7JCrQ5cGnIVne4jsmTZ8qGfKMHOWYDkTKkxYH8MflRFURlkjigR51aEvoBPGa/
gZvGD/BaW3CGkZpJOxDh/kNLfApd0nyFZ1pUdN9UsOLfS3o3T7pBH0HjdrzJilR8jVOh5Y9VPHRI
7dhRPx1Vqx+/NWHTIIM61wIZoDJt/cNUiPhrV4qGytMwQVqZ5JlqI7kLoqmzaiXWjleSZOwireC5
ODaVUXtqy6nZBW00Eh/toc6vcm1UO+i4g2bZ1FZ14oMuWv5zCJ3ndxnNpeSitVagaBArU/zLKgBO
HJDI6P3bnjcOgC5c6r+O4Ob+ajwN+NTKIuaSB9TafS0ETjaBgAHe0Mrpr6Ee/SefTP8PolBLmXUa
B41AQA64g4ojXuGDgPTIoAe9VtHIRV63in2o0iGhywpDKDuO4Du/8lYpMTWO1Qb4vA45aFDmSnGb
FCaik6hqmoIwoUji+T40GfJI03ygNk22qcMK+BLXwO+8CHtJi+ZBx/UEuEY8q1MV/RotkL1umppk
ubD/6sqtZMt/yGMNnBGZP0kubdcw2RciM75JmQqQp0M05KGRlHZ2K8vvBgf6G2im0pSLp8SMpp9W
ZyjfDBpa8k7xZ1nyQtumOYEvVBC5SZ2RmqaSyB8Vq7W+4txYvMpSowNYKopAdYmHlA9xhstvoKRJ
ObzmWryhJw/gEzhudlVDvOp3CrrvrcvvkZ98OM/X8zwUYEQooP5pkih4VammgaitxiyiE8sWc1SR
SRNIwX7BXQJwAxwABP6Hn0+h5oFImmnDm1Z5AGHP/ynA1hXce3TfSI6B5DudQCdtF9StedfGujQS
qlNFp/YXxy91mURPtp/YD7QNqbgMvj9LS4FrLBzLkKC2jJFGuj8R2d5IGnhqqKAsnbaA7OBArPJ/
GSGlin1jV7HmTWAhbHBe7XStzUaG1oW83DCxXKXRTutDyrIpiA6xUzLLvF/enTpBpZuvmqIJatfv
emp76DepN00/a9+DhCjmIHAZ4T7Es2Rv1SXpDOLN9X8DhL+bqMpa1etrmX55ZMEqYKXZkK7eVkHq
9PMkvUBA5BuPE5LoVjQrT2I0kWqpwF2qlMZI0XDQKVSIN0luP7aJP+sOj/WQpMFXFA6ErErfh0jM
3/2o7xQA4UudGTG47k2LG1G580Adxp1xoPAXXcGJhhs1o4dsKgMJ+CzPamcSpnILXay+s+wAwLGp
ZGT2gWa2GEXZ5TAS6WnP03Sm1TuPyeDvAYpqwTFVGvtRykNUNGybjv0X0Q90M2iHN55P2G+gWHDX
X6mxZktO0+Kj3Oa1xFu0pe2+47Gax9AQ46J4VCcFWACYsQYSjS/T74Ij1+2qMZxKr5ZHRXOtGQq0
O8pd99aLQRp2Q1cr8d4O7YQzFdoGmRYA1Bn4XBDEnkJJMPozBhRmdt0sKb2bFRDgScymBMiFXanR
NfpjdnY79JH1oEdJWnmin1NoWgUYu3soPzS1O3gKLEYlsj9KkivNfgpnf/SmkZLVPghJjD2FVay9
mSBObhHTpWJh01JSqAqp/teoMsklKqwvJICePUnIxFn9m+YjZuoRvI+vRTuh8LLYANxiiNC+gJnV
aEIWjXFb6fSdXTFPJdBiq4zRYtR8BeQtkcuRaKTcKb4C5GWkkgoSbwCW7aXwh/4Ufjl9L1IlvtdA
pcsLYJDaMdVYk4doUf5n+T2PP+q61AqpHpJxxToNm9ZM5Z9kfEPr8kTJSUH72rpXSlEpB1+z5p+B
NMi3UEx7+QtkMvFn0BWxFGdS4Jl4CQVXFIbDmf6onN9DLhAKGH7RhbTZMThwAQFxoswxlh9DTA8S
t9BkPlgvy/pT19S0lavOoL2byI19NUlBOxwGvve3mRt8PGpUM65iqiePreipIaFx1t0AiOCWLECf
3JEdcF2kclP0ztxQxDhYUVVTwFJhE3yjJpmSghS9Cl4qT6xHIysAw3LdBPdVCpLY6VnlHyDU+/vl
oQcUR07hg0lS0TzAk/R/JyUVZLcXIy8MbbRSYCJYqrza4cRhDspwMsFnpZQrshhh3R1qeNrvlGIb
yrBqGT6FWt7y8pXt6hWdISOlyJanvwOlqkFB+AklJdjcaQkmPS+flAIEAEEW/IWmo3nsRA2G5B6n
ePppT8bck8cLsCADpVodFA5pIzhpLf2qRXAZXLpQxi/dqs1H7qBG7As/oM/N1q13chvUpPh1KUp3
ic7TXo0p7uzisaWMrVszwMjQyu4XDOrkhWM13pK55I1xDOhoT7tQU6wKablKum16bs1jUhTiyqIm
ojoWAvM84YuxVO4byIB/al+e743ISltnAFjRHduZ+tsD3DMfbVPJLFibUNOLHS5erXkzt0ZaPvMu
kJ4lm8IobaBSBp9vxGS57VAqr2k+azI5IM+j33YQ95LD8wuMoq9AmjqUFajxHyaOoTYtFzvXCRKC
0hg424AiPACgaPoOurTHb8OGurQXJVwep+gmfGgvM64XLYH34gaYByD9iVyDjMgZVcgVuTtVJt2u
AP7QENbUn1JX+E6XVN3BTIbxQZJSxF4lP+DTtZ2XJp1yuDz8mvC9DI9PK3R8CxlbumCnXGs4rHUL
bCVzoF7xHEqBMndHGZSggN1Z3tOjsJ1Z14Iv9ZgCC748+NpVDHM5Rldlma6jMBb9lNPR8QkzdFp3
uZP4XLm7WvE5SBmWgLuEV0UErIkqWgAzm/55xIsKjuguyUGbkMRQ8K6M9mXjF6255+tftJJYAfDs
V3XG5wgKjThMC9OLA1t1SZWeK1JhAg+98Bo22i5tBx19L2s65DkVAHUIgIZPlBzAk9gbK7WWAPj3
szAwXFRvFfFBWawaidCdxpM4zwLKrXDnAoAdKdXIpCmMwru8CmttiGW0ReHDXNRNwcSsZFLKQcux
eAcJAhzY+qVFpgAeB12KtHDUx1+Y/KobIjrntiGSe4qhL3tQ0VfSFwAkmyJp6MNDB1QfDGAmpLkK
WNxWHq9Az9mHMoe7XQjjc/YPi72hAdLYWHYg4yurHWgVMBDBv9DuQwgPyhXl36j8nmncBVdUgmht
X17ajxM9HW+1vyZDgphSlhAPc3lYRFWn24lxv4DHEGDFq9arrKr6autpsL888sedzciIz+iIGpv4
US2/7J3kUzPphRJp7GwckuTrAGwrF29ZfFKr5d96YhLItoGRQRHndBSGjoRdcaLFoLTX+gJ9szLl
mqb88M0Eb72xbz6eC9S3CR90j2kI8jVPh7M027cziZ1at9xmLaVhl4rjD8g1yvHy8n08Exo6GyZO
5LR70Pddlvfd8kHlqusx4m7wK7W6IoOBiwV9OHIBeMJKrinnbliunx1RIMQEAx5qwlq9UOGFXWUd
Z74MpeG3P1Hostt4qSTWYfKAWqO1oTNybodgnWBBhLCQf1qriw84Qmh0bonGdcd7xZ7LpvRKs+nz
/8dWxIIITXhF0/hqq7WMAJOTUbCWc2VWYJ1bG8zRWG2Mcm79kCtXAE/hggIm/vSLDSY43SRklBaE
gAG10J6PcajWu5EaKx18amGXt8i5zWjLNugB0jKi2eqEGUWtB5O1bBGltx+HHGEQdwwCU9p1KUnN
RiRZixQtJ80WpswqaqhGrG1KCrtLyYFhHtdKkL1FNPTAhyZAV+byxmryxY5Yavvny1M8E764GBAh
U4iVuDyrp2s6+9YsdECiDpoCMDoV0z80E/VWkcX7KvUtqhBCO2gCwOPGdM98TURg6TajyURw0VaJ
Sq9GRWhVnPTG76xXFeJ1zF2s9EfMyrp9AD96d3mqZ07DkpBhzSIUrqR1aGkGuwVjl9LLAh7q6Shb
7jtJbDmSn/mKpoqim6GgUoT082payNUEcb6cOV9NlBHUe9LEB9E0irxX2uUtoTRQokKli+2N+Z0d
mYsAChtmgeiln35KH9z/2OIGRrOkl19gWyXUdxI/up9wxvhFaAfrOsDk9DcC6ZlTwnAyyQVa18Db
lt/1LpDWMN5NCKasa1KO100u9zuEYKVHmwLKRkA7M0XU/wT+JZyUxSn8dKgqldV50DOmCPXPk2qQ
ZaNew7uN6B89lqCUXxLF3pIrPjNBe5GGxz5Ip4Airz4pfGkkmHvOSMS38+QaNBLMFv8QyJAUPr1H
bSAfNiYbuN6ggXk6wRjOOeUkJuijB+TZLTCmodK35N4+noTFcEHGY1VH8M1YKwLKvYWJR4UNjIR+
wH0yJMD5wrjfyMTOjLJI4/GH4ImC/ip6dtBVsly36UWbQERLJdcB64TGxq4/Mwp2hkjLI6Goyoif
na7YKIf9SPYOxgLMSHZfo61TeEUtteHGNj83EAklYvYydxw74XQgGkpakFM+deYBYdIoU2sXvOKG
4PDHoPjPURS5LNzhyX5Ws1HJV4Yxp8bJdJNrYmc07aIG+Ec5QvrfQbAup9fPbjm0ePFqBKGuL84q
q7ARgeqmfEDCLETJiy20yn05jaN3eZQzEzMtwqImc7cZPPNOV29AvjWok4qXuF3RMUxD8wYvmWZv
mV3olmOw5c1zfjxeAPiYkt6tRfF7Ve5Mk7IOCASpof2HmyjNVT+AaBPLcfHYjbX4fXmKZzYIU8TF
jEsGyf8PL2/k8SGtsJBTmEcQdwuaC0U7f36/I8lDXUwXS9S1VzrDdmNAcYdz4HSp7D9YI3ynJk6m
DfPKj2kBlSidm8TkqoQRvzq7vhGiNrWoZwqc7QBqI8oCaWb4BmLfPtiDBQU3CUY6eE2bHS4v45kv
R7aFXKCOVaFCKeV0p/SRHFUVfiVOYWjBCwwg/QVmntbs0wLVDsdIQBTtLw/58VrBl4KlXBo5XJ7r
Ozsc1NweMNF2fJHPBx1Q1s9UoiF5I6m8zh98CLyKU1Qh5dzLA5/ZMhaqnhYH0OL8raVmsb0kf0Vu
0OnDVrqLdS1zmrIcPp3GMj0b2UsVvhWK36v7qyhHqPwWuC87tfIDtEYfjTcpNzkKaZrpGxv03Nbh
aqYYuKwomLnT79cJHLGAqfIstcbogLQX0Lo0khCl9834FjnC6VanZncQ5NZPn19Ok2XEbMRi++jL
1nqXiZgRpevA0AH/g2V6UJB82hVIKm48Uc9tUFPlSUwKqfNSXaXMSD6VAsF5gMlGYjoNeIWfYkTU
E/htdYQm0hwvz+pj+kFc5iWNzi2vHkL16axm1FQKGIKwe7JQBxqpBbQkDbqzQL0QytrYkmdnx0t/
yUD4t7V676NOBTQUlQZUXHx4BLgD0zRpCntMj0mmy83XGfbPVjXszKCLUQpvH1aUe3x1O8wqUOVy
hmsz4dpGnwoa1wQWvkDbJsgy79PrCTQBuVLeqlwNYhVgsiGBaYu0DrSoFoKRG81jlb7A/zKrEZb4
NKhbL7t/3iinNeHFNoXXlcW6kkKsPuGY2WFg0J5wbM5etov6Vr4dRlTE7KjNj75F+0iJquYQgo7E
B1CiReUEk0lTMEMnb2P/ngk6NuInxHVhEODXOWY4gM7EIaoAX1MHO8x0gfEFqMVfXuXzc343zLKt
3x3G2GjTXvZxwPHneTSculsEtrCL1HQ3E3Z7z26WruSBHpuVolpbprSjES+3cOaJ5Q2vqnP7iy/+
P3MFwsPqyBYIyvmmxpQD8OOuBmL1r6irBFiYHFz3De+0y5M/t8QUwLlQuD4XY7fTuWvGjD8F0oyO
qYsK7TVYROaUDRuzOhMYSNtohyCQL/iWy6zfrTDoYC0dOx4LyOhVr34c0Eus1OAN8+2tfODshHh4
LSrl4Hvl1QKikAxIQCHrqDES9/waVCDNmnAj6zg7CsQSAg/1D4L46YTgNvmlinUqVsFBZO2RKtI6
j+cWLOjL3+fcymHhw/1K8Z0CxCqXr8nwLYitDCS18l4Cne6ZRW8+lrCGv/1/hkL82V6ya3zAT+eU
NWPT2hIfqRzb8t7y25AupwWUF0TREH//fwyG4xVlOPJsZf0UR9ImRCGarLenCbPvuhbzS1DiXt+m
2f7yUOe+FXkatyCSzFzzq3mBY9KMJqN8I4SePSJnYd0ZVm9txKrlb1kHToSSzaVExA2x1mPO096Y
opl9lzdgJ50OvOgVwXF4DqlS7csOxs/laZ3bGRT8gCmCWKKPtbr+RAtxPDNon6GplbvxDEWujjEK
I7kPNz7Wx7lRMtHYFFx8lDPWcxs0xU4bcNULo7o+hH71WFj1NXA54yjXUb8xsTOjWWgvY6GA78sC
OTvdh0MnJBzHabHrg2RcB5ktPWHvBH1H6eYHZPr8jaTz4/6guq5gnkMeocJ2XZ3lSDYA7UsFxHb6
7K+lMk/U3dTh6+XPdXYUnA45xtQz6HuezkqSemOcUWgC1YYKq9YH9R0wzi1fpTNrt+RCNFt4IVB4
Xv77u0BLyR6GlAW2Pu+n/kFR/AU2AfP3WssG44da+el/n54WW5BKk4piPV2e1bSEkdZREPIuQGWM
jD1T/0S5+UmfaqoLPAo0whIBnctjnVeqEoIT+dzzxisESroN+jFUmLXcBY4BSU3mm22c5o9fi7iu
Y8HJw5IUc90UrPoSFk5vg+lLq+7GnGP/Vu4GMXw6ukOrkE3cy02iu2qtoruVgfkBBJKgjtEWuyzJ
/s4L3Kw24i0rrA8TMoTCM9yUeSerOJivDhVqv7XUyZARlWqKXrNCKndJG366Rs8ovE9JJxbDBCZ0
uv0Ag4L4NpEcrpNBVE6SW8jhDNOQiNu+K4HuxY0NkA6uPIcftctqs1d2bp5L2OBZTgSh63j6C1Ke
OwvpFwRTnYKXiWoR3miRnn32/uc6WXy2uJi5mQmNp8PISMR32lLLgxpmebYY/uYAjY+Xz9aSa59c
KZQ9F8uQpR9uL/+cDlJHeVO3jfGzgydcFtKjER0z2dwXiurgekOCA/ELz4aNPfmhxLCMCuGI2q62
iAatviF4QhR7R+Pn2F3boXWT9Tu18N3UiL15frk8wfVQFJBlOhAY5VB2hQW9Ch4R2hIz8FCYwcYY
3KF44rvdkPVfJDTXd1bmAyjjNvUuD7reIf8Gpc9PX1MlxVjX92KUh/ShGEMHDY/kEY5AuputydoY
ZX07/28Ui5xXiMVcb3XeaEQHSAIztRCq0wCwRFrqsSgpuXDLt0ATZwZbDEPgotH1xiZjFfXrosCq
TF8QiaHPWENpfeVC48YcW/+TG595nQy12vi64fvmXDEU/MQBIkPmHxBY+WzKtoxC+Qd/DIprRJJV
XOw6JQR9j0IjQUY/DHSOabjN5v6zO4EOLUwI4hQlJ4okp+cL1sEc6wYERT8qS16xTYjKYvrZyEv7
52SU1SnmQYIuwMjjEVFQ30E761VOlNfLM/m4AShHIM9qIe1CUclcfZUxlVo1mJFTw7jI+KOMaDqk
kHQXbQlzyy7p39Z9H5ZIMBiMEgEtE5pMa5e6AZ0EbeppZdFJR0mGnFGCsG02N7WUVXcAcIt9a3Td
EQFY1R2jWL1CKTfdiI0fTjFvZHxPFBBc1sLjXM04q1BZz0LzxY5gAVRILbqjkWxlU2cHAeXBmtK2
MeT1IEi/ICUcvCZTldk7UQn9Osevzj586ustqBiNhxB9FAbCA2UVK7o0He3QGAcHQ7wQ9HJpfUc7
BRqpFocbb7zVjP43FFkudq30sbE0PN3ywjejJCe5dYwMAnjDBL0ulZTPBYl/o9D/+TcZbDDXaIS5
KJCSykPYNiFWHDWs6Bshz1tduzWE73/D0GJYDPh4ruqrdUM7p6eJJgGl7/X6GI/VdIOSXHend4F+
CHkww+4adciYcLiGBCMVyNJdcKWj3eLySbcO+uoQ/vs5Bv2A5QiSEH+oR1q5iowechHFNKZOoyXp
lxFJg30Ev23DlPsfNuzdGfw3FlA5lY1DA5/c+PQ7alqG/PPEdwzj+qmD4IN8ljjMfnJEtvioF/XP
Lhp+dgoWOpr/Lde7l5E29ETWV7XJFdr0W3WKJVaufhAXucWFbqtA6daIIWgWMHMtZPJlpbbF3wwN
2OQ6b2h1PqCfmSf7JJoz9Su6cNHvOUKRegOxdGbxFytbGbgSoAkE+E4XxK9ntUMCtHeAh6HjaxSF
B4a49KowTr3Lx/XMGToZavkp795YlTKp4bRsu7A1pKuEDXFDMtp9/qQyis0ZBc223IWno9RQW/08
5Qx1cxDuVXuU9qWK3tT/Yy48qxT6gHQijNU+snFaSJFfYx8VcfwTZnRzJ/WS8fXyKOc2B3APjgT1
ERq4q6gD6iIo+wxmdRIp8QHb1tCEFaIEu0AL2hu5RNlB7cryWvRx//3zQ3NHgSwD8PHxoECvzpUh
g14oKM7djoo+vOGNIF1B99YfMpTlkE8zjAdi/xY+8OM2ATzPewvIEsk0IeH0A0oD/R2pjtHwsLTq
Nk7y4hjazVbL5ePSWrQB+XSyJfPAW9frQ7nqDbnMJgdq3lfZ0N96zXryZ+O6R8UF3db2aGr157At
BB8qkiqKAZRZVWC6q2sRDtLAszufYJ8iWPBil4iDH0tFRIaLzGwZotvYBDRhkOmMny9/zmWnnIYZ
S+HeAtRA+wVczWpoEDQQyhKGtgxA2WL0411RhtUOvyMID229VXk4s7yMp9EKAZcMgHW1cydl9rVA
RRMHIeTEHfPCONpZJ3ljmZRHCJ9PCP6VRzSJt3wAP8azpS8IVgl4KbtnXTEP8RyEII3OIsJGkpvI
heQlWmPvS3S2NuLZ2aF4t0MGRdOQW/t0oyInNJiZhFZOntKfd0M0DpL7qOzRSWsXwY/LX/DDscB6
D1CFobFrl5796tKWRijUlg4RQx+R8JBqZK7KBP+0y6N82CcLYJ0hCKCAFXlcns7J9sGdzUhRoZeX
Wc1uGsI491Ij1P9AEbOQRCvjLbvhD8u4GnK1jCKFB2hhbODC+Cw9RUv+xqbSelmV9huT+7CE/9D4
QB1IsOhfG6urIZynUEYZCUnRqequkCzJXChC+ca2+DgKpQ268fQ6uVWRcD9dQsRF+9isICvbSaPv
qrCfEW4y5o3cd/lb3h9o0hcOFkeLTa5aCJKejgJBS8H6CcRL5/vy19Hu8U4KuqtJmL2DD9H4tS+2
OkQfhmTFeLss6O0FvL1+9qWKKUbRwKeImlrxRmTMddcuWulBQWDp3rbaRbZuaneXd+Ty+U8mytuM
TG2BHzIomMvTiabj0PVygh9Uu4+czh12xUHcql64Mcy6mUnMOB1nde2QMHZGlTJO6f18zj0sOJw/
1w9vlyfz70lyaTbidDaj0YQQABlFPQAscLD02Cl3qL142KC4+o7um/Oldq5R0XemH5fHXr8/P8xw
2bjv8i9e0KlWL85a0lFzBxcsvPPbvDWvP3u1rldyOfDvxhnTHFmInHG0R/9Qwa5/Btd87W98sPUN
sx5ldcPAyo9TaZnNvMcixEU/0M3dcuMsf3gqrUdZzsS7uYioVrR4+V631e5X4j791Q9vz9+2DDT/
efxe2harsAueOZ2UiGGqHfBTFxkC5xnNzfvZNb8j43m1sROWvXxpuFXItTGuJHww3OD+QvvV+Z07
1/+53543hjkTMN4f3fX7PGvyxkQRdJkVQlgu9SIX6yDX8gzv7fDaeN+RDNr6YBvhYs2Dai1R2uEy
Zu/xtuOARbsfs/P7+13oPDTeG88CB83NjYtl6/utMfYCrQ41Xb7f5P6a9/IBY6xdsw/voivfSQ+d
s7Gwy11/4fupqyiSaFApYRkukwzdjD+ag/Cni0bbxnIuR/XSQKuQoUk4EoU0Lx0lR+G792FEFHV3
3Sfm1py29soqaFhm3Fj5ctAs/aXzjxGSyaWK51meoEiy1XP+V2q7NK9V8IgtSdXRHfvfAqb32DV4
5h4rOPd75EXef3DvCcSy89/WLP+ln5cGXsWTIciwFKgYWHxTr5vn4q66Fr/8ByqOqG+Xb9NTfh3d
iwf9aWPHbC3vKsAE7RgZxbJjBHsGAQb2Z38ky3N9x3TLXb4LPMu13C3o9od6yyp+qqtIM6l5kjbL
waAHuY+OiveUubPz13dKlrfYq87mPX4uANATBMy/kObg2ZxG7CaxslxetixexDuF8yE8m8xBc+0v
mYuT32PzgLD1oT5oN/bVxiqfi6vvx16tMrIyU0qPhFzFG3bGc7oP98N+8pJ9c6Uet8pm5z4pLQX6
FuDq6IuvHgQxetXxVJeNUyMCLyuQcFGp0qa/XV578fx4eWrrQEDaT+mTeocQgP3BLZyuqtFGqh+m
2uxKohV7ZJIQV1bqCKu1ad6IOUtMeX9EGAqEJ71+qEiWiTzW6VCppRqj2mOg5UNW/1LYeQ4uWKQb
MXS9essoGk0sXgMLaXZdWtEwq8YWEtWjFnLuPdqT5nXdp40rT2p2H5dZ9h1Gk/Lw6VWkiMOziqSd
Pqix7J932USBXkLdlFg24jtZ7pBnJaZqbfaIan26tRfXLzkmyBuO2g2AfB0W1uocYMpTz7YpTa6Z
97ntIoHRfEcDDimlWi9E8pQqfYvua2YiX0txu5EcJBKzhzSe/Ge9zdsCHYG+76+qzFAfAZRUWA3V
UWk5pYx90uV1+ZB803alPWYoVJuAhtG+Ol0YDS+NvDVNvCyVvsd6REqDiWiIdG3ojQ12r6hB6/0Y
7zE67d9qmo+/g8YOLE+hQTjv41IYW0T3dX65/CTB/qDDheIrdkanP0lCqynCLH50cVpI0BsWqoMn
RfZK7R9NgqHsreupVLl2o37cSG0/HjbBRwOhRkmYIr1Y3U4IukrDBEvErVvrZwV+43uLBtE9wptb
QNEzIy2MGoNOPFUF4DynkwyaxfnOVmdU9WIDNAWcJ6+YYkRDaVX9vfyRP55rqpiUvVAPgLMhr7vy
gSmPWYGilWuiiLNr6xGfpyrY6KB8eOTw2SBXClCZ9JC5ApYZvztiAf0JEc9d7/pS6DsjxqJOnAXC
YUNl11E3Fzsz9dOdKsfaLQ399K+eTcpGBPt49PgNQG8W1hJIs3WxbZr7ISgqTpeFpLOxCwpf+qYl
MrBAu0US5woVYxRdPr26SxyD6APaR6FYfzrvTA8zUaQ+fPumQAhn0pJ9lpni+PlRwDcv/QJgBxBm
T0cJhp721BT3qL1g64kgEmLDeGp/ev00WTARhcIa7cp/3/jdN0wmkZjt/3F2Zk1yI0e2/iuyfr7Q
YF/GRnpI5ILKYhVZ3NkvMHY1iX3f8evvF6XWHSYSlrilF5m12E3PCER4+HL8HLAhbjSU+UOqN8o+
kiChGSAR3Wfd6B9fuyoB2wBUSROEk6Mvzow6yU2KJC008XMUnONCmu98pFk2koRrh2KrBqObLIqu
2xXukOFfunqT3bjIxOZ7WYYGJ4Wr3ZNtQwK0YQwQxI5Nf+dLzV+orP96Hv87+FG8+9fr2fzzf/jn
5wLOJ4EcW/zjPx+i55pv/7P9H/Gf/b9/7fI/+ufb/kfddvWPvz18L5u/Hbv8z+9tVOTL/+bir8DS
X79k/739fvEPh7yN2ump+1FP7380Xdq+mOM3i3/z//cP//bj5W/5OJU//vHbc9HlrfjbAn7Wb3/9
0d2f//hNtGT/69e//q8/e/ye8Z+5YZTir/71N/37X//xvWn/8Ztkmn+nmEUDWYQ2v/1t+PHy/wLn
/Tse2GaMEnDIv0ZN8qJuQ/4Lxfo7f8IRBeBmAoUR3QOu1cufGebfqToDJqDHz2C+Cp3Cv3/VxYf6
3w/3t7zL3hURmmX/+G3hSijp0qYAmEIBDL/Jwbm8cBq0rDEKNfO9AvNeDiFZYaZPLcTG/ic1R83w
UxjExR+/7Mxfv+FXm8vXmFBSzIqjPkoDH8zbstkNYUiQ+UFqn63d22D3/subxw9PW7PhIor7Jcq7
srFYGBoVML8biX1Odl9//xjs3vi7radAZMG3TCyi8ckss2p2MNEcnr4+fHwX79/N7jd5t7WU5Ztz
tZZFxFrpdToZE4bunR0ZTrhnMdk+3/AfL/XVG+tZRiRo3ivMNfJZEn/Yl8XJyuCmncMjcPCdxawq
+hZ7x/Yc6wOKyC6V7p00Gi5dCbdlTlzTz0nm7Lpyqw2y8SWXDVd9+vc2z8e3bx339AgNxcaDsGVi
8bhVE8RdfsrKs93vofux3T2qlDtun3rh5H/ZXeGXGdCj2wr8V0Qni6etDPyZIR7o4QvI9Q9S4od7
MwI1WwWStZEGLHKPF1PAVlB6po/DIMTivSklXx1Tp2pPkuEXHwMDDekZIeNBCpLz4AwtYlGIld5e
3sKRADVWmDq3udA8rLgTcVku3lQ9nhMAZ17VQHQ3y4O5M/oOfQhVzc+ZakWn2/a05X4Kg5AjiMsB
IFhf8kT5UlyptapiMIMjTq1186DnNYKtRmLtu3Ko9lBH+6c2Dh0EJirr3jDq0muUwXYTJ6iOQdIO
32FNRWSuVZTOBcls79MoGukCROO8l+hhvpfMzN4RxDoPlh+YUMBCoB/UJWxhY98yVt1bdzCjZ/cS
1LkHckFtr3VVdTTUxka4AH5v4npo7KwsPdBo3xo6FUfm1yNFq4QhF1592YCui4T2cs+Z+rSyrHMC
qMhC+egwhnWE0bZ/XfTCzloCG0/ASVSmm8tht0kyND+R5+rIRKbqDobfH4Es1xtWrj4noHgd1CDB
uy5g+Is2DChoVFTh9UPx0qk/I4gsndPKGD50lA02gswVU8DjIDfjVeaZXWauEHtmaBP5+hHJrnyf
YPnTlLXdAfhc9/72KV0zRX5HlInADnnn4lYU2WQXEcnYkcknenWIh+/1OQ+PaMc4G/7l6jCQ1/J+
U7Hhc9EVX2wgsqRz6cNXfBTzziBnywGZASncuOZL1wL8myEa7p7gZwNAJhb8yzX3my5q2sHpPMtX
1J85AP8Q/Ss9+pn6Dm5tbqzygwP18Ra2ZxHc6kzTCNoj4IoCHUeR6NIuzKxyhc4TjBkBLGw7BGDq
r/DuDskR6vvoS2tY9TdICHQEPpRG3Xofls4N70YopgOff8n8rvCGmRqWvd6kHuTm6LDAQqsY3tiA
MXetOpHfq70TKK/caXDDJM4ahRwme2goL1ZsZwhSIkJlnvqqiDy8bvC1RKDIhepSu59tEk0i2Hbj
aiwPEeUI8L1ial6wBwHGvtxmI/PnTDPswkNFPSBdN4qHqgijDZTc8la8WAF7bWogfyDdWNwKIJfB
xAUsPFREs3slQ4YBufv2mDSj9MpbgSmQqBweLgQv8DJ4CHpDmUabBZk1soaDhZygNc/94XXXXFih
sIQrBuTNxPPiW8VFNVpzmJfekKtCw6aZ0+gYOHqoMk6JH9qgRbneP950oHzwowILMZeYus4u/DFR
29GDRgRosaGF97YGp3KOFOwGfO/6QMC1AaqHc8irDtvS5YGYO6llDNWcPNn360cDybGTXDrjRii9
ZoWKOnhRZndlysCXViTm6AKL3r6nICRwbIeo9qQq/+P2R1oxwkgPzwXAbwpEy3FDmGkbinnx4JWF
MkNNXkyodERh9/O2mStfwW4x8w7jF+EJud1ixwob1jJdSQdP4ky+tbrKf6NC4v2A8OTsNtM4Pd+2
t4hdOQUUZfg6grgGnsQlulUx0jLopmL0zFwPnsykpeOPJABVqazaV86A2kzZqgc79s27FtmYjU+3
chap21sMpDgy+aMs/vyXB4GypWKFaj94qD9IB/SHIUwckHrepZW5hRlc+YKMYwlWUlwi9ctlHjTJ
WZr3yuAFOeVmRsAg4XQCOdpql6+tiQqbLAOx4fQv6Rn8stHiWHMmjzJX/p0dtRqPgZdIORUY26JH
XKbDOlEcuyfKibyqyhXUpok60NFaKnl9MGg2VClmZb+TpaD4nAeS9DjPedZ8i1EC/jj4tv0+rwvN
BvcD2A/22dTZxDBfnWCmBTUmFWHIYlqRGvXlJw1GM9bjQZa9gH1AzRHWceckWbmVHtU51Ot91U5G
c4hUgt497l1WjgmKpKWrI7VjnRJqW7RUDEsadyhzAfOllid9VoJoeqeOuRbvX3kB+LnglMg6IGLk
Ciwu3GhacZdp8+QB67L+zFGMHNxQRdE4rFXjflADeL7Bmj101mBRl52GDW+8DInEcKUF0JMTw9e7
okiEuKyEdaWaPHQpfRRXHN1VoAU/aVlWf/UBnr3JWfvd7UVfHVGMCoCpGI+lgOcsFo2uZDuquTR5
URT3vydOn3bQvDcwBfdK/u/63kV579eKzao1SCdASMHP6DiLS14OyVj3pjF5aAD2dxYU1ZBLNJXl
qqEqbwQHa9tJSwLXCXunmCC4PH1ce3/oEKn20lZCeY+UCzc9RZ2HihLgLEsdD6OFCtBGuLXsJHML
Bc6NshTTWg7Oe5FMhQrc41YzTt5ctEh+zWHanVRUi99pkY1ERCznXjr1xxL2gi9okpVv9ZHSe64l
rhbW1P/HPnpQSFtSl+ZSq24EZmt3kjAQqjVDpnC23BUpsqR0kGMZ4ZXWcMO8mT6mHYTqO6lt63tN
Trcyl7XPwOAfFAoEN6JucfkZINqJbHnIZM9ITbQsstx5QGOs+FTqVXDoahgdi8GUXgdgfvkGwhFS
3KReTrxxaRQxsh65KHX20NtI0QGNdSHbqlYfVITv3qMJFoKtQQfX2vj4K+eb4gW1eRHjU6Rd9OJQ
pSCpaiPZiwYoB9GRdBrpkPq9/afJx/1y++qu7KxGTEp7lv4bkcIi+pVGx09hhp28MJElTlGbIgoS
md3jEDaw6JmtkKvsmtcGcuIdI2KkQWC8jK1ebi1qaYi7oKbsydRFmQNW9KpyoY+wgsPt5V090i+G
8MZiI2kVLb6hjfS7hgzm7GWx3O1JqBIPZegtoMuaFZN7yqIYa7GXJWS58q1RaQsFUvgaDTo4y3N5
T1sk2yTeEZ/j1yKLCAAAJ1Czg86BvGjhj5CDcyQfOV30qmR5PMw1esr70tEBEGiB2D6FOvBH2Px1
G1kUmh27skYVBrRxbYVuO6SyxSC8kUReZEfGVhd5bR+I0Gl6is4SV+bys/qOn5dRVipov6EgtC/i
xGiOph7OW+WFtSvyq6HFZyVXTf1Jw5CRw8O3m/NKAg4G7dF7pa60LRLLq3RfTCrxXEMsSdpGeety
WVXVdijd5HgfSbLcINSkL2bcIpg7jtmHzGist1Gt1nsn07RowxdcxdOYNgCjMC5GkMlM5aXpyR+S
KbXwBROk8x/RNGhlt66c8T3vgh7s0taR3wSSP0GtaJQImjFEtvELVr6poDigKQOqgnHOxTe11KKr
HLORPTMDGgpRaNMMtJab0tlg/1kxxMkm/yQXh8thWSfOJzRL86S1IPc39H2aIosJvjp7/dNFhkKE
xNtKa9dcBA+N1g2tM/qW5xuSSe0+G0Znj9gL4k5mCdEG4xT619s+aOWwQoAKP6loIdNAW5hE2yos
qzC1vEIamHMMLARjpkk+kwJuzV2vPMwOr6TgJyFmpoJ5eVyIjGwFGWadMnTb/p4lQf5Oc3wkMp0q
g0WnLqy624j9lv0g8UzSHOeAMp0vcAALm0wRlpOiBLqXqbBlH5tpVqddWGXJu1oJq/t5yMv3QRV0
P/VWG7IdXWflqejTTU0AJmFZ3cI5ijFqzimjR+z0wjlShDcyOMlNr287J0ZOimjk2Cpt9STJgW4+
KjJ6YSfbKNv4FHUOeKRkVI3nNtAc+agmrYnwMcLSxgEG0eRzHIRVsW94QYo7xpMn9DpT2EQPfay1
n/M8qjs3isDqIO8IaNqV89n/UKhK+gVNj+xRDpEY+6rNSa15DsTJbyHhGUrXbuCk2vcUtswTAyB+
eZRSWC4QeZb04T5MqtZG06HWBxcFaCt2Dbjp/wSa1P4kAK2KN6FqSI2bDmryuZJCCE6cDCTRIUqb
4r3R9bqFLLckz7uyaaz+UKit/tw79jC5EIZBv1LlClsyoLr4FQI+EEiGPib1HsVJyT6O3IzBlfp4
rN0s0fy39If64n0M6y6AUa1HHFCiBmcctbhq0p1OEqigo2qr/mFGN+13pQ2l9m0cdfVDPxjQlTBI
U/8elwTobkqt67uQTbbvpiwaJlRLjOlz25fdx7LNkeeBlxN2uCiWfky1qj+HJH31SUml+cl00hI1
5xHY0272VWdCR5rMjjB8NLSnVDHrYN9Pqv9UR8gA73gLzfd+acSIq+SB/xzm7WjterRCHlvZ7y2P
NfWfABcZ/lukDnk9DBPZrENa1Nljlytl46IzpAJH0gapPgxGnv0+MFSnQXptp5/GAbLHA5pt3Z+6
3E9I6/J3CMW9JgQd4svGsx0okLNoVZnn92HWyrlrQcgHe0WR0BIx9Q54F/pbsX9sssCujhGSj+mT
PA8gWbK8UlTqyWMjxD012b+Tsnjq3VaVB9CjWp8wx5CFqpegzyWfRtWBdKNQs0bbB9Ugoy7aJ9pz
YQSGs0sUZYDW1Kr77GxLZfp9BEzyTAg536FibTOloAjSQEOtaoQd7NH/I7Dl4g9dazPlCO45lV3L
l6Ucyklb+ioFstnskyatn0rCCKIIxGK9hHMWHGy5RbvTkLSBaQt5pM82pGOmHwIeyZ//p0/GYWzi
SuP5bMRfPVH9hEchKtON8urKO80InQGShkyUKVLx579Uf2LA8JXkN7qnDxr6SbWM6uwhGcfwax0w
WLMLjDr34NgOiGkR3d5K/dfcD8PWAl3GTyAYvDQPC7ufD3Kpei1u8rGmY7HP0jTc335NhDtdOjl8
HOsjPaSNs1jkOHUISWiZ6qmNxNQTQqIpL78td9ANyrygKfoSqfVHaKEa//O26bXXheeZvhgwPfGK
Xi5Q74pAhAqqN6UxNF85c52nhpH990ZpWyeQi99u27teqhgWZ1QcrjTKk8uXxS/9XFLCwfBmP0Ma
C+F6OXKdaii7eymZDRQToJ4fj+GMUParjxIjUNTAmJiFwPOqn0vTCf5KaYzvyimA2L5oLe2PIErk
GPnDAeXbrLDy7tAxzIxsYBg6W7nnShmOwi2tOpG0kJstE5d2Ck0dGcvszozQ/fN60w4RoohydGe0
gDj70JLSKShPoZIFqMospWOv19Ccxo3cfkIxJt8alrwOY2jlCcJPEmIYV5ZfI5EQpBzTCF6AuqEP
7TS1cz81inFGB93+fvvLX580bHGXIaUVBENL6ukyMKq8kNPkDtXW7hCiE3gA/Ns9hPrgHA0b8dDb
9q5PGjkLkAG2nMo1HKqXJ7vvI92O0tn27ChOoOAPbBC4c/agxZNyippEYRBdazZu8sqGigIhMgOs
ETjGwigivWAzIG/28NzpIw85010Ioh2QFJc31nftmgB94zA4E/BuXTVO6iA0rdZoHK8wSvWIkFZy
boHTH2/v4spXA5PJraFcSyd7GX9B00SyUHaAcuRY4gkBCNqEyCFHgzxwS5Vwo4rwMmh06QuJ5Omn
0RvkqlCNv/xs8TgzeUzWRm1YRbxdCxmqcalnaNX9OFTaU1Hlg3k3tEmTuYPi+/4pDpXwbTPU1jsY
nAttZw8jrcXYr6WP/mQhn6o0WpY+xKoOAbKvRXN3akqjfYrltvcfrXzSv7X+5HyaA0Khje1bOQ8A
Acj2aN0BB112s6NJJbQ0Wt8bZXVUwIHAYngAx2lBgxAY42uZIclGbOA/1C0wKUp5l5snoStYziB/
vLLqbEbl8xx5XqrG9UedaSvp1WkkcBzRkBT6CcKvXlqrJgWRvFDxvTZrCC+D3vzWwS6zgTVaOedY
YYoCqBF9mWVPxqmxkKJw6BWmhMC9lGhx90kegeJvGLoONVgO2wdjBD1qHOLlchJL7ytTL31vtiJr
3hMuq0R/wF3rpssMSMPM4VDaY/gmmuZsqyiwdlBEOYD0lWMPd8Sl8ZR6sdQ3qu/JUht9JCJq1a9J
rOWfVKnWy4+3L/WaMUqDJHnksADGFsWPoLGDwRl7yZPqVtr1VezEUMdX8l2vONHGDVhxIBz8lzFy
gb65gt2Mc54wqyJ5QepkyFqj1y4H6nAEIvvHxPXY8IorXp9mhcDQi3jqyisactuOTqYwIAwC5q0q
V/XenM30DfqaELSWvXRXK5m5cXKuKzrgVCjp87xTzoEC8fLjtTDjj7zdkqeWmYmafCaHvptUKLEc
OrMZweHBwekgjZsP3yXVt09q00z6q0vbkICBqQA0IwaDlmXEJB/NzDA7yaNwmSleWPgAw/rAGIaj
lvZA3GcnCBrX9qf6w+3jtHZDIVpg+kVUk8DOXC6fqxj2XZNJXlrN5n0Wz5IbkM5urG/Nis3dFCoB
4klaRKqNVM5GbRd82WSCRWagD6ftUb1prA1DaycWCg4CNFrfNCgWyzF7R08MP2Q5FtWk2GlLF5Xy
P/WAmmsdZFvg27XLyLUwRFRE73lprnWiOC0ZVgAR0+h7XSsa2k+tiQxi/x9cDnroovcKLI2jsnDY
tgEOVe1S3+tgAHXczo67J4Y6dJCMWZeBSNVLlhdXjvN6J4A/ZZJEyLeAwVgYnguOfjuzxs5v4aVR
rHQ3K7P5Cepk6iGNtUXsvrKn7CXvLaMeQrZrcVaMlKK6SCYRgTbGneor8X4KbY3iY7OlRbByLGmy
4EahahFFzsXdp5Wfa0paOV4ZG9FjynTJuTP7+HT7iq0tiBCMwhzQRc7+YkEB0IAB9k+ioiQd7+0m
bg9BpQQ/nMDYYv9YMgZgg9AV9g+YXPmfKy0HVH5rZUhjx4udprjTqa8cx0mNRfJtBq4M+8M+RRPV
RU4XlF7To+0LV8mXWpuDk59K9gb+Y+VZdsgVcWji9l+lbSmFjawexfvflAmNQrsoT0VX9+eAOpob
SUF6iGqTiI8Hrdq/ftsFDQ/6cdyXq1ZxBHzM6jJs02up4zeDOQKHsnMdVK4pjWO/EVCtfWUAVwxW
AkcEdrP4ypEWlV2uGUSLklPeQQyo2Xs+1/BuKCcj2DC24uageCWq539h6luGOwMErIPd85lnCyi1
Mo7SjohHQ2qynXZNKm8Rjq0UlYlM6QwCUkZxmArj5TNhSv2Q5kbreMwqtfMO8Xktczs11OfD5Mu1
dDQRgo7vKfM3ySkLmh7h5VxD7N3JmLfbuFAvyfYiz+CnvBDXQbV7VeKOB73R4efyvSYeMmarKcJU
55oJ8/BtXdSUW8M0thGyn6V+3Etpktz3WTz+MCez+xqWUMnCS5qawQ4BGWbI6kDJspPcdtZ5oqwO
SYM/VFuEIWtfTEQXL6V50Zm83MDcj4JRnkPfc+K6/lEivAWhaFJ8Ay+XTogC94a6cf6v755giBND
QEIc7QoPZXHPjVDJbEAB81Cd9KZXvvmGX8l7woC0PaBvXid7QDn6h7lpHHXjiF77VpspM1k8HbLI
cxfPRocqugOzoU1cpdUOspZmbB2TEYDfxvu0bgg1M/wdqcwS/BuC/O3awLa8Kgjsk4QA413X6lsT
jtfXm+XwSgBYo9jCmbv8fk0a1EiaNFhJwvSozAh9ZzVYbXCJ48bxXl0QKRDDT8ARAT5emgqnogvB
KVte6gOicZgP8Eq1f+XwLa6HBRFGUDikqkNUdmkFkK08N5NpeaFV5/vGUSq37mXtzpLq10dJmCKV
phjJcPUVAFbVAiMay4FSP64Ccmh5OkCTMrootivua52+MAUShtec52+ZcOYZAbZQHfPmcPyiABYC
iD00Jzsph42n7fpCC4QVQgfEzHRjlyF7ZIAynM3RAthVtHeRkttHOUsGd3RylVknbUv2asUeIGLA
nMAAgZMtayt+qKk56CLbg81OPheyn+yqdG4Oudb0rmIOWy5/zR7RJpcKbQUb+Ojl+cgTRm3VuMV9
WLH8rqPV/UTeVjVvfEjMnmW/iNWNTGzlijEDAXgTwJ6YUlpcsWBo66STSttDaBfqvmIoUHTQrP1U
Tq9klhGHXxD3EhwQaqJLu1ic1RYt+DHN9uZ8ts8hbCx7WkDjPtfzLV2MldtM1ZCLLEIgEQJe7mPi
VJrZ8uh4Wk+Vtq2bZD/W0rBx7te+1i9WXt7vX1otmsLUfDs1tsfVAHzpqBM9v6n/iLpw642ZuUWt
smoPeL5QWaBQuwQHDIRvE91cvlUxI8CZF87TZI7TLhiL/Kjrsfz6GgtfjIIp8+xEPVelRcnuLWp8
he1ZvR8crMbpjiaAPLpc49Y0ifgil9EFRWBBZ8hbTRXYWfjfzogbAoKcvaxl1W1LGlOJzolMMsgk
50GTvdKm+1wxqbA34lr987YLW4nhhZAKTyedcx1ihMWJaQtEqGGUsL3BivXSi5Qg+eFUc6fvoSq0
UjdTzaZ4N1VJPZzsWkUQ2xm15gNMGc25pERGtxnixC1Vs5VwAl8AwpM5FzBVy7Qsr6e4q0fNou5k
TOUOvIDyENe+9b3rqmZwaTs70CdpffdTqQxawLc3Ze0W0eVi0IUSG5OEi/gzE9DoyiHgNWup2Y+p
GbmMEUt3t62seSAOlwZujNFI/oLLuxoGlj5GEm0HK6mmR6Sy40PcIzJgj+XzbUsrAbUYzualeplY
Il+4NNVypWYKPLYH5KF/C7UHNBgKfQ4TutLU/KbnTYwOhhMMd7JMsu0oA93eVtpqIq3sq1AiskVP
j4TiKkrTIo0Bm8nxcidMHqGk7nf9lL8amg+3BzQwGt0qoYix9Oy1qSfqUCuO5+dx5L9UR0BhT3b7
Sl4d4dcFMJ0RC7oMotx0uathFghcReB7DBnAnJ02klbt67ROPqepb0bnIU6rB01p5a3i/Yo/hDwc
3lIYUnmkl6/zBCkMCuop5zNNlDctu30erTB40IO6dfPJNk//wfkReEOgfewqfefLlVqFSoyYKFRJ
dK3/lth++QC7o02PhN5BOPjjwYiIURl3dU5NEmfHQWm3Ds/aomkfcH6gB4Ajc7Hbo96iHRnRxepq
I/k2wnvnnJC2ip1dmaNreeD/mJPD7YWvXFFCcOgSaLgLxvKFI6DsMWiZw0Nnt1bn1nMYIS/klMe4
nor/wBS2KN0IN0yUfLnFmjF1eWeEvHEAGT6lkaPD3VDMxi7MjKDaSJdW3CtY1f81Ji7qLw+4LCPL
bExkMWaHhKErEYV/6+a0uRuBj+W7cA6Ud4A9bGtXgBAevdu7uuYGSDdEY59ZNajLLq2r9B51Z5Js
T1KH4jHSk+ENkwLqRsi89u3IoYSjQcaFb3hpRU6IJ8puwr1ORn3QtShwx8nUD2FV+hvbubYgKqW0
kAGKXk/N6CG6GnJK1OV3cXWX+HO0t3Ot+A+sAMEU2bVo5F6BAtqYGbs8Mb0wzcIT7FbFfo6qcuMc
Lmn7XryaaAsSFsMrT/n8ct8oYI8QamWmV1Qp/NW+0ryfNAlyyV6npqcnplv6U3gqVZT4mtKXdxKj
bm8Aj9G01KG9lqVBQZOlqh+zOBB6mbGx8WWX8AhiaYjRDKIzQT3MPMCiK0XSUmQNbvU8aWlxF/RF
5uZ5n71R5tz8UipF+RWkG7yyipQB+DbDfQe07oFocUt9af2XUGZlEIIfQtHxcrNChGTLuFaSM3Uf
o3ankREbI5ai2G0Ba58bP2gfa6VmvrswprcDs/EPYT1F9s6YW+3p9rVaOMiXXSF+M6kZAF6hGnL5
W5wwNOe8GOJznYTPae8gMqHGzS6vHPU0xNKWD1kc+n+ZY8ab0hgtV8dYLD1APKboQc+deyUGBGRV
ydsw8DP39qIWt1hYYXZRdPjh/hOaMpeLyiKfgu2kBWfI3IdDo9nPSPC0R6eayo1TtfCJL5awxmQ3
QGRgEgtLcu/bo5WjoBrVRfldR+xgvGNWK32UR98pd02Y5SgEIJt96OzRlDae2DXrBiJQoMcsIqQl
eD5gSB7GJyk4SxJPqqQM0RmcZXFU6jH0kko3T7WZJQc1LLaimLUdhg76RWKOiHcpxNIFgTJNeJRz
KCfTIbYkex9afnKCH2jrjRNP9C+5zssWM7uO0hUQPeoZixMajVYqR80QnJO5ac+y3NZeY2eQujbB
+NGyFPquhT6drHAAxS+byhYt1coNIcNhgIKuOEHEkjjMp4A79uITT31yCEpzPlJehjq3baI9X3bD
X4tnbLFaOnX8TJojIvoWv+aXR9ay5iIIldq/y2MHDJdk9G9sK5zcWq7hyRz99hAOcvDx9n15ITdZ
WOVTCrleKDl45Bd7DOGAWQSpEZ/lYo6ZEQmssQR2bWbZAWnJCn2bCMWQ86gllMMmEDLvY6MNLddH
tguuM6tUvoDnhpvZtoef8hBCQ6bCpwgitsqkN0kJWZLb52oVMbeDHvWpn8fgKVLoah+YAy/v/SKZ
oTttY2YdqT8UX/W6UKYTshOMyXZ13H6P07AKjwaMkJ9HbY50PjpYiT0jtBH1JgOJ1H2mBMW7vEMo
fN81rZM+52EMs2k6hPNhbjs98MaqCJQvqtpOHzMKKvWG21m5joT1LzMfDLRczZ0mRaYUzRiFZ0ZN
qlM2+sGx75J+n0pl/CMuc2U/+Xl46H2GM25/wJVTAzaAIroQSBStrMtTE/pKVefDFJ7VMizOtVIy
KDqG3RM6e6k7Ignqpk0ibzz6KxfTgMOL2U3qYULG6tJolcra3DlteM66oDw4cyqT/bf5F4bR0mM0
p+VpDPLebSwlO/Rj0X27vWbhWpdnlt6rggMU1IzLM1tYfZyEiCSftbnU75rIio5yOm/J/6xZYZhT
zNWJ6aHlU1LSG7KdKYnO6dwXwc6yp36PDOS4MYO7boaMQaS6xJ/q5V4iycHzEPbR2RiYlt5lU5B9
z8Niq8y94stE+VL0OtHlIa+/NBOMOiyPRhudy9AxHkq7coAqQtzZkLDui2F+JYRL+G4K0ATtlCxg
sVgeEW0YWt+B4OSct1J5jsmmP4xpH2zcu9XN4/CrlMNEFiT+/BefaUYlwlw89We7VkyGKybZYJY4
jdQNOyuPHjAKeFx478jdlywPTJRmSqja4Vkb9DbY9Urh9G5hNcU9uP/slZH7y95hiXYO2G9q+Isj
EdKPj7OqCc8pKDs0Of3kHCI6voFGWfNZYlKensdLFrKwYrZdV1ZOHp31QJMeuU7WnnGM8c1sJ8i4
WaO1x6PkrqKMW7Roa7tpiI4tgj9AwJchxEwPOpMTJzwrcx14E9hdtKal7smKt9RA1y295I7i7C9n
LQegGXDRZNE5MMv+W2HkFSuLmo8j7cWN53vtglFAFzNFDij05dxf7PQa5eyZRdkIheW1c27VNHXN
fP7chu2X2x5w1RiZI9VOceyXsYJTBLakJXp4HrqgfXCMCM7pTraP5ZSohxEMxt1teyv3TCzrBYdF
Q255IqNZV9NBK8Kzz4TJkUBiupv72tzftrLytbBCPEvsRo17eS6iNgVgq4zgXNRofjs2hga+bWrf
dA2UaLdNrRx+yCkB7DNBxb1ebqAph21i2V14RvXO0c+xnKQxeL6u9gob3dMdE+LxqeaQfqa4bW64
/LV1wvqATKgOHOzKF5PqK6GlpOF5HKj+7f0hUz748RCXezlUp+Ptla7lnIAQgEaBfhYQEHGWfvGR
jPT7uVmZ+TllSPigTPAYJzJqgrHVMgZggQyNFOcjiaJOag4ddpUq4d7ukq+3f8fKkRXSTNQEeX7Q
yV38jD6NKh9pxeycqkVwl5dhS9s98I8w1BGk9fFWjLLyhankgPc20a/l8i/sqchb6VVk5edBG+V6
b9lR+FUeJbXZWwojsFkXmW+bJIz2Ex2/P2+vdeW6wM1mi9Sa28mPuNzyyh54zH09OzP7ILp3g2+8
C2QL7ujbdlaCP9FOFhh6YhSWeWlHzebWkEqDTzv0ANOHPjmTXViHvElAkYS1DOVWszUUu7o4hwlO
cXrFtPGl0SAuzRrtl/ys+3Jzn6Gbc1cPyMG/fmnkJIKURKZks/QFbWPoZSJN+TkvG+O56WdUAhQr
+ebAoVDs+qC04303JM3pttm1xVGboXhAbi0e/MvFAcYrW8cP83OTJ90hqa3oTqrUYWN6ecUBQHck
EzjDeix6G5dW/C6fTctPi7OsMZm38+tA+1bHTdG7UREwvHR7TSs3QXAOUb+la8fA2fI0tkRoPeNm
58E3ob+zraF5YLal/wquIhRqu/Oku10sdUq8i6axMDb29KW/sIjX+QEQEgkmadG9ulyu7isJp8ZO
z9I8+tmeZmEi7/Tar783ocM0bF4Z5ez1uI0QReMg+1MDLvV5Dpvxj4puRexaYQtJnUTnfasUu/Il
eLG5QoKMjGrOYm/URrUTuAn4aYHRoW1oT0f4jHSPzEfe2IYVByg6hJS+hFe6YlFFtzExqYGlxHJV
uTfmon/D5DGDhs1cHggFt5zQ6rYL5BGYIKR5QaVebrtkpEEVtn167hy/fWxi03hH7F/Zx9RKJ/sY
jbIErZc0JjKFWSahz1pq1h/Msopb1+qkWL6bGVXwAAg46uH2kVzbdrIdUQ5kfIWZucVPK0NApyMn
omAK+1mKpsBNpcDEUxpb6PU1U2JMBvpPzv5V8ReFnBTSHSU9l1r00/B1541dd/1Ro/jw6fWLMhAl
oDtLG4EbdLmocYhNP4Js4pxMSbGfIHcku1IY91WnLSHQZYdWpAioc9CDB/oMOH7pHmOpN6YwqrJz
m/rx70Nez08M2s4+osROcqcMjn4yqcCYYvC6eAZVaByGlvLNhmu53lwHx0KnjwEauLiXjixWcsmJ
GTA9V5oC01AepV2yV+LACHfapNbz4bU7DJ4dIryXdE+0hC53uEi63gZWHp8t4TYLplk/T6b5HVrS
V7L5s79YUhRRjYOY9Ko43vOq5/6UxGc1oLZoyP58VxXgEm+v5/r9xgq9GYiOGYG7coyUyQettyMa
E6nZfOKcyB5BXPKsSUBbdnJododezgnub5u99kQCrC/IBAGh6Vc1o4Q3O67iMTrXDLB88J1IPQ8o
Pj2aEwxJp16LFPV42+L1s4pFkllq8ggPw4l4+eGson7p0Pxfzs5jSU4lC8NPRATebKF8G7VMy20I
SVfCQ+LN089Hz0ZNEUW0YjR3MZq4WUDmyWN+w4w7CowdvYFsJwlL2Yiwa6+TXYHcDTMG+GOL7QHU
DZuavogudZkGp6oolP2YtfZj1NoY88ha89HJgi1x7JWjiKwsgvcvhR//WNxuYUShokxUs1Gcq26C
mOxxcjBdp1E4fqyqOv7TIxRwVtoqPfRoSwCAqZN845OuveCZmafghjyXhIsfIWy9550wzKGTnh39
0PHvSF622iDXfT/gsiDl6VRBmLsK222HIYgTtvFFSNLYHsdId1C7NMSnQI1N56A2HWTUiuH/B1Dh
UeupsVM9vX0nAQUBQYHIzUzce72TnDQPGjRt40vmd8FZ0yRl18v1tEEWXTshHE2NKS33NfnR61Va
XnLbpCpdVRu2+JgN7VNSqf65DoKfcTq90dXmJdoQzOeojtYrqfzr5XIGzbD3+/AiKwQ3qUJbPWK2
f27QdtrYKGtnBK40wEJ0ASjHFhuly1SEFxIrvIAUFrvWMdI7eAGUYJFlhqMrowYF7nBsP9/+bEvc
2P8fEZk6ZnJkI1c1b4tPfC+DHb4ERjn4nj2lqjcMPoJEVlb9MeB5NsyDIVAb+NQ4LrWi7u/LabLf
lYUkMd7JA/vX7d+0dmbmj6uDACcrXlakWcv2qsYuvNR9pP1MAjt/0jsIYLdXWbkiuaYN1kFkcU79
Xn9byZamOqwYDdiwdS9WXw0PjtqND2Ylb6k9vAzEXifafFg4PARAxlXMkl6vRS2MiKxDYI+TKK08
Uunyvsx6rLwnraxLj+TaCLzAEomKMVQhf5KzIgt+VkER7htLrb90QCDewXTMql1jlp12hDIRzC26
ZjLdKSx0xRUz/8nNh6YXB7txMGaNS1EfpVYWe1Hbeko7oYy+NpqDkIxWI5HjIakmd66Di6flTZEa
au6gSHW3Ef1XPidYWZ4RWxwgHMvIEBc9uZ5kR5ehcD4pUCiwx4mrjbJ07WuCKgUoTmebAfPipAZa
qjYJWrSXzu6aHVA9ZgLqVN4ZXS8fbm+clRg0e2y9TB6t66pJDRMxlnYQX/ReVnZKM/Xv+kYNHxCB
Vn/g47fFEVpdb551sk/BSiwfrbNyVZosPQKbIMfPUWR+zUeRnjq6l+96u7U3WuprnwvCJXUhtRRh
bxFiJeF0BX3L9GJVcst8ThmQgJmajVXWvhfPA4Vu9j6/GuGWwaTURWolF4g+8Z3SmmJXSKri2V0h
Nor6OXIuDh9l3ZwAMMohC1kcvqIqeiF8AA4hGNRfaPNrHsB07TS0CJwKyY7vLc0Pn5q46ne3d8rK
Q0KVoJ6ap/K08xchRoH8TwasJxeHNpBxiB2RPEZZXH1LY6n5fnutlV0Cpog+wkzeARG/uD/MShtD
BEPTSySP0SEckJbzWp2ZcY5PXuVWuf5Geu58c8y80hnrz9nm4L0OaommTfkQiewyhVLhmV2uHYts
yva3n2vtHWqzwDaAKQDOyyvYRLwTImmUXapap8MdhNElSjLTg9C/JQC5thQ5FCqh5Bf0yhcbBZXQ
1pHkOLsESj796OQx8D0GcubXKMJ06vZjrVz3sCMA3UBuQY9wGRQ7grMeGzKFttqnD8rQj5jhZLX6
cRYjy91BVYqz8IstEtz6sjTRoC+g87uMJa1MXBNjm16QispbtyWsCLcLU2MfDrpkeBVY2cso4+hy
uv28a++WKcxs80bD+goXM3JKOrWP0ks/tOYOAl3wKde0wM0GWf3w9qXmpit99VnrZplJSYmhDhhl
chU0ubHrkGNPXEvo6T7rNeAOtxdbCy7cNw5wO1IIIszrQ9A3ijaCoY8ucm+YX+p0UFQ31mrYomll
nONJaCdFtNZDjPDsFllu7Z3SYkZ/lZcKuVt7vTaOyuWo45J7MWyhIucArVIuI7TIIjvYmEmuRZe/
l1pcrykuAIEYFKbGdhYf8tiugQY79p9JixxXL0PsFm6/15VbCFYeAKq5+WcrywGyJtWliPI0urRK
/yfCpeMeT94tsBb3zPXdMF90bBdaQ/TiFp+vsVsEWyxAU74IDf0TlBdcMFx0QaSnqG1V+ZBOUW25
vo+woJfIvtF6oVWalMtlkLiGhtyKZymtNB7NEvkmD4kX+X3d1doXC104y20QnqpcNcgGPNL1tDaf
RsQE/yR6l8SubVfOpyAx8vzkmAkUWM2G4b2vw9mIXuqZjqaKIjVIkia+jEDz0P8x5dzGIrKw5a+K
mTvqLgAl+b7rev9D0pkQu/oMwtfOVAcFI/E46O7RBq6bAywI7StK0gMW40kbIEKVahPiHHNDdFcb
Zde6hVxK0kXyp+lxUDVhnkXfmo3XS6OTefhtJr+MmsLyg0+njZjhm4lyVEVVK3SUJvq0ndbk3hih
j+c1vmQN7mg0jOQnYIuDSamW148xkQf5wtROBdlFMfzMQmxzdj69JZApeTB8HoIheSZKWdO72rGY
S7k4lqTGf1lrDOOuqZXwGyJ0UX/OhO4cs26q4zPoY+TryOaV2NMS2U73PqJT5l7OAj1B4SBQNeJa
pEleocXR4wReIEXVdqx/Ez0G805Nh0jdI4tfgYvqY3gMM7DZ3022nuVPU1HWH0Vcmg+BIgeZO5n9
UD1h1BZCZ0H8+KttJM6v3pzGgzMgBI7TE9zJk4SioXXMZZykXG7/DpZEriYPfd13vWsiLGHvqCt7
0vvMSILdlHVdjYlUr6OmXGt14AYyt97eiTIr3Sljq1ee6M1BOQh6U/UpkTslc4NUlPquQlDiLh/7
unVNLXG+IjWDIVUDMvy5dHDgczHJkO0HVer7iyEg+rvcnTb+y1w0w6kLi7FERdDO9Mi1I7T93Max
7RKxYdE3O2R48vKsIMZfeoLLonTtLmj+K3Vf7V24/2bpdhoTZ68ux0y+E81kfG4lPwQAZsQoBrQ5
AtRmwozaHUG5BU8dxSTW2rZZSp/zoVJNLxCFeZFEPX3U4iKxnnJZpJNLzoZRQCHjunceorJ67sba
aFxdNNoXUaqTctAzzSz+tFKnZp6qZN1WA2nlrpz16mwULADAXVXGIhkCdBen+GLgBfAEENf/5JSO
/SujNv+IJdl/1SDGjbB3FdLJCGgTARxgRgm/dpHF4QTeg7ie8kvSjJFXz1g77C/iPY5ZP28H2KuW
ER1+9FsoSSE/s9Yi2Rlo68tGb2UXs1bTbzYSOu8DrTHBHDlx81V0wjm2iP9z8sbhM3jdeAugfvWo
jJyoo2g/kq4ySlxcKUM8YGnTl8kFsEvxfgiH8ayouAQWapUcbj/r+lLwKIF2c6Ush0lxl+eBA3H+
gg1AvsvyYHIpqI2DKvnaRoNq5d6C/UojnKSfLvWyoRqFE2BHO2feW/blf20mjb8UVFfeXj3N+kqw
SyhprueUQdQ5YRykVE8aZhBuhRWf49l2bPwIG6N7o3L2nOjPAhVoYgK5g9q4+FJ6I7TRySmgkqCv
7p1I648dA+LhaGoDaWvpRMNZ73JlX8jKsHUK174dQhy0xZg2A0JZlKN5CfiOFhGnELHqQ9boleyq
rHvOsSlo3nr85icFFzCzMgAYLjdKbkZyE070UVUFvchEJUTZzXCspWBrQPPiePKqKp2hi1yVvNGZ
uLnc/qopmcUw9gy04zTud3PD9G6snPrnpOf2bzPUua/kzE5UN6uq/CExUS1+GHWhSTsUeu304CPj
+E32c5mRbU9he/vIXCVG88+DMYkjCLPRq0n4IIWjHoVOdgn9KvdyVeMeqaGx7lLh/OgCS9vb9oBM
H2KpG2YdV6kmK1MpgC6fIaRQ119ntYUShX1QthllCHw0ScuzfSpEd4SUNt2rqJVu9Veudti8IBUf
dR/ej1dYtMrBT6kMWRDvk+SCNfTAsRIfoKSkG02ql/2z/Ogo41CYMIikJbgI75DyUKCcLCaR6uRj
g9MHILYHtTcCZKCainvRL+3CJWOhL5eWeUm9NMbVdzWJi/cy1PNPqhHp424aFbx0ujbvqe8jow5P
mlNaz1ldm/156EXyHbhA+i1VfbBL4zBLEHbqbFHVo6v/Kx+k1vBE5wNuUKNOSV3u10r9zJ5vsR6v
p6F7jwZfm8KY7jWcJOS8yFzSHpOmGii9b2hmILJEOWBFnkVDw3G5CrsGcWStCh4JW8nHavRN31VG
u/9ye2NeBVi+FuqlwEAgaaGZs8jY8xyRnDCv6HPwrHtz8ptnXKKSt+Lq5lXogoFehYFzFQhkK+6m
UE6zi5w2KnEukh6qrNwyhbqGgLHMbEwDUWWW411Oh6I4xgkFTOllsvzoCNu035PvyDsUZlq+v+J7
Yarq78Koie4K1Zi+YwChveuZW+9uv9WrXGf+IYwByfxQz4IF9frQmb2PKgzW8vRW9HHvpwrBHl3e
fS9rwy6xcc0JCI4bx2EtxrAcRwGNJ1qBi9PASXOmGXhCDyTIfwdG1p1jKYCsSH1pHXy90L/DD4sf
/Cm0tkS81g69g+IbyG7wB2TArx+YrSU4ZCK/mO3Y3yEy3YE38xvkiZ3u6fa7XV0KFQJaqqx2BWWJ
JUG5N0OXEry2aHBKAUyVoHOHZLI3Ep2Vz4iSicoknpwVH5jFTU0VEWijXOWXsXaK46gn4iISy9wr
jBo87AuKO9ny841FV56PhhLNQHCTTJCWn7HSSpPMfMouvlk237WuqI7I6jetG6mTtYWsW9Ia5xyE
fhnG57TDX7QzX384GmdUEB2bpqJsdCvMGM9mVWVuUafRXo9G2QWuH+8RBbH/9IwKdyICc5eYcn2K
IdEcpXwyznTBZjk1Y0L7Si42krOVzJpxL90gNAtnqdTFBdYJBJSGgfskMizgUyrsRYJllgwHaP3F
p0iL668T+OHDkCT0ZycpHU+3d9zKFUrLhDEpR3aeOC1iZGkDd0H6nbCiJuad3BpPaV4OXttnMKUC
WItvX465Ds1gxpZw/Ba7TpgleigNuYKwFenZLtCxl4ws2HMnpPvJGpstWaWXV7i4R8ElANWlPYQE
3zLLrjuRO2nWgFn1TfEIjijYZ40IsYIwkvjb6FT9IS0bYXla7oyf/CbuznCdio0caW3j03LHo4Iq
SrvCoqiDlFaZDsgmM+voLoP9tMv7rnQbKYs24vPaF2WwxYx/zsUAj73e9VmKWbKd9HgApGazt4LI
OZZ0OU6OCKy7Zqqsb7c/6dqj0duHbo1zpsEzvl5PDVFe6k0EpqUgrL+zkjEhYhLrz0bXVVs+aWsP
x/bh0DFxwmt4cWDaUkzInBXJpZ6y8pgoyXRUSrU8FvCnvdYawn94OKpsBT7qizTm/PB/Aa9TJU8s
fzLmytP2j5Off+icYdhH+KN8fvtr/Hul+cn/WglUiRJMpEOXhiHzDlhYQt+Lvpvim1sN07UvRj2B
I/xMiDSWZx59WSN0FErCsRaFW4Dje0jrxnQxHw+f/+GpZswo3VD4bctkYYT32sno6IPOz5sLNnJG
tits4luPufob3XZf4j2FCBIyaEVco+QTWmUyXaL40oZB6/W2Nt6hizRtpCJrb29WaSc1x3fnKt/r
azPSG+CwFymbtOd4CpP90BjTQUz1VotnPjrL2EWBQ7lBZTXPBl/viS516CeVDOrqILX2Bu3kC+Cd
LQTbSm7FRiB55Rpg2r0cggyJYsZDqaUXCJvpqZHr0NXtsT4bnRnuQ5v2bFR2SJzpylaoWnuVZOhQ
OGZV8qtxdWamoAq41C55EUfwNWQseC058dIhKQ63N+Lqq+SGAyXCwPaKulCbCCDboZleSK9hO48o
wzgoPu1vr7J625BNwfiiJmY+uLhOQ0E4rK255PCddh/X8USjVA4/jtoUH0gu09gdO6XZa8lEp65v
610VW8UGN+UaNUziM7NSoC/M1uHLjNXH0TWg+EkvutOowT5WfXOglx7rhy5GigBQiZ3BCpYg2rtF
7lTtsSiyTHOTpPXvqbaxsQNK0J7JubeaXmubjZjDL+PoXIO1qy6Ic19lCJADl77rTewca9OSnrKo
+ImojPzD6aPme8fIYSPzWNsAhAaKB+q0a3ovwtqmpDkivQxyZz5YuDx/cUgfd7c3wFpWzS0/y3XM
dp5LJqiTFmqeiCy7oBIf/MJ/J/jqSEimKgMkdyBEg+sMSXl806L/l+8AfzEL8ipAXrXXYcLvZh21
EE94J1ZbD6GM1FV2ezkP5f3ASHnjRS73+NVy85v+66bCaDyL5CAwT6LrlB9+o2v/oWPTZYe2qHrT
yyo9OcXwDj/hoqmLC84ynb53/Knc8kxZhI+XH8IrhlMwOyhwwbz+IYWuMlsxO/Mk9fShnVCJPEMt
g3eMycKNg73YPS9LAV8ANIQuLKFq8YqRRQnN3B4tPM/BhGC5Mu2CEEOw2x9ykd28rMKkHVQ4n5IW
5mIVPAb7yEaD5xSGo3UOa1vd0SUZ0AAt8qcSYNvGqHaxW+f1wFnNHSbwUNQh8wv+60viCC0a4fjm
yeqm9s7vQmdPyiE98gYGbzCM/IAm9pYixMpXo+yknQl6gmb+suZRE8eH+ciiGrh3N8mFCphYMk5q
a0QbcJ6V9wm3nfJvFhZHsmS5U8Opa5Iy5KtFwvGAw0S7ThTBMbTrxMPhutk4/auP9td6i/eZyu0U
d3FsnQIzirwqUtVHC00B5PPKeKNuW10KmCCxDOdYyC+vP51AV6MF/2GeMhEz3cMP7l1fSv1zYfob
D7X2Emmpz9b1WCgiXfd6JXpeNaOsPjiDyu5cP+rLfVXbzd3UM6uIuQU3otn8y/9Kel42JYooKP1A
LmHZxZN1USZpk9YADK4sKz03fpc/x7miFF5SaP132xycdI9cqh24eGCod03Sxefb53DltM9ocDYE
UCxiy3xu/joXTTjIiFPZwbkVtbI3BMqIRPxy47QvrsKXB6UWRL4YMAE5w2K3GGoapWWpBShwNeJe
E2H3AKTAerAq07wP/KZwdrwh5uJW4wQfbj/hS1K3fMvzoIa+ObAQukCLR0TsMpOGPDyHVuGUyGRh
SohUembrM1UX/z2lBHvvDQKpRdfo6tBHFwPkMVlDJoqd6rf6sRpMfTqYXVpNbmnHVnvsJdtOdmBM
qsCblNnGz+r1Uv96+8evvTjqF5V3N/93Ka7aJoCrheHgGkKPAbqZKtECbMPwKY2m5uLIOPnAf5f3
1pjZ+9tLrx07LgE4uDSxWHmxM3yr8FPGPNJJzuR+57STevQzg75nMfQbm3DtHOBtw5FT9Rfjt9df
yOLQyVk+Ree8DRNqeOxQJg8bwLT5bvqa+t3uNOXbIOnYs0Shbt8nCvKAG5nk2uPSHWRCN/cIr2Tg
tdRpgEO04dlWBhAGduXvR/KaegynjSizchXNJQ483dkBQl9qksZJHMj6GOE644jWdMMowEM4aqVq
8sIMyB9TWKfp9xE+jFsT0pUABwSMlgk0Hno0y4Cj9lRFWldLJw1x5/Yh6+y4pFtYIIhZ8Hcfaj1s
y42baeXFAnGe3XyADGAlshACHcJIFU6cSCcMBJ/pP+XPTBCes8buNr7g2nvlbZIA0lC2rjZsahmt
pKiFf0pTZKVcWcqQ+sPo/FL2Vle5Hb4b+X6wimxLsHLtCWd+0uxnR8mwvDZGGTk2xABwZkib0N4l
QsqZxppKrLnWUG0V5SshAZQ1X4+6nD7f0rwEqmPKVYIXA9MlNTg6jYVXO2ovdnOCnlgVx4Jw/zu0
0uBjLgX1+PZQTjDFu24WjaSxsrizEqkLOa62fyLVkp6h72B2G1j1mLrMg4vhvqUyLU66HRfVuZz6
Tvp8OyytxAqKDqTxaC0i4Ld8fDAiCC5VcXiOs87q/sNsFGGfgv3X7Sa1xxVU2BYQm8RK2tBtscUU
ruLU4h9Ur/WZCcqrBld/5VOFS1Q5Uv1wiIc6uEvtFuBa2uKjawXZxgFS1vYXAxLiMEeIqfj893/d
0UVup8kkWdKpKk0peHCEFsgQxNSQwhYI6bmwCtiibivVVnoITTmrv8AciwewTDRTDmWXVfHRAkl2
MQZYyXc9dKjHoUX8/G39ovmaB8RKeYZPCPzKZaZmZL2QnSqQsBrsW8NtRRJ8l+bWqOcnVfHGBunL
amxCfBkIpnyMRbYG/E9N/AT3rjA3KYyMsjDo5oSTdg40EfyIOD9b6hQr2RI3IlxZldqTzuziTqQ8
awY1kKMz1J/sUAurOEy9uUU3foGoLjIWEhVgMvSJQF0sDeUSe4oAMxpkLFUTZv8BqlSiO2h7I6AW
IId0qTQ1cC5j4+TDsZWtSToXbQ8j3DfKMT4zKE/jL6Wuh7RgKq3q7/y8ax/DPgK52GiMYrxxiq2R
ITlzvosaW6L6ECFlaf6WyMIat8/EQFaDP2ixsUOWs935o70cGjoGgEqujm+vK0MC3ACdAifVnLNi
TjTdpLn36Jbj6AQPbSyLylN9J5C9dqp5w5mh1+oBKEj6KJwEiaHbAWXtm4IW5iwzPqNMW5wuE26P
3GtmdFYsX5yjErxqmOJ1dXuVlTOMsDDmfRg6woZd1rtlqdrgAe3onFmzeh3p8FPSTOJoRbny7fZS
qw/E0Ik/AOlZ9XW4mKBSRNXEK1aDYDgOuJJ4Ct7cG69t5bad/90c81mOk/r59SqpXCYykr7RuWnR
p5OsqkzdvsJpoxCYKQtdRZJUCcXxX56NlwjxkHp3GWHQNtPysuEAqoEC7NQZdSneFaWdbrzDlUuW
MTg5CxjoGew4//1fIdfv7bowgzQ+J0FIScQzouAbWSCA3SzJ/eHo+HYkHpHE7p71rIzf7hZIvcMD
GgAuYG4tA01QTmLQk2AONBVlGVNmr8xK8ZhXsn/KmyY83X6vK4khj4q20CwNyvhncav3YR0IMGDh
GdG1+DDhmXfSQenvojEcv8gDuIs3r0e/FhlHeMy4HiwjXEOXBofOMjhnSS32aRgbbh9H+dEX0XCS
y/wfbiZgTLT9ESGFmLDUvLe0PkjR9Q7OY1dhltKk4sAAVj2Abthybl056SzFDQiElD7l1fGLhrgP
yyQ4Mz1xmKSb6l0pCwXgeFSdb7/F1aXQMmarzi4ty0oCfKNCF5bqEDpf7k1xnd75ZWAzrmn7DQTn
ynE3geJAkYEUP49cXx+IqVCyHo3I8DyNxpjfdbWvVa6gINR2opyazB3DOPa/GhmaYl9uP+WKRRXA
XxC5jF3J+a42p2IkJQAvJTij+UlHGboJLueD7RT/IZar3iUDieehnUpf2+EoMYK0xxjKPFgmfD3P
jNt29CRN6F+6GnmtXdm21n1r8j/sTQPkO4BfPdxIUtc+zAxnQ22XC48O4Ou3lQymieVL55z6cmaw
4mp9ogvE2CnNtiaBaz3qed4Py50+I0ia+bf8FaokHa8QHA+c2eNPfYwqsO94FfdA24LCy8owhP1Q
D/vSj6JdWYWyVzbRlkTeSricUz/crMHf0t5Z7I66tvsqlqvZlEB0f4pi6C71MOg730aAFshk/8E2
st9+XHYbe2PlriOhoD8xK7Eh4Li4habQKKJowA0h6fzm5I+a+WQNvbNxeS/p4HPWwn9mZBSktGs/
4WEUrTagFoRBkY4YgqglmBBj1LThQc206pujjvGXJpO6L0bT8X/Q4zCn1gyLojhIjE3No9WguXC4
fTBWgjZNuxnQAtmJ978I2qmS1iG2FhjJVVXywBRm+mM6wXQsEFh1xeiLr7fXW/nKL4K/1I/0g64c
OsPeChh+IwTfV8xdHPOPpUTvwsp8KAPzS6VoP4ocL5fba847Z5EKg2ucIR4ahnlX1S5IyyivkgF3
vkArvtU+iC3ZbiCmgG4595P4T05MfSPWrZxeji6FxQzrBhu/eK+mloUwlAqcSJ34G52mxquzHCOG
aqp2t59u/jctn47p/fyH40tR8frsmpVhFkaCLEULmSvypEYFIFabsWCGWXLa3MIEub4rQqX8GVRT
7XtOVklvQ+LNm5s8nLfLJ2V8tgxWRZVKXVTSUFCEpGZIWsnmY20ZPq65ZlNu4cDWXi5yk7MCPz3n
q0TYqAf83nSaJX3Upti0FMHnyghjL9K68l8e7K+l5uDxV2TsIqkLhqxDMbCO82PZSt80EfeHUUn6
fziJNHTQjEF9C0DGIv5lPQVG7LcYymaDdGYyLt9PFcHBRorAs4daP97eN6svkZybvQmBGsTO6ycT
mkYzLS39kyYnNXCCbJTbvVo32W9NmVTnH84gtREVG4OR69lZBF9LBjTjnNDkgoMFtzKLHx2IGMlO
HUdBgyVWldA1sKZ7Ix3mZW+ShoNAIcjP48jXD+pog9mHo8Txt+NuD9DOfgR1LXtaoZf7t79TOniM
lS0E3Ol7v15KGiJztENMgdHeng4tc1av1gP5BFFlqwO89vk4c9wpmKZh5bNYqgk7WQyQ409J0adP
GXAozh6qW90kyi1707UQQ+LEWHAet15l2r3l5EiWMxgUems9ocE/nVtfl9/jW6llrtKgrkeZVZ9x
Xe+/9YxmturrtVtjljwGBkuOcjVPhm0oTX1mUBiGvi+f1dLP28NE2+S3jNbnnzIUXb0L+lT7QraQ
bpldrb1qtEzwWaCxzy9YbiBmeIwdHOtkZWP2rsnM4SDs2nRp7hgbucjqUjPJiWQEkOByyGUVZRgZ
DHxPRdv5hyrWpl3ZgQeTa/UfDAwxGqd/z0J802XI1tSR2gpQ+Kl27OlemFrnNWhWeyE6WW6XVFsb
dmUT8fJmpxkEUa+HIwGkxTaabPs0W+PVGCMZ03OJxVdFJ6oIvo1Gwu1V5arxiyKiuIxqHf2+fTpX
Ej1ACVzJRFn6z8vTOQZNNWkFrjqqMCyvqpt018GS3d9eZeUTgphiTknvEvW95bhNs4dZRgkvw3YA
a9+XeojFpjoc4yrZUjZ6SU0Xdz9pu8ztS28XANOiRggzuy2M1nEgrMhJdzL6KNFyt2G28bMM0975
oojUt3dp26bV70BqjPsJ/5VHRfia+DzB+Oz3eies/rFH1BuUYVOiLyf1nVWdk2a0FE9CBz57QAk8
+1gI5i5uXFXTo9nVreSNfZVM951Q5I8MgJtqLw3W1B6n0R//c2LRhV7k16p2UPux3LUYpuVePzZh
dC5SJTDmtrMy7vDLQ9N57H23clLnq2L14/DeyAen9lQt0pVTHtXpR2WqA9OtFax3dioA/D+13qY4
AIpaNF6c5ap8Gs2o+SEVpervqqBlK9nIiX8wE3scXGEmen5Om67smDPoIsIQy6mEJ7dxgzuPzJhs
r2QC0LqNrNhj7Ixx8qUAqbOl0LuSbYP7o9jmFLABl8d7rLopbuczR1dL8nr0j8+SFitulhvTuVNz
c6PoWNuLEE+40tCkQA9zsT8iUlDf6PFuN3rZel84CuqJAleiTnY2ztbaSsRA6EPgSm2q/Nc3X9NJ
UVlOYXCG7A8a0WrzIPAQQUXOQEUlbstaZyWl5+Yjv6YhIzNsXdx+YwnYgdpZOrUAgw5cj8EnYxxq
F5cEcxejALijc7zFLFx9Rv6teHLR/bkapJfIS9aYdTGF7Pr6zMfzH1WnMN+1KU4lt4PIWrCcdYAZ
sc5o/OXBri0AcH1dMZcAsNIxEVIDmhZGFZluhayqvdPSsdC9KJX1i9qB5Pbi0NLK0+1fsfbA4I7m
keuLlNDiLfuhlI3mQLcQ8dLgGSu53NOnyv6coSm9sVNfLtFlKJvhVbQf5qHyEjKWRfCvmrhhQEUi
OH5snbz4zjzUEshvRXp4SNOpHw+t6ufp3QRx+z5oGKC5cZuYXxMwnY8Z/MnmrKWGhMDvhMGEKxsg
mvDnlfT4fRSYTu5Fg2FFrhS21XOZ5ont9XUDy9NoEgmDLGYjP8BuxJ9JVXPpAF5VuWSOlYZub+f5
XRX40ZZQ8cobBs+COB3CfoAgl/t4oCeHnoEqnRw5e04SzTmK0dTcVB7eKO85Z8EOvD7WMSCHK8vm
W9PFquNbQDHapEHHQWTE3kJEG59xrZNEq1mfiRQW0WA5oyiE0B2oG3zGSB/uS2iLO9MofLdzIOt4
ca7rP0VnxvvBTL72XRjtg1b5fXvXrgRZfgJdJJiu8BCWfWGlpZGZOxLHtNCik6QnKT5fkZj2AIWU
g5LkwQZoYPUj0kKaL/sZpTv//V81Yj2hwpDWo3RKdK1zc79LPd2RoiNqDfZGsb+SwtB6hgFFE3Pu
ky0CejkNWmy0mnQyAis/RegXnnqnMjaAjmurUFjPgC6cvq6aQlFeqkhU+NKpDvQRQXVcI9UGg7vb
32l1r8wgORNOHVPKJZ4S24HIHkYa+LJfWWcH7uspHzT9XWfS+TacYfrDzFpG0LdzzHstM6ZwBwLM
fH/7Z6xcJQjeYt3Cn7mHsQhyg9OjgyJFtPUTjMRGLNi9DhemPanpRPdmaI+MDeON77i26IxVAn4A
EwgpmNdbpmQylelBz5Q7DMx9IEs+MqZ1/pCGSXnqgrz8oLZls9FhWLlUHHYoIhjMnzma84/6a59W
dRmZw1AABAsj8VkJQ20fNCUgRbSGdoNUZXdDbOseelW9q+T/Yk86402gt1DgXHdtZPSARGCUnEuG
nA95I/Kd4ojfvk2ncXak33jF15uYvgbgDki3s8TIsp8cK40iVLX2T+FkqZ8sRNxmL/hx4+xfVaZU
pQZQLH0GOvNn/hV/vdNRLZuyYaoBX6y231ddJd61Do4LKOBZj2WmIf/YC0CJ4JfeXGiwNLQAqlL6
izNe6fXSGRrnMVKKKAl2YSsjnxOW32tEhkbXyg1/SxLr+rQSCmhpzAKGjGsZS7xeLhhtfcKBvj+B
xmDTlG0hpW4wQv1811lDae4UQSPUm3KRjG5J4aG6qdrn5NTo1cQbeJaV106B7DCz5PSQKC3OTxw3
pgw1ouPZc2dyE4D72T7gbXyJy9b+astlqx+CWrN6hkoGxcTtmLGyPB3l+YIhPeI2XYThdgq1DuO3
5kTaosE5prHkoheKlWQSdfd1DqpTpKl1Udvsy9tXVknmZ113OtrLaOW0WErWfdVzAfjIndoivZNz
vRxcFJX6ozIF9l1VlZjCTbF/vr30UlhDB2rBHph9JhkRka4sdoBv136nO0YP3dfqLknV6MluhJ6y
U7twOg5KLd2LuNW+OWPbMTWK6kMsa74LiXlmA5uVW0Pg/dX6ubMR2K6iKT9svg75B8ghWOevt2ah
wZINY7U7tb1kfrZz03FzMVlHOAjTp8oJtedWT/vn26/jKs2g+WbQzLDpwYFdWNZWpUQjFzR+e+rj
1ur2ku/E51Ee40+DnvfavlIzhD1uL3kV0uZ+H3LX88QGc0hruev7hAMYiO7k5NS9hhqNexSw/f0/
rAJ2SJ67+dwXy3Tmf5yd17KcSLaGn4gIvLkFyiC/5aUboltqYZLE+6c/H7pSUXU2oRnTMzE9oSzS
rFy51m+cHtlat+Ns8SL/1/DS8k2vr8nBmj36Ft5o3ELgBbYeye2aNWbhlm1G0aKdXOvS4Zl3pgF5
1Cl4NAoNe1jEKip0PLpvR+mWWrHxb+IVUFdKUJc5emlue+hNsIXam8cLCwMsZ5OcpLtH2fp2mLqh
UmHHcryak+NeBux+2rCMbe1dYTj8VyefqDNQALHerFlVvUO6rHJDclIjC5DBMI/UUe+2JuwNcCQb
fRqMCxnc7c+pnD5Far5Zr6kyIHNjlFRd/L5Qq9S3vUpXaHzPy8+/3DXbmJTXHM4hmJe7enRdpWMH
AOyqkJ6+G8y+eyNrVDeeH+Xhl7lU8kHv4JKzD39ulVnWmCHlluAoHVQm5i75kDXvad/qF/RtvOzg
yN1FevrhHDX6aiRpZE27SJ/MPfh4zVquK9LKJw842yunbPMPs4FK3awhe4CeaHNNoBD+bQdxG5le
Av/kjqGWfLuIdkYzCBSIelWUpt4k2bInc6GXYMOQO7JH2P6sm/27jcV9xuptoNj949A1WherJmW9
Am02T23sLa/61k4/TK0pj/xn7hMJBsN7Bp4RyS8ZzLbGf6RMMx1Cp7f19ToVSvPFmPT0Jfmom53l
1I6eP5pdhlJeZ/U/psQz37hQyN/mORXBgxziLjbQpoEsQE4D+nbToL/9HW7S19ArSfL1Ri/fQdbo
zyDBDr2IHg2zkQ3RY+GvMFduhxllX1m5w5Zlg8W5nzRL5waelsxHb++jgXa3g9B0qTQwQa+aVMyX
eTs2JymKv0ZdMWt/fM6dNCofadj5sl5R6+/8tBzXp9rMf0BSHcMG1ceDTOvuat+GM6iBwfnZLNe3
j/5js7RrQVXRUdervdjrqZJWF2WmOWPXvaKtOKpGhJrnGD4fZR7O5B+D7mayLBfNWs1xvbrWrF0g
qiNc3Ez6wf67P3QQuSl48W/iGU3z208TOq9re+UcxPq8vEv1pTn1Tl5dE6gOB0PdfxAJO8rEUDG3
LG5/2SpKnvadORrXUhFpaKYgeMyhO6K+3X/QNsp2pKk4Y1ixi1hbxRLMYWNc+zxtAn0ppmAy5vpD
NlB9f36F7u8BACtsDBgEQEfvnrIo/haxyFTjuqyr6rsxfr/L2rlofiIQMoHG/fL8ePfbEBVb4PNY
2MPR4Pa5XSvyn7Gwh9SkIFCMl0mqzfeqytdQJnWSnfLCSxr8Ggb1oBDzaEa3PoFDDQbU0L4MXEER
dlLEVq8AOdMQpN4YFBrN8kox1IM9/2hGqcVscAqmldLS7ReWvOQaFSnla1OIJkr7QXxKGnt9teb6
8p+3ULI9uFm3Q3R754A1I2niNuDmsfdPOMuTWlansD8nPWv/KTKBXMOao0nuG7WsdNLbTrEu6MA4
gU6lP0Jm/S9lZn43KujnkiWRTpDp7m4ihFa7Ai1k57rGmuIPnlMHpog1BPjy+fL8BnpwAqlug/jn
kx80dpclpUuVSPu6VkZ6gRRnhytzc3p+lAeLCDWGQwFAlVr6vjwIBRSpL8Io2Urj0Jqz5HmqrSGE
OFpfpmJWjtKj3WfRieViQw6DHBPkDwWQ213jgAIo6TAVEZUV95UVS/JMMz163z0YBQo0NwsIkk0t
YBePi3YwvKUrCvg6onyjJVkbrpV7RPLcnfHtW9D3InWl4UIX6+5bzEaIGuhnZGoIuGPrpZ2GtfjX
GbW19s3FIBNKQEL83TH4PSqAGB51tM42HYrbGRz6XoNl0RbRZGXlx5wm1gvkA/Pcn8q88nD8ajYa
8ZCBGtesxHgnXPpp/8tvgBXN3tw4DPtSmWKYy8ylWkTjorrvLYOEa44dx2+SOA/sbG1fK4rX+PaS
y6+F2R65yD2aeOB5tPN4TPPe3P7+H3d8XdD6Rdusimgza0G7TMa32LFRe0L5MNAVvXwNOYyo9/xZ
eTCqAaUe+QD69Gge7rbuOrVz5y1NFa2QzZ6SXtUvjT13nzt1dl/ntfgvA4Px9fkxH2xk9hcde4cm
1331RqvKol/bsYy8qjE2m5/GTxXEpp4fZRdZty0F/IALWKdWA+J+V6fBEAOAXKOUkYYc8ne3yXOB
POUk6iuZTZuEElFADEXzJLd9UXlWe6q7uM2env8V2/z9Ed9//wp+AVBedG3vW7RT73qDZhVVVMZx
9zU2xx9LuVi+kg36x+dHejSrv0GHZIgE8v0tmWr1uvaZrKImjvuzV2AIshqzuDw/ysPvIcb9vioo
Le+CUNplaWsiIB11OU9PWpCtXxkxQvSd8pdwp99Ttwn9cByR4kP+5fZAdJZV5WXayMhxZv0zQqEw
QgeFs/vaVuYtA9ar0Y6SPEWDlEKkJf/+aFCa2cyat44WcLbb8SdsTSEz9XW0DkIJu2FcosKth9NU
mTIcpE7GM/fGQa7zYBUBKDhY+qITBTFnN79TXiUlEoRVNCWqcTbiAZn9eTrStXmwirBi6IFsffwN
s3r7aUY9Krz14zJKtcL0RVbXl9rQV79WlPH0/IbZ89S2ZWQsCiImj+ptOW/HEgW1e1XhtHcYE88X
o42bDnEoQ74rJsRyzzXA81eJ3Y5LONY4a7zSYewpp3ZxminIVa8swud/0aMpRjkKV1DocSij7n7Q
LBH6WrWFjx/n8kejTz1keAzXDt5sD4fh/gRhReGN1sjtdw9zJxrynSoSTdc+JZNwonh0lYOP2VVm
fs8ufzyIxK0Pcke2b7JCb2evKRHe8oThlxQz7dCQQ66d+ySdXphLOit+Pir5pdJdqR2s7oOP9Eye
A9TDoSCxYW8/0psUSKrd2ka0PoyPilVNGFEPR/aDj/YQIkwk5Jv4BGXS3TB0GibeJbKNEsVUP3lK
G7+tWxWxzVbrAuRPKWoiWh2M49qfi17zAl3MzUdLkeLgCfng4NCjhTBNzxKp1f0TMpuHVu/TpI1A
gZRvRtsqv1AmwrTASP7W1oxzgwTN9loFScC/tp/yRz6Q19k6a7ndRAM9rdNYQp5jD/1lC3YDK5GM
bzpQkE7I/HaRALpzrPBSFpHqlFPlF+w0vmbyRs4o16d6phTfvUsQzk/+duswMpnOhk2ABHwHli9K
UqEcfbGIemXy3ujhfUNPHQ5osncblFEAD3GBUIwlr9xdIrHX9qWriRwOmTP4JbRHv1yao7N+v0G3
YegWwH41eKDuN6gskowMNc6iZGw444uEhOBbrfTqN6OQU/xJT/tVfTFNemecR3XMALNLq1ROdABW
4foIcuR69Hyc28u1/F7brS26EXJ5oOxzu7guO91JcTAp68WYubdU0sfFTLAFdGY2HA4m8RLVbbU6
furm3g+D7Df24Yep+cs4zbZGVi+Er7YaT6bZNrpv2gI56bzGMv3YtbUoEUQS2RFT5e6QMZmoQPwW
e6Xsuz9k5jCW6ZgbIkIFZn6Z22UWoTYeP7WF9A6u24dDkVyApkZC5C5+KR5NYumtIoKNJK4YNuqY
3wjnmq3Fp+dX49FIxOeN7g4I6Y5vm8gKCFvS5xw03Jl7o+2jIp4NhBUK5fT8UL8F426STuZuUzEn
jeCxSNS8DR1j2wn8KHIRkWvqPyuTPhnUNcP7pMDoWvyiL+T3hjX4nucqVsc2rFvX15JB/QbJrS2C
ph1Mg962UIbXVj1aT33RW8rJKTKnCmbdLf9V49jU/LGbjc+VO8arrxcStOmEPPTR1zycuN+VeeRI
7mO/3oDkp+GeR85UYRmvz7nfqG0TjDRWDjK+R8GCJzyGCcwfZ3l3ZSfzhAlST0gyM828rsOSvdoU
58/PL8+jUbiywbkhVqVRMrpdHQC5vVc4Th7ZueeGeYrsUZUtdvj3o3DyuZsBunCT7K7MDnU2ivlD
FllysUKL99gZ3uGRzPmDbyGCg/3YwK4ba+f2WzL4Kvj7MGOT0JN3s9t3oWUjTf3X38Io5JEAykHp
75vMi2JPpTEkjKIu7Qkekjib8WQcJGwPNhp9ECpgCD6TTu3bP63iVVT/BLGgbBYHEWTsafx4dt3S
t2s8Vg62wV3mxittY5NsxFZyqP39LmSKBGO/5hHwkOWKwXkJiaSAleeN3vpl1tLulKm58Y+KmePB
Pt922C4+IA+FiPvvsHenltaljr0VVPKo8lojbI2kUWA+aSuela5avdbSefpcAnX71SvC+dmo1s/n
1/PR+JSY+OdvT4z9CbBjS5Rli1/9WMpqOZP1uS3s4WJwI9sTInmd60371AG/G05ErLYMjdUV1cFT
drv697Pg8Q90+AGh3aXOhQqRMG56EaXqKC/G3BGIkQF13/daXn5IRY49emN2RyXmB9vMoFTL84NM
kl22y0iUyp0qj5pkZE+WsQSxWzaWjza0A/YWGsPfX3A8Igk0W0mJd/s+vzOczklxgIuqZlJ1X1vN
9n3jNsnP2Vjso5TuwYzeDKbfRgNhxo1ltTEv9kHIlzifJqHVd6rf5Z+UXP1axdaRQu+u1LulOMgD
0GpBC5iQuj9EQ9ZPjVebIrKKVoy+wOrmY1dKoE5yzlR3U1KS84GBzJ7D/HtQmvvo0W4AIECTt59Z
dch5jnUqIuk265PXrAnSY/NyRevOCBO7nM5j0Yhwzm3tmnTVGORJ057IH9t/u6U8or88mnQuRjhZ
qPcCidrVudg9GNHrLomFlfPB6ji8mD23fjUkaR7GvJuAi4tqOQghDwL/FihJqynZOuRPt3OAjpMo
baUSUdzL9amvAIA1quL++3ygeLS8dGKgEG4CKbiJ3Y6CRM889T2JzJq6yrlU4u6MIkHzoQV98F5k
wxGL+NHZ5IxwLDkvHPXdyto96XnnKcylQb15XOfqZCWDewE+Iw/u58dDkZdTB+XS2d/P6mzPSu1K
EdmtbvlWM/9bmxqW856lHdxrD5cK2gsgQTqsdyEgx9dSKQDtR+mQl69UR5lexNTWDsqtD66zTVGU
LHpjleFvdbtUntp2gzPx0DJzuY5vy7hLcKXwsrU54W6bt5GdJYYeevHcOC/KtEp/Pb9V9tpe26lE
t4NIgCASudX+1bCaneN0K6m8KF3EHEGOq9dEQWsgUtZWTF8N7ISKL2VTlSJwKapPfqYsMqFV4znV
pyXLbTPM67ztgtXKzfJUrqWwz17taUeGUA8WhF+KEwGC/5ux626XgTMujbTl7HQdrxpRZPIlxY2D
o/NoEPYxbWF6mQyzG2SMTaq/oKujjPb9hYcNdqLrcuR9/eCAbm9LNjH4dWqlu1VHQagce2RBI2tq
nfdavGRvO2vO/llqt/jUkKsXB3Hn0YCbVhL1gt8dy9195oBoVFJsaCKlqpqwz9DS7Odkee0q6zd8
QrvT87vqd2q5SxLI1OmNgnTdXvi7NLqO3VafqjGNetlUT4a9pqYPlS+1Qnre5QdtisfqtRurNlxB
Op7XaVhHyvvmtLywl1W3zsYg3Dwst5bbP3kuDQkuIE+X0O7laPjqIjCB7vNyNoNh1rHKSjQjTU42
LniCqrZrUIeB46P4pcw1HEbbRCCgu0nwnAtVVmfPyZX2RRO7Ro9JVpEbocydlq715FXOudXm6m/1
97dzxhOJ8jSVBSZlNyNolZsuNFY0ZBasnCZcQ9AeMIww7rvlIEY+Wmy6quTiHOutQHUbUwr+1kR5
FX7A7C1RXOrlx76viu9wF9UgE4r+v+wuapkIgaAZxcW+284xvApTJoNynbTBCbEbe5NoJu9Nsxtf
rKtyJH346IzS8KTWz6RSjt5N5SqFOgDeUa6xqnZhZmDTVldreRCZH9w04KSRoto61PfdaRUd8qTx
bOWq6b0KtavRXnay7d4jCCI+PH9cHn3Qn0NtC/pHzRKCGOrMLjJKnVH0gakIeXEqxKj+h1FgGlAU
ADKBiNLtKLa9zum4MWaSosWSh7r4hS5efjDKgwuNpiGgQ6TfNibzLoAWWToXmlkmUewYfVAKTTlB
B8/O0Gp1HHna9JK4hRomBTHv+e97tO2936g8bMIwMd1ti0HtdXhHnLBh3kxaOfKXaiw03xN87jRK
K3h+vG1X72IcpUsPXsMGLbvTHPKA4PIOdZAsMxflyew09ywo/52XRGsCNFQKiLPLEefv4aAaxgp0
hfiPfY2qp9la5JabRhOurCcxrWMwtKkVIUnjhGNl9VePmurB7fHgKCDvtHlJbcVaa2875HR2EytK
h96NW2pvamH3PHad4bMyesb5+Ul9OBQ8KtC5XPMc8dtNqtM7HN2C+7fELv082HHhS0Umb9xm/Pk/
jMQbDwg5F7C1JzTlpSctWaPI5lpNMwRahoECDbZKfpNDPB1hj/fA1S3PguBDgsfZ4w6+0w+Yk7Tu
RZpGXT8Mr0xXEWfHLDACcd3E/tBNqPmdLLmuMjDjzvxuVkbzqlkl9iDPf/b/80O25heHhdbitsP+
CDZJ3ThNVaBGnmmNEaZaIy51nA/nSa+rEz57Cm/AZmQqtApbPAuF2S4e2tPzv+LBWd2iA3cU7Dke
Yfrtj4DVU07WjB57Jwak1HLnpzT0DkknYVFYsZ2Dj360qwyaflR2N7/EPaihqCZTjyuUWpWtvhdW
85BBT+zTf3vw0UfClA+iObuJPhdVZArW+6bGXK1NHVe1cs3kNAUw89oXi1DV6PkZfPhJpBGbOiu4
4P0luMjGHqwC8u9cZ90YWuC1rouA1uWPfWZ8e36wh8vFOwj9nU3sbN/uSifVriodxmEKfcsKyr5i
5WKNLkheaeG08i44WLFHI0JBQHALIRG8f3c5TG06M3cLHHaYCOjk4/k+AGPIk/gN5uZLH1qFdNSD
gP5o4SiM0MLfQKF3ENSmVnioFUMS5VnOMZSmB0nAPhrlUQQnLSOvoPJwX8eO4RbR2iMVb0tlAIiB
i2lzaSGsnVGZ719iN4u7+Gqk1uX5NXywYbZWM/qaMP4gO+1m1JsoLqWlyra0cu1FmlbZSRiT48fA
Bg4W784NcsvLNuACjUo656zj7fFG9XtdvHzMojFNpHrRZdw3GHwX8RoMk94qn+PJauyzIXWZXUvb
UpogLjuQMfjvAo1Rc9X9oLopfdREGNVVDHL8VOA5ap9zK7bUg8Th0cz8+Wt3EbFVlrzoO4m2CMCR
0FxGxOumXvcd3rAHW+zB4oOhoLeEWrvGNbcbquhyelD0qKn/rONHdV6roCppHRtK17ythtoMu74f
DlZ+W9ldorKRpMggwVbz2t89/pBebpuqJWdwSi9/6idt8W1FS4NBGHrg2oUSooFhfmN51HAcPPn0
/MZ7cJRB5WzCDNQat2vwdjOMVWr3U56kka2XRhkmbUHjFOM9qV+SGWMOf1Gd4egN9CAN5Xmw+eBt
T8Q7HppEkAwgJm4KnqJnL7Wh6s7WNInN1lNjE1Fi1UQ9AhVM/5J6s130xC0wdBwxmyL57nPnpM6F
DgYzUurYfls5ak3DL9UCPW+dg4V9NLOQblCW2sB4tEVuZ9ZZbLB6cuuF5PGW0jeGdpG2wBm5pnKZ
qM16cFIezSpcCl5FmzTCneZyPsjcACGYR2kyJl+mTtQArhpsXS1tcbB+Hjw8DokLZ17vijwY/HfR
fbePne1dgUggKQNre/u51qDFdLUbZnZI8wHiqGI2YQGPI31hIHrSnpK8Gul3jkkaGj1PXrogqar7
reGWb5W0mz4lrQIsViR6V76Fctpit51o8QvHGHrxFMdZ/+S1bvsaTV5VD+rarddz61pVeXAiHlw0
0E2hMREh7fvy+9ymjZk3VEeaOp/fWkutJf6ABdX5+YP3aBiPngnvExpGd1UmaE8CBcIijcpRWV65
A6JKpekciYA+iJ5IxyKZwRZES3mfT9qdtQ72ZMuotmC9hAYMFHSxlRqEnElZ+Pvz36Q/2IKbAT0A
H5qnIKh219iIyVMttmZJbHRuco67eh59EFr6h0ya0xDYaV0mPtsUg/BFX+ock2HTg2HdzUvxXepW
vp75jqwIl3wZfhpovq2BOettcXUqhz9glgoK9IPnxt2lwgH1aYKaMb011TSZPvS2nYjALPHzCPCn
T5QXKNo23FjjULw0k6F8gtm0NgcL+WCKYfJhiQ30jiLLviiJEIocnMGQZMulXIO4GaeLkZhpHQ05
fz24o/ZU7S2CbValRC+eCNzfuwi2FmU/rriiRjEu9G6AzlWhBYNUsXMurQK7z1Tv5fc+w8f6lQp1
XL3UiZJPvp04FJjAlXaur4ytNlCfN9BlnFZZN+Hz++DRlMCIA9dPTo8Qxu43lqom13kEb48pOeuv
1sNZmZfOt4riL7Uuf08HpFFgn/DIQHzvhurNKk1xdCkihFK1M2Jo/Y9YxmUw6Gv56++/CvVouB5b
d5X+0G2ES7budo0ETKT2lXtehGGHPTongS3Kj8+P9OgYcT8BkKM8i3axcTvSFItBrJ0sIqox3wuZ
uScP9UlfRTTlyfSmMcDKRYSTVuffnh/4QVD67f6DShOKxnfJSNxbiSotZrOq+vpkLIvzegH89ff9
200VhqoMQl+ohuyiRNGZRdm1HdsDu7brKpT6lM74fSmDdqTsvt06u1uJoahHcjMBUdqndFmvxlJT
cz7ITdIXqZzKoLV5kWXDonEBKWlQ1Gr16flZfLD9PRAQ7BDgCPd457jfDFBGqDPZ0naAobr4Za5h
2FY52QGI5MFG2XiGGCiRY9zr7PSZ7rVEYxFNszKukacj1/siJZjWQWPMsDvWvJrnNyNQU/tDkrh6
fBSOHmQ5WzeGoMwFw2twt5b90ko1qVQIPKqZ/YgVavZX1Hbyj5pdFI3fObb8iFgXlVqk/3L7vbLU
EG1aMl7bHywze6v3hV1dRhQZXoLxch2y+yQx/SKGXnt6fl0ebAYePTQmuRFhBu+LSpljjkMu6KbV
pGQXqc+2X6livVaWsQaFJL+Ps3k8IHs/XCJAmrwmqS/RZbg9y26Nm2/sjCIanML4pnlV8Wmpyol3
uZle8q4XryTzy/WmWtHzn/uomESGwSnmOubFvB+a6tFSYgYpIt1Z0srPJFRsH6bKmgcFUuxNyE1T
FAiKVHUZjKPQDGzuXAOK9tgo75//MY/OBBSADTpOckij8nYa+tLg7exYBeqTduP6vO/1r1liNpt1
i9rPByv9II7BkoEkQy12S3+2X/NHGY1XtkyrmgsI6J8DzaFDiBF9ufDvv4l8l2rERl+70yFKyFco
HA6MUmjOEyBaw0/VpTwl3IsHH/TomJGMUtA2obDdZYu4D4pG6W0YbFYsLp2UThYYc+p8mcWU4les
D+Wnv/04WLjgiMBTkcyR2dxOIaLAkPa9XEZ6gXi775q4GyK9WPeWX62rfTDag6IEmTDdTwrLNuFs
T0wpTcqASkwccUcXVfGhytGSLqUlPgs4wHVkys5tgh6CYP3kVVOa+DHG0ma4tJayXGwu4oX6cDLG
p3Ky8/RkN+ZUnppS72MfG4rG/OsFQbEYaaYt64Dctn/dYR0P0QKZzwg6eXvKvNl6YYm6vnKkxNve
648MtS2m+/YiA1i+uUXzXgbXvid4gKerqbtUeRQjHRyQdrRB7mLrUBqjc31+5bUtZu/HIvugQEox
CprHLqajHIZfmtYXEUFl6cJ0GBFktzdZah8VCfVjxbP9W1x0TXVZnTYbggW6xuzDUc0TuNJNLfym
l6n9ElT6/KKYE+8nIKZ2QAh2VuExJNOUhFBd7Skc84nb+OD36/e/n4bIb31NYKI0U2+3rrOiges0
AKgyR2vfxZTbcNQmr4Pqqa920MaW+R8PRw8WlPSIQMIx8w9SCLm8sssCjeQUPk12kPTcn2Bkatjf
AGMovN1plTOfA05z21WtVfVHLVNs35g87zTKUftUD/OX5yfhwXBb5Z6AS451rzmfKeo0FWNWwJzj
PZKiWv5myFcATZ5NUcdc8yPWzP3lytElKwYQ4D7AyuQmIV4RFtifrM/eTymY7FlVF8j7pos16DJc
kTvPD/Kf+zgPphlBdmyJSFjpqd+uNGyACg6bGKNaqM1pdbti05l2Di5Sjti2ZXZHgpYpj1qyHPhz
+86XLbNYHUXhRV3SGunZhsWSvCkXxzp52qKkvpyUSQumdHa+af1UdafUmjsnRDZhXHzpKuNPTFhK
faOl2V/72Ure1nGRyjdW0+Gl1mpybF7BKum7YCrnpaLN3KYJkB496S7xEiN21iT9PL7rprKw/WzF
ZzyYRVzgPjyoskXx3vH+adVC+Wo2lnwnuWUTynh6/NVNknT17YK0KgR2qPxaUTZbwnIdqzeaTPp/
lmUu5CtvnecfljaOOdQIaywDQ8DrCPiUtPBR3EMzEMBY93k7wqk/Uxa1zk1vpUuwes4i3qFUVnxU
Sym+OrlefdXmNW8vqV50n1OXuvZJy9Z19Yt2mnADGmIh/kMiJq2igdqQ4rtekU5+beHp+mGKyx4D
EbiRwrxMk03rxFOGpf4nyQxqhMvSWO8VtXL/zSavsU4Zefh00XFmE8goiL59JRRapa8kdKkkHKy5
EC8HqSzqS0DjhvHvWHiZ4iOuNK0/iGgCta2m0IGra2sZB5m3FK+lbivceG1bI/NUxs0HaSlxMsIW
mT315zo3XnlV9GYyXudGRW8WK+BZ1QnNjlIWbYSnNsDUn7qbDnYADqucyXcN6yedhdJ+yQN+uYhl
bbpg2LxyrjMVp/FauGPxM4314SsNYzIVCZzh06AiwX2dC/4PPijLqQzzftFnH4VFB+MgMPc1Xnjp
1AQAiJJfblkbZgDfMV/9oZTF92pJJsjdMploWjSu+x5hY60AESbTL40V1w0Us7b41qPoWgS625GT
L1x2Hhg3gHsnzEdk44Pm0VZfrgVQnaItPTBXMOZ/xgnya4GmAfYAjp8sSQhOzStCyr3z53hJtTek
Mf03QER9eUrrTrSnsUim1m/xuht8G7n/InA9pH6D1lq7X5xxKxyBVzwtnVdmfrb09iulHFygdg6N
R1lpQgt4iYggj2t7CEYvzZ6UrkX210JPefAdsxleitwtKsw2q/Zz0ojiZW4Z5UUpZf3vYtjSu+hi
0eqwwzejCDxEiJ+yvrJzXyn1cQ7Y/iLHJhFFF79dLec/bTTirytOeS+qfM7mE6wavMFKtTCKsFe5
Z16lTaNDLhG1+SKlXl35aj11L4cMZTJfOEn8pK1q9tXjCi2QVc+SD5WI84+q1azfUyXv1sDKUm0J
cj1OfuCElCp+po9FFghYlomvYEO2hLFwSvdaa/382dAb451XF8bgZ1UiPs9itT55iTlMwdos9ptB
giwN08ydflSmsuj+MFbUL1vXrVIYXIMB9b+rcwS8HZmpYVqNy+B71Toq/O+Dd8rdoY1xmqjytwi0
JhpfljlNHg5dZTWhsXTZ8gPaHke58zIrDSv6f8VV6RvzlaRl9naNUy+UMNRRMsF0cvGBHZprgEbx
WIUVzT3pS7T7All003vFsNsuXPpJf2smRsFfrLINZb26MpjXyUoD6Q3l10y0xS9scw1ow2WtsbpL
4vTswrJ81yy42gfWkg1f0qTokqCZE7n6+J9wQMZ27lGGtsrmX2FheuXHBDMZdjjUxuc+te3PtppP
vzrbLT4b5SDmU2+PvRV4nZ2+s9CXSy7gySECLWUzJGFatNYARItCYEjC72lkOUnc+VOi6BezEzI5
GxVNJH9Muvb1LHRVEOnk9CnWdYpfpUne7FdObvzI1CxJT0uLYNRZiMWltEP35ZuxlnkaupTKsGtF
BO5Tp6TxEMjMtr5Q32v7U64kbeXDy1x/KfR5Nxrb7K7+qinLF4y3yzbwEkVeW5NHdTA1QkNsAl1W
EdrsGc/XlLp8B8ct/wrAAgzY2PXj7Hue2n9PkrjBPKms1H/wi+i/FGAtkDDodPG9sBa7OSXI+tm+
N/XoPjoZYwV5lm0cC9hmlp/HWf1ryoAQha1l5/I0jrPjBI2rFm916ABPGqyEOejnNO0xXUuNzzC5
qUGq2eDWn+JetXsQaWP5z7oBTDiOmtKe1qTEOlF3cBo0NdmrIU5vfRu4Tjp/rmHpkJpiWWvh9lRi
US3Q1kQPBRcDzV9bHeFMirZo/NrlujonV5kcMDiOAnwBnCoiqqZZL1GlxlZ86ap6Y/w5Zsak6DMV
/8ASQlcCVCA1econRf9MeaBqEHudAOgNVWX87KTnvYZ9BN3QWeC4+I2shhJvy2J5MuaxfmWJtHN8
M2kBN3FFireL3i6fzEqsn6qiYa8iFGb/cmPyuFO1kk4TO4T+Ys4Fmq9Fm7jN2ZyxrfO9eugXYJXI
gfpKLs3ildGMZpQlQ/pPUhEWcEdMUxEs+dh86kwjFed8hOQyUuavXiDFsza0f8wumutO+wfzwRx7
jJo/YUDtPSPMD2pyKltn+lWPq4GkNsQeqsmyIwyqXeW9huQQJ+EyLM5F08uuCYzYsssAzc/+P6uM
C8tfazVNz/nSO5JTlni/IHG3WMgSTRR/rbgtAwkMMMXMNcMKlB60/DVk9riSW6QVteiqMBdfA1bQ
B1rSJoWvTaX3Nk1SRFPUxZqDpcDcyjeNJv86FkP6X1Xr0xjGjnQXqtqK/ZQYasX5txSzpONUWCQY
qJoCUOJiFQ3r7JtD2b1dXX3ogoWU+X2sQIc7d8T+aLDn2AtnGZMc19xEOrXCZXCBU2co30LV49a1
7bj9opuVvgLCScTHdlm94lRWAGB93KTctzV6A2PozDF7stL7ubsK2Gr/GaVSvhNKiaGOJU05BYnr
1iKYcm+cw0VsUYsuxvI0J1VmX3M9z14jVYWsZIddH3gOqx3fCRwklstSQfI/EyXUdy6O8DNJgbac
qkHW3hue8PkT9ha8fVuzcWRYWgtQt0XZ4BLcN8v/cXQmXXIiSRD+RbzHvlyBzCzV3qXaVBeepFIR
rBFAQAT8+vlqLn3onpEyycDD3czcjIp81L06uQ3GlLmqXa4dEttEgiFO7za3jlMrmetZ9qowLFtw
P25W8YpS7f+Nh24fsUtj+vdCQWYsqSSHf3Xo0X5m3lpflniMMt4XbZ9lvMsbsQf62XUHrkEs9+Ef
xmmZqlz6VNiCPInB5EPocvk7XYdNSpqgO4hnE//q05Y3zD3m4Lpqh1TzDYA+82qmKBdebxT5eY7Y
ZF77Mr5jlmtsnmBgq8qwDVb3dHTS9wsrJuriHNgoKhHpICPqcWfweUWy9AEREMkcSSWqLnfMXo0c
P+HcLphSDLmalo3/2GzZg+zh7bhnElKFK5MZc9k0nCH8WU/j1ZIa8E/50dqwmU8Ti5xyIKi0X3zO
SrWv3Sf5t7bCKll4P4dB1S9OtGbvyeJyydc9NX1tiXm6GCGq+TyTkok1Uex7Mwi1ciQpNjZ2OPCj
A4USj/J9y9xNgdx16xW5r2K86m0TPA/z2gfMH14T5Gr20TRm6+yNZ3dyQgTdERqNElYD80PXjNVD
mH5HKosQphgtUoTVJRNWT1jn7gtzFlA1Gg8yBxtoy3rZmuOF2/1Z/fGYr8ZQOE/D4GJStCBUf/G+
BSJFNGOglrcx8vEcdYR/NQ6Ohb/DAZboMWvWn1mjJrfodLp9LK5X3wqyZPaim4N+umJO9tqClQpu
Eodhp6M9HML7OaxGuMFUeNdmdzxzGZDdLXmfmvUZm5SIT+1GPUFfe+x+dKptr01cma4YE8xKCz0p
+zYh2tO58JbYEAQcWFuIdd50jg1MpUgcN504eSuNeJGNTDYlR9UbC6ik+a/owg23oqxJ2pxbxnHv
PAchyA3DQdLnPrZpjFKbPzxNTSOXHOsf/y9r5xEtSDZiVp1MajiZduSQhQS1mBzDj+mxRtIoc5wH
qj/B6unXQw2zLS3Nx8hz+p4E5sEOc7ntnQY4T2035xWkJeqbaWp+Lu2RPbCwwP1/xPtszgttUpi3
U1b/1VNQ/Yb29IYiSid3K+IqVPy12AjfS3ikzzmM6LCFGz8NGAbO+ejM3X2tXAjYfYzsbwKFcIbP
PPagi1CqxZQ7ndefMPLmt2+HMeds6EfencNbv3DtGzp2SNf0u0gPu847upffQ7/x9fxl30CX2QO4
r+BjzNl3+uYvI5r96lUvFgiBniMaDmrumCa2yeStCCnClY34wMZ4mLb0zBjDAsRUBfoORUMUFt2o
+r+ER81/wzrj1uhDDN7ySSxHU+rWCd/DldmsCG1i3hloKWQULHSSKeX5tquHsCl2r9lESZunvp/P
gKWIPvr9I7LxpHLie5gtI/8IPlgUpfNxmk3bsouyfmZ/aZPvTdWYz2gdkHK0A6NTjjjFeaBjjxhf
16mvLts0eCZfV235mftoak4EzS8sLwA3aG5Fu/8aGkzocp3MrlNwwbfXFWEoVJu52/84pm5upG+X
9r/RQwoknSF+FSyKd2dl9oxlBKmy4AYD9EaV6TLUl7SadVfSdyoELN6+qcuwYc+Q23kPavrsSo7I
TvyVyXkIfV7rwfaFW8XfgPFQc42TzDL/IzQ37XKzHw0zINhff/q+tD8OJ7Q6j5EGdSU1urq3U9B8
xbEO2zJanP5p891mLL8P9Y0kS4XGfYrdqWCvwCfSoU0A2haNes7QPf5M93idi8UY6xZIQhyuP6db
P7vqYCctcw4Z5Qy59mpss8nLaa3mlzrdU1skLQ4UuTPPzu+eS+NPZWP50QX1keWmz1ZqfyQjJuKY
rssLrZdS/pSTFW2vlre9T6KGWB07J2fu/f1n68rmNzKZ6T/8l4aPOT685GI3b9L4toYMSku8K26M
YVxlIY4hofwPyIHzgQmH4bgT4e91nfV90PD35g2JIJ9WdUPP1H2YCh+BNuCq4a6OCney5rHnvz31
jZM5l3jw9l/VMGRP1abbrKwchFe8CdPMzRwC4Of/XxHKBbKGH1tbHaJw+jVADpYekV8aMzYvHb3v
JRvS7MMccUgdz8Y2ot5hU58rVWX/8PyZupxmcJ5P2VyF/RlfhLQtglRQUPfKDG90jd6twT99zUMV
eaSxJ96ynKU7pb9t1e4fofH1deR9e9QR3bp/Uq45K6mO+AuzYR2pkigG69wDAvjUe5Q+rMkxHQXm
sc0f+qMszPfUGa9ZytAJKMWK4gA8YKp+CHWAIy2Te5hLm5kWyN5tuT3iY04yBtpguLRM5vZqJmPM
YSk+cryTWPrlDt3KvheNThvJxTQBQY1Oza/fTuvc54s/9lxnwW7SG0cZ92UV8/rAyjfN0BEO4pam
mXFtF309opJYNgKpNx/ArjmcgL4QpV+fC4X//mmI/Po/l9yQq9H35ZM5lsUhzILYmbzyUitLU4lE
5Ue6mRGDiDRtCiF23o6VlQrgss3fT2ko+j/H5mUfrqPnlty9zIOQnY5szbd09+tcpYDkxbqq4Dlw
N/nR6swScjqnxgA+L8r9wdy4GjpWMzcF6XauVwiA5TqPUmxX61Axb8TbJO5dJ+unb6tx4ZxZTITt
YA8yempF7I1l76946QYAXHseejGGJ21i5Wfcb8T01VtycNdn6fLatbZ6MjaoqhKSwf+38G3uu8xn
nzDx+vQ/22jLZxza721kP/mokGQNedcylOVLBaidh3NW/9bYOdbFICfFDVOLdDoppvZ/fmBSUWol
JdeK3oIjj1TAWqhEWHxfBQN36gRAs5y97w27a31M24PTt4NAD6izRxXPKwXacQ+AjWQOdOmAto6n
I5IOhwHG28vd4fCv5SrjkA9cxe94ubDNlvbb8J8TeuKOeBAbg+hZ+Zbs6xIWbtzYZ9P6Nc+r3uNr
Z5ZOco38OPUgltbaYnJbJ/E1Oeb2S+HNRuwD+rkvFe7AMnXoYmc9IEehX9H9+qkis875rjv/ls5s
Xy/D96pfnjVgPIUdlX2YaWM/xixe8amBjH/JiIsTDORLK/GDXNMPcuv6541sBa4Ki00qOsiUWaw7
5PaYZbIVTNrS907hcAwxK1WJ+xNC0Jl/jJrZOs8qP77voyq4xmg48/N0q9cPW0fDHzo4/ysYdrgA
QY4w4XQqwMhHVUkn6NgOb75UY+PesEOqZoTVlbRlamr1uwnWPYVCy+oFE4csXk76qOfXDazNp3mv
O3WiFwBaTNajwTB6ENNX707uAgdUDX+3uaZ89mC2aWlS6fDmHXZ4XDpPfKHQYcb2p3V7PrzFPuyh
ML84H8FTTAjdHwHK2eV2QR2KNWY1fQz4RdzVtaz9y9Ft9e+djjEt5naHB8wShrH86Hz5Vptt/HV0
nvu+jZ76OeMV9O4MyxxfDPrBB/b1k99NU1cKW8S9a8sJBG4sD8ezF3RpqAppMv1/ByrwXwsmRu/9
aAdbYHXE4Eqn6n8OOzh/iZNUzJlbeUnWNOgwznO97jkOK+zzOr9CVBJy/7t5hjVzlu9Dn81F5Fpr
L9kMwkLbIvUrxLX/X5tk8ucaCXnjTU3SXenBdUXZ4Q0SFobLxOZaBC4pKD45ifluwvq5cqa9hofz
2zeTCYeyaY0bnKSco3+jk+zAqVA+70ez4rgp+kaFQNudq05wPuZaxcYmqB4S/erVvpgoanWQXEYs
pNOcc4nkmW+H1cC+urcUIspbU8kK5lV52xdSQqqKuwvyIyGXpHPmeX2zfRzz510llnlBM+X8CJQ1
Ub5LeMRcZZ1Nc1qP7WNia2DMWXtJweJaetm8hxUY80k1IcEmmgqTDwiwGyiTlYMV1H7/bwFgAM/2
XMSY8xKM5xBtoVeEmtD1chcz67isiVAaJ6dnJD4Urip5BFC4lxL0tEZK0vePazcRWS3MEEvuXJll
Rd1O87XxsXfjI7ZbWw4EmN/105DFBWFN7mtl5/hrgb74OdYbPYbuOJ8rSt8ZnDCSIeVpcTLy+vrx
zdeYlee2SZqXbQ224IUgl/BpQkqmxnOqIL3f4KyXf+vkO9T4JV1JRr0s3HXRhTwAddf52co8Mw3z
rdeg57jCgG8bTvsmq4+V2vGDztAO51ahoSj6WMvPsKlafNOrPp3xb42Bnom6yxid5ba+TIsRoKzU
bHHZEr3eZVqzC04K/PYlJvM9sTEg/hftnXrcGy8ZcTqYA0Pz3w53Rnn+Y7dZtzlNLGg1eSqX/asd
4uBGimR/jpTXvQ2c0gin48k87jaYf8t2il9HiHYQtCZm3ByDdn3pkVvL24TcnJmJqDeMlZNP87wN
XgsktG0RswSFtJnuFejq7F31Mg22DhAm2qMAaN/dpXZRMyX+EAMWzEt9ghUYE7qcdqdzdxEGdycx
exUzlxc014r8P/71SIxa7qTWc8uZ+vrSOl3wmIKc0m4gxflncAN9W7vFeZ/5LF4+4uG/wwstHuuJ
TOufiQ5C6BVG5KBAcdBeazAtVYpFfeOAVJl7jGV7yRaWb6ZTW/FxYDVsfM1qxBieXcEa+2fvsa2c
h5DfGte5aqOTyWgoceRioqc4IEPTeLhVcVPdRzZ0bbHtQ/ZzNJOdrnysevfLNuDy+g0uuOrKNwxx
p8gf7Hbqg7F+Gx10ssAXM5AOMYoiLlxsX9tS7OLQN25ct9XJBkeSleMYpzpvFpWYUiLFSGlL9PjE
xsbeQszvE1LsxPAgumw2PwEi5FK0We+mn8LtI1jBVMzu9bJ6R5Qn3J6iWFRAe6bTqu94mWjTLxBD
hCEsK4PDFKtpKKdhmHbwU1Y3ToE3ugyATe3ixpXtCDzOxMVa75E0nA3pJnfcm79XKeD/GH27Oqow
GNwTIS/2dUtWnZUmSDQbzDFUVk4Sjzke+Pkmv9AxjFupt1TdcGkP79tsgqus7ae/HTeYuNpQ5nbn
1OxDe46nKXsYtmXoSl4WIITWTybBmBF32Ul6bIvmzRrRIDYA7Or8fT16P2rTyOSuZVD4W/Uh4XXT
FvySWuyybHtvHHOLO4sssp5dFVznDu8rGkM6mxw4TMcXL1G+ftyjZj3eAT3scncAgcenkDZG5FVv
6n9s8dX7xYO6G24GIo8YCVaRDK8SD1L/7E1YYZSAguH0A2lxW5+3ZBbyPtxVZfPaHMn4wwCnz0yi
IUnhvBc0waDRzX49BOHivVO2mGgyxRZCkzdmXuO8b7iD763bN9Gjk2F8EuROtlt9Ynm0f6arquIf
PjB+/RBPG4Ndl0a7Xw6uPD5lAxT4e/1e3rxoDprmlXch7kTjeqeAkteempp9v2LTRKZTdcfBO09p
vTKbcn6gUj2DiVuDdbDmfymr8Bo3qljfZN9N9wu5Ian92/bOuvAGU3zyjvGR57U0i73He3WltEm3
nfHq7YPgLrE2bq6ZdoeuYD2iBUg3RuAcWnHjx39lHKnsApQ/1EWfLvAjIqqz7QQ3kb2KPXPQAk6H
/zfYw8U+9VW8rCdpui6DVR31cmfCDd8CkYWTe+mF73t3GMw63sVpG0g9hzQVeabOTV82cGaXXOgK
2wYNF3ruD898qroFB+mq3Rqal8z72vjDt1sguKk7B4CY+gWfsbHPO6KX7a2I2i0oFMsJNLc48AQF
X3ra3rHnWW89UhTnTy6S1BQwTaP36FRTGhQiVZnzGNKwKcwZjnW7zyqTQknyvpv/PLnO5g5sOgnf
PQxAktNilxBmRe6+uW731Og7zrynC6ZKhS+n5gUoQ8lWfL5tS+T+9eC15zJtgOJ/BKbv1Q9gXNwE
0NtzaWj2DxbqFJfD1RxpJcoobsxy8VfkQzmbKrv/3AMHLfnQGRcwxwU6L6Zd2vFuTBZqf8/cupRm
HhGkW7xqhrzH+bnPEUa4N663tYBMTTDvha/CTDMKYYh6nQG0fR5qh1NGi77oE4NqFZzrqcL5r6Y+
bLdjNnFuoLQPW2paHfmz/V6W4G5qsMGxq12dUhIh3fEx16rNTmgAYltUUm8ffndsYZGxCH3kHDAd
X9V90urz0h0xU0NGPv3JH7dRF3NIVm25kEi4nyoc5fxS6HDa37p08F3IyXCNn6NFecl1BpfKUIiP
YRE4Ix+cpDv9Mk+2YqOFWGpZbCyV2mIhy/kom37bCLvVu9b2+tvHey/tETbtiS0an68VH+zPCGc2
8j4zY/TEH86FKPlyr4s2i1cees2ws4DH/2RyWu4xPar3q5mX/TVu8AfPSRJP3VtXWNecVWboJCJD
fwlD59DWibge1HVba+7BTjhHXKL4OGC7dRKovQA2nYJrMovCnyHjLGq7VmNolwNOdiNjQrUer3J3
pyEnaDGtoBNGmF6ZrVV1djc3VC8QDws/zNYO9Q3ABaz/0mgNpgyfFZ96KxAeojNboK7r3ttegd1F
fT5shbsomxHxVCqyftB1R6m29+OaOHcRcor0B/BBrHJHuY13E4F1vHAbVVupwRWo72BIP32eAkhc
2IUEIiUIDYt+D3DCX/xBAch5QyXOOqnjIW8bhsdrdURYABMC6D0BxDJR+HvGbssSO6xE8ku0HyL0
5FFKczRVMcSHWkjGk2FTtiNynV9qGGh0A9ioNk+CfuyvZtks7kPWsTJ5HrYhde9c7O0o2BsIARQm
tAhNDpsAQXTCW7XFpRKyqz+ldmSJbJ0XNnlE24Ppegh9nfugQm3+X/RtwPHWaSEE3O8GOXtSbcWY
GyK0jn6quHG3ct3wE/5sdZVOcAOUzZ52HLgGLNblnE8uM9clnEEo7w/fa5vSQecanHRkMn011uGy
njPkgOLnOtuZ7oEluPFsHYzDVb/t8soQvvw8YD99M5NoPZd+ow9IRGQdZSC8aLxNglaqH1xqA8JC
24CINHqBF5ybYCOsPmiGd+CtKi6aKa0EKTDR+oWfDHKfsHO36UbVMx5MG5sfn0p5y4OB63pnld3+
HyZxwf213oMzyLDjkyoEGvCc1lm6k9QWJlPpq9apsA6iA7Z4HsNxISYIzuOIU+AzVjUo1BOiB/+1
62KP65EaaE6OaVJEH1Q8bO8VLI3hbfOfkFtI6RZDB9r9T/amby8smHZDMUNbJ6U/JvF2nkJYebbI
rLNOMk+OtiPt23W3Td3VuIhvuBODyNwicW22c9zK6YOTSkeHV2ADkJi5I24ZOHlWFMSa9PXFP9jH
77djfmN4GLaHOcrELUvEc30R874FZwkmDCiwddC0S3Z4I6qaMahK5XcdQeNGp4h54hkMcJncMMkj
ltCG3DqBuWug6LNLY6glhbfAEBbRYP2dLK2Z4W11lmY9j92kLhptVV0E5FKJWx+ObCirlQXhqxQ/
LES3+9jtJcnKqyqkv3tHqetIrgWUAhc0t3oTQGOHq1PsUVLfWdKF8E0fTQqQl3XiXqPYRDgk1ogv
1njHKW48HVz2bJx/teNc328sKSN9afjcHv6/w/lgbHoVYorvdz73WGRVujJs1418M7b3f+N50D2F
Ua8+6sobEFpsR3g8fgtt0jsv2MBYkSoteNaAcasCLEoeucEw9iPo/KQ7zz2Rhr2LvvByWGf85zW8
0efeVno8k3cYRRfeQp2efJFs/RmHCMRQWu67uvhO3NlLjHJgKZamTqIziz9L9bytDMXlHIbfF8Go
3Tf+MG++1TSm3m+yZbPoIqXj+aUU5hBnlcZLdt5bQkue1mprXsI25J1t5Fz96tJsAamwYfABrYNe
q8Ue7KfeAQZPtjbRx1yzKpJPDHJwwjQnvOtUpNcFbE0UlZinL0O871A2cED3IH8d8plYJ49YAMyI
GNJoa8+w6JZXyBeVm7uBbNAVydUdMQWsYxDwwR1fhLTZS7vH6gt1cNjfhbvbIFIe2HDwN9kPRSIF
WFrkNordtYlP9lNHkxRXSLTIMLQbCPXzmnyTE3TU63+xmfY/HpqbAVPJlNk0deT0CRHXNreEH3LR
V3G8hDfBrpfl3aCLTM4V+VvhZRYUlut9lFNzYTGPEOJpCTa0Mb4ZWDWtGGBaoCP7Y20S/RMLXs6m
48TqY2Bn7Y9BYf2fk+HYXIw1ZjK8iqRGX7UWW4AyTowyL0E9buiogrXZr8TubPLibJN92qyB+QHU
x/xFw8RnpZ/ucES102tgOdGQCaAUYyyiDbMvVwiWVlPyf3UfWSUCFZOsLOIfylwrzgNj3z+5pRYS
ak8gneeao/e3G+1c54FvDx+0crPTD8R9PAQaCJUvRIEM50BoT5Sx1eEv5gikAYBl+/C6Sm24udeN
y4jAWdjrnB0QiQ+y8hdxWgFb27tOts2rMF3flZPMPPfUJess35OpGmN+tAC2JCANV1+5ng4NDkKD
+0dXBoEOovvoQDpltj+Ldg5cE6Zm1VcogohGSKKI1PTUkLpTJn4XPbiJmM1nT95wmK8BNFxh3IVN
4X50hETJNcfNWYQtHrIZ3nq48AVKvRofR+vzbGaScilGXXDinz38CKPayH3scZ6XadCGvdPmePdE
W40XnHzxOEOeF+pTxUEF3kVR/9L2tZvcTXFVo0motVefrNBg5W7mxNe7sypAIZFMPVzN/N2ZYn4Z
FUS+IQypWTAHRK3dCuURRMv4Y+yJfim3Ma1ticZNCOQkCrhqU7UmJVeloICeTJzXfRyYmHhcv1wn
JUB3VayLweBD85Z2E9BBaCpdxA6UZgI9a37l8lj7ZL5qINF/H0sDTJaAEW/0b3VHh9GI6Xnbmmz7
YYX1/sWLiKvTDM79X3ssiIm4IwUbFCqJv2nIYT2xfh2zOmJFWMIbRs8Tspn4xOpC9Q/PQTQ432Y5
j0fsD+0lqwY3uaZubl1Jmx343A1qYvKNDhetEHO7ONe0i+kl4of/cnleE32tTppLjyC5/73MOOLn
9Bpwz3mTjP4V8H99zQa8s/5geTTrvvUuhyriwTLH+0CN05OMQc1zf0wB85Y29ewNdbM1RZSp9JR+
74jlGubAu4owaB0uDESCrb66E/01CuXOIr6MFhbQExC1Myd87O48hKQDbyBoxonF/Op6nPf5Tmh+
/vMRr+5PSLLtKUuD7GNGaQGejyOQdMGhXQ4PgkT3q5kzp8s1BKYoIXy84NxlFhIDtL1H+WUBvNep
mZ8SE7qmJB3Hsrq5jirNNQI5g0B5Mf4JdL2D3PMaH504WHxz05FdMrMW5+kawh786j0ZA+ncNgEd
QJlN0L1F6HbY0vnCd47/0GaAsOmpyuLS9G5016P1Ek+75BO35FUPy1qgPmnuem298SE4zAyZt+wi
uwRO03w75i/ek8u+JSZ8TuPb/6ZM1iwJu0r/s1K35saC9coHepH927sgrWiER1e6FyhW+pAw1pP/
CAIlNfnIMeqbaUnbN7mYLsyDyo/m5wOclz6qq8GAK1oI582bJme73XsPFu5giSS6B+bqtzOpAVH4
4sj+CErkWxaIOG6C9Hs6MexoIE4S5UJH2+SdabXDY1LZY8tgBkwNAepeIVzOfgWovNuzXkPOTZb1
FsliEOx/1y3buQO7CYq5RjHDoap0/eWoOdue6sCBk2PBaAgeQ5HuqEUBhczjEazbB8LZbka6ikIv
n7YjHi6hRvR0qnXmLLg378tSSJtsj8dKQjUdbCV/aTqgmj0T6fwioJgusY98tpeyYNjMc8q+h/4b
A/4iGQ+NZglGHsr+PAgIcR81wBDSCH8Nw+mqMRsXVI3y7T8/2cMQvCPK3kavd39P2Zy8Bijy1+/5
bvo11H2b/fSrFpG4fwxtdmtcVfeP9gi+kam0SaeLj7wWLW+AZrhQPqTuf0cDgnQ7z9OU3XoqgUcI
9db9jNgnje8dvfrthdan8k9+B2FCIlG2OeBZTjUz0cZ1Y2/bCNzpZNZ4+5tx1W7FIpSiVC/SHQl8
nRjxK89bwPjxeXto0R4OedyoFZnFyAT8uAMUyRJPr7HK6TQGMlrV0W858tcZF0yi58Do7bdrAQPX
RteiDvKNZ50i0dPhUekimXcJ5CX9NShqnjsWVetkJN1FnKrCpeB+967sB5Zyh+MGwEcreV3xCmbF
3oBVFt00pJL+RU1jgd0xnzDNlDt/HbYNfPGtg17305z5kV94wN+/ms70JmfXM/BPayKS8G6ZJb9j
uGDSfId/BVJplflqee7BYo/zThbJ92nMAN/YwGj74oiXsT+HSFJ2JJffYw2OHWifuK+5BLc4evcU
gFJBi+sNl85Z1Hxjtq559mY1LMW2tLtTrhY1LsxrgDY5BKd+OEjacM6Emg/BaVR1ra6NN7XiJkzV
RqcabGgxeTT0n2Nj9vsRcwSsvKZe4qJqW9kybS7jQs+d7dfsfbT9O5vNyRXOoOvTFAhkQnZS6reJ
kv4LzjF9JoUG6Hv1K2T2BJ3e+W7UPfRsOD+aUer5ZGEkUHKuu//U0wjDbUNrP4UblxDcJVZH9EZm
1kXV+8ic3XXZzmZcguwWONJLyjUVywdvw8RVyugPBe4Z0hskXeivId02liL2GdnbXkfpV20zvz61
zdLZAgHcoq4yMQVfg4OM9RT3iCeYIMnWwyJ3alUM79zZPytS/ze7cEd8c9fxcg6PqXMfvJ06X0BX
+POPoFmr49IhTf+FGoplB38f0mePhOP5QSHG00BViWfAV9JKPqzpTpFe0g27us2m0W/RdG1yAeKA
FZP10lwHyZ6xvIBTfX/Fpa6RmCa1eyI/cB5OaFcRyS3sWt4c6oCJaPGKFNeDl3n/Sb3Iq2qUCJf8
qeJL7Y2paGSkG16nyUCVDWa5/NoGx3fPiWip7wzsFFk+JNNR1/Tx9NvjQnmxIl7mQmCDE5zcSATp
1dDQ4J/YegoVXc4Y4QFV1TJhv0WhIGtjM/y1fbq+7bszrddO4pofna638El5kdrDvBpW/7NOEli0
cPSB/A2eYb+2wwftm/Bods4H5atETt6O7OCqKTsfa8T4BVJrxXD2HOs1LCyY9VE4zviJvwfj8O66
84ds+laeEWahTm63DSBfkvUe0aWP7htBaYt4ZuvGvDCnsEFn0z0r94PbE41E4LJLM3Mb7zTsfwg2
NLZ05Eo5Iw4bMZYbpIidBybM+xaF5QsWApBr4SSmvwnKNJ2nXaZukkCSmZ1WK1jOcnTNDcgHpwh/
W7sUqfCjD2LC29e9SZskX6BHRD7viDrYtG6OLQ970aC6+qYKb1OSZuzJqxa6y0R76MJZsUa4YQLH
B0BZdry+NL4Zz+Ex1LAUqCL+Jiu7zT+SzRxsTbtHPJ8TH1l4Ubk2mC4BzVr1zeJnTbFBW5wmR9CD
4Vcv/za8juJajyypASX6fl86JqDMro4MQav4Qu3tMEBgoNufUJKgH0QuP/qMBad+SZ3lpLLa3uOT
ZOI/B08SVxX6RvdGJeHATlS7+ttZNNkanGIT7N1Vn9hw4nlFVIr+6DX7PZuwTclwg1t9bmknOQ4u
zAeQvJIfOG2x4sVPETQlTOi3vEi52R9XobPK0Yn3zf3hLv10cuIUJRd9SRjycMORCj1OW7WeZ1Zj
lqvUAWKHuD3QyM7a48wtKF2XkvwQmaGv2RH0NjThrOnV/yPtPHbk1sE2fUO/AEmkSGlbWZ3dTm1v
BIdj5Zx19fPIA8y4y4UueAZncRaGzZJE8ktvwDRsj363DZAl6h5Sarh7rbs23OmoC/WdErP1XUwo
FTNHHUZ5pK80zcc29sbqW9rq1t7GA4j4mxUbVu0wwaAFQofPHXbKCOF0kWC47qm1xiS5X2qr/EGJ
PD9zq6XxEd5MfG+0qq+O4xTGzi2QcO8DYlTxj6LrZyTNwDRLQMBFg9lXWcQRZT2C3ZtcDwRoMFRF
TG0CyHQLtQDyEcPakB5TSbF4QB8N8746FgRoYHfOgoX20MknaFRWfAjsLrlDdHnp9i0Jb/rQUmcc
il6gsuUZdcOdieHhLyx7ZHIDzHB48WQQP0jqDUrmMO3+C5WpXyoByerB9camPC2N2b3T2STSLyZ9
iOXjEg5jfnK7OezYo3BGdoWuB49EIdWtn4SaCMMVaH2cLDRut5nMuOtI+bl8iYM9KqLUTi3as1Yh
j8bYS2MHM6F4pn0d/yqNwfhRAdqjuuuZHQIU7PNvRl6QJ+IEWOPlXbYq3jtRlpJEJVO0x0d1HXC5
IgaORE5719BXKHa1CSgXJrtI5T61tOHQs1/092KKGNVZA7wgcpg6XXZTAad0n+kY9OCA6Jo4KQO8
yDHpF/uL7sFP7Sxg2NnRVDr4rkZ+atMHPfpGTN8e4YgArOonQDCr9g3InS4v5s536HwfUjVPNfgG
9lIO/a1oPkfJYNgnQIvoDTbCGadjTeuz5lLI3W8whsU7wBT2d+72Qa3IqTQ80Guso/dWZPYVSH4i
dfcuSseS+Q2Y0mCf5NM8EoScOD1ZdmiTbauZEhNQe1HuDJrjL2Udyf4oZgouJlhhmd9HNpYpMPmC
sn8yI6dqd0M9D3fpkBagS4FCUkAJ5n730CxKExBsvDDqz0WFj6Ts4n46GRbd7Q0NVutkV5kyQXVN
cHmgaLTJDvmf4tZJilo+4jARNQdlrM2YdvDiJ35Q8RVUMe9nszAVI2ubrYjGAr7K1XsRTIw8+mXo
APUiYA8HZizn9ibRpZfvPRM8Wgq7DuQ90uTukTvOHE5GBFwVKITXcjvSK/8AHH0mi3ZqO7wPm77o
HkZvWXpYj3oBq2BCfmBw0cFwaXuI9ce8CQL9zI8qaN9C1Am2Y2CKj0HJGHdbWTFFr44iLwB6V3AZ
exEAwdnsIZkPgAXuAttw9KGA4nCbpmz6d9pEJ+lEtQ4cn0oLyJyqLSN4ydKppx1alOMvB9jB4lN8
NdPRYKgrbgDHk26qIhUHgO0ZGymJ0/u+tEawqCDiP8CVAuvFPi2zZ1JQ7wcAxxSWsA77eguBy6Zu
RQ40+qDqKPwGqkjPhwrhTod6Aic++FlS24c6/118oosnOHe03H/YY9WMG9CzyT2doia+wdchH7ZT
nra/JjuiyU1LCJR/jUQgG6gu+Nox6ftyMJ2+Wm5KjnK4y2QcP8VhnsDH0BzlT0TnAuQ/OIDwPgIb
7d4AI4/Frk8hnwKNZGi7C+auvs0zkQRb+nju5xqJqfQIU5B8ps/TpPJ1Y6XRjWXHJV6apBjQcRgw
oZWJ0Xm8CQOm3Nsmk231eSxTTpltJ0hYIo6G6YFTmF23p9ntZo/ActHWV9MMF2W2q/ARo7iSqDtk
054ZgAz2eTLS4a4M4X7ERb0Ef1LPY3DPIQNQsZZ0781QWv0pW1wyl0C7XBHKgZakoPa6u9ZqCf2e
qEp1108akoGmGcDla436fkzV8hI3Dui4lp68t81FwMzNS00qGzsZ5qecdXgr8BJiDnBFPUIfuoi3
JmABZy/w2Rj3uYAFuC8saZjcsHT3Nn0DrmqrQlumR8A3qXuwYzeXx8lgVIoCV9EcTTcGTFu3s4hP
UgWxPAxxJFa0mJM8dt0YlCDaUlU9LnkTF+84v6XyA8sYJx/aBE3jTPaPkYY3uy2raAAeykskI0es
yjYrq79HD2hyb7yqKR7CGfq6781ojAB2SRcqiXh2wboEya8FXmvjM9ykiKIx5cXmU244brVBUC2V
7LZkyXZ5FznlrmGI+r3NGdzvdWuUzbbWdJJIsZbwXQsLYPpWdwKbi5iMLd0HQEHUsRoYdp2qodFk
jpgh/BKESBgdGjemnanspDgOvRzGp84qUwWVL5s/6RHVfpZQuQs9QTS3bjmF5tHsQLlu+iVkOoHA
Axd7EcJOpBtVE3nyFODLZkqVxQ8NEsYetOgywMmmoX56kQ6bbWhPUbx1m7m29jkC1v7kcX1uwVYi
auqQLTfEr6lpP7ZDuCjGVHgplSRNEkJW2M8f2zRw34VMeCxSBwD8O1N2OHhbwJBAN5cRJOcCsWY4
HJnTjhsn0PU3JiEM7b3CE1SyMgJYyMuJ6VyQF6YnoONWureFXmjYqF7GDMGgEO8Rywn1wWoYAfgz
wBlaVwVgU1Kw1GxpCQKm29V6jI1tkrbEtgCdR+lPC/DxkzPl7k8mD1CvaAol4V5M9ST2S5nPHznF
TBOhXs4b15pL6ygKlGeRTxjkhxq0YXlXeuPc3YS1M3zigK9+fEMf7nOvLH+KTsy/AOfG8MVqYwYB
5pI8qx58J0HDhe1UJXm8N72yY94Nhc47GlO7NNspDIJl3whBFcV2fypBRP1ihO7tQPytzCP6083L
Mg9Lwo9T5MIj5QZEkiGsH5lR1aSHEwgXn8x9dMnLm8bdlMHCrSc8BB22EG2Kco9lhwPaZS14dlOE
CPyGpHb+PHhO917UVvtlyvV8yhAlim9qutW3Gl20lbI6QrXJsE0BtatR+6ezFSR3NYi3Fztq3ILU
srQqQNdc3Gx5XU97FKwC+pqYq+iTOxpuuptFBBHIG9HZiFygDscKWB8CDkbtgkdww+IJW7D6C+K2
0XM8p8YXqy8Y7+SaaHKHElYm9rQrB2cLzN2908kEbQR/HQnsycTCT6QaeEQe2ONpnYEy2QNiT3cd
PN19K6fqu4nZ8bjvJ4nsAPIJMMS1W4bqOOHW4dEXBGD03M3Ko8Aj9mwolrxPLci7GJZM0CtEhQLn
gwN2OTnSS5g+6HypPyuZYjIlrDL61nHrTfuMLvT32gDftQFSHE5HNOjNb2wJdEIpU0zqIj1Oj8hJ
yFUfb3EkriFNmu5br2/bJ1xdGiDUYrF+qHopqEaYxhW7UqOdvQsXXb2P0foR+7rqw6cYwaifBHOt
dkafzTbltCXA0RZZ9r1gXjcBOK81dc0ySjB1ImWw1Qwl4KFFkMwvFQxVkLBu6py0TXG2jUDZ00Ky
UVzeqAY1iq1tRcw15BR6KFLEiBd1jGn6YxqWQ0CYH9WLa1ojbBaRO4+hDqmFrMQTL0Ogbab/pZ7e
JXEWZrcK2MovpYf4pTUqznLO2frdKF36Hfp2ud4ihBR90mWZDKc6XmBn6FB7J8MT9vgAGwxXr8Gb
etCTdizmG1eBMSV5HOiJlCmOpZu0m9SXeZxACUy91wXHlKn0rQVFLz5UeKWYpEbt2jyG/iiPi7HM
d33djb1vQ7jzdiqlaIVfOHr6lllpm3MIa36F0Ze0o2FlJimTUBQkdo7VJdVDEQYIWrB7zY8pt0Vx
BKCFs5Mh0rl9TlWfPKXtvPyw4Db4kwWHch2TYz/fDWUd4hE/OwtUJJe2tRcoz97KiizAL1QtTYAo
BgpzMo7S8OigxMBM3pFluJsk+eWRvnxkfZ3aafxQysFoD1AY1f3ShXlzVAhAfIl7KguarFX+DHyz
GDejw4tjG6BLsCVioq0xBmp5LrPemTc0Emawuo2B6lpoKbAsvTFT8lDtz+EppFO5t82JAX8S55Yk
cRnqn53tUiR0IAu6TTeqSVLtLMG7vM+FcRDQBX6YWSaUL0db/NcvlZPTWlHmU7CkOQD70u1fVsPo
FnRYU5EqyMJzbhZglRi7oxHyWKBUJaH1h2ytVQLlsfYA7O/nanCWAyzzAogsNJqNg/TotxHmPF10
12m/eSqPDL+n3/a+hpiQbOBCxw8d8OGEoVAlnyx642y4WTAcsOcyDu4hHsYQPNPGe2ytLJuOEDJx
37XXEQ1Ymvq9YXV0qszC9qK902U1J8louv7RG8Mp3M9jhodYi+R7eeKmIvnycgsnX3ZmhmfQ5KYZ
W0sjIhIXoEiikHEZl1LnimNlSwckz+9mUb5SQmlzELG2M8TuW6ecBjZfDpyJHCpiNIN4Sw8m0GKI
9T1tIu8xIdIhC0NM+argdTU3cRSE9t6YNK0IehOj2GvEReIdnFv9bAeLBdZdVFGOT0Wjn7qo5sJv
e/I9I6+hxaKFU3GVI5DoMSbwslDsljSoaLjZlT6YDKoAOxWRcLY9wxgakqZZPpOvkdONpWnBcWu5
sY6LI+bHzOI63Qwzc7XRSeI1m25oQC+DSmiSlXG0jScAwJshwEXpVlRm1q48FLLK75Q3WiMF4tiP
vGfCiuOYWIVBpJ/fSYS4Pgdl3aK6EAkA+EvMZXJArqtrbkyKmedw1Cn8e6eKAQvBpBo2ZQIO/Z4O
BD2xsGzlp8BNg6cuXIJ7k9FNcCtLtegtYhvGuPe80co3y2ypGfSORDht6sz8F7aD1Rcj6oNPM6jR
xV+luH4xDYlxMivARGzcbhmQA68j2mRW4OV36EJz/wo5RN8RMor0ETU5XBLnOZsVlRB6CL6hq/ox
iGqLlryiBts7DbM/PkNUQGByVCBO2gA9DxEf5tnObeqGoUTpWjtZ5ABdcRl0TszJmF2Ak0mCnVy0
C4oNiDOmG2nWF8+QHfqnOemHdyIvW25skOwtMPxo+tzItVSBODLcIMIAgMxNcz3ect0F5nt2IwwK
NYtiALvmONY+DOibwAAFyLahRl0V981uvA3cCdCkYzjIZDLNy7fKDS0z3KR4K/1XM3JfwWtQjDd0
8YcvveUC/aZkaZ6jrgKrjwzObdmp2NkHMzM5BJtCiGiBCOOfYd1b0w6sOJovq1iGvVnAgAQHhxZM
h1KA8D47gR19QqO9fJ9OMQcnlkV3mlVpmsxlInkLMye0NwmbBs1/Up9k76QCOYk5Nr1j6SXijjFt
V2DDTd/7segz0Dl0rp0PnecO7abqRcNBAAgU0FkICZ6STLJ9WIK49jYhKlXOtrWKlb4dkuLsjdBK
XlSb1MuhZvLSP/FTp+eGOIUiv1F7NFOVI7r9As8AYCVhTPG6HEaeuVzaT2g9MQ7KMrf60XqDbjZW
qFyiRtZD2QDVAYhENp3RbcLVFWGbiCCPj405VYwN+gbPDhpDon2wFy/+QO9fOQ9sxAyxUFv1wd6q
HcIb0wBm6WEPzJr+pVOHezMdkYLhrw71Ht1jBAsSvaCBB5ERdX/eLWQrOkn0YNF00MmuGcYuObRo
2UbUWtHwYNuDuaoHuNH9sgjDfR8Gcv6Qr4eRTkVCwVuVnvpgAglB18Cp0tuwcTOBtI7XvgxMQadj
Drn+ISc24KNW4AcbMocqiRL9+LVDE/o/pBLknTRyiaaRdgN3G0rQ0zdQ2Eykm6ty8pElcm6aBq/F
DYwWYBILSRb7lZLf+WrRG/1sAdUkgwKERG8TfKV+r+xMVPuhGRQSN8TmbQu7yEeBYqiP/FmUbtpx
Yl6Q2aoydwJKUX5wZT9/zfRIk3sZIi/c2RTD+Vf6s+4ebu/a3RENKTSVniFOQAv7m0EMtJQMt3ZI
UbTjfWOcZmew761ojQ/IQkOUyEbxAQk28/3U2tkPg33ypc2n8j6S4bzyRQJuUCeYix8w9M2VmmzR
OfNQr/svyg1c7BjIqGkzE79uPXb6fJvJPHsy0iR1tgsA4WTjaLAHL0hihNDcMCCGloYuMy38haKR
OMP0eddN1fg8JcnSPZfM7yBMeU33Kac9CUgUA9gXIBejewRPJmpgQQU3JW6Q2tnUNTXoaTRLo/3K
pNwstvYY19UdLY7ypiTVWo4NOBl7H5mhAZcBTBfqPPkUvSMlsb9aYUAiWizgSABvd6DhFjOpO3R0
sHzY1AyaSjrMokqOy+LNUMmKjDy6UqbHnosKScbMBTgdcqo5boGytapHr5DpAyyaJrkbq8wBG2Tm
oLDSUBTAhhMZ7h3ayhXZ5LAORmvkF98hfwZn3bFit/CBzSixBagVfEN6K0yeqt5pkgMeGHaxb2xv
BJ7p2vUDzs11vbFik18Nw8a2b2wXHDhwbTc7ZlaeRTf0SktSOHyJQMwX7Wy+dG5l/KQwL3i7Y6nf
zSqXgDDnpFEb9CL7+H0dLu1BhNPc7zN7ovhf7KEFCiuC8gDMLnmykDhCI6osq+UhrmuB3ywcG5zf
wOGG+cP/gBFURhd3o6/cIbpBl7PS94MdB95m0fNk7f7HDkQjgcfm/hIMWGRZeVEVaO3IItuPyAFP
B+DoZsk/tYBSKJNqPlXNXOh91hOx5p4PB2MiHa/Iel5QEFUkOOhqIutKubL++R+auExDZ2Y+Ve+j
FG1ib1gKgCIgeW1Kzmuq0JfkEjX+Z65Cg5L/zhREk1UmFCpP7/foI+wC1I72sbLdhxlVmC3NIv3V
CBZKC488kCE3YLSSxBwGYCKuyG5eUojUAs94JkQaP6YzLVCDLU3nzOz9Vi/doUcIE33seDi+rbZ5
QfxSaVThXFusdg7iTIfSCOnozlQkfh807/mA4WcRUTbyFwyfVgL1VJ3BxH57UeviW0b53gLZjGvQ
uZlJAfdxDOg/+uMwWE/gGtyjtC1jK5nNHMi6kCwCcLPPW7XsqjGtN7iaettqLK+58V7aWuh1/Z8f
soqR/rG1kFlqdKN4yUOeI7sH7sp1rfgWnuhw9/YzX/yc4DdwgloV3f+SdlWTyrRsel8xSj4KVzgP
Cr24K2LVF1fRUvO2hADpdvY5BwArvdUKKlhsWWlUSedUjo2zf/tZLm6aP1Y5k8QWXaiAZU29X8GG
9rGmCPcug6LPSHAVN0kDspKcb7hyHi58Krx+TNxLLVNjKHz2aDjHe/QcZe9rhBD3jPC7hz4dA1Tb
4Pu9/XwX3iLgUGA2CvwSMvVnyuc9KksARJLex6HOhjjbKfcAdpI5+r+uY7MbTIHtjYUG7fllExVc
56Ba2H1JKx7KxQY7ukzhlT3xt6Auq5BGCqkhR/4lNYtKIwhxh50XoLN4cMva/hh4kzHdLHFi+7QE
A/uKJ/v6/V9rzmJEZUosBEyNcvz5XrfxONEIEbU+KUL/KXIoM4wkS/dToUK0lFeR/1SVyL4Ftn1F
8fa3Q8fZ2hq3BE8hNo7Rql6/7Z8nmgEMjLB48bvBUJafgvxFc0kaHgVwVdilP2iAiH7Tk4+dGBCo
mjLFcm76Hp7CITW9mroqgEzMuB7BFifTc76FHBE4pwIeLXiCHAFQhq6uF97k2mEgX4H33mRw8fM9
PlBAZnPEToAOZov8oJtFVFeuz7+3J/LWBAYJhEZiWnPmMW95WRnHsT37kZuqDyhEAWlYIvPd25vz
7/O2rrLuF25oXJHOzluTGqlkvDEztUJfIDLGbmsMke2P1dIe317q4gN5ynM9iXYiekyvv5kJR3Vx
Q81SGGXvU0mTdsUSXjnVlx4Idwus44SSip7761VQjvKaxpO4C4Iu2s6tg+bBQlEHieGazeCFA0CT
06TNStWjGdC9XgqwcwGB0Z38kAKp3GT5iDBUP65aRigX2tEd+qrRt9HrweHamTFHVy6W9d8/OwQu
y1tSw1VlRHB2gdFYTfJe1pNPu8Sgm5gzui1HcHt0HG7r2kx2SpTX3McvvF+XZqCDRRnXDJbNrx+6
Cqo40V0z+4kR4+Whxmyvm37cC/Ru/v1TstRqkCCx7sBB8vVSoUpQj0/Zm4mcXqQ99fC8GPsqIfMr
K118k3+sdLZputpAO6bPZ78jCX0GxqUeCq+c4crYg18jb8J41lWHt8/DxUU9BosCBx2TjOP148GM
o4B2YXi04Di+c2LCH3lF8eIWUHhzq7e/zQxhv7+96KXPJ4l5kpcqXfNcKBwCW8h8Jx39ENLLTZ3D
tjIkFAi61c2Vl3ppKVfZEnCeZ9lIEb5+PkSnKVHHavJHiRr4KGvYSPHwXz+N3pVIdOFNgqMwHSYg
xALMp16vVM+yLAZLjX7SDt0T8qHiMOMa8pEpb33nBiF4xtj88faLvLgmHkGwz4iBQDVfrxnPdBSt
dVI6gBPOGQC32W2GtvwunlBMQhzARPdnBl4uT28v/HegF5ZFPMCI1lSrs8frhYHFFSmCSDVBz4ng
UTN3zzC/+FnmffmfQJ0kvPId/763WVCaDnEWhw917pbVcPDGyG5rROyNlpoREbk8jdsr3/DyKqS0
JM82d/fZbrHaAlnHqav9vJxAknjg+N95ibKvPMzfm5KHwYTWJbTaf382i9apHIKu8ZsRITOAPO1y
VPQTx12EbPGvtz/VhcXUGr2x40LL13HPPhWDrlnXcdT5KO0Ytx2+g4doCvKH2ayuOS2tW/x1LBDK
xsuXrbi6KZxbcnmj4zBQCFq/qtq6+4lQM1WU3c/ZA8qEwKgH5pDDDayf4AnrooxK1yLUv/24Fz4h
6kccP2I7LnDnZQnSj0uQ0lL1nSDq78yuB/kCAenT26tceqlkKx7VHMZBznnUc+OlxFeq7P0ot6ND
sOTf4PDmey2BH7+90oWTtp5tXL41xat9/jwMF8bImnTjq2Qxj/3khgk9bFSgGT8P/RGt1e7fvaap
CXHwNSmBCH3nMaEqcVEQaBT4ZmNMT0QD5ITU4t3aUHQPbz/d7wTybMsQwIk7HOkVyrrecH/k0FD/
IiAxqCFJyKD5zepU1zA8h6+zgWYhb1qnKf+DJDt+w4XA3nMPmh9s9L2v3GcXvicbxrbxHhHkbecR
CZDzZNf2CmEA3vsB0Vomlm7cGqc5B2//9jNf+KKeQGmY6ww7JMLg60fWOs9UH8e9HwP0ujXGyvkY
1H0OA7ClUYT+I+Ywu39dUoIo5+qUYFVwEDq7AwDtFEUWJ62PtwSSDo7aM4ZtdyZ659tihLv+9nJ/
n0GWw30RVxWTMaI+y2SWkXZX1LmNH1lR76N8Ae2TZ72yyt/fjFVIe1enMpNe3dl7zIAYy2AMGj/u
vOUBnR33mIUeOOtV4+XtBzpfii9lakWvjsijsMs6iwtGLZHs7w1m6c1Q37SlaAGt6vIQOvG/Jiy/
l+KwCxexQe8vr0YGMADKmsz0sRApTiQtLzAJx5WmFV55f+df6XyldZ/+cfQspBzStCtxpoiq8TD2
gdpJAx2Pt1/deUxYV4FTY1KmW1Rd5/XJkMwWkaK3fItsBKlVR30SwtM+ObveD52V7JGD9O4xS2n3
E+KGVw7bhYfEoktwti3yFEqx1w+Z4pGMaRFakTb4i5vCcPtTvPIO3n7I8yPNQ5IO4U2C9Q39zXPj
KVS8lIy5WfwidSCr5xBTY/Q7MZCJAXjjA/OPlj7rev87R7HZk/ByXj9VvxhkQ4Fh+gwGzWGbL2ny
0jQaIbq3n+vCvufNkQe5AGbMvyLBAPBnNgplQ2fBvBUadbIgrtTRyIV0g9LBleUufCxAqLxA2mEe
/LCzYOCUNRByqAiUzQ6spDpJ7vi42n/7ocT6dv6MObw9LnrKDtvUOOCdXxx2pxKKWQB5nPjW+xSX
RUSDQ5bth7oygIO52LrF9FTC6FDIdsb2orZtwu2CPCZQ1sHeGmFsIX3i9jo+hJ7ZnNjbVrttXA+w
c71EM/YHXKvw1JnnvSubojN2KOuopwXYDq2bzBDyoMY09r6gyDy3X6PKHoBiQy2wGYrhcHIzBWba
b5GSKaIt9jwmMHLAn/OV+HvpA7tYtFkmMw9Nw+L1RppCGwEa5Er9yHQTf4GAuEmMrKSZAPvs7dd+
4YzQNuW14+F+oZWUJEhaICS/+OYUDZ811jU+/LRx18u++m+ahys2y2uMOfvIgtGB4KCs/ZHzgsFt
xr5YTJbDnw+BoSXMf+Ew6X4MsajYonprP6LygeVzjlHJ2w/6O/n7a2mHUoWKhTboebTNszBp6xrk
Fb3d0LmtChm/gIfwngfDdVaTVRcxu6gPH5feqF/svK8PQPzVhzoo7c9jN+SPAy3D/du/6sKX/t3/
BazOS/mrXZ9PlhXGqcT/NGqdU9h07Q0KIOVHwHTJlRdweSlGW0xf1drXe72pPLmgbWAovnRnIhZZ
NqB1nLi4Lw0AJv8PT7V26W2aQNzvZ4E5H+waQ3WiJZIm0JhQx+52mRFFz1DQu6e317qwgcVaPyla
3BKH6bPHqmdSkKR1Fx98wJJ+CsntPk6ACe77DHmgH7Y9G1eC18UVoTaunSfB/85WjIw8Dq20WHxr
rDSke7QkAcBh8dKH9GGz8Jol9Xk7gYuROCkcpgRkbX/Vb+1gVLpOu9lPo9DeTTY0yKECSQU8Iwc0
Gv4wPaH+MfP+vSZ7kouYjIfx49lmiYB05qHDBVzo8hlwCARP0MDHcszi/8+l1vDzR8LTlcyvw8Gd
/cV2k3hf4DrwLk/BBm2MzLTnK1vz4st08JTVSmBmeJ4ToBGs3AgYiO+1o3U7oux/7GWW/Vpx9Kdw
qapPCOJWV/bopaNnQ+iSzLAZK52HthWUV4093UoH/tHDhLLgsauaGGEkSN1vH4dLFyxte5fFpKv0
+SlP2gbid+FN8PZthhRhWZ9gLFowJ1M0wEayH/ywsCcFi3ulS3Nt5fXY/PkdUT1NjLngIUEmbutc
g37yZtREp8I7ycnqfw5RC6agUWVxZWnr0trrDJfDhqetex5WaqcaGMCnfNWhaUoieRcMIBrneNih
D5y4WzxGomlXUBaNWwXa2J+huCZo7wfeDYparrUx4QJEW7eQIdrW0KURhpynwN00Tt3iUrTYI0Tp
ESGg/dsf7NLeoAtE8sNcQv6ViedRHlgzwmd+nbnZYfQMvUNLICN7NN0re//SxUVCYdrkcdxb5/WS
OaDtLMdl8Yemng9hGbUnfHLKnRnOyx16IfPx7Ue7dNbQDGQMSJLv0Op9vSNABoswRPXVH7zAsw+y
F/092JYgfBpEabt+HqwyE1bads9vL/x7XnQe60GMwEQg1JMpn62sQuKcieKFXxqTXSE2EctvjYf9
i9/p2m2OEhyEe8CiK433Y5NGyB3UMGHAWU7Oy4iOQvEIASW10ZSPYTYFpRzdXYVVG8aW6A2khxYa
uHkq6yH5mKOJtornBFUPlyNqwhvg+MvHBOVRMEqzo4CQgl6TX7sQZvYWelL3Y+mWBQEJF4jQDiJN
/WEeE40qs1tPAPR7tO9ukdERGAa9/WIu7AC6taiFeUQTsuyza31KClT/1tuB87IKmlVWZtwmaTR+
BW6bZIe27+P68O9rWpoWGX1+Wv7neVeFmUQ0dAYd+NJER6auipltx82wB/AaWPBWB5oe/y9rMoGW
jido6Z4lIE1Id3hqWHOWOuAjWACaO+6Gg2NM0/vB9K5suDVGne03ABeESlPQfmeu8XqnI1UohgD1
eT/MMW3YBB3+NVsHxe5rwJkLR0rSm3YokZQiLzj7gB7SsHDQ8smXyD9ESE6YlgEmPsemFJHWFH3/
aFnuknZOvr39Ri9cU1KirUz+zP8YCr9+wmVMWmU6zPZs9MXxhVDx7O3x6hHDfrAd+8r48tI+ZY9a
jrTQv6Ef93o1mU/VXMOp8utu6RE76lAElbFhTzvdLQiYKJTLr9zDF0IIIwyHLUrxSpPnbMu4ZRR2
IqoXEEnoa9536coUVlGqgDzm39DKvNeFFtO2cLvgSsxed8f57mFcuqb/loMZ8NnSyKMVZkt56nOn
1Ccu/2yfdwD0GlcmPlay8qTwq9oVTWIsm2qomytv+9K3VR7FNQ4Fgt7d2e6lBZyTnFvcCl3xzsVD
yMfp4PuC/crx7U1kXVpJIx6+9n488q/1z//IEVKEN8YirPmupEn2Y5Q4NFUhHhjFDtkeJiIbb8mr
e6F7aMKYvRRf67YuToC03E9mXghQiJAcv3MKanUTg1vpfDSV6SO9/TsvHGfCFXYh0iaLoj32+meC
Uem0l0+LLyNonHbfIQHeQki+ssp6WM++O9QZiPb0Felyn2cthm1hHYhApG8R9bNjMOR9dQvsOrzp
MQaCszyMjYBiYyW3GgdO5J/CYvlCH7fElnRKobYAoC+Opo4B/Wu4xT9bE2Q3ksq2wN1ksXW3RWLM
KI4I+EAxocTE4yvIZ+geiecl+rsyWtRt0YI27Vvqw2w+uW2N27KSOh2RNM01csFVN/OR4rRCeb/j
sr4b5jn5PsmoeifjMPxlVyrvdsFohRB5A5zXtriU4lCDRH5zI5CpC3e5oeYCa5zRvhFmmxdf3n6T
1oUPpujeW2slyCzyvAjMkI5FNyF0fIUqQPAZoGoDoyIdZq4N6VXjfz1KQJ+hXUftkylbKe7rPPKm
EwQANGP7CTHRgi8Vbemszb80qPH8SkS68Atp8XO2aNiRpZ6PF1wLCcystqQvSmDwm9CxPuL6OqXb
t9/EhYuTApHhF87pgvew3nJ/HDDTa4qxrBwcNg0uGoTeuhqhnUTjNBx28EmfmTlE/17d0FOhIQmm
hiXPb85wie0YAwCBSkSu1IkcwosPo40TzcssLX1t9LYevrNT4wIRcpDXW8v+83wiamcmjYsl/FzA
7RZQGI6NwggA/fX8M1ju8ZCb1bu3X+uF4MDmopOsJIMN6xw5RB2ph66IJCNuDRgVGaTVYNzNx6em
9kil64GeVbikt1Cjw2vo5wtbB1t6kI/geLifvbNvOuYLXHxcF4GootsN7wlxLdTV//3OI6oDE2Rs
CqvkHDY3xjiopHOh/LR3RhwqNWbbkXXN9f5CAHBXeNCK32Sef94iTzrHCyTZmT8hgr/zUPrCcK0z
9qJkjPj2N/triEkPg4LQQcjK8yze3vpe/zgLgPJh9GLU7DeDhnWucudOul28jw1nOelZz7SN8+5F
9oPYRYab7BbcT6681QvncYWf8OXo4vJLzn6DgpCA4lSifQcO0ucscTqkzq3gULqj8xm38PDalPjS
U4MwlmuTzwYp666/6I+ndttMVTB/1Jr6FtjaO3BnlgLqpudUOwZLuPfNmOSk44RGaxiPWDQuevf2
q7/41C4pP/kiP+b8uKSzOU9RZmqEOz15SGHrbvHMQccKfMGuFDq5Vv9fOCKeSQfbJgCsYO4zQCSE
+EwlQa99CFCJi3CIl6JjK4td52Jwoiu5ml+78TMoCASlXLPF3J7m/+wkzWag/7tDld49xmjTfHr7
TVz6YTRBJW5SNuox5lkmYZUI04+m4XB2XfmsyXc3Tj+EV57/wpXIm/6/q5zdEA7CSViix8o3U4Rg
vaj/iju9/Xka5bcBeeCbduzElZz199Tn7Bom0Pwvzs6rR24jXcO/iABzuCXZgZOkCZIs3xDSyGLO
mb/+PNTFgZpNNDG7i8UatqHqKlb4whtoX9PmhVVjrXY2gvXE7yZPbllnnWCXhtDVxyIfS0xR8AW2
W8xcIO2kiAl8ytG5gLhUIjz0KMddrjwkYtt/R8p1OuN14/ffo1RQcYGQc4R5JhRUEA8BtoUAI9zd
wKmHIXnx9QFPo0TudZSLtYVFL6TjVxo6Aj6IQdBoePRpjeFGwFdOYdKizaZgAAz9EHF/jGPqWPJd
/Ek0/8X0R0BKhbIUGQNw+YHbDGg+IMGrqXv93M0DqVD3g5wK20FU5csDaSCahcp0o1MXKybrGMdE
cqe6MsTwLCU4v9pNrVqCLU2RcZb0bkKYQQYKCzsr9PXT7e24cf0ufR52I3wSkNmrc2JFnbR4v+je
TNvhEOsBJmmxjMWXlYk7d8DGk8lQlMkX3PnSPrycdqIlcI5MmVcriMJfCYQnVI1LXAqDenqEBTee
O/QJ7ujva3txNX/yemcuEAdqaVwKdGJXI2cIg8bTrHvNjChcrsm9o47RXuNsaylpiJIyEmVh/rXa
/4gzTklkGpo3zCOWiYGUcbPFyjdkbL98/KNxs8FvMMFOET1ezgcPDZxilIyX2cL1OUmi4gf4W+Ux
asFW3B5q6yKhcIyt9BKo0hW8HErIUR4sS/ZHNhrKXaAJ1ZueZfJDRAb+II+IsRt6vRNbbS2kRapF
sYbDwRV4OWYQI8YW40nqGUrQGQeBICxzIq0vD+iuxDuZwvZgJAlAswla5dVhVGuryjDx0bwIT3Nu
hmJRN5fiM9JP6s4BuB6KHFYkYISdR3isrLbhFEUaZsxcypaczvdVPSFm7WvzazmHe4XdZYkud/yS
Lit4VVDdJdRYDYUORMKlKmueBukeqjSPfIYY4vH25tCvj7S0XGMAdhcU2lUlz+pDP5S7WPGGQKus
00gLQ37WumII77F/xgYIc67uftlXv3LcK9A25llFRKxJ3jAyFN8sFZChU2dxhZyVFMv00JFxMxCF
xVENC4amlWo39lvz62joENGlUM5/zxAdXvsSsP7RL3SVcuXo++96CrHRFrQw+AJtrMgeTFTSTDvu
KETaMC4EyTF7X39Pu0RTThHige+GhvACGtqC9h9+vcp7jX3fJ9xVzZ8t2ruFQz6Lw0rSyyX2h5XR
nEKr7Iw3iGfUu5J5rvqXZkzj/D7BuOF5zrUhOfp9Of/CR7HOzn6BtL87DeCDkNms5LcBqjyApArI
rwPMK5eOFOjwg1HTfFDsAM2A9zTxw/5QTHGLgggB82NSCjpWelnVine4MaIVKImZaHfGIrae6kqn
7zzjG68TXXiecGNJGCl3rA5E1IoingqJ4hEF49OI/JUV/BSrkNeQsltkQqNNYhwtQ91KkUmnxoke
OsqRyCyYpVXvhEsbiTyHcskhJXayZKxzyb7tByQkRVoUWfhqYsiM9keMShlewmP9aE5Ge8DiGRGM
mCZWIaiWG6phjA6RotBtElAUor78dnvfS8sarI7XAmSDo0UiQSt2dQHPWYHWZFrInppOXYKAiCnk
D1GOMgdbzQq+GTNolvOYR8i0NGiix05mibNwB0unTe+yMhvjoxpl2FTu/LDlOl7/MNrLRPnAvSla
rn4YjTAQp1OBhlVYFD1SZX4ZH9JpqKzHyRK7H7NgJZPdN4lZOGg8ilgF0NLCf0XFSuyrnLWjeBYQ
gFJcBbPcEoGItv1Bo376VEZS/+v2r924pGQQPuaCryb0WKdCGv6euKLWCm3zTHxNMC0dnUlB3XFn
VazrRaEUD8YYEDCj6as3rO+gZJmhqHjikFvf0z7A2wE45yeFOBXBGyxsMtSfB1SJxiZFCanCZUHa
gQhcv6M8LeD/kSGhkAhqkN/4VxImwAJHO6jiQuYvXvmkJhKymYzwCGLyAXq3k3VOAUju5AFbS8wr
QH8HmLwEEvpy2KhE2qlpZ82z5l7GhTeL78ga5J1DuvGwyaoCMADPLYWO9mqB/RROP+wU1aMfgF8I
+inWe2eVwbMKVjo+fnjXkGUQR1KahoW2vp8I6fsxRy/bK8pM8ya8Qp7nNg52KuAbC0fmaFDtpQsL
7GE1pWow8xhZXcUjpgzufBGxG2hd1dPtuSx/yuq4guEAtydbFH1JBy4/Tz63hq8M1eDlke9bv61B
1hMXhoGKJGbDAXzM6V7vjLmxE1VYDVCOiQyuO+P5rI+mUUAEkyql+XcQF5wKwiO2geCOWyIo+DAV
mPndnqiyzGQ1UzwMNCofMFGo1i1n9K/93yg4V0ej0nt9gtvJYyZXoOZQ7aeLArCp/szy4G6F22i7
qMoGdLuRAdMOgdaE5aIfD0tnKENMRaIsiyU3QGYx+DTCM/4yRDMdrwWy8WikVY6lQRKW0hu11Ia8
n3QA2+WEC/eHgu9K8r0ktfohtKFUnBMujAZIlxwZxyFNUI/NCK2Dl9TsM90Oi32a5tbas6dAaFL7
Efnyl6tghJZiqFXbenGsTK8+Xi94iKA2CLCllY8jlWxcU6RqeLm9+hvbbGnSgdunUwcDdzm/fy1+
mFeouqkg2SXoVJ/TAGF0FIIMB/Kr+cxl1e5cuMutsv7YFCjpSpLdLnTRy/Gof3VEz0DKozHUnodc
at5R8wod9BNQI63b+R3ITeWgA5Xv7LONY0tiyR2kkTew0qttppVyU/o13dBObdBGQ3nspAXaeLq9
ntLGgjICp2i5HVAPW4XX1WzGQ1XqsNWiDvGSVvPF5qzHkuzp5aAHbNgimW18jATBTREkmu+1hj3x
2uFDmtiYKvvtrzrAO+DIRdejeCbXMgigQhi+yDhSqzu/d2PbcVvSYVtYTNfUIpxHsC+uY9p5CD/Q
KNbLz1Oaosvft0rS2VHtp14xtqnl3l6nrXG5okEWAH6W5TW8pIwVJGTQ//eEwijPaddGz2pdYAvc
J9InnskGldY6+np70I1v86cwTtlvIUquO/19PyKzvjAJFXMukU0UMX4ye/MwdsVXH/sp7/ZwGzsO
7z/atLyvIv3p1ZGu80RUe9wsvabpEAExeguHBrVM94AaVwIZIJPpxi7RJnQDi4vi8lDNWkVjEF9L
TwMVPbtDoEQ/cspLi95vPuGMHNaqJyHq2wPaSKJXERF2+dSrlYb3uaxOP27Pe+PbGoQ0Cp+J4A0Y
4uXPGf1cQGRWbLwI100cvdPIeC7Zx6e2k4v7BMEx+SClYfHxKssSKXIslOXbXjV75iQRI/oRcAt7
1MF9H0fFNAmac09YcLg9xY24ET1mih8ktlRZ1qnHZE0kqlHZeMUcSo4W6JJd1aLliHHUHkel9E+S
L7bHiLN0DDHYe7s9/FYmxqailcRdSoFiDe2IZ1DukVy2HiIas+/KRoc4UY53wecIBWsEnvpKQ2zI
4NU4KFGqUmKNpeCbGCIHvHOjb0R4BjEkESzMQXAJq3t1JMVG/xEOz4gLtauD1tFtVRi72m36ot7r
tm8cYW5wuAycK0Bp62eSZBcQV9vA8hoKsHtt2J1Jszrbwl7HRTc/38l5t2ZncEFSyeBrEylf7uUQ
07ZSseLWQ70Z+nZVK9gMjfkUfMeoo5E/3f6uG68jHVnSMx4qttZ6NFr7JXqKdQuvrGudTpBQ6tek
wutiSTgaI7LBo2RozxW6UDv3sSYzkcuHmVrLEjYzzaVBu/qMAF1iv0ihEsH1SziqPaG6K2ldNtvU
MET6X5BInubUHF6tOMRjsVDN6RuK4MLggubzKbGbpq8fgnk2TeShSxE3KdMfkNIb2gbnh7kaI3vC
WEFy0YUq60MzpMjYNQGwmZOZFOMirT4jExoovvQ7s7ClQd0xmAzb8EvjVSobIbVnVM2e/E7SfieG
JIRHbaRl4CkUTN6KwEceuK/zDshH071aA1IURwvKBoKArSYofLwJ38reGKwe/T89AdaLT5mrwU9E
Zyf0h99FiNSdB32vNRwsYbTcrVGd9B0JG+ExtLUMJWYnqEJd29lm1x+eowyqk1qZRE62xrro8QTl
D1E2D0HtUn1dJBms3zhvdeEJ0XRwJWFWwzqJuW99m5BN3gPBbf8A4iLKFqJ0BfarghC3N0PgPdbV
Nn6ZG1A2SBc31WNANHeiYRQ/AfNoPk1wS/+5veuvzzTx0tLvIP7gUvtz2f0Vg0YNjbY5UWaEmHkT
RAPFURGPOXtATuU4DYRFt8e7PtMEHASBLDXpDrozl2c6TYywwggIxoHa5IcIWfODVov/tX037CAs
rl/Cy5GWQ/fXzEZZziOsLESvxQv90I5WhzdTjzI+b+JRDvEF0sapOt2e3nXYwaCcYlMinqcUtYpA
23iCmR4yPdmngjpEinnXj0m9E9zQH76+MYii/xSsad5eXfx5Ng0t9ZOlZR7nw1elR/j2X6sqEuVH
aUCvuBfVUB5O8M7wV2+jGtFxH/FrtONT1BYPaiNblUeoklCSAsYW26U+tbOLQa+MDXCRzZqtSG1Z
2SmeYYuUXlnG97GVUhEP9KTsUOIBZety0XSV15Rq2n8mtphlTAHM/lep+nBkw6hqEaQO/VnAE0DC
ObNKRqN3q7DhbpUaqUUOPPXxHQ4wuuvh00xK91kIDaJQ4N3h+AYgSPiiRzEqmUEadMG91pv4zeE7
H/z2dSMxXLVEt9atuoi2o6qHjT0PaBA6M4bY8Ymif/lEOztKD0t1aUbAJdI/qTRKQgRI2vy9IEg8
qpovPZvA4D/X/Ph7ebAwNQ3CQMTIEv+wxp1nShGIdMdx9QC1WaPqjBD8V6mVzMQJsScbmV4rPw2t
NMf/NDPOdTZl8ZYyu4+hKs9jVpf/mnFn1j/btKAoiviXFd5raAhOT7MoxF/baQp9t6qaoTgifmqd
ejlX2neccqJXJESz5KTrSEafTTy9is9iwZF5z6kJ1MxXKAMcG/UGTFc7y68I/KPq1QxdnB7KseyK
z3EFSc0RR82MfsgN5dG7xqx5WgQWRnGkrJbRN9Ty3jrjBuBHHocXHZEZDw745GWLIn1SS9Md7rGm
6eQhZLxPadvrAwjpHGcJEyMQ/7texvpd28pYfFEZp7avUO79R9DqpqceLiXjWzqXsuWa8GCUT34U
q+UB/kOWOAZKzubXIQBK+DBX4Am/6ghzFz+CJBEkWzbq9qzUKLFR6xeN0VZj9EIfhNYPBnscO6Kr
mX61el/PkRqfg6yoyacaMOU28sCChDv2pEf4cM9Vc0Q6kVcvNWsaAGKsKeW3vomM4VujCY1sp5Us
/wgqJWzuiyjHECRoQqSNRu5f8TxhJDpiMbKEc1arFJ80TeeahIZpiEd8KkSkHXWkescMuK/Lh8hr
t6UWHyFFq0tqfGhrvNPB5c3pnVhgi+zMpSb/i+uej74u3noA4NJ2esZbC9s9M8CpykLAWeEv9fGx
yJKpQmQzDzsnAV3x0/drndpQksXlfW5a4y+rMSLeqKHks1OoGrFJDw1N8IwW0oKdYt8aYUBKjHNI
MYvQbTIInPp4muXUaXqzlTDZNpWftQYI4kDbh/Y+1qKoL2Vh22RuINdi5OajEGVnKeukDKyaj4Z/
VFrx1wJf43sdqzc64qafPotaq2sHMwa1fgfDp5/uSkuKmqMxG77HHZwMn8gkokcMSMTilA56WztY
eXOwjHCisziGUxY8iFI7KOc0FYfXFA2md2jwGO6qKVKkzqzpXegOQx/gqFMKMfqPet0ljt8gF3rC
hGB+nGqzumfVWHTa1/SxKvpPmT2ZYi4d5tjC/xEkit59HcW2Nn5B/Ohwp206PMB4F3x8rGuZt3fS
8sVPDzwIhC6erF85lh/S+yiL/dcxavPPUipLXzQIM8EpCtPIG8Ymk9ypwO/svuqquj7xRyheb5J5
2UWt0a9BMmgveN3ox1CrXNqXS35tXZVfzaTUojiNTM9vo6AimgvNo5rJ6g8VKbnXRJ2Uf0tNSx/r
Uqkfoygwj00g64Nt1Fr4b9Dno3/ALBTherwHpJ2cdCPGQDwIqQHo//J1n1/QI9kcOwHSuu9XDtu+
PI6WNd7nYj3di32uffzlRwqQg0f1G7S0vPyev17+NsDlri1Zi5i88LnGXGO0ecXSs89eDu080q23
qfC7rx9++wGOSiSkGrXEq548xkOI5SaT4VnIU7gkqf2DT9PueHuU6+yXJaR4BwKeOpe0bh10wJRb
y5cMT0gVK7VJCn2cpuNBecrxnv9aV2F+r2pl/4DR4PAy13P1fvsHbERwSF3pFDxkWCLKugSPml8s
tzWri6NM6zYKIMQygKwxYpl1vj3U1sZRACASGi/57RpxIEJOFcdOZq4Ux2wfL29SMh4FBOetJwky
1F4idh1VLQV4neIhUgRX0ZscNw1eBorhSXL4Qw306m5OLf0l9WdxZ2YbcaLFUaWPCzSF6tSSEvy1
RemPywnXCcC7ICQ5SgfpSeuH6eX2+l2HwAhH0L/AxhOCFRoxl6P4ky5XvTSantYI4n0cBwIWpKHB
IrblmY5A4Qwyu+f2oNf7A+L4gpZfKBILSeNyUH3GEz3pKejJWCkhzYi9Aw1kDXh6Lx3+l6Ho2bJD
6OGtzwJOHpUvDjVlrgkje1QhFTtUtemUxX64c+yuPxglJ3BK9EQ521eoW5y+opDAzvSqEKj9gkR/
JOqtdmoQ1xueUWgFIFQDUo8qy+XazSnImnhQDY+b3BcPIDaD1FYCzcAjSsCLHVlLdLs/vogWWHyq
pVSjeUUuxxTjhtOArxvSpvISU3EKJIeHWHD0thp2cu0/pYxVqeMPMIWXih1Co+tytAwXVwS1TN0b
KjMQHJyVtCc6pJrq0BWw3rpIjn9Dy9MwSwSwXdoLcaJ2mnrIddw2QAjaFPKN8ogOq1CcdL8fJLcv
gzg59maH0QIuy7XpBpZe1p+HrJU7QvkpyF8DARrF4zTPSKTA8Vu8sKhl4jiAMs3gAAwwvX6uJ5ov
caK8gyHp5J1783oHUWFA8YrDbsEiWaPdqqKfJ7SoDK+t8vgcYq55P4t5597+mhvPA8KACzUKsVr0
LFfra1lRX1oCV1iBBvNLN9XJd1wyi9JW5FZScLc0wrs8w5fAluuqOGHbVn376C8Alq4jJosWFBqh
665z0zRhi3uS5nWLP4WN9k8QnocqjYE2D8DV3XFUTNzlCd7xVgbl6dLUHeuddfgj7HW50RTwKUtt
fqmFX0EuxCaKax99P08ZjFx2wZ3o+euQlHV3b+aUSB1w1VbmpKRIbz0epw1eUiLO0XD4o/Z7iLrs
4LYCPlVnqG2YiIkouVb3VTwYymESBpyLJEwm9wjS15uEnUHjmTrk0gdeL146G0LJ1lUpWkjzIYql
DHsxrDRuf6KNK3o5U8g/Uffi2C+/4q/XZ8AG1KojS/PyxYy5TWgS2GXEOZurVN5TMFp23OpDKKj1
cWtSNl44BZeDxTixtIEIK0IgJ3Y6a5z+6efBiLFdCafPKkFq5XShIT5ESrsrcLGxngozpDEjUi1h
SS8HV8Q+UBIdkH1lULYLJj1x2knbexw2aMwAOxFPgzmL9APQ9sthUEdpjLrqTA/d2vYRZh7Tm/BS
f25kAXU68pJJoLAmtnJFls7RhPqSkBUkuaAMUP7FQML3Xp9/QOcC1UblNeCsFrFU2EgttBmOOnOO
kQg1/fRgJnF9V7bguh2cVKPHil46KOSkq7/rPREHhlOh2fWuwesvHqDlWe+m1KK7hWGu8mRlZPmk
f7JQOCj5YNKtzDmat9hHWB++8RZR/KWgCfqcktjqLsr6zOdvxqZndk16wNFaOSvAcD7+fiEDSQ+E
W4fqqbwKcgpL9PVgJLuIYOg7Y2skeA7kOCxV097rtbWboDMhLyb+UfpYFS97OeUVxeqS+LARXWrg
mhsSrO9U97ZO59+jrCZEQS+uVDVh2eRoBrVTZsdg9Pu3GGuhnaE2AkSiUAQ2Fgw2kcfqC/lDlJZJ
EJpeJ0oDfswTrpO8IFhfUht6sCqa9ZDmjZ0IcSPKgb7EcVzw7aa8ZjD5c4snmUTxUg2xo9HSeTiK
AwaSNBTGQ42n0ufb193WZ6OtY2Aoxv66ggVmYj326jAYXsJaPs1YbjuAz8yd0GZrLZcWHDcroRv7
+PIOsFIQQ1GPNBsVSOt7geu3hY8ndZVxlu/KZhA8rKT6PYXxjc0Cv05deHYEpVcPhkmJL62JZ7x0
xPQjKoXAw/kNAzkrNHei7Y3Pxu1NI44kF+7ZOpvgdgenl4sWulNhTs6ZaPK7oAjjE12e9BEuZbYD
ztvotAKSQwwY0D4vB03fyyUdsXkIMCf0Paq/wSNKW8YvgJLKN+pT1tsI/tHNk5YLcU4sN5Ez/bmK
C3/cifyvIyrAP4hzo/mhA5pYv19EOgXacEVwV+iU1jGCj4f7OZ5GFEtQK/gaEtZZuFeFSehYch4Q
pEt5Ge1cchtrv+jg4ChFDInu5WoljDCDVA0C22slcZ5sSxSyCRSoMP3OZ58rNdTDYuf23ni3KdnI
KIABKEAAbLWfVQ0p0XC0BNx05sgbwW98LnDNc/poqs9RWI12boWz3ZNRnD58XmG4L6hMuC/K1Wcf
gkwrrZnipWa0xudBx1HNyq1057z+udxWgQmSbUgnka0uUeLq0Y5hkQazVQl4H4yihP062lS9hAWo
nQxgDGyw3OJ/omAkn2MY0thbWVP0ScSB9Icszdr8loVJ7Ns6wWFI1qTN41MRZUVmgy9HZLaUKl1y
LKFv8WgJhEg6tq1k+Dg3xSJOQl1gUejEcX4+9DBZHxqIlSiXdKk0wG5KcQoL9cnEYX2KhuShT+kz
2D2gde1cBoH0Bo3BGs4S6Gp6G0GvvDRD439DsSd6aes8ld0Ev+7mQCslbE8TJNjnGSUsMOLDYgve
krsDU58qFS/aZLEd7iN1fNUTmPxOghjfiJd6J33Ce0LHuEzL0pc+DzPdxUo1f+uJ1rB9NEsijdYX
8K7SImClTj1mNXDMqjUaN+utMnNaDOl0uw0kfOc0+kMvPDM90H7EVzo77MaKXk4x5s9aEeLdhCsD
juJmno7y5zxGfAjIuIKLapyY011OMvo701r5dxcA8C4n1vgwBF32L/KUiWWPlLMbR6Rx/ROisfJW
Z1H2k5am/72rg/rdTHFhuIu7eP4CsQp7PJOp1ohwdOYDPFpYXLEhpEeMw8g8fepDeGUiL5XCa4tN
9UsmGHq48/Zu3NxL9A0Ai8bzwgG/vNymzmwUqesEiObRt2mUdboDtWQeVDWPdh7AraFQlEYugzic
KGkVUVS4HvMzCFTEPB+fEWIpPuf4bd1FmL7uPBIbb+0CaZQp/kAOuHprafDFPnZyptfSMTkn2H0+
TTHWWbdviI3r0FyoENqC8iOfXq2djsUUbvaG6eFdIvzDB6zuw8gSI2gqiknKVJhF794ecmti4FBA
/oCqEgleVp8rboKYBh9lggkBDsHo+8dUhrh6e5StL0Xsx7pRHlyqWpejmOEgVRF4cW9opNlN+mx0
1W54B06W7Gy/zflww0JYXwi5yvLs/ZUDqrqQ6nrIfAw8qs84UWJ1Wvp7/fDt+fz/KOpqPgIs0DzN
AaJR7EydBB2ME42jyGkhwJ5vL93WhHivKPsvsjdoHFxOCNN7M8HWjzqWhHV9Q7nrVyMY8c8Pj8L7
uxjjLcy0qyoOpshmKtSh5QVNnx2UrpiOUlHkHz9FEAhFHiUwdYSUq2WL0X7IsLuz8AeITIkMbfCt
M1bTQ7uzaBvfh4yJUtciXrpoUVwuWivOfpY1NT2LsuvekiEGKCAr6KjRRa+CnSBmazCVnQa+CkzX
FR9B9nvKLy2JDWQM34ViDwq36Ucbf7E9d7iN4MUCCoxTGi0Kg0z3cl6BnhO5yPRiUsofgoPTJ/1x
PzFjxZ4KoWwBBPTmzzzEF08i736+vUk2rie0kvl0pDiETuu7IlTQsspm6u44Wme2MAl4gw5hqUKx
Lac3VE2Cnc+4NV3QiHBwaQnx39Xen1MKcTHgDA81iOQd3C/Wt33jzy7tvvRJSMFgwsgQn5q+Rinv
9mS3vio0CRqkSE5R8V+PjU5Z1C3ZFfDe+a7Ve41QR6uNR+AfqrxzP24ccuhdCq4nZASoa60Ga7hA
/NkoDFB5gX6oFSt7MjM53RnlekpIUtA1oYGxVGrXy9krHTaLTeN7FnCHM8iGxu6asPg0GrtOIBuc
NRDEKJFpsHQsqqarGQEwlehSh76XVxR6XLL0KXSXslFEGUMxv5BS1IODhaw+uE2bNaNTZFih22qp
5hjkqirx4cEYG30PZnu9p5YfRqkaLgactbUCiIjWkN7k0RKfzEFwpO6Z/ERqVD3iRSyVCO41rerI
U1BHdlpgkHq4va02h1+AVHQmuGzXZ2g0C6w3RMn3oq7TMgfr7KlH6Aj0py0ETXHfD6LyDVxkGh3a
AY2zD0cYqkiYR2EE9W6uq9UFUtTYY+K64SMRDutHFSzLzcWyP+S+pbxkQbLXqtvIdXlQyKtNpGPI
d9fpVl1XFZ3VwvdEBVP1Xm2hkyJ1oJ+mDtfTTmrFgybF+IGU5vAZJ2OMJtWhfLm96Fsbn4QLBAkF
U+Oq/4TnQt80Vi144TgozmSNMGfTNj/IuaHtnLHrk7w8oJRMuTMWHvtqgY2k0YNiKARPHjGrUGPy
aUPOlP9hF9GjRjGNh2cRLb98B4y57co8N5dVjaejKKUYOrZ5fBgTNKQ6TFTcNBkUNzKQc7y9lMuf
fJld8n7jF7HIaoKYWhe5wg5inj+rvocCsO5UuqI+Bl2VO6Yo5J8EOhB7r+uGbrYK7Xs5q4x53e3F
A07F8qu1vBl4yJK3ZYn8L1phQfWi9bOeHfOsy78Zbat8afpcTR0Db3vDyX0zKnCqLurfPdS9Z6Vo
qO7cXoytWw48JKDqRdQCJPdy2v+KNrXEnFOxLoFkpFqSHfshSV5FPZaRbUWn79swiVJ5hDue/ysK
VqDaiOTnz0pkyLU7dEY8O5VQSsnOFryu7ABBJRzh1GlLnWn1o5pkkUKpDcOLI/Fl6rKHAkHyU2Q1
2t0USOmB8OAXbtuzG6RV+s/tFbmuFrIO/IccBrWIK2dAPZdDRc+oFgaS/tjliZuEtQMQKX1KixDY
G7qb59sjbpxt0EE44PJsmnRDlMtPEAR9IihVZXmWHwIAt8T+EKaS+KuUpo+jG6jsElTynKFvzAty
OVRXTvC96N96kZHJjiLUnQvlq935fJsTgmmy9DsR3VoHHkmkEKRSgvGA6WFrSuJHhgHV8HUeFJKN
j6+eBs2dP4ZOIWH55ZQQoJJVfySFDnRAhWBPcxc9HA3HZ38vB1y23ermAIzNhcW7RwNz3TYRC1jr
ptBZXqZpXXRueyhktj9ikmFjPzUWjqhHINHl3gxeRcwf9w7rxs3F+IRZ5AT83xrgQ+3DJMTiHhFN
YXZNiAGHWWkrtzD61IG0tqf0vfESAARnwgYNW+gsqzsa/qksTUsy3zXa8EgypKKvH+31PLdmRbEF
khYBOQ/c6r2ZeoE+AImJF0yWHt1pgVS8ZpHCNSyWht8dUBr6ONadW9ikmYskwQayYsBcspEDsjhj
UP6TxaZ+KLPZf6QSl+5RO7fOAkqzyMFQeMHaZLWGk5B11sAe9cZSHBB6Rfm4pibpiMgc71RnN4ai
O4h+NyCDRSF0NZQ4g4BRJl3xQgMU/WEe6HxQMtOE32XYJNnh9rnbejkozUKzWi4upDVWwyWVNA8z
skUeyM7q95ApKIGBOxYTO07JkU/TXBTji1IPM7r7QY06TG/BnnaTRK6pwjawWQ+jWIrpzvu+sWtN
gDGUoNhLVGtWdxzqJ1WSBVD4U1Wov81i8G3UcuHl9uw3BrGWtI70DWWqq06ZGPqKhHOz7kmlHDgS
lUJPmED33x7l+mgsBS2gGuDYeZ/XoWfjV1KnLsDFzizKZ0HvrAn3rkgHgjPHP6IpUHcu0+sbjgEX
NVUKKRraF6uzmCBzaTQSYnvw+PznVlez4xhZ5WsBbsSep7D/B65R7lix1uwU/Tenujz41PCAZq+v
8UbyWyUWewOQ+zidQI2VNJMU3ZEh3NKJVD6uioCOu0aTk3eDRvjVrZNYOh3+Cliu34+nYvSlc90P
xoefdrR+lmKUjDQxMeBqL3YyKpvUiAwP8jI8L1EJHvJ6/mnJffHx9UOylELRsuvpuK+eQdXo+kQe
QGSiny0/yZ0FLLptUKCtBek4i5G2U6W8DpPoNEKkQTSPjjHau5fPbm30cajDvAJCgAx6rEf1YURp
wukFf7wTYnVyUO35qH+5Cm5oYWXrvEY8w+uOH8AMS56bkp5qbeluVGAUwoYqD4sW/JfbR+/6gINa
BL6wdNgs8pRVFRawT8f4o38e9Sh87puh9sxSGvYMtq7v7GUYnljk1ljENSt4UloELuH2nQtTFUpH
kKTChZKIG68oJ3stgM3BqHsBoV1O+FotGbFklasx88+TqKenpitxZtIr/xxK1R7S+0/f8yJWQrOS
tj4xCcVy7Yq+JmF7ZmZ6Hd4JkwkuM0SewziIXYIQUj2p7fuUlcPoFmiw67ZYp2gRdVqb/8hnK84P
gaHlaPmPY/Ut14rsvyGn6HTs5m4qqDSkxc+QceGKVUPlO6rWGakTzxV451ExBeOTEvDNZDsIcK61
0zlWDYSOoi51irxAXjeTkUZz5y4JfJfHdPqmVH713zAlMahGgF0d8lEAOrjZJ0SNF0aro6DGxT+c
8yE/5J3R9k45+NUnTZgpcWVzEOJaOSvZN/4FFLLmOu9/z3FQn8EVaZIb5paEZ/vQpRA+xDl5GWcT
GswHN+yy4IudDp1ZKo3rnAkGYpb7eCHd+WMTuLR6ci+XATjcHuVqCwGy5QRyBsm4QBKurhkxFJAo
aEfBa8CEfVHFUnHTWeqeQp83/fZQVyfwz1B/1CIY6QqubIbIQGga6AyjbqKD0tfy/ZxneyCCzVF4
B6gnLWWBdUw/p12no+9BMW1IrRMSksIhh7+2M5er1w25FuRLFpFPiBZXVe9ytuq4NzXfo7koH3yj
TR1JkKN/fKuL79R6jPZcDja+E1VuRHMX4BsP+urhoRXW6DNuxXdYfKNX24jGyQeLZ4dhv5cVXQM6
mRym83Qp6GIuKviXT0EhTXIFLFPw5tCvvpBZKq27FNMepDaee5viRt+7UdqlA1THeeCohHp7h3lg
8BLL8fgi56P4OmpKG+JNNwqdXRRybB44uPlPWs/1Xutr45NzK6Gzsty3fI7V2kizHo8tVDbPyPL4
Way76F/IleKObJCy9QkYgm4HbVDgOasXUgoSIa10C2KVKUQ04cNgsHiTFVKMqYYrd0760Zztxo/Q
Z53wvxLOAU173MKl1vyRRZYSPit5IPRov/faP3gCwZgKkYpSzkme1JNN/7E1DoPI5Xnfo9iTOFqo
1eGz5I+JhlhMpsdoyMqtdhKiSGgcWAfJj3xU+8lpeg28IrKYOTcc8oLKQTO6qjqGCvp0lLpFsBbg
jObfVIEruG++L+95RW99BUJNmf+RFyEzfblrBC2WNHwMqOPGashlW013il9BKL19i2x9hQXcjXoQ
SudXt0jfyIOWd7nvVaqQv3eaEj6WUjqqth71+ocxX5wEAGbL04oQp7VOiaQekQ/K876Xxn0C7XCW
bU1OsweQdP3h9ryuIvVlKKgwVKqoGV51vVFR73zFpzsxRaPqDDq6D1mSmodJnPuHhsLWScgx1alG
/f84O4/luo2uXV8RqpDDFNiBBCkq+5M0QSkZqZFj4+r/BzyDI2KjiJIHLqtsl3sD6F69whvs36+v
fNOcY+VVgI7gQgP3pj88JihVKu7k3TceEEW/lrl1lxa0BRBubALFRY9RtwXwusJaznABqoPMc2/j
gJagcEcUipCz2TiTtqhcp513b5VREk6JvQSoARSX159y7/2CYFBp2iI9AEPu5fZELHMZrUjx7k2n
ReIO1cbxKqxEfF25fHeKMn1vJ6cLAOX9dceA98vEab2OmHKQG75cWakAb+G5Hd1b02Jc69ZQrzMo
J9DFdfm3HQPyd84yJ4NZGr2X9VX/0fztzBGFv3W/Rm6bP5a6Wj6UzeBc2no8qix3vhpbFUTIqmR8
26aTa4sOzZU4RE68+6cx4pXxWYwH8n07Xw1a1VqXMF6mVti8O7uCUzKbCNAZo5v/G+vjdC1HGLbn
up28b4tWGMQ1q0yuRV5HBztm7wlXos4zXHedFL18mU6uuG7PFCysq8G6wr83ppNqwrg6vb4z12d4
mVkDdKYXQIHOTIpe9ct1vH7JS8YGcbjA7juDM79bivHspf18h7vJkcP2zhtdqWrQRGl1sJs3b1Qa
MjX1JE7DxKibsxCOd6kHaWOvY2efjUZv7nW3aL/0EEgONudNhbmSVODJcPwIcwz9Xj4nNiQeIpRt
GgobjN+sjda1FyL/BGPWeBBL+y/8+Oig4fIcoTcvFzAnAlw4VDCY2kZwWdjADB0hQqgJdXSmt6wg
IeRWcec7kzvM576riuzSp1ll3EWz1o1hAaIN2NqYxP8TOPvOvkQl7idMft3yRzMt6zNtf2xDdG+w
fNFVXe8bI9vU70wlvmrKbBt+67WWSxiz1LdzYmgibEe7r8MuaaPer5we+/QU9ctfbiHhEiheej/W
Q6v7deWlT2Br4y82Drxfolid/k1jFcOuuAHr5Se9p/8EbyG+ljgVxGcbMaDkybJw5u1zy/zAgHZ5
ctiwkPUX1ZYBQsvNp9f36+535NxT34JYvenvNl6pDZNAs4AeOXOvYtF6zS90b7L8rohr+zpJbNyC
GU6wcXAkd64qimoWxkGVHsUzO+SP+IZeS4qOeZGEmTOI/irGPAbH2MWm9aHKu/YNG376oYCXfkta
POiPaLsy13r98W/7pOzj5z215uMEp819lWqGGCYjTUOZ5X3+Xlhc2+AZmdhDJCEs+QOKqkug4KP8
A4b6/G7GuUg9wfHtkkBrnPHjMhqZclCR3I61+VmoG4K7R/oPiswmXNnzFMVdT6isyq4bzyzU1cHY
1DBbZoaQmu8VWmpdNW2s+6CTjSV8q7PN0neFqR1UlXvfCUgxglIGk5wbpIo5AJigHRCHOlzA0zrm
PGe1jJ6EAGMVFTZOrUpZntIZNlrO0Pjn659ofdTtoQewyNwPvcfbAiaSYzW1XhGHpdk2vqtI6zEi
qT44BzuZKOriuJiAUmNTbufq0qUChGjFKjGVJrAnNFFY5TI1y1Ho3F9qHZ4y2gWtvUleKEM7J/Jy
rohc9879MJvvjUybTmhYNAd56P5SNNt5LDi42/q5jgeymCyOw6yYejyuVPNUlMviD+NwNBXe3bKU
s3hvYYa5go1e3gjtJJKywgjxXpS5/YDuTHlWIsP6ZChl9zSnFQphaikCFYXQSz9rML2MSPzz+l7Z
Pc4g/lci58oI3Fa7DR5jaaKRyAyadL4y5kzJgZu2ftupIkPJBPPY4jrnZrLqfhPe3mCmUS2nKjam
r5WpKZ6v26VxZE29F2TZwasrBTZLN/BUNS8WhygSh9xt4w902Geg7CJWPztR3z0gqQmvV5+whHv9
bTz3JzdHB9EoKhHycVzJTePlJ8F9cmSCqKQhUxcE6BtcU35U4NK/V7NUv5b60HwYpSPKD3o2ViiX
NOqg+rD9MvR1REtR6vW98wEFnOzzgoyu8AtnUb7jEjiWQbkM2iej9mTip2XTjL5qTIoZoGKjDSfX
TiRdBaVuL2Nl6nC+PS7WZqo72HhD5nzEEEFYoQH3D5+ppMXBNlmS7hvji1I8FNgf/sL8d6TyF059
xhvuGaqOzE2AAlACbF2K7EMmm+aXkqXVFFTwAADIo3eCNlKRZMY5L6uoIzLK6nvnapXmo17foMuW
GcU7SkOl+tK5VvUAQLQzPsbLnJ8Ls1u6h6abs59NIqzfaZxMvw4+yG0oe/E9NkekjqUrc4PdOVn5
d31MnbNsnSYozXy5++uVIN0DWYfFyYBzG2MGSeE0kQeF0gT0Zo2YdpXT6JzKdLbevb7U+qM3m2yd
a6yumYyHnG2ZUnYNAsxKn4Zj5VUP/YIygl211en1VXYiGeqf1ELMvRCw3l6IDiBY/AbmLKQlPvzP
jPL0qfSi9FJinXOQZt5qkwKUJMkE2QKYgD9tAjTdWfR8rTgLJ8VrvneTunyTMAv/UdF++TjU/fR2
auviu9aMaX2XqsmEydJkDPV5Mt3o2+vPvRM6uHd5s5T1SGtsJ0eJBcJ4bMhPwL61T26/oEGEL8uF
ia9ztqpM/+JZwj74pDtFjOvSjiFqgFC9EfRoPaGUTaUlYYPW1hkyAuQOBJCf4qHtAwxM4s//4SHX
QRxtyh2uGMJcwxLzlGGWpvSYVrXyj7FWOvxRpNFXpv/z4pt0oYyDCLm3d13kK5mBABq5QdwQC5F2
YmYbJpS7qW+U7oIxdeJ+eP35bjFm7CjqlRWXbuE8s72HJQ7lvaPLJGyTCIoyAMHxk2oKRLv7yET2
rI7FOwUO5s+mjOb7bqwFUmsdPq3nqZiaoO/VTLs0y9gcfOi9U7VyEyEysNlv5oSxDlWiHRKyf13L
nybFma5T5HqP+ZIfzdJ2XvUquEexSB6ydqde3kUiGe2yqpsk1JNR/ea0unHpF1iQr7/pnePiITAL
j4FggWHY5uhiZ914i2fGYaNz4czGckqHKJBqJoMoh3I1oKPx95EJOAfXLC0/WuzbUDvNJaqbPaam
pSXEybRj9WprDORthFwOovrOuQRbi/A8ngusuG0uICaWKaqY0rCWnfIwZu7wtKSZIgNB1t9fSqXS
h4MTstNhoChcBYpX9A9D5ZefrQbRq8UaJ0Q1RPumIfP+2DmufEBWVA2TNBkeLLtzFSZ8mTKcX/+Y
O7tzPTTMs9ajczOfH/XFdgrVpo1YG8XVdNKvY6NU7/Sm+f36Qnt7E1cJuCmg14ECbPamzEEZjevx
rNAafgtc6LsK3OCgjNpbhKQftDISI3QRN28SU5nJWGhEhFqHyc6MgmhyTgyzPaKB7h0BLoMVAAMK
7WaTKJZWpknPwwz9+LGhDX1ldu1czF6kLURGtQ7SFm71wT7Z+1bUqiDFmDve4rDtEj0YbPqIJIoZ
vWvrqQhcDV8Yu5JHds7P0XKTcaz8d1p50LAIrJuaHcaG0cV2LUJIvHN00Yeuyd4ikz/825oWyo/Q
R1Bom/vYPBn0Gx2fGUb/rkZtAvDsknzNshE1SSeN6u8dUKGfahwPH0vRo7lYlFbd+JNXO0fJ+O3n
t5jLrNkEcsXAMvSXB4kjZHaykCKsDRcfoiHSzmgN1weNg71V1rmZunbIbuc2rjeQ7DoxHbKpTE8Z
uihn2eT1Xx9MtrFB14ZPDZH7JigMyZz0fYMk42KLCxteXNtWq+/zFrbF3x5NhjXQSdYhMEObm4Ku
dTO9m6YsdBSw9LXo6nNbFUcCUrdnBu4UHSCOi0azfTsNLGQ/FHGfZaHao//q632z9AH6GM7bqGcy
6+v1rLXnEcjJERTjuQZ7uZmZSJEWrHMiSJLbWbBNMYWyZFqE4IOMNRHpdDcY9aGdTzW2IImfaYvp
TRRZcdVd6cfatq+os/q9FvrwuUQedDxN2QClktvUZtg0dsXPpug1TKSaGE3DBExA/OhVaQL4FZj4
b9qQ81sL/VQ7gBRhvjW9JP3QaDZ6KY3utYXvVoUxn5ZeE3j+9b1rn9EqNYCUJ7Eur3yvUgapWFBu
t6LRFTCYO7OFoa0VfeC2qzSL6AozDapaNf9ZjAq69OhZhJyskhSApmhdxIQs/vHre+U2BvEqLfJ2
emcoGW7nC8DiwVMaOtdj2WdXgeH3Wa/qPKic3DsI5nsbZuXaw/8Fq3MjkFNHMpkUY07DGYFTH8Sq
/cPMW3C+zth+hJOCPdvc/TUWl0uQeSwxli4cStCbEDIOvWY0OWkyyBHtrpMQXtTKww9u1pUTcM7m
4OzdNv6Aq1DQ2RR3YJpvOjpd26N0VGah5laWOKV5Yv7MWjvSVjJgjlIsN9DFkV45nUG8OD/1uEGm
/PVvept/rGYbpDsYpu3Jf2VJrnTRSP5RZ2UUjJGMP9GLFg+dnIpHu1ebe1NvB2Rl+P0Ha+/tJ8pN
xhy89ltEeQsQS+oTa5dCeMGKf1w1lE1UccVRw3cvbq9OZzZ1CJ347avOlYYSp2A/RYgIn2e3rO8q
r+gP4vZt/oi8NskUqid0hFB2enkHCWksnFs7D3WlCCpRFNeI/ruvNki7ALs4yMW1nfeH59BatPJI
t1IYcSZyxarA0MT6oKMMIGP7LgP99slNyi46r9FgPllxB+/YHenm+G2TK49jAaqoTVMRlAq+hXf2
hGxYEEFUf8jU+Egs5RlWt4m/dJbXCRYQUC7OzTuZYyIeumbcZTHOANcF+AtIGCYC2DL1yIM/aqgL
qudmqIe3cTSbfQDOa6zO6VCLTyr+i//iA1wsD7aaVveWrvarrHVr4lCcZs7ZhmKXndQxdSEgCrWu
7gX9LyXEJ0eMgeuuflARQizzuYjsLgebmY3dwTbe2VsAjVAEcdbSE33Kl1/dppORyoHPoKEG8sks
TM830JE+0GB0VhWn7YtkvIpTJ0wHEJObF7kYac09DtDIc9tZhil68Zpf2czHfBRXyvYBQCea20Pa
WNp7q65MJTByxhd+Z61UNh1YXoGal5yiIHPU8mMULyaiHjDSZ38e1J6WbmcOqN6NbuXr2B4UF28A
nBhkcSnaIJ6l+4Z6BAijtGt1CQY1T3/mvTkwilzsH8WwGB+sSk6GrwGRS321S9LsnOuza5/iQbG6
UyegdJ21obH10zQy3qXL4sz/VK1RmME4yfiuqqyp94tUU781dRr9LurIftJsiYuDAyj2UzoJ4wcU
eoQa+9KrvYeoRLzZr2l8RheZL+PXdkkKxSeIo7QgYiWbzsUAofbRiekO+tU0Ke3Jw0f5MxmWkl8W
jMbuZS7UX25UOpOvmG3/o2hGyfkFuxmjhYIquk9nI9XeZGYz/6O12K5fXAjwFnmBNI7K3Z3uGFUM
EC2egib7zS0r7QQnIrTA79tuRpqZXukpM9s4iNVifrv2CZ+8LquYmPXlm0Lph1PPDCVwnEE/iGbP
lfV2x4F2WgsqcFy3APxYN4p8ku49oiWGefbiMalPTdY17dPizQ0nS0/S+CH3vCm7Fj3ZAQr3Sp7e
ddncWn7fe5N3BaYVyYthTGjQFw7SKjk6yJZv0Zp3HxmbyOG3qrVpHyCURNu7YLt8VgerE9i/LgmS
8XELv2dWRrX6UA/uWF+qPp9+FMLBHgDdc61647qL98ZepG2e2sRu32WWkn1xa9xdIWOYecF/Nnf8
8r6QMlA6Z8p8BTWBr2m1qPmlcNQeuLhMKUyWxCymD5DKOTASYfQyHOVQhVOXDngKE2Dmk/Ck9lY1
FuziHI99dhBMdhIfiosV2sMxJzFYr5g/hrZjg3jOMlfeva5ikdvoReP5PTXWadLYA0reNaeETPdg
1b1Nx7IIVMAtZ8C0Hc9F1QrYbRX3PkGewM9s0BtTXlSntB6YZg2VCNyii4K+Ix1V9Xp6QHWrvRqd
PILY7uQjXM+UI/wWmL43OBI01jNGH/wQqGWnqcmXJ0Wf+zOzKOupH9QZVfvCuVjWUSN45zLVV20L
xCDVVQt1E8UdcAOeUa+bXfXKS9RlapA1nnlZpRqvr+dcO+1KLipmhnRC+NQ3rYq5ZNRq4gNw7+Zz
/x5hHTx/MxcMtt8ZCzNgu8iX91k6IrnvNCqTTAhhQ/ppmJTlm6EjntAgzgjbyY/TSC3/GmEG7p8s
ZmVIUknfNGtmLFemVUrEVVpxztNiCY15Kg5W2dvn6+SM+AZJ5Abnxb8oCgnJHm/DTGG4BXD2k8y9
dr09Bi+ch9zBjtlK0qNMUNvJuldmA7N2C/TrDYIOZP7k9E2i3MeR6Oaz0caraGLhWWBX+FcmCP2+
RhfaGuWP2Urn38Si/gP7huFqmUsN097E6L2zrUVWc0e2meunyKnH/0mAZgzznEy5uHPL/D6jJv1w
sHV2f/1azZJuA6nezmloJ0+aHsNPrxciFThSZtpWJjpAAlphPkoDGwvIn/GlrjT1YY5ivfWpi60A
Ppj5NOGVEnTKqLz1jFm5LO6gfoxlN92BRVG+GGY3XxOhHGn67KTFCOZxo1E7A0PdVv+DtzidlwA5
Jo6I+2wpkutUm8XvbJ7zT2mhaAcvaecoQ5BZlZjonty2G5O8gVPSsx70KfFTwDBpgmoc2ncxl/4R
82B3MRriDibYKDJs29M94v0Y19nKvZyH7EQLCpcW1KLvkGKzLq9//J1EE646oXFFaN1KOVbovyES
w3MxSJ4DbUFFupKWcVCV7n2tFePMjuZx+G4vbyCekHQqKakRBNCTulnE2aRFdI1JhE5JpR9h7PZe
ILcdXXAoaTv9VKgoLfYg0f1c2MPJIrM6K5io+6hp/H0Tlci+ioAxjdGw4t40Ns0ocmYRr4+Wyv4R
ZqqK9LKL6ZcY04P4tvtUAHVp3608sRtoQD8xZh1y5d6sx/TNoHjzPV3L7luhJY7/+rY4WmrzwTCb
0ZI5zjheiLJcHNWltQaX+HMcpX+tbE9nnWvB5i+mpWAbXu4NBwzgBM03us+w5En8QRptgNnLdDc7
BJHXH2vnhqAtghLCWlAzP1sj4R+ZkNL2egamBL55PsTnzlyyp6QYs5NjLd+aIfltdtp0cDHvvMk/
l3Q3OcBULlY+W4t3r9kp9DDc7eaPFdqpI8lpdwQh2Hs+2gVgVp7RztuUq1khNip+H/e1a5dPCg41
D3nTmQ+l3aE+O8UTl+DiHPTV9p5wtcdYuy701baAVv7h0ndD5OKxquahnQz0XqtFv8TWVB1sy504
ghfmKqzFcAud2822lPi3al1PSlmNSn9akGU8TUaPcZ6ZpgGlun1+fb/srbeKsq4YNowDtjNg2MHR
MJaoO+TDmF3Sflp+TZ311ex7PUzt0Tuox3feJNUZnR7GoKSrW755qqWlItoVa5IkaBJbuFYUGO9c
kZY88hvZXYpv9Xx/3vJo5yqFtwjbICT4To9Gacknuj72u8GFa/T6S9wBeFnooCHYhRIHI/XtPMCy
Ba5ndrSqj3raZZaFEtRzaZ5mcBlXRXMkhcgCsRaC2lNr1P0/xZSXga7VykMc0/F+/efsPTljXxvc
AnvpZhJlNKxfeTrkKlRPzxIC3B05nXKO6dQeoFJ2jiP6M+yc9drj+tNfhpuxHaPJGeH24YUmH+uu
iu+0VFEv7RKLc9tZ72alyg7AJ+sR2BTYoAK4hxjX0z99bvn8EeLUrhAI20vlPuvK+OzJMn/PLKI9
0CvefYl/rLJ5slotKhsXCuV+tLOUehxbSz/zmtRHFxrw0utfbK+SBJ8P95Wvtbp5b66IIRKL2WP/
dg/Nw/mOKbp1PyFFcRojGAKkop7xrsGx7aGPZu8frclNJ0gXAyhZE/01y53qAsLFOq2gzLippY2W
4j0zSM1qqYqwtx0RerF3ZG2x+3qRuFvla6DubytWRc2cOCvqOOwMaw5dAYjGtZL+yfOK/zCs451C
CSBNWvnSm3c7gSjMmgYQrTsnQDB1r7wTY/Hx9S+4exBW1TfaDzTmt1cEQgRe60ZAoyO8QHzpSDxJ
7BynwQwZ3FGkXTDkyYEV1947fA7cwHe4nrY6IYCTtNlBIDc0ZdzRG9QrzGF5m3kEafj1x9tdahWV
IL7xt20xUhE+Bfpl6EfDwAukzDHb6NTiPkK+7SBfXz/H9ngD6kCkGwLJLbCbCVpbqQ21GgKt4joM
rorkypBfEFHNTsUwZV8pwKzPfTz/h5Y04ESb5BMky8rmeBnMphkBHcSiieJJ7V0rJLdOTjrIgwHE
XviiwKJdQjq9zs5eroJCvzZZLkcd4DFaIK2i3ue6nh/cAdrehqRwXJUIcNuC9fdyGWfQGLd6SJYp
rbXEPhJVDSjafpSab2NR1d5FzmL8ZkDGILVdtLk+tZ0c22shFmvtW81j7TMJ6L2T4znAade9kfiV
WIpfarm03Zn2pn40CtrbZquIMnUNnRRS2Jc/WteXZMaQTbkvR1WGi9uKn16pG2fbmbX/cGAdoPtM
8RAlvEETopPVTmotaGhUhXtaYVR+aqvDte7L8ZLnsvSLqsoOuGZ7H+XZ2Q/tNrr07maHgWz0klYF
bqZE04j2o4YFJkYQ59xS3tuuhK4AJes/HN2VDG9TntKk23amPB0ejY5neehosfkxr9o0QIm7/Smd
5evrQWLn5HrPTW9WoSrd7uwiW7S6y4C5KSVKSYwTzPbBSGPtCe87D3tJKy4+2r1ZL1egpUeFz86x
ojYlwNOJpNOzjVBOhr8VDrBxaM2Ab32tVcFsooCrHrzO3XXogdEJW3Em286FWUV20nQWLPk2ryd/
tCbnMmHb/uPv3+XqAAl2TyW/2r7LpEBJYjFHmpgoJYUMmxG1koBBmfdGIbLzfeDF0ASx/Dgq9/ce
kNYi+awHzu2mNaMz7LK7iDZrOxTjBwZaDXST9uhS3st4qIfRL0eAxuEMbsJghC+KIxsoq0mySrIu
adO5J8gKq8ZuLRfamFNZO+ci84rIh5oyzXRvk4lhyWIMTmC0pVEfJLN7T74SacEwgNa8aWZX7hxb
WQX7vjBV+dTRfYARMB9l57tPToFHsbCCQXn+l0HOEggk1pBV7mFHaHcznekQz6zqFNtQPAyh6OBB
i/gJ9M3se8kw3qu915yGyW0Oui27v2SdvWObAMTwhmY3WYMycmjde6GgZHIqEiAM8MKttDmVtnTs
OySIBkQc1QbHaZ1C5Vwj0tJeDKAGrp8r9pQd/KSdC8ADTQ90Za1FbxRJLKCVrbTy6D6Xqbi0oHQe
jWzWLit48D98bTBpq9oFAP4bXeBiqSLExVL2uaMmZ6tvsrMyN0cEpJ36GulE9JRJJxA23N5osywj
o2vwpbBzEFRJU8d3o6rlQIDa6FQv2c/Xw8be+wP5xqvT6dbfMPQ8iulKVKszrw3FX22RhqjLEQeZ
MRd/f5etVo0rzGglF287B/QnGrSpYgURszS6dkaXKb5pt/Xj2C2WQSaaaIafW8nyz+uPuHOHkmYT
FUlNUFra4iwrxNR7DHIplfBhuLaD0oauI+OHKHOxvkCCIJw74ygxMXZwBB6EEgIDIZ9ya3NzJzX0
doxEye9rpTTPaY34UpAmaLEw/ygpxyByDuGAp7fhZ0bS/hxaF6supwEkBxUz4qJXc1M5QUJx5F0P
VSP3B1jQVdC0rRzObiKm93LxFLAnbQ5SVEuHOfOx4si+016cmawXS5FeeuSPvuC+mccBfN/2q9rD
PHnXeeOIyxwgqLusbl0nGAlh8UFKuXe9E7LQnUXMEgTSJm45SlKnTV3TclaSClH52ckfG1l7l8bJ
6DwXSVfdJ17uMf+p0+vrH30vNAOhd+HnE55vFFaFBYm81BpEvHU9PQ+N0V+LNDpCEewdVs+gFwK2
al1q3Xp/dBaqgvm6OnH1KU0m7iy1VcGpYvoc1RYWJ5WRH/QVn9HVm1qHS/b/L7jZVW2NdyPEA1RP
ncqmv94VwSrQ/TaeAQjyJ883JcZIAsCbr0fofDkpk5LXX+3uQ9MCJErRb6R4ffnQOIujowIvjZBR
N29nxWsv6RLrgdIYlh971dGk9DZEwd9hmEA+6iIZ+Dxp/OMlK02XjQmaMfiXjBhIjybKP7ASznYk
joqg21DxYil982hVBsDIy1bZZtcpfyzFMgUeakoBszvjqWNOzTsujqSC1g77y2/KQ63SzYzsVguL
zTdtyLCZbvJN50znfUYeeEhAKGc3jcToC7ur3ucx3T9P6TCgEvZf+x6vjGEQpRpHFPL4tvDLO8td
Zn1IQsMokrfJvJSP7tDUy30GuDU62MF7H5NzgvwB+rK3Uljd2E26gpN9mMexeDKirsdNJZrfiarP
Du7rvaWoClHsfSZfbFuNsxlLM2sF4Fbbq0995mIyhFTBuctRv379SOwtRf8LqzIXxtkNvU1ty1qN
e5ixqUyVB6kp4ldnjP3Jkcb86fWlbk8fPTB6DaRgq/Ddtm8khkKRXDtArKk9lY7bwjKm+JJHU36i
SbKcX19uJ+VjvdV+bTVBI/dbf88fp6/tMpnGE5q5SCW6n8a2jPx5iUAjK4V2HodBgkCzjQuODPKE
0VX+WGNjFcy5Zhy0QW5vE1otMA/ohAAwxx3l5Q+xxZSM9cgPiaY+e+dVlhcYNrUpsgVOYM7S8tNG
AftdjtaBocdOt/7l0utl88c7QORIWOMg87BZVLUDqdPVvXVWrTx/s7ho9Pl1u6SjT+sZAnGhtUY4
YCpQh4OI1EvHxdzz9hrjKHDs3AZY0aB5gfghR/hG0mAeGGKN1OehXmIbUZadfe2VJb1k40y5V4j6
wRi77NSPo8tHa5NrVk3qf9j6q/oiDnnUuDc1fGdq2FWwR8K8t5wgKlv1qzYMfWDjbnbwHfa2Pr2e
1R2btuwNpGRU44YWEkSqvF7+h5RCqQYuajQnpaudjyWdhIMAsvt+SWBIVpGdxuN1cx0YiYlWhaUk
YZQN4qInGh2uVBaGP2iRfaqMyDxbLXGr0rXkrdXQs8WCqD3oH+w9NZnMiuklf6XGfrn50Kl3yy6G
Lac1mftNbXv77Sjz8oKsRvdgksEdCYztLsj7xaATfNANlcPRsiwSHnFTc9laVqGKD1LJigdnUpL3
Am3og1Rt79Kl0EFuAYUHIugmwlTJkBs1RrdhMaBU4UwTLoPljFFdOWSS0naMTm1mGh9eD2y7Twm6
Y8V/Prf5X77WJCbzz0Y0h1pvnL/OddL7pZJkT5MVMayN06Mu9d4tz6jmmRsDtWl7y+pNW6h96Sah
09i4701IxWjF+FXakYUmf7FgHJjkgaRa9kshf73+sHs7GRUnJOVhlhDPtz09a6xo03vYWEbMqXAX
jDVELjUNtaGr0tvLpcA2K9Rb3blgFDC9oV1mfCjHJXEOyvU1Um5yHY1+LOw6RMEQf958a7ux5kTM
QxwK5tm+QGDhYz0p6kGSsbsKVSYwboNDs0VvubxhV7jMimTaGL/ozH1ukCT838E73bmQqNNxzmLM
Tx9xu28N+h7NsFrkqKWyWD5tItqI6ZL2bwa1xsdZ0iEIVTdxvnByRQ72FdFUvxxBl/piAPPrK0m0
tL702Iw+tqFDHCw2nuO4QTRWfxrKcfWWrPJcObrU17ty+xnWVh1BdM/4S5Bne2mhUYrbZuMFypQs
j9mcdO41HVJTvcvIcSpST73/EhfqaJ0cd1YftCivv8f9ED3alXCLE7lA9df2A6v9OVkUgu8Ay27a
mBM8DFFaCqAyJZ4uc9MblwQs/S9dVOr7uVyOhPD2tgqZCw1FdBJWXvfLMMBWcZQRkedQh5ceWnqE
+NAAh/bd65tlhx+HNj8JFCglqsWbeRh6P0pCFywOC5EJ14ckl3xPItv83C16w04oItQMoSbF3/XB
0eY3ijSKOzSL2jFYYL92T4ascuesF2tNAr1z/po4NgiB2tUV986xhNsiKjTKL6D8nR/tmPXqVZs5
8SfbzRqED5ai+Fi5EYaiPjMdt7+bUBTzztVQ4fdmQUN1/QXziekyzUg03MnelYsvzap6AN3nxf40
avnHUta6/UZNsqGmDTvE7VUHK/HN4X+S/9sn8NOB1raxc+5qUqQzfJkm/njwJne2LvmvjhcjsLmb
SOboS14tsoehq0ojBL1tP01dV969vsrOncTckIBJtKI5to1To5dWCAAwd6mzSn1o66l5sMu0C8WS
F0+wDz97VaR9eX3NnSKCsohQAi6EceJ2wt2PdacXFVsfnYU6mAuzuG+YAZ9gkKQHAWDn8gM6AOmY
WTqSwdvQxaWfiWYBNCSb6mftuSPfNJcfMfvw3kaxVw4HSeLOevB26BmsFyBD7zWU/pFAy8iNAZUU
QAQiQ0KgXCEDl0YoNKxixWjnALqlmn1+/X3uLcpQYk2ZKDhvZoO49IpGDmN036eKdl4m/YeTLJ1v
yxppxno5soTY+XzwN3iXMEcJrNsufeOkHQQl5hNDW03k2/EavfmvLTOoUiM7+II7cQswJ51b7snn
3PDlG41No47VZsV/VA0KESqmeGAGjYOLdOcVItkJDhZ1kRXMvU2ATUjYtc14tVUZolwane7ER3vy
EiDQXrtU57qtYvv0+nfbeZHPCCFqTdq1YCNePhqGsVaHmqBy30xmg+bholzyOmM8SLF78BZ3lmKu
AhRi5UIwYNk8n+hkliBaBmClGauLQ/n6ZqyNpAgacRi49J1Ptqa5FC+ruNhN/xsKqK3oiyFCB93l
8jxGGnRMe1Gt0bessbX9lDLyZzs46be0KIbCN7VxzqFpCfN3nmfNGyJuvZyMFubyuc51NJ7nOHEv
pnS1f+DyuHaQeLXuQbwa4AgpU9/90EZd/WW4sY1hSpVNH13ctI7cyfeeiyRLp7NPS+em1WrOAx2C
WcnDOvVaxO5lfYqwEjmIyHurPPdW6Hpgvbo9XiY3kTXH1OCWuYi7ekLixjPkUS9sbxVQjbDCSFBJ
P9Z74c9AFWtx6hqjCEEC9o8pvKygq/ojc8WjVTbhcGhYZtI7EaYWUAJjtpOLbjfqf9jcazhaeQek
ONv7BHg+THbIJWFdqEowGfSLmL9VFxNw6kGcWH/wy3wSrABBAjHc/ydu9fK1gRqZu27J8lCL4rQN
qCbac2QX7odRs4v4ZEyWc0H5985w8uSgSL89wmT5tE2fO5fYrWyOsEdeaKuzmYdLaZYYO6Wqb5ij
DBNlkAfFy95TglpkgOWsQNstLixBfK6k6hahkUByuyZd1g2X1pndOBAlBPqfujOiV2AWRhT2s4SA
+3pg3F2fOTOkZzJJyGsv33La5hOTaN5yX1vlg7lM8RP9U9V3Oyu5K5I5e4LGpl5glHUHK+++ZESt
wPRTNNzwunvd6VNw4qy8qNoS4BHv/rBgfMa+q9dH+/b2dKAKxPHDYIYlb/KgcqrF0KHkH6aQsfGY
l8kjzLzh+vrLvM3wYAwAQSJuwe+/8Q7JjHJizltCmEZSr0S9b7aKEzoEXeWPUUNsbZI+emPTeDka
Gu20VFeyAnogqNeRXG73UavG5dAZeRFWSFB8jqp2fiNEZqvnArWwn0lvje/7rnROKOwPD7mhxHmQ
l+L/ODuPZTmttm0fEVXkMAU67ihZeUJZlk1Y5AxH/13oH/zaDdXUfm3P5NJqVnzCHYrUNW1cxf6H
paVsB6saDM2aTB+CqE7Q1EipbZafqiizLpERqT6s4+jT+2ccsMSCEl3iwFvZJ1DGatuZUXYFmZ6i
LezIHyYo666Tls2n2unyowUKcqfpvFH5QGAH5aelEYCM4O390PQVtdsszK55X5THyQzRmFCM8XWg
0ux3lvprqjrnJOoWUca0yQ/UPPZ6wVsbmpVmp1E3WfKWm3MrDQF6BZa41hTIT11la14Crnfnut/8
UlAJQElBoqw7zpJuh4ocGOI6OnX6AaPT3nFldXQSN1XKaEGZD9Nj0YbRwTbjrHDz0hw+zzgY7oGT
11HjAmhdbOwBXNur2yJQB+jq2Nxd8VQRs1tq1vCzFNA+kc4cw0OuiP/lMNM941JWgEKvaEB1h5Zw
R1ywUIixarJ5XB+Ghqa/J4bArNxOxL3warWvjZ3js7W2f468/PkfAQPlb3yNmiS92oU0P+tDZV4x
L653Kt+bo5DtUqKgTwf6+e0oIwXSMKsClrZxjPwKCTBA5zQOO8e/f0Y3lw7QCSJPgP9Wor6RPJBt
ODxxga5WR0P7hRLVT4y+VC93kG6+P9jGFcxtwD1IDXZJDdW3X9W18hhaQkuuYlDV5BN9EvFVxTFD
fRGmFZwwQigustyN5/vDbnwj1D5aWtwL8IJvSz6tPul0qQ0035sOBHQ/kx14QUIJLFZF86DmXb9T
/VnXfhEvRRgSBVu0A1eC78A6+zKuqTWb+UB13R2qQa0ebamVQMXaRf9xltVeO1Z5nEb/NShStcds
CFv90/s/HLDsIlxIeX+1uCgqqYKh46sNIPoJSmvhl2rdA5MrwsfI6vZEoTb6Znw3QHr0qOG7r7hC
PRcirRGUZ2ytwyQrCkq/jyf9sbbn9lRbJtYhkUByaVIbD6+c2sMK90FIofKdsK7fWfat3ba8u6Cr
FvDW7auLSHun6xR2rkUkqGimnS5lR6Nxpi9Vbcd+3+nNxSmV8P3Sg+Cd4UuBX1iAVre1jxAVt0Bk
dK3CMMh8fc5Tv7aPSgbcP+4f+9Z51RIr33n2Ni4MglQMaZbawLohDVAIBEPv0CqTA+RbytZ6duZi
jwu2ERYyCiqAi4TCopr39gBHjpo5JEoInhpS7EHOqI+zMgX+lOFZe3/vbg0FUW/ZRQs2+baknwNo
KawZESdnHuA/VW2N65NonQA15x4HyfujbV0RUJQg2FDgXxDtbz+skmAZN5GUXDN5xKktBt3SAiA4
O3P8cwZX9f5bl/yM8hhgJKoDtzFKmMyFHtdqclWbrLrQ5rb9fNCaCymiOCSB0ezEvluTSRFuKUeT
sa8QcTkiIp0qMV4/NNE1GoL50KKq4xfICx3uz+TmUAsyk479BuUkVcZJipFJv0oZQUk55+pBjI3y
tcWHaWcW13seQpm61NZR+eSWu9mNTRM6TlKO4ooqPfElmedBbaFD3v+gjTCLYXTsZXhBNmpGQPBN
Nr7KMAgMe9jMitOSzhxKJ7Sh9Wv2K/Jh1clC0tSVlFH3Tb2ud17O9YOy/AYLxy8ye1T3biLKMWmR
EpqIKA2jY8Nwi5/HXpoeE9bbG0pnNFzu88LF9QttnSnZ40Ivf//bfJ/x0RpEnZYduyqPy21oojBo
E4+oTZ24plk/CLupDyH9Pa8D+eP25Tx9aC0R75zMzUXmYFJCw7ud/fj2ZLZK0yGznjH7WdQeZmTT
T02ua+/etb8L43RLF6AJbI+3owAnzeNKIGQ1RlLgFfxf3lArlh82tbRzsW1NpYLEJf1QItcVuHvh
0UtOWzJU0BbnwbLaY2uMpWvJswNvapSPoCiHo9E2xh5Ha0Mghc8kz1bJymD83GZkTaW3ikQZ41r1
ufVhLPTkn6w3QP8unYj+RGkSc440kuInOm9ldXZaKz7wEHS+OTbxp2aOwJog7vjukg4/i7YLgCNC
6xXOI9T6Ppc0g7gwNKsJ5FYSfJyRhWx8qa4BDd8/0Fs7ClYB8HF0GCAY3uyoMSxTC7vo5Bognq25
6GPZnyq7bd4vAchXcVgBxC4kq9s9FVs03ue4SMj6u7o/Jkg6frYRB+7R67DHh6LNyO0hJ6chioRa
sJNBqMrGkUV5CL1ZIJtrKX1L79OydbLkOs9zJT6qWTuiWaaFc+gri/Lg12wse6ScciVGW2xIBnXy
NZBsmqsqiL+5sa2XEb4ISV64Ugwy0B+Nxm7O6Tw339pRLaFkdGWPnuMUmMcym8b4LMu9FrjzpEfa
zgW4flZQZls4F6RD7N3b2qaB6m1W5CK51rKaXTMxjn5rG+m5nbW9/bF54YMd55igpEMJ7OayVQNH
qZq+T64RYKqXotc1lMpQqTpM6LMd4ioen2xjQM4Jgtu/dhuByFOwTXr/LkXDCEk6OHr0mW5upKSN
u9AwEJAFZ9g+j3MveVaWWTv33tZZIEbFi44uPHHjTTEVSeIob21gC5mo+oth1dIZzTB7r0CwtXqM
gRAmi4cex82Mzr3dF8jN0V2tFdOP5Nj0mhbGppOG1g4rex3JUYAAGYfOFzD0leIWl/YAMWUgypnL
9klBIB7LdkqWY6/0/qzZk39/nTZ3C1hJumbUuaji3ExhJ0a0FxcnpnTW5J+oAU39obXyXn9IFStX
/JpieOWmqAumrpOLwnqNu9x+kUULhen+b9maZjR5lzInAdEq86BmG0r2hKR7BEnIt/U6uEaJYx0T
HOp2PntzKHJ4eryck5Vqog6KBDIosN4CrGDvK6ncKE8DOl8e5i30fe9/2NaikldSOmVB1yCRCGsU
2ZIEKVVr5N4IpOkhTMAeOHGg/wMIcw/eu7mo4ENgGpHvIEl980aoJYrqlNxwvgkGNXXROEwftFbX
yzM6x7PwhoLqAepU4acpj5LqUAZ1eBZjqe3VZzbmGXHlpfiPnplO/PU2MGmYlUFDr4uSyTx6mTLj
KAPcKjn3+VDtPBmbY3G5kh/QioXh8HYsNe1YarxorsCb1bPpJPXBseDTCQUSyv0F3bh3aPVSb2IU
Wui38xsOtR5BI2b7oBV4yrKmPAZysMdH2XoDiXUwFqUaw1P4e5n/KNZp0whtFwLF1UStVXcRpBz/
wVdK+QGwyX7WlLzAqmMI1PyhK/qSxxDvwfFvtNYT54Bae/m5dSa5O+jI95+Lug1lfyiTQSiupkzY
oio6qtVeQuZdu5ibiAXAY1sHfSpT5/1HGwgMyTC5N7oot5EbnuN0mFEvvkqmhiVvZStumoXiLMzU
2DnaG4eNobg6eXbAoN7mGlkfa706xOm1QF/8SZG61vZq6Ejf404aj5oeTMrO8d7aeFBcIA0REoP5
XnbLH8sUtTNqHRnRNy4V01PX6PapksIW0cTO2UknNqJvXDwAnRL/gsm8/bhyKuYeWh9dIDuMX6Xc
SS5zLczixOTrT1DmrCt9zQo7SniGO2u4telJYohjQBkR+y8T/8dnoiUFdCNj7Bgdj8MEGPPQGnG7
84Vbk7koY/Gkc13y3r4dpdB6JWiXbppTZZXpAmsy0GiXkv/MWU926gpbWwUcKdh2cqY16QpNzQSZ
+zbFp81MDrEalQ+jFH4s1b7wc8sedrSBtoYDRrGE7pAC2DFvP21AfKgcgNNd8yLT/YbX5kvYQW+W
9F6cMs3Ya2BtTSUlY2IwNKNorN+ELUYsrFrXs/Q6o0vvC3UIfLZk7uea9P6WET4BlIMoHcLxX2Fg
yFfQUgGldZWDPnhQyr46JGG211De/CDEHmiaAJJaqRwCr+463abM1U6h5Y3UZp+L0tHdGX3ez/dv
+HX1lQ+CigOBm5r7qlQo+gJ0VJmKq12381HiXqQHFtkvQGezU9M04pJWgfzuKiiDImdBvMw9uULo
5iD4qioUXCQVobIRKj1vWfnr/pdt7UJIKdQlibRoey1f/ucxzrBMV6HMXjVQvFDQa7dwqukYTn3l
S0q+M497o93sQb3KG54FVLD7IjYeyzT7O6mEeG05el7ZTOJw/+O2dghgNmJ1yjxord8M56gTvIo8
FNeph2fQATnwpAj2aVhwAu4PtfllgJKB6qEQuwoh8eGdETRmM+qS5BxjTU3PahO2XpzE8qGOxv54
f7yt65d9D5sdlPGadqeps2PlNoUXRyjpkVC+vAaLqvL9UbYmkNgJcQue6XWPq9Sx8nW6AhE4u3cO
BjTcw0Sl8hx2av0/rBUdBjJU2i0EiTdrZVMyTgeT6zBM1PhYBHGk+dI4jwfEn/tsZ7Ct1bKQ1KWx
Q5VsVWwtwtmqQ427UIpkSIpKNHixhZCzPNOvs4pmD4GydX+AugGZCmkQAN3ye/44ZaBOYJ7kPGOT
k+Wf66xtXAR042NcNvJn9GXmgxpLe7DVjUEJEnlhyIRZvdsoi32Y1WKpkzMBzbVIUU1209Zsvcls
Q8+UMsyMu7r5dn/LbI7KHbkoQ/Fw36o0SZYKx9Sak2uTY3UYk0GfUlpEx7SOrAdkevLjPBfK+/fp
IthJb9JQllr9TYZT9s7cl0nNoFMjnrt8jj4mSiz8TB31HbDYxpEg76cYBr+I3OJ2KVUr0p0+wJdw
tCLFPgZmWr2EAuTkpTBJbXZSi42Nyn2yYD9gRS4qGm83zoibR6pFAfm4SK0fVVQFp76rmpMRD1Lj
0msddh6dreWjCUGKtshrr2DHTOKc9z0Wj9DiJC+O8RJR9Sg8a5HaH3Pg8Z4uY4V9f88sZ/umIL+k
A0tb93dAdLN8amV3vYlN+7XKlfLVUsZn0ljzGFv4clpRFZ+mMB9PI2Zdn+4PvLWYjEl6gPTdui6l
5HUnAJ5QiEPYK/Hw60H6NxtgMfWmGfwPa7mA1in7c2+vylOTSsiAOnx81cwiaj008svGK7UyohhW
QKl6tXMe+p13aeOd4AHkXUexHbTCbdSH52y2RLzQ4ZZei+nk6ZONB9fOAm6Ngo4YCRYRH3f4zQIm
ZgUtqqXmXWVG6YtpKTeWfb5za29AzzhvtPwsiD8kVrcfk4TpUCKdDZBPIYjwevK+b05VSq81xzDx
BKoVudvkVV66CkwgPwx1I/LnGKCJbGnteysMQODAsC/XDjLoK/7qb5SQ3fJiGZkhP2XKlJVu4Fit
7mZNrf68v1NXR2QZjKkF/IAsBI/W24vArDE6kDMG48cUIRXcoTzxtgWzG9SRfuLai57HSkaR36qa
nYx2dQlxlaNhgDkL7wlNpaU4/8frFZVpSN2BVM8Uiv4R84FfYkyd/0AbRh1csH7PW261m27Gu9lN
2HOqPcIFqDGmCr4audpOP51Z3TOE3hyGBiRsB7pkKzM4MA8ZPtWoXMhFIT1JlQDp4ejf76/buvi2
fAzl1KVog4HsbQzKasqRoYPU7LlB+zN3qRH6MFJN34xTU/El08Sixcg7U3Wjuq0RDgPvlfoZkMq9
Mvzquvv9WxzQi+AeoLrebCLZEvU0dB1M8CL7oRkCopTdmZ4KVOm9r+Qy0tLlBVIN8OG2CCIHeq0l
Lbl012XFl7awW5fWi2O46WTO/8NYC6MK9DDO3itAap9x9XUpRnh2ac5/lZYwXqKkDHxr7K2dOGN9
A/FdBHAL8hWFzRWnGqRDLpkosl4NbHBwNptUnG1EWfys5ap8HBMlOCppU53GEJjogbCsR18+7xQX
uO6eBvvWahKFkNhAKVjky94ey6mpS1tSQExCKg+/dvWkeAg019c0Daedm/f+UKDl3w5VwOTqcXQV
OOMFWMp1XeXzLmfPkoZo1/0DswpAlhmmbOAsplUIht3sUbSMYqkxHIYSSuGZVqSdxyiJL87YilNF
8+c8ReFOy3Z9E4DC55Vkv6I3u1JnHdW4apO8zq7RGAAyDULjUwrhea/sub5HF7A/XNulp8NtvvyM
P+5RLQqRJXeS7Nr39nSIw1h7agYp9wMpNx/jptnr/W2NhygUkDGunjU/SBVVoc3KnF3jqFTcplSC
J3WIxDPWWaY7qmCD7i/d1jSCsqdKQvgIXuxml+Tm6LRN1WdXvOKsvzoJN+NWVqqdUdZ7ERwcvXV6
7Njhrq7tWM9MGglcLUM5N5gsVsFR4IX5pMliJxZev7mMhJkwGbaC0eat9qHQm9KZojK7kiKX/8wO
wDDPamXjZAcjBSdKMxfDmMYvsQ0mfucYbM0lYxIq0pZaWu9v90ozxZOGARooe5Bjl2Yclcd4LO2d
udzaIX+McqsYpAdRlE1qzo40Wvk1VCdxLKNpOppK912adyU/toYDQr70Z6lpgWJ9+1FJ12CGajpU
c6ey9XKsrhOXHn34EJtdcwIcvKe5sbWCizom5ABEMFa4O7PRFAS7Ia3VSjW6ZmRp3+xZcshmxuAv
KaRhUjR98h3uqrN3j62N9+g9Udtd9g/bddV4HwENd6MosisGYG3tlRYRlNtCeFS8fozyT2UlFG5R
2TlLWtBdxdhJj9U8g9UD7/6VeM78myqSgBg9ZgkqkUrQ7+zvNcJ1+YkAZzBqoD5Akvl2PWxVGGCX
dThWuWF8DEWB7DAS559mM+sfocXNZwzW4OmloCaqzJZdytKaF/aN/YTq3l6uuzbd4edQX11Y/eRi
JBNvf44hJ2Eft31+xWq2hMhuZkHtJULTrxiwwxDvIgM/XfDd2XSUhqIsfBv9rsyNFS21vUKkOrap
QW3a+K+GkOtCpY3i1ySpG8trUX7sXSub89KPI1sKvbGt1T05meVUvklkl34jlWLYivQQVmIgUWVH
ReyY2dVRA/Ogo7Ny7IYp8qzOrp/UIC1PDm4V7lQOOWWmeq9ct3G+fuvVEc8CT1hlJPCMHCihan61
+1p6GeS+PSpGapxqvOw8MtO9jHYjuOUwIyABEpPrGM2DtyvG4ZLyMATDUiWODB27tr3K0L7qUPcr
z5jmGSRYifm0p5VF/1xVRvYFQ6c91YXVrOOFxylDYw1w7fpdLXITKiy4nQtkmW9VrWevAlFXN48N
41yXdfaizfX8zZYhTYcpUvP3X71VwGLwpi+EOp5Z0tPbpJQPM0FDjObFkYroUDSh/dJig/MEfHU8
ZiosjnIOg53n4Tds581Ooyew4LF5oCwbFMpNToZ292wncuJcHB07i0do+U3lNYPQxYNuIJpPRd2+
ItnQxa5Z29Vr35Wy6ULMTSJfdHr4Qj1Gls4B+t+FiyJW+FfO5n2WTUo/s97MD0QP6l7+sdqf/Gj6
DNSTkXMBNXhz/4cR71haQNzvq+hrAob2pFuhODbU8HGN06udqHVjOOLiRekVAA2qu8uf/xFvgXtu
goUTcjHnfPwYWE3jZZUGxXEKpZ92VX9670ZARWrx46MnRW3idiPYuMP1OhSXC/LxWusKEXSPNJ+/
SWmgv2YCWQqlwB/j/qCraAjQAdQaaC2LRgCo1rffOGZl1ZMbOReKI9PF1ivb0ycxHYbB3nN2XoUk
DEU3j/oqUiOA5m+ms++KMQyakS1nFm3j2+CtwrM+ycGv+5+0XjZ4JlB4KMuTOCq3UMPe4DQF6mzB
oE9tbC3h0ltdiB/sHCMIWlZ7fkXr6+O3jaIKLI3rg4Tq7RS2KlLDmdrYFwNJkA+OKNpzZcj5OcQf
9YoKSe9KVlE8I5dM6VzD6+T+567vDwqCJDuwf3E9Z/+8Hb7SUwdKs2JdMk0OXuqgTr8DoekY1ciN
H0UY8Sg7VrWHBF9vHIalTwVehQBpFax32EqHAqbJJbKk+QRgrvN6JXGOtEuSnctqY0EVTH7Ie4BD
LAzkt18YZiFWFFqPt0glfw6MTr0MsWwdYRzmfl+O6Zf7E7ox3IJvoBkAlouTfxNGFBDHsbVTORJm
PWSuPPbN98EW8fNYZPQah2mvZr45oEZxDC0u6EK3Ye2E0+pAJQAzxCG3/5Iq1JMSUSjfLKVDFkGp
/7v/fRsbhr4KnXw2zQbLrQPSTK6qOJdgyegG9O6fJ9EpL5pk4d7sKN1llpG7uD/oKpLGTZDIndoj
VypB7c2kdiTqlj3XzqXFujg8hYA5S9fJIgvgrBJb4oIQj/TDSHPl7yKr2z0y1vruYfhF7GLR/+Ia
uhmeunk3mEh3XGo++jjZmjgHfOROJWlrFP52RJN5xzmMy0L/8WDYiaZ1OM46l6qu9K+VbQHpisN3
1x1RyaGMqyDetuBnbsupWdjgdy31aKnFGPo0UqMeulLsRdMb5/vNKDczZoP1CAcTDSDwz82hckrD
LwINTwx60+79vbExbVBlF8k9tH+ANC9//se0hQXbXg8lLBfaufKVblIvWmcH/v8wCktDAwXk1Mpy
ZsSkZJCI6K9Wnc0XZRQDegnzu6HZLA6kfbQKSUAWEtXbb1FCRcmquqVJk+Rf5jZIT1mtxF5lmcPO
vU/xl7/rbQxHnI45GKzK/6fJ8HYsbHsHdYxhhTWDbb1YRRV+6zXJfFFmNKrcThMRDhl5rI/uUCC8
hWWkraZfUAjtXkXQd+a1mKLoovf6EJ/FlNJU1ilKvkRSmvwn1NAuXY70mHu1PebiKTZV9LQQv5L/
kTHu7txGidSPVovboZdT1gM8n/T6U2Rn6eQi35SYriCkhacmAWGw2miOPaeNe/WYKm2lfiIoz2QX
5/i5x4fdsQg000xO/KICCI3Hc5zlGAMV5qs5ixw9uVKy0oM06LxsTqfYv3RbyKWfQlhIXFGP+quN
EVPjNuHszG6EXfX0TJBrPBgNGoekzLb8dwEd/L8o0qwPaiTCwAcI5kSuCbjjX71O849p6lTzKef2
fwEuHBT+YFpD6cqdJDSvB9jyNZHy4kfTd5njDcYiX5L2ZTAA8reiT8IO5tlvdaM8aIE9dOegG80n
SK95/wFJPu2v0vht19AE2rekteOGer1mvKZ5hMTd0Glj6JrJLKH3o8TVYzbC5vYGIYkfcYDQ3jlH
7nV0rUapnSP8P9x8bUdCcTWFW2G4uT7WstepRvUCjlOp/GBs1dLT06zSL3MTZr9mqC5fC/pfFUjz
KKQiEM9d5RpNa5uuKaJewk7FtjovKfgHOTWjfIHaJQm/Ckqn901iN5mVMiXKEC2v8PNUgxKlYTRp
D9glj/WTpGZT86EJNfnfvJgVzROVophuX1Vz9aoGQpwSswBFEFK4klx5rmrkt9Kw94ZZBIlXNfnE
HrTH4sNsjYPlGjiI1WdJVav/ZjQNo0vNkKyHmhnCNWI7cV7NpFTll743qc+QnTSPXLgtrmpDVo7u
aKXW34BAIuE6SZ8lH4MwiosdZd71KeTSWniSVOAhp9+yJQPbxjdIzPJlcUn63odB+4WnpX/v7bWY
bBBsURxFs2wloFlGs4SiDKhQEFDiOUkn+4cVG3sqCqtvWUbhAiOcA4mMFNvbGyXrhRRYkimuPffv
Idbr7gpOLz2//yamvmCTwUEJgvL5dhQzrhR5Uq34OrXh8KBoTQAbOK938uqtBwzULvkGsAA6vjeZ
zcTjNYJfia5xN8S+MqTzQRO459Z4Ce0EN1tDUY6nXrP0sFeMDsDbMeQm5A2lWQInRsJ2GNtYnEge
mx1Gx8ZQRKbACClwbbQ3ZLUpBiPBICNIWoQ00FU9lpUZPmpt77zbXJPAHrL4oh4CMG2F5WgNE7xs
FYb0/vXuYE6yOBiFkf4tZWH6OID3fjcmmJCJkjVrxYg0pm6WLM0JrIo+D3BibEY/oxPvV1xMe2XL
1S5fhllaQ1BUMJa6hYq1UW2l0GII0whA/RQFFM+pYanaQ02Rd1D1fxAkE2cTrWM/M8Pioa+mnxzO
1A9nMz8Ppdp5bf1+ij5hA20rYE+Aokmqbg4fjSWgOnNoXxqzRJYgdKLvqYouVmvZxQ99Mo0TYWzx
/q3LoIuWJCAW8p2bMC/gCp/TPLEvHaVmHzPf6tjPIdiATrJ2Lsrl978NV6hkL90Qaum0WW/bV5gU
1VhGlOpFQfweg4hwDOIvtVxq5yGPmvjvYgjKd58WthOteRoG9Fwp8L29acJcx3296ZVLPA62X9cx
wlxqYxySvNq7oKEU3X4fg5BR8e/ykSsQS9lhDGFXNJYSvberA8w486jKYWB6bTRFqTuNpfWfyCGd
HkUKn96V9cyyj1oRlIln0vL6rNLTC30qgHHgj0OYdWge2SPvbGEVrtDUpvKjDromjJtCfYnjRBnh
jxWEeWo66OIoNYPx6tQQq05pPrU/0sps/lUSkX0xnClUT3hgFc5FxnRFPGpcWbqHrY/Og+qM6i+z
rY3maDfp8M0qIK6fSyNrrENAOfB7DsgpPml22szHVktThA6GnpZgXRjWhdQqLY+Kk0y2b/amJj9I
XUOoEloQW3xDT2PHk6UBVfQOva7ggBsKrm0YyWc/Mkcdi4MaZRWeO5g0GH5sS63q1hiU/tVAO0Su
tbXBNIxDYileEXRUGKbFUtYrrL6OXGlsi8CVHBNdTT0NhfJ9xIi08MqqQcQqRF7lpxHXceARBYh/
cGzXdMyRHOebVNp1+OyEefrQKE5Qn2oinQIDe7OJjt2ktz9FpgTpsTPG9qMiSoxr8iLGxyXXxil1
C63THod5HuYHrUTB+MkRkt17AfJH34whNglmIytNvcwR80MkT0Pq28jHtl4v13A09S4ofrXwboAt
wzvOfCUOhOSnslY+2k4qei+Xx0l3kzHU/p3TLPsh2lZ7MCdypYOa4uXoWlYSVudENPIZcoHcuh1u
RuAEcumXasaxayu18WMaHOksejX92dVN9a3OMSh0o/4j5gyoJMb6OQ00569JaFNyaMKiiw/LbThA
xM2S3I3mpP+XRa+eEq2blVc5nU3zYKt9l34A5QdZo6/wOvMrVZo+9fGIhEqW9v1pEcTXDnqQtQb1
mdh5setJqvyGiaGRYs4tsi9qEl3yDu0Vj5Cn/JGmgmGRgTDaY+PMsjhbZqD/W4wlXl6kjlgb9BGR
D8Ilc/YhRBssOFZyWOIK3Opd7OdNF7IFZGmsJ3dQxuZjgPbHwnEstOpRDske3DZvDMsf5EBDqDqJ
Ye6Ps9SezT6dnTP9CUdcRoguL5UU6ZwGc/iI55Xz1KAL8dcU0eA8l2GbxihumOlnGnHpxGrqYX2o
WtsOT42lNT9CmrHYiubV3P8dqvOg+JlTKaQfYjKqUxQ7xacsbmrhzm1VRB4I0HLw7bLPzmOslLXP
Jax+bJXImJ/xNmq+14Xp/LTyqJAeYL3K7UMUheQYUhgXD0NkRjYuxTi/4S6kpYorOrt9qYWWjqem
HEzpNEEGibwGUffPgEvH4S+rCZlKNWGHcz655F8KQoj2L2UkH/kwq2jte11KgosdSql+Ctq5/RpE
ND1OOhz4T2VRV3vyH6tyFDHnAimiXwcGZxUN2hkGBDFGPdemir0xGNODiprVIY1x/IJdbR76wt55
9DaH5DaBQWZS17+F+1oFDUKADNnVzobhiIV4digh8vsUKeqLNVvo4ejJtJOvr6KO5Tth2oOEA/uz
ijrysjCGOaBZigJI8KVThf6B5G7PnmgVH/4eZaEhIQZJje/mxesVLYbCheBbOlaZR0dU8cxKqj52
etGf7ofxq5Le76GosqKxQ+fgtmxDukMx3EI7b7FWjN2hK2svrQX4xVCSAre1Iu6qqUiPAgmZb/fH
3lzB330rmuOUQJbJ/qNkVMTU8poOHFUtIstrytaiyK6Ph9RqUZkfYyEhIV3IP+6PujG5ABhpUy7a
MUhZ3cSnGSqTSjHMwP7L2H5MIQO6lSUlP3D02avqbw210GpoB4G9IYp5+4GRZLf5uEzuPOvCw/Ki
OSlaliOLn0nvrVpSC4avBj+DmHPdd9LsoNHHFHk1NVdeYiLfh7pS552gexX8ERyB6VkOnaOAv1nl
fFbe5a2Go4ZqofQQykl/sA0aMnGV665DKr9TVFxPIFVmVHegTFBzhhnydgIHOYJR2+YCPgg7opVk
7UFk+uyFUVDvTODGty25MpNHaGuvNiMWHVKBLrG4ZmGVnSuRi0Odtu2pKuTSC3Wx27zV1pHm4vhM
H41PI3a/2RxALAyzjQdx1ds4nfxKwkUCRp6WfsikZK7/VRVBbBRp6kBvVkTTaz6O4Yc+mhTFnSb0
lsCLjta5sxY22v0jsr7luMLxTeFsOhDrbi+FQI+yPtKhTEmpjdr4rAQfMGPtPv4vo+BzxgIbNDFu
JsDRasohwqby2amlL4VV9EzE0v+6P8p6C3EwFvAWeLuFQXdzyRhtieWmDGpRaaIAdHgQukYaRp/a
bqx3yJxbQyFlzkVKXX+BgLzdrQGE9gA+NsI+CM0+TWNqfMAVBRPXFnPDeOdorNdooYNQ46HNDAr1
tmJVy9iPhANiKKopkPbR0LHRlHqPxLnxSbw/xsJOBf1N4Pv2kyZTzAWlfBRfUumHaPLMH6VMvRRd
NOzshvVIMDAWWKS56IetKvsQWoyuzCNMuowCIYJq+pVamEPnsfZuQuCy46yFUwkUhoTk5pv0ZJib
PrLEVUuD1u1zKrRzVkkuXN89bMyqq7wMxcdQjFskTW+zZewk0I6s0KJ0CrmDMFdb3x0DHVMMb+2v
RWGan/nk/lLGoVW6Eli0nWx9LY+0/ABQi/QY6GqvZNL6HvnCouQFmlqrGk9ZHpuOq1WyUx6sMsAI
TaNZZ32oA6dE96VUhN86tBy8PA+sz1kqbJQi2si03FCRjD3CyHrJqbPxHz13Om0rkvzoNI7WGBQq
9TBRruVs6ieq8tKpGElF798CW6EG5RGVzqxKkHO75lXWTYR1LAQMo/FoZ0r6bOYoyg8DOBA3CmgF
FA2KjvdH3Vp+UKPAT5amKVfQ29PTJqZR0JRNFz6ocaingJscedUTrlvGCV234bNCnwOB1+ikRPNO
dLV+0AjpUOmnRAbWeHWJW9qQYr1LnFNJRvEZxqrkhonUukGmCeEWSiTv1Gm25hhIM0x9MCjU/5bZ
+COck4dIDqQWksNoGMGXPgolrzLZYqIdsqeuTOal7rEnwLq1h/7/oAR0bwdFC5grMkHaYa6L4mR0
dfowVKnql5Wl7Kzmxo0L7mHhUP7OdW7vQoDAVWdXKMb1o0oxhNruixyIvUdkuX3eFNg4sRSEUN5Z
1J5XeCUtwnHPRGz5SpdM/QgVLzs2PRIx2FbriluMmXlKouGbpDR7fYON3YqaKWAbXklwsquEqgJO
WU1TeK2E2v8MEXnE0WusFZr7KqBddwIMX30oc8v6R5tyuX5Ixz7ZMwTcmGTIzKDpwKovUJFlV/+x
iZReq8SQ5bhrCRM3RiUKj7pUxP79g7kxCnyUBV3EBYRI282uaediJNKl1p8kffvgDGNkeBaqJ3u7
c3Mcyogyk2Ws02JgGWNrylmIAkesXG0zDV/S/+PsvHrcRtI1/IsIMBXDLUlJrXa3c1rfEPbYw5yL
8defhz43booQ4dkBFoOdWZeqWOELb3ClfpCU7mwZUI+44VDjR11tuzE1J7P0sVgNp/qi9GnUutAX
tYWaUaO/dupU9/HbBdkNfOzvIx6yQ+s37QY8xg0PVsTqkAy045MIFVNTKOFJI6MM+miJD26XnaWk
JMvZWAUbAf1vokUU9UadyxsVLEeD6zfa2ncYcunBKDt3GFUMfiJD0QzcxqQLUmi90ofRY+VY8XDS
mkj/JTLL7bxiytG8hbVST9cqItc5yK12LrL/p2TR5wIntQWg5eXQVo4OVEOOVMtcRIWDZF7qYMLS
73p/9+8OhbsP2xLFh5tQa9S6JAfMhvZUnVSPLflDCVAxSs5KWOr/YVo8CGtTDezXTT09w4PdMUI7
ehR11Iceb5L1MA9RSls5KTGb+/uZ0XQhnQKIjJbFuon+uD3GVritknQ4eTY87nbj0P1vQhE4iXKk
xby3H9ekFMDe6p+3rdEgzSSdXF/Ihcsweqa8OF8UY/z3/nxusdUwXUEzE7GArKF5tJlQ5bZitIja
HsmO6lNqZO27sc4Kv2xH44SGKvocoe1eklSxTmEyistUzn+NhuE3oCKMaDGHj+h8c1nGid2nakhk
PqpI++ZGo12MUdWCJurmg92yt6ic7pUXrfEAbO+TUUlcNS0Lvl8eywdnSufLlDnJAdNrd1URHgNC
Ri8LAarNjCgo0gGFRvCo1poexBWekRVO2Z5dVqnfq30ejHhV+FW6RB5G9cW7JjT/msG0riqUEBD3
q/zP9qFL5nnIIxXhaSurKljupgPqsho9kC/5warunXfyeO5OJIZAX2/e1FgRQ913bfQIerX93vWz
7bXT1H6bMXgO7m/Y3aGw4QQ3R251E700Noazoh0YKlHTk97Q/DWmBDJ0Yvw1dtVaiV88rDSuVQgq
mwehLGNEc3INLw63bz8AnLE/rx5ik+dasXWQnO7E0iucguHood+avymcbtssx4KCiBzO+A703rLy
sJFOVi5qWTs//noZGY/hfgPRbo69quBFrauyeMQtq8CCzdHlE0ol2VswW+HB7th58hB1WYda0eM3
LN3BRIBqslbeI23yNEAatwsGTbql5yRZwf9gZulFlYv94f4cd6IWdPJ4EcDDwF7d1r9UURl1nZOf
LHq1nFq9Trjf1PwNfs8qEq5pR2OqV9+UeXEkurWzSSlkohICa2Wt1GzOw1QUCqdEILolxykQURwH
3bDkpwk95v9w1bBHBRhrTjnZw+aq6ay5oeEfV/DLY7Px7MSaTrWuTee0tCwo/AYeFb1V2UhtALwK
qqnprVeNa/Rf/nq119CQcioF1dvnqlZEEuW6glRQ2LfPMQauPrU3er1Z+CvTk+6jasVzME1Qze4P
vHOlMzCWLuQ0IMxvXrBsMebaImuKC919hi9uPss6TU73R9n7pFRuuU+RnkAecd3kfzz8ZZQ3vFFU
b3UaMx81tR/PejSHT/S9y4Noe3dCfwy17us/hhJKPdgT7Uf8sWorcFH1CWy1P6oc7ZwO0nZQrlQO
AD78Jhb+MQow17ju1mQ6G8fiO9zd6JMOh+dSE3NczbREmV1qoqRva/V/LdC1cuj/GHtzPnRjHlqV
1PbRzIryZJSuTfuJ4im3h+YlrO3BFrkl1K8DUp6hOLOG9tu3sEIFZe4UFKZAf0YxIIIov6Yyc75Q
vMoI4RDtSr0OyE+gzqjueNLNjScRVcuzsMziP7xhv3ULKM2vzsvbympqLnx9xUUPZl6l+DBHS54t
sAy1Zxpj//H+xt15WeAK0R6i5QBoaFsiohA4GS6whsdZq7+V9NjOcRoi4IFveYDzwF8jhVhp5ErW
d4Wr/qZ/6cZ2AzoVC0ItcevH2DQR+7RNJYgjSxzUHvd2MBkpUSMJNlql212ETNEYGwNl1hZ0BXDR
MH43KtXyoMY9kJfRjmhhtIkVTgFIo+zTX68r0cdadOVauI15wCPMk6gTdD2SxQKq0/xS5yY6Cb3u
36VYxx5s4Z37B1UWhIp5Q7mDtk+KNiLDnAM/fhzaQb51RW/+20Rj8796UPqjG3V3rJVeSkEZf7dt
OOcIukE9bseP0hbTUxla4ooalrj2Ao7l/VXcGwrCBwE58oAIwG2+YRliPm9oXKuxHOLXizIuZysq
ho+p0uiX+0PtXKvEuNzcUJGomG/DuQwvO7UK6dPkk0jfTgCDHwB8/IfvRFjKyunQp3a+E/pSVuOo
a8+pif83d7LxJYCd56HvjIMJ6TsHgAYfzy3pDLyY7dFWkqZIQ6QeHjH6tBXAy7XdnqqRq+Q8AbFJ
fKMt0t6HcAbOSi9t60eIB1iOtbChfpNLP2akJhV6iHhJZx+7AnFLP5ajlZ8KZehcr80j/l6KWcDp
HAmEUVN30tPcO3N3mnRMaH03dpUEDfyYDR9VhfGridsxPasi7HoPVXSQO/e/4s6GobGyxv4woda2
28vHETRXDzweNkNmovcJrWs+ueXivIm78e39kfZW1yDRp62OGRJ/93IkxcnCrm3wQhKdnvhgrdWL
M1nZRRai8u2sKHyjjyZP7czwdH/knSsbmDAflb7+SoTczLG3ZRsWOi4I5pAWp5T18NCvHC+pjKRX
lOpwMNOdkwHClXa7yYt0izmh1z3HSgUGurfM6FRV4fIVZL17EI7vfblVtxrUCT4et7AIPY4XMIzJ
Y4gw/zVFL/m9Mrb9xVDro8h/byiwz7hIgCAlz99+OuqEIorQQBtbqwqaBM8liCK5l8HYP/hWa9y3
qabTVVxR8JCteMzXtf0jjFJmmPeqvkrnmakyXixpNF913LlyH/fz5FxMafEOrml9pNO9O8W1rU3V
hOB/W0dsRs1eohTFtTwGGAhpavpfEU6v+9Bu3t/fjbsj8eoASyKCuKkj0JcFECuwgrOVKD2lemT6
qNCa/qxVR0H23sZftyC1bCoWN4+cHH+3P+YEAaC58C0Is9/zMFd94Ubzk91QQLk/Nd3Y+XqrDQFl
Ghtw0valK+Vige1EBgj3A/GVpoP+pQE5+04F1fpF1EX8ccqbDGMPu40HL9JD/d8K7MQHB2KN6qu9
rcwo7C15HdhDU14RJOhnrGZjZGMiWchzn9rDd6y6nZq2ZzPBdZpEUwStXgm8aUtTHtyOOx0WiPpM
BFEj/mtbnuStGExkY9LHsncGGt1K8bMm7/1R2Wk7+OZiOtR/Wn0KFjpEn4zR6ZaDR2nvLkELaC07
rfTR7XnohDPZbYMo87KI6othgSyrsmg6wNLsnbpVtpiMl17+DXkbkpAcxIrsUNq5BKiYdJcpKT65
7oQBjz61vusm+sP9zbJ3Dii6rjhxOlg3ifZC5tmFJuCLwVZ+QDnSnussjR+wGO8PCiZ7xwALQhrq
UA9u9T2WiAIFARfomEVVvjmKqX03cDmLEDdbqqcR29uDqa334fYSQ4nz/wGH0AQ3l1jsDiVPIFAP
O27rNxyJ2XcTRQa14pieWo/ys9Ep8ynP2bv3F/X2QxoUs2BbAvnfAUV1BkSVquKmlu6Y43paj4Cm
nenkNIiyTH2P0keB5cH9QW+ny6Dk8XAikXO7eYmWhggmTdHjVEJZPuiK+WO0MtPPFyzslDgXb7qw
EoHuDtVBN2sHLcHInEys11YoyvZ0OLMw2mREmdrE2egrDddceGOC25BHrTE5wUuG9Jy2OIJJ6Soj
945wP4ddV71uynnUvY4QVve7IY+Prt5blR76XtARViaEsQPJwpVM10kKyWdEan8Gy4HlrehyOAZC
G8pfmlVWAnaBkr7pZln+KCIsQS+m1I3/ZYBGF+wdrOLIU+T2MuE3IXIDEYes8oY0p1VTpeQ9wbRa
9PLBGFLzbLVwEu9vh9uDTVkB9BaxyZ5Co12mtL4rwi03LMTjoGRO7Nd5ouheb7rFkZf03uYjhQOR
RzFild56GTD0WpE4mEIQwMaJ8qrIheq5aj6dSCZx9VCN+dxHlfnKROPn9B/mSTIFPtlBJnIrnAbt
BOZjD9QKTAp0gAHkdNvwjCHAfsQJ25skdUASY3huuKdtItjG6NICJiWxXhQX1xgCSOKXoauYgZMr
5QS8MHQ+N2FXv0oXwz1qit/en7ReCFeQ9lvxONv4OUojKzX5go+NMXf+nCfZOzuyY2+pxvRi6ll8
8ObZe7cYXVWq2yik3LpUAHmak6aCa98NRvqc6HKsIALXpYRo0RZJIHmcWj4uzAp/qRzIqTkdy+92
5nbOyXb6qbpC0Zjb96vrufGE5RLs2XhMxteDsUjny4AOszxRM0uL5wXpa27FHpRNQH4ncJ+ysim8
yGVMMq/DacQNYrPT0vOE35BxKgYwrui5hmXnUaroDW+RQ/M8WkMqvXYJLaS/dC18VWA/EPuVs1hf
6EY7kafGTbnSZSrzOaz7WPXBxQ41zH5Zvc/tBGnRcVKM6oQIU5Gc2gV+hGfnLTWziHdx8CYzH1YQ
koHY2EDjT2HSSQXpBhD94g39bEyIN1nDDwHqVg9GMdl0ONsh55Anzmz7Zbcola8Ludrvdko5Bova
oZycTENmefUiBj3Iu9ByznqfxJi74HE0cX5js35U0mLqz71c2uaBOM74VJS12j8X0D3qoJkG9a1K
hz/x+tAa0O6Vo2YchM07m5C0AAnPtQzAnlj3zB+JwVRHpaXXvKlZ3QCXoNfiz81ovk753T+tyB4+
3j/dO3sQ1WKxljgR1EZJ8OV4hVYtUmmS9DGv8C31TfepQNYy90I1Mn4Opdq9Lwbk++8Pund1rvqk
q6obneptO7VHxYLnGUzBnEZGQO0qOinEwJdmlPIgUtgdCi0LGJTwCG5zAzryTWLlYArcpThzS7c+
yjLhq65SD1Zy58uhIEMSgjrD+jKsr9IfX05A01+KBEdmQIzC8PrWSt+TaVkXOTnyh2jUIxT/+ge+
DL+QHIEIQSGTUs5NZCntZQAY1cB0LuxSeEqIHPspVLgvDl66vZnBPacQvpI4b5SxVKu36JWYyeOi
pq0/0nMOeq2RHmXHgQxmPpJM2/tm9N/gslDkJrZYf88fKzlhkB5PjoXMhbrUl3Fqm6DKhu59TwP3
Pzxu0LeBMtDXBB69USqLeE0HFV+xR0vth1dRSxKp1UZ3mmfL/A87kSyAJAdNcxon66z/mFU5A6XM
04lVLEvzpHSZ6TVR3J5iE8rC35+vtdJF/9VaSwybWUnLmoy4RjJ6LiYEB5VxSh8QTAtDkkx8OO8P
tnODwLlFZ48a0G/prZfzSkwMugrV4sYynMw3FtfpPWDLvYcMRX2RSGW/po5xBP64TVnpGVITwiwY
SCf+WS9HrXOMHEKVeKiYzOQHbanmlJla43itmBbciScjpB9jQbXy1lr8pwiDq8Pg95aUCyaL/ztS
yXQtEKl8+SNsteXd4f18hGVmU5IqG+W14o7ordZxkz+hOOMU7yMIy603D6DzfU0p6k+FqhbEFwnK
NAefYueggoonQwH8QxF+222ctEIfrASrAlQukPxDZtJr00r3RNxmJ0uGR3yMnQYZUkEkm8TZ9KsB
Nr1cAJeXCRweIVOsp7onZ3d6aHrMFtM6toNMNNmDZVf12cQK9ZQtS0qxuQ8fFwcHjvubcOcuxEaA
4idg/ZUIt/kh2iDUpHB4NtM87x/sUCTv3MIMz/dH2Z0vZWSaR7TNkVTcHKyWdifyz1gtpc6Kt3AK
92w2senXDlow3eCUV9ut4e+TB/mtQD8l6gDymBTYL/d/yc4VCQCLstrqrwMedTNfRPuqykar4XGa
pyhA05DLRGSLb+nJUbVrd9JAVlheuiBrz/flRy66JEwKaHaPZtgYg6dWnSNguurtT2LE+g0MyvRT
lfTiQcTzExZ/A6leqV+7uDvS+t+5atY2IdPmrga4vv7zP67QSbcITpaaWYtOgVsb58Mrulv9W6tP
+gvJePuZqgO+4PcXe2dYBAzglvEcwenclsciKanQUVG9auVkhV61OLHm4zlSnlvoSqUPkx0Noa52
0HD865Hhz9EtXGtj/FkblEZtR501yMy9mkLaZ70uy6s72tNFMaHopmj9nLF9PxLn2jlLQGaxwaSM
hJTidroGeiN2XDJogpnDGYxMfrIGahz3p7azgzEapyVDdYLa47YSDUDdoU+IfHQKdDVQmjQKWtM4
d1Co//5uWN1FV5YVSn83lehoWWKgilyINagLbzJa/a3Ex+lglB3wHrrAzGYFIzLQNkPv0lxIqUcI
vc5yGv1RNgo+P1i3++MYJYq39LVlPqsg51dGVN2gPht3VfTUUNhJ/z6s4dNxQ7mIRbBpN/sGgdnQ
DrGSfwxJFs8VqgWfxsxeneuXI33BnXmvrGNQyTwAayCwJvV/HEqi3hzMGyhvq7SXp9INl5l3TtN+
dHqxNH6quY081fUSfkhWbQi/TLvhjStb4+f9DbX/Q4gWeZBgl9z0NZ1miIeeG/oRjYYwqJwq8dsW
6IJHoSyEwdhp5y6uZ19P8N8ukkn39NC0ft3/FbfbmtVAqeM3Y5Ou1Xq4/lyNphIYvdTKtVdrRJ75
PQhFORbKw6I4OEG7E2ajcUPwArPl9Jdj1VgzxkMklGsGBIAbKWpSw0sqI0S3C/TEA7ICurxUsaqk
nh3iQH4uRNQ+IoQMr/H+tHceCcCOzJfCKMQ/hFFf/haGczMpRETvrIuBbVe19SFF7O11EdXDP6li
JA+0nsz3c97OuLKjdX3KlM40POyw0Oi6/2tug8OXP2a7MJpK8rzAGNFLtXwfCxtFr1Gb7acmrUc/
nzUHwSEoZK4TvcWDb/77q4BQCGArJxARRcSNXi5G09VGPyB/94isNwoMJhH+b2T0DxwcCP3yrHZf
z5ijnhH0W1XuFPeRtVCOLIluL/IVak40BK0Qb7dtkJCabMbI6qPHTNjyoRDWrPhLnnT9wW1zG3by
Z5PGr7hFWivbb19J242VUYNNYk6QuewUXKao+vMirNhDFE15d//z7p2x1VSE0jIubpg6vVzeGKW0
xXQnbreiVoJuqqdLuww9psOGe8C72Btq5eUBnmF65PcvhyqdISqdkTslFUriRTT1gshZUOkrEec4
iN53xwKTCVJwNXExN7vGTkVZlGUWPco07iADA4oUnTqBLRNH7bbdoVZ6AK7iBDT65pYqMwAEU2wh
epur8TvEZMxPhTUOr6uicL/e/1h7m3DFQ9srXseiHP9yBbtQaZbSSmFvmcN4MutQOdtZXhxE5s7e
MCs7BigpwQQ1kZfDGEUkqnCcw6ub9FNythNTlc8zpPTorRRa/yVps1zzC3uh+zzUjfyewNxJLyjq
lZkfV24lfB6IOQHD56Yfi3nq0nM0UCv2GjmrPycMAhevDqeqQxyoTTLMX2RuXloiiyUYlpnKZRdb
0b+Jmba1x1uEFQ1e9VPqV22ObbvsFDiOiy2S2Mc11vm3hGhPaiDE9BaPoin0qBDl05smrNjOKqKY
0h9dvSRnTFvbfogctTH9IY6tkic1N85obhQN0na91QaDnCb3RM6fDRgygCV6VvXF+ZRq2VQ8zZ0r
UatGFvM0m6kogg6jrIfcLgvwIXYdpw8LDoHfrBxHAC8s+yg8ZdNQLBc7x8bvpMkK2c5arXPniXB/
fogiBDtXI+D4taFUYKLnUek/t05ehNfYaNufpLdufFLUOnvWG9mgsjQWCOdAh5T9SYIhR/cpTFCH
bJE0qLxO7aIPJEzoT8RRordep7uw0stSmxGP6lrqZoliVt+p/SfpwUOxcw5AA61NU1UTVEA3sUuY
0A7W0b+5puaYv+JdF4uXR0A+FqrN8cH5vu1ukAuv7jA81chuuOuP+SM0CNu2MqKyTR5dK0pO9BMm
D9HwJSgWVZ5QGAjKIkdL0I6PBr7NX0DOUIFYa2kCAuXmYun1qjda24kfTTXLPqfYL3wZtTFFjF13
5HUqMt5iWUfWwXx3XmEs2QRFmlWUHarOy/k6WEP2TWZS5Y2r7o3DojwgPf9mNJ3lVeqa/9DWVC7t
NFCIr/rm4OLe6ZlSzqO8DDEIWAG6IC9Hd8WimYXsk0dkREsXfa2hvmDORF2ql3AQu9YcqkfUIfXO
Q5Ck+AbOqH/bGy7JJJqtmTdprXFJ4n58uH8f7mw5KhVro8nh/boBUNtFVCxJq4KaqqwY+T2X/DHt
p2CiKXawu/e+O3aZXLpkATwrmw2XIL+mL2kbo0SUWFBKl97P3eKXakSVl/aue6JnfNSZ35seVzBG
ssAQqD1uHsw4nYt8dCAqwtzXz1wg2jVElOwpVbQj1e+9oZATJYkkO181E15+4UwCPyPAYltrtFsF
vZ9gaLXhPGXlfLn/0XYiHPJhOsmrfOnq//JyqHB0HcApJo9YOoeGV+Vu9DT21SBpu6fykkANUw9O
z86QtCPXfiT2xvQUNvs3wqoF2z0nwmqsjk8YDYiP9J+isxsjipaJSTk4MDubZW3y0ryAkHVb2qpS
Y6SCgU524uo80f30oWzz6hu4bMtfuCY9Mc7zf7iZACezsitZCprp5mbKgYPb1uSSOyZN77eDbr1R
5pLkeepyH/Fl6U91/dcOjnxFzaJWjYYVcvHWZlALCUNnsIjpJlEhlBhRkrT9kANh/4dPuEYjxKjk
pMDgXu4aLeoqlN4W5Wp0C+Y/Fk+/kVYOztHtfKmSXDnd36U7MRBFcSg9K5KYOvBmvDALi9SWk3Jt
s7b+ZuPp7DuZONoo65/ysu20MpGpvNNNoyq2PXZKMiypnTnKNe9K/YIBdulXS+n4XdWKvz92dAjh
51hsSlL6zQmfp9ntc5ehTD2qnkcFwkdhuF/TtHFOGHweqTrtHbk/htsSSlMwzBb9YXL32E28OBba
ZTZKGYg410+g047K9XsrCRiNx1FQ/Le3OmPSiLvZDif3OpvL6CFMVz2iW2r6/aDIA6zu3lAr+xiy
8yqGvy1OzTU0Dg3hyys+9utcqvrBrCdWsYdNfn8X/m5kbTYIO2QFoNHfva3DdC1nK7NjjOFKvXyw
kBrvARWk49Whef88qSFx3Zi1bnbKXZH+bM2+Hb2R0jNApX7mRJrG7CwPsjRWT3CSZ+uDmriL/Ihu
rylPJmYyqo8+fdgERbWo4i3OafrFKTPxJTVlNfoCbM6rOC+tD3a1iC+ooRK7W9aSG68pytnhmWe+
+lnnRoGo5uDI55BcKPrhEHjOHrwP7L2SCWCZP+lanAQ2GHbVG5XQcb3aBCLvofUvnR/dMkj1BIs1
+pbgWDJ7uRhV8+q0pTr6YaIOXzM9HfsLQjjiM/U4HikyFKTyjRjxOlPRoswb7G4GezDb6b8FpXM6
R/c/xk7MSRmCv9b8lYdk3Rd/xJyLZaVWUqPoHOuZ9SofszCYNZTW1wYRyQdJswJI5FcOxffg7O7s
OIquMIcg2CM1s70mOo0ASsWOF1MMUZ1H/o0gjzvqPbOY3t+f5F4hbIUREOKipMl469v2xyxlrUhw
ZoZyVXDwe5jJbaGIKdlMfM0OVPJZ8Xi8Rr+NLfONWRrf0b5p3t3/EbfzxdEFfDrtCZOmzLbwV2CH
2IsSSGIha9e3gPH6YWsvHw2ZLQdP9e09v4r3rE0+xJUhS22uxaIwSzuyaFWPNIYeiG6Vhzxr+n/v
T2hvFAdxJochdqosYgHDU5eE7zg7ak/VPJpXVGz1I8yXdnvroiyDMg/gE2sFyG4CHTk1aBGBswKt
5/TvNCAu37NhWiwfGbl88IFYU0JHGUO+IZuVn3AXWC5zAi02WTTrO+TV5J90bF3Aymr8ccZG4GFk
O3+6vxi/0RsvLzXKrLScUOEjuL2pb1KuyXWnHONHBKy7x4pazeypfVz8OyhO9EBagdCgDjXwaS6j
gby3WD4WSzae6lSxAzHY6nmwe+vNEFvL9f5P29l4dGuQ5qBdQ49DbHZD3C/JhDkMQupON1ywGWwf
RIjHTWlpefD3Q8EaAPKrky8jVPbynDmKQxssR1ZFKr0aqHmP50LZhKfcyA5l5Ha2H3B0mBg8I2A5
tw3+krAARBzxaATp+/tACbXwKsqM2SU0+vG7hf5i7fckr5HXiLB/A/xlGDzQPvK7RVlDPskI6YvJ
7AYTSBjVnmBaXP1HDcQLC2YHsoyHDOsyneNIlZT2lKrJvGYwuo9YOCZfnLYYY8+gzfsw61OaB2kU
amvppZq+uQIwbqCKvn9br1jswLAWRNU7RUMVtSgmdMq0SNQC8pRqfJf0YCj/5pVovYE35N9prGLH
kwjrWzQk5rTxdQxEQqrRVfKhiRf3CL+zs0NWSCUZNtVoWkLrP//jelToeGVdjK5K4SSDr09LedKB
bb+bjOoIurNuts0xWZvwuCLQccAaZLMZezcXRuiS/i1l+k3rjfiyKEL6TmG0ge506lsXNkSAJb3q
JaWcD/bnbQ4DH5CCA+0+xHhoYL6cqAbiwOlzCsOtkalB0boygIbc+JHr4i4MLwRYY3MkzbM3ZYMI
f7VwRfhweyii0S4yBXnwx0lNnVNL/+UqrW7F0vVj+L4MwxlQSliEl7iuqCs0fQtE+P653LtDV9LS
GifTb6AG+nLiSOWMsxvqIarXMmPfuXlxpQ0Uuv/OODdo/7gUmnpvoPFxlaAmkwccnngUF9royqkt
Tf3tmKXOZ30pxb/mWI3IKdoDxftlVI6QC3vLRTMC6D61oZ26TGOC4rLb8FpgW9OAnABPhkh1QgxY
U7yyPJkkug13Z5nah9qKYvWTlnSmc7BkO9cLWGp2KnAZcNXqJmQoE5XMKGsJTwx39kfdyt+apaz/
mpJBgsR2hDGwMlW3GZnMMrtDr125znWijoFQ3Pj9FKEI6ldz1epn9LXrj/f3ws5zyua3ISdBprmt
ikQ5MWbWyfBqZFh/Bq1SW5euGGb3BE7H/eDQ3P90f8Sd6wW4Kvt/Rd9Ai9psvk4LgZ53UXhtuRAb
guqTNKgXTHlWHNTOftdjN9cLsTyKYsiYrs2mzQMksibMklkq13GylGczdnPbIxldVD+pp+kHG27B
OAAsEgjkuizma5ZqyY+R2k0ZKGXdfkej32g82Hbur9BCP9ozFUt7Ftko3uIPMo1epzWp5i+aOiF8
WShqd24HpRSPs15TNbM7Kui/tA49F1+PxokYIKwjFzeDqX3fjwmGpvo8hcDeMr3+JJKOoipJUlxg
pkIqeRqGZgCCEPbyB+0WpJL0STE/DtpCc6mt3fKtQqf06lLPImGRium+JypRX+FgpmmBOZhW9cz1
Pcl3dKpAWTt9WixBqOXgvgezWd6ZhNyK75RuBg23KJX2IclKdOydstHiQNFbE481rBUvLnTU/B2h
P4AevZrRimgddxI+HgG29JNeV3sssOv+TaPKtqB6atM8jXP1Uw+X5EOPrFPrKbEyPCd5U0eIznAl
+8sEurEqXOeDYZBQAdwe7NcGWLDPjtZVDsAZRKeDpLIb8xzTNQXnvqTTEpTLMjVe0Q40u3C4jFpf
si6Dt0Q4MnlNGcZO4MSWw31UhHkfYEeT9gFsCDVHkGVxIZhMVQ7vRI8U1bOzuvwfTAl8mZBUTT/f
3+y3TwzGn1DcHZhuyKduc/ahlcKh9yeuKsXkk1T05GuOOvNZLQYUJScxnbEnOIq7dhKc1W6UXU8e
B6d4+8bEkmRGiNa6zqiLoZJkNiY6V2Y1C3qSAPw9y2ijX3lrYHhGddLhk+hxO+evICxl3cES3J73
lz9mvVr/CCeQIeLjKDbs/qyIghJPwlNlNfppUg9t9XZWG4wzdG3qWrSYt0RL2yo4WKNuXjVuTh94
v/rYiyousLBc3PPCQXmWBupi97/xzgTBlRLEcMmsDZP1iv1jgjDzZNIXg3EduDYvoaU2AdIGcDPG
I6X5nZFIzIEK8B9muZV/TaSFSnmKhUwPdjtopEjfSzVWXzW9iL/en9TNu/BbVQ+gjlhhbLwPm0mh
YVYPeuRea115v7Csj9rYfXS7BA3BxYiOHoW94TD8YTOspYebtq9WmhWwpBSfUzxqTkssTZ9gQvPd
NDR8s1iOPDhvVnLtrK2ZCXEniMityCtOIbEI1QWMXmgXn8JBhuCrFHxO63JRjuQnbmKYdTAKdkgi
8BrdFFpxCYxEDmP9KrIkCR9KcETCz0u9ODW61fX+Mjf47Q24c0TcknH+puuX8kDBaW+Bifd+syAF
D+/mey467Qi8Te2rQ9v6OZpNO78MoE0bYvu8fFVzhR5EFr+1fV68vkybcMZAY5+M8yYlM7m9C4A9
7jXOHKt7aLQuXwKDHhrEYGgKA6AqPENKLRFw4Ny+NAJNDuHPrhz1q7R7yMuxk0Wf6iQewTfUXdZB
rc/lUc3rJrTjZ1KAoa0LQpZa/+b4Ks7C86PgBtsAY/yoo9r8yx6Mv1YgX0dB+hCqGNBPou6X58nV
Yavhs4Hpa9lM3+pitsBYzfT4IxSSPt0/u3szWmliQPooP9wcpspwx3Chn3FF7WQ6ERP3r5I60YP7
o+wdIYROXPg2gAb5417OiOiuKEhW2NXpmPkZXjgX6qu1F7rUVO8PtXeASOrBhUBb4SXdxHHW2OG4
CID92mmlGnm2GIyvNe/2u74vwi85qIQYu6OoJXQNJxB8Fm2T+SAD2DtAAPVQHltp/Ez65XQ1TK0w
ypqd6ww+cPUEpWwAGawbUgq5paJecSQ9mvfOh6SUxqklJTBXxe+XY86ImhOa69aVlMYJyrJoHgxE
/6/3V/c35HJzUMmwiFO4nLgQt201s9UcJVUxe4sgWNVdUC3d2J6IL9IPBYIC8pSSyDqB1jWdxDrK
QsITz628fYuCKRCaJRFV4+OAoohvLcZIb/sQIxQPiHgU+aq2yPm1iyxO/Dq04+qrrIRUXi09wlj+
7NrRz8E0C2JspVzOyO26na8K7MHMUMFkq8e/ArOrTjPyaz1W4WdZ2ulPp8+yD1hhG06Ass/sPOgm
PkH+2DbDN9WewZhM5jj+M0qzOkK372z6VQAZ6Mcq6EDN4OUXUcfBsbMR4zLbaduLpkbduRwM5VzJ
rDzf/yw3wQz1EFpzvPKoGvIwboYq8zluLQUn7plY2wcM4nqdGacBpJDlIvSClAkZsdP9QW8Ll+uo
VCzpddKPv0FhUMLNaoFs4hWJHuVMXl6SDtC/+VBpmvaYEEpGfklP73kaGvFm6bLiWaGg8UZaWXq1
BhcOiTR165uLHG98kM/tHAfBqqNXA42fX7e5Bni4xJLW1AJ0xar+CRWxvJujqfkv6046AUdFJyHe
Bs+p0dkyaRz3qlRo1KUIBFV+mMdm+2RDaOivqdJV/zRpph35COzccoQi6wNBQrCSp1/urVbP27pN
h/AKMJlWjyvdYJnc0J+ttDyNaaU+yil3T1KLpvcY9f41CpYvT/mB4JINbt7sN3x55wxlfZfgUvTX
WrqJr6R58ZC3fY2alZY/tW7Rn7p+1M91LvSDLsXe7AHk0Y9xCckgRL6c/axZaa41/8fZmfXGjaRr
+q806p59uC+D031BZqZESZbkVbZvCHnjTgbJCG6/fh66a2ZKmQnl1EGjGjBkK8hgLN/yLjkRoO/3
nzY5hwfHanWm3kOtzxiaXWdUQ0gCOUWzp19ER58537GE5DrbRGF4gm3n/yWK530XP2mqJLY39i5y
eUPzWPhVYeykWs3HeTW1hgyx734W65Sx8ErvS+dk9i2IjslANHm15mtJI/NrktgEKY2dp48z7Ghx
4SI6dwQFcM43Xv9vUaCXD7r0JS7XI6Frk/fd19ksPMACxUIePlnpdOGSP7PlwLpBbqfruOWwR1vO
S+dZ61PSABNUK51S6fxyZ119ef3UOTP35E+bvjwAaO66o7lvMqPSNa3lAipX9xrlLeNjtkh50BNb
0yPZ/W36F8Re+mEbogPF3ZPov7RkL6Y+C+KpbJKrASHxYu/Vqq8vZIanchcMBMbUMgFv0Zr4bdP5
l0W1mkhxJAWBS2NIXDMqY3F9ahDK+oqnlta+D5Jl/DaYNuK4XATy2axyGweXwKb27DW5uCk8kY9/
fwG9eCjz5QLC19PD6bLzMcvslwNa8clbE8Pgfacn64XA7bQSsU0AaAVuMtBQBBcvx+qsxutbofvx
bCfqasrAPeWQc0OvDcR1zWkTQbSwQrZMjjPpTJFKNVV5YRGf2TEcbDZV/q0qwsX28iFE0a2lJgYi
fK7bN7arwUfr2+QG1d5Lbn7nhtrYZnQo0SE+CfMbtfaLU7OyWlumvwY5qj1W5fKT57YfXt8zZ3Ym
Cxes/kYg58Q+Cg8Mh0paDnYuHpzB3tdJ2r5bh8y7oCVzZmcyxgaIBLt8Wh5efRqXTk/UixTV+knP
ZHE94df0mDPVaVQGyv32+muduQY2CtLG8+cqpCT98lvJopZeqjd+3A7AlENv6vKv1ewV8+fMqIFc
2W2QPa99pd7NFRTdaERD9dIGObdqN1Isjj4IAaDLd/QQiDZ7Q9dMXozy5/SV3lxy1WNOPIT+aDVF
mJACZCFkvmalIdH3t2AE1pvFx+rkwv45wWOQaGylJe7jrUt1fPwua4L2ldKdOMgof6bKt0LDmcp9
YaByXItKvl3UqkUOUkIXruPf9+1RUgBbgj276ZugEHi0aTwsd7wp7dzY94S37u15sA8dHql+aI6m
Nd4hcin60EIM4roNrORDJr3kQxF46/0ylMmlLXwmGMaXc0Mkc4hs5MaXyyIhxcqqKnFis+4HjI74
PuEE8WHnIotyMEQv9n7dr8+vL8YzewyJRA8lQYDBpwRpDnRA8l3txrVyv3Zr19zCRcguVGbOHBko
SoN5hhON5dBxD5S0soLgzavJHIv7Wp87dMMXtXzDr87t9q+/0dnBAGnQfQHgjdHK0TwW6eawvVCP
Luo2bpBuudkMYnfBMNl/P1qnAg1Ok5b21u85+mS9XrtJ5c5OTBUHdEYt5GHRnfLCDjm7TglaYZNz
LSJSeBQ1z3ptTclSOPFqz1259/WmRvmnrop3SWcUMupWo7hTeVuUEY6Q2b0SQJvCZp5wRG70GkXm
vz/D0L03v1G65yct7cBrh6FaSlaq2Wa3I4WlNpzg3ZU7ffRtdeFqO7dCYa8ArwDwdlpapFZpz6s/
uLFGey+S9JIifICrCynRuVUD6RbALcRirtKjT2njMjQ2LaPQxoesZzlTVNrdcgB9o/4H0wdBnfts
w0UhdflygSJlKBzRMBR8gDKsgmmOg2IOdknaGxeGOjd3LE1O0N+g6eOoM8t7bRUQRGPd0+qbkfFA
Os6XLNvOXCborWzFP/oDODQelwwCSiU+fHC2XF4HPyRW2kmUrFJO4eouSB0bQFN/ECO5aBzVa4VZ
d9uUO8ueKGq9vjRPL3OeZAP3bTKyRNtHczukdMz93HBiDxDVm7EsR5CV0k1HTKK9+s5cpHkpfzg3
5AZ/2nbCVl86WjkuiNU8JUSMTZhq1/CWNkUYKFeHFAuwm9lSl6q5p0uV8gCwdD7qb1uGo6ubIvpY
W37uxRAIxl1R9+mBepKzb3oQha9P59mhKEggHLcVj4+7y9asWyAkHTeuNLeGNa3j2YZk6aEbCv0C
RXSbppeXMW9Fz4do2iOGPRaSIAKj0YyhWmyJ3tvryTweFjk+G/ls78vCoySa+QnSWR0GDUtxGXS3
0eFOxif/2/j9rgua++Wu1AtLy4D/ePGMMxEYiLR/j2OWcauPCV7AnTFdrVbfqrDEeSkPrSab7pGt
uYRVODfhnHVUw4CsnKaJI1S5wrFTL9YHoz6YkCsi21qqa8OkX//6tz1TB9vAhXxd7paNo7o9y18z
txaEMZxvNwZ0jYAqAmDm96rIFpIWX/tQgWC40pw6eN/3sxvPc4PdvYKmebdW+nTb+1Z3pfKxeOep
cv71+qPZnnn6NVjeCMggJ4jw8PE+tgufVwfzGSdlGozPhF/Cfjs5laFFlmZ53cFeXRTMPETLzDtY
PRKk9KItS7gprBmHOcPAU4SN0yHXlZegAd23QmjNIO6c0nbKRyL+Id93Nb8+HPu5zcPRK7tfYNn8
9ufSuDI9dAYI1jupN4V51wV0dz84ORlBqDB292/MdkyBCy16u37JqmBoInew0Y3TnGDBTse10uIZ
0E837UZrUdaV5lm1cS19Q1pRIBLXjtD3VskvD5utGsTBjBhbRCc7Ld4M49QjUQo9fd6NaMZzHdmt
eq7crCgPIPLBcGU1wnRRqqEvEjW+quWO+JaexIC87vKQFeZI4V4Lhioc+qK7UUs+JWEOJ2EOkfFH
wA45JPPRz1s6KP3QIT5TlotRR6aVD8SewKN9kEbz+K132tGNcjNT2U7vFP+yz5PsEem8Tt2UeWck
12nS6eYeFztw20MaTMOnUlm16e48iuPe8zr1Rnpo7MFL9sIC2L2f/XzBGgIM7Vo9Ac/wxd1c5EZz
OxXO0h76ipTg29TWsx4Bb3fHqJlNu93njUIgqkX2s3+rV0Kr0Bldl6995zT2DqZH9V6iQq99w7e7
vU/b0tJ3sOobZ4qHdTCEDJWb6vabasGrJupsa77buFGgKUbpfPOU6SSPhjtQ7Ubhrnty3G4sd8gL
Ax4zZAYKC2a1qYcopaH6i+6IPmJ4lZifoPVnPw1LBURc5jzf1R1kzStXsHzeQcCtn2lxeF1Itb7M
QuRhjM9LYmrDA2St2Qh7A5fuO/o81r0zuuuEWpRd/FDIl4pPWVpVyxX15ukO3ai2fly5ErJ9njpm
ERZjuQyhdNz5BpOcMTlMazt+QgrGDHaLqU3vjMRxbnW91D4FC/9Ds3hZuINzr47UkiVfWtI6J9T7
pBx3k1xWFBECo/GCUOVetkbQTNrnml5uGtm2sB57ihzjrYv8HoKGC+8YWrWylkhYHdZbGefLR29q
5LMcfGXugrqgc6GD11G3ZdLX1lWp5Za6zkfV/IRqJaZdg1n4tzpQZReWgdNboSAdPazSzZ9zZEO+
1h4+tqGrV0hopdoUfMyHTDfoe5WGCtNRzW81oRELFoXIhzBwaM6FqnNz42AD7AwOyBzi+aKRhu/m
JKHHmo2eQY6X100s8ShfrkurFgkPaedvChxff8jJN7qdYYj5o0oXN9vh0OM/uujHNePO7WfLezsb
SW1HVp4o50B3HbpCb4tMkp0pQ3+yBoT14qpy0/a2hxGRaFHvSm/ZWdCmAfZlDkirRmx4xN72yK+n
IQsSJDEmh8hPWZb2zrNF7d1Sb5Mfa0mf79lfygpDz0El2RujLwz301ws5TXBKnD6vM0GkLpdNU/y
di5TK3nwzDzv3xSO8NoIhcnglk65LPapFixvRKDP38ZipQYGcQDTgcLo7LciK6X+uCLTFHAUog3D
SVrZ3w1aIGUEXzWYbyx/sMcrGpHD3UwhwA0rnLTSsEX3BRVJoNzyMS9mkJTJ2OGIuEISCRPLGEGe
9UXzNOHVCOHBVusEvZza3KMSQ3WvoeueXI+JKMe9oqKUsujqxUH+LW/fibYxwB0vzFjnrN37oSvb
6ZORqaTapxwvD6uShQfdRdO/usLvHhDUlTbyloNuwO1uJaxWylJLiLr16oW+lN6jhzCaDd8HZbI7
Q6Cy8RYGn/y89hr7w0r9/k3vsrYPGfcBYNG+9CPdhacToQbeLZFr4b61a5A1XJ6wvyqXQ2oBZ7tt
VyPHByad8/Yp0wZpXNkw1N9namm8A9/WD+657BcV4XY2PoikTecITOA0vRGLBxQNVRhP7qy8X0uk
IlAADKt8GerQ7vSsiry2GrtDVZpuehAN4TRXnKGqvWUiiE9AYrQHp8bdLMrTEfTXWJrOd2XP0ggb
ZVYIwJPFhRTyWLwLtmGht1TtuxnkyzdDU/lPz+utx6pGOwY6Y1P8yId++qGXnlvsxJgOXjjBLNB3
k1rs91TKC5Cpxoqpmsb6e+JCHupdoNrlS2B0yfvRnYfbdm6WX7PvznSNq0V9HMm7OSeaWcoQ98Pu
aTLXCtPcSlv7Q1UbzUfPGsQXkRj5e2rJGYY3ZSX2KF8aGGLko//VKakZY3Db5OWuQbrnl+vTF7hJ
9GxsY0M1bbabxkx/aH2t7GL0nfP7VfmTG5UgypNQjvjMRQhKZR8R3hYeSQmrOip0rxaxBP5Z7Oh7
u8udbF3nKQMSlGAOoTw9RMR7/jX5dGxQ0sI4yodM+KZHANkOnd5BZbhynfTOrhpRhrBaMnTaF9nv
knHgPHNKb6UULOXAJwMe+Lam30KXU6bzGmlNkX9fRbLae5IKvIRsaQ9fx7Q1xNM8+/UneouTBhWp
RZSncTJOWpyVNC9Wi8hiH6eJlnPDCr5O4yK+27jY2HuOolr/soxz5xySPjHwasgW3d7LTjT3plf3
XyzU97jkJ1O+UVpvfqaeINfIsQY1h9ZI/hK2Jr/vSrRL7u66YQb2EspqFf6NB1faghs2jH1Y9lWO
LASyb4iau23zdlrT2aH0XVcqSgY9iQklvc8uyV4ZUWJLPvgNQraRv3RD/0gIaXK/VLmAtRsUQbtb
NG393nij7oStwmRl1wNRIHf03MW6maXpFzu4+ouxn7Vq1q/M0emvB0N6zk5rizG7q0xvfdePbWdf
4SHJGgf2NH/qK/CUkZKmp6LMD8qKL9KRcJc90FygSA5mecQL4h4jt3W5dlAPJedPk/WjTDPeMgBX
+65u88mIbHdCO3FerFrL4OQmq/ujkUPXP70e9p6WQsGabPUxZD43fdaj5HUc2Q12Vhpx7dV2XGqF
mnZSLwEzWgspUJjqSXo7IAl9VyjP6C4kYGdSD2SiEMgiygShdpzEwxbXK240Iw6qYAvS0vwRNnAd
Cre4pE1yZijAi9R6UUinG3ac63Eg15UmOYsRrp52KXFU5CXJcL1I8bcVf3ghBPEp6tgG1eXjDLa1
9LTNps6Jm8Fy9gna6od0qtO3r3+5MzWATVCNwq1Jleqks9vKWumqnZwYDLG2hhBhxKeZM+m9lUz9
wUU6+PvrA56bQYCtpG8QxSFUH2Wro9239VQFADKJK/fGKM27qfFQ8qrKS7qiZ1blJugOnwPrAlys
juqp8whRENtBm6OnNbr9iqb0PhFL0lzLRBuuUOPz8TmSU8PdKIzskhPH6dRu7YltRVIZQLvh6E3r
csibtG0BhMrUPnh6ntyaFdhaOxj1HWJ6y4WaLunvmdwTE2SqgSihAJo72oY1Yf46+qaJxGCmPQsE
DhO8G3iK0F17q4r6XullJJtxHCO39vU1LIdhuOsSSweX1eACuF9SaLe4mGAOzXMX/rM54IEUFvQ4
itBO9bHb9Tp3KleF1WJF1OnB82L1K/psm0TVrvLKFENb25RPdjpq89PUdGYZCbtxPo96aXNQaXkJ
sHkVLsLNCUGbjqp4gQN7DaNm7aUgbhoRlSEZELm2L81AJjf8lmS9FfZ20hPZG/0uE3RmSkRwJ/8h
AXeyvBs6z8/32lgL/2ruquyxF/pif+0Na7YwsjLRSSegNNJIUPBDESbjgkt3lQi0OtQhqCVXbtpP
JEeJMbwLgqHd9KU3t6z7ojbUfA3UwkTgI29m2ixdrbmRrstE7ezcQlDTL3TNuKKMPJe7UUsd95AH
s9HsCIIahVCL27XX3ewRcqemWYj70TUQ8oDN0BUfPXTmtNBHYzW/hbfcib0nbIHoEDbhWHNZ0D8+
2qTwD+sMxj4qXGmpSKhiXaPUQkE+dAfwDdR8Fv1xrv2xegOc23m/OkHRRlkAa3U/ZqlR740gbbH7
RvgdUDnNAftajO36PM+r8SlB2YeruBYivdMMb2hC+lvcPXbd1uiq5HXeX4Hj6x5VsEG3UCSpA+Ik
c97+IkqMexMrHDieFLuzcEm01acLmAptL8c+l5GHZBS1CuUUQ9SIYHirWX7NzcA9Jg+a7JiDqGwX
60Mj3EqlYR24kwxlqaruvk7yrv9VrH3z5Oq5S/rg2It/mxt+eoeMKLaR5FKlikDuJDddX2LzGjSa
jwKlXrXDXT2Zg3O9aC6JC1Tt+lPQVJ0LjcN02AeAAJ7GSbk3QsxmcDUsRgG5uk6XG1k5fRuK3EnG
q6kujHUnXb/6rHJYfwgRjnYWVnNpvVeOCL6Q5hTv56Azb1MakVqkMqeu7oQPSjbs20YLrmHIqzeV
vUC3nMrVK66Ryx+SaChpFBxkVRA41ICR2x2em0qEbFUdvaXO9O/LDE0jQMkNWmJDlzYicse6fbZt
3PLYglXw3U7rbGLfrMLeE2zp9CPTFHoKugTGGpkQYRxUE9vxndIbu7zTKyQa4DEuyZNd12uNCr+f
fyZG9KrIrZz1Q0BZ/Ne4dvq679Jq/lCus1BXGnRziSy5tf3OYs7LQ9mP7rt0lRtjQ/ckhaDGae7F
WHUtjU/H+kEKsGpvlilQ76cGZddwhOKs7ys/70poPIvnXSW+yin31FhTHFqwGj+1yhULDBeAguFo
1VaNqYCzvEPyrmuijBqjGVrYGNRxIJr+Kh/qIIgkitxtpC9BqkeE8HVzO+cA1dDd0nM+lpIQj9dA
WW2YaVayz0uRBKGuuV15IKOzyO5wk+ajas7BmjJFd8NI5ltljqqIaDzMNYxgQUvba+X0Ycx7nxZn
YA4fir71zB2wAteNDIfsi85ThXMzplGf0yG1zSunS+ddUowC+TG6OFkk00GPy96ax33d95qKygV0
UzybKW4ExpgUj+Tc7tfaVFl/4Yo47aog6ge3nko1UC5uiZeF08qAZY4wixWvWwmFVvCwM8c0uFSf
3X7Ny4o0wwDY4tKj9n4iBWN4DUlJV9gxyFhVhJMzDA9BUzQ9+3lqftJVbx6WoXGuygxx0TBwC+Fu
HFIT6USr+PJ6wHEaBQCeRcxUR/KP0PT4nf0Vg2mPGkiMxVF7FyTkp5ppqhvqft5bSnwFOoqBCn27
Lq9eH/lcAABk7jfi5ExnTlbdYHrDYMVDb/pvZzUb5BhLfbCV39xPRqJd6JmdfdPNAxqYFiqix6GV
naFuOInOirdQL2wD2e78zsoPVdJ+TYLa/UyKVFOr7MfD6y96GtMhnU5AtwHNodocB+BaMUJKtFwz
dqt0RQLLUbvZLH2qWvpyYajTEIehKF8hgAZvA7vClyuY0kZZFE5qxcAd1l1VD+kbyWH2gDh3cSgt
Wp6j67nR6+93ZttsVpNEq9T1gexvE/+XfsPoLkOr1kKPpd11caCS786iX7IvOLNaoKEwfdgw4r50
3McVY9bmCOzr8WxIt4t8NdXfsNmVb9B6D7r94OfOBUbrmc/GaoG6w39giI4xrbmrEEBPrTVeSk5Q
3clyZJSa/KA0v76AWDntkW3GzSA1AuJgir1Hnw3rRXNsHWXEeIOs+7V3zW+btNgVnDb7pkeRISK/
6xEfUGT5yKdeOJHOzC0yUS7qF6g+gK84Gj7PysqraNfEIypw+34Ewlu6RUJYuhaRmuz/wYYAl7KF
4b8FN47xOXVJJ6yW+hqPZq9HYi1bZCDzMXacsboAAjsVxwM8wOLcoDdMMMf6y8XZO+7UOMrV4zpp
2dm65g3Pm3x9FxpT1n8PKrxyEMayGhEWRaAVESnfLGGK9sa9kl0J1dHTR2yS56D528klj0ZWiXDg
1mI/nga7k4OriL2QJs2dd71lLd+McS7K3eQL+7swKJxc2KlnjgdOenBRCJ/hcHLcGewqWH6uV0LK
AG0Rj/ow75bVwpDREepmMz+MFLTV10+H021EZXMjkW15noNS3ssP0AbNbDjrasVO0sq9MTX0lCba
DAGigH9/KEYCWUy1BSfj4xMeHKWbJxU3itE4Cd21SVVXqMW4y75UCAVcmMzTY48jD+ob2ToHE7y0
ly+GrjpGcJpvxusInp7aoftmlbZz4Wg4/WSg2MCgwkEDaAWY7eUoBaacXdWlOrJGev6md4hxc7N2
75wFOvGo6yJarMp4fv2bnXs1CH9gCDHtQmv2aFB0JBPPznU9xiCwvh3srozbQF0SjTv3auxOMIpU
WDZg18tX86HRmDaukTEkIv/BBOZAk00Oj2WZ2h+6LtCTcMlAql6IA84NyyEHQIcV4mHp8XJYydGT
r7nSY8MS+lstLxCsqZz8MNIEsyOjhJ5AdFCM3YVxz6BpIKUwoWwGxMlYNC8HZiGZ9giPKaZ87W0U
mJ7ObNX76xOK+mBquql3kt1ACHoQ+YwsmCHrelc2g3fJzuV0T/IkkHPoz29e9Mf3jSbhnxh1RwS6
rOUhoaAdm/rg7I1uuIQhOjMUQiVU6bbI4PRqazwp83prz9iduE9yX96XhkSxpNHM/d9dtL+vFBcE
FuaBXC0vpxe62dAOGJnEJn2BbqclDv0wp62NCzvydHNAut0sZDdQC4fN0bI156zKa4xdYmcu2juw
/s1uGU39wll2JlolGIAICakNBOvx21DLbDRH2HrszlwEsGmg1xzmpSjMg190YowcqYpvCxU0WslD
U17anL/hlEdZCtY6W3XQ5Bw4WSOQM2yVuotBVEcZMhyQS4a9Ujbk/HQeK0FGu0x6CCTdfIeABW1y
eKL2dzTigs+BK6zvejlPnxNs0bHmodd6rzpK9tGcbXLiE93Lr6U1meOzaSjqST3t+1BXwGhjC4GD
B4uE6LnMfOeLMPOs22G0rg2RN3jqa+8U6601lFJDuw6Ox04sVGwubNYzIRGg3e3C2oSMT+xvnMJv
hxKwX2xhbECtbUacXEvp+5JqR/DM1PXri/d4m0AJ87cGgc5H3+Bf28//EkMPtWU2vgs5T41ZT+OM
Tr2tVSLS6kzEF4Y6Hus3vxZoMABCUOocOi/HQlCs9ilKzpxDBR2/gYLefaV5s3m/lgDpo6Cf5S2K
C5gVaGmefeHK1drQGQP7gWjFv5tXMC8hXDLU9SQtcDMqprZvPxd2snj3HZDgqAeb/DwnmMP/6J0q
uNMnOehz6HeZ61I4mhwEDUfHKHcIWTjZw5DNDl3zXqg2mjePrSit3CSFbu7pX9YlWHEzREVUHuZK
RynVFF0/77TBrYZI29hXIX5jUKz1te/SazXr85OjmRmo2drlBWXt++kuKybRPE7TNBycWY7LvZ3U
FDIGpF6Da3sKcuuxM9OC6zUdSzRPCFJFTIkvT69a6iPuNTidBfc+n7Lvx9e/yPGNxAfhXjDozeBW
e0qXRGKl0tgXKs594SMAgdralZUkqrod6b6P11Qdzc9Bm83pJWbwyZ3E0BsyfaO6EzEBFnu5FjBP
MW1Nc8fY8vu0jPxM4KqUTW36VW9Lb4wyHES0G1eiMB0bUjM+sVtROK+rFbT8354FAje2mk5rB2jr
tiX/sgU8VYCKp/oeD0My7lokFcLCKNzvgQ2iwRW1iGxvSC8c5r9f8K/HHBNAewekHJg5sN7HSFqM
Ayj8iVbFEzi5kRTdDR6Mmrocom8TImeFPVMNzpak1d/UcwqRoks76e60Qgxgdoy0uCQTeLo94W9w
v9DfIiji/1/OQ9bkRY565RLbTRs8pEorYl+frN3aDeWFU+74KvNgNaHXxAIgIzBP8L0VLFKS32ml
BaSKa1vW1Y0Afnf1+oc9Nwr6McDc0etCDvyoPlCXwZpo5qjHa6XqXbaWsI/76hLf5MxStqhj/fbm
YfJOQPsOok+TX3Jk5xiib0rjOjqB/rD3OmXszHKzqodu0+bdbaB17r3RNNOFQ/x0H/ME1NCoHqKX
Qcf35ZdrpwHcjr3osZqq5BrEXX7dQcg95F7ixaXVL1HrpuuFQOEkw90+InUXdjDqp6STR3GPNSJ4
V02ILWJrCT7HTDxsajU4ztlBNbMej6LsbHoWlHsNcxmQ5rP17ha8XSZR/aM3k3mp5oGTRDflwrOd
0PN/PxtKC5AcuGtOrrUqDdDuyOQaV0Zl3rbF5G7NJL/75q241gBqGesZtTgaN7tha1qACQrWJtbH
3s4iINdpE4EKRSJqEVOTh3CbavO6l0QbkSaxzgxdRL/6yJLkKVGSTe6TZQ3uHPYCKZqdMrvh0SXJ
niMdEMcXPIYHgc52N9JAobL/PLH7H+Y6K/ow2cKZsJdd3YR6qk+/sLXIqYVKr8hDR9IuCCtw9o82
qvZfdCXFJSOr44Bvmyp4AyjI8JlOxUFtVyR5IIc17h0judedxrurixRXDXstgx8NqLxfeBqr/uC1
vfvh9R165hSkDE1NBnkASrEnsTOMMnNg/6wx4N283XuL6fwqU7QqQrusvXkDWyUPXaGKKho4HJvd
FkQ8VXLGy8GwJdXy1x9oy51fnsqWiWIFtdotICJXe7mTcFdCsa6TesyBPWk0WZZiRB4LfzbDQkg6
lFlJb8gA8VXvFtvKiSh1zbqQBZ85iNGjJwDn8KJOf3w1zLbWpMnST7Fo+wJIg77sda1M3hMIigtH
5JmTAwVQ4jGK+wTLxzRPe0gSgv11jld6NA+dLGk1152IplToNw0n/64ui+o/k/xf3+f/lf5sH/8z
n8O//5s/f2/F0ufstKM//vth/NlL1f/8x5tnMfyDA+HHs8zb5r+3X/J//9HLX/HvN/l3oDTtL3n8
t178I0b680l2z/L5xR/2jczl8lb97Jd3PwdVyd8D8Mzb3/z//eE/fv7+LR8W8fNff3xvVSO335by
8H/8+aP4x7/+2Bx1/+uvv/7Pn90/1/yz/Xf1/KPtj//Bz+dB/usPkN//BDQTwG2zERQHZWL+8Y/p
5+8fBeY/CdU32U/qWtuO5UdN28vsX38Y/8TzlmVDVGFDOQj41JS/t59ozj911hJ8SOo4W/r/f57r
xaf6f5/uH42qH1saOwO/9eVxsW1RTnqqafSPyEZP4hZtRs+8NFdtT/X0oLzygyVRfa5/NXStqxkS
b3Olquem+VR5d7437g2X9hI26tjV0v43rzKz3+vzciG3eJk2bU8F/mdjOGy1BaiHR1d91c6JD6Y+
2Cvdh85FuhhNgwz2Q2apPXTHiz2dk2kgB4PZhcMI9TU+xVH8Cs6uGMnfXCSSq0ELO7dx6nucCDCv
HLGTsMLUsvsel3nqvhHJQIFNV9lo7+mHgH40kmFswhlFsnugYnkf1imqLOShzkBfTh+0t0aXyacO
+/h+j5yLDxwQzQGw5bNtfhbzSmiYjtn6lBXS+Yrdz5xeJcGyiN3o+1PxvhmgUO1r01nBiBB5JIft
Tdz9UKnBQIgXIMqVO+l9FYqgz/0bMNd8zapoSvR9V1O+S7aCBgqa1XoQs4FbfL766ZXmQhrcVZrC
Cb4Cwn/I6lR3w1ZYQCbaqpmu8s7pnHBWTfGUOrVlAWfIDHA8RVNg+0M//0tH4g4ZYSBKELRfAf0a
ZjWAG4HuvctLe5NCdOYAT+EgkTIKUqLeEB4zApTF2DYSNDa0n4iUb/3uJ92chfQOu+CmhKklorym
gxOiR9KC7Eyn5WGwfCX26FAyvfYmlBiuWtW6IZo0tdynoKqTEGtFJ4uUpjluqOuV81GtHTHT3PqA
o2lu066uJkNepzhL3htElJcUcl7eOqxeWli0rywadcS9hMUvbx1NFXk114u1B7MyxEDUg3u36nQR
tppha8h5zOBKtSJAq79SpojgEaGF/5cD6M+N/teNfbqg6YpgFIJWFKEs4dzLZxjMVPgV1eZ923tg
k6tc4g+ywZaKm9VrAJwIbaqdMJn1DnlNypvD4fUHOIonMU4A2kLV47cGI4eYc/QE0D20Xq2lvp/y
yfoAjn94xKVt2i2q7u8UQH+AhGlzANYbRCsVvTtMtycYO3VDqzgj0R6l97dK7TzSJnVv8kTQubcW
4HFqqLkiX3T0TDIjqd4Edq8egO31F9Lwl3nKn6NQpSTmwJcMmfGXU5/OqVkUKidZsObmdsmbal8l
q7W/ML8vCWnbMNDiWWYkV5tKtXeUJVBzQU8j4WVEW/qPweg771Qv7Z+Gne5wlLbvYXV85mi2d8JO
ByREykuqWUdr7OQJjl7UN1odNdLS2E2z8cuzG7FrB8ApBak/8pYeUUeyhMi4NheacUf762Tco8wW
qnNrE1QbuxGzqZtVuNpN0dlfu6wD0QSyTRxEkS4/oGnhH1Pr7fL4+tQf3U6/xyesRBgclU2sm45m
XmtI2lNkWXYs6vSQ2HUSYX2i4A8M1Y1Hi/7b6+MdhdX/+dRbVB3Ad9us7o7C2LzV6sRcXX1nBtiS
az5W4YMuzI9Z5eLr4c1F7FRl8BYT1fF+NZz55+L+b/bOY0tyY8m2XwQuaDGFiEhdqUpOsLIUtHLA
ob7+bRTrNSsisyOatwdv8u6Ai1zkLQ8HHO5uZsf2qZwnq0yoQJ7+Ka/XNswy5MdbookrzTEpsFHZ
nBc0oEhtltjnG9Mf6YIuHk6PcniN/TVfvlDyxVswQxC8LYA/UjiT22hG045aSNkqfwZLtF7Wxew8
W6DefVSmZH6TtIzPFOpfz41AgfopDiykbLl6HY4qaYGhsYDlbLWg7nPkSdE6gn8/PbfDaGCbG6U2
nhBl5A1aYh5dbZomsRZepxqShUp3czV3+2ZkR6y0vPx8eqjX65SQBxXHdhCpWzrhcEKYbnPHIlsV
ruk43dbe1HxQ5poW1VYxo6ZNznHd35oavbmUGbcTEGDK4XjKjK6hHl01bLKm21ujUnKrnPIQz4H0
XL7taG5sy2x6+hbU/bpYm0enS+rY6E6LxKZ7oR/XKNFqW/pWazVfjSXuRjIkeiF8DVtJ2tfQ9V1Q
mGqosCRdu9xUTovCbki6+X5KEJdGRTvQ+jdnBKzQKBXO5NNv4ujJ8Gu5WROQUZzcsrPG0Y1AJoNJ
f1yuR1kJ+tMYliYshnzeqQaq4dND6Ufnwt9juY6xgS8JEY5lNNoqV1kXix5JW6pfJnIitLjHVv9e
1NITAU7zru5D50WOR93DAGGTuOaV5uTTEtD9rGInCYV9Biuyei9VzuGyM4uYdHk1G+YzZAe19u0G
YlOINyfl8VhbSu3y9CTeeF5cm0wg6RaPi1jgcCUVBaJeNDJGpC2Ge6OXhnu16mK5dsZCPp4e6miv
2R4Xuxl3+1/JLzrLD4equ7QvhM3xbA6ptscCcX2w1rjnYpkLvDxrNX62yFic2eH07Y3/k5kgg8Ww
BvUwDm60ilzEDodtpKuyFCsjquqsf8y7Lq6DAp3iThMx2p1BaGMaIHqbL4di1ibkJMhLgzxOIQIV
Rl/bF8MqNBCTNJtcZXa+Nnsps2xvCRSewdh7WQ2uWC+t6znBuXSP60aXh5hzYOJcaLk7hacf49Hm
+Ws+iOLBSLB/wts+WuG1O0z9pBKl6CIZbj3ZeqEzr+eUGdsOcvzUMDchS0lilA3t6KuP22qq2tnV
Ihi45Y09Svt7g19TEmUDZp1GXHW7wprwVJem9yw5mM4cEW+MT23FwnfHhItEdu3wrVUcuj1ONuye
SX0jhHHd6iZ5z+6OxtIflTSlX7vOB9Nov51+uq93O2JTmhVIeoMTpg3ncNyOKndWT6oVVbRIR8Uq
+kvsZScEyl0WDYrjnHmbr+fpsllBGqKMROngWNsARcH28HfR8bWV4sZrjPIJQFt9uZUyaTzMUiPy
FF3ZmzQfBzgHY3xxesLHVx7WE6E/3wa1TK5asCgPZ0zSFCm+0zHjdIqfHKdyRbDQjUkFzxswHW6o
ZpOFoOpQ+g1uvHmgNpn0fNsY6/e02cJnOf2LXi9wcjcOS44sAA/nFcsn5RauCMOM+LdW4Hb1T7rl
zmmBfk3rnwUO91JjAMRclMvVDXF+NG3HUoYe3b4aqUUer76e2NY3CkTaHEJmdMxdxeZ+n9WaRew4
oLjBmphKwn5S6xQqYVt+pibWlL4j53VzY8AG1G9Up79O8TPpd0aeIZvS7AbBiEmt82NfFGt1kRQu
yWmRe1O9X/th+XH6yR2DJLZJ2WSqwPMg/vPQ0B2+Sy/BobnOTD2igW3XJ2gc9NyefE1W9rcVcwYU
4RgyfMmW2cEjYezkfmgA3vgaPk1RT8t6YGa19WDSvvn+9E87PGd43LTvIFAC58GPA319tJ94Cu96
KYQTQrroQjqVjNnXyeA8uIlmffiXY6GXowqGe8qWc0NMePgUpJy6HsqcEzoczJhHJFUoh7ULZoeK
9r8dilgB1B8xOOV5/tDDobzUpGF/kW5IOgl6wDw5EYmbcU9ty7k/PdRRmM8j3OISEpik+9F3OFui
9M+7eklftLq2jEXL993Kr2I/kmMgK835BhRNRIBA6NscV7lTpadfpXTo+15X0LQo83bXIdI6Ex6+
eqnb7Z0znYN1C5rcoxu2Poja0HpozbliLjsaQS3yeRM4JbGcw+SdG2rbR/8IVBzcQ/S6ZKgsbUS0
kNRAW1KyTw7wsU8/6MN7yvacyU8CGIZatGkFf5XI/hiKJtfKi6VrhytoiftRFcuHhoLb4zov7sPY
J1pYlLVx5rx7/eluo3LgsnJViMjHB55YamQNI430SzI5T4WaK743m/mlt/b6Bc45bgBIANViujSR
DYHhhi29uU/tTHwfNaFb/uhZ4+NKQ96/f8lENRusniyxCVzp8Mmv9ZgDxh6ccHJnb9d2wxrOQk47
8CNqdPrJv/GSycTz4A1cgpAxHu3JiBgac6psYAJro15gGGLf6p5e3G16i/enhzo8ZH69ZIba0v3b
McOueTQrre1ArmxD9XQOWaWaUkRczm0Ph3mb36OQO+IatVlpHI8C/FO0phE7YTo7Zb7Tc836DKmA
Zh6aClZ/1D35jrbt9dqFbXRmGR8d7H8PDrWHh7nRSJEmHE6xh29rpol0wtU25BWJdLlLKCy/s6u4
pdMg9fYJXa0fyGqUu8rpyksu/tlL4kzdOSHl4SXn9y8BU0px2iGZdlyXU6nKtd5cO6Spl/K2X+Pi
W2938101u/2FUdNU4TR6+96ZVPnc9vKcHcUbHzR+OHxT7Pm/TvzDB1GATUC5qgAhsZT5GuMk48MM
RGCXy+GZi7/cWYU8Z2ny5pTxIrSRh/5Ssx+OacOHUNy5ckLcf1bYpTopO2LfyzZ1la8cr8v1ijX4
h6lf5n1e2ef8MN76ksgcwQoj2tqW3+HwstCK3Js7J4whqexS15A0Uhbx7UCn0PfTX5K2nXEHNymk
sX+OdbQ1q20zCRd5UThalfCJwC08KHtjj/Fkdw29RVw4hQOxoFzHBwsGwZ1Kn/nn2mjsW1ks6X+w
h5AW4dumNIAf+tFFYzGXRGZ0YIfwQ2ja79hHaTz/yWVo/l+OdLwxKkldFwoj1bTpBzF5ts1fRKNa
gynPmWe8/Vmvn/E/szq6Z5SqFo9l2Tuh1trTu9WukgiIiP4OQovf2l0euaLxgrJzYur9mTHeimna
wb85Fxa+ua62gIHUJGl9ffv3f5yNkjylyXHgANJZRLhugl19GozdrGXumTm/NRS6azZnGgNIhB4t
q5TWMhjsbF9GOpv7UgwWFLbZCEuyOxenH+9h0Pf3/sR62UTP4PwoWxzOyitbV7FnLqdTTXXRTO36
i6cKeY0CoIJZ7QxnAA/bznv8Njl72BARKdD4dbRykkUSH4DECqHZOVhq007c6Pq/9LvcDjcUqkyJ
VBJw1OPEB+SKSu80RllXrb/qplW5AzvJvV+FiSJAJAbekBm3lWnUdwYqyzNX47d23T+HP1qyM9YG
jhi3Td8ibV/2qQs7x6726WSpQcF9mf5SPd+ffpNvPlm6Dyjzu6Rcj/PZ1piojcJnwJs087A065Jm
sPqcPu7NpWmZhFvYxOgkfA/Xi5KVVWs6TC1H3Yq7N8gVNZG+48TnZDVvbq58U+QHSJaT2zwaqhDc
TwriHAAttKYHSkcaxM6GGVdlib9ZBh+ETrTdamIHINtPneWsL9TSUb60pHPPXCne/E4QFG2TZtbH
X39rCqxpwRKE+UiMqeKBcmtien/b50YXymmQl//B2/xjvKOIR02XeqbWz+RTrw06sBO+znhnFupb
a4bMIMpql1YEDvzDtxlXowKchL21L5XqEbRXEipTqv4Hc/lzlKOdc6inSsvWlm+etv09rpTOrm/X
c30i2051vLNwUYfoQvKMMPhoLv1M8rJW+OaxrhBXi5Nkio9ofPo8LlTP/MbIOpJ3xMy+IzpN25c0
hEenX9obH8fWHISZCW+Orfvo6lF6Oe6uVe2G85TIa4kH9C6G9gMdUTM/nB7qjS3G445F9oxSD8W6
o7PeVmOhzlg5hPSa15/HUszYxVlB3zftF8ERtiubWN2dHvON1cKY1tYESJhGzH+4WgCZKZi2M2aS
gbJO81y7gkV7rnb15ig6y5ECGVq24xMJg1uIiqJ0Q9nXdejqzU+jM37LyQ7UZH8qF958fIip+R/6
Cc7Yw6nQdycXW+NNZUaFRE9R3SIy2PE+r0AY35FeLh6mXDP+/edG+mKr6rJF03F39AC5iRt2OjJq
R27ilnSreV2kZwu52+ly9CEAbUXDSm5mI0kfbR29TsNYBfYjLKa52BfSER8HsHA7N63Wm1YZhud8
NdZ9V6siUNRJ3xetvlz2UHssX+m6cympNx81XCLEZ+q2xxw96hHPkQZDE8LNtPYWfwK6ApdB7/Zl
uwxs3dV0iyoSfc/pxfrGdsBT+GfY7Sn9cV1Ls9RRuDTh8r5MfaS3Y/xjVVonKnDaCqsEsqvvGMLz
J5cmmQEc6Jnx34pBOS02CchWH+VLPfwBWT8nQ9kkbmgZE1fVZh7qFOsYyun+2tsIipNB1Z4bvTZf
lJLiKa0fa9VE7WrBvZDQ+M5F5L+aPF8tDBIaZHY0bkbHZ9hgD6kxgzkCtWkgF6HRuACFUSp3BMnu
XVYq2qdZmvu8H8og12N4IZZcfEFP6vM6meaPXsSfHaeM8SuiR67zknynZm7+DitleDCQkcczmaG3
tgIKc1Qj2LE2YcLhI1zgWLkV3PsQjYsR2ImTXqpxfA4J8NYCBSyNBp4Fg/776EV1ad1R58zdUCCa
hhEzKbPvOfG004xk3nv1oidB0ij/1huTSyp0cPqREE6RP+RCfDi7uk7y3PEIHlwNz58USU8knLTc
5UObhKc/htfJGIaiZQsymE1gcfzmp7xVpIfMLVSnurrvJwmfKZ9GGsVSlCdVBKcWeP8AjPCLU4wA
K08Pf9yf92uqSIi4xTFR1CXbx/rHxzi1cqkqN4nDAlW4GcDsLX4UiuTqhMbQvMtL3Ut82lxpFc7r
eY3sYXpScGtI/d7o28w363SF267Kyg1NseaTryub1Lu3kRIHsTXkyV7tRvMlA24zBvMax8OOg1G/
czGQyn3dwcg8ShxVPHIj1x+2fORLD9RqDeD/Ns2uqnsB3bHq5nc1YNbmzMXg9UJGLE8OCLnWZtPw
qgRAbVmvc6KswsqmqG+c/FGQ3PzX6cqtQY7dhm+Fs+r4+tFKK6OhsSDlJiS1nBovXmsdfxR6NZ9R
Rry1nqAYsq3ZWzX2OGPrIi70eslIKFXbSyc39PeqXI2d0Qpr9ZVZdj+h3EeTYhnnSgFvPkqXTBr4
B1b0r2TyH0tJHwqaISySxcRyGpYPc9tHHKfZ3lAX51OMlcresdvWT1yn340ZJ6CgQn3NpqZFeYVU
DFX8A04z08PpNf5GuLJFtQQHm16Lvzm6/A29xdFWjuSdlt4yqDb1+pONCPSZ8o95N1ttUqGI0Mpv
S2Lgoi0GF8nk6vIRBjSGJl1Q2XI543nyemvjN9E4TQRMnoqK8uF3l8V26tne4oSsyuauzIfYl3Jc
v2tm04Rzt2KD0FXJOd3M62swixBJKqVM6l7cdw5HFfS6tCN+LzReVFOQ6Fa9I3z6rs2aeyYq07YJ
HBxpoKjoCGMpcBdGC3o0QQCjvQcUTQk71S2vXFTKfmvMySPbjbzJ3CwHEptO+pdy6KudhGazb3Bt
JwXc5Y/6WrXf3M5Mv7ezrt7bCm4NfglA/czm++omsv1GFgYiKL4V7TgtFyeJkrbI5sLOKud7aQnl
G2TU+KUv7HXrVc5SdQ+/e/4p+WmfFn3t96eX5qtP5ugHHN3AxFS7qWXWSihlicg89d6vY3ou+fhq
S9gGIe7iPq3hQaZtS/GP7zKHhJoPnDMh3P4bKnhXRWnUwawYN8IarwfTerR6ceZ+8ObbR/u64TOo
IR3XGKYO7rWtZEoIJSyt/SnB+BzfVEEQ2+1hJSqfTj/I47Y99hsm6WKOS7O1RtB8FHVZCrpFqHhx
6KhyY2YnVpj33lz6S26Kn/NYdV/pg7SQ9IHTX3CSuLUh653+Ea++ru03cGHYVBo0QB2HLjPrLAUt
p4QZ2ljaX5OOwqdqYbgj26fTQ725cP4Y6uj+RWkzQSbDwqnr2cQjL31cK628OD3IWy+RDlKwqIBe
NnrI4cJZoAnOiZIroa6XaRzVa7u6NF+76j6uevUjuGzj5+kRX+2KBLE8Jdq6N5EkTQyHIyq0UaO9
6jySSHF/rbnlckuzfvlQzglI4ZXGsV29WtWZbeDcqEdbVREPyVguwgtHzwOXjazop94lWDz03hjS
6NbeKEsfnzkuX79BThekgFtbELbOx5rArlhXe071ODTzzLk21dq+0bSkvDz9QF9/+4yCIuUX+IWa
+NHUJrYXd9XHOCw9bfG9dERtn5oUarOJbniktVWyr0DjTX6Tl9mZ9fNaHADQxsV+G0odyhmumIev
E0RxPZcNNJLF0/O7vnR7JxjroXu2jf4GuqcGHbFrLxdc+57aqqy+gxDRA5sS/hWM5/Ta6rtzgf5b
D4SrHq1V9ABsEsnDnwRnMhO16OIwF56Lvq8pLmbHsD/EAn/KwMTR4ZYGwakKa309R4NAD8Gffnwo
0huCf5SLgPWVEHTSqoXGjDGJUmNwr5NNyxYkc7PKCNcnVSXo5/bTOK31Lk+0GTcNa5hpEMmmUuXD
00EUJK4iQGxbnW3tAVhmBu0xavmR0z79SN31vokNOHstNR8zSvuUlsq0MHAw9uKmo5rcKEsWxVlj
fkql9NL9ZmmDHqPpxT3ml4bp14o2PZjWqL6ThigyP1crATyRrEXje72CM2XXu6PtUy1DJS0rAylS
Syu+6ldiNL47lCx+1mjub7y16L2ocET+cR4sqIQ1xV3S6/NqPhnt0nwQKF+YT7t0HyzgWLfx6EA5
hbNZe35nWPy1hsm2BGDyN6MyZO7f1mEGe2rZA67xdP/YGe0tjTlfOeoIW2SIxZJiJjW1MznwbLjw
qrKzAgeqOTGw3UqQq5a+IF5XRfcV/FOShHa3AucgmgarXss8GlojM0K7dZv0QYFoGlRuXrjPhYHp
7Ah0vhN1QArJhe1rucqF2iUe0otaCril7VoJR3+vUSIiMHKYX9WFLioB/Hoxf4vfZ4lBZSNz1eZZ
SxPX1fbSGcqKeiBmnH6N0V5KJxTg5khLC88I1BjIVmjZUhMgXFMKJEqnOi/DnBZfQIKaOZB6rysD
o8QCjdYZ1+LWLQuIrhUmNOyXoPL7QMPF58doGepDSx36RzoVzuCrUIpwSFGSpA9d+hbWD71bJdPO
BgFcXPS22Y1wOtWh9eeZelDYaooNfVi6XNu6pR+fsCMmg6OV5LDCtofB4etFBzO0NEDTRw6daesV
d2d3oABhlil2LouO8UdqJEqUJRoioGGdlZ9LxxqYrVEjvWIm4p5MiyBXWjhx79PlnSq7vIwHljqA
kDsXAJgZlFIVepA2VumLltJNU9oY2bSpsnynCuDk4WI4yWNnsPf4GgSq+xERI14oGAR0RAAGcit8
i4pPS51wPRgxnX7H9dJ9GEACP6FFaCGZdtif0Pdda/dL29HW3euzgKxkWNMIyBkfuN3kwGn1NTQE
o9+rUF583pydRp41q591Prb3ZHrGKbJ0MjrBmtjiMhNwQf3cakwRcj+av1JnHl8Mr+cPoghIZyE+
4qtBA964PuEeoj5R79S/WKQD083QpVl8vC7Fc1321hyROx1NtMCxbYe6zDbnoXaBvUu6JPsxGPFy
BXsKnn1fZul9bOrzcGVoVXW1+cDW+55T3/UbK51FqKbKhFpw6nKq4wnS747iYHKDqcf8qAjF+bKO
hXVv9c6QXth5SttiGRdWWMWuXviYQya3ppKvs4+RjfNtkl5isP4mQA0QQfTVRxKYV6G70KKEP1dq
r6TDU7MBvWv0Mlxqw/xBp/Ja3o+KkWRBkubKdIHRhobRBTGd4W9evdllKor6c4ezzmctTowPvQJG
xVc7AXfPgbD4xc0TgMGLHrekLlpwukFVTTG5u6yoh4AEY8IZN1jcyYSR7qfcmJ7tudAveijeNG96
xuq365XES+LrjEtD7Ws4q3xKLTVbcDwqBBuwZYmvwIPb5wSBvBYMrj18gmFkaxc4Bi7OtjFIXCVk
kb5XE9t+r+ey6Hemm899iOtENX8ma2bg2jTjMRUtWao/zFk8zns+iphfnRmq/IZ1RakH1YKO2q/y
rHeus2RRhsvYhIC2KwWZKV/rZ2rccI2HxteX2FGCVkGXBFe8LCCQpbIpA3WY1SsonZh+2GTNFdLN
hfqlNYtVXixmU2n+uEH2SXER5fi5PapL6ICdKMNZtg1OOplO70SNX6Xtu+3gfBnnPvlgWvh+kSVN
Y7iOo6SxbJlVpQ+L3Aaq2cANhvwNDsS6oOF/gjxp525AE0ghL7TSNj7oyihjDCRsUV32zgiBWUXl
BCTYUDdU8IQl1E6qcQWi256VfZr26k8d5xM1Mme1kDelVU0Cs29u1IHszSl+D8Cpr+8NnfLHHi+K
AWdlZLP8WzpLcZHCUmkJMQmaPknwWLW/WFnhBZrR9doFRk68KmjBsvo+FPk0ha07Z7Vf2X17rUl8
mhLMVd+rnbd+MrmBGhE7qAmV24izj7Yh6OPNJxoi7oqBhqWoMOs6/wqjqoQKqdNEjRDBox6qypJc
rQE33C/WVnqB4wCOH5Xeq8jDkJoIyyKHRLTqafYFmd98t1b5VDyytKcmTJNWu8i1TPkmTFPKS0PG
zYtKiaQI6C9ea38AccTe4Q3ealxlsuQQgISNwQuxymTuJnQ9VoT2EhEBHQYDqPPFXj5m1aB9ANKM
RVKSFewTCveQF7xMMCzJCoGrCHBzKBvmYD4nmBx96vD4IWQ3ZuIBpR+NEcQyxu9BLor0o1E7IN+b
oq/fV6iH9LBrRu2n0o3Dj8lYl890SU98eJ2ZXzuxwK69BUo9+t4KoB9WtNpeg86f610dw4val05W
XlpWby/+XNfmPYmU8ovupPqdsDDRCpelaYb3hsiz26HGdi8Ed9rd9fxXsU9NtrUjFWzT19TQMJDM
8rqygmUZuc7Zbj7+0DVYYiFmGfZN3qrtF9kIqYDR04ohGpeBtmO3ma3rAWvY4TLL1m7Ym22huIFW
1jryEolMOTDHlP3TW1dL7Gi3MR/MtJ6f4tpdxB7Dchf0/GpObmhPpEG5xkmMm2k14iJC40fTcZIi
Zod9hqlvuNAoFge2Mi4vxYBnIFebCkrZyHO5VZwGJbTT0ClOg3nZjEGXz1exLiYKFtUPY0znLGg7
U7ktDfzfwpVqjTXZ9DRnLCFOG3JI4z4dmuK6dNvO3anelH/GClYOwSiVMgtr0co1KAdT+eT2Gh+h
NaT9i1iW2QpGIngrAo7iXtXN5kQgFJWeSg3V3AuA/j32jzDQR36vX1W6vs8bofZfqxn/6iirSj0L
TLeKqVvM3taHSoBgBVXXx7jDAH66MgB+qWEOX/0aQnd6h2QM3091cMzHEq880ozQxm3LZNZwK7ge
mx2uRuGktyV9gGPD8Y23QTMgfVUmXHRmjHwjA/+kazd31XifK+gFIjycsQRj58czYDORjbqq6Qbc
lrLuu1nN8qerdtyI6sSubj0abCw/2Txc/HLJbZVmKFepAsImYQRCX0XMhYi2682vvWl8rbMSic+W
UsBYs9k4fY+aPV3tllX3EbQR/BwIsvRzWetfZYHDQIL2Fwow/HVLIh6LUiuBiLNcUiWkEyWlMYg4
pvVjjOavF7JIfmxjjcNiXi+UrhwvXGeY7q3V7cK5zOKnzG6US6V31gtPJs5jtXoWiWmcM2oxWr41
jgassnLYgw3Wg6nGtgLSAJr1dXL9vOhXcP3d+9Nx6hv5G7pKaWWmq0YFSXHcNN+t4zrFgxqHm1x/
r9kS1KO2akHbmtat7QGIhxWf33HBTs1gpmHrrpd2ekYC9TqBQ8s8AT3x2fZwjxPFzuxNYpxLLzT1
cggmNZeP7DVcx+ul+/eB+cFQR3GoghlD1+RkOvpaSS9w9emflKTUSG9UYl8u9EesbfeMx1f+8fST
fiPvQFsPHVQgmj1airYQ9Y9soF2ZYqLc7RFXCD0qi6KLFAAb0elR3nySqJiJsBE9wkk9HGVV68It
ISGH9IVVHysAqljH07e2J+t2tjfn7cEIp8kAQgc+LhN6nOimyMjfmPnchKKhSMrN89FbiJtOT+t1
/M4CIZnxf0c6enhNJXDDc3hrFMTmi9SJmwt3I+iuloNgN2knHCmK9Pn0oK/TcBv3CtHAL8YqCqfD
Z2nJKU7bUmLcuAoNiKRThJl6l7Y3Whyfa7zalt3RvsKhQ7GVtL1N6/DRBAVeOkPvVLhNd7r5Y/J6
awoNazCfKJKrYTlm9XNaG+UnXa7afm4s/cPpub6xOkmdbhQ58tUURI/WzWTHXLt18saGPjkfupJm
RgeTt7/Lcb9BQfd/T+iIUXT0j/89fugAWfQ/BBttI3/7A470+5f8v0QW8eH98ei3X3LALHqSIquh
F/0JLfr1f/lNLbKMv+geppFmo2CTkt1EW7+pRZb7FwkdFNyYDVCNpUz1X9QiGzQRyTX+661eTw6X
9fMbW6T99Xd9mc8H2QAlr3/DLTJ+qaj+WaiwzUjzs0DJnUJkB2F0tFATXRc2dpcu22RGpNjqK8cu
eJNGQFWx3XTnamVLG4MaNwEo9uljZdfztZXEE1bAuBvEFyYuRR/Swq0pZWd9jU2TiY0ilxuclauq
2v5Wt7s6yi3Ye/jIgUtJp1LZkT3UsoAIN/+SK2vXQrF0cPClqJmNPiQxFSOSyaquF/rzXkzgOUB4
yLNK31idlO57HTOTEFKXrgf4tnG38Wjr5b6dyfadt5AcCpaWlpMob2ZBik8h3mmyHkfcXF+HDncc
h+TTSpHdCUpXmF/JRc1DODUrxsbStov2MukdbrQEdGWHD1W9Fg9mTDe3PyTWUkWu23N9Mhr6/diS
bVwlmzIlcHfd9EOtTNO6U8VQzYGWzt6DmczxT8KO5H1sTfSQGw3T8dzE+Chkkj7qs45LbTfIKpKG
juXo6CpjGlHIrd/lNR1XQS9GGEDuUOFVqRPtupdt4swvwsvzjw1Vwy9ZVrd0LOfpDIwP4m8HsxMd
cth6SEjDwliNQAMlc+utk86Xn8SPkz47H5tElmQf8qJ8rkSVVqHaZ/K5VvtYsHcY7l2XJgI36MH1
PmWlOj6Ug94RKSRjtW9bVcsuauwud5DxqEjLBqsSAT8fAxo8jcgQwnufo5UUDmJSV3HXIDMEWIDe
S0xiBdMQT64G9MjvlLF+iXNXJ5+dD3RzJLgxUeKePPNnjo4jDbu5dg3iIUplJHnNdSCBqnRbrK1g
VkM+x5x3i5XUD4bGaYJp2FwFXIGI4vJx6rAAJqsCUdVosx9EDtmnMk+SfL8sGSTT1U4UOLZlOtD5
irmR9OOyBofU99Aag9UwlY74urbjHd8RLCqS3BTH6l7FQHodOLSuUyxCXSILLU9fak0q2RVotPln
5ZqzctkqTgIJw13r6iEpcc8Cbl56D0snUEDplDZCaSri01ziTHSlmaWaX9rUT5+GUTaY3hCxz/p7
10ys7msPpz+/poJK5rCdRvdjjSRmDp3MtpNAs5R2vuiEEj/JqkhwZVQ4Y4g9S6fx0YyW7SO2UpUD
TEupccpVYRNMFynQ37sx7kCeo/UiW2L2pZPuay038ptJxz9Va3RHhpOqbmmwZKjw4ZGNVkSkh9bh
PlaBPoYtCbqBLHe/KU5MeyYetUljFEHW53m9o1Vj7fb1kmvyCtsoo7lQlcYe/KKqTcyyNYt8x1gk
403f4LEVxEonu6BOmzwn89e2Fq8InQw/0FYftCbtnnIPhmTU4TI+XCrW3D/b/YbNHKoBOuNEv1uY
e4XyUk518c7LaBFC+sK74GHmxsvmyvtlatM0I/+eTHeOPlp5MMfp/NyuXlYFatdUuU/eeFV8AB+j
Qo9Xg+tZq3ftZ1IQ9Jvqbm9/jps5zYPOspaXUi/jT6TZkh8d2oOfeNhKpFY0gpmBjoaHFPvQTOq+
s0uaY3vPSW+sshXi2jXi4jtghZqnl6/TO41sl2QlYRV215mZppOFWDUbq7LV/WrVpaHhoeu4YK/7
sswvE7p/HjrPLta9l2ugmg0rw3iqAieakqfDyydQmrZ9ho5WxhHtANfFsMXtI0bsKxlj3bL2/ZqV
+Jdmm6XTkjo9bYnYQkUkb6s7Cxyv+Fp2FZk8QiLaYLyEMMhP0cNXUWcWztVUSOFEadqMSsTmFsB9
dW26joX4MhkT/61rik4JFtS8WbRY021hc3sGdpaoF7PcMom1G2NLLHHB+FK4/UgqAVLqZgM4g/ns
luxrPHoETmpuebPfTGXaRZi3jlXg1brRUprulm7vCrFgFE0w8BG6QPNjtOv1e70o6jtcubY9Jxf2
Ei6lbrLy5x4jbknnZeHTodHjbL1sVZMCnVqNL3Cv/bQmS4I/qybLCmNe1wPxp/UF8MgSwQ6/Agbh
BmhcCWRTRDe7acGozu/HZXw2h4zOekny/0nnDxwv1BnEtT+ojfyaSRtTLcpA3tdswobTj81Ux/k4
QxHsK9TDc5/+H8yWlqxzLyk4aqY/rnbxYUR9ILEtz8BStRzjtzFOzmU4iUo+6QocUcxvzUTuaUis
Ptkx87vsqSdeFNoypHuFgiXlAGWCkzI4Y47Zuj2mz1jgqR9HG0tnnHi5BgTZaqfugwmsl673pX1M
6gpaQmxpqUl+wrY445qqRdRDVep31f//Xyb/4F/+Yk799wDM+x9CHl4kuY79vkja7l9bbzj0BGJ7
FOqbAvH3RdLV/kKCBGmJWJRGzF+tG7/xl4r6FwR7aAU0l9MvZ24n3n9dJRXN/QvLEMgQoCls1KHo
af8FBPN1zAG8mniDzjz+UPeYXbIZtSsJDRYRRnwUqhpr3ZNdPYeXel14ZhRkeciukM8zpcMoTrST
3tDtnkSL4DjL3T1Gdy904N6a2NHTgzreK0bz848r/e8w56SW/pfyZ5MXsHNtiPLDMWu3rWuR9ko4
xRinqzjOPyaujG/IG7/MpHlu55pb6OkxXwfj3MbpyoaDQbs6dfbDMaehSJaG0zRslewjRfzhquyT
1Ud9X+5Oj/TWE+WCaiNNgeJAM/jhSFpjZf+HvfNajhTZ1vATsQOTuFsoqiRVyXvdEFJLwnuTwNOf
D83esbtr+rRizvWJmeiZjjaQSZLkWr+zARiVzTx18qEqVarGSM0vZDRq3lyG2omhyn47F+it/nzl
v42R6xF9osNvw2RdVY+epbukhpkJvQnG1CFmthK9dltUMP83WQia8M2M/m198u7AEFQ1HP/QJqhH
44QE0UadJtoAdbrp10k3bnFXiE/+PKbfXmX1OFHp2AALHVXe/Uzye55abTDkU3julHm8UWK9Dv7Z
VWit6UCZq4sOXsjQAn59ZuRjGdD4sIXAwWfGtVBXtrpmld/M2PHzWa9C2QrZDdYSG8/RVYgZFl2Z
R12AwwZ4aqHJ2wqg9KxutHD3jweEBG4l16GZRNq3LtKf2mkZzRFTgaMczDNu4mCfQPDFaH/Tdzp+
OAwIlihqO+YNj9pjM812nvLBSeDT1hL1CMkOvSfn5btwvN9exVVBlamQ6Dmt0/rTWPIWn1W9bjpQ
KQ5CXZEC5A7Od73r46uwMbDXswWuQujVJfPXq8xmKjiVpVPQNG56koY40u7CXmnEN9vD+lr8t0OA
5tchiRKPZOwrVAztj5WmPIR2HNxGDWy1mwLK8u5EV9TsORIOAIQDWnf156XwN13JqmlFV0LbhDWL
mOOoURcXVTmMowP20RHnkKNd2Ayakm0tXU3PhFW/RqJwdwtGY8Ecm91eF3lyAJ74Lr5x9Qw6GjwM
X9YLX0d6MLgaHtOcOmEvow3VMZCRLmwfH+5x9dbB+/W0TkkfJjKlJt2aWGV6/FuZtW7xENZ5BA0i
HKJ5p+Qy+phVSqozPW+m7ryZ6Aw8caoW/VXFt7Q4gw0Uw5UwipbtfZDSTghw0dsbuslpsqE9IyO/
qMTSnuSprK86LZPjtpR1e1CrkbDjCQk1EJpeZ3doWkVxElsY5OySqB8S4lsSJ96MBVywIO0HlDEq
ZQ98cpAYbdNJCdkjbFMilwluFE+R1nRTDckH4BhjNZHdSBMy4b7LAIMgF0uwZbsvRqKmY0ms9Vwv
84WWLVWm7HUj652DLWY4DRCChwP2hZRP8JAoNTtTre4dx00oD9SuJvHYxC8whbO3T8u5TTcZXIA7
mdgOxWkYzYewN9T6vXQKYpeJ3OWVtbLEBr0YkQX6y6BVBMfkmM7RdcHUzesnS9EDQw72Y2e3ooZr
2bdOAJikonrQYsPxTNGZVzSnrMq3W0XsBV86h27SkKUbld7stlI6ypAyAsneFC7RxST36iaRPEIh
LLzU9GUK9G6yb9SC0Fivm9a/hVwlpw0Uxv2pLK0bb1RclshvIIn8RwojiZZHEQ9RYKpT9BJrnXtD
D8J4gbNtw41I53GkD5KRwou7oip3aqZjaJ2kmpyuu7qWzx3sts9FlHyZBxE9DY1oXxNVrcJNkcgQ
5wU6OJ3fhZP1JNLZibwmdElrqEVnH6zWdSEUKY5ySVO8/pGNtRGfpABHy7a32jn3K8DEJsBotzuL
2phSrEdaUHlhxbL27CzG7GquKB1GnUaKgrzkom2s9qErkS/s4BJFo1e2SU2McRq6uxGysuGpeg0L
I+RLYXr1NCZEjPdxsVOy1H7po6R+orSwHqVRT3lxBQeOcKdr0uW65XxwtWoYgt7Wy10SJpKCJNbd
Gx4ZNomGSSJGQBodJMvSndwHC020DIB4V5RWTnq6d5R+zHetbS0lYc/ZQE4vGoRyTQ+CexUit3Rw
0zXtS5wYheHlrUBBK2baKYcojlLtfGxBr8PnzFnayyiaJIW4iKz3Rc+poPs1FamDOweFxZWT4pWw
u14UOZhKUJIPeT1XKeA4uHwivHCU5S3JPU3uwfGoL6tKpyCvew2CkR5HZeprWjzeEbNj4RnmpO5d
RlfUPJ2MIbuI20KMfki13uDzUKKkNKQjnpVlbHCL7SdNJTQlJoxCaS3dIOO6Ty1/WNCBbuIyNs/1
otA+7ASaMZ0lm0B6vNpz343ted6aWtsrvsTejD4hlo1k0jappim+Q0o1LKNQs+VWr5xwoyR6Qj8M
L9KchAcl7iBQmsbeztivgg7JVxO4cH7gVCnObHqFCrrnD1AmPqVAbejPbDJpoJamO57Fpj0exrFt
5jNkahWLUioIeisYNe8zCSSyDbRWFedmXcdvFZ+y2SvxIpzgmUzmxyDG4sFoRRft2kEXz7Mj4pcM
StHDovXGc75ghrILo9rU/DkqrHRTozW7zd1Rg2yWKvmpunSVtnPmlLMFEdt5CXkjUkxvhlT3nEtj
fpNzU904MR3tDRSavqHNMMGsiOLFTPymG2mQGJUe3qmGm+iHCpPb0a9hFyI3Ebb6oxJd0wRDVPDy
5LwV0gsjE94HZk7WJwVabvqAwk1+EgrIavC6Irs5hSFtnIy5zTFnLOLmEQsQDPFtW9I1nmtRfbTJ
oOyXLHc0z5hd7dkE7X8q2mxy/ZQTRu1lCppWf4gSKFsp5iiQdoxMxKcO6pQda9kW/ug20yu0kU7z
c70vO8+ch7HbD4iJbhzQxU+3bNYcdlAkx8/jZFE2sLjrN/JBzXclzRRsqYRiXesN0L8vRWbg2e8S
zeqNfIMC2pcdWQLVGF+hmqBJFE72Qqc9oy/uSSJa3oa+U1YCQ+ImvBv4twV4thOfWwFR3Yas+YjW
BXymXdLS8/UGoxqKfa2J7DIb9cTc9YZVOf4c50MehHHbfGoxHigbQmurrd3bCZGwU9LoV5RT5rVh
1vIiL9XiRz+N9VWqrOQiu56d2UNy3b6CwrcJ5M5UuZPTMj9N8YCdfhOCw3mFXhvvEd+g+TRXZ+xZ
07CAlVjPxWxuZ1FrrV8aKsa/2oCADmv9RbQeZL70aszLTF0zjrRrTNxg9llkKzRbJHGkQDAT9Q19
wqbzdBWVih9C5v50Gzi5aHEqQUq8o8yHbjBGG0XfXF3r/YizvB665AcRojObJ5aI60cnmSrpTcRU
TvTL++Qhr0o98127AsKIZ2P+FF1rmJuhhIpzECUywBOFRnMEIQ/0Z2O1KsiKBVG52XdULjdOHvNq
z61ln2kTpu6ejSfDpdbDnvGKucivXWMwLb/oc8M6b3LDVrwQt6XQn3pt3BeDS9N8juMQ9l1BelHS
D+p5izya7HjC2u/ZczLD48PuXqQSiNtX7dH6aFRdIoxuuw/LWFxQpjlP511UhcPtOGA05MU5cTLn
thtPnVfh4gpFpZMKkv9ieRpUeyFiVZBRGBqJuBTNBCmLNEa+LE6MHcgy8p0qLU1XeMe09gWKljps
rEmgC9PDXjxaeqX/WECzTohrwGeuznT9oVo9zv2lTZTLupot+syJEX8IjvCXHAPUN0EqWeMRkVfF
HvDMbG7qUKhvWie0qzrpmw/OdgIGT2T29zAQ89IbQrU7Jzyga4PecQj/hsK1FF6zCOMagrxypxRa
oZ26uqwPQ2svuT/IeHxbCkditqEjokYXOmentOWddDPZPQe/zIGI1/eIwTgTa8NpGY16yNc2zG4o
MJfFI5le3Cp0nhGMwudZAtmqGccnS5kXYh5QqW3qeixyDyV7Iz1Luulp18aq5oHbtbHnTCnrFf6z
c5Xb7HA+pyyrDhbhZneYm3GTGejEGy4URe9NhGFcxbJZFB+ybeh4cSsXAaUwTVCjGnOJX7bsunsi
nJzzVhAouWuUJswDUXRaczcsIazwtFDD4UTh3EBnmODy2cMFfrTAjToIqyHW1zEH2bqcAjG6kL76
2IFkGWVdUmzMijiPQAhlMIN2sMiwMMsqjjy3b0XDwUPBa3mKu+khMuy61wmnCpuC3ivZY2uirLTA
bozSfO6dXr3sl8qFWSFTDmIz/v8c/eZMeVNVOGGoPWVxP7SFC/ilaYU3NVrZbVRLH6/sItLCAC4k
x7ixJC2kXanFQRsmOMKV8RRXWzVbsI8xGuzCqTgzGP7SHatzB5BE3xiO1v5o2pgutoWQI+WgPCt8
UeUq4FBaF7WOU7vFewPHc/HHWoj3KokWy28aOFhe5XCMCjpL2rZn2QrB2IIse20remNQ4Tl0EFuN
KK3nbdY09g3nuUH1w6ZM7keqgyaoHOKZIbGG4FDRNJceIGf5o+3GFoq/6lab1LSJQzGBcj4sOZWX
Y9V2TypplffMWvHRJHWj+xEeqzWQbVy/wWhtbyJ3lbCHccw5OMlL96WqaNqR7dh2plfOhntB9aOS
YoI7XryRSYrDBvQPICNdTKBLodGrmNarsCDHcS7uVHzFEN1AL3sICyd/n0IilwEbI+LtR8AF2Nu9
mZ+Cylpsm7lkHAl707k+tGu+SZyhimniWCOsoyFzzsTiZ/GNJCxftFbIZZMPE+FOooXL7XVa7r7B
lzYG381HndohHaZ73i+cBFKlnD5jJPTmjhC97tUyiIX3Dao3ttgM2HPbNDI9GBAz2SmzaY69WUnn
13qQzujJJR2el8Zpn2w42BmyAH1+jya17v0Y+5TzUsvUPZ38+c5Mayk8GMN6te9JOLGDcoycdydr
ijNDLEvH10gfXgZzLk12tSg8KF2WX0azadwJt5aXxHpCoMaLvLmKo54PnAFEwLmaOvQkFmbxiSvx
BE1+7KrQM9tqeowrNzS8pIRsCcW2BF+vx874MbASqEYSjC09W9Wj1yTKlEulysf3NuYQ4PVDyYF2
LFIeGNg6PsPkC3N2k628m8vBvhvT9c0sUiX+dChXbydtyOOzDh83rCIiKShdXAf69NxXhQ6Fs1gV
LspcXqdCLcLAhkMa+WB0MvULSSAruoryLXPmsWZfs8B10QEA+2TqTA6mBuF69LIyLGc/VuzyB95/
mQb+1jqcmKxehcw+RJxDEGrOryTzpSmgCwm5hpK0HR/OZRZBaxYrsZYwbB5iUrtns7RXhjIU1r3l
lGOCWXjo/CBTUG2h8Gst9ToOIGdm3ULtscO5ejJzGc/7tMamwuMrOWAAPa684XbUWAhW3ZcwqtGt
3NdLbl2nVTrnjKNrs03VGspzbcvuw22MgcNglQ2XfFGmestGXVzGRPA8LzCe722jmoHZiyn5DNum
rYNxKvsfRt9HHwNJTx3TsJT9BsFwgjDJks0nCk4EEONo2RXfL4tPZquLW6lR1vhtWUUn2C9pse/Y
8/hCCz5+HECOURa1EV32rnRjzSfu1QKQdNww2VpDZ0cEWLjGoS8FXQuL47ZGAmwDlNUZhivP+lqr
J1JMwSu9ODE5I7ilRcui7StB/BAfd7LgUadQilUAyry7AzIY/UsS067qGPqcq1DmSzRDOgpFnNHU
XeVhqGnyIn+JbNovwc0aGrI8ZF9CHBA0RDnRl0CnWrU6NhXOtbrqdxSlTjs//5L15Jm2kC9bRmrN
lVfpz5gUyICaL0mQiQnDS7jqhASxTCTvfcmHOgxkrQ1AOLKiqC7GPKi+5EbDl/Ro/JIhGSkBefUh
cTvj3Fr1SiINZWnc9VoTWvq9jSvKspHD6LYDMOHkxM7d0iOnu6YHERsbN8WfIbD51Ud7VVVBhENg
hRdA80Yg8KRt4BkRvApqubKgv6RZyarSUr8EWxMm17E/zg6tzfpL1CW+BF7Wl9irBMHlbVw1YJae
IgfDnRIoOVlSZGJJXPKjO65AqJtMkKYrNGWKukqL9FVppq6as7QrYB/31vqiEgmZPE5Z3Lr0BdGq
jdDvP3Uszd/7tORDp8/oDDyBMKr16i+5G5ZKSN8msExgVk0SJaunDVT+wsrkVU+gI6G2gjN3EbdX
OREwmRd96esKRxNYtyjoPVTcViMWDN1iP/pS5uXo1fCSnzMUewbM/fI0snOredJS4gEQ0JUm6Lso
ZnbADvQqmG2NJ+XpLZQORBC1u7B3CF1N1C1dE8nWkoOJGtSEoZMS+1iGI3x1AGfnFBnE2JKQ8UXH
doZ4mqDmmDLXvXCOnM8y56vnV18c7yaNnTNZS7e9mxKkJBcprph45eRTTleT1MKuPwsXxxzu2hiP
B7QzaAKKDVEfwPC4s4vhupzIat3Xkx33h3guxjYhBtcezAs3X1iUHgonKww9txa18tD29tJdG4DK
8gVugpVfwKPsx3Ar9dCwdyiGiDDRBqYvGEL4uYHkpe05zWAW6BDeXcYuFHsrL5fkuoauDXsYb3SX
NDtDo7zsZ9cFjeohSfCZVEStNsVBq5cRchKGHeE0bvTG7RBXWWNPXLivd7S1cqZyhtfNkZOq7R0F
mRupWwCnlilTY9kZW5QgNYKDwZjg9puZ0sZbctc4gakQ0D5iXW3PjVGabGsNHKxAG/Dc+AFoLpbd
PFQcHKcqrDK+DgZ9STMRNsU3oyhp1iRNMveqD8M9M+/ZDlM78pVFzGTqYqgXj1DRa/ZSjanPzOLd
kSMSYpyCS5qFPVn1H8W4rMo+2miluddK2833qt6kzFqHxxuttI6J+JHYnWb4+EnD1mBtJ1NzmJyo
kXfmWKE6pJsGBHA1lBj10zMjTCL0KzTKhuY5VaqQei0VUSa3fLe67IGsRiK8Mc0i9UGUZGbcz2jy
q11oNE6zz1rTTG6mdJo1IPwJuzwDs1tnP1XzMlFPDkNXZP4Mf0YgaVcrHcWMLirLgGnrVmXoNU2v
2SfYsyrGaQbKoiOpdAv9qYBwdAPaUxl6MHWGmye7yGzTbDqdUUlpRGmM1hQ5u2Qgd3qMoPpFBm3j
zGiHkHYyBZONgFLterXxZkm8ReJNdZ23B2nDl+FwrJiNlQUEmKNoDCy7AJD+C636fwLBTwQCffX/
+N8JBPewBYfX+WcOwdef+C8ZlSgYYGxQMIxtzBWi/y8ZFW0zgCLZsvwR1QVu+g+HwIBE4NAhwEUR
BBzrwf+yURVD/Is/Az70n7/U+icUgiPAEV7DakJuQEtVV/Tn2NkYRtgohKSRvxSl+tzlZrcdlqi5
4+QWt9+Am0ew91/XgmULOZph4b11hJ+paoJhYmYEeH0ivAut5GrEpnNLA23AwlEZbrO0Gnyzjb8L
NjxC7v66MtfERQR1tHPsMOpMRlPQ2jKCLMKPpTILGsPFdwL9304ldus4h6ADwUDm1+EVYuiNrOIi
iencds6ECnw8z76Nu16dVX5CB/8ay0+XOcJttbHqZhgYBr2GMbkYysjxZNMqd7VQUL3XYYcfzQQ4
QltnqDwzzx6TZb6OpyH6xhrqy3Pn73ciBMoXIQCRj1BDyXEidiTPU/qw4DadX50rfrLjm7DT+JHu
HX5nvu61fu5zLr6WPjraNyruM6Sxp9/59vz2GeMK9p+7WX/9JwyYvTexhJIbwSijCl8c80Cul/B+
erl/w0s5fsaUXBgA2ybpR3TNAWd/vYgQs5ThUBqBpdfmll5wfgGtwfBiY6r+Ga1B2BY0FHBQkFnI
Deiljy6FsX2h9+z4YAAwlTM+LHGP5eGfB2R8OZP8/BS5DlZCNvQJoFd4AEeotjooS61AhAyyFkjJ
E8ocLyd6NcwdhXwcljsxDnG8w7BBvKFtcAl3sUKjBlgC9qfVS4UynkI1oaNhSkm9w/k6rHdIYafs
OhubZrWZhYlyifMeJsmJUUNCB7aDjk11rKFwxGe+27d5MkH0hY0KPFPWVnWNqzOuxoBFCIErVOQ5
jMxcd86LmZk5TTM4qllSzRekCl6jzTnAModrTl4pLRwFSf/KeZ60Leblo9hIZ5jvbdlXlg8qIPA4
FUqfnyTrj7s6Szr3JG6nOr019LIGOZBNT2sNpZO7UerSfQjJHg9xlqCY3QGamboXzwTFAfUlSvqj
oIyn8JS19rwUNBt592hfBBE8vh5eH2dFB49AJLFuN23aqOzSXS9EQnsbB7tuixgz1n38KsSuQzfJ
wTSNkUPWNCy3xtQ5sLXj0KB1rsmEBlbSn054jgwn0aIgn1woWel59867qKZauySdFCqv20e97k1j
SKpOnGvJEJiDqpwnIODNTsL5nANp5c67q6aT4exsd8LWQ5kZr2vjGbNVDAcGQjb1+asBaWgIWo5m
87ZMJpidWd41qM5bRAaoZktU3GGkXemtDjZgWbNz1ZRIm3tp2NdgItabyTtS+Tl06xt3jDmcyNhF
rphkkMP9cLaWcWPgVPMZT5xuNhy4qCvaCS2DV4tY3mWmMAGmLLkAesU2+tVYa1p04LWe/+D7SRNK
amPznIiyL/yOiuuuiBQ00yvL4ocSRskFBAYFT1Y9B3GN63i2g9qOImC2PsqfhVvm2noeVsBbFKf+
zIBqz5swCX9EdJSvMDldGlxGp6gltXIYL+Vcl49zrrLBRnUUXSaGQQ+ReFrnusMnevGMshtrAqaU
8XYa++ZddnWCXUwoJ7pyjYIvIAVP/Lg0U5huChWSg+ckko6w0Nr8oqfFndH0dPoDGEWS+6PVjdf6
YOTgPMYsL4zIQD0rxmS4bfWMZk5EhXrvkKV5SmMW2YKe23RbIZCbfBdUBbh2LqCGK8moXs9xMZhr
Slwd+klU0vNYFgWSM/4K5aWutKSgNnSj4YvnbeOJITEA5DMNixQKRXVfuQWFqnCWF9CbRtuxzJxL
2Yx0WGh8STjwdq6+WG6JPYs6JDbpwWUtbtxw5L0MAdk+K6CP136ZIbO4sIdVj9lPL8uwnu9ZUvl7
HMUaRFtg54m3LK0bL2WjvMBYhmlKRajddOwhmicWHoPfuDMv9YK1xXloFoIzsWX0T/PoFOd1jyqa
iBvbuSlK/OP8BQPwD+xKnJrUKCNj3QJsDkyOWvPdKvGpORFNWuyxCFxan+5/jh2AzsvtmVXdoMLV
S5wtoWAvAjYkAkF/0DFAA4jJm3ijLXM2+DrdyRdDmmA3sWaOVxOcrgkhv9N8qKoC0xyqXBLRp9Sm
A0V5bh6SrOk7L49lQnJHYi/ZtsOdRQTShEcfNFZo4m4zwmDxEF6Y03Wd1mXm4Xg/01wsaiyB9Koz
nbOwq3HYWUysJdDRQsPYiaVpl4OGFcaDuxSDjp1HMt7GHW2pXdkZauyHyWg0fqMZZh5A/m+X85V9
f7XAoNM9jcgAorPL7hKxcFoHptbZ00kRhugvF7xT4OSHQ5OeqDPhEL7R5pNxIjAB4oGpfTlsIkvU
HX6EGt28yY3d25G2ULHJEgVGeKmWqrWz0HSyDbaWoqx0t2ncYdsJJkU/PcTnDypEgQebHvfwzweU
wgUo3uJ1dq2qK45WqjRE66LeOhkobpAl6tCcwIqRdyIzbXCsOJc3JG4mqh+Hpm7sIRbEcmPlMC/5
EMS5c1KKgUOasUzm1aTLtvZrezLMIFZxEfaXMmmajVZx89vCrHQFdwXdJCc9JRhqtRtRzlOtre85
YEYicOJxvEBnplgBDqG5E0CJhBhTwSRW4Q2u5LeM1OjYp0VMKKKlppZ+MLMKOgvpqnnpV2qMi25N
JEN/ZwFcyA0fTuPRnDAdPhGTnFz0JCETppRlM23XUn1Cbo/zJOnjgGV4kGigFhCOwvGUVEVDCYZK
MVTPHABQPM3t03O2VYBip62tU4G++0RFU3Kr2XUS04kKzds8zUDW2lAvOTSimNmYZCLiuDXFpslf
oWPkccBGSH7WmN3km7ZIaeUXfM8prpey63f4ooruLIdBKzbrtoNTBmOjSC1t/RGbufxyznTrqe9L
Ek2VWOkqdjIF9gt8euPQGF3MNkhKRLZtw0y8fJ13/r9k/aVk5Qz3v5esDx/lxzJ85K+/Fq38mf8U
re6/HMw24SFSGVKqrYzvfxettvEvvD+JaoAD+UXo5Jf+XbRq5r8oAXS04ZAJVVJAKEz+raBU/2UJ
qKZQ4lHoQlMnyvyf1KxHHgI4cK+kUjSUum6i56Sq/vVorJY5ZuTVHG4eLiEReO8viXeVeJeRdxF7
F1cfu/uzz6f3s9ufJuk3R/+vZN7/HpT/ftWjs//CvmcWoww3L433cF15dzC/vCd+8vZxiLxp/fnH
Lnh+fL3YP1wcXu8/b+/379fS++4+GNyfbuOo/lMLfVKWjMFX1YOmvrXx9Z/H+eXl/qcLHBUEOtC9
bq7jrLynh2tSDryXh6eH/dsHhuPeE/++YDrr3b1d3pxevtydRt7pjXd1enNzeri4uTn4F8Fhd3O6
u7k5W/8vODsL9i+3Fwf/7PbMf7698G9v95fX/tnn/vbi7Hqz339+c//mWhj94f6POdSORb6ZgvR8
c/5y/nR9dnL+cvmyf3ra7e7250+RFxxuDsHu7BDc3FzeXG4v11s8u7693t8GF2ff1HBfxdOf7mUt
5n8qSiFkZnVnfM3l27psmMu3t7uPq8i7ow/BNN583CXMZeIl/C+aQe9m93H3wfTeTetqfuR3Ptbe
1XPsfb4+X3y+P79ex97Z6zWr6/nqk9V1ffv58PnOOZR/Hq4/H2BNeE/Xh8Pz6/v+8zb2rt+/md8v
Jf2fxnRcmGY9jS6TMW2255uT8836363nBafb7c73fC/w+Yl3sjn5rlRdJ+tPFzZ+nUy0xasJyAQP
82sZXr9/7t8uMXDx3m4+Iu/mgrkqvcPz2cPr1evFN09yfav+dG32vZ8fZC9FBAbKoBXrpLEeE/Ul
yq7Ab7y+HkgqffjzO3hkq//XXkPPEL9jA8dH59hj08ywXuIIEW6WujlP5GHojBOYKt4oPhsb8yUj
e1mm10QxAKpvxPgoRMGvnSnL65zdy+kuGu4iI7n48139dt/9qx1JH03FlPfXSchyIhxtGa87w91b
xe53k3hvb1evh6vX56uL91vVe3j/7nX+ElYcz/zPFz1abgsENAfpXLjpVNBv89GGtZBp+2m+dSBa
tT2yYGev9d80t35t9PAA6IpQHLrkJ66ftGMa+qzoa0OSSJKqAY6wyZoBtypkBGw+Lj/+PK/H17Lh
yeGBRlMX1YcAV/t1WttR9lh/kOoQL/Z43snZeB2F1G+wiSq+Yfr/9lJEgPF9VvW1wfzrpehOJiqx
mM4mJ3jy1lyiPvXxaMNpLV+K+z8Pa73tnx/cOixCkJlI7H7JkFvv5ae9z66gxeHRjVF4X5mXGHKE
AY6r+TeL8ndXsXhP1pBpDhbq0aYwtu0U0y21SSMcll0IL2dX2ou7+fNY/rYK18FYxPAg7Ec7T8P8
18HUZmJkNg4mYOWTtY3pcT/KJY8AoUzovknR6tS5YZ9umswxN/TZ3R9pacLZ/PN9/Ha0mFQ46Lgs
hGNHo7WHGIlAhfk6Bg4W7aRR9yQEaf8fXgXfZEdH+QiwjdGee3TSwViwtctwAMLq2mQHNxsGAuLt
3T+9CmEVZLRCczWRFh43OCOwaBlb9oRpvKrSESzpqcVu9M2T+9uKpzdNTAQCXQtnJEM7Oi5ZndWl
JkjappSaexY3muvTp6dYBxj75uHo61b0y4o/utbR2+W6OdCmw7XQVxAtm90Ujg2VuT8ZhvA0tbuA
RKzHyum9ZrT9aKlPWGeB0lhbbcJl0JIndj4F5rS8GpbY0IrepsY4eUgW76f0H24EOAnDOWQLIAsN
3Oe4dx9rriRash82A7D4ahxXTRCAZoN6EAeEMfjzo/7tQzBUCwEYRwOy2X99e4hbxDENX8SNUabV
lrTqJ8OJQcDTtvzmcf/tBVkfgWBhMTDY9ytw9vOmQ+lf5EaFQUNoFNY5jUMVXp1hf/OCrAXG8YPm
1aD8YCwAWetd/LS1VWGWtFNDWydxRjuw0oR0SDnqFxZ0WHhGsXn65/n728oCtqKiWrMgqHhMXRy9
90mvIH3T2nmjHdor83J4KM/bJ/edDAgomo/tPn2Yr5aL+HX5TK7cszBoN/KbA9AXRvbzmI9v4WjM
cmpytFXcQvVg3Ko3SDouqk9rF50ZxFp58srBY/FevUpnrzntToxLmHHfbPXHs358B0d78BgbIh5W
BxKSljBmKU/aSGx1U55Vjb3984QfLyNeD1LfbHRoeAlh03O0YJXUrNW+6+VGG2EWaqhTbmnbq0/f
XOU3lxGmypZgsFL5rhzNaVQboVbby7wRcXHqNLXczKP25KCsoUm9Cn1gd2VncX0PIWQ3gUgM7j3e
zD4dHx0eHdbJzt50m6dFbgczwTR4n7fypBDdplDOddqimrognVEwZnx1Y1x4u7dePmva8wRLKKxP
tXneLeq7zgNUlUcb65LM6gNbTiAr71Vf08bNt2ab6d/slL8ZN4AzOYycrhz69UebcpUK+DQhwy2q
xX2biFJ/qYr8m03nNxfhBEfgG7u/bpNG8utLmmLF1+v6LDdiLtTt2I7Xdl5N3xjv/f4inA5Ii8AM
YMX3f94JJguKrSI6uTGRBXsupkxeDoH8/zAU5ms1FWC1/C171HKlGdp6KvGL7IwDSs4ZXGxwvtll
1r3x5zecRe9otFPQbeiGgaXhr2MxJBeOm1FupizDd1Lm7q0LBndOqAuYMi6yfjZP+jd5G+tT+NtF
QQ6YP5V3wD56qcOoqPIiZymMnVOd2ShGGixG0AbkioKJZYOcTlvibJOHg/bPV6GjESeDXHQ9gX9t
uj/t4qZRKGWRlcyqaWSbHhcfzI6t79Jwf7dC2EtgWTDItWw6mlVnTtSlVcZNVmARnJr5cKbxjf8m
lUc73hzXhyfW5hsCclM4x+QKBYfVtuoKuUEWa4CogI42pIxdjXJ2zrJwBjPLpmLbWaXObzG0oJNV
90zOyIkYpcFykraX5sVdLe0AkPCbcKf/4ezMmuPmtSz7VyrqnR2ch4iufkgymalZlmTZ1gvDlmSS
4EwCnH59L/p+UddOua12Pd34rm1BBEHg4Jyz1/4RzJ2+Zvx7uA1wHzCNUzuH1FRzoTgtI4O6thkm
cKq/ObPR3vQ57Rj0bid3rjvWx5XbMNd4Ix0+DHPl9HS6lUhutNWsn/+8+W4L6+Q32tzZNo0xoZB7
invobfqkfQPIjTcp+1gtFr1wlpfFpZre+3y30+LXodgZPCB1mEPS03N6b3ZaHxQyZfRoxF+F/nGk
ERBriuPoUr9K2jq/XC39mM3mHWWN93yL3zynoevYl8LR4H+2hf7r+pN90vtKF1C6qVKnIUz7rQbu
jaV5mLKyN/Z/ntY363BrVYC6tJnQGQy6fQ4/fVT6BssuqadFMIJu4HR/bi3KeIm3PFEz1t/5gt9s
HgYYWSxe6GFil8ef7NfBNDpS594HK5kIT+71RRuvarWqM1cO493g5SMHzFQeEpH67wQIb/bKHyNv
EQnTu6n0fx251AI19kNQRO5ChdPU2ste4biHFu2pD9pj3dTpOzHnm32EEQmhPcMEqc8iOpnY3Bpm
8uouG1WHHruFmA6LuCmjv3p9+HvyhXIo81HArrFPO6UqCkX0oK4UrQzhWJeVn5fDHWSs2UITQGR/
aLK5aN85A06WKIPCOWPFbGNSkj+Ntmp8zGpf9lXkte3wnJd0i1Lno7iunMz6+ucHPJnGbSyMerba
BWcNwMeTyG7kWpBYBVVIKXPjQyLa5CHHtOvvXtaPUeAbI/EC8gI15CT2SNYNxz1gxmL1VnFYjUx8
7S0r+9t5Yz2AoeC8p3WHXezk06btNXWblXlzWlwM4wpM7SdTX9oyVn03vBN9n14ASHpsHCAOMlaZ
ziOdLMBlNVXZjTRMwwyw/DOvtcmEoN0P8tDvndL+oC+5Q+NG3S2re9NOff1lbaEq7jbLT7EvsawB
+ZfDkH+q+rL/hmNDLV79GkQiHMd62md1Lqet9mdiNj4nvjtcjKs54A0siuCdLPabZUDYbdFXSdRN
jsrQT+I2bVCq77PEx20gA7mJNGiHOnZ652s62SVgWDAKiaMA1Cf5qdMQNE2bDuEyMl+AiPWdCVbh
qdP88QseN/Ym6kU3RbXMffjLJc6L8qmLsf6okhmnIVU3BTk9XbwoaxVB2JQIa6lXJ8c/j3Ky0W/L
IeDgZM/RUZia7kky2F2CbgRvWUZBQN/ErrLlXEcT1yU/pCVZezJILDh/F20zpgG9NeBihuqb/fBk
wUvmDvhjXUWkG7v9JBD0Omh03/l4DYvN+6fz+scwLvTnjXlFLuFHdv6nM6wwJgX/Lq2ibsY3DKe7
9HrCTSfUx249Nya/ve9K1IJplqfxoOYMxemApYrRzQevG9IjQmPj059n+8165cldhyuGDXNl2yR/
PW8qX9p5JaCFBqgZjjlgkBiptfXOk/92FGJUIDdbwGBuE/PTg6OtyKuqYxTRO/m9n2XZ7SRAcf79
s7A1bqmTzVzUPtmCtcGHkolANWpzc71Aca8OZm7U/4O1QrRjQrThKyA2/vVZCnx2tLINSmL6UcT+
PJkRPTnv2dD+bsbYCwHBOQxEn+avo6x4H3TErHiPJEb5HeN7rFjTzb3mz1P2ZiPh9fvMFW+GbBOX
2V+HISYYMMZgGPTr2gcgAS3Y3ZXOFJnJAznH4szLsYT586BvjuVtUJvQmKypwaOdzOCaS7CtxAMR
emoVGcWsH+1C00Jax6qHPw/1dhrZQIiPieW2DtvThFpBa4ljBnMWkSnmGmbUXX0p1rJooz+P8/aR
WAsunzShPKTn02wwDh82zXYkmeu0cD+3E1eObjcMuYkTsCNN6/XPw719bSalCYgMFqlPi3jj19eG
VNEdCEUYrhm9855dAq7BtAQ1NiK4SxTLVBx1Xu3hb4fddgvb2Oo8G6Bw27p/+ozFUgvaKUuNDqO6
m/auAbf34HRacyNVDzjEYM8SUVpV/TtZ5ZOLDhvntmRYjWACOfp+lOZ/GhhSwgisJdPYKafkImu8
6qzwgP6ilFkgGKFIx4dNu6bdDABQVU/vPPfbI4l8kr6RuUjIQPM+OdTpWOnnstSS0KMHeISIvGYb
EdsQGGdWFunn1vRH450l9XbpMijIKpeTiXv3qUkpGD04t4jCsIz2tT3iIjpFhZjfGeXtwmUU5tfc
fIAxtDzZmQMBAIO8ICSIflynSxDpZAOB/GiQpgUL652D4M1wRJTYjhKKMxalyZNtLVWz7Sgf0gBq
bf2gKvFYWrp9BEmSv7OzvRmJdcIp8ONqyqo5HYmKZEDPL9DcIpnr85qW5N0wGsWHqe/Td+5sJ7fF
LRoz+Rh4R9za6N8/+RrxhQrslf7EMDO9/hFA/Dx+cFWp4ZMlCktPr7jRevZBCpnisGqNaz3/bcDO
pWPLz5Dq5Sd55sm0loPdU6sCTWNNHEdaa+H0FuiVfGw63/7bi8421kYT3u5xLJmTTWDRlKgaHweh
TKgWezCtuTLt/L374m9e32Y5AjrO4LBl8z7dasa60sjsAUzTN0MOW8MbCrufWaepNPXeS9m9HW77
Cmj6AsNPkfKNUS3IgDXlBAmFcscLkDzDBncxbrzKrvZ/3kR/O9SWrKH6T0LNO/niUswns3KRPBne
hUs0Oh0YpE5z2rhTpvbOUftmE4F6x93qvwc7WZpG3sLHkouNhnqc4tasp52su+qd/fF3j0QqnDOd
wjyf3fbnP23PbFSLuZijDWTZQzwoZO/dpXRHA1DwHfk/mD+EqhgtsFtt5epfB4NwTXVaMX8ZWLLY
lqWOksXWLk3a/d95rjf7/g/IKOUEGGhknk6T8Cvu6AKIvQ2AQQ0fstXyEQ8X+rnKywVXlbp65zP+
zdsiWwFuEpYqpjunuEkcyXorbwY7bHIJcKHS02PgVU305wX421FchFV4WGw7z8kEDkbQNvjP2WGe
27THi9I8q5QQf30RJvNC/p1SPFlqrve/vqY5k2YTeCXLHMOuHT5o2cGY1uWdxfCbN2RbPlkeNl/Q
maeXRX70OkD/s0JNpt4Lb7DdKzelkacbqGDSYT6+M3m/WepU1tA0kn8hPHdObqfoUXqN9D79GRpS
lBAcmWfTKtHprxtcQr1ziHlM0i8XRgQBmyMhemJckclg/TqJOUgxB3qhFToIhEOsJqWgY38KrtKp
FVHvBjfjpKfvJGS4+m5P8cu48Mm5fHOm4MZMw8b2e/30QctRrOZabDCXppMPrZF001FaubykncfC
NKB1kDvW5qB9seqmvNLdaiL3vrQ+EL9VeHER1L0H8kLmd6kAeLYbbFQJakDqHare8XEFstLqvgAv
aAE7amiah2IID5kwTrYhQqrsHixUg/eWlM2F3yIZCVM/xXirdV2HBJ42mx/Nzhm+VEjZ8tBI4SGF
SjZmnHprQieNtO1nm398VbQ29LzC8jYCKaw7xNhpC5WrwGp2jDPIFQ/VOBpnfbZ1WDTYOZ7rgBVf
Ay0wzurKSuSh6BJx6eRLSv7QSoI0zAZH3NDKsoELuqk89tpUpHvZ6e63xiaZtVOKVPFODkVziXii
QxuUd5oXL71nImIQIv3SJXqLJCkdNjMxXVgXi4s9yTkqQJ9MGNBUBAOLaD4V2ZikzFGiHrgQFl8U
fM8SghUVpl2qGcadalqxRMXCcb8jI5WDJPUHlEKm2yyxsc7DS2pojUBENxQPgV9ay1kNke9Tr631
Bzqa7GJXIZx4GK0GBMRQyvxCtZBFQjF6IFI7FFbHMt0o8fAsqxVpBkC2HTglDQfUVUAaJd0Uyqzx
MRpwB59SgNgo+ZpvrCUiNW26Wge36g6exBuWhjBrWnfTnCIqhRcwHTWzhR/oZ7Y17VM86L4shpt9
sbROc3f9MJvOmbZZCUSK/ofXgd6vS2JhJm0Z+uZKd7q53yX6ml5q6SSrvSU8/6sAd2LCK0u9KoTT
aFthOeTIhqRdym9eOwEUqPLC/gTxAJDcMjhXWOq6Tx2Vbe+iGdts2qnR624LU2GOUwXwUHbIEYe7
NNFguJp20m1UhKXFEcX1EgN8Q7eKCNxK5e/HobXOnHzNQCwQQVNLh7LkhGnBYKFV+NbZgLLkW2HO
5W0wjc2LysrgE6JaMYcrCV5MsPvqyWjt4ROVNO1jjgvFc1pvYChQYL6AzjJBKPQ8/GSz3CYQc/PR
XvYw0KCK6Zay5rDOsKvG/nJyYVpYxoMvF3zsmjqQt8OYt15IgOe7cQd7lStj5pYXFgvoe4ZeM4lw
uB/wbJiShrdVWOn9yA7/MC7B8lnzdQWXa1CLAvc2T/A1bB/SWOZ15t5chFPF3B5TETdURyEAjtn6
uSTVPMXLqg2HwFy0rde08GoiVQUvabLt9bEqx+4i5TaZ7zWrtV8wwmxE6BmzVxzdYOz2OGFCWuiJ
3TAvCJIFAljaI1nJglWd66STPpFNWp24Hi3tqkPp+aTVYpZn9C7UFzroH6hEiLc+5L5f2jEmselZ
sXYAIikFbmwxBHdFrNHdM55NJhFFvA5reYUbq/OKc9J8h+nRiuerGHtEx0wBCtZK9npkmmv5oHXY
BGmo3W/MaUC4moL3SDd/H+mGssz9p9WYu+tK8D3ulrJKgz01y8aJK/B/56M1z17YDtoS7HPLZKOy
vNlD8YZtTL8DxliLyCCZQLMjcQhz54zON1AWU49ZxTo/cgi53kENywjg1IBqFRua6SClBSdUx7Nf
iFtzyXwdSo3jPChjHHDltpYM2LDs1fWwViAIR2gRRdiaXmqHBZhInJv56I1wAjuK2K/qDD3yO9lf
eHqWvuQSZsrOw2LnixqG4Xa12vRDU9fak8lF/Pvqio5dAzw3GTijKiMWTgHrpQTUFOZ2Ur/meQey
tW/WMrvpdLphqTcty73YHKZoexbpc4s18PeWpbVEM0H5eDSWTdY7Az7hueX4aEoF5tZBdon5yCwe
7G5wvxLAd3lsYfRxTfXf+J7MVX0DoRJraB/Twq9Tx0e9U8VgfQsqyKRHxa0T8uZUlE8ZluQ6zS2B
d0hnrt1RbmEccy7zXD1biY05d7tq8zd6lWY9DpjvK0cA2mLqKlatSzd1jBOKoe+TGYguLtgaeDJf
C6biYFb5+CETifaBqqz2ddHX6XorDjxNTTJyRoBqeqxRFSoKqTkmpCa8ECue85n8aObMVEFQ21Fr
LIvMPrfqSj0TTMmHaVYstg1jda+DrH7OMosTASY1TkZBaXRfU3dc2BpFwkniGJXJ0VyXKJj9IavD
UVcgVrkfJ4+QiYJav0CRxjl8kLKoPlg6xqxgeAYLzuBctiIs8OC57e1BvoxWnZzNsxyeYZ8l0A5r
XhzrjcWLcBd9GQeb+w1bc3DL/WAA7cPy80tbum0fW5xEdeilcMu0uXefgrIoxzgtWoSFlrJbcF6W
Nj4ZRW6t4azp7p7vCtgiHQjlZeHh84RbzYT0eWmmntmBruVz5yiKjwViQKxGpQayMKHZFppix86H
aNJWjyWmEhNSYn7TnbMmRQZvep55pT1EinMAX50DAKmt12ghmDVjTKTAQ/qIMbF8LwxGDfLRzGLb
bZHusb87j4m/OsvRRXZ5D0I98PepljUA+eiwW2nlB2i3S6BfW9ACccFB8sxT9H7WNIduqfAmtsc5
aNh0bf/TMCQ+ywCT0h5uGaDdnU2PrMA3ZsQ+zCYeQcjaBerjXKzeCxbAgLWwkTcspmUIZszSJv8Z
dyTzU4ea78IeF/FEZqq/0XCZeJ6npn3WMgOFMUUOsIJ0vCfGgXNfXHW1lqgQ1Weh7QAvZdeJnRMC
mZinL3FSABaPzdwV4B/Boz8UVGj1aOy1FlSdMRUA1+xG+6ZkaX6DhtyoaCh6MTDxs8+mU9qfdLqK
cdKROO0c3ALIbOgM2M0BQi5mxMEJcaWPzwefPE87jTJ/NoPC9nbB3BVaXIxN03wJuH/lkcb50kQ6
Hbf3gIvTADEqruhYHBlOAf+PuT9IyHqvk6/3dLeuvrbGmqqqz4SdKJq4IJTrYZAQI2n6obR1iU9l
nhxnDHn47LptP1SNypb9bAFgYjX7/bMYHV3F1BhBDHIsocbNKrEgpckrTZyPZGDtaJ5ogiM6Yxv1
SEyAOTknkTjw0KXQxYUa0hy0F6p/gQdGriF4vPMh22l7e5K193nGKv7BK2a8i0mf9kUaYdHkpmfU
OLT10df6zr2R1NzWM3x81/Lcq0v6QItcEV2EObj98kIDgo4YUzV4A82jvhQfMisbz1OhLTJKLV3T
z2ETp+a5UzmFfLEzgsxxh3IX7EFFCbNEyFkpPKgg4S6HCU8FOgApkgXJHmdjPY2ysR3zc7tApfIl
Xdc2mY8UWjqQxRgULcE57TfVcNkbAMtDthNb3ZfEN+piHrPFBmLFOanvcppt+j0/2xLx0qRT8HGt
SprNJmf0gyP2JJZ9ZxHyJOFEjU7cN23aVx/9ySwW8NqeXqSfPOWD64YS7OufRQ3SQec7USVez4PD
lYG/6fhng92NmFDBsNW5EtAxtCvaClq3xTlqhK4JdAmb5KrCd5zDwIlzj+PyAA90Kh6Mjhd3qdYq
c8+9fOhHzJtlAnuzy73xowEbf70FveUa2AlC8aMhb6InP8fFuvay8dVPEoDCIm+nOu4srdJpDIe1
/eiZQ17edBvPf+/1qXLWyG2dRD/nMmwF8ajSIX+SLfVvXO4mri1G6EF8yUK41v1jM0E726eK5oMH
PAY1xc4xgZ3oysSe7/MRYFiHxdiosRukTfN5UAaf1uhkRhFbydoT6bnOdiGDH8o0tHPKwLy+/Kxt
FYC2XeAlHQAqoovhutXrkc0VgUfZxWMDl+FCJuQQvgd6sJR7oGaW+RWKeO9fNW4lx7vWLx3rIHu8
tIgah258REvhbcf/VJXLp8WQI3R9z1NJf1OtNSl7cMcYUoZ4qfRc+YK8kS964ReEapJSPxkJJ7tu
BJ17Ifyq8qwZ83E9M4XmmJxZxlAtUaZ1dRnnGYDvy2DI8gFhi/DGW0OfcbqUrq2+eCNShhurJ3G+
s/peVy8IOZx67zvj+GkWJlu07012F9l+D8MwLdfgjiKRUe+tBSfojcBs40ini6k+qC4zzBTZuMeN
IrCdXo/XuZ+Bzhk5QJK96JOuJaTDrtn7njSekVzPAyYD8bis1kdYavkU1kT1S6xkkad3lVl5ViQx
INAu6A5AYqFXll7tAg2rXtoSxWg+SF5iHcMpqEDdJ6KGTxyUtnv0unSykFBL6TWHtZub8sMygJ0F
rT7I6qoQ2HhcrbgGFBxkZjHupTat7T25/Ln7ojQcei6csRXy42Q3tXB3QGSh3OPB1huHgB79/CxV
xUYdsCZLi+XUt98TDPk+G96Kw3Wi9co7g2GdVjs9NR1xHNMpvQuCbKh2qU3xLux0ayqhfXRFE+Zt
iopNkfM+pyRrwYitFNcoMmmacQsXcgHyac7cWVto2Gw59ZS4kXKJjvh/eMSzUjZ8reWS5pz0gXAJ
MhxTwDZp5mX8Ni9FHdxCjxiSb/lq1Nm54GbpX8Af8QtIhiQ1LnKhL/VlZg2mcz3yi6/Xmm3iglhB
NeD2GZS9qvFCyWA72Bldm8dWn1n/w9TaLmwOLNx6iCmz5RHbrWn1iI2c1j6toptf83nC0PxYJ4xz
BwdySULa7YxqDwxaP/f8fmXjIgbyl48qsxqQnaluFekxlwGwZVcvq0cDhIq3n5We3NptzV09V3Wy
V61At8GEie8YGg4BpqfCt+IMzASI8gzWb8Sj+xdYS/ryIuh1ru8lttbnyYy5NAB1R126Tg9KQOKR
UO87B+rFjlYN87ucDNq6SDBwMgxF2z07sGi5iA3efCs8Oun4ekosGRq3wO+hGJo0i/l5dNmZWup8
5orbrIdVzeVH3HKydV/BuKhCWDYDdB9H2peLSBtr34yNORyGTe8Esgc/jAPsmRJA8opT+b4fC+/7
2ovDCCOgPUB7Hi8bZfjlrg0y9cTZXGH0bUyg6BYyKViLFqK48OocYqLKg2La52bb7Y1u1L9ZQ16b
x0Zs33mvdxv3WnhBHlOhXKIcydYDdQqyCIQNyZ3MSvJ1mTOZfSi6ZXx2J8N9mb20xht7nNe7VlYL
OTbd6K683vJYsKvpfJK9UA7XZZr/urky1lDipfAVhAuuJV0+zv6BO2XdXvea3kJGyfVZh4Jf5suL
h/0tmzl0Yhd7Bxz3vjpr5VyaQYKTSDAr0A2OLsZ7MiSdscd7t78vfWu1o8pc8zmcjFY9wk8BlFFP
NPdGEw10X8DfQj50J7s3wyUvhm5nWK3+HUtVeLezQc0iXCYdl3uhGaRdtV60r7y4EmTFouGsi9Qs
ffIhJpEYsPsJl4HAFp+NHGJ+6JmSwzMN2vqpwZvGittRW4Ctu6P2ZapXwL/QgArDOEpHmRj2WClR
iOCSqMJhqA2wOfNoMMXzYJPBrpv2m2eJpooSLcn2gZqr18HMB+6wjfoM4Ut5IYwQjV/Y0gjMM64M
H9HxTcXOh95kR0Nts3KD2c0f9LzH11tKG16puYzfs5oED8YKxdrilZnaL72FjU1YsnZurGSmg9El
MiZ76UvwzCQj1cViO8aL5gg1A+321IMx0Vg2F4tFfNGR7juWSg/W0FFVa2DwM2V1FMD7eqllgeVq
3/T551qSQ9psMejt1YS+1pzF9tLsgaaOXxK/MDCzg+BZ0VFD37E/oqooTe9itXqrBbKeCjxKLUgk
OzYWyQW4Cpovs2n0YCoSACwhVYWU+5klwZYWVeWuUT9pbLbGTFS74zv2TfbZySGZ2S9THyJJyl2I
r0sCjbNjPx8TO6jY1YXGVQiz+1uCIaLZ0k8g4hIcDlC+Z0a2myqtwtzn3KYpDo4nPYtGWpwVAPv8
HY5Bwt0D8cm/a6BdnNDxhfN5LnD8iZJK4VtiF5A7I4xjSRB33dhn1+OY5MU+YUubrnK/BCckwXvj
mNC3JnFX0baXxIpdFmagV40QIPj6ybZwcYu9pVdjmLPpccmUqgPugqjL37JL3msK3jQLKbRX5jFw
qKVe2D2+CPs8bYavMNEBSnvjhv2StoQqWEtrgIRCcW1CoIIrRJiRaSEj49jlfauXS3WtaZlf7M0s
yJ9YjOUS+hy5RuRyKTqA/xbqbOzg6+59Ev01GwcxBP2pRmpGHh6q6QG3lXbdQ41O+ljh28Z1R/dq
bJLk3A47YXWYqJBWH9mK6oCUhZr7JiOCbYzroK9MfdelQO13SN3LGZCnYdd7DTKSjLxAYrjTYPnR
H7WktoMzACv4peQShmKVkaiKMJlO7yb49/dBVZ2ThuraiB9PT2OXg+iBhN9Dm7KVs5iRPhpVv2/N
YFwiExMJUD6dPSaRX6yuvh+dJf9ejR3WLvO8WtlZicAuxao5r8b5HjrKgP80rXCkjQbLu058bjAh
bYH6K7Tckns+4eJFuxmIHawVeyy8M4gcI2mZ451UnvWRz6OXYU+V+LLoGwO6llaqa2St5DG0qhgp
cGn6vgGPnkawx/h8yHp9FDg6mKwFX/+SoFfK9wEkYMSbFm1JQNegHB9yY+Zfz6L2qImsgky40Xgw
vPosx+zQLxNSu2RLtPteVHnK4d7oz0aSb5xbMjPZ2TrJcj7kVD/8nTnW7c1ckwW4ouirK24MagF3
YI7BhVjRaF9UEwF5yOVXr4+tdKo0XOqGvSr1B/8jtGGN4494Ko9WOvZkekdhI6tue24b1zlMuCzy
oN5dOYDEn1t8pXD/kt1mGNKtDw5VKkzCgCUZ5NbyEljTaNB3Ndub1N7JAE0phM0Y8tZHfBycnAON
SSantAw3s1KrBe53IUCCp1lc9HCiIDf7LmGvM3vn7Jzr585By7Zb0xapNDHeNB5IqWpHOW848mYO
ehJXGmywf/XH/RUJ56Z9re9l//oqr762/3v7p89Nu/R5mskftqT//q+b8bWnOej1P/iLw3/Eqn75
KvOmPv03v/yI4f/8+OP0tYm+yq+//MeeTVguH9Rrv9xRDCj/Ndw/f/P/9w//Qd48LO3rf/3nM3Jy
uf00bL7rX8g2FOP+3zCc3WtfqRdaK15//EZnL//1n1tXxj8kHNeGXONRFqWAzQXM3YgI/5Bw+CM4
nwimKM/a5Oa3P/qHhGOZ/4vuVFr1EZegfKcf6r9JOPwRJWObEvzGdKQ/1/wbEI57Und0qNxuhWFa
52jad+l1/LX+14HBcVsyxPFsFGeZUxxaSpsTvUg2+5uJkMu5o5k7GovlOvWLYzXKA78UedwxDDLj
SnjFodEwj1kex7UIjQEqF05HsNb5AoZjQuu1r2nnLbbHgfViyycKxWDp1JGO2E9t0X9Uqo4T4mCS
PEcDVUI9UVRq4rldI4m/C7atu1TIA87Yn1JEibML1bvhmsC3iV/HTnOtA3H7ZXEmrODYu1O1890J
b2Y+b77irTAsHpDEfk6C8W4FQjnl2r4I5IWLFRpON7IqCDbZW3DG+2kR3P6rhPqz/+xJvfrNxJ40
f1BWHjGFHvpYds15i93B5N7aSuzHzon/PNJJlf/NSCf197Zri2xueYWBeauZX0bjHWHYhiv+uUbM
AJvqzMXR1iOWRyR2skY8ag9IB/vYT6+wZQ8r/x7CXGEknBS4ODykZhMG7QTssrhuswurqWLwXJEQ
N3Q1h/1Wq2tx+d48JDQncsdPisqybjzOLJwMN4sBox+45zshwY/xs2S3XHJK7VyZ7jzrg7YAxqRM
JNjj2GD3S9vsB9KPWOtRL2Lf0wrUMgXERIwFnXP65d9pZfuBz/ipSP6vCaAnkW+E/jLT3CbopyI5
vVgeUtOxj0nZ8Rvnh/lZpHoYqE+qGbHrpigKMt/jcAKKXjMppZnECb/en1/0b9/DT7/GSa2+Asnh
LhSEYkE9AgzrjrQSMQhhpmO+s6ZOmh/ePPHWCPfTEzetPQb4sbEtkEJB/LBLHMzD9Pee6Ee72tuZ
dWmQ/0HgOG17CLK+RavDzA7mQ9Y6Z0JPdiVaYoinGKB/6oNLWJgEfefkdu5W7bppxj0RpUmtZCX1
X7c6zAyiNNzmh3c6Mk46Uf+Zgn//aif9HzZt+eMgVB+jAuKq40UkUWgl2FL06Z4U2AETdqoW6d3/
5CX/e9iTDTnQSGO3Iy+5c0v8kmA84TU/tGNcJu+1aL7dOPiuty7ffyb/ZIvCYoHUjWKoZSYCxgcu
rZ7+/DDvjXCyc2QKM6ugZ4Rpeeq9h0G9szX9/osAM+LwFBZoiF+XKd2uRGUem6wybuTyrDxWR+pA
Mnz+83P89nNAHQioAU2//YNj/dPnAEowwOSIcbpyYxweuLDr6/2fx/iXauHNx+D7DlIsWqAt4+T7
HpwUoWDFisMukB2OLr6Fky73z8xVj2RBntlPICQSTFZTnLsXg6MT9HHZ9KzHmesj8d9308lv8klt
dEax9c58HCmgYmnYA17M+aswYumTHY8a1NBq/igKOvLLOiaLTCtBdqOVCP9VsUf8e8DLNZVTrJMn
VMF6Lb1nvXvRbP69155rrX5ucB0kneOTb3a4iNkwdFfq+i+D/dFosGY7kw43JbuIIG6ejZiL1R5f
d8dXoyEqyus4XXG6wKtjt7ZnyTyHGRCehCtSvz52mnFujeJIwf4op0PbcokYymuzftXPc6P5lvfe
d8ceH11nvefWeye9gzSvAex+UKX3XaiA9DEVPDwLE6Hf01lDxii7kEzckHFTb3qACZhNqIACv84l
0Ivc6RYzw502PfWFQ8XLOjiTc+ASCOgdOnJ6jVXGniVyW8niGq+zy6J7UYQQ69H7ILvnAnQQZ+P2
CFPtxAkI30WjZedr7T6n65OyP/VFwOH01QHJlMwkLhYV2XMQFbhZrW0f0am3lwFOJ2jipkFcreCU
1bxJbD9OXReTaT13A2rM/o77IO1o4kosuH7K5nJbLlr+0uVVPOvi4NnZHa8nwqgiVJwUm/dd2jiX
S2a++GqO8YC+pyuHHLzukRM3ikswL1cN3CLcYiEDjxPWW9NRecNh7u6TDO+55aIyh6jt8r0yp9DU
3Quo04C+yeC4R71ydtN2PHBHFvToeA3dyaaDn15PUV9jbXzTKhEtGfs4dPfuZeYv5RXWSvUS+d9k
oO3dlGwfTVggs8+89AIxH6mT7EyIr5YlCM70mDmvubeO8srW/xUR4IUqNHVEHBD23Bo3Im7VWvuK
PJQcAzq9bjB5iYhDgmWIBsI+qb5taUlSvYF53ah40m91NHRrp4ViyO6ogsRANqK5rSJq+p/JNnH6
YSZGMWotqqihHwaCR2yiBUhUwH5sXgXZSIHGjJ2mvO49+2uhi6fcXm9qt7lu1ulumPzLilAWhrSR
pOfIC8jsZgepnpUd7LDjebS0Mkq8j2NH7JK1Ydp8k8vrhBmwTpebPYsjHCUCoQVjueHeXGuosmtY
UkDOblXek7d4MRJ7Z0nOQ8NAdo+XiQwJnA725DIP7cEgu0T55XpGdmMUDf4+oQsuRFCaLLP1si2L
I7X8i6qjGmK2V3NaP7X8NGWae7+5gVfLbwA9GVxKKm+aYmAepr1Phx1i+5h6LCrtx9Lh7tBVR6VV
LEgnLtonWgRv4T/tMxeP5oke2rQNpRRXvn+Pr9w+0Z1Qw1plnBNqGuZ+0LCxIZikG9tNyw995ZxN
E4XUZXM8mfd5X8fgrkNHTx4tuz+6wo1g6cUr8r06Iz+d77GVvAwWD8F4QogGr7atWlo5WJbVcBZ4
605bquO6Cdep8m5PWPjy3h3mw2g+wfvfi/reoVWQl4Mb6dDUt9Rzz7K6evJ77UMu+/N5SOg8JqWV
AlLRLjUcX7ALwlz4SZhFROsILq14MS89SRd8CpJ72TaxwUBG28Z2NZ3ZSRn3g320EnU25wGf8Bjb
KqCNLN0VTbD39VsCzciCiz658LY1Er+VOKZaRBfQJZ0F/5e581iS3MjW9KvMC+AalENsQ6dGlsgs
cgMrloCWDv308yE5djsDEZaw6tV0sxdtRdLDHS6O+MUeitrRT+y7sA5eXS4oJWnuM/23OgC7VL3Q
pfjZhVSgUcoNQDEGz7bePRrV30IPPtXtcNN1D6Ujd8A093SFN6OeH2rsftT8Jp/Fx9LkaHDd9fHw
CDzspfZzXNLCu9rqnjQ7e5iS5NQK0J9YM+kY9EYSRZtuBcb+xp86ewRJamc+KFwLxGMRtjl/0rG9
pNVHHesgouI2piFnobIlKFrjYEbDMj1kOSmhDr13xOWxhT6vunvTCe+STn1A9oZaVOcp4QuWTCs/
7SIgXPyyxfNso8ySEpDV9IgAb9X+k4rDoR5PGyFf6NYfXJkdmuYP6RHUBc7XYxGJG/TV6hFk6QFv
+a1rvjRtfDRBQ30cfLhzrHex7ECQuZjBA8IiOF/20JYzezBhcogRWK11EgrRdtt4rYq0tGLvKCPt
tb5/mgOAGDf6UaelPLV31Ba/BXwKbDNKvdp2Y7K12zudRr2gQjfn6GGPoSP7ymzNr2ZlkDTS2RQj
ev32rlJ/ilBwaqyb3nppPjXRF0iKSH0H20TioKztu5NBStgBJPbrrYAWqRbJXjO/lf7eMIlOAkkn
zaSTCPIwFEdQM4+10XimPR0c41eUBB760N585iyte6Gl+Q3Y2w4OiJfSc0Nu7cHv8oMb9C+hpe0x
CX+Wpf53n41bO/xsBaB5aAIfsnH6LBUVjER7ykf/Zeytbyl1wInURNXro0I5k+bcprTj30DHQAXD
OUdmqSmSncQrJuIhMWIOdLhGuF1Sjf/dIP/5cktGEFegX2NwMW/LR5U7Maw/m8phLuM4k3PfscbT
S3vbyoL+1WffXYmML+pHsE7+LUZBXYVpMEfO7yJjWTmDoOtbHwA8yag9lDfhY0QxGPH2f7foH1Ub
vxQZfy1LhmdFx4foByo1xe/mw7/r+Kt4/E4bavk3/X9YfTQ+rD5+LtIiK/L/cyPT7/lP+b4KOf+D
/1Yhwc38j4YSI6w1KJXvapCaEP8Db8hA44pcSfBn/1uCVAQGUraK2hAtOE3D4eV/S5CKRnmSYgN/
xH0BqBcxubdiL9XX/1cZo3DLV/nP/39fKZuLme/uHpjoFEGpZwrCTPRtENQ530N62ph1ameRR7+/
OkH+QMTHT90bw3SV20Ktyn0GznGrdqjci6Jr9nQiCy8f8vgbjYFfH9+Eb1nWf27Cf38NfgJkxshi
oKu2+DW4Aw+NicKpB1zN/uabhWbiSz2kX4wi9X/1Y4pUFxieB2EOOHbg3BU8q5UFyKEujQztCu6v
Y0n77wsOoTkeimZU4dWAH0sBGCbvV87fG21z+XNhwXMMIdtf6rEawJssnH0iL1UbzAILwHdf6q6o
5DbCgsNzxrB0KM+W2LDS8/k0jKIItkaAowpW7Y/AIPSvXekMX+CdTGLDd6t/pRTljspg+c8jML3f
Or4bP4QZTl9HwASfgbN/wlFRefl43c9LBf8u+ywJz+7EnAzK1/km0ELgY7TEIs/S+/jGCUxw4dCv
Dx+Pcp7Iv43CdgWjCrTJ5q9FQQJKlhNVzRB5Gbi4XWdqoEWHqrpDKHdNy3MOVBYfxlUdNN3Y0waK
O/Ofv7sZuyRyS8diQkrU/k47xPUaMgapgDupXfH1z+cFWRulEGInGgbz8/5uMIwthOHUZuR1yDzc
BXgvbYVZFN5g8Cp8PNSVD+UiCWJaJur5Lppr50OhdRxhZlPHXpyH0aGfyRwT5h27/2IUGJpQ+dHR
QA3qfJQxE2o0YG/hpUEWH/g76v3ggH3701EE3CeGgRaNAgOmAmfLpmtwH4ZJiz0uJRBrNKUP2Ifq
K3PR5iU53wp0UG3KbPxrULVaSqU2gxlh1ZmwFejJ7nI9C08KMLwNhq0bO8hYwErXN/bowDLBFXJj
wH5dIRzOYeLyJ+jaLGIxSzxRwjqfaSww0rQ6SAJ9qP8GelQfaeHSVwkD1A2niC7w7FTaAGtbOXGX
2wX8AasMi1inlWXMf/5+Z6apj1CYE3t13gY7GDAtyU5VrnzIy8OGHBP9CfiBhCG4kS1GaRyd/0Sx
p1a4/IpOfNfH/FVJ810VDCsH4NpS8lRS9aZlZ6DOcz4W2tfhKM0y9hq68Pu6a8QeVXNlUzlluMMR
tbqfTPDkaYZd18fb9crbJOa2IIRirsk3E4yzxezC1gE9J1PPGf5OZPcAlG/fU/hwYvWGTt6XGAcY
PYDin/s711b32fQZ+6Pv8E82wwhLJ6GK3f78+EddfmAL8qdLj5IYgShjsfRWV4W6KKbQc+HBv7jQ
MD6BwqqPH4+inRMV55vbsnkVIKSjw3kpJYK/vO4A3I7nFy2BtOEm2763mlPvggrB8MU+2YMS/2XV
bbFHAcc9geiQB8yi1tTwLj8/svqzUhzbbSZrLjKlXjNrx+/i2Aspmp7K0mj2SaMO+zSbzZDU3CRz
nSK6pnW4/XgNLjc5I8PJZ/az9M3ykoc+QltkYOMN2P5C2qDaA4i127t41z1B6lBX1vw84X1bclJB
Xi/cUmzUfBZfVteQHxMBM41A7H+ZwIpCYByUstlg3CuUjakjxoyiZ5XdKGkEctEPppUpX/vsRKGI
OyBDoKFtv3hFyzEyRrPJYs8uNffOaMjZLGKWTdlKnTsryW8oMzafYyx8KaBZ1tbpIt4+ED4rrYY3
w4TzG3TW8eUpNzCqNGGgnR/7ttQQ7h+zxouihsciLEqgwfgsFe0euCug91jJ0nYLbii4A+mztzAQ
qzagMQpqF2C75bbKlM6jCgT4s/Az7N7zFv7ipgggM59QdrEQGZFGBLaz8Z37usn1vwqK8rtgDFxn
A82r+WZ35vApwyO73ZJ35fcVVLBP9qDVn7LU8ptND2EJ/hrEwt8l1D3rj69ZIuP5JPJfjvxSFibC
EtDMwkR6hdLpW5kScEoNsEAoJrqRVWR8/njHX4ZrBAAqSEedQhBh22LNDbtzIJkN5O91VZ6Q8hOE
siAI4kL9sy76vNkZiusLGQqk6fjK559Xa8sK32lNehEP8q2SGP7OjlXrj1/DOaJR56fKNYhzF69h
NaJgOrwVJFSDHTOUr4qZdP/NIFTQ6O0hj0xEfT4VqDihBceX2g3I20M6BfpmdKdo5TG6vPdphyPf
JmZSPrfSYpRRqUqg4Q2llkBP9wAC/0lC4I8fb4Brgzg6vHUbNW3jQoHZGVGnwviw9VK9lXvoyL+6
sa1XBpmjvMXJNoj+yEIJn8lAFhFtwxvvNvbYejG4uptAjADzXDW9ia0g2E+TkW2h1649I9dmNifX
4Hj4RojknH8ky64QmBoNBlWBPSSia0F1pWtuD1cOkOCuskl2CIwudnWWa7Vwh7r2kqgbt24VKzuF
BdgMYNpX9sOiEPV2ghAFmYtBROwG2+98RkYmnQ4TvNqLi5E+D673e5jO2qFsbf/B1xv3XjfDYYsy
ekX3T0d9L6iMz2lVxHurs4evet8YKwpuV6ZvES6RHRsonnJjnf+kMY0syvl5Q6gGN9TQJhwVyxTR
COQiVjaRdmUsconZ8IzHSjfe5JXfBbpNaQapWovGS4o4eFHGOqE9E5gAmpK6P4YFgG3Y64hUmh3I
c0j6/ZhtwQoLsL40IGKAMbKRh9HJXxG0o39WuUWW7//4PPGSI1s5F1zwsV4sSAY5oQRJ2nqZLfwN
YuPljRiidmXZr22Fs2EWW8G2Sz2jitB6GloLBwGA/MkMFUqUog9BievNTdDbmlcKV3myVVQPzKBX
jrHETzPWgmFrT6G9MvOFAcLb9nTpuesOx+Httj/fC3kzhv6oid4rC7R24wxEvVGXNnB7v+t/WFok
aLZjPwiEH4VN6+Caee1RCCrVreyaBioqxWO5G50Qld7QDun/hMFYY5/ito29hVFBD6eyWnkIoSv3
G4EnabKlUFJ6VgE1fSUyMuYHaXFrUS4BvuGQ0M0P1/l8nHwaUAd1Wy+qDLlPwjqGiYQJa96DgbWx
mtxkVvwrtqlB+VJ2t35zC0e5mXUO4tSq92OeBoeJLu+uLjEUMUad6lGa6hRg9e5nj6/wLHwD9EUy
00iI31BSTM8xu+BQRLF+n6O2ddPHvXt0YNvv+lDKG0WH6wCrHbEjYB8rz9rlAeO+NMk1EIfmUVvm
eKVqt2TRau+pilS2YePWr5ZVFyDQjD+TtJn3CgqWrCk6yWRaRATna1sNbWdak917Sj0ax1CmvypA
u6c/PYsMYlMievufvTyLilE1dZg3g0eprd8VSmhvKfGtGSXMAfL5NqHgBcCTWwkYGKXc86mMTYJB
gmYNXhfLX1Hj3MY2XRMETDZdQzPm4yld+0QoyDMMQs4mBeLzwfzeFElW+AOs4DrdwJQbD1kCpaFU
qjVvhoVc/b/fiOeGwuc8Gv6n52MB8Yz9USSjVwei3LqBE91UKFgedBryuy5Xqlt3TOR3LbL0Zsvn
s+6c3gHoJGQh6b33mduAQK8Nl/oHPunHxk7637EBA2NlUS5fenJ2gZAVWSP/+DKF6SUIXJVX2MN3
udyqLe6tVg0t4+Olv5IpMQwpMnZvc4FnWdqsMl2xM4314IFTv7gy6VIa/iawrt6qEd2rbbU+wdtC
P8KUUvsOAzAIDrBV5Ge/DcY1UcMr+46qHFZkFJx4fJdlQhEEsGGicvL6KdK+TwrC8Zzp2MvtWu7S
AdHMlfnP33ux0c8GXGx0gKlKlVUM2EDpeBonNz3Wph7hGW4FtyNIBZKj0v+Wq6P6uUlT49ANw581
a9/2JEEWlS4Ta1FE7Rb1xDCw8YrKhsmrbL06TvBQoHQpzS43AnNlvleOGlHWHLeSIQluxvPt307w
cKKsnzzfAnjdu5WzNVqU38xeriEhrzRo0NzihGHnShWAasD5WEib0AbqxUTZyTGOHeVnlJXM4C5J
auekhJ1JCQLvkjAa2/3kAvvpjDraxkIpv/i1Fq/s9MuyBL8GdWrsEOgXUbo9/zVKWTs5NtmTN3I5
bKTWia8Q22NoTrm8hb0u8Udoxj0z+lHXnbIS21xbdyjcqLEics+hnvf9uzBPo9LexIBwPBRhvjUB
gI0hK16kEa8ByK90dig3vBtpsepIQuFj0sOhzawxfQBc5moHTZfIgbla0zxNpoUwQuqnLXKhhtS8
Lqh1ahFlZh2nxgETYlCG+xI0qKtsRlXoHcjFutlRvneLg5Lr9Q8HM3cQVCmyL/ecUDS4NdWJ7/Oq
QIOsKsOgWssRLm6F2cUC+VESRvISFF7PVw9Q15BrQjG82kmqA3o9ynFmFXuhiWDIzunL0d25KvyS
jTHoxbMrS/V1TAoVT6zK8RPwMmLCHtqFgZ1AxOQh65XPidJpLx/fJss7GwwEdm8G+nwWbmMQBM5/
ZxRBsJniQnq+pghiUmOCECbXlEsvR7EpBSBirTOeYEOfj9JbWWIgm9BS3og/dVXvwKYbUblfuSqW
i071jBST5hBmDDwPS/OQDAS+U9V17+mIV9wHJLSbEpbfVyXK7RsFHOLnlcXT+d3vr2KgqwRNsxYz
7ajZBPp8XmWq4Y8nU9VD9M3+0SRp4m8qzQ4UkKtdF2zT2KYDUMxC9lv+HXoDM98AQRgR/P+URoIY
aC2DGtGdLoxe7aqVGqpIuQtjWZNaiibIzNnICJ6yrd2E1pOWRTARy8qC7Mc/jWKdoSCgZ+Wt/Keu
teBBtiWwqV7BTrEIhdoi5AGafWvlPvW1SKsl6hKQ0E1EhlA92pR6Mgur1aLzshbRsl3Ym/jfINMP
8LwBsVLsoJGXD5Hi1Akqb0P54+MlfPOzO19CGuK4TEANwvSHpPJ8CdtWU5M8l63nRlpIaROd85OL
6MmjWSHyYihfRTKNf01Y0Nw4OMxvVGRoix1di7jYZmbs3qrFVP7MoctHm2QCmLfL4gh3rjoplNex
szWJEIut3oYzuOge35DpJvK1EKhjYzb/hKFTIuMG7PnE5+XLZL0bempt1V8wvKfJEKSOtW2nOlE3
cduUxkMbQ0fb+Ghh3WZtAyvDsEaVSuSIz90GiGdQ7VujM1/aNkC8IZCxcswSETiQwXF2xwBP7x/C
qTJAIaJG9AJwD9x/UVMl2c5osWQr87YtN73Timf6gAgxCKymbkfRIIuh+/60h/CXg5pzR5QWzMau
pzulR/HyVu/M5que5ABeu1a2zjaowe3dObBzHpRg6p6LwpnsTRqof7PDWiQPwhalhTz18ZQc7Qr8
K9lej7ywkRTtUeio/bDVggLQXFd8iZKkglzZQ4DHw75Mhn0W5AJCvFkeszwbw1Mb0QoA7OrXL7pJ
CgOZJURCO5uMb76lQdjlcq6d48cbaHm1EG0C5nKp/pEuAYFbXGByzCK9LfXWU9En3Guo5e9xBjIO
fzwKFTPas7AoIastFfLLNBM6gmDE4KYDAcdIAJUmGAt8PMpF/5TJMIzFhGZYoPsWn7x7c/2iyVpf
aUcgWxLLS6uZ9gnlx21sTP1xtIfvotCQ1BgNQOItmTauOnIlWZuz6cV5nPGIcwNzFgNd6mQCjfVR
tPNb+qeatsvBcdSdDDdUiPNtiszVqUJ7xXbHXytTnx/5i3FhrBNhGUiqLEOvoulsQ3Eq+gYSt014
KIp8zVgGSv2K6/7O0ZP57RKFJNvYnqzH0tIgX02T61mKYm4RZ3nR8j6HoE5wuB+1sW42Th8gbd5A
TF5pkVxdI/pS3FvkgMAszu8smXeg0luz84auUyGwl9Ex03p3m1DN2aKuBYm5dBsSMPvPzHKISdkg
DkX7+dVG5XGJXkTyZXDa1Oq8Fu2Eba/GpHaUcLcff4xl4Mko1BJhZVropOqEw+fzy7WisStV6b3e
UaKT2k3AtJ1o6sAHEVT91aBGhNfHWIW/G4Sbqq1f+eNa2efKfuCg0XwEmIRW7LIIEndtWqejQjrf
O9NJQzTuGIx69Czy7sZNa/9L1tj6l4/nfVHOmydOuEuhn44F4uOLch4GapbfBdroRaoLXaTZEMU9
kj5+0enmj5W65QH83qXmDky1V3K1p9oMh4x3K7/jyqXG73hDPJJZciDOP0BT1Q0Xb0DOMzTDjRPq
5h2CReYtZkD2pjBGHKb0EB2LUivRFNHQCRCjTcdIQX6yRWcky3VtC2TH2K/8sDmgWZxSMl023nxB
kfUuFijF60QrEn6Y07UDBIjwt6NQcqniqDhJnauxEg2Q2S5Ivqex5RymArWBJieA/fiHXNkdnAIM
G+YPxXW+WCC38GE/zkl30Lco7Qx5+4Q6l7pTxVBtA6PAv0AZy5uPB30DPCxmP4eVBMzU/+cjcv5Z
LJHGpVGOpEQgg46+1fkHq0zksZ8U/waoWI7qVPC50tJ2b6L0vqnjlMWgWwAHp3GeybIQtsxzjTZ+
Ut2bsRg3Ciz7O0BGyqFuJ/umw1T0x+hG/Y0Rolo2QDva6Z1m3naq+YL8UrjnViZz4MtD9i8U8Mc+
7J+ph1aS5xm1zhoxDNWmxdIkexqKKQYho/FgRl2+4lM4XwIXizF3iB1WBDXxRYYjTduPu1SbPDnW
cu90CDG6yLzuwgwFv1gfzZWHaX7Il+OZyEfgByAcGnGLS6lqaNEnrc/W09veSyw0A9GPbPZxWBfH
jz/0leNHNErJWVXpTdHkOf/OSoB6STslKmJMmnXqp9A8dq6yliNeG4WiNs1lHZAZ6uXno2BLocWF
6FRPCiJaPe/sU6dyjj6ey0VNgzvNtXg4ZkgsUuxv5bR3MUU+GYTtMtQ8P+WRBTEzB30GQfVzZ+XJ
X8EwdK/CDcPmFhUf2EHBoGXbKhV2dVASU622aVFDWvn4V12bO/XgmdwPygCL9vO548kbGVroqp7r
OoBJUH/ZRty1K6NcwIiA0NJ5JI6hOocP1rJMVaDzYkR2rnsJyhrIOLkBjshqFiHChVDni1HE4SsV
XAhqfhBUXtwZLSlaEkEN6CdE7GghmtEJBZ38H8sJ5aMxpDDJbHSW3K1pIlm5cq1dLgu/F9cigI3c
a/Suzpcl7lyKaqOgxKGOPKuoQO20sVvzrL88udTjQecBY3/zYVlsPBJ9B5HIQvdsi8ujNZDJNCuj
uZ9kGp7ifkJb4OOvfXVACsPzSw6eZHmeeOqCaZST7lm+E+7QTJQbwEzavie13A64H+w+Hu8tDDq/
K5jhuwEX24sSAbZIraF7uTFuAjuKd8hQ3UamfR+XUXTQ+sI5dUrj72O39w/o3ZpHCjYoJLRF9Yl6
SL5DnXq8LWT1fUiwKK5oV9zk1qQcBrESa11ea/xUSLDg9qhZ4NZx/slzU8SgXPipUkEIjecV+TiA
k1u0UZKVoa5+hndDLa41l4hnGugSeK6ZNTv6BVSYUlPbWP0YHmAuroWR13Yzpxu5DfAGKuXx86kF
5ohijZ7pnhGZwU0QqcwKmduVWV2GAm8nmy+AXYxqLYkZfjkWQ5/obC5RWUjiVraXW0m8NYlJDujq
2XvQZO7rxzvsMgNwVcHpwcWJKBWw2vnUclXr3MxJDK+ZDGuLAs9vtRTOF3rc1r1UUQGnnzp99yME
8j8e+No3xMMAfYYZggi08Xxgw8KVRGix4Q2ijE7c2uOO/vP0aGYoMrij3v4X4zlcSJzduRi9rA+2
pRCtHgyGp6DHA/tViR5sty63WWhib09FeCW1unIc2C7kHHiv4MK7BEJR847Goc0mjySHIC4e9aPT
Gr9QVUpWRrqyO2lKglQGpsR4y2Khj9JdH4l68pC4Uo95aD+Ag10D012ZDmBghy/FIHSrFp8rNwbT
mV0DvBZD0BMxWbibdDo0flEHK/O5sjPoxYC5Jm2gNfkG63v3zrtuhgRuqUx8KUd/aobCeEgSK8Ok
edSOlALTlXN3dbxZKsDWCWDsi6nNNhOzFK4Xx5N5sEnYXqu0/Vsx7ORxQg15pR1xpTbiEsSwBW2B
adlFoWdEwK8UkaV6VqmifNy79bMRZkgU+z765aoID4FTaZsydbqDwDP7VvaJspIBXPmc/AYbyes5
boFQdH76cq1px4wn3EOWtDxEyP7Rc4yNo0GVdWV5r2xPIjd0tkkKZlGaxROGYEVjWSBvvS7S/btx
gP0dIPy6co9dNJeJkOYmHrmgCxaAcOx8RpiuOlk3Rxyj7ZQ/UOPlQTbQZxPogN5KNQ3v1Cbob3WU
w7eGCcnX6hvlYJSWfiysIrtJjegX5lzaqR/L/JAnwF4+vvCuveXUO2YW1gxQuAiTnTp2Rqlmqje6
LSRhuw/vRR93p0hGfw1yLlRqRnSbptmrHuT5vT2i6FAO1IHzMhavyghyvKkdcBQdOPGqF0gI5HW9
a/KE0tJKoHNtf/DVTJyhKWPROjtfTSev0GzWherZjQNXEqvhT51tzum5v0YjuvICzZ1KanXgOUEF
LIbSUYWxUhFoXoo781bQe3gY6jR/bKxYAgt2tZm7hVN6qDc/P/4i1ybJi4AGj0BKE8/L80n2kS7D
uJs0SB7oGYXR9LcUvTilsdbtPx7potU/706e2bk/oANDVxfnzfGbCZFuqXuTUz4WdAKOWpA1//A0
5J9TI7U21IgkDPhU+1sbCv2rkOl4Muxo5e65EmJwz5HqqngKcrkuZjyEUYR3dKd7gV6j3jSZj3nv
IO1LpWQ3xTSz/ED7/PHU367PRQhLb50nA+k0wVM4/6Z313lpd0oy+MLwEIOsZ85FmN7jIk3DkPZl
miDpm9wilgnnzSmSTkfvpBY2CgRpjuWANSZeXonf9BfrcKfTVNm7o+q+Wq5i/aMQaCqH0A6QknKi
EjRUayf57zjuhx7JK1kmW0SGcF6oFdRO946t4PjiVK7+TWuz8XEUQ3/EtFuxHkwhw1u7mrVR2OYV
SgNZducnvUVLFk3hhiaFKOUuKnxMkkql7+6gJ3W0qyY5wkdTwzTbjVowlRuhKdW4HULNQu2U1tmD
Zo8aQAYSpQIQtIISuyVaOWzT0Z8F/9gqR2FbWKEoef4DwpiFJi7h1pPULZBqUCmRk6ZmWGyrxile
DaVX9R2i1Q5mTWHZvZZTlKEsZcQ/fVEX5U3TBmKu9mFIv8mCcpZicgsURnw/WIOWX9vUIIYQGZsr
J5BKF1fuRCMKCwBpeMBznuyp1O5x8pm+YqHY/jZHtb9tIDHubHp+f+WqrwwA4kv5qGFgf/p4j115
YkiEgJnxfGuwfBanq58danW/Nyix5sENfUSYiLYTHP94lPkI69BeycV1ffGQ5bbU/VjxDS+tIufg
61ayh179/Q8H0anUaCCCVCyvLWq356dlsHTUS5rG8qKmr/aVabm7CV/TlTf54uZjFBvl6ZlKp8NM
WbR7Wy00B9XXbG9AmXuDeYf+OCc5p8o2166+i+udZhYnf2YmE3YTQZ5PqO8TE62TRPEKOzZQ3S0/
JerYbNIkV26xp2h2qhsOO8cs1uBVVwaeUYEkGFy9UFQXEauIp0krEEv3LFrSz3Zd9tu0ytp9NGU/
HRUJgziZmh3KS2u78d8ywNmVB/59BrrAHcR8lPv2fM4V6FPUoaPk2ZE2SSpVnfAg8dR5aKUSTTua
YAoNYq3uHugFxid8kMt9GU3gjjMIp2agUriwMLx5MpEX+pEVsf0SIXr61KkJ1oCuL4viC4WVCKGj
ZMz9gxb0ljwQ/hR73JAy9M79sJJI7elIO0g5FLeVpevVxi6B3ey4Xu2nRLObduO2VlFtkZDCjKvG
zexUT2VQItYxDZ4r3CBCRjKNni3F7Z7TjAO4HbE98rQqcx9R1km/x4WGeasjXRRRUixyvESxktc4
HLUObbK+/2XVUzshhyP1X5rtDyiu9FW2aXoXp2DTlA/corF2lFo1vjaiDwyUvY0Mh3UpZjnBWA7o
JwvjZ1YH6u8CCjBZaSyRPpkRpe4e2X54z6EI9ZtRRInYwTiVv5IsvVG4mbj+Ax9Gj9GwGU5KkvTI
oLvm50ZMqDAHUWqdqh5DmRBlJ3vaty4+cXYGSGEjQzGGu7ox2p9dCG1nG/UdEnKdbnQH9NFyuadm
Hp00JdUD1C1biilORd/ezqmk+wUqLXgn/d0aafKamWA4+DaFq7zNKr6lumd6FArjV9OpJOovfijQ
fepC+a0xJfZhLvGW57RTfDDdMrip8Gj6Cz18AwBo2RqPoYD3gtVSitzzAC4+WLkcLoKEefdShaBr
xDemLnC+e3ucUmxCg+hZlWGAsIeq7LVIFrvWLJu9LNGmKjHeWgk4L6u7dEBsuIjcsNhSuktir6pU
Zm61ToLROY040VflC+zBcVspSnnSxz4+OphLHHGPELO9ln4y6OhOWADd2dKK/jQFhRNNykIhhjYu
bPD5/nwXs8QWn9dN/OyZ3xHu8ZQzdvHQmxuJJQjkLt9deVouc0JiaUGfkiYEY8KAOB+wTVO03pH1
f9bipN0YtjId4wTOeVJk8mnqnPFOTRCHlmWmHSP8Oz5pqC//9adPD/UKk9Se78CT7i6eHtVBf9vJ
Y/3ZDnx8HfGiubP0bFz50BdvNfITpD9ECzOJm+7E+UyDsKsrS4YmnUldEPoIawemaq1CePnAMQrv
GrVTpAbxoj0fhZtLt4GmmZ4w6+DBNvEBTHN0mXyEBD5etctnxqLeSFQAaOrt652PJEKMitQ6Mb1J
QggJaXuM+RgfUcGH6NvhIlHprcGFbLl/yA+fdTyILyj90D2ErL143/IxBEwaSdOrdbfeWootvwdD
ZR7c3h1vE6vvd8jeFHv8Qdas5q+cVSrdM7Kdii8kbXtxPKSOn09WZcLzs/FlTBrri91aMRhSEd5q
syBXUY03XC7hzjIL93HQ4hvXSo+NEv7z8eK/3QrnLy2PLHUbuutwTqkwnK++o+HDUhtl/ByOtrLL
ozDAsizTv+FfpxzVXAl2ZeNop1KrAzxK/fImMSobqJqhfObNcfZ+Ehsny0mcU6S19n5sIQhrftk+
2zKPbhtjHPcQnTw0i/DYjGJD3trSkScLaMQtbjHaLs7RTELcfk0n89q2oj5DbsoNbF80Ja3SslK3
FcKTftc+iYmSwKbsav2kpspfbCv4tJBjMoKYZPr68aLOEdn5mlKThRA123sLeuOLe4BnPy6zyBAe
hIpp67RRdh/ZQ3CTjWn/VNTOXVymkKdjHoeAROvjwa/chIwO44d2IsABQJDnX9QIc0ymBgLgLipQ
O8mjEi8bdNUx2XT+thHh34SmxEyTn1U9AzxK9xg21k8f/4qLkiBn6/2PWGxw17dbnOBDiz5Pp24H
12Rb9dQIRIN2BqoB0f7j8a7sY1ulNManxraY1HwRJQ8wInqswCyvVjMF6FycJt8MK86+C966T6IE
e7ttVCcNtk3ZGN8IiTQcH5oEJf9IH2ch/NDH/TRA+Dk9tL1Eq9ECePuNmAjYH2YKVrOpgOKWuGDJ
5EQELsCBkNTB+cDF7BtuCroC+S1pT6mm9RK/h175MdSEbR/P9BKZopMI0PiGtsnQAE7Pv29VDEST
tWN540CHHxNV5caVtfsYZ357oGapblR6WqFh+WA6uyf8eNFF4MeWuEgcJA5ua73Vy2/NDyI/mavN
KvIAiw0n9QL79aKyPDB/9XOeu7+4vfqTHWbOXY8L0h+/fwzH5qYPQYBBFnY+/wi4YxWJwfI0LTLu
RYGlThh14c3KMl/eH9yHQMQREKE3DQ3/fBgxY825mW3PrBTxD8B+6hNj+KxFuvukF6imBkqjfDNG
RX7p8PN4wEDsrold5SfMNxIDPQvEPtBxTtmpeuZ7Ls7KOzU1kmiba924gsCYj9P5jTP/WPjitNe4
d5axn52qUdk6o+X1djCB6wyQlwR3CdtRrslkX1kX7pY5sX6DRi0PWmKVvRWVhu0lPY5JgetqR2Wq
UR1VhvSE39Ss4Ny7u7pz1JUzfmVkQVA9R5bwvC/K/jk+W9hvh8GzNk7DibrTcAiCzELQTmmRWoWN
UdewcP2wX8NnXLlTqYcTytIm51IH73O+GaSFr6Y9WOFzL8NnHfXXPQYj1S0ZbLmLKt3cDFM/bRLi
2mcUfP8yUKtYmfzlIZt/AUKFBCoUH5EfOwuoC7MRulqI8BmgDZkhYgRbGmQtjo+gH1sw0H8cwDMe
uQRgbO4Zmjvn4yVqZgdj6oTPcVthhOLI7BRUmbntageJJT74yvwuc6YZPAS7x+KpFuDoz8cLAUOn
Y02dQbVjxCMyBVGX+KYc3Bxf4QBpmRD5+5UjfmVMQR0X+tIMvIFieT5mC1ybVrsWPesoMX8eMb2V
myrEu/EhGBU8Lf08Lb9ACgWvnOgN1lRBV2CUF4JxhOQUBLGzMfWu7zeGiQhzM1nGryzsA3VnjTJ7
io06X9OsvLILaDUBC6a3B4xneSlZLkKkBb7HzxmboKkpPXVRZJJ448pkoeH48QLNa35+q5BiGCCA
UakjPH7D1LxL4moRTqJxgvhZpIjOAraKd7qQmABQVV7J364PBegXCbo5Y158ipSiOv5jTvQMbM3B
WK+I7ws1zDAWl3JlZ1/mT8yK1XNppXFbLouuXVIpQY3F5rMxVcERMgdW5iaiyB+v3dUv9W6URTyi
4FA0iZhRQgOfylbFotV3MUhVK+0ArWba/RfD0RuYoz68VZZbWR36znY6NX62R2H+X/a+bDl25Mjy
V2T1NPMANfbFbGoeIgJAIjcyk8sl7wuMK/Z9x9fPCVZ1iwRpxJRa1W2yliheFplJAojF3cP9+DlX
VVfOtJ8mCGSGgrXthnAtRffV1kGHraGY4F9DPW5hjsJaNNUU2scnGZg/Bz2lLdRddWiNyAilNC5L
O0WV/nc8JC8vAxSPh0Ri4eN+NaYsgAirH59408wGrOrQEQWezg7D6KlQ4rVI+nMYD4Q1kjhI44AD
Bwvh4+VCSHCHajskpxjCzsRQ8l07CldZpb7KvXKyxngPffrjWOV/lAEETg5VHpzsZTR/A5OwOJiG
SJJoUgpb6Hcw7lFggGc2m/qV0VzQDgNBjsvA+CHjD24fgI4WS7TN/cYPRaSpwGmCfg40VLU/cvTR
iGRIcCAjcypoHjSmILXb6kh+dmjrhPxfD56hSAZJOcBTqvgC6bvLcJ6Hghr+3Gi2OcSzAzbyuSNg
fkjW0lxf7Cv0eGDXoh2eE3jyhfnOJo1Qb5x9AZlhY8h4ib+t3EhPIjeZY51O6Nhc2cdfGCZEVbwB
HwVO6AXxoOTd9dAumE6mHyOrVvf3EdLhXtz0L2iLWaN9+sIsAWyOtnQOI8Il+YO/u1A1+lZW9kZ2
CoIILdNFrNJWNsaVSf9i35q8TswJWJDU0RZuVs8mSS06NTuB8gdVNlHQ2YDWNVroVmLn4HFitaya
9vfG6TP4kiNfcPTAyYUT1S0HMRvrqRe6ID8NUm1SYCp5yDJCeKAfRdcEwMCtw2I4ZaMKrH0BxrY4
tbSHEtzvDEdoUCn7ILm2LKgcRwqaoerOrI7qvJpE/GKuTYSWvAqGzC16Bz9OwdCZWRDoU36K0y7Z
meKMHLsIhdByNNuVefhitjHVSBKiWIVk5RLT0bagdDLQmn+SwfVE61wAyXMKMu3vB/5TPy22OBot
gUCAV3gLHD4+kWgMEriXkuKEhiYVgHFF2/q1lt3NVf+2q1FKQc11P8dB7yKxUzhlIlcHsJIiZ6Bp
lVPOLVp8hPKlLovIAXgqt2s/HR0IX0We3qf3cqyh1Vsu56cAbXY0FdCD9v0zfDVSwCigOgoKOkQj
i9BbGDgzZG8WCERFCVa40cGDEa71mLyhyRaxDifLwYmP9/EADfZxpAK0AALkZ5WnvFUTLMe4j1zQ
6YPyDVLrSso6pYwewwS9wqySW+V2noLSIIOq+g8oTUinfpTHG18Oyqt81vVHP5+axrGMOj4Vmuw/
oaUOIs86os0avQCtBBFM089W9tlXQ8Wz4Dz9/EaX+PEZZqtSqqhIypOiFpwIoYWu6Nxk1v33M/JF
BgIdT2AwBuIDXZKI2z9eJ7D0chwhsHBSfB/0CgOEvFFOSQZUwxpk+Btb7SQ7rkDHPWsN7cbBawbx
UMx/jJ3+zYEhQ43CKKosSKOKfDzemUwFXAOY0Dw+6RBvoiCdG71YU3qqxFbjWvPwOuWG0/ltfaOM
ebqCBPliFBCo4ihsApuog4p4ER5ICTS00ZKXn2qlN9BDKo23SgjxBfQU6W4M7buElArkUTSxCA8D
2EjtUu9NF02rMdXDWrNzVSlWeDq/8OkwX7xvEP1SgARZC/eIfrkgDBUk9gxlDB7qJoEOowIU1/0E
oduMCJVcQEwFcvbgrlOjXVzVykZV0E1HukASfTvCux5TQ0Lad4xitJe01fgK5RQ0sMa5L6LQB72e
tYrGW+D2cfNZONwCVAPWMRkHzsXmi/1sTNFdijNUo9ZnpQr1mzTgKbgABQrwRoFwsmA4f1g+lPKM
ysOMlC5YqSOBDhFo8Gml+V3iVHmnPha+KB1aPJwj52ONfTYKPdfe7mI0A/oClNIa2EK0MeqdDOj+
JCeXvaCiO8coheYeYsF4DX2C5gDO1h4alRAkuTCnaDJZqVRDaUvoi05Ya8XTAZLZgcaQ5RzR2xOY
aB1orBxS7n4p6I5SAZ5rD2YTBbSrlbRks1gZyFUBreQJQReKW2EOGxeJBTmDIqyZn3SpVoEXruca
ojUBOBSBKBAYToG0jY0jWI3my3IASGPWZv0JArV6RXxVqK+7Vu4SKovh8CDWhppQoD+hIVM2Sf7k
+31x36azDgUTycw3rQk2FggN+FC1GFEuhjq4AH1bMo+jAJmhIdE7ZDGLsqYS7DtIe30DuJMqy7VT
m2iVjAxpMD0n6D+q6GQ1qKDGoFGC3HoKJkrSNY35OqklirLf2xzrk23jW43j25Dx1JH8WSxsRVC1
CD0y80mvEkCIYA9AGlkVpQghQ4jyogN5NhAAdrOVu4KVDuJNDKCr08s5WACBFJGgsy3MY0maolZe
5HH0r7Ue6q6oucQBraGSgt0BNkQIsIC792fZz35L0UU37NB3L6LhFVNwjjoc6uwuUOX7yGzDjExz
jU5xVakh/TdJ404e2xlduWFd4dKprHC5OvEhyuX5thBTbBwuWqwwPxXTSwkMWyg2tVOS2ujgTX1a
QCCqtBOo8TxCsKiXWSGbrcwG7HjEQNY0oEUjNXG0gy6wcj9GeeO1CXgwCAg5s8nV4n7qSa2qqMOM
aQspcMCxAsdooCVNC6W3NMfsyl4iAjomWjSucw00A3LTNgTaMxbLsZVSpQIXQxVo4bNfBkUEwGQQ
pjRLJT3cordPwAEgVsJXcW6DH2D4jK8kyBCbu6rWwSBY8k4FVeHqhahuWPaQzcCnDWkCqnhByeZd
gqbp3IaDVO/Ba+vDWHZB8OBXAZrwB7lHn9xghFxFCvByKgiVfwiTLCmOQZvIwxZa6GLvmhNwZ85c
F8XV92vsU34RBUEOOIH14OgecRFphJEfp1HXNqchNlOqlSWkZuX61IhBTXoNTKVaOjw2o2KtJG+5
dftg/dCvgOYy1K1RtuCE0R/d2BQjBovnqT6VSarQogOlchHIoGH01cpt+9Vusy+ek7euI4UEJ44T
zeI5mziH6Lbq43qpv+tSlN86iFID7JvtIMjrYm1BbFJW/vCpFlEonhGRJkqNqH4uLivrgWTOct+c
Qt4RzYni7VQHMf/3k/gphkdZwOBQVOCVkAZZxnHNnGF7ill/kirjNHbhQyqq1n6ApPzKavniQgh9
dOQOAZnGuuGvvws+/Ba0OIHcdacCxNgMhxb0aKIk4CRVvRbGf14gyIkCg4UlghQ/8n8fLzVIQC0g
fhxPOYiHKWzCbKO10twZU2rQkWPgvx/Dz+lu5HvfX3Bx6I2VAqClbhxPszpKtoWeQWpNaMVXEhnk
F/CGLiQ7jVtNg1suQ6iLIXFerASzX4yvBg4QHMiAp7DAe/TxoVWInDW1aY0nS8lfC0tLDvk0Q04a
23fliP8ZhonHxamWx8xYM0gvfLyUXsdJpdXCeBplqXCFTO93NaSz7Fodph1AEiatgiE+54VfbwLc
NAU4rWNCpa3dyVfP/EayjYQTjiHLGxmnGBS5VTvgdK7WZBwqzdbbsGAJdIfZyhx/dS0OKYTQLarj
8hInCSoYoHfSejw1muImafBzMM3ovqoqYnK5+C5kiRK401h5QEHsAKy+brEMSWkowsGoJxHdxPrm
+3v64pYwAQA7opCIJMjyXBF1SmTOHZ9yfUxdEEgOF/EAlGMtI7H0x+0EJ7PCudgCWAt54I9zblVp
P6nIgZxqrQU6LYnNq3gwQCCpgEDq+8f6XJtG4khHDRHCGGhMA87l47V04KCEMFCl0wAUL85/opGL
jorYKye9ZaHXLxriUqDQ20TIm3FmwxtRkIR91IzgyY0xZDKZDa24rOA4BzJ1PvQuEE/HnEsV7Q2t
nyk2UID644xG0Ys0gvOl9Ti8jnORPMHrdBAzHITZQ/8vXLMxApt2mH1oNq7spK8mEHfHT4dvtKP8
9Xc2UR2LXgkmfTppSqGgXQQKWCHSWmcUF6qV49eXlzI5HQT2CrKYiz0r9F0vTIkwnaypn1jOmf/C
DOpTwRROa1uF51s/Omjk5NBQxQuPyJ0Zi/kDF1whzzqupbWRQYsW6jyqoIP3PAetuSKEB3TICCxB
Z/0G87EfZKtYGVh+hcUdQFAdFgpLCIwwS2eDCqc2IvieTk0K2D+4v0TEaAH4ToUZ/wnG+PtULHKC
ODNbc6hfOB/urVEJR9cfmskWzgdVrlkLu3Q+aTjXQDkUNcBaHyqcjqBANo3SH9+XKLSi4xkN6sD+
LrnmoABc94YxiScL3T1GJFc3Sqa03jigFf37bfmF2UeFk/c6IfrC8VNZBCQd1G3nMk210ww0xY1v
oaYfW5BMpVWF1i7Sg8jXKwTgEKBvnYLOxZqtUWZBmQDTUzXG7fe38/mAw1HxSAFjfpEXXLY7qlXQ
g0DU6E9JkSdoLq4tag3yH8ZqgLsc0EGuOcVTN8ulnMtWVFVyhRyqGibO0Nd4ZlmNPamF1mLSt9JK
QuKLpzKRHNF4PAYCwSVaAPl4UHAEtXoSQepDhhxJsLqwWuf7sfu8RnnWDlgvC26cl6w/2p2ubGok
zBv9lNdavk3QDLPpAiV0cY4YN1Mvin8U3QR7wPPYAMXzmVpybPtNlc6TOuknVFYkmiGutTtxiGkf
pNamraAH+P3zfd7+aP4BvAnFGrBf4uvH58vyAJwQUmicJGtExyi60tEP0wpeUCHhJs11Q+fcNNxZ
CJ+/v/Db/Hw0PHDHb0BFUM6qMIIfr6yHLWhEaowslLKGV1VFUB0IKTTJOuEGQ9ycS1TKWdSYQN2L
KZpySsiUosyr2iBJmI5SqKXUipXHBhEiiP7C/GSCz9jxW0MlkaHlm5X7/bze4H1wiILFemuzXXig
JoHU19gpxqlKhdzW0S5Eja6J7/0CtG3iAPZIyx8ihuPWtC+avMTpOIhsqS0F1hh6SUJ04dNkAErn
+xv7fF9AUQDVwDMXqPAs4RR+j+HQgjE4+zLA8IilZRqDsHLNTXz2VGhBh0UCCQuuAc2Xj9MFfBZU
iVHMPgvITJ6sqhJwEh87gCiksh0eitFXT0aF9AGdUVcxnTgArRCNIkkqQP1XD1DkTYziIoW7QycW
dLgfIUnVyVsTokmbPA4sN4xjYMlMH83ZZCwjiBhPQVPNbNKs9jRVGtTF9BwHbSJqcQ19WE3LbkEz
Pu90Pa8z8PKFFrohAEQnvPY420YYJ5vYsvrs3oBiA6guugrCwKmhpzaSNsUPq0Mvf1+HyRnuOXs2
gkhtN2Ckym+qWrViOy8j+ezPhuHgRJM9iFUR1qDs8MeM6XiYF+ANxJnACs33spJAvqtpJ3BNKEMN
fduyq317kCrJA+wjfo5KKRbh2dIkoGam1hUo7PRy13R1/FohJgXDuRzMP6pC1i/iqssSVsyJcsxk
EA+6hgENHHCCj31AOtDuoazjl2HqpkPe0zRMdayrColW4KbG1pYhN74XAj8EUqtUofvbxHoirawH
HgR93L2cnJ9T8gA0hQSa8nE5gFizq4y0jc5xCzp6Sx9kpmRGe9eoAihdlL7d1oag2EWFctcMPrmV
GO2z2cLl3/J2qHChsLkIHaIZCjWqD2GgPFHusjFE80qY6NQYIh1JWKO7ROEE2rs9+E2/3238D394
bhCtIkgCqhxnGDAxL55bj6BZ0wFEcEZZpz6MhdGzOtSlbYy0mKP5cXBA0C+sbPFPg60hMof3xs4D
QgEn1o+DLaTYlthO8jmrw+BaNzG6EVTH7KBORahlJ75TQoyM5ElZPKNTt1rxSW/hyuKhgY0A0yzA
keBLWGY+2lqWBtyBep5DHWC0sTM1wY5lbbgYzUk6SnGIZK9fiKVCdDXoAMnutXulUUEebBZVDxZ9
iIzuepyJBqfPc/VYWwOYnPJsFgdWIjwC0ySEFJBVtPzcGeKgAaAWVD0EbHtdYAORqcZMLVTLS3Ce
QTA6g3KfSVJegp4MKXEoK0P9HMmmqAJfYWC0cFvfT/unMABDD/uHfyAVBs6cxZlAb+N6qBHcnC2k
aQHWsjJkR5rZKeshtyEEErHvr/dpffME2lsaDdVVgCn4/bw77gQg34ZQZKycG71ODtA4QipW8830
phKL66QW5fuqGLR7iCE2K60Ln9wJvzIYB3mZGm55WXuqFaFpZGFSzkM9ch1iIaUA3qw5rc8RMi4D
GCBYejGYSLwvBjSzsnGQy0o5R1NQbCMrhWamBn3uLEHiKW7nANR/cnyUMLk/tSm5M1s18kBVvcbx
9umwx+8Dh0ScoBEBoT77caDTUu3iKOiUMzoqpmtxyIuNVaLGF7ZCcPv9nH41su8vtQi1ENBlqgpz
ec5M5CbHUsgowqI1tONnW4HjOQJwJPNAoAtoyccHigxJBNlSp5/DSZGcRIwyD8hxBRKdU77pylLa
BrICqS2xmw9TIkkr9vFzgg+gJqS6AT8AZh7juYgTInWAr9d99Vyqo2nHZuZGYZwSta12ALLe97l4
bObeK9T6ojeitavzMfxoqYDeQbyOo7Smo6q+GON+MASxzUPtPM/jfOgSSTmBVTc89Ek7M9BQDLsk
LfNjoojZT4i13+RFxIls63gtWuR+YHEjCG55vximATn/hZ9orM6YjToTzmKN0wORjAGFbPCztBc1
XrvUM6jEkiofS4WaYLl7HYJu08LIoqN0aCY6t2UkQWvaih+/X4SfNp7K85Fo8oIzkYE9W85PkwRA
YAMedpK7KXBHUdubwaRsDLVQCkjnZNMWVL7NpZYAOlPFmYAsRJI/NIESrW2H5dbj+tY8Rwa3oiK0
XILEJKOOQh3J5lNeylXImkkoE1sOEblbSZXkFM0mKFVooEKZ91YphGjmzypwuAWq1d6Z+F2fjeBn
n4Bg6ySFzYqZ8vrXoEZ2PYOciYhqo8NsAhkMZtF8zve+kQ4GqYtE2NSpqj1VQOLvUVgYavSERs29
CTfaEfSRlAMBaXn/qHaz+sMSy2hfFSJKCwpOSxYtcnT+0azmGbM4SMZbU5laQHrjbAcBQQ38WnEu
E4RspcxqnF8EsJiU84jcbprHyK6g2kukMYvW5Kk+8azwUxQCBXRrAub6mQhIDNpcGsoquQrUpJa9
cQbkhrRhAJLHqDcbmcDeJy99IqfXkA1qkK+bk/ZKbjtlg6A7fYykWAUgGSliJAtjKwgpCHmRu5Cg
vvO6sg65HXi/QXCvEBoBkAC97oArLc8T6awVTRbjXtGgC07LxExb2veV5GaK2LmqHBZeKBWZK8d1
cjVx7kpgL3omDUlCkfVcI1WRlhsWWi4ougB5wtsy4P8WMRaYdqOprgT5SoCYCEjTN0hJ25L+MzSR
x2h0h9O5FPpDJsVHbcbIFf1GHZM/GFXjJtCHAMlVEOWg4eKNr+Od2wfTitZpvixepUWnU7RiYgbm
SXd7hNvbrBErUpbh8HMARzRIPFdijk9AJUS1yHq+9ZfBK8OCfnQdbddqvqFnxtUsX0bpoZEuChRl
TaVjoKpkXFhNBTtvHJ/11oKS292Ehi9FLWmgHTLDq2rTVnOJWPKPOI9dMavtlSWzPIK+3R8Ak7Dv
/P6WkmijOYxCIqXGFeCxbmabXm+bZLRDcvr+QksXyq8DogqUL7A6kcVbjIM6lCP0gzAOCZEpWFFo
T9CEQtZivE+meHmdRZAXKX7ZDzqeR6QSaWjIQAjJ7JgAGvLbuvq3D6rwv6nEPxUlCFcCCPm9icb/
x7f/9xA9IcouXtv/w3/tbz/n0vJ/++6ifMmv2vrlpT08lMt3fvhF/P3fr88e2ocP39h5G7XTqXup
p/NLA6f27/r1/J3/vy/+5eXtr1xP5cuvvzwVXd7yvxZERf7L7y95z7/+wrmk/u39n//9teNDhl+j
xVPR/OV/7V5e0igP/vdfvCZ9yJ+b5R94eWjaX3+x9L8CIoQsmAXgJA6XvHo9vPz+igmYIDIKqIKg
oQMLIi/qNvz1F0GS/oqaPn4HEBcgeXnLNOigfntJ/ivWEH4B/FoovSGt98u/3+jlb5bwtykKXorf
v/9L3mWXQGK0za+/vK3udwYTiHgZ6j+cgh4IXoBdFwYK4gRxOuIo7up9RrR+FwebqN6BhS3LvLZm
OjQJwFeUI2evQgFO3IztRld24AwjU66g+WSbIwJKQflIQJ9VRuDz3YgDVfRtbUIIxNaRV1NpU7Kq
uepjVxFcwd/UQO4aVKv2mczRZyzUwcG2rXNPGfa+7g2h7XdUS5neutm4K6F6UDg+WLOm66wG2OcQ
7ozb5jp7Bqf86/gA+Ix6nAAQju8n1cv8NTgn3y/fjdDiTCEjrK79UAWZn2A3P6cX40fxs/op61T7
Ib70ITEepZIZj8XP4mf3kockScj8OAJfeIVuEN/pppcpAjAGFo8UHXrNNkO86+InPQFgvXLj+dAo
dIqdqQA2BhxRoGy9T4VXBNEQdAjJGF8O04pJfuPT++aRzMXxxEjLRvEDTPpg3JX1yUw3ornThJtS
RgcwOc6vwsm86/bZ9Xyb3Cu2kJLkHoe1qqdQb7AqCjZMtJGW58EnE2i0arRXEwW/+G5TfbE2V29z
EXb/N92murJAloX/f4IFsmYVlo0r//OswhdzDp4hBDO8/I9jD0/ovQupMgnEQnqmK26UVyZBi2MK
oQsk4n2dJVO71o+wdrWFkf5PXm0ZsXGfAGpRkEQhPQU2gmVEVKtzEag9iIU7qrsThRoqjVnMsOmp
ZcPE0xkfGo0YeuRZwLQV84Q4/bPJfX8Dy4A1S5O59EHT6qruYIP5EGpCHWCmpElBJ0W0u4m2e+Ao
W3R3XpsP47MPeZkbHErA649/hRaAQZJsyyt0BlVogpxdtOgpj9E2Gykko3kt+iZ7CU4tSmE6DaDs
eyMcFYO0u+hGRHOkgcILwYlmk4q/f6OWZDQINJmGGKAptPsRw04Kglx80thxS1qf6tfBvn0NMybc
CIf4PECGHSWKbXAZ3M8P5QguHZofB9afA5X6Kd37pNvXt3pKy5TsjZrod9Jt84yuhovpx7ALWHau
CNolozN4AFCKEjVyrTgjDtMVnVNaQHo2pkPozPeohYYMvKzRa4hXX8un/Kl8qmMyBPz/Skn047N4
VOB2ubgIbpgq5Q2S+0CRpokLeHENEiWIj0AW46e8i1hjouxJeN7zqnV9tAsDqLADkHqNhHV9mhf2
/V/T/M84zWvWZKlB/o+2JovSym/GjLNwgopSRvaZ29Z3lrrqR8kMp1R1Szl4GWQVLBRVRFqjgVYX
6NKooKhr5+21Sy6cwz/ikstT32+Pie5IpCeB7wSm4ONjJpqcVAAeqi6Q/XRkDb3+AdDlkXYruYTV
Cy3C4b/7QvJXTg8iPjiUIKUH3ZbFKEZyEcpmU0G/wvd9qpjFQHIDymlAf2zkaBydphyDjWGhv0oB
PaYjIDNGaj3ROKuCaXNaTihTTJk3KWG5DSFqQlWA1sHgGVaOPsHy1seqRGVZN2GSYz/JmZ9cj7Ka
gvCtXWuEX2Lq3ibo/eMsJihvEj2qo1h1LYVmNByg/EJnnJpmUoHLyaRpT4OcpRGDM+tBdkfEuxGa
ZdUlHIffE+TOjPGQP6QZMQDepWtO98tt+v7+FvMaZKkIBQfc34TI3gNbYen5KSi0aHxVX5h3+sbc
yHclzgbmxfDYH0a3PkQrFcG1KV8SXP2TT7m28G//1VPOV9ziFIjY7j822BJRWoRZLsoCwrzqoQI7
DLq/HpqOABxIvz/HrS2tZdXiz1haa8+6qF/93c/6xh20HFQubyADDcj/t7BaTR+m8QwGVPfuTqQX
FwFpyf39zdXVSlbibXK+u87CnARmDr5Cfp1pG5xbDxhAIm59N9i03mPp1R7aC22dIkD2GjISV3AV
CnolgthuXx5z8vCwZbbg2lsdP0Ql/ViSHyrRSU6O0OEi1mpQLy8y82/27/3ALO1LPZpRhSZxt0At
4Az756PN7GQ54aUU2gmtCip69Uxz0A2dym11UYsUEqMGOsZuDG9lQa7cy1u18V1MADaNP+1e1hbM
m799dy9/74L50m+/G/83hr9319HCAKnIDAumd0Brpm+bnx6cTOGqFkgJ7FVWt7X5fquMvLveEFeN
iCql6rZsfMpGZl2k1yBt0IDoCVkYMfg7ADtag8QbJaKWcp30SB7SiqFDL8VxaQ1rsbZj3ibi3Q39
t++Y1RlbFAz+szO25Hhc7tAlkrnRO6tPIqyQPKOFK+JYTP2NqjLpVaFhAi1UJqwxlqyukoW5/NNX
yeogLOzqP2IQvkogAg0MYjzex2d9audR4kSaB4DqXMZ+FuRn6Qzu4Scok9mdEzPyEtikYQ0zL+7p
qbEVsrm6OqK+Tya22U30bsM2NzHZfG8igaz+Ijp4d1PqIkecdq0JAmvclOiiuM3gaKh+0sjohNe6
202kZ2GP75ptsWu22Mh3+gH17hMqRU94Z0mFzYSt3zoKuRWc52qj3Guso9bGp9UGWou2eePjcHLy
7dMtWv8vdRuaVUTZeGijpCbTPSTS6LgxWeS2xKD4tFviXqJq6oy70HkBXZA904aV9ku9UyEceH2J
1JRgI3Z+KQ4+Uy9b8iJQ10tcw+4xgDqh9n1LEvz5hJrPJntJ4e1sWpMteBWd8BGu+jFwGwfStHgz
SHfp06V2INn+0mSGrdmeBQ9l0BL3obOU2I3TEtHrqYEfq3gH2BNo5Pr7/EeES+pMOxtHni6TXNH7
Eb+22875AQ27LZ7nKaFPOtvfD+zH0SQ/kN6iPy7PGXWhUrrPSeGByRXO2P2Bl8CwT7TtFjVJvF3Z
pjz3JjoQNibb49XpBIQqAUSQ6PausfnHHTjFye55vIAIgtPRmjV2y3Ydfb6VYfozAgpwFtNnDb8H
ynG7Zvk+I71zt+vIIfWAeWZwEGygd4dd7NWsspEdugj3u3zP/1jJaif0hm1/V0GhgZQFGei0jfex
1wHESlH5Id02phAbu5SRPoz301a54Jfld+hTH5+3ECHGR0Kej/ea61+Y5GHz2pHbW/EEnPNIREKq
PUgqMcal3TDxzr5PvNbWSW8X3n3DOjaweTs4xgHDLNCReAFxJzKRTU43A55vZSfw0PBTpPW33bmk
Ly47wBPR0Ki6GmnsFE+KBzg4XuFG5OIwstnJ94PNLg0Xjd3b+8azpS1u0Zkcm7KVqG/NUix74P5L
LMXa+CwwSXVbVS14C/j48EXlH4yLwT6AWhQl7p8Sm5lFMrp9mPbUVlzsgZyITnC5326vTivDs260
FmH+v4zWv4zW/0yjtYgd/8xNuWYfFgnYP9N+ggXyC2OOshbkrTg16SeEv6C2/hyCfAe+qWY1E13u
Hxu7d3qnszt7dmZ8zW5HZ3RQe6L8tWlbwUu2b+/jFSn+GqCUTvGQe5IjOeZ2ZjKVmObIdkgzO7Ej
O2aC3W+Mc7/pNwLVGQIaZuFrhIhaA40BkTtq1E5+27GR6mTfMbu3tW1vPwTMYqbNPSk4ebzBFq4m
eFEg1JwBP4V4IUOdBmd2RAwpohpY02NMQnLzoNCHEj/nR3wEDe5LRs3LAt7xnLiXZ5W1CIx6ci7o
Xu5IsreO1ZPiznQPT5uT/eX+x72OpEBINinCh9uCWGR+89pw08+7Ww2xAvIZBkEEOFGNnDryzMfm
ld/Q1SvcN14f8DoPKp6fn1EN3dLYTpzASd0MwatKJqdzSpsPC0CZNxWbHN3JWOnyoAA9Tyx1v/fb
mM+VuV6E8hGIxPKgLpD5x+x1GL2OmvjkM6/AlfOZ3PWMVzj5NKrbwS693DPd0hvZZCuOiNKjjCRK
iSg8sqES5gR26MT4Lkd+PbPRcI4JV5jhhJh+/rPKhRgpkhmxE9kNTfE63u0UNLLnTeYmeHXcJAec
eSGSJF5kBUIa0ZkRgoIKaD/dQaoY/1cvJLe2B6fxZntiiPR9WyayM9roEEA0XSIGw8PgQ8JdRbaP
x9DxOdmI3piBiLuyO5rtKlu50F3JEZEISr3eKRlEYhCBa1j2JmamcFoqb0pKc+Bp7HBDqmvRm4/K
qdhXnrxvXRraAQNelsZkxu1I23wTEYLw3K7c3MlsZ/DaY3sUHZHlW/ylw4mhz4qGW8jXUahJYAnz
0BNyPzRFIInAkEa3Pb5P7YKN+Is9qsnQ2aIQ2WCt3WIodsg7IQCFPp9t2jo+DTwQgna+eZAY2Bh7
ax85GwvQOf16uugcEnmBR8GN5IZry2fVVCwSVv8yFf+0pgIdZt+biuVh1+9UIUHTPE+ONTAUjQ1w
LAz+6Pin8XfH4GMvybAR/BXtDoQTsA8SE+0JO9B3RToBJZGz2MlcgT71OLBi0dpeBH6cuwbHgY7N
dsYirGcDmzClqbtl+aE9DJ5+N2I9q8RHHnbeTheAHTDsisDOHcDP+fkCu3eiKP7jT6oXIjnKd+G5
penW8lq3dbH5HMUF+soLj4WHoj4133YOrJ39vUkFpcXKOC0qGnUfoxt2qFVXQUqA7+iO4iR/GCh3
j52tPc1Oz0q4xdnR7lJvhlWC9iZTGLeT/EMHJlWnnZsywKBhMVU7ZY0bOyHGLcB/g0RoE9g+Awgf
XwO7cINtZKdO41au9MhtbwLLmsO+xqxwwyv+exnQKfy90SmC8wWkjlUH/B5sr/TI/4K0iZ0Kvx8y
zI2dUZ8JGPB+l7n8Xb+9s3nh7yjwETr832CbOtFW2lQuvuKKkV3Rxs1w3xHmJXUgLY9/E9xZYmd2
6eCe8Iw5vADEGHAH3Or7LMRzZC4+D5nLn4dnLoJtzOZNwe/H4V9xn3iSAu/iV377vOB+gv8ejO2x
32QwudzsGgggDCQUInqZeBlihj0UARE/pMQ6advGS8/xWb0rPJhv+Nb22FxL24GNDij83O4tyBlx
sufBDJoJmMQ6N8csqDSkCbxcZ8NjwH6D5Mgt3mx0wdrjbMO6U+5dZMxXsOHrccQciNglvl3SltZU
ZOBUO2tUQkEhYaEtXEZO4oR2aDOwSSM4EZgA985dVwWHUDu+PW1SN4BLm5yJZXitdZBJ4AGFinvt
He6qQ5fnKcBkAyeAptnzxCS6N53yVUNg4dPwAGo9NhHtErXdbcCuCqB+XMhq0tw1z7EbMbh5H37N
pwhKJuwtG6wpVMNIoiRjIQtUUPDCuBq13Mpr9s3ecK8OFVxlDTd2GOBDZdx4TRN2Jzna/2Pvu5Yj
R7Isf6V/AGXQYh/WbB0ytKJ+gVFCa42v3+OR1ZNBkB2w2qmZqt5JYyZFMAhX16++92DRFTaoMnOQ
Pb1f6DyI5KfIEnQPiVArZ6UtOnJHV6hiYzBlTN9wGgfxXIjcBhcEszVKszEyuLZyUzmg4gNjayaB
6GsJUeA1GPVbx4Wch17mwBW+qBbCslpzNv8gvsqvlTG8eqDMyojW6rp1FrCrM32khjYyyqF+JWQF
V46xGa0HqzWZDY4WmqdnI0ttzyx7Ozb1DzSG0z8+Yv3whnC6frrdPofk9rYjb9D6XByY3jjhrbw1
VlTb48hIjtTFUpEbOkqBbzKMpUE9RC9RDPj2dqc5pQE3iEHJrDA7R9t7OGEVO1VAnx5AWvRIJUPF
20sL/ia7c7JVhoOhvJDuloujKUAHA5LhEReC1rNG4hXce50lLH1niZOk6jiafIHqKDEhWg4ScnX0
2MX3If4A/fTAYAvombpiZwvF5rBxwlJ+YOAaSm0sS9/yhqQP2Ji17jvUvUdMzTYFM9l5u48MyfGh
7YL2U3wgrw1LoIxawKsajlAx0LUbj2FmXBbSOf1l6l66sEimLh0xB45p21eIk5y9dYXJn20SemGp
hkovBSIoZ/ukf6C2B73Q2RbCx/IcgB1bo1HeSBZniDq35sBgm623UvBzvWBNISCeI+r07sr6hqqp
0jq3XjjS3IKLGenurKmCq1E+Bo3VSq1o2dgF+B2018Nw29jlCb1kN5XNEXA7vA+c0OZWgCh1KGcO
wYEzyCrK66D5wrcZ0SxBfMDM0NAQctcf+BN/CtbNI7eVNtHaW0jb9j6ze8LgrzSTukjhWd1rsA0o
L6R8GNBdxpnLQjJEdoR7K4MX/ng2g5+8tUhKWEwidFiQjeNZKi4ZPSXqYIRuveLMXvfvOgvvgju3
xd90+1aXF/0KnNmOT55J51g7cNgacNzVJjTY9NYzYujY8Evfd/el3RgF9M4A/C3C80EFJhDpwF5C
XOIBQnsENT2Xug61ugR54pxwgr5dvcQwanKDP8COw/2nJlBocwt4Q0GFcJdS7RZfW4uedAlXKxWd
lDVT7zr9Dm5GiPwCiTwlnLGwTkGI0BnsYDfAx8ngiamNymg85fxhoj0reBN1q4J3YTN8UDUH/3gD
tZoFh9XsDuZW/rFFLqSlrKmTVjmzMQ+6O36FKpQMn2FuWFQTb+Bi7bFr9M97c4StoMHmEAi9wvS6
amDYGsxUDzsSY8/Rg3Gf3IPNLVw9gTmDswIlJGBt1OCF4YmMURrAqPF8au40C5bo4OC4TspZFJ13
xmHwSOWxWzELH5f5/GHFy9audW2RblkkS6Z37VLa4Lio0534z8wBgtx0TzKCAyClrWuoC/w/k6KK
dNUfAhXtsO8jTIEaEdJWNQT8p8I1unUXzBGCeZXctk6/ooIZyoNFn4DeVngiVSqglFipETjUGBxx
iV5geVeLCuUPAYEcwgc9jRBMm7fWvKWYr5SQAygFne3DBITSgS1I1igb3eW2E1iprsfvDRzVKk63
QSCkwPlpRgBSrm0AixVEfwMdY4PobotH36ZUTS3k4p7uNqQijB3Q+g0VQ8wNfS99VdUrh34vLUKb
P1LJSa1B34YZBWsQ79ZBdjMK4ayNPW1c8MvG/mVj/yw+4ubMiYm7HrWmKF7t4I0LofxSwVFByXum
bJLfzCVlzhsvdDYXCQC/jJdfxssv4+WX8fLLeOn/1/fFo9QDes10mUR2OCZJPI2yb6QawCe9sBXo
xDNFgHNjTBKE/p/GmDfCJqGCX0bYLyPslxEGveuXEfbXG2GzWvQkUPWf0qKVGX48LdFg2SJKtB6R
kk4Xz3GPfEED5+la2NHAKs0cQ/yRwFmB6K50jiHmsE0V+I1HQzR5xDEk+JpG+GGof/uH1wh5eqrx
+k79spH+nmmEfbsfl3Bvo17SlOwObgPgXug9kh4zw0P6G3XIUJ/HDz/ritrHc3lfsyudxDr+fVc6
G/46R9IvLKP/oeEvNNr8TuFBw0TayQrdGqcp5F3Zos1PW1Pih7cO/jrqc7u7e7sb9Bc4VdGMndzh
hdyAN32FNMEOnwXqWqf+PvihFqPxchzJrsBbKx1O9RuG7JBKsEx36a6y1X19z++FrbDpD+JNbuZw
aBfIHFEQrqrgWiL7/f4VTc/IHl7NmOzhihqX45JdICd1OdqFIcHV31gZvKO+xenZYkAya4H+L+hn
A+Patwj+uiXj8jEmyuHj4+STE8IAmCtjvAXG4QMxAAFriBDYA1SMfkfTNhlrdbeC43vdEFd/ewt1
5H4g8gfv/11p3CG0Ab+gRBeMFE5khTT0K/0NXf3hDntx3iM8GUgT53fQpILD2/XI5Pde9IuTmdj2
cRBpkRo1InKV6ccKIR/9qTN7IyMPCrFuUIhzDxRicuzJzbmW3UbyMjHXBPkva2TQ3KJGxgRUjAFg
IULDdi2CK1aK4FVoBghMYC0hfK53b0i1Gc679oHcl9D8mIOWOqeTflGqL1YyUap7AHRLPY94gPyU
P7jvSLO2u6VyCp7lA7qrHfo9gJ9S0vvAryYofWQ1gpbmzEiUjXpCcaAIVI+QVtP0L9mrjCCfwSAX
O9QrFxVeOgoH+YNsth1pH6+fgDDpdHWuHkBC1X/cjYmiDiQ1dOl1cTfQRDlAnPadhkAT/RU9iIjh
kWADWKnbxEqs2ETr+VN08jdAJkbkLkBEiPq0aX7w9TmdC+yu7eVErQcUkChEOY2tIEIl6ohEIRQi
WPVaRR4XjechIYZUzjnXRK9Rxs+ZGTKBuPvOWiJ3CRVTiGwiClidgzJoB66HmCpyYhAj6hDCjDeI
GUFrSm3pESWqM5nH6AU0w2/o7y/4cojO00rAYP40WqBivjRIi7jBhqb8DAjZ0ugAjQ+lSFzqTO9I
05daROLcO8R+kI9W72g2WnUb4ysNb9Mgs4vwMw2n03QmGv6mSfaU3gM9QfTdLnPTEw3h4N2U2qoQ
jQLd5OF4HpwQ6dcVIpiVEax7eOme5d1oOjTlR9VziHsEfnGKKgKnFeJ+rXUOp8EJTWccL/pzWpJm
RMhfE3c0X6E1hSULFSFFoPgjt7vV25trfnzcrt8T+7hPI5KmBPcPPCow8MnHHTx9aEaFDDXqHac+
byr36ecOnm/ErREoaBz6M40CUV85wotwrpfneDJCtv9J8uInJRKNmAbuIIDkE8KecxBQr+vQ7e1u
BacgNHoWEF8PwErAeJdLcIxTrg8k129ZcpsYt7enzEis8wrBEw9vbylq7ygXvX4PvtcQf97Nc4Hm
BR2xfRq0QoOJFsd4JwKP0kCmmd3aGc0Cs0sc0rjm72cGnZOW59qfi1F/Scv/Lmk5Sw+TlP0/hR7m
mDE/cfb/dbdlju2eMwMvCPcX2/17sd2JhvQ3k+pzitK5UcQFdf13KEpzSic/UZT+LkrnnNo/bfb7
91X7FepN+KKqojc77SgmQY+ecEcpKzw0HYGqpx6eWmTu7LLeWezSU7XhHCR5G+/IpDBj8h5tPGhy
yD0wmluk0evBEuqFkyyR20OQ7APz7rXXJbtCLhl6VtmyNW4yeGJCgkS9dhOd8ypSnVYZ+LcaNO8g
0v1DbgOLKTyUBTnEsPRQrDmjys4ub2Kf/ZstT/42kI0O9xyH1tOATKOlCBd3Wk2qJECjWxTLDnp6
0yBFRrxXjAeqmtNc2N6AMq6XNzA/YIBETrSSz7mihd5saB5oaNEyEUChyoCcIUBDjWneHi0eMMId
kqysZKPB5KcpRw0i5DThEqk8uoAzRct3G3CwJONIJ9sSZ2mNeV2Rm13cRFv4t1qc8G3m98XJTe7d
wEZeyqMBsQ03gURWhzv4Ne4eYEcj946FF8S29yI8Lq1+9k7u7f0hR7kMp8MemTEnqNj6wgEuZjK5
IoWLTkaxhJnsrMXydP0MZ5c5kZn/hcuU6I5eW+fEUQCkvUBuSrhqCpPmkkbbEU4aKwD3eqHOl5fF
lifPj2vbQ/1osFxs4bJBdxr8ZveCZEe8LdPhQ6NuhcF8EuxqIVrJnl/LjrxSneTkAYXAub57dEbX
ZjyRjqOrKZnaY8bobWut4NC7/vgzTOS150/M/BrIdBmvgHuUQIhGMdCgR3cvtJiMW4s6i68pMjAl
h2Zo0kz02OAci1vRtHFqwfuWbxwrdBf/KFGVD49FtxZ0DszBJYIeH0ezJEhOI21nusfrE5/ZF21q
//Yyy/gj9iU5PKJ07DBnYH8vNX5eiSnuQl70fi0UGGBVo4p4RFYoumXpGXx7cKEy5IZSxgjb+wV+
VWtBbFSypXhBsl4AJ0Pe8e99j143tyV5BFIWKQlmiYI26iH0YYUvS3KELESB0wl+vA/gbSEt72Pm
dAW6C1dOd4pIxuQjE7I+FgGuMmDyDxp5KOAApt7ipw19pTWA2wT+Toug1o/08Bi7JMb1w5q7d9qE
jf/9790UdOSP3rs58p0w3OZPJ98J0/33JN8Ju/6vIt8Z6ThFMPxD0nGOAZ89WRfq29+GAfPf7woC
UQqghihADnjPxcTTiOEqSe5E+8VHeVJlZ2jcA2fjPXidfoKKcgt+Z6CWggapZioXOJYyjK+M7efg
kwBpPNZ8xgg96msTvdiGqCgaUQs7mJtzZ69dYgpOimR7ms6voZiqR7Mp5HmeJBRCvazKkwcU7oIA
4LCCMVOgpotyePTUEJzWcB+Rkm5ttyzWwRsfIVbR2uqKRfg3JAmqcjJD0E8svh0WvU1LjUI47AOL
dYDPQjxUkSBIQx2tock7EeyfxArNBCnW+CWqP3go0LzBGrzxTPXoAr+4zmzRd3NmcyYWwVAE6ELp
4mQMBZXUA4ppKMdfZRA9A9RK+iML1r95Ys/VNLS2BtXGeEUhD/+MYtEq7B615YJFZURGaG3Ak4a/
LPAy1ZpoJQ6tR6RPeyoIfvfjw9/T96B/MIzCG5SAIYmfpvnnCGYgZGjyCA6qBNWGeo/yLhplR8st
+jPS/VGRhLJwBRUD7bnAAkhq+I2ZEs3+kb3PLTkIqB79aK5v2b+QTz/JaSKfEo9LmiwCObGwkgry
4pFFoR9vgBNDVcOKpIZFX6A0kpjp4unpfjDuBR2d63IoPc/Pb+hgAxkekrfDxzIA1ee6D2JIjLmz
nSV8quFe3Lr/SYT/bdsoVf15ihOhWpRu2uYJTvGszlNPBf2gh0bVt9C6Wdyghgi1RCggPyv9Ac73
5uUF+Mzk8HF3h9YD7+8qej9FsIfdBdXwUE+7Xn58fKCW8OToHwzCsfRwlzyh91k/oUQvQIlOjjq8
1EaBG43XhsuTbw5khufNrm4i0f+9VjfPtCay/hfTmmVaE9PwL2Nas5rCxMb8UzWFbxVtjWM5ANpw
vHB2TlzwS9eVg3joIQshpQD/jCudgcGj1d1Ils+yBcTf5QyP/rblrHox5GS5Ac/UcshjSF/h3npW
RVcKtQQAS/0i+ig/bbnWTkKuNKIoSax0RI9UkUOrUTEigNB66Do02i+StNIZNt8nLf+S+8BrSofS
lpSoIlrXsnMz/lZh+DljcaLKJWEUSW4FxolOJC3qcJGS4+v5QiDDBv7BGoW9To42ILfPNClhufXQ
n39GAp+9/F8UuospTBS6pFQAES5iCjCsKYs+eiYtlKPt7GJC28LQukEPeUIHaFenjxi5ENd1AJ5q
RddmMNGakr6pIr/ADDbUOn47bGhDxJ2Fnn417WpzuwzJYWbIuX2fqh1//r6fO5lfW/VEn6jypu4Y
BqvmrAKaHPLCCh2+L7g6CqQVFPaI+0IbI6CTD8UM26KOj6qGCTmkyCYIDCRIDA6OhGq/Etz+8HIg
Senj7vpOfc/rLshjItp7tWUYPsU07yCtX6iGCa0MaidcGlSlfTDsVkc/opzsaZPFVxGNhWjbRntb
UjuEFnY7zg3VBOjUO+qP0VGIfnf3cfq4PtNZQqZnfsFw/nxCnj3SiST9i450jk1S2LPLjfrr2eTc
bZ3w9cSLhC7KQYMJ2ezXM37emYdPc5v/2MPPQBNXbvk5P+KCKMNekFi3g0jCbalwgTm0KUFjEj3a
hPc1WdMq+ECPtxlSqhq0HEN/DbT7yskWzRloxtMbjTg8mtdvytydnmb+/nV3mptRIqZN5P8MJWJG
Gp037+LE/gRpNEskEx6bjIGsAP0bRMLqaCXmIZEX2hIkQKXT1rdUJjDkqTdg89sSkugGOEAiy90i
F9FGLuMJtfn6jGYyO6cpN/07zGnCX//My/Q7HOX+x12e4F9Ofvzf/6ep6vI5Dp7Tf5CmfH9u/pF9
/ONUP9dBVQev1b8B9CVlAf8a+nJLASrfy/Qfm+cSi3z+DvuSPuEH9iUnyr8Brxs6gwpgVYVTIV9+
YF9yovgbXgJgDaAxgQ8sgah+B7/k2d8kCajpLMsB4lIGYuZ/gF9y4m8cx/NAJhMASCyLqvhHsC8n
HAXPlyUgiascByQ3oGBOZAkHBOqsd6V+HzGlYLAM96REBZBgUlYBhnY66n6JsNrFbv1OIpd4m1SV
uxACGFPhZaBTq7zESTI35bd5pSqpADjl/dg2rRWwQM/0C0BtXh9lCpdOhxFEFQJFBQq2hv+f5TqX
h3GX8Fy7Lzk/Xfth4ox+2BvxKPJGyPQt8Sve20RdtOhT9STHuWfPzODL5vKSylEcZk6goODnqNgF
78zUthnGcSj3alYD0ziPNKvLJclitRatLSspWiYJCz+s7yHvuGj5BRMBUE3ItNiJuBKthOVyWDW+
EG24mvNWXpt7L4Lc+jM7NVUVWZaniNG8oCgUBBVQfp93ih19MZQ5Md2HQupbchpChU49xu7SRHJG
fmxh7Y2VCICCYhswSLtnx/yR8/1QT8TxrQZk7mvK18I2ZMtimbhxv/HdUHNiXmksIK8Ldu6poQVo
6NwR2WbfyUP3wAnAWFMlbcAxcK0e1Wz6JIf9aeYIJoFHLE3lsP1nYHbgoMsTizJNBmZoBTHeS1ok
LouU63VllII123mVrpUxqzdi2W1FwF6bfjqwVqoBeOH6JKgC+Yne0WQVHe1FIHHzvAZE28/bm1Vy
J6lSGO27tOZXcSzdhwA7N4VObqxB2Wmjh0i1XM51b/x6ASRVA/fQWGDuirwyzXiuWa1q5TTx9p0y
+Pqocvex36AlUCgxhhtWmhPU/klxJUQTvKgymLJlyPWVT21ZFAhp4H0UkAt8TlPFyR1MOS1LQznV
dgCtqmzFY5BLX4zK0UuDzlQBGm9zw0n0wl3FD4hXAFm1CkrX4hoern1ApawiofAttY2HQ1Sqjh8A
tTxl0GCu5h7qmNdr9EBSRm2m3voLg5IAaIlwEi9S9HSJnQjWqBZz4GHz2q4MNOU0SF1r1kPhzuid
HL1Wn+gCT1cF7I8qShywsCebw/dZ5mWKOu6CMFn0XsPYPQciRa4RaSIptLi67J+FXHwJGjQYGuWB
JI2qzDDjqfnDsjKHoVWFno9AYdM+UycTlX7aZiO/SwWX3boNepcLsfvQ1hpKsdwciJOFEHFrHrBY
MgnZ9kWSCtk3mlxRQThFlD1K0savtA5t2MrOYwzebZWt1CVPLJ/6vOPXBRUlYvk0NqXwfp3Aphox
nb2qAPCe51TIMVaZ6GVeJspSGWnszk+kdckE3mMlgLRCoNGjcxQ3tMgGbLRwAySWbKMEouKSvm/d
hdJKrGCJfsQTcfC5J6mTqw2yMFy0ahIGb5O67DgnDiamFebKCxKnsBIKhABDP+1yxmt9lFRpW++E
MCmOvCTVdle4CrTaiLMYxkPf2zZVVumQ97dJllfETbgMvo1WBactwrbSIzHNQ5InYb1jFKGw/DTV
2h939g9pcP9/AppTPMB/rdXpWRZ9q8nhr35ocgwnKb8JPAdwQVmVJFH+qcoxYHG/qSJUNRVCFJEf
9qcux6gAP2dRSCngyHmZVejB/xPJnOd+09CHm9VEkecE6If8H9HmqCT5yVEkBaJblqBsSAILOQNq
+3yXFamXGrl0hWPF8HBfRl6pi36m2LVEXKRJgrzJ0PWEG8cZOfuZY54HVhRsDwBzBag73ISJJHCZ
SpVXikegEGZGpviIYyvjnKJCn/JpeVCUofoC+l1AqB+36PPypLQNm6Sp2cPICBtGKd5djkFpEdMv
o+7NE8N0qXDsDJf+fGmxssmYEyadVXGZ9yHLHirfJYnvoatilaCRHOvt1bycGeyzwvhjMBFw9iyP
ylpIhsk2Zkzigu9iMD/tWENDLSdwf6PBCFCwekrYzrcuKHz/Y+suNfGJCDoPKIF1QgcXRODeT3Xk
tqmE0q0V/lB60ZF3xWpdusUijaKFx3Q3pTgwi4CHJ0Z03GYr1aM/oyBMqnDOE1AkieMUYJNqkLp0
+y9VZCEfSq3O+AOGEtaNyG8DLcvtgukUp8saxLXlCp0R24w3ZD+tT5HV8g38q3ka3gdBumAWddXW
m+vb8uXM0TNfhOouqSxsIqgwnyflQUhyeRwo+1FsULVZDQNBWjrafebK6Kh9MUdjX3cBA0qqqkDX
UGEVTc+9bOVKVotR3qeS5umDGpxKjllxSV5YeTig32fNjzdx2vfELxhd6tA0sOuA9JMP+YJPJfTw
T7KT1yhzysEXfoJ5oXWCoKFbjKIAPPbzRrB8H3WJNir7jEUFYywtAB3wlIRNYULv5GxfZtdNOYbO
EHPlTJj52z3RRJmVZQFcUZ121StjT6maFmMrXrVOlPBDgyJ/y3m9hdn294rW7PwabU1HqRRNURC9
hYaAVqYIsKDaYVhrvcsbf5wuNAU5RjCTFE0950RcECvDg796BY9jystoz6paodde8x4x4mNaqfwM
FU43n+InqqpAeR0sdGz/583vAtcVYTxJR1VrnrWCX5Q5Y7VMcdP3/JM/1rd9gE7y6Tirl06ZuQbx
JnAQYxpMQsAFT069C/wcRcwjdxS1U6BkJFI9Q0wE4i09tC1FaQR69TY1kdC02BVJGASGMFdJfRYY
l6z+PAdehLTlIFZBep8Xn3mlII4dzx1bFNdCI9V94UXkrUbeSqUOWvhQZKsPHJkBYKyeZ7q/cEcS
in+UPU2nMWFPcRkMscdgGt6HLFrlK9c4ABovW51RlnKquw0J0QX7WS4NhVuKc6HAiXYLGqMncbEL
ExKoMy9x2QHDd2hbxzke77SBMQbAAN51jOPdihzxS70cb2O053xI432FWuH360Q/MSO/TmJCDk2Y
pDDsWO7YyIkuFY8tjz4HKnTV/jVlDzkIpNTgzR/EOctkKg3PqxeodwwGvCwqE9HbsmXgDUHMH0UA
ivi6yFKs4MbT5d5ux6ProfG14EA0kKjbhFVPyu5pzLapuBw6q4tvFKC5ikikE05+YyT5MhAXSaR7
8obnnetbdNarvlAr7osAyQ0xJk7JRGKaMosE7hiVVo/csZbs5N5Qez1D/1jE/4D1AOiJyExPUOKL
1/ajWkgpOoX30MtiK0/totkWHOE1kqLNgsFa0l2VGY2vNwoROV1rHH6cIe2J3ffjWEWOBZOBtqhq
U2Uq91U3YYSWP0ao44+c4bnk115LmPRRQUP6RA88ojiBiMmbRWiii8LoHcbutgd6SWrAwzPD7c6x
/ekeXs5ncto9l/lpxjSYD8BeEn3wdGWrthsPfXICS1bMHr7/aFN5C6Ey/N5KittQcLgBfUWanfeU
gBHFh4RdSazDBoRBfx32PuhImZl8sVQAf1eKqOS388CW4T54iNRD7DpySdgjMB2vkwO9ENdWMuFd
GlvXDVNjZ4PxqdYcTbFipBCoz81wJwj762N90eA0EQxShpiEfQFnxdTDIjK+pGmpyB21GtiEgpWg
nb7raBvtSQGA7PXBJpEy0MxksMnKOoAGKb4COm+QEingH6lLM5ARy1ZMJVtKCdHSZeTbYrRqW11w
dQb6Uz8eA6SbAAQv3LXNFv0l2BzoOwU6HGdEOrDrMQL0KqnQHyYmDXIwT8EJOKgFkgAeRAs1XZG8
Cf0AOHsMEbqbSnDGduOHZigaybAWPAN/HLzKmeEzRz5dXl/yFzXkx5I1iXqyYPJNZT60TZER04E7
DraGdNVCT9Bn/FV46GS94i03sOEebxUj8NdFpJfFzC09h1s/0RLdcQhhfIE0gIL8WQ4yXSxqYY4d
1zw7RCN2NIIeDcqBpRSNWhTOHMJtKtkZXB5WLzl+rPdv8NN0qlFzJM02HZwErtUFIeHDO9oFJSYu
kmeSQ9oaIu5avB6rOzUj4ol3UAYpRGb5XqBvd/KgZUeP0bnM8pETpN6M3IrN0RpNzYx0FgH1syfs
d7qCRgULmEft4DmR+EKxqvJKU0YPmxyjdfioR0j4fWbBPe9kBP9yveE2hWfx/TJFOHjbtKSWiYDE
3coKZYOtbHgBr5+68tlt/HVCE8Hr1i2XVH3PHdVBDxBu5O9Ccd0B2GGHNjJtvCnqXRvsWnnZhCtO
XiKC0TCEP0kl8VGWJZMoJCL4p2dUrpGmMF2MHoeSEm+n+rqf6c1Ldae85sZw9A/Ss+wS5QTqcseF
JSNJOSaZSsqjarkPMk+EOy4inkzED4gWVSLdXbKFDqDttH2IUqDE6lqdZ3QBf8Ub+ZJ5u74XkzSO
3/cC7ltYaAriTV/cVqyMIBXTcUfmpO2k1/BNE3TpJeFXtbhgOUtmrAbsel0upfdyJF5Iih3WnjxD
EdcekNqePTOckWzro2Dmd8lNsZA+yi1Ijk1I+tCoeg2h8xoc07W7gv+XOQCHYpHNWRNTk+58jTWW
46HXqqLKTnzwvBJnda9hEdjcEsAnqAwrSbJl0La+tHOJcJGDY1Pea8CyprAq0IL8+jaey7CnN5ka
eSI8GLC5zyR3QeNdpTGJ7Pv80X9Lke9/66OJvx01hoYWch2BVyburFizwDSlUGcfeKKuqpv0iANt
FklupCKJRVg2m/q284mKKgPGvj7DCezvj4OW5HO0CgYXrKjPvEZLlDKXVewRMGyRXhyT/gbyXzqY
YaBX+xql0v/JASfMrYyThpEpZaUlTAkiv6cA9mLJAESAgYwbEZ3godWlM3rl7DontJBGqasmlBbc
2/G15km3bd7VG+4QPrfP2l08oz9/MePAui92dRqBYuTk99G8OxedxABa/My/ST7F+Q5msxfnBptE
8ryxlv1Kguk2ACC3XwiN7g27LEPhwIB6iezBVxJkecYE+lSGFHTWEhk9V60AEti9aRQn4/fa6OTu
lpU8IpV3YroRQW4tLC9p5xanrJ9rSf6tAnO5P/xnqvNDhmmEAKy2AB6Dbwy3aeZkQIQIiADf9yui
U2k4R3hUT/lyF39SujxxJKZdHcuejzFdnANHhsFkNCutTtAxGdcUbhnFSI+hR7B0ae/mcxftO3EH
vwrLI7gPy2nasYHxulRsxoQ/uh/sszcs3UeNM9OXfMWJhKl3QTKjW5/deF/W+3PAaSCa99q00rKC
P8qayatGH+mSZiXDTYq1SwVpcd0DgGjxKwV6VsTKFp/NbDnlHddmMCHMttQqUVCw5PamBLhzY/iA
wA3IEN1c5ylfdG+qPoCVsYpKPZrT9DXfK7t+cF321PWwGUsSN8uhsNrEJbnPk0B7vD7cVz/FZLzp
uqImVcoA40WDGatOk5h1a8dAdpT1EZh/iVEnBl8cYsWIYDzftocKoNZmEM2c8NyyJ5eoQ4TR7VpM
Q+WWKvBJAEtULTnvMUj1RP3jXGay6Mn1kcJsVF0fozEI4aO7IjoMVhaQ0FmJeADiEs1W3iUbFdl7
qun1C/YxjYngbWQB0Qgjcgn+ecBkCQwm00tZLzi4NOHG13Peun48ZyfhJ7KbzFT8zFykyG3VPMNM
Y2DH1LqXr31gKrV2CE/h1q8WXrZC2scAXLORCKWd4kL0LU+k4bUQt2IOHdsNYAEnhpDDmVBuOgCd
FtsIhcqAv2F4vQeOY7xG/TdC6HbD+roEwSXrPRPrcgHAGoAyMU7GZToLQ7VQTkn7dn2FHN3rLyuU
OUEU4KxG2GfiepAYP2wCHits091TrqEjLRqwyYsSqDLCoxAtNJj24z7u9Vqek6NflGS6uRdDT/UF
NdBYn8XQvmgqmh122AS9QZU66jBxFdDmY64Y/quwmAw50RhSpA38fp7xOmMXrN63y1azWPlNQYYD
uxE0U6lm2LX8hV1jUB6pWDQNS2KRF/CZiHyGDWQ2HLgTvHB1sRBZu0DWigDnjCX5REOqakyGOwac
UzP4YBlGluLbHDxxncWja0YNqblIgIcERKHcCNFNk9FdxeRDQ+yIdOwetQ0LzB7xlXkaHj3QoodH
14YfE9jHaGXZHktEqgGvmOjaRg0I3IwVB4WVKqoBunOqay1vSC3eq4Vde0u11LsEBsTMVTrLxCmh
8YKM+B4vIJlkmiQUa2HDezXDnoKRYLwSYet1+4EeLqOluDsNTRpSA1Qg6q3/0iBbMzBwfcr7fglw
X42oN8wRuU2xig3YQMETfZNVHaGyGtUJHr2baJPgXpJeMgPViFvbR+JTZfUqkXPiAVGqv9UYsxE/
GmaJnB0h07vGGkMSqIS34SoasZn3vgx3/LuL/o+w0eAVDmdU+C/K1ZkOfu7AhMnWWqVVTQh6r/hD
ncOMsAPGkRfPRYJCUmZx/WJPoFchwiajTZisz6gDk8rYbzhZFuWrgqNWAahUQH/MULCb6ypABd/j
mBSoAUxtHkrzEjYm7KrX8imMCASN+xLNeYC+4TbwR9N2FAh/oJDp81VAqhsbRGPInZAsKFSk9XTY
JdcX/lVZoQuXWFnB4zHQ1OOSFlHMJWXPnRRURwB/EOW8Ganf4hePJ6Gr150xotVPTlLP8e6vjz3J
V/p90y/GnsgLoRc0X0wwdlAR8U65Z9/VnJKgdN/ed0h3CWlvIgXm+CO8PRWne/cufCpOhL32CDuT
hvSdUL/ciIm3zdPYrAv6jjvViT4C5vCQSDqL7qMekIGur/urSTTZ84kUSbVxYJJy5E7VkDpqBGce
bqPBAj6VWyuQ6gwMF4thN0Mzw1ZmR54IkSgZfBY14qCowoCDq0CxK3CdgQcHCwW5OQBQVIkE4MhZ
K5Ae5Rd+dnHUE1GSRKEoILWLO8lPzV35CBqTn0eVhClh7ph3n9WLwoh7As1kZq+/k9iXx0rZzIUj
QKqSUFUi7LUkHAVAFraGV9jsFgqksBuexfemt3MBJz3OkNMkzfOfxE3D7Ug2Q1B3oqtqsVILbcdy
iIfoIaBrBZ0ZrNK1Ja02hidZbUnj35TZQ6qMRAxfA+803I75shQeC44jCbfvIkRgEItFKNBFj2xe
l/mBCEH5f9n7siXJbSzLXxmrd8pIgOvY9DyQ9C3WjHSPiMx8oaVSEjeAAEhwAb9+DkM1XeH06HCr
fm6ZyspUKgkEHMu99yw3oaQDwrL5fKE+3v7/+tzVXVNk0hk0Rj5mKAK4icQ70x0y5wXwY6+ulXk/
fOOX4hYocGBqruWZmllLDy7pHBu9UT58xOSUOPCfXqgGd4W04qzcyuLmaumTLvv7Yhu+G3i1G5Ql
Qtl7ArNE2M5ivIGAjVSdMrIJ4Wztxv2Q8iGdXwGE1GSrrcTvodhMocuMYPtDNz1aCPfgrqZFfTDT
LQEYrndutaX+nR88De4xhxP1cBjGG6+/n6dd1l25sD98Fv81g7VoM2xKx+q4wrZyE43KdIv9gWqo
qb7rCZRrxDt1+vnOuCxJLteVD84IxLQBcdcEDebMrhg1IrIiONDZi9vqrnN65B9N6rID6dMOPR7R
wtNOWndvOr6dkAM6NPHhvN1uWfPi8XvG7lF0I/CwLx+n+T4kyWCllMStPKjxPkDWFIjX1v5eovHn
sJnZN+Ye2uZAwj2DZUc930nOYsnUpqlQLyeoqThfi+yu7I5XJntxDgAAUFBRfJTHwSJeUxxN6ZWF
PyEQiOS9QGjnhmhOqVFmDnf8pY0OgX6q5CNOK+e3OT8E1XZmgGWfvC6WfpzVSSOTsUyjP3UEfyzH
bAqe1iTtEashCEPw8GBZmxaF9gZ5263eSQYzEGY2U7vtgsP4jcByBE8vFkTDkq95+nx6byju2QFY
TW/1AFjebPTQYXoujDd6ZIhJB3urn2Fiobf3AAdy2KLA3KR9QhU5IFj4TR7cuh4KUlsXbZS9WGJu
bhKimzPZwHUlGv+q0LOYbHosE90JP6mcpLN2UoJrvOEc9tRuc2zt2GXJ2O11EEdhYhep98CDxKkS
LE0bpl6e8Hnr1z95v9HkHiX2rkx7kgKxbXncQ5Gs4nKKQR/VPyYVyx9IX1uyZXKO/Sxxw23rvcro
7vO1ugyNlrWClsS17RB1o7VyonVKB0ybHKGRuzFkaxd1POsvTS5jDUoQtOVu0vVfcnUzL7H3dOPr
K8XMi9tq9QGroLQdyKh9hfgvrPahepb6IfCTgNyO2ZUjfpnXrkZaR2LSo+BEIdi2s41GamnMN8d/
IsFBybgXN1G2r9vboEyFSLtrXnfOxZW2GnwVedmcqilb9qSCDZ1JfJZG2AzTjb1oIu664eAVW2/a
ZNlN2e6c6iFvd36bRGhJgGfxWunskoCx+ppVcDa3buNkVeEceXOrg30IdKLfuEfxB3h7CvSB7lpM
dhGhrAZcHUkwetx2Jpg+CI6N+UMNBx7msU9fbf61Manqnnr+DauO0CWbusPnm/wy8QHvg9ggNkWB
D8bsBfGrI2xqZrc+ck8OCL7DJnY1Lzc6mr9ngYD/HSQ8SC77H7mKitt6Sb86j45pFyAbajzP25k2
exhb3iSuMX+FBCRqx7H+bLX/AzGf2VFufhX5dpjH4B4v1mnu2vZKsHURXWISFOky5F4elFVrw7sF
qg9o6dTHtllIFb6aNhOerd3na3VZD0E67vionIK/AXju7e+/iyV1MFGryoPiqEL/+yT4jG7XGgRf
oQEx1ZmzAVX5LsKtBnoakNMeoDodrs318lp6+wrQR+G+BYlNuCqQTG0o8jwzxdGfAGXWXZ6Gyq+S
pu/8g9umIgRtKnIpFDZ+wsXesu66ihwD5Tz3Yzlf2b3LaXj3noSQ/IA1RUCIAGsI2pdVXK+mSeki
y/LjhEFSVbJjMXVBbOv8r7FtrypcVmdlGc5zI1TBFmI/yKKr4eqw8ew5Epj7QO98Ujpbh+oiUZo8
ZyyPmXTLvSa03ciG/1Q1MilqC+u2s+dvYsArLofAil1fqk3O+C8AoHnfe3s1UGSbk0uTEheL40Gk
VvgeuxL1rjlAy8cvKAREciAuUXstxzZGQBEG5sNXMgH6mBXKh63TuNsoqw+ZZveeFTiHJp90rCxe
pGHOrW3eAkOSqlZx4IsXI1QdlzY5EBnmOxre+oWx0ipA/xWvR28Oj177fVcuLgiE7DeaFQGvxUap
31tFzKOBRoUEuX2cfOeh4HY8KrdKx7DsbucqO1llbT0RPudA3adgzwrZbJqO2LsqHB+8SurbaUKx
EPTSO1Nyc+ipk8jMuy/B646NbRdfMswz6fsZUYDvDQ+F3Y+QvdlVIng1J5+f4PVth9n4IGBFPjjF
aB+DP8+zQe33VVR6dnccqgidtwusfm51JYKLJth4bQkiVvUt8J1+i344RZLlINIEvAYLTiBma5t+
urGsEdUoIMtN3WUPVYkSXD77W7S7SKBkVU+aBAJBkIH32yDRPcxqsxTiI3IlD1hjIaBKgywKvRfO
XxQsbObzqdjjFA0Rl9HXSrbi1irHZ4JQk/tQA2EjJcKXXcLKfu/NqJXSyRsfeAFCC3XC+oY59aYf
reqGsipGoipS0J2qlFA8928r/j/6ln+A2vBu86U/9c//9WejS20efvI//+MfLz+b/qfuoWZ5+x8P
f/zH3//EP2XKgf3bQvcN8eSGkEksRqP/lCn7/m9gPAdIt5DlLb2N/lOmbDn0N/vNr92OcPnjScM/
9Z/SFvwLPQfZGeib1FvYxP+OtGUVk4E3ASUGXrowQCIU2p6/OvbVSIJawsDoOHiT/xpm0Hcpy3Z3
limavQ5RkC1KSu+6riaHsgUvp21q8jPgPlCaUoiNZXXq3quC+TF3I5nSnM6PuBGDXRe6qHZVs/79
3ep++fvJeS+uOH+I/v5gPMvQfVP84a/z4ny2S+kVdXfMTDajlDTPm0FIOxWki7YOK66h2uT8Kfrn
gFgavEbExX8tMcm7YKDqvD6c2XKVAJh5cVX06PPZxBO3xk0/ha81c8WNblgFSmKJIkKP/LdxB7ap
dBDG0oI1voYqFrLpLEF1tr8bIJLdtJopwFdhF4uoCraucYNdBdHEgRbE7D9fsvNUd5kBNHwR3hww
zyFIfiPjvZvB7PS+Wxuuj5XHgazwHnF/BXF0RDu2MSw42lXbHayuP34+7iqOehsYbzeM6/GOkwCa
7fOls6Zq4HMzAarJDBBji5Q7ksvyFmqj/ibSEEGOAXg4Is/GvTSWlfI57NIwbKMr78FHX4LxyRJM
oEp3ochhDqEyY6o/eo3X7Ssm6F1YzMNd2Su9N57bfelD5Wx1Z7eHwKv01kWcF7sCNb0ra/LBjwFm
KUr6EawIFoeA8zWR7lQ7diNnQNuiT0zGDHLrfnxW2EG7wLDp1C6BVQlnscQxjQRnBJc4Lz03zgaV
HXp7CJ/GemSvYK2SewY1x0toMfZg5xG9FghfHjaK6wm7BmE3QuL1D0h54DCma3IM1VjeB4WSvwoJ
ONJryu6+oOOc0Kn1d31mmmMlfUAlQ4MtZubG2dpw3NxS4c9b/O1y1yCkf7Tw4F9Z0CVp/Fdguuwx
eDbgXC71KghV/dXzCCqscvOmoke37OiuklAVzaSkSRWhinDlt/tgOVAZwxHCO2y7trtKYAHWFZE9
ueQ4KBdpachLRJa+KFAH0pyVJAHrhp+GRnt27OS2/ZV44xRsy95UbBPJFkTWwilJt4GvRT9tg1x5
Pl70yHkdqKJ/fP6159n2sjDLF3p4XUCLg03C6t7qvNabdeFQtO6by107ZPO2cAe5syG6TtRQkVvF
ZnMorbBJuZs5V36X4GKjw87OQxgM7eTiH7zm2PYukz2DxvhIncH7zow/ZTcDzzvY7zaufdRQGlDA
aVMNrjnc8aZYMUg906BiFB1D7M77wSNmmlRLJzo4mfTAnLOm7Bm2A8EvQORoNDl13m3NHWh9/doM
gIb9cGqS0C6CX2Xru4CQizzMNx3IGvcYnvaxicaqO7S5n0lAzEqoeJxrB7zKaRjnVEMgPyedaFDP
ItnknoZIeUBKc0/puGV9/YcSToQCQY6eh5mBvj8Jw7o7BV6BowCHwvnPmvow+MtHn6A7pgvNWZy7
urZ3phpn8LKlZMM20jJCA72Ry10+hI5OwgGVpYQRzstkZjSYNs7AAMcZ1ZZ1anqn6Lb53Fa3djBa
MrazFrRUbjsODJ5EVbfAzDsKq9Ks5B5K2PJU+S24yVGf16nrtNTZmpaQbDfoFlYdClCjdZDQux1G
W7diqwgvHmXXhDoZyejZSdONzEk/346regv2I4DHCAJfVCDeLpXVxZc3bjdWVR8cfT5FG2vOYaDb
+yW0V9L9ITzCv9gt5jwLzzvCqKX4YyrYNfHLxQFG9gqQFYbWkL7h5lidCUeIghdCB0cLEvsdmQFH
NJB8A3EFPY4HZLwy6YvLCeMh6EMSCBUmRMyryymQFcqwpAiPFuJ2JE2sTj2RB9sQ7hRXLqcPpoY0
GYoe+I2giL8uYuKOrSxvnKNjK4ogpoWXb2HhjTilI/mWk4htP/89P5jawtsHfx5eM0Dvl+95F1Q0
curzbAqjYz2jqjurNxuD+s/Ghn/E5yN9NLOIwrYHS+nab6Y970dSbuHASMTOjqN0xMEeozzNpZXt
BzwI6dhm0zVW8zkD522nLoQUdOJFwAefjVXyyGWN3phRYx1dRsS+7lq6GUpWH50Qp7Tx8aKhIw/c
F1BPg5AYKt6oBljx+aRXCO7fHwFGNR62hcwI8fL5+maQXXatsLyjKS1cfcoCpH+olbJB6i2zMEu9
ibu4yjIXFqMZZSgyaGxCNOxpAvo8a6+UcSBZ5l37sHNM7+3DFpICCnB4CBfWyvmHUcrDuoJp/tEr
e3Cyouwgs6g5OMD3jrSpg1sxlKj+0wxItwXEexBmfBj8wr+yAS8Dc8RzyPDhsRMiGQJ14vxDcPsp
X5RhfWKaW7+yvCu/eSJyH1VB9R89FsOkjtGlHauKTT8JiJo8sfsyB+ARRpbzDcST+qXQTMcV9fKX
yipBQDKBlTn3dSftZ0owQUhQggBVF9vOUO0yIDgnkrk0T0opTfNvn2HscQjUIYtB8RG6lPMZ9a3U
k+z67GgVFF1EfAHIb/adbVc0/Xai7bUzfHmycKxgGAVhPGxKYKa0Go8y3+aznx0j0u6ZgKqirOuv
c8kfWw047PMd/cHvReniyYCUgKCCe0GXdcaOFF1oHSF8ZEdBdflIsrxIxsyXqGqa/FCozopDG6Sb
ogUhhU7IC2hPfnW4me/Bkiri0mQgghKP7aPKh1NKEXV1wrMcqFxhuvAQtN28YVLNt8Yv1TcKRuWV
aXy0Zthu2PcgwgYIOc/XjCN0sHs4oiDMy8EU87MfQzX/0cHIl7nXFOyXdyxWjEKHFiKGQwxFz8eC
bxRRY+dZRzrmOmk4/VGMskgCcBA//20u8yNcsGgOBwIagWnaRZexEd5z3EAlfxKF0j+UEfNP6pkR
BoHuNFqJUR7odU2VAa4TZBhQT3VQ9h8dyNhBYbC0vFLo/yBawAf5mDX+Q7DUq8PtNtopuWzyE/Pb
YB9YYvyizewlYxtUe7vq0NBG2QzWBo3chFEWPiItkVeAQRfLe5ZaYO2pE0EovcQuyNbOl38sqirs
WFGcopyNB8mCceOVprryvH0wCgqeEZIKVIgWyeH5KE3Xdn6tpvI017pICwRgadnX/41tCx8RD4kc
MjlcmqutxFsBIRwpq5PuZhU3Vnf0DD1ooYbU6c2fn2+nt/bE5yuH3BNPKKpezkI7W+b8LjgwjU+s
sJXVCS922uR2k9+NUw9pt1+a1tm1hfYeXDaQIM1YxqunmRAowFrpmC+jGlt7M0faPDMioy9DaInf
SSPdAxBgFSjATH6H7lMwrCoTTwft/vNvX87v6tPhn4cDvkj0F8X++af7zmBFszNWp87ubirYi4Ng
3D0L5t7aHvtFlnL25wNeHnKUSFB1xz6DDuziGfOqop6LjlanMZxgwjlZ+TZjvb2R2XBNGvTRUKg5
0iV7BRq4Dn9Z4+Wc9k59GqWJ4mIK/XRcHPGMw+SVXf3RUDDiirAFfN/HzXK+jC2p4F7W4XFG/Ful
sxI5sNzaOhTE+ae10q/pf+d/ig8qgsFlROJ6GAMVQQf3MY1WY02FU9XU1eJUu6p/Cv2WfMvnMPjd
b2zne+8Y+gcdeusezXcFOPG8Dr4VrQU/dl7XThl7fWk9DwLLXlctyJFjm4tfdQ2oNMmtik+JDKoW
xA5IOhAHzqO+y2Tdzim2JEXzk67s0FHcEy7OkVuBP8l0+923pP9722YwFxvpBNbs0Oo5v6mgaULT
d9sZHy34dx2qwnB2l/vDdGd3OQPtIPeh1uWm9WkasJlC5lsVUB3MM/GTMpqIubVzYAQJHs/wCaIM
e04GkjV621Y2ZIsL4vXd4q4MYpIVxQ9bTuCTskq0bKMCIqDxnKrxL2fMKZ4t1W8rCxXTeBCR38VW
Lxn4GYCvHlpLdnXq+C18U+Z8GCDq82tLpWUVdXdUaWuOjZ6mh9pRz9rKsmrDAmNumZb2j89PB10u
ptV5hJEavDlRqUbccCExpMxVsG2UJ55zyGgc7NUxEdVQTaA1e0GWOvZc2cjGQx9dLqew/j2Dv6OT
KNa2T2JoR9wYVAWv89JFM+0bbW9JqMAXHxaQHZY09NCYXL6wfAA7EH3XoUMohAQfjOqHQY092+iQ
Dk+lX0W/unFCKZfwcQSp2g3qP5Vnl2gbyBmBzrrQzrQJRl19KycNGcPnK/HWvXe1EkgnsRaAs1DC
tJcj9+5SraKo0i5t2pNbk+iX12g8wy2o0zx2BglMX/ByYa4UPdQixpbS3kEFCJ8EiiJ/lLgOR7dW
HkLQziLeOrE9ieyXFdQ0TEUL+5W4pDa4ZYxWSaigUMOU5JC4EjF8XM0llGu1VaOGrVnu0NjlXvOg
8QPEqit9//D5XC8vYW+xTwIrawGd3XVyKXtRBVkfyZM9EWvrRE12UzjDL21RuSlCE9wGNb+WQF/e
WCiNw9f0DbiFLnyVcAEYbXU0dOLkoGqdKgnDRMLdYGO3ozl+Pr3LJx9Z3VJFpID1Md4KdGkHdMQS
TqVOuVMXMIEA0zCapmsg6GUBDqMs5UpnWUSMc75fUED2tFcodZrcukg7O3wseguAeDZUSaHN10Yh
yfCGetp8PrsPUlfgUkgs8MMtde71fWwcV5Y8CLpTh7Djpx1AQRIIGwKFwMUunS3ni0RD4o2Pyy+t
/Tp8QK00+rMqCjhjtDy78qB/+Dk4MhT56tuar9ZBDxrRI/P1aZLOtHNLfiIt2GaZ14+/G1lgj9uh
eQqF04BeFtDdNJvhiWe1fUNk2VwJbD/46WHOSwhAPWDusMI8/1H8ym0bd7K706gGAnvaEbavzRBd
iSk+uCu8xbxi8fkJIP5f51oqBzlkLIfxVJaVc2/ng/mFVnQImiPm6k0lfAOyv5XDcUq43Q3Ht5qN
A5Y+ZGd23xcxsxkeIt+uBeqpsGEJDyrP0SmkyMr5V8+6rgeKb1H47eaq8NPZkO52si3D0zDDX6Sk
GGS9b3nr/cpK7SREWzxKYNpbXeVxrbc5ihDYalhMukjQ4ep8vqK9Ew5uXprpFAFh25Ghw6tZd1Qd
VDFvNeo4u4Z23R1+kecZVnfPvCFoSg3/lrgAKrbleWVQslDiZkJ/qa2Ab+7NmMNurx7t6UpCsaL0
AOHAt6KQBe8dH+p+uO+cf2tkHL/U0ptOMA00L0xNQ2JYD35VWbNo03agWNahvZ8rVicO9spXa56s
Qwdx1o0K8uiRFJH+Xnm93n5+ZNd33/Jdy9nAkQW7CpK38++SQ1+g2V9jTqopctBQyuG2JwMDO9Vc
M8f7aCjsR3TQ8d/i0NXPBQM86sOw15z6UkWJtD2VjDTju57Cc+nzWa1fkWVWwD2gq8KJ87GHz2dl
a9vKPO6b0/Iywk6k6E5mBCE8r9Rw37A6vHd8BDWfD7quDyyDwkPcRkUIBDX4RZ4P6kSqh9H+gEEV
FOE5AXexdRd7nxz1KFsV10rMF9cbBsSuD5C1w3QIBL9VlgpjBKY72DeeeBeZLUVwgi7tOZxTJMx5
UlJnkEEsYMI8eaiHDM7z0Ir+WVIe3Y9N3l7Z4h+sOX5aVPhRVsKyr92lehlZOFuufUK5En3Wyn76
KlBziMeRowVNS6aNN43mypqvODJv5woMC/zUIATgj/W5CluX1qBKzScvs6zbOYKNS+2WKhVTrncd
rAE3tLXESbYN29pzbZ86QG8paknyth/1PfxgnFuvde2nXlr6gM5M8x0ifZEq3/KuXM0f7H8AY0Ah
wLeA/986np1r4CB1IOZTC9vll0r0kF/NZbRth05eOdUf3IyIMhA7U2wNMElWO0M4Ey5glzknN+jn
A1AKc2AmJ1uPoV9VbgYbOYYAgzKr9ZX4bf3KIVAHxAIemQ2YG1SsVYADKomN2nM0n/zB2De6JeZL
Vlk/Pz9pl9ODhyHurRAxDlDqtxLSu3jYTIwjxWX2qZE1Twf85WtjuzBLckW9pZ2cblrFhwee6+FK
hOOuM07M7y1XX6JF6sFM8PyQw/9YZbyk5CRn16Q6tNyv3MsgayminsiYu2XdpvM82z+bLkfkrEU/
jamG8LdPMhu2TsAwbRseEQOFpetUyGfSFd5+AvSPBqSgmYGcW0UPNBAtumg2Zv5rIh4fEmmF8zH0
y/44CgsO0TP7ErZgLmyxDWB3Dj9q+pc7e+I2ApdkvjH+7Hlx7/VREQt7JI9ZV5c/+twqD20JmkPi
Am180cYrYGuLXPGRoR05qJRgr1wzanmrm7zPXnBJAY8BFQW1ByBGb0v67tcK2bCAcn79XHW2uq0b
Yvdp5YnpLoAZHVqNR0yRRwsABvxrApc/8aCp0MY04ww27jAL7ZNp5sKLXUXB9sy01ehkcNVPi/ew
lOATCeN5ZqUVTw2sgapmmNDOtBg5KHNag0FhprwiMUdDgK9zEAX5NiLauzFRhq7ujmfpMkHpp9sD
VAmHB7dR1ffPd+tKJ4bDHi58VhSNKWRibrS0pXifvsGFdhQj1eo5oEVxKyWH6SE0/2VS5X6T4zIS
ooQVbq8ekOFU+3xkeoxV7wuTuMqyVCwc1ymS1qBzAXya2LDPpzrasAF07cXy3/FSF5jHfahCoM5B
VAuZhtZY/O4CotKbsK0rcLNRRkkymCs81qODciP3Z1dv0V/PvZK3Lyf8/OdG3Q9oL2gZi2fyWtcM
KEMOdR6K52FQ7TbHQwMVIs2Lm6yENQ92idhwL+z2dl64Op55ra5cQRclbTiLRSCaYeIhkklQ3M7X
2+3rvuvDcniOvHrc14KrjQh0vde29uC65/UHa6zR1zgkeJfZon0WfvUEKxez+/yXX4ku8MsvlPs3
rApsjIWJdf4lgz2VtEFDkGfDR/09cEaooiZdeOhEWocVg+rYA5Q0EUm+zfaMHCkP6vyxCQgZoBhi
+onTIUjs2rC/f6T/IW3+Y2Gj/Nem5NuyKt8TNpf/9/83Iw9CEDZxRYWLOeo/qZqB+5sPYA7xcQAr
NUTJ76ia5DdcZ2gHAeEQ4CAgrO+oms5v0BUhxQeet9CTgIj93/9zVtb8u8fPx2XOVaCHqBLgN0BX
mNwv+eNFZKlCVmoPdOUXQ5W5QSDdfRsK1/odCIL3WNBmfqx9btIMIrsHCzTlQz0VUzIqwr4YPaJ2
9m7JPii7rg7Y2/fgHcS7Cy6qj5Bmta2hkChye7SCF5dUgBJcoeMOpcZbF/drPEShji1LNPATIOGG
4Y6Hf6QkSaZrfkU+fx5tvH3I4u8c4McB0QL0jvPzlc2EZk3UOy9ZgzpnkRddWpu5238+31VOvQyD
mhuhDji3MK0At+l8GMN8K9NkyF4sSBASUHrrNOQowM5FAGu6TIe7yde3YHPPCenm8c9JtkWaZV5w
8Ku6ggkg8FvuqH438Rzmdc2cH8Ixy/ZI/8lOdyVLMz5Mtz6zpm0tlYtrueieuZa8iaFujjZu06J8
Q8m1jjprtvzbzJbq6uLATwBBrCokHmr0fMDL9WI1za3sLYg32wfhlHeqgTAvaPboYhP7xkulQHtV
FAmogc9hD3ujSe2LHLIpG8UyqmLSBGi+I7ZVFewnMRxRIAQDNttZBHIv64q8/vJnBwnYQcIfoscT
MsrVVwM7FhT1zfClIL7aW2EdxUaqaz4lH46y8LcRaqKUsq668ikTflg24Yvxei8JKoLSdxdMV0L1
C0PMNwM7ZG/QNsGfAb7+55srp0oUhJHiFU1ZyqfegZPWDhb58Pusc9Y9tZ2r7C0Nq/LFtCiPphEZ
2/sitNsA3DeEKxsE2eMbHSXvYzn7HO9rZObqynd+sBrgxCxQFaDEIFzbrtWsZR0Mp7KXSkprEyG0
ionpruVIHx017EPg6wgWAY6uT/QoW8QFABZe4OTt7AdRyltFbAkzFE9Dc+FBW9JV3aaqZLcDwThM
jFbkGKm6+e6R0qQW5EOAiotya0TzR4k+KvsRbJ0vlfbr2C8GnZjep3B46WCzOA9zCvIqSHI9b1JR
oxMCN/N0QyoirmTHqwLQ2x0CIAN1IMDKSwFodYc0vCQEHmXZi52x8aY1mAnQit+RR9e70G+apBcg
CPYTPGArVbf3TQCKogD6+NWq4IjZ2zAP9cr62l2+xEL/itbwWXD3QhZMELEtxIw10cCbcsifK52/
5sgjbqcScSazbHobZmgWZFoER7jW2vuOo+73+a26RL0XI8NlN0CeimxuLUvUdAYHsKjyVx7yOzQ2
8o+BVaFLXIYWBJXf/VsVob/niaoM7JUISLEY7/yUeSPspOmAUxYxsCYjEcBhdASZJxO8S6WSUK6X
il55OM5D4bdBQXdB2B+AWAHiyLIE7zKfHM10wkhE4UsGquxDUcogaajbJMRtxDf09Ag2xm1eaT/P
O28YhysndpnSaoHR/wFwL84r6Ddr+8nKmWv0D5S4vxaAi/rsR2GjqMtMfc2C48I/ALsIce5CPgxR
bnDXoitwoh2PeWX0Yg1tP6OpQufvcnSk+31QfbFXdLwLxjDYO6P6HQRI85T1zn5uJy+N8uCvweYq
RcIvvtCS/OinbN5byv2OuCrYzhYBdZfUA0xcG2vL3Pqv2o3KB+pGKnGAviZAmwlaW2XtrdfT19k2
wM8Bl0HfDOcGp7eC27IT5caAlHA7OxA/k9nfoCzyRbGoPQhuAagVJf9phBcl2vb0QaDr0nbqpJVG
bdUljjsDknWMfSWKOq+XvW0O0HWgO0dRGBWzt9zh3eboAm+ig5yCF/SbiLaouSqI6bMa1F8+38w+
DF0Hzq+5Q36wI+HlBxYA2JQ2Bl8VhiovtyWVfvRCwc+/mwagzU7QWPtFrHEQxnhJPsOuGIlVAHvK
sb9yID7YkiGuGoRQgKpRnFqdQrDjDdWsxj4pqB33nOgvkuZPACjFlchwRSN6W94QjCZQ0FHUxkOy
XHzvlhf06cqPTBG9+OXcfAl7FB0ocM608zsRk8Ibt3XQjskYGprUAxw9fT2aK3rQy0AZpA6gTyFC
ZbhFBms96MS7cbQ8Yb0wwd201YG449JRu7rlU5wFtL0hqMPcEVMa5PQ62vaFKPYokxRXwKcPLlv8
6LDLxQMOwuRaPl3Wgzt5QgYvU+ewnYvQNI4qIR4q433Vs+1sPr/bP9jboItSsL2xy5CGrx47tFhx
h6ah4UtbwqdZoonRtgqFfWdR4+9YZcjDGPl/fD7mRYCCaaHkgIgQnEYQB1Z7a2RjO7vIsF86u/A3
pmx+tlMdXnm0Vhn9sq3QRAScMLyZUDehN9T5ttIBFJm1HstXYS3A+6zQyq5GeXUcff9rBhLiHmDa
dJNzhfes7cpd4RDrRpaRfuAK7YcGaEuvbfXzmuTbN6GByqLmW/JUJInn38TsBrAKOJwvdt80AJXN
cFctoganzthee8beFZSaTVaqEvrtcLzpRmfcQdVtrvzsH+x3KBTxCCyduxC7rUNmIRzGc1SzXtGQ
FNazrNB7dB8aHpG2Zj+AQw2bcgqanfDcaO8VvL5pBtjFAnrSu883w2VYs9ShobAElQubYo2zo5Wv
TaZMla+eVSmRGl07J+XkSIVB64NMYwn4IOzgefEKvqugV6KNC3Nq9NBDQgryYghAfMkdz38SdxIq
H6JheM1qNSdCEroZ0Z0wCV2YsSA6HfejlQ2vUNPDpaie0bAiixTMRpvwtcrc6a6fhu4HyPfysXZJ
fuyNDR8jzdqbbsZbCPdZ/qXsoJhr/MKKex8M5cFM7V4xArd37jm7KkJXp6a2o7Ri7ZCiEaJ/5f26
vFLA9MON8saFxZFYTdERrDDCsfmrEtmUyv/H2Xn2xo21afqvvNjvHDAHYGeBZZEVJNkKtkt2fyGc
mjkfxl+/F9XvYFQsQVwPGmhAsK1DHp7whDs0mXqwE9X0ytrpD+2ojhtzer2/SawJVBdCIUn4Vara
ZHNboaf7TDk8hqg9twdNivSNG+o6HUOTnZICVVrw2Gyn1WYy66zIZkcrnydzsl2aRTdq7qBpXc6j
ryWT5tXz2PlYMUr3uTGEhzpufw2xKv9M0iw+2bDB9oXdxmdQpVt4huUEuwzoyNABh3OIk/1cRVlg
jSSRq0X6rMahBriyTMHvlNqjXGFE8Kf7h2o1cTJxAqMBEL1cv43WVaNaqsXzPBXFw9CU1Q+obDXE
t2o4AOWOHxVVdPsYL6utE/b6NENmmMIEBXM65bhlXQ49UE5vZ7XNnmmmqp9CgwNCs2ijysKcVHcc
yh9JgPQUkWP5S+DgDqZfwouvVZQ/XuBLsgbLAFaNtnQwLh+kHgxYc7pRPEu4Ou+UPshdE1cMq3Aq
t5UhhLw/5de1GA5AOHtEZpSsaZasLk14UFlSqHnxHGvz+CyMOcELQxa3QmvxD7at/rFWBjZ6Dko2
UhNqK2Neu3JSq3fWmM1HOcDKyYnIjosol25iEIC7NBk018ji8AOCJR3iF6ZxMHJ78hKMkFxn6sZb
zayaxwqW58b7XMcAnOJMHe3wRb1gncmHZSYHmD5Ez+04ZJ/bxEIFXw9tj66Ac+jVljaZkdhbEdcy
SZd7hKoBmFCNeeT/a95qXtICiYIseeayTB+CTLFuyqBHrML4ywaYKReNn0vgPpKZBmFSWFvdrutT
CkwKRUKbC3Cp/a5WbytUaEpJnj1zPwpPn6oW0XPQdO+vleuTgFEAWL1QYDDA1C6X5pQDrTJrK33W
5RZ1sWjsbyEiWQdQR1sWim8OReQqO4tKLeoml0M1kWmNQCGz56wsc7e1gtrTEu1LYiB5//5LvRFb
AfnHJg3YmoEb3Lq36sSYFxhTmj8PIUw5hdrAXurq9mgN2uDaqQTduO2+ShYC+5OYxEOXjggRdUPk
Q/mMfadwho0U+vprgpWmYLBQZAiu1kzWOB2lRk9ynihonUNODW83O9JWon69U/AZAhVADk1/EDTH
5RRbSqBMlTLkz71dxXe91Zv0h8di38JZPDp6Z3jSiLTx+7N99V2BqtC3cIDHIWYOc/By0IZFlc30
G59hQf7ujCba9yg9+KBcxdP7I12nYgwFvJKgGWEchJpWqZgMcFmAJ5ufO6jS/mg6vU81lfJ3WBc3
IW7drjSjwxhpY3dXdAjNdIO+5V5/9SUx/uMkZ1PiywwCfvUM6hKXQjZWnwcLVHph9WjN4aS9sS+v
vuSiIre8J0APSIT6kn6/SjopA9WFDFT1uVebGF0FxbiTxwk+kwJ1MEzs4CjqKtnYN5eBGBEmjSbm
FabgUj/Gcfpy0FTRB5AATvslNMw7pUseYdsiHR4p57jI/37/W6qX8/jPYLjigly1+KA89+Vgkz6J
XKnC7kuOTyREbAFLWgLff4Aoau1E6UyHzBamVwNc8p1G0e9DPJr91JKME5dMfzubyFnJSWC6ILKn
nRL17SHNRYOuPq4ZTTf1T4qVOTtyp+RgF5N9qI3W2NVtO27cFSuHNN4FAQF9wSZQEUEBcM2Midly
0hzM3XmqpPwml1LJD1kjH5CLyF27jlXfmRAq1KQ698uQKgkCZS2OgbREdCOzzsJSY1/W9cov7KRH
XpQ7NM2L9CxbWXHo6qH5yJK2b7LRsH3RDukniQDWt2ucOWYdv5zEiqVbehh/j4kzHuoi0J7VxEKR
WkYu1kY5GXnksS4pdFnpjY5X6K0dIlI0R4bix5lcIcM5WJ6pUFd8/zNffWVmBtbZsrSWKHhtUQT+
QJlq2+rOQ5tEfmIKza0Ghnp/lFWsvXwAojwWLfk0AjTaGqsKUSFHCySQz1Nvq7w/1BRrLHSv68v+
6zylvYuAgQF4TDKOQWyDShToSUhjFrsq+ccdKON833QmcruatcXDvZ4D0Od0XVkX7FtqZpcr3Q6k
ZsrNgYdzCrwKlFHZ0fByNjbvy4b574DlnzlYTK6RV+Pao890OUyRADuNO0M+20OIBwJnmKf3XYMG
vp7d06rmXZUgsn1NE9WOeamxgccmYpbAxWSGXLozFtW7oLIVzN6M9CNthi2g4WXRcHlEymdU6RE6
hn1AMHz5iHoU93JsS8o5TQygJhwOO0jtiEkrRr8zumI8BrURHTop/GW3bJP3V8nlRfXP6ARTNMZo
fC+9p8vRq6CMpNIM1XNmj8lNZyGeFofUKHMsWzc+xtVJSr2KmBX8NLVRhbTncqhAVHNTZYV2JpnI
93qnBB5hbLHTKjX8AOpry9hw1dh/eTdSaFpq6GSAnVxrMGl0fUdueo0SfaB/m3JdO8mNVt07C9nM
oIrgJRN2ijT2tZMkzfpOBSW/n7s0fUjTZtwICd56fWoKgDehnyMLtTrbIzmVYiZHO8ewxDwK4IY7
kgC5Wip0r+isLdLzG1+WFU/5e6EnkiwsO/DVbakWApfs2tLOHPDBLXEha6gclY+6JedbR82yWy+3
2SL8wDnzIkZN6flyLCPo7BwqmHLu2tK6nykMe/0gPZpDaPqzPlio0lXys2yhyKRlmXKsnUbdkaVO
FGqazypKkF7yQzu0pd37kqHkOCgoWxfSm8/IHgO2CdwD2MnlM5pZHlVzoCvnoVf1Jwg/44ehLRFq
qrpwb9Pr3edJaXllPycP7++x67OO2QGkBv0d3OgVOl0iYwr1wlE461R1P6TqsG/suTn98SgUMOQF
Bg+JieLw5fsZFsy6OZb0s406jZtAMnLbRRjjz0eBEgBYgz4yBOrVJrbGKHGiMMPxlVqlr5fF50bv
t+rAbyxdWGkAeRfA91JXv3wVRWpKxR4m46wgb3AKZSk86l1Z3JoJFr7/g/dZWDWQKilsr6mbUwok
SJsZShRRgOolrcpCy7fUqd5Ye9RsF+qVotCsXHcqSL0is2tG/RwT6Bzm0LIOeZkYj8M0pLdTWY3Y
w9Cp1hpH3vhekNiYrNXeNE3woWRBfJKrvA9Oikh68N1npRsdJLQDaQr8JBfh9yxj1bsRlwra+kqV
3MYxPI5GSPYTlav6xsxj+ychcf2hykznWcGuqtiBdA++S0UrPYaaUd2LKkNrTSqsvdBleupJbcXB
Ds2t+QdeCQnUP0NOv89iKhTfRMHS3qmpSV2Abm1158xoqGhoJnEJDEpauUllN99hEVOClGLDvi16
2/CRSkETyjZIR6cuqCJPzNXYuNDKFhJMYP1w6h4UZDtrUC5DQ0zaXRQhGqUVlDK9zOiq0les1qxv
m4wS+i62G/m7DvTvl6RDGvHHeRyOcZJLYpcqZZ15YYQM3qSL+JOmdxUEVKsMHgINZa4yLbOd0KZC
PjVCRy6JFjGK3lU7+ASMQ3xI5pCScaK0aYV1VJncLiBJxw2cGAM9s1DEXVoHqF3XFMub3SgX1rdp
YFm6XaPa+whxesA/k0asHGQ9kgttBtHUq0st+whkFbXzZiCEqVt9Fm5nGc2zSG1qUDUd8GgPxZvr
1IBv833OQQcJ2mPhqYCliOGHBl23HwXFLsI6Dt+2MD/WtPBiVMC7Aqkj+A3pIpqXLCquJUQuY47k
+AieOPjUM/3QltKiP4e9ZP7tdBhFxVpS3i8pCm5A3OgnxH6aX1BO7NDV8qpM8ZXqVdltzaD7ombJ
CHo4MMUXRCSG9CAU0X21R9s4JupoKHhjN9avNMrmO21sa7rMlSWIzRZCqjuLIiVsj6cI22mEYdDr
N+psV+k4kOpIPNGOxvP2ockFQm+jrh6nhGTb1btAy0EwN9PXvpZUkJ55qNxkoVZCcS0NhIfVJBx7
N1OD+pvKeiRHVgS48VyBPGNJTQNuGCTM30MJfNxT8PYWrizP2rNdNSlmfPPsoOUf63cilOXU66fE
QhfKHO17VVTBTlas6KuS55pwR7s396Eokm5H+bo1TuU8l3+/f5JdZscv0Q43/UJHwK5jaRxcHprS
3Es9ZUxgdNwtX8ZyAt7mQHsP3JHFj/Z7EPpdocf794d9I8SGKwAvhWIHOHgivMtxMwtGQBQYwdm0
B+NDHQf1Mxo/OCv0RvN33RgBKJAu8UMaeV41dLXXZ3pwDHNVf7SNuPChwwJCqMn92JL2TVpq8cbN
uJ4Zeomc4nBegZ9y+65zja4JVK0sUnFOjR4acog6o90nFij9FgH+VFeeCEe2Cs5vDQrRlvMYx0Sd
6t7ltMjEZbbc5T3RLjo3CRKKEBDU2Zcjf3L2Vl/8ev87rI/55SWpCtKjXD6CsYYa9ZXaTaNU9+dg
rg+NTWY/JlhNdaXSHIECbaSw6mUlGGLUEmlwldH/o+xJYfHy9SAym5PWG/15mPthr5uz8DLQrPdR
GfdHdH+qXYt1jK85cYOGXxIcI3I8XGw1xPyqpPYEreudFcHO48FxpaDVuJNQLPajOGk/OIE1eXM3
bRGa3vgogBaW6EVe+sxr2IIOwdKJjHg4p+pk4rOo2w8Kygls9kI5qnUX+NGgbWH73vgyMPJgJyxd
WwcM9OVUUXmBclAXw9mpm/o42ZJ07EH4uaBOBy8R/ZbwxRvjLRhCIs4F/WKtSYd9Cm9Ni9rxHIbm
U5yoNT3Q0NillXMT6vBT3193y9O/Di9YCJjv2hSgliyeFG/1dmKOBipU47ltJIxdogitZ6fZyjDe
eCfeh2IS0TvFv7U6bQ83ZUjHejwXoh52vTHlN2Iwn7gOxC0p+tbmfXM4i2+Fi7oCrG21ugnXZCuM
1fE8J02+A2cCvQ4Q9GmSql8UnsqN3fTGHFIkA09DlEbhb41eLBFJHALoSOfB1qM9EOVyX1qh8uX9
L/XGS3E7wMFhIpHqW5PHcGezgyI3pjNEje9G1j04av87nMbfFkoa/vtjrQCZL+cD0F6N42hRxbmC
94aRbY0VmJFzbk0dbEnUFJCOR1M4afXDZFXRcSDiciW7j099HyP7WGijZ0VFuGszZEYhsEZeQYzw
/nOtMwsKbov6EaXEhUUDsfNytTpxJjXFpHRnCfWNfWUnmodJoH2US67894e6Kj8sY8HGXECgcFYh
u1+ORUvOiFGU684dIbgLVFv6XEdBcjdUZuVrbQlUQRtBgDr40iFYPd2MelsdgrnKToJI/PA/eRzO
BSr1tIHogV4+TqaUABT1qKceINUntFwLH4DGomqujyjLUntq+1IDeg9SbxHp9PJurr1OKdpj3BXD
BmTqqtT9MjuLVC8rfgkeVrNT9WUeWkKiPAy++lbuYVjAYNVcBxiCZ6pYxutRXhzkKUPsOY/7j2Mc
OIfaxvEsmAasknD7sGaRHxw6uHDpU/W+nTPbNypD+ti1RXYzI/y5z5CJQMgsHb0uQsVDZOWwARBa
53bLi3CwU1JwcP+CLHE5r52T970ECPSsZjOi+6WjfUx1UqwoErJrR06wy2gh3OqJfn7/i77IyF0e
vRoAX+YOOQiAOGv9abnXGm7osj9zdFQeed2M1lVLeDxa+DCi0O+1DdZDg1FPkHXH9IDM3rc4CdTH
bq6q5xJ5cV8iJNzpoRxjgWlIrpMqht8MtLptDd1ovXNYuYbeel0T6Xuz7gOE8Y3cnZ2o/GJnnY1K
mUZfy4wbV4ma7lYBcehqVjT7lakjndhM2YOkqu2hbqdpI667PjZ1AFmomFHQAeK/BpOkkQAuO8TT
GZUFbKS0ciDxjI2N73t9ZCC2RX5M5xsiEin05fedGhieeWzO59BAWFpqessFfFScaoGA2/tf9I0X
QvkRRARtvCWEX51OCE+QMQtZPnfgOA/t3ONsZedbkmVvvRAEfrQCaaVBs13uiVeFwZCmLJl4qpwB
vOBWCOvJnREEs3Ol27gFrm8c8NGgb61F7JMO2mqPp5rV0P+oqb73ylFG1AguaP5YTcbNwrvfmLzr
fUhrGwLsi2wl58pq8hwqu0oTtNoZ6RPLlcJJRnPJbD7ICvW9QCTycSrl8jmT560ayxuvCRwPDDXw
SBrr6wmdpaYjh4+0szOEFhR4/bsSyfIvBKg7z7GsYeMkf+P7EZQANKbTSuF+LQHW6ggKV4g8n2Wk
ij0ZxvEhtluUlSWz+/L+gmRFsBguzxidsAuO3SJgQZVs9QkVcwybKQmsc2SHt21dFbYfNyK8EyXF
KvgguvV5TARikXoq2Z9KAWoE7bM+tXfzYBY3jhqAKS8ngtBO6AS95ECGRn3AxhfXGcsiIq+Xk2+U
a8MvjQVB49jqSqN4mk7+ith4VVEbz3EyrRu7xzisGLEyDuNyQLfLLIbE1yXCCi5RrJJcONv6jTWk
1hPwR+4utXLclk7jWYgYmOIUllR7CVWBpEvHqrXKJyvIRQc5ITKgqtT9UzVkWLAhM22YrkpdqvXM
OVK/mqWijSdrnJSvkV4/DcaYNq6hiiQDMCRl3xI9TbqDDdVAuCFXaYbF+ASGvop5tnBspdPi/dO4
USZiz0L4zA87WTwi/ljr1FymXj3qXGGfOwL1X7SjpYdhzGf8TK0q+DJNqeOQv8s9Rj0Atm7kuiSc
iqIe43Tg/ZZrNA2Y/AZwv7OD9lspXDmZ0N26dCq6DDFSbDgwU3LdpeYwPk61TGHOmONqqeGE6W2X
CQU4Y5l+Q7NQ+sHpQAEOGhjyoVlmHpV05txXK3NoXaNMIbU7apL/BT6IWsxS9zR25TRL3wogoJ+b
Wsdf1jRjtXARHrdBBDVz+4Xy7QDyHejUJ1kew1shhdmhmULxqZXt+S/FkobmgB6rgjFGpiOwQd99
Ng82UM8EL3RU0XyzhZb5pZjjOrg3BmcOXMo30Ucp6c0t7+Q3zhK4M+Ap6NNyv6/7GQq15woGzXxG
j38nLLM6FlCK9yLSpP3EPnNpXCF3KycbW/v6AkAhkS4BItrEjGTyl0dzHRtlNkaSc8YXqjlOcmoS
I25yI67Pq4XuSuF16YgCbVvt6UqfA6kvhXQmPBM32EW1BxXdg51t1BHscX0rEr4+sBiP+Bea55LA
rbWZhjKIrNjupXNlg1sOSpwIURP62EIy3G+dV1fHFUPR7oLw5CxXwfLqr+42JYAcOjaWdI5bK7qN
UI73FSqanmwJWju1Jnlh4oRPCT4090IXxd9hFeaeYwyal5iVtEVLu0RbLlnQ8jhIdQGXo7+61k+h
09cRJqjSuZlN9CyiOn5om2C6gROAwJsW1Hu2fuTOemjcNGgM7mxW906gFPzHWToPAs5sMc7CJuPF
NP71vBRSGodqGD4PkpR6nT5TqMSYamOUNz40dzBJDwggmBBrGhhV6iYeLGGe1SiC36Nlkd9Oqnow
K7xV3//Sb+wUtMeQEceyDiTgOmUODHOSSqTszknW6Sc1LFKvigCdvz/KClz18gHNpYyCjDNiztRw
LtcTstSp3acwenQ1ClxUrpHjyvN2zxE8+apD48IsItWfw0Fx23I2cPGapIeNh3hjFS2IEWS4iHbp
iy139KuPl9RNmmphEz0HUQ+Wv7WK4I4sB4esPNbLEPDCck2qQS7RFemqLzNEWoyQLcn+ojoSFJH3
n2c5hC5DgoXoAu0Egj4SFOuwGy81OQyiElKj1czqDn5VWO/R/DdKL5KCWPOrrBPyTVuHzpaW4PXQ
NOm4yxeBPzKfNTU+VO1xRHzUPksKvsIxPStk2Wdn16b5N7TJfo+lLvnvv+1Svr58W4QGFsFiCwAx
V8EqvUukTjbnhZ1ej5P2OwMKvDAb2voc6ZkEgiHA/I4WgiPKnWnEarorC1BiG7Ht9WqHvgx2EeQr
AEYAk5crwCw7J46FCj1Y1iNPF0l7o0uwD95/1TeKNpfDrEr5swnwJMkZpnYqOlWmhdS9Uki3Vq0q
D5aUZ/fpaDdfcrSjfRU7QI+MxXKzNI4+Vo0J8a+b6vupTuyNFGyFXV22IScpVyNNZ8ScIX1dvn/X
BsrcxTJW56pZ7vlr2QcdH0NgeFF1l5mz46dQkrw4zptdEXYZBd15/EtS6xEucpJ4SjiEG8nnW5NF
2Xs550B54iK5eqamdgIkXMeF4qINhxRKih8sca6UIWXdTj0tl0LpD8IefoMgdu4rfTA94kTO/BGn
RB0JbFc49vDHByP520sXiDvX4fC6nKoyCFWTDhNtoF4bXMqluVdBxdvYFS/1/dW2IHNcghUSA0Am
q6w4wtjFHOMKHoGUJ5+lepb+VmO1mvy4VjIZjDwunojNc9922ozvTFB0B01OOlTwIi1xXFVvnQeH
du8jjmiO5bVVbLhKMso4pwajtVFteutxERpgYuC3UK02Vue4EgWWWSAK86xN6GLOM+05aUrDj5zu
KCnMAGQ0S2qfWnQYb4yJgCGa+vwG/4jUTU293Ze1XB1kEw6z0TUJXuZx37kjQIWNjf7WqqLmjOoH
3TSE7tb6PpNFqStSR/tcTWjLSVluUg9V6486lPof4Rj0v6Kx0b+VYSa8VhHE7kY7AgCF7bhoZUDW
NUrqONSL/gyqvuxBDlyAVLStKHdZV6SrOekkPRmds0ihUhrFUHihLgW7qnSijTW8Imv8MxZB3Eul
FuW5dSARS1qN4tccnCvZzk+p2oR0e9thB4/C9OtO5LukzANcJKf5gBAYKodZEN6DGxhgLJv2QbOK
YTcq+KfKPSzBtogixDit5qnu1MlFjUv+0te2OBjOIIOIkPnNoZ34jtVJuzDMs/P7B+v18U2rDEsX
xCmx/DLWlfeqj5BpBVXwnAKeOA5WZN9gmfP9/UGWJXy5Ixeg1yILC+4caOlqietYTY3SIKfP0agi
Qh5iWUTds/MaxZ62wuzrSxHwD20RlgGHACDcy0NGTeJiksIgfa6UyHTrTlY9KSmauyZHC1Vmbxwl
Yqq7smoaT9JG+cYKkOS0tU7BSwq2Xjjn5j1US8W3UZ33rDDBTUpzgoNBe+xTKM+bHPol8F/NDvV+
4Gno5qEZsBY1oXSbhVUxJ8+EjSaA5yDOvuaY76quM/RDusBN6nuwFdWz0XEVu7KTZqe+aUcAMvrU
Qe7Rq301ltHdgEHiZ2Owggj35iR/4hwZqYAac3ruo8B5xH4q/SCNnEMuuqwA2tBFjZ7gVchQ99Ma
M1G104K7xAnqfIf1MZo3YdvG36lvYvEWhzHLRFB0V5hj03PyeNxZ/IobOy1yQbrd558a3a4zVxGT
0uxMMXYZVXMV3hSbV5EWzy1xXyhZ902uwwKoTSb6LQbbW9NJCMb5D2h0CcQvF0CLRWrGtZg8G4US
7R0jb7yKqtSPIS0jn7H/FIW/gOcAxaMGReVlgZVfjicFWOgqupRA/DFNT6ur2LNRRtrpeuP46jSO
G4n4G4E/Lc2lAQizghNojV4vR8maKyURKHe0KoWbyXaeo86aPvdDH9W+RcP/A4R+iL95lklAfuQY
7Z6+yIItz+YrK1FksChuI2pCW58Og7Pa2PxGwxG11D9TWGlOeLzpn0t7cPbVUN2YkIduiD+MB2gD
slva4c86AruNpWa1l7umOc2KEfryxFZzRmUgZi7bA2XRxMc47S+ynnxDPejqGALgyPUAGoHcDP+F
ZeW8SlZsgOVjlgg0EHKix5jyVjq7Q/7viPiPJNbuq9/FJ9H8/i0+fK/+9/JPf5bV1MRI2Pyfyx/R
A/v3b158Zi9+8F/sZR+738309Lul0vVfUmLL3/z//cN/m9R+niqca3+WcCuW30YZsngth7ZAMt8R
T2t+Fz+jf30qOxEhxPKv78Wvf/3fQnxvfor457/u+LFd/7J/tNUs6z9YFPCgqeZQrCJD/C+BNc1B
X82hK79QeinDL+jGomxE9J//S1KU/zBMLnKZf4dqJGqC/y2wpjv/AVwVKg9C14te239NycM/J+p7
6mqrjI1O/cKlhXoFAgJNoXWeniAgLUpAcTvNQCaYjkB6L2bF/N7LerDPNBwQZmz8/FcT9++HeO1l
+8LQe3XaI9hI0o4Xx4JJoN/5Ysr9ahFKYxtko+5QOeQCrLuPMIUy60fj3M3Jk07S3jePrfpUi8TP
y8YNncxTEjSa8boExjV864zBLS35lDc/GrXe9xyqaX9Ug1Nmjac86k9m91i0/b4Pkt2g41mV3KnO
51qxse7mKkE300lnX29H5JCKQw8ct5JrP6kOKgVarFU2EvK1TO/V6y4f4dXrak3NnUY1Ymd9sj/E
H+kAurToPGlf7pp7es2P2Rk2EWrhrrORBS3ZxHsTvco2hnGW5GBk5MDsOlcbh/ug+RoqiV8X8d/d
aJz09u/3v+0ab3b1squroDRMKjAaQ1an1t/X/l54tZu62d44BMfyZLr5/tP7Q16t4cvVtCbSTCXd
BthoJDSn2M/u6Tbshw1vvDeHUIjfZPYjvNrVqal0/ayIxatntH7OduybxkNY13STz/mmYOpSLrr6
Zq/GWq2WzGgsILeMFX4sCrf6BQfsS3Mcb8vD8LX4GP4Ob9R7nfb7bfEYHVBx1ejwuMPz+3P6Iiiw
egoHIWNq7C89wjVcESgWidSix95KvqZ4NsGTOy9CCzSOiV7dWHHVrfLRKmpZls7FmKvVmiuNKQs1
ZUwtxXqwOxQCk79wLPMdt9R+4w2vR1vilRfJFE4+56V9/2pXtgC96A0pxQ7tX30Xqtn4GDp2sE8n
lP2LUtOO3dSKfTFX+Qc8vlsPRR/7+1Q33bGttfq2QhXsnmoY8r248f2eSET/bNVxPNIGpjDMYblE
F2s4HPK8aAM1aPtCDol3DTe65zgxubA0YVYSSLEXhI2xcWSskiHaiNTBIWMtBFmks65QC3ibYRtN
XttFRuuCFm72QMzijRRyOQVeLS9qH7wTnCbKM8vNaK82VAa1MKErOh1Ne1LSnVqaHX6EZmF8bmS5
ugcea902+aI7lTamFe9k7PqeNhbAUgG6eAZuV6p1SElQFWdnr04qpXJ6TU0ckIV2BTBFyVBObobq
qMex7Jo6UoJzWP0VmaDq0exvbhM0zPYpEPAd8EBMfTsz3aiDrI4ZUBIEk8RkiCAAgwK0whO/WpJz
6YgibMNqLzRzJueZ61vanvVJb+zfWmwNRxGRBm9Mw+q8WQblHoYqgoorxH1nNQ2lViaoSkcMOo35
J/SZ5X3cOekXqMLpEe0coOYqibynhwHGWQYqIKhma20z0Q3pK93FWKvYmId1eM8zoUIC4m4hsQDS
XReSwaVH5VDP9T5CcGcX51N6G1i9tkMbMNjLgf0LI/Abp4xhhyLo7gmnNh//dFogBYF+IM3gdCCt
WU2LMQc19aN63GOAhC6gPhQKqyLrIR1GVhk9FWYCUWg27Dw6VjCXPgVRU3+HvFWae6egOYrRWB38
2HiqZQW8WrMgx2lysEgWOW3+WyMf9XBopb5GIFmKtWHcz6YzPyWgao74u+dPliHi2pX1vqJDD3Tw
p8BA3fYyS5sUd6YLDYokzxV3UHEW9K16nr/EqhbG3sZTro7W5Zr8h9OCDgXiF2vJWEqywhqswjxy
BgR3Y9bkX5UBY3kUYM2d1E/KPtWU1rUtciIjUaRTPQ2l39rC2cUTSh16oANQEMYDOy49YGbQbbCf
1xXrlyekuUraRhAN1HA5G17ttHTSWqsjtTwWwWQt1AnbdkUcqXulqVRk1qvKD5qsQnw80I5l3PQH
225yPwlp0kd6YLsYmfyZ3gKJOrMGRR/7PWTSF+2Vy2eqak0AHJHNo0hmsXOyFiWEUdE3Ps56BTHK
4tLB4b5UosgEL0cBXNrFsIusI17Mv7GeFt4At8PPKSu6G8tgdcDyQougBX0Z8tRFO2x1nyttXY+1
kQZH/G9+Tg6Udujzkadil0vVo9A/Uymrv3dgLdGfwzkAI7pmZ9Cf2MF1we9zqMuNXb3Gxb880gJJ
W/QCFg7b6oRF9DKwrcgIjoEQyS9cv/RHpzNOcphJu0RLywOHfHmLdJezL6RG/aJMQ+cOfI/9OMSU
6gOpu21NbH1dq7cFUDxR3KRzmx9EmSRPNdexr/Sb3MHrbwaQ7sWodEGdLYLaF6s14/qy1TYOjl1v
zXcx5j7u2NXyMQvkLQj+ssheHzB8M3qGINw0zj/rqnRopKFD48BwjmWld5/tJgmTfV2qxtepAqS1
aywrP6iJkh6BlFQ4RxWJYe/eXzdr7OnykUiKgQzS2QOhvKbGTiYU37ZcNDLaoX4uhyB91Eejfayi
EfHpLAAl68bG1ImdMHrpV8FWit1Kr3R/tmWp3Ys5EV+sAiVLGJBJGQF4bOMdjNe2PiToxSxMosxJ
973otbuub5LvuYEnw9HKDdoIpWVUIdQmI//0/ntd3WrLeznsBAUtFVL7ddoroqLuQ4g+LL7I2ufd
ZO2CIRDHpKs738gzKK4L9qi1EOkUzQzTTbW6w/sP8cZSIuFepAfo1xlw/C+XkokU0WzTfzo6o9Xv
6RDNh6DPzNtcTbd04JbtvVpKRHd0AznVkIhfd+ASuTftcJalY7TYcXdaH3mUGpAvnkbbG3U5wq/q
xSQEatf7L/nGIkZ3kSo7hypdyZfk5tXpntnFMCXUchGTpMKtdlXulRWsOq2eFR8iY+FJeSH7eS2q
e4rg5cbB98YcL+Eb0gkg2CmJLiH2q+FjaPSpPSfhqSpD4y5Av+6hYPG5Ep3jjTddR4wsqYuhVp8T
O4VcttMwPLFp7WMtR8aJhniG/rNWej3Ebw9K5RbJ+M33owNmK1QQEZtcBe/YMnB/gIU7iZD6uWgl
FA8T46NsASF7/0O++XroQwCtAFYAVvVyJmm1qQKHOl6PtMQzdDAeeNR/swC83Wh5oH8y5Pmv94e8
jl04/BSmlSSICtValQBsOOr0NS/XOiLZd5b0F4Iszb5IUhIhItGNN3zjUFjGYycikUqf9qXX9mqx
zHZlplESh4hotjdxq57HOe2+d/IiR6T1RJGI6XxOg6LYT2iY7mNusI1HuJ5kIAtgRhZx/0WJYTXJ
45wlTo4+5EmL7OIk2Xj/Zmo/fmysJYyMq8CT8aDZisCWOOPydGBzUIleYnw267ryOKAxnJkVo4aj
OfwllDDfB2ZfLHxPtcEapZmn3IWLmp8UWTIiwJKKNJ5sNYAjOjmb/mUvmMHV8xBu0H1E9o9DY+2b
wnmNUjpIzmNto3M36G1+jBpiURM9553OcbJri8bw1AwtH6dNpps0IlEzQ6k7BJZcu32fBY9Y68o7
+P3lcaja7qZOhulrjo+u3xZy6+ejZt7GQVI9ZOiOnyxAi6esmEYvIwU7iSnMH5Qx0D5Akc5uZC1W
aAL09c042Qsr+v+xdx69cWPruv4rjTunwRyGl6ys6JJtSZ4QkgMXc46//jyUu89WUYIKPTvn4m6g
96Ab9iqSK3zr/d7QWPuPZ/rb787eSLtzvl/RelqmVfd6mEMQkp3d0IpVpV5Pleo2xkNWXoedemZL
fGesuXKhuEXhaSKJOF3IA9YNhHJlwT4MLXFVts6DRfolcgSzd50Ch7wJMtrHj/fOypq5dC/a15fk
2EX5OeuBp6BxmGGR/7OAwbwzG8ix86Z1M8ltvWst36Hb7BBo0WjWpZ+P/plX/HYz4SdwCnBrm53m
lxVwHpZRM6movGN0IC7w1xOebsHKHCd1bfakY3z8yG83ZhgUvFx6qLNoZ7mSs2zKtCIIxB7rqPag
SGF5NQ1qd5mMY3OG8/P2iJ1bB+ggeDJcY94QIZqxHXuRif1gm4cgf/FzSnHv0WuUEbxNinnfvzNl
SDWl3p/TbC7hSUrEGaNi28I7nwvc0oICZoYmdROBXkRz2F42hnNSpybWyHsqj/k+7eoxlZ7rLqGH
nfvTTZZLeGp2RLR8/MrfTmzkjjP7iVYkYqklJdhOIiMdhBPuM9qQJtGWKwVfrcc26bWrSmhy50Xj
ueTvuX443armMWFuQ1qlk7c8ovwq6usJVGxvaljK+Uokrqhf+zNz9+1kQrKEnBO+yxzXuxRstI7d
Sllph/s+k401JBd1p1WT5ooJW86PX+I7k2l+g4AtII7v5INWWo8LTRLtk7zuDp1vfElkM77IfV/e
KdypPL2jaRoVsunmmT6eaYm+XaSzuxMacO6FgJ9LB8JCydvYt4ton9VDssY4Od+UvlFiQqDtp86q
z6yclzJ/+fkoTYFI2H4BIBf7kt40PVrwPNpHMnxrpCnDmnkjraqsywLXh8R6kIMq2nBS4byKXcxO
NE0HjaPKNg12D27UhuGz3FajS7ittRsbw6fnPvnrPnSKfS5hiDyJ0t42chRsJR8nHX+SsFoGiH0y
uuazZtbN14+/4DubLS9xtlDBegSEatkvCGJF1G1WR3v6n5Hb2ma6ttVyJDk3C7ZoLS9KUcuHfmja
lT3wH4dwPKfzWfhOzwAKHYRZCkM3kwTmJYuamikde4z09k1rS94AzL0q1EGz3bxWINOb0Y1UjnxY
PLD1nWFJzaWaGfaDonTjVu5ssVPz8rHtU3w9hIlZtmnOQb+GsbMlzbmU9KBYWdTZBzgVnWtVYfvZ
x7oNuwtpNsXr+l/R8DjUSO00KzCg2DjB5uO3/N5mg8yNop8th/p7UamVaRESFz1E+17Ro01TKNl6
KkexlnDNWKm1X1ZukY1PHw/63j4w0zbwcYGxT//r9OjWlUjqDNCSfWm2hivnaGLtCUK+UxnnhNbv
rETweHIhMMWiSFj6K4ZB3cLpqJhEUq64oS8HF20gJxtVg0GCm29y5rx8ZyNVOZeZtZBWWPtLTVpe
zaReJq1SK9BWdBxFhFFWZ+rrt/dgFIqkMLBp0/1nmzl9gdJkFchppmjv9ybmC4YtvCaELVcn3MAb
OXOuJfQdiG9q/0yR/e7zgehji89ug/7tdOQmiLqCGLJoXyt2e6UoUo62yqnOEODf+2qzQR7qhZcN
bVHbjUErgDsk9rPBUfCKlH2oN520Q/kVfzb9ujhz5L4/HsSB2bSLW/68Sl7dmDBZTau+5X12YbTG
LzvfqGYbeLTKdDwSzzUl3/t6VBpYAFJXzeZdp6MRnKMFjsVoVq2kF6Jv41VjZNNuiCevUsYrsxwe
Agnp2ser7t2HpC/GKoehIdvzp331kKimzcqHwLYXhSq2BIuVmwDOmBv4o3RlhbJxBhl9dzyTTZDh
cFNdNuQwwNBRSot4bxR4KRLMkV36EZ+udwA3u7x3ziy9d4588gbBhmiqsyqW54WWJbkdllyAQD4l
r4eTvxtqascGyjpJxHqO/aiSg7rCXu1lSZypON7Z1CjK4XvSnoAPtSzM4TubnMFmvEfo3nPmGsP1
EFXfB0ycdh9/yPdHYurA/UQauETBBL1sJy5Fsle6yF8HoVPtqpDuOUBqfGa5v3cIo9fX4cMB7CN2
Xew0Y9QNSg0SvRdyI55jbSr341ham3KKyn1otgWX7cy+ws7f96iI6gejq89eu+ZBFuWNSgVAJsIM
3yKUO525Be5+GZ7O0Z5rOy5LZs3hqkn+muTtaSOsTlknVqrsmPuBF2Ui9wJTE0wDv9g5qXTOV4Gs
pze/B1EKnV5o8DNBb4km65KG9ygEeDzESkVxG0vkv9NGV26sHB38FqLTqO+aItZ/kvJGarip+/0l
3rLGY90UA8izqdyZ2VBdNVhVTVhuD+p9JFndweg7vCv1PpYJ4GuS28kewsCVYzEKxKlBt7fjx67J
juAZ7U1bTK29oeWZ/vLDDMMStRiMxyHQapttJFpxe0ShX0xHlRC866xJ6rVPYXFMcdi9lbBOi9ys
T5vRjQ08F9wSe0zSGHywIzipmLMRjZs1q87MIDvpIrCHVS9pNQA9DdvE9euk3rZRWVD8GDFy3Tiq
bQY1muRHrk32tzQNOXHToe2f7WJMrmw5Efe6NJnCK1JBG9okrd5tW4tmvWjzVF1BXTUv5UoprmDp
NhG+6EP6oNbshlUFpLOl/chvG4egJdVJF/VasX3nqRzz+ls6SYa1UoiyMNywbqS7hp8t3DoOUmWF
uE55TOUsuGuHPLRdiew6xHgydm+ECRXSls6bPbhTG+RuokTGZW8Xv/ow+hZYkoVbXJIpD2UT4suq
jnRhr4Hc++dStpN1LPum5gIXRwoyQ0vbze/bukkHYpbxqQ/aCxtwJ/PSlhrMCwfdqtdaFY73dtzF
z5ZAUrM2OWke9dzqg1XamOOjozSmdaAFriertgut6wJ3zScjxgxjX0mWssemTENfgf3m9dTkteM6
aZ+lblWGlb/NjNz+EeYpzm5akkP5QSLuXzmDWd35ca8QQgkRQlljEjbZLi4fFkcd/v3KCu36dEfc
Nk3U1s/teB03Fg52ieiyr6kGD3qLdrbZ6SLPj30Vm3tck4GZIlO+QnxRHC27AvX225IWhNV13We4
1wh5q9qJGzeZWuWL7LOb7KqkjS4nuZJvTT66joRhmNXDiBTxJDF7WWyLUA4wsCq10fPTsbVXSm1e
5aM5/MhKx9E9bPh8kn37siGWXpWTlAmcyj/F5JPmpxMVboPPB8WD2hfdc1DHaE8K2Sojt67k4lEz
wvyXg1j6TjOm9mmSQ4XoqHrQEFmN+PSZQR/dEOBHdFc9Gsaz0fQVQc8DchDCSImBZhoKyICDUd21
ZUxAtO3DS/Sy1jCf6lqMqTeyBT3FUYxWXcLL40GNrWgbgjsig7fDIkXNPv89CUJGb4IupO/lPlee
DRDTeOv3g31L5ylQZ322Hnkxd5uV0wj9W4gf+yErx6j3klBpEbQEGbLtkPi7704PwOraOcpv7AnH
IFxraqIdBMdHDp+iHDUmSKwZRJ/qIGUjOioi1gtWkh7StPJaWVTBps1w4FonImw1tx9JxnbDyExu
Uy2rb/MoIFtZG6wAgn9d/cjrIb2XtEjfpznqcFcWsDzdzO/qvdMP2rcJ78CfPTgwzK4wwPFGCWO/
Rrin2KGHHlmCYiagrFc9zHuCybX6exBpWeXiDkMOu+LI/o8+aptvPXmxo4edGsr5QMO7z+N3i3Ql
oJ/qoMn6WO4dMhe/IfpIr5OeQHncxisMI4O0MY4R/n3cvAtnvvBm1XAr9L74EtaQqT21ZepuWuwR
f4lqQoiPldqIN0Yw3lZRJSSYBVGTYarSGUz1sEDMSz+98yZDmzrm2hg89WBuE35bSCBwkm3iyy6K
h+fOz8SzNSq9ih4F1onrV7LTrbR4co5j3TvaCufbrL+Ybd2+JK01hO7YB8DkvVmTHsbKGwRfoI29
SLeSz6lcNj8M/DoRCt/Lk6G3myKG18OFpg30PclrhbwqpL5cpfBQ+5UP7613kw5t9Iq5kIvbQujy
nJlLBG2uTl1wqCVhWStaWBLeMJoZrcNoqo512IqjY3fOc8/L/ILX/CXuQPdcHdHUmS2HDWaY7Bxx
l7WXmD5P4zpiAj8WbVe8OA44D3ISYIGAwfSoe2mW+tPajluM3ds4DL9EiRY8YgsivvHXVxacKIfv
NMWjf0Bah7QwlFgsLrhO/jvXfcIKlUZKv6YwJL+2dVLWPFSCvlXB+a5YOZI0wxuIPDiEamPEh2bS
jKM9tvk2GQr1Miljnbk9SBjYZG0jVWto9Di+l4bvM5kEEUPMicaJXCdP3b4RMfH2VYa/pIFT3X5K
a7xfhlI0wqPj1+ZujOGH4OcNzr6pc+Wx64J62wd9Z7vYxqcKjn9Sf8Fk1mjna4XV4WXRI9U182ZA
N6nlzXXTOlCGx8zMH9OyrG8KCsTWQ8iGMaUpCAPD1iNOZbcvAmihatkpD5Iw7Cu7mJz8zz3y/2lO
PZ4Cr8rlmbP/Nxf/+imFi7/79VT9/GtfJzObfv7n6scqz56Sf/5d/ZpS//J3/c2p1z7Rq5nt6Wfh
FpASRd+f0HJL/QRHguYk2PRLnjn3tX849Yb6icKY24ZFDQq7blZq1zOfH769oX2i5YfNG1dY6lYc
Hv4Nrf7NpXHGDZyZsgG3EAuH+bb16vZmwtPyuzSV9pLR0tdqCnNdWd13CYXIuveTfNsa49c+b7++
enm3f4rsE2L9m6Ya5MFZw0Z7H+4NvKbTcZ2GdmLu+NGhi+vqtpBrJ6ds9PN76vX0KcmEdMwV/HY7
C/7LvtGHsfPoiVHUdWa8Flne5Wu9UC4iSiBcz+isX4QiS5RNlcj5A26GgVih3ip+aW2rFyyzIboa
27D7LSgGvoygjr8lnFb0hJgwz8ethA0nbq/mPt+PrEq/VrpStB4bxGziH6rSwyhl4W3ihNssI7It
MfF2djsV5wnXkMtocFGsyzdWEkZ/3tS/WktX4Y8qr/PfzakY5UVN8R+lyv82FQsa+FeT5s2Kuwir
8PmpCU8W1vxH/iwsCbIeCwEnLdYU0pRXahUwsk9gZSgVwKxB5+a2w98rS/+EFoU/ifKUuydgF+vh
n4WFkAVobf7XWBvSRcXz41/oVV5aWP+5XTKEyaUd13EkgrBoqNVOZzgh0HAOg6a75eKlroOcYOu4
G392Sdj/LMvY2mM5aaxyM4M5LGOMhtdz6vUt3Gy1bM8lfaqn623+NbPkH67UbLZA4ucCpVGGENt6
f4pv+6SY3ErSDmQCJt8GQ6gux121S5UsW7UhgQqFQ2JDIZQQjZezk6bsuxb1ptvUdroqU7v+MmDP
se0qvdxz15K5bfrDZdY5D0MonUMkF3rrP78bOGsm5oDY46Jz+haHyG9aq5OiW7moaUHLLD/IXYlS
yyu23PhzXnXB3p7s5tConXOb2QoeXWqcbPvC6C/aOqh+4J1bfysS/9oYDqmi/Ho1Kd/ZyRYS45df
CNmVjgKseriQy74a/R5dH2J+YYpe/ainRfc79PHCE5VpIASWjQt8iQp3kkt6JG0tkUxoxRtTES5M
h2Ql6rq80VO9/0xSYH1tZVO+jZ2QQlnqA7eS02wzhF2yQ5En35RNG1w6gzzSk50pzoPjn4ObTkEI
6kK6sRwHdCdoW1KAzXDYqwMhbGmBxFJR3cSa2eO1SdCFjl26oW/s2UEuCMXQe4aYjrUh+cpF18jP
JTffm7BWisYLu5GCrcGSyUqKaBVIdXNtoPOOXbybK6+cCulHGuEf6qXs816fSOTEGNntZIn2VzbW
FPyC2+OXwsB30HG5g9uXZRk222nSKV7KplIaz5+02JOKJL/ASQNCg11oyT1aewp0KQzgvrQkTEeD
/oXCzsy8XJO4q9W4unz3abCuiET8xfcqFTdpwMFcQGHnGqKhmnEfCosHvRn6tR90fnvgPlSdmS+n
SDe9HhzpoNBwr2D50wRfbAtybJR1UIf53aRAdc643Gwau9DP8dIXn/HNMOybrz+jrnFHsXOR31Ha
F1spmsQ2mSoH7CIPfBcFxxWK6+/MQOFxA0u/Zb6cfXG09ks6Sg8fr5AXDvyrndAC6KNZMpNYUYkQ
gzfvTa+mlG71Q6SNZnGcUlhtrWYO1zjcYM5p5/YlIunUYxOvtj2GVZ7R9crv0cmlS9CO5CKupsnN
YF0d9NIxPYO7j5vBNVmFo9XcIA/Nak8qtZ8o1c2tqve7NOhZK5VZXyhprOxMvUExo9m5gUvytMNz
BVm73A1XwTAWN5UNPmOJKN8ZRS3fOkmvHPkHGUEZld+44Ni7j1/Fgg3A16fdRzcU7tLsd0MD4PRV
DKOpQakc/GOhqS7E1KuI91BHiTfJMMp782ASQhhA5wr7/K5E23Jm/Dezj3KRxs5MWCXuGivF0/EL
NWzMRo/1oz/p5cHwJYu32x/MxITC5I8JCLYf3oVS1tGiNW1XjwfdxdwrWvHvK9DvOLmM4/Gc9em7
P4umzOxDOKvqF0hs2BhI2QFLqPnGe7NRlWsjFPr+44efj4qTaTg/OwfxLOl5qcVPn30UsY+p0KQd
wUm0ran27kA8wb6tmjOL77RDMX9kg5QsJFvwaWbm4Vxzv5rvqhzZtQ5F+zhFaYAZeS5qXAdjsaqh
UH1Lc3VYffxk8194+mRs1CiEeDxEIFBZTwesRNm1iaI1x0Cv13I33hAf7jWp+bNDhlrBBoegcc5I
+52pDG5Pq5VSCXocLYPTQeE4xLS8uuI4OOALU3WHtN2bqnabDvWzBXI5Oda6LbFMi8RvVU23//aZ
cUIHvofUSQFI8Mrp8KGZ6jWQy3DsJRGglzfHzzHAIyBh09/UjfrMT1IPsNe6c2t4MVltBOmzip7X
bM0WEEujcj1rawAurbpBaTNdy0XopZKSH3osLiKXDn3qJnWIba2f55spTv17UO5uQ2JmuStbu33i
OMpvI79Uz7yRhb4fx1BoW9ykmAsUtrQRFvtsTOQdMdSKeWM20/i5xZHmkJa96uEz5t9NeC6aQ+K7
jR9rRHU4F1Y9oHcd+p+gxmAXVhbuWoqWjcD5hf3I6lepzDwqDZPjAeHQ5uMPuOgB8XMRdlCJ8mu5
/kJ+WywTiSgPEnsnCcZTh5Ayc6WuvVSMK0cbV2qWE3NBxpEkuT6huR8PvVgvUM64jeOBBleAyyde
J6dzxw+yLEIQMd6MGL3ZzWjuVFqmbtJLg1skioFLzxTtyLw4s/0udqCXcRHO0V3n6glhd/HEuFnQ
XxRiutH6MFzVdV6vJQvLU0ytzxkYzo/wakuwYUNSYLAZcMOmTboUYkB5UxorNOPbMZGla6uXLrNJ
QiAL/d3D7g4fCn14/Pitvoj+/jPmTBNyQD5miQfHC/qBxfzD8FEPR7+ajrLlTFiz5jbIZD1RlWmV
srOSKV0D2KZ7rWyt/VibP3wZcDi3MpxIp0ohNJrMVj+N7K0kp+E5K86XTuni51GhqzhHQqWYe4+n
X90gcSrj/BqPZMp/zfEixTu1CpFLjQ7aCs3w1GAMseaTxQNuA/2lH4T1ddi2yH3CpL/gbo/OctCj
FW6M5to2x8QzoSvg6ZHV4lEnl3WvTplnRyFqidAsrlM1mq6qWC/dZtAfWnua1WTtcNDqLjpzAizt
nuZ3jw/zTKfEkJOJtigrcakENg266Qj8b3qOFrYXGhjyupiGqXVLoUubJFXqQ2Q/E++KJXoxeI7T
pp+ZRF/VEbtjT2AU++PjKXG60JgR8/0XETrTUNWYFouFphllF7f+qOCTGWs/DbvNdkhLLK+cw0ZF
KA2PNmSIjeLL5yqd0036z8hQ5CizALfQIC7momwNem5kuXIk1ynZgLkH3jA6ypmT/nRBz6PMiTWE
QiJAp5RfPp/fBGavlHZ1ZIvrtpVm3Jc1qaHYV5wzbzldz39Gml8m1smzxuBFifSqpoBjMZN28upo
NFHwYORYbBuZc6EqNHJhqLshNlfngv/eTirOdgpF0BKNbj02Pacrxi6LAccpoz1CBco3piTUW7PM
alfNpeYuYvNZi3Hsv7V4Eq/lums8W0zcMFAkQ1Eagh3t4wh6rVWf22nmgU+W8ssPm9cwHHhLWaIZ
U08YY1347RFVCwVIqCrfaVe1F76vTfscAdiFHyf5fKbBECED/sDREgEdxOoqA6wgQtHYJLoRbElv
Vw9J3Tzngf1Lx9zUa7LxXHD0i9368ufOfCr8huZ8bmexDNQMFSVxw9WxUntjM5V4Mru5KQdbq+w2
dlXAnJ/adKtblb6BzDocu86O6WOpk/huCgiR/J31XlEmcUl6WHDNLat5NkoyC4xZZZ8GRf5LzcL0
EFRIj+MyCC+cApCg0xuVuBbDuRSqna31NiyucaH/Lsdx+Y2NARoS9i7WNf6qHHcTQbii951j1xDd
LSIcDVrFqA9FqZd0xTKMsttU7D/eIV6K4cW7YXvgvJr3ZqbYYqHa5tCmJk5IR803sTsZc0RnY6kf
DNS3BzPMjctaFvau69tbg7Cre2LBnEd/7B5iZK4bdt5mHQMBu6qBznt04vF6lHRxwHEwe/74p56W
9fMSnGnMqE64vMNYX9ILozYjyEJIxTEh0m3njElBe1FFeTskBlFyxrT+eLy3S57x6H7zcqjsISCd
rr6oSQw4nT49cFWVH9BmYfAN8FGFDjDM2Jh7x0AH8fGYbzc0pJTs0zQIIeNhV3o6ZmrZgDVVUB4J
+DTdCifGlWj00WM5nyPBvvM6oYTjPY+DABPgDbIndR2GiAxlp3aO100UXOc0t71QxNkhaf1zWrC3
4+GESM4F0kauaKC8p49mpaYQ1CD50a4d6UtfQBTDfZYoQLno1ooUFWfI2m/OvpnZC3GA2Fg0otxs
T8er66apsD8H9egrczch13btUHQbMyRErTB92NFFmu8ruTsXErlUCHHegjLg/A1DfL7xLo+lwWzN
IjJ51NCR+sehDIfnQikmoimNa7U0tC2wrYxBhKxeS1iFb2KyTvaJwNyzUKSWEEY1X9m0Yh9iFWOX
waw1V5d63NrDrclfuxqwRFU4dHy7rnaZrkleqbfVfZt0wT3WZm6S4XHDUg43WtlkUAm6sd8lfdNe
5FN+xhr7zYydn5V0NIBYmlj4m52+5gIX7LTvmEaBSBDq48e3Sdk+KXCTcffx4nizIBdDLcp35JHZ
5CtsAHYhD9iz1g+QUUKuDc49jtwP6tgoZ8q6F+DjZHfklkTHCzCWWwOGmYs9QO8UYjdRVR2ZqvJh
wNufOOnEyQkSKJVV3xJwREZKhrxbvS2rqVuxReTXWDsIr6pSsW7JR2Bx2ZO815NxLaVFspWkpto4
0RRi/KaZxxwe+EWp4U84GjMfX2p+zdeKtdlJuewO1VQQXp1P0UVpT6tysPNDk2bnHnRxGeTBMF+Y
d//Z2WNOGl8U55U0zvqYNj4SP7hu2A0v6cWPXgelZ5Ol0rByBv1OdFoD7SShsa4P3z7+uG+2h/kH
EFGBUEfmJFriCUnfgc3HxDHCYRKg0JKp/0p7vd9QrDdfxz6Ntx8PuABQ/jyyTa4ODRkaRVyFT2eu
nNEAgiSfHLWwNA925xNpPO2MmRyc9YTtBVKuX2ddFaww2jfdsNQn1xDDOVjsbZXHk8/tZCBSEFpc
bU9/R1tBGq7UIDlWEbHtreOIbaxbeQQDyZ/ctv6l+j6Kg2Cw17Bw/BVnMmh6x2fyY+Nz51f2k4jO
fY63y5ouHldYmlUgLFB9Fz+qVjNYUUZ2VPAFuUcPmaym3gzXRiwpnz/+EIve2MuHAI3nYjiL/mx2
69Ox8IQAy+K+cCxq0iZzW8SBO9JlIQO2DrR1F6bBodXIdVbwkSFDVVI36ALaA7IyiFOzd7gBdxMk
AentVlHgz8CRg4NYq6BwyOP31lzseW2MQMP3HWT+Hz/Am7sOHUZou/N5DZUAVO709+uK5Be6AG/U
MUF1syELEd9O9pm9aOlEMi/RFyr77MjBlrTUwbIbGLbad/mxk4JfYWft+tC+Jwph9IzQgFpnzKks
IvQ/a8j5XMlvlS2E5vFrDMjjJTKqs48f+70FNNvZoxmgwzCLFk6fG6ohcVNOlh9pzVteGpMBGY9q
dAgL8wv133SVjTd1VM+249MXNe3bXXfuIjKDnK/2Z0Acpukc2DMftFwAF0VFICmtKjV5/1kBN1i3
zdSu9Fj+nRq4I6RWXW0DGOwbLevadQqUlabdGY3W4ibED4CNhok97JKZsr2MnZ5TV+jmydWxaDpc
WKY+Wed19C2L5KegLiSvjoROIkUJNKspnffxF1hMvD+Dz1obrBERwy0BHzlpDFySi/oYDOFPVRr1
S8Dw9MvHgxhv3vFc+87vmIeEFb3UvphGRTRvb7ZHoFUcmfU+2Ex0pV0+B56Lo6YSUl6Y+YWiBvkG
axwB97Dv15IQ/hezmOJjnNvTkxnl8XVmR8NWU2L/YXSK4DGoiSvTFU1sVDG0m0wb243dNMZGtOq0
CdMaDiiAza7pbRrkWXDj+z24adsR3iCseGsp4qEjD34LfdFZy6Oors14rLlj9tJ6jEbnYpqG/EoM
mOxagRV96QYSmuVaTTZChWGL5b9O/E7+vSw3+XjRjWG97Sy9vDwnx1IXpQvrFl0NkhA+FagIp83p
Ukk7Ja61QZuOpRP+0DAO8Ah0kA9J6uCWnqeTOt/pbei/odpv/WAsvgeifoxxw3YrbPmfizxtrrqi
Kj7bokEcIES9kQqRu11kmxdFBp3WSEnEM8ToeE5nZNDEfat3WxKbrrTOVyE7BsluKid58/H0eDMH
57w6k8qeCyQg03J2aKlkpb0t5CN3h8ato0H6DEXbv/14lPdeIC0WzLVwMwVbXVoemaHcO4NfKcc2
GVb5EK6Dkcw7gHJTVBtbae6Ebe6kQd+GbHtxn7ldlt0q6TYLvgX1TZaloauNVzbpHq2TkWG8S6rm
Sxz2rt2H3mi1LovNLbT+m8GJf2ajfOfHg8oqBO06CtsVjkKnX59w+AD/rcY+tlaerqw8DrzKzint
dXWAjqgRkF0lY42XTJdjYKDSJnSrIMqv9LLWIVOC7HQjYrACq1+v7PrDJOwf0CqLrdEazqGknf25
k2kw2JKc/IydSmw4hWD5Ii5YGYFBm1NV+10eOcmZs3sJHzCx53qNOyRyCZsYhUXxokR6nwihSMch
1saNDxOS1nBwm0zdcDtNXXFVScL5Vptjs9L61nJ7azSu+xIKeg6RNAiJsS5leSwxcFADzWVLiege
DeYKCnay+ngSLWoafivOGRzUc5cG4PClf/MKw7OQwMLRbdVjLkkKQHMO876YQi+WVOnMVeXdocAL
uf0BC7M2Tr94gKAgCeB4HFUik7l/lcnWgQyxjplex4+falk//nksngsuKf97oxsajEbpp6bQjlo0
tbtYD5RVSowlkJF8wf3XFVUe7hO8X7ajgum/M6o7SNhzcnMwrVSF1SFH+b+r5l9+EwJpG1QWjhj7
wunz67lD826qtGMo+t/U0kWmbjvT/5xovXXmqy4uDn+G4hDmgwIM0dI6HQqVC+xaOAjHQUm/So6M
8CULzZUpyYFr5UF3Tjo1V3MnJYfNDgRpEh6BRW9n2SsP9JwZP2XO0Wm1/NmUyLtWAjteZaHeJa4N
6+FhwDavXsGH3E2+Lf20jc6eXIQmU4x9WQRre8RvCirXvSRb/n4Kw2KvAH7Sdsuj8cwKfXvygH3Q
VaJLPDepl9hn3w0peOIU3U2awM1oUvsfGtmeOzhCGs02td1X2dmozWVpyEfhlIMtBt5KVU+f+PSj
dEU3OUqXlnd1q5r7KKf1lGZmscFqYbypGlggWTtoT2zLxSpGaHozoVxY6zDf/nyu/0/f/D9keLza
KN7QN+G3oYhKn+q/SdOnNE7+6B8aJw3DT3DgZiU+hGcoKexUf/jR838Bz8HUgV47d9P5WvYPP1qR
P+GqQdmLDxFeQPTzXtE4ZfzILWW2J32ZBvyN/4LGufRAYK0xi/h9nDI4BMLZOZ1JjjYFcSx0ZVcW
tXZQk7jq3VJKLbEqCuiboVNCUPLTkC5WpJUbHTKEUsnxU0pqzmVacc66Si0/R1ZU7IUZ3CKkw5a1
U49OQgyB1zVRdV0KXL+7wJ9+dOWgeAhbaURiH5Htdb++yomV+NO3+lez8v+2dVM9JeFT9pfbVr+e
2r/y33/dNTBua3zi6yXVeP67/5tr/D/DBh8Z90cz8PpX/5f3lPz6mWfh08n0m//c39MPFv7MBoD1
SI4t+KHy39PPsD/NMwzSPv3U2Qvv1fSzPwGQUk7RDZjpvTM0/w+LWFU/MflmXgynLjYdNM3+xfSb
Z9frzV4HhQcEgbcLQI4x5Vz9vioZcttqAtwc/GNKJAZSGflenANQlxv0yxA8J78Y3AuzhtMhyJxN
RpK7fWAoGWv5h8YJ2QiflOBLw+3k1Qe4/fPDX9P+3+zL82CQU+BgwbqgibJYTX7o9LOLrXTsMdzw
xmunXA/l1kZkDItG32Vb1Toz5HuPp84KaiB/7qlL1EKOGqXQSXM7tr/z7/lXQER6RecGWdYA82PN
rm+od8mlxKL59B0ioeptLTOg9UW221mBmwaVpxtkSQfhv38e2Gv0NTHVAKtc0q58DNoC2sT+ET8G
T9K/FsmDWRQuDULXDJUzgy0vVzwXlx6IKrSc2WqXyfMWqs4iR6PK7aZbm9WNVp0z0lhO8D8Mb65v
wCf835IQ2TexIIl3DO4KX7601Ws5MFZSey5lbFkzLUdZlAN6qdrdGEzBnd+tyVUxtXv/xtx0cDes
7F9iIvNQ+MThCs3KndHk06mg1EHr204g7oBIKy+ON6VBlt+ZZbScby+DzPqCOZPCICXzdBDi7bWM
7pG4qyBvrUbiIQoMTvfDc75XnwWqtdwTg6ve94jKEPw5m4/Hf3d4OhOo9wnyUpehPWqhwcJXc3HX
JV9HvbwTfb6DUPOjL4v1xyMt+wLwD+a+63+GWmwYHFWRpfSluHM6rIJc64jc8IaUyMvhKj1DfV9O
9uVQiy83qzEJTWMoxez2lSBvuTnXXl1uRgxBsYOciwYkBLQXzcir7Vw2W6V1koqn4XJgj8YFNNd1
ZKdeoygwY85tS28X1/x9ZiYWGyA0mAXqQ3qfVoCPBXcD0aKxw+baEKZ65v7z3iCzNQX21LRtYDKc
zsVWTHBDK/aIXMS/JXU3GdHX/+LuPJbjWM42fUX1T3mzLdMNAoQh0E0S3FQQJJHlXZa/+nkKR/pF
NBjooGY3C0VIinOQXWk/8xrqb2e2/NvFoYyJBDaS02Bq38AEMreiR5boyUNLzfFgagnsfidW/rKU
znZjGJOAkxeKdsjpY6jOC+7vrpU8uBRslpWyqebUfwcDRGFmGwQNKEIL2EbEqq9nTHpFRu9bcKtO
XTQUN0mR3o3J31pAMwqsN2pVoCtRYVJP3qSyXW0MxKf0QSsCfNS1oDOV5cyqnEbH26e8GuTkU3qE
nmasJ9OH8Pr2YFzopu99GW8hvQfi4un+bg2WUA3rsLk0r7rZrx/0q8X/9P4V8YedQS5ARoxDBtCa
l5DjtzOF60KNSbBMHwzEbTadsRtR9WeuoXNjnNy3iSwAXagtK2YWF+4y0289k9afG8F4vScoFit9
0jfpw9RjuJhYQ9ijgh/+N1NF4QBcCRiBU7LnJJGQccshfajy7iKDLk+F4P9thJOHtkc+s4SqyQhc
cJKmV1KdmagTvtXL6dkUFf/3I7a3/rf1dpzBy6Z0Th+6nb7H9GC/hql/KAM3TH/FOIXdp8e7H85+
Cm/AdjxNqh/fu8E5fs0flwvXEwpsG6vgFBlnJdPYd+qaPgz58EFggk2z9i9jr5ej9Z8hTtVpREqj
MUmX9MG7dd3NelI584qfAmL/ObwUzrUNL7LRIl/PpNmi4R1PBof3CU2QfXnR7OS+vs6vrZv44EQ/
Hi8vnJB1tO+L63ynX9S7bp9Ei//zv9gzv/2Mk3c3KTOJV6GWPrj2A9h6wljrzL4/7fC++dKTbVkA
nZuq3Ekf0P7Yx5fLL5lHrY1xgy8iJ7D9JayiImr2xRCiGlKiw3crduc0T/+4ZyhNUAR+idxOvnPt
MyWdJyt9EHa7n4a2/I6vcPzr/cnc/sjvCePLrkGCH1ElwJFvNIR6JCyI4204PPVNbMCUVK6WwQjq
+Zza2B+/5reBTjYPbs7eVI9MqbukAURrJHnODfHHDQqHF21//gO69uRSnCF0r4ixZw/XT+VlsdOu
tC9i9scLJ2rDNTCCMqyCInCj4UqERTDgVvZpukgu1auL/+KNIaCn20z/h19z8rFDlRITrGX2YELR
NLLyZtbOyai94N1erxwNZA2XPSYVDP2p0BfW3OmaObl8QH3F+SVXZXzAxrjvfAye0OCz4Lo8jq21
PjfzVHxdVqv/LnOjODbmmF3bxqzfpyJPLztjEfBGFwVCRZ2N8Q93bvEHdddNFafM+vZ6iDP1eRba
8mO0SzX17aZIricVCXYiHs1ALM7lXqBsPypwInS58Sj1GmO0Qqk+YXykXut2zP+20FjFMb2ca2gk
RePmaB/BKgBWLsGGealW3cTdjI4O0h7m/dqWybUrFRt/l9mdjWjurbz23aJzeh9YAeTNFHhsSv88
oV3qDbMFV8WMoQ+AHK2/Lq461/xXas1+RhUXeMos3ef3T8+b+gRqC1u1GP4jNQOTOvvrK3Fx7LSN
x8k7DNITXtjTNZbX0oshtcpiGA/Dgj942CayyRB2IncNhla65h6MX46OwBIPn9//RW8yBrp2FKdA
ZXKgabGfXBplZTZVmmbjA/40N0tzX5vWs1dsKlA3vE5n4OxvzjQq+RuBY2tRER2cUplpBOTJNAuV
wVQM23tfOct+3SKlV7sc/hHniJ1OrmCig/p6gtXG1EVZm+nBLQx2zNIXzaPtTsZPJK17Gbhmpd5D
F1FG35phjSBUbDmXXZZkz2Wai7vBawny9B4nZ5+GRdEdBzHK7EUD63Pcx+S+qu7WP2NXL++UeW6e
+8FWf+pyHb4tpT7Rc49HA4ayNWOqWA5u00bqOlQNrFIrv7dbD9VVrTa0xZfaLK6EpZef3Nybj27i
Gji9ZG1agcJCFTBCr1av/A6ThmvRoYPmQ7DIrf2MFFMC+KdI1TMRwYmkAKEPdyFdLTYpkLGtxvh6
8hylBe7cjulBQfrsWoU27KsatOpBFHXtp1PRf7MdqVy6cY24eyygOlbiB5JWU5R4dr1/f2ueqti+
/By6rluqZAHlffNzEPAY2rbOD7maN7u21EQ4x7F7oQCpjWqE8q8QUYb0Dt/8oWsaxx8Woz5i3g71
ejYHGcnWHW86K54v0d5Ug7UulAdwGfgA41FMYXByHuK42CnTUl8bqPbs1LnVdsViLZfckXUoEde8
HgvHC5PJRDgp643o/W98Az6huoHpGOEmjUQaSacOGVOPwLHXa+rBc4rtWqrN/nl0MUfxm1rTr1Ic
+R6h/K8fDEzCMfssevPTZLwokql9dStIvw+Vu3TfB3td7hCvSj7z0mkHuTRG6S9CQ4Nqqafmri9L
3umFIMUYA7QetQOCXO0nZCSILJ1yyK9tNOxSf23Rmg4GD74C0Ln5a9LJzvEpyKS/xhqh/8B2k0EN
EqVti1vFzsc2SFVlhgchsVGClOh9UdAuu0MEGUUKNRv13h9LJ/+qj2n7A/2jePK1plE/gxNWHyYl
66/1HA0Vf7Q9JYyL3DHPlTTfFnk2lDt3AZRkbju29+t9DaiwaOY58w45ffodZkwyageV/qDSesr1
0DnmLZGSclVCSrgGx1L7jSy9L+8v9ZvLjx4TxByaSVSccJw5iRHX3IRQYo75QQ6ZB1IF2/O+cpy7
90d50y23No8p/QVtSCnjTQ6mCi1VrLSsDnHcaH6L4AfypcoY4qd1kfPRQelFtM/tfQxXm2e7n2+n
MsbYTy4xor+TdSc5d7v3f9Ufvh0E26a9C6V1Kxq8XoC6F4lVGlN1qCbX3XV9bUUrZP0z99fbeI6u
CRIr3F6UVnhqTqoFZS5xeUfV51CUnbxKbDW+cRVhX7hb0t4s+UNft+VHTThmhDIELyzecVEprDIY
kNiI8FGa/Rb5yGBG5N2fYrW8wHLDCNcyB9WPdsQAs+bCtmPrYkC17WJUxuaqt/A/dbNcBiutiYhI
Iw1kbJxTaN726KuHbfs2Xmn6kXSN3vS5hSus1pFtfZhaIUJpoxUrTZUCc24lZy7eU8wfB4+mKIV+
R99MXk89zAEZmqPZrvXBpZt/hYiSHTmN6vmoLFDULiqwkGORHzwNk+AGn+sPf7lZtuEBDMNnhrVD
U+X1ZrFtwK2L3TcHAtNNvHyOb1Sk/c7g+vU3kQLD0N7YohGIjXTnXg/ToNcoUddrD806JAEialhn
5Wu/RnlrJ3u9TPudSeJ3L8rY5lXXrjsj04IRc/cLvSiWS1yrSr+Zc1xY+llHDC51nlMFYkK+trNf
EUUnvNhlGriq0HdzU51j5W8XxsmOAG61cdNRBkY+5ORCwbS1Apg6tgdvHtZAszpEn1VPBJa0Hvpm
w1mh6/7+0rzpc5DMk83/M6yL0MjrOUuMOOGtXttDjoyYr6dafOH2qxFNGuJ2OMI5PpEs6W5eaMH7
I//pYx2TkAQDrY3hdrJavU5LW7Rrd/BybBvduHdjX65rEZno3oUIHA0Ptaufs896c2/xvWC/6U0B
ASaqPHk41K40oagb3SGTdR8scxoH5pJYZ+6tt0ebdJr0EwwLeBtgLK9nVUMLEXhTph3EjFyhMydP
PQ5pwYBRZPi3swiblG8Cycb5gpn+eqRByLGxE8s4iIqj5XnoMPO+r/tFQQoEZRk9tBRDnNk0p8Bu
vootCnuU7jcgQUC2r0fVhYsT11QrhyydUVXDNkiOKO96sQztfrrsPfdKS4bD5mDexy6il6N138dm
48f5OU3mtwtKdr1JcL3sY/S2X/+UzpBmij6Mckh6Glta5jzP6fAveUIACuJXfffPEfy9C73txdcH
cwNrs2cQSwcyf9q+Kgy1lH2SiWPntF5k6/Xg1zreokbtlhHa12L//qq+jduJb14gAUQ3sLNPQdru
Am9HtXrnIFP7G4j5vYi73M/M5NMcP1hTjqBwBedjAKOVa+ge6zsImmcO6NuPtug5uA44NVBx6Jy9
nlnKUqSZhu0cDNioQaUv6+VCeEJXoF72mB6pZ16JP6bSYOO3LA8QhH6q015WPF+8lu4hSVWEgJNV
1x8rsBR3Ul+z0e9o6dyby+oN6FfO1hooej0luzgtzJ897/5fl1M3tNAL0OgfqN7JJi/bYh7xS/QO
+GJ4vioUZRPJfX5/pV+0P15vLYDqmz4ILAyAQ6feXEundkUam+UxjZuRLH0s2Vdu1l803aqtgVWM
/Qdw4pq5783BnODqOkvuw4av6aWmGZTL0h2f1AYgb4BSxCxC15y8ImiQICSpdJtbtaitHRly/nUt
Haf2raGhxp1ollB8YcfuHQlZ9aWBzDdvjtSdF076LMPFmvO7jETkFo2CTg37YhlIepV0/KAPGQI1
RR4rn0mb9SrIUuk9plBacLzSnAYFLcvGmFDBp/DexIjrWHsr8rudV6mKL/FN4ZfFzSBCgJyW3Mks
NRa/waHsdkFIaQ44g4odJE19X6it+vP9Kf/DPnPQhmMzIVoGBPiU/ZJgPSfHtm+OwrOGXeshqOyt
hlL4G609MFEKDiyELC+cLLu0RsjdImvyYxv359p6b+8uNJ1ABW19ShQwNpDR742Jum1KB5pldlSd
Qlwttmh8UBzductk+zOvt9gmHQWchZhiowafvLSqJVWty+PsOMEouGhT1b0SDvJNjobzG8aD+UXs
pjJKByW514bJ8dloMnx/0t9eJhtSDzQN0CSQdqf8+zoubHOt7fSoep13TTN7Pk5zp94g2Xwwlrk7
h2D/w3jUzCFDA/YnuDkNORsQ1Xm9zukRdKsSIvgzXqz69hJZ6ryzRHKuG/cCOzmZ5BdhSQJdusGk
Rq/XkrRewR+HtZwhPlwscpOylqaIoFfY2Ou1LaXSicPn1Tb8WK/Y1bFrhEo86r6J7FowO2n1gIeQ
/JDgchZmJA1n+mBvQ72Nqc09TiZF3nY6JZWJYh7VsOzoaiyBhbRbsDA8El0zJgH5OgfzOLTHKj1b
lv/DPt/glSCdSJZBzp1uwBbjY+hl2ZEyFZYXBJk7qonnGv5/eDSh9W78SDIA4q7T7pSdqLM5ujZg
AofSla322o4u6bKzKMruBczXXTM6hp/ndvdxsYb80kIqP6wS1QgnkBtndvy24KcbAtq/CkfUBHPj
nHQdW21uOwUBiWNaerdzvjwjXnewY/EYO9mNrMen9w/Y25CTOBATCPhOlLTfNO9dCiFOWtf5cVqt
5spWhHUPifcrZUvtzIe9TSaBP5K6bgqqZOWnqji9iC30ofTqaK3et1yo/Z2HwdlNNsH67zQ5RfiK
Tx/KXgNQ7qZ29NffScZALQDKL86e9slecgek5XM6nUdnddTLsqPs16h2G2FwfA57iGfLmzWEpWZQ
Rt+c1Dd1tteH2m6At69e3B0bjmhzoY4p4mQu8u+QPmQZNaaSN0FdGdO31UJYch8rlCH9dsjq71Vd
ZMOVExeQvSZMJzHYXpsyhypTWw+a24q7RVNWEdnGqu8Mu4Z0radTd5jwh4pGdUiMCOut4gYekYmP
QGer37VxMp8zDIcvRq3pzEsbd6Lvc44Es58Cy7cp+lENQ55vqGLOMhFBKDo3ffTqYRn2KDqZx4ms
+MnVB5NmyJCad/OwmE+VQD40WDigUWkb+JT3hTN9NJrKm7ZAY7mP4bot/kiKf+9VGTrxpBmD7+Eo
cpQC+kLFcUSWFBzbJdIpkDoRL0ELpDWtcfANq+ltHKoL50HWVnvtwADaxEIkRmPzoOMJikJMqfhY
ZhQXS8MyIJ/MEuMO28YfnGHQLwXVzUPdKvEzCfAm+DAPquMTXIxfV22g57RaeREN9aCu4OecuQzS
qub/UYHMTHgubNACFSUOdZ9rDWr7ou6TIVDxP0dltV8SAsx6cvaeQrOJVaAlgLTzst52IlceW7dX
+6AyNVQXEqc1PJ9G0+KGU53pdFcso7VC+m2o4hIxmmpICSqP7CpuvqxWbOvRMpJgBjPrZt8pOL32
lCIhN/mVpw4YJXjo54fSSOw4zBO7wAJi7Kov3NR9HQ6QrRzfHTWlj2pqUa7fT+1yhe2c95RSxH2K
R7PEkEokKn+oq+3Iwomh9VV83jC0qPQ4DQfTSj+k3oAq9YirxpE3QkektXCha3vOaNx4BJeV7xQ1
uSkbo3rEIwMDtpoKtTrPMuIKsJCJUdIDBIk+EFY6h/qKFE4wIw8MA2Sab17cxW9tmXeGDwXFrKB8
O3kXrGWX3nu09B50Ncn6sLJXcQkVpbwG6rR8zyih2oG+zqV7kVnDqvpScYzMF8Oi7aRWlb9cq4wz
f6amfui82GMZXZF86jl4jxgbOsj9u+2d0i/Fr2Eoio+daafAhGG8XM1qq3uhYkvx1PZSfKFlqdih
21Tq3QqoufalTI/mZMK/Ltq6CDsDKF9A3lV+dmqEgVp7SfboGSWDb+rQtqlNqGkZtLJZPtcL2TxT
lK920CUmKvpCr+zLxcPNAk2yufuSyQZFlFxXv7Wy8+Ccrml333adI/1OEqT7azxa14jHdn2QuWuy
a0xbqaKsN6Nu6fPjopvjTaOlk4K2hsDKO9VWvActoGWMYE/pt0px7VuxVuIJ7tDA2VdwzLyEebkt
tHc7Vq79NaYb3hHyKJjwOMo6f6OLSs6OmQ/mV7YwsrArCtujlKXVbRgr+Wj7AluWn63r9VfjnOkX
rpyYhqVNghwPm3AaU/VjPqn2z6RzoQMm9WB8UY11umU52HmCohtGNQreS34tauMztPJJhp5aYw+e
FvZwWGfC/EM+rRoucb23/py1XLsdEDb+KXRUXBFKb5oHTxQOPi1yfXKs2aTLBqEDoaWx2C/CEZEw
jYoSbdusz6Nl+7JUbsbM++Cp5QKdLJY/bXoVoVlCy9dBA3wRZm63ARtbr30DrYhrRZDZgB+P28sy
N3uV9A5xcb93taX2Z4FqRKC7i/qsj218R7Q2PYhYWT7jW7FcehXRuq9MsU04SX2OMlLSLr8y10Nz
QbQDTt6zxa3fINupBJtoP0sWFyk+D3Xbqj7xSyZCc2XvcceluvC5J7NPlZunH9Upq7WQtaswxXF7
80unWfFypnzzNhCEc0eo4FF2e2EkvH7V+qxXtDZf2mNsSxSgpKUHtesiLO3RQM8KxQuHaVwuBmGd
i8pfqjGvg6JNooGcna6kjR3RScbTzbaRi6UYjjnJdRbEPLsXiVmJCGcOawrV2nFLSrN9kfvzsvCk
NVO2TIFilE1QVFLeyljNr3Uz01EQxRHnUs2d9TtvnfywOBLPQXQwhOlTW+1w3iit/tbjmnZCJmQA
VjB16bEQCHYFuk78KTUHpxOK3kWyT7DuVNjfssgDfaaKjOylJj4NCN2eI8G/BaQx65SnyYgA9JKA
nuQKpplnujdo3VHXG1QfssX+NPXm9xKD3xvLa9Wo7uoqMNoq3WfG1IddWc7BVDpFRDzCObCdHhRB
b3w0p5Hns0CFt5HY/8Ij0G/gwIz7BuD8HgUzPZrM1f3Qz6K5p24jLk3qy2fiwbeR51arAQTL0qKu
eqr/nfHKIZRndcdxZTbzpUaXOEF1BpUu60xJ6m0i8ftQb4JcT68RyFec7rgMiYiMdLJCb13P+R7/
4YNgv8OY0Kn30U7YfsVveMFZNZMFX+DqGCvN92n0hlvhum1gKIr1/H4w+4fvASAEi4Ee32Z5fLIR
GmDxg0jt+thtriwz5V3fwm5r/9ejEMFuCRHB7KYm/vp7cGV3W3sUzTGZeeL6As2e3Nb+lsYAN9iG
WY2wxMai5YS/HmVRlZgO9dh+znkpgnow06DpAV28/y0vSdzvNwgjMFnQWDcNxU2r8fUwa91b/aLH
4+fa/xa2vvRXvw6coPGfk6gKzgIoTvfC6XAnc4dWRRrPNsOpgeVjrhXKII2UiLucsbLoUvXT3ftf
uCUwpx9IQR8YNv4L3NMnvQMCAbA0mKx8thvvtjeIzI0meyry4Zci6zMl19P9t33d72Od5Dcx9Hqp
m8r4eSw/mtaPNDu8/y0v6Kf3PmZLsH47Sro2UUWcmb4rz299z+/DIRrDD09mAPHY14L7JNhztYX6
LvHzUPXPEDROSwJkb4g9kiZu6nvwkk7xSVBBsMvQjfmYt5Wq4Y5VL5T5FpwzgybX5aWWN0DKmirr
1Siv0eYDTLY4GC3MamFG5AzWbaHKtTqTxJ6KELz8Lu4XYmEalUj7nmSxaofghFK3yxEe6Px10PoB
7zhSWUdJ1g9Da8ZBVRvxvVMj1wXbCj+bWo99zBEmFIgbezd4XXfbtuOnSZPFx37p+nBpVRGi55zf
v7+GJ3vk5aduljt0mLRNVez0wJFfEtXZ89FbHSUclhZEyUxq+f4oJ7ueowwin0eEpB62H+o4rzeK
NEdDKcfBQTcrcT+lpaIiQymHIKf9dRHb07+Mdv+Kz/r/qUnO1sP9P/9mkL5hWW8c12+/vm+uVK8Y
rtu/9W+fHMf+Hw0sIzVyCMzbrf6/FFfb+h8aQpB3KAHR/Nsim38zrHUP9isRAG/Ziz3TVuX7N8UV
dyrY0OC9EN2jycxJ/BuK68mp3kq6vM68AfwtHhpYuK83iw6ucxk5s4+FM7tUc8XyZUIxjXOMfpFi
9/pXW/YoztlFMV4j4e/cc6Mm3ycMLlIqsPnw+NsM3v1zn/3eHnz9SGy/50VImaIqcBgakSePRLom
sTbJ1HzUytG9Qqm7vUQipQjmXD8HTH9dfGMoylHwewkaoQoy3snrgHjVopbOnH1r4r1bYgzn+thz
U8yhvjxHM2zLIj0HVPnjmBTRX4jFFBlPzmZveUsFADf7Jnlu6z0skCCLMF/cvT+LJ32Zf33bb+Oc
PBaWM6LZKpbsW7+bw2onLkXUfviu+kp4DgVwUq1/O9R26f32LrW0SwojZSjHpyHl20QQsa+GafCj
DS8m3/AppZy54V6Khf95CylV8mnMIWrMqBtzgE6msSA2i7ss05+GLlMl/sCu/kFknYkpX0W2sHfU
rhGhg3NsFGuN0gStXdcYFRDQeyiN4wYe0OcWa9AYNclMp1dNHIxWZyeU/MAGBp5UcyMQ+lTqu1hO
RRtkCWxwlAnz/NZwqhiDw6l2n9x+EhWCfPNs+cailRXGtEJp/a6x7Me4HNEeJYeo/H72cH6aCVT2
2BOgEzxwgFq/wC1p3SsLQhlRMTvaj6aWBUJQhux/yjq1YXIBwu+i2c3ifLNoyw7NrNYx8IdimX3J
/XLA1kRrAF9V+BPrIBs/gzjsaC0b+jBE1IqqZ+F2g+qXTdzQ926GEu3Vesg96lxS0ufvq0xeGS0O
QsjGa9lH6SFCG/SKia7UiEvlHFAaaSy/tNMVNUqJqBQWoHx2OmdlfbWWsS4DattdEYqhL+8X2iZ/
R994WfDtltxib65FjIFebzIv8dDKKrv1KdHWft9p1fpxHBblTHR/evmAFyKRRrYHz0ASllMZysVw
+rxRY/WpcXB0HRPw+SnCQYHXtdL/yxP6MhbCYJuJoAX64+TiRcMi61JZaE8q3hUqgzUGnnajhiNZ
K9WiiHq7LR/SOUkPdu/Fv3B06nR/AJz7bXBizYze/z1/+PStAUGNBSUCHpiTnyO7TvDeLHx6Jewd
RedpF2t9c9Etznqmefb6DuSwcrHbLKMHNItY8o3VuRtnQkfP+ZFns0AIVyrBkLl5sCypCMw4zgLH
xvhGUOj6SI2iPP7Nl27DbwNDYjV5mKl1nVz769INUtNK45FWdOWjiADJg24d4pZWcuYa3q6+/1xT
L0OBX6ZEg248louniDB3QrcrA6P22OKKdTflKz5eY3tOcZhg4M0o25blCduiPfPkyUQlU8ePqbEf
6zYBjO/Y3bUOGh+nrnRBitxUvrw/gdvfe/VVhB0aNGAeT6JY8NmvzyKwwMGLJ6f/FjdJGtj6qgWD
aU+7PmvXMIGr89Vo5/471NBzriU43JyOzY55EZUi/gGheEqqRhu9KJFJM76PaZY/lRoqlHvFApns
p303Vh9RYaJwEmOQ7fp4RYo8ohVT6QG2q42H4VditPvSbrGIrTWn7Hbj5NRPeqsohj+6qDNFtQW7
+cOg9ysvZxZXTzMNtDycmqwdYfAsGCkU3YIhn1t14tqEBP1hkiahg9C4r/dEcdnPVbTxgMmvaNMP
lQNcZJ8saHHSvuiZtDQzxIVr8S5FmmNierIa0/y5iYus3adegm6f3SnxDdMX5/usTXJ3t+IX7B3K
0TGvdRojtL5zQVV4rewpo7pnKFODasig/aQ1XDUEM6UzfqiMse4xcZv7W/orTR7IbrKa/aQulrrz
aAt4oUNw+Hk2G/cIeJ1/OBv0og4wqsUOWcBMuhi9FYQv77s2X1iOSLNgwZ7dvK4x1/ZwlBc2zPla
d9brwY1xbTEqYsy7pEG256LQStUGUmSNtxyCsQhiWyvyi9bskkuKJ5QzjGnNkn0qjdLi9Ekk3V0t
KVSSdLWLw1ltJmvfCBnjhg5vhSXTcW2/86p0a/ZkbdztHRyfEYM2ZropK5VpEZSsyxLi6DeJKHFc
8Sw3xT0fljxvvtlqXeQlqvC4YmyNR13Fo2djoqgTgFC9R7/OyoHri4m7J49N8Xm1hXuf52W57pJK
dwWQH4r9NCls77BaYsJRSsWLpHI6Cw9BryujrPbw+KgniwZUHzvml3GlWRca0svCJVu70lexS2+B
MqJWG6Y2dWsfo+8iudLwqDaCyo4d3BYTLxvD1SkqVAoNrxz2mV0mn4fWa79gyyZ+5IsnjMvWyNqr
aTbzOMoLWbvROEzKz3He/NcBa5MGq2ntHddOT57nEiZPFLeUjQNvlgb7+UVFcs2M5HODGblGrj4I
h96nnt8pjomFMbK/006bOmeNBoSS98KQ62fb7FGCJtGuua+1GUh4o+rpbugNIKCL6QDxGqXbeN8h
/Tifp1jqlxT3dZgVTo3gokLbvQkkJjl3tJC6NaKtGQfS7mxzZ9QYzB+KBLObb8RwbvozJ+Ryb/pC
JLdiqJSjJaXGQ6ku+fSx0vUs+6hCeeuvUmsCdOXKJSv8avHUK6F0FcCcWZ/zXek50xitfYxccCWz
6SDsQs0iD2uY63JS3SNwS++xUbISMRfNzr/WnccGzY2WHoaOsfl9m7k1EVOvFrfpommSDkrlfsoo
yvyC/+89G1mvfZF02Gbfsjqhf+iUlX/Bmhs7uxCTWyRhDv75fs0Lq/AhVZifNP5kibl0NUdDVWPs
aGCZSJSH+nEbQY0Rte9NZnNriU5e4+hR5UxgC09FFEX7kxbbZCFfYRUHRR28xTfkaEdcZOMnoxti
eq1xCRY97vRPFizRz2NbDljvGjUofkeM94p0s29JP1l8SuLBbgDogaYIi5X4aYEqM9DsGJdLK9dW
LCid8dpVtsKJokwK6gxjzlQNyGXiyD6a8sc4AdbxcRlXbR+DD+epyamu+NRlFNgrci0KH58b+ew4
4xS2PebgYbkqxXVr42aCeJ6JwGWxTHcxzuPS57oAQ4NeYnWXDAmdJnxMWAkshuUno14SuGBGns4+
cwmCoFJG8XOxiox+k1E5HupoAxG76IXaBhuV5a61uNLCCVnArwLnNLDsKJrvlTK3BzJL1SyCgoLu
cuOIVhsuQL5qsa+VQICZQKFfWBPB5kcPbzXiYl3LppDWuDddclvpRlg5SOFGiEQXcxC3WdNE2JkP
eB7Otf3Fnq3e8idaXrctkUcalUY5NIGSFyuNw7QqHvNcN4+WA8U1kAp6r7u20BbE3tPKe+xBZMrI
w2ttRkzYA9SYFUCcsE0YbM7erKCAX0Ppu23xxhgCKWcxBSKLcetMWwErbsbMeQyxcO3nUGgxQpwI
60p61GvjAHKEbEM3ck5UyoZ0ES9ximyqaGr07LhgTFlH4EiVn4VWE05IZSr7wB5Ket6rmAb2EdK+
fWjqvdYxf3ZaBWNtDzJIVq+sfRWjeCsY7WEworQpVFAQffs4V8q6+K61lB+mYekWPza6Tt8VidO4
H4y6HLkvvSzpfXXW2NQVtYfeNxsnsXYzbLEmjMWmsz0PHTr0mWJ7cWCPi30PfET8KKuZXIuwpL/S
sya9r/I5PWwakeAU0rj7SDWlsYJlGLbAj4Y6NHPisdk3O9mOCDLkqLDqShZ/GkZL3hq42CAcS2fr
mSrJqiL4FDvf9JzacTSiLP59BJq+7qZymR8yS4xHdx4bBRnWbhnCRm/FrZOa9s+KCAJRcgEaN+zg
6X3KE2n/kGu8PpeGWHaugmtXVNhtS8W037wCddGTQgraaAe1nIS2H0RLtmdJD6s4OS2NjHS9K6YP
olUWsHij+22pM5JAU82nQ5ECS4z4Cos6O5hJGZCBLncT5OEfArhTjNdkRZK5FJN8yoZF3vZVDYRR
GdMiiaCVx09zi0En8IS5VQPTqTC8r5YWf1lkhH8qTtH/7Ev+WZ8sPX8mbF6uRJGZUV9/qswCElXd
xm61k+Q9X+SkINmnr05m7XvdmfHaHBVg1hgrONdWiV50ZAFDACXCzfRxcN1G+so6CIx6e6Q+sDPS
jXtsqjzkjTTtIXUH5yKXdtxix2JK9gcIu285nbjjlOASEJbOIu8ljZXWH2MVPVrey+QbEIP8MUOC
lV2Z2+V3YqXsRznqDpdXPcz0Ivohu7MWgYRSC/Av39XgdHWWYPS+aBmwLKP8v5ydx3LcyLauX+gg
At5MUZ5WoihKrElGia2G9wkggae/H7hP3CMWGazQnvSg1a0sAJkrl/mNUjF+cXZqA5mx1KGIu/Fm
NpMnOKvVfVVGyVOH/7EdjpWc261XcWUyDrXsY5OX2bBqoipAmFcf+4ep9BEwVCSdAt6+hlyxIRaT
4oizEoeGoRQwgqaVcmWlaXJrovJbhIVtjMWmUfgLEdgIVYmRMNPFGBlc06B1zZXdNea0KeZI0eZR
dSo37Fwl97Gmm/tiSvsVu1HczsiowX5Ja/nNxE5q6c87RMLEHkNsLspwNpz0OFRDz0VtFMpe18Wg
IIPnrvphc1azlWU2COzriihsplN6Y+WB/g1ykOGvIzfF8rB28kSGjYomfe0qGTVXKfrTWwGZAkdD
mRfiHkp7cap1pPlhkg8WjiFB7puhPgteAT5IjWJMU0Y0PYrRVFUJJT0p+50wrGLYmL2XWmQNWs0N
MPTBD2zNqi++HcjbDEsuubJ9Zs9hkGmDeYyizkcpsnPdm9KGndUDgwbprsxxfMTgtjYXj1DobnjJ
Qdm0yTFCWh/pfoktORlxnfKKEJkvdyKF15UOzdLOwaen2vVmQwjRx9ntVnndOuNKxKjxbnVt8n6V
05R/kb2VEKa43g9a4g9EE0qqr+4M//lKbwf/uxCOjA4Tlmz1up9Rkb02R6yUp01Up7VI17UHxf0r
anNZF0a1bUdbTatoImVFtShGj7V4SbJeS1Z0BKx7oEoZaIu2T7u9Kb3uPm8zUx4Qmja9MLJ1ejZl
AxZtZdiTOW8mrY1juAEu9iOmnLov9MUGfeuBC7huu8n4WVRF8KLXhARUbiu92LTIt7dhr5OHrCLG
5DMm0oVlbD18OeuwS7LhFjIjV4PoEiAtpjsn903gZRgSzOW4VWWTkqi3bT2tXZpSHUi1SruXUp8V
4HHD1blN/OEfPx1jwASwQcoFYKb1e7h2Ywi4AHGwsu4y5l+0OMuwnuzyaLRg90Sk1weHEs7dNkOT
PvhRPzNBnxNCpqR8+dIMwwwQZJisZOUFk/c7eGXR5LhR/qDwE/ekMlkcTmbd7u20tAFwtcAfcqIW
sTiy9F9BFU2g6trsoeGobUCDkuvgBug+sCn8X27m3cxJvNZhVih2WYg4u/+dIjZH92Rsh/GaC7k/
maXZ56EDXPjeb7WuD10Ra8k6x1H7ySSkidsJa48kWdkoQNihiEcYjaYuFylzI2lvhrpImNcPy4Mp
N+9iuHa9ee+L2KuuY40W/crulPdTo88H4X6xaeA1OPFVBICrXhOAqn/6tuACgOQH314bxoSxHTMA
JMNVFKA5HzvDj5gGyi8zVTYpNCWsAyEpmq7irume3Cpi72VWYtm7wazgrRq0rdZxnAKtiEFbE8qy
TnwtAgiZbt3UYg2q17tG1AGwj5Bt8XVO9PwbRWlx1O0R/KFwc+1HqZecQxll7RO1efykVXV5dBq7
R0coH58GIa02rCmOb+o8q6svA/ayEa/S1dqG1q7Z3wOXnh/tYSh+TRycMSQxcJ4HBN7lNhCx2/L5
pUpwTgqi7lekuvJlEl4gruhxCP1a10xrBBFiQw2pgjT7yY9ofxTa4H5LVa0enGgiEHmwum8yS0OD
o/SmgJ6p4zV3vUz8kyem6msBRZovU8R+C9TUSNxD7CXxrqgiOKmuhHDiV6OFnZM9Ty/VkPxCdFFG
cLut9Lqn2U2OUOL106dElLD0E4qaScLMCqdudr63dT+DCamiYAsv3sMxk7skWAnmo+W6jouavVpN
Oqq42RhR5sdW97OjP8SYYYwq+9ZN4ADvUHCI5Y3tR169ydKMttuoAvUj9axe+252flGChKy9fN1N
c1dcx6aL5yYzUcfb+H07PHgKRYEQUMrYHYbCGswf0RyDqbPaJAI+54+luzGycvg3KQfL3qY6IrHb
WMMSFXxXN6erGmz9eHAEw1lb0NmFkKQjD+ozivoS8dL2TlTW7SEacQDdo4GZZ9daMvYGhLy2vHKq
ujf2ellB3uLiHbJt3Lhlj1GSEjXJkl97Kypm7j7LTPH8q8zUSbbGbCt5FeHDkG7GBg1Hshqll1dR
YwfZcdbKpl2lhT0hgelGLUBPv1HISxVG0VwD0hXZN9oPpf2UTA4ded6FN+/5JN64zbXlYwvosVxv
qRl/kRLr1ZVCLsNYKb0YHmu0Z35SIqk2REQmf4otE5tGTjXpvqipcoKU3Gc1FHQm1xnOi7c50BnB
39k1xc6LVW6sgwgRzVVO4rckFlX1LYtl+mNgR6Wr3vVSRi/MvTkJdVJ1e6bXlNqiHcmtDIB0DXjd
ZPpeOgaNf0VT5mvK0LIMda1ufhi53UcrkbMfrnFVW0pMKyucazMXtbXw45yfPlTScTUOTvVY5JPu
bJgjoKD8P/T6TadGPeG5d93qdx0koAISPbEYmf7/yeoHc8F3rVRcxpicu7CMGPogrvC26SiKrKK9
6PrPSZEYN1WqjB90GbO/bdguq6D3S08WhDpssrerYBjSTHKeIGDl7rjJp8jfVLlx4VHe9WtfF6EL
jUL2IqZ4NpvLcpcmEP3iZ9UjFD/4lthXDgJ9nlmRGPeputDaf9evZT1ScZO2ysJYOu8Pw4aREpVA
8TwHHQgfGwCAHBP9Fu3+cgtr5Sn2k2mrqfmS6e/7BzUh4jFQIGXmXdrLzOGPyWALEC9xZVYeA0+W
u8Wd+FojkVm1xSzWTtbLr5/vkbczDNrtXKh4vdoeYEAI8ufouQ4JcG+kLjzmQV2v+ZDa2iOMrmvf
vTT1/HwpyPJvH82rnHGKLIsOSqFV12bFzerGEtlhLCovAG/e7XxQAmwTEh/dsNgzZztfGyTpvReV
R3DkAelw3txPTtk//u27g5wKEwW6D6vg0vj2geg2SaHmvDzqixNNTElKMRr/6un3rj5f6aPn+XOl
szOmFDI/gV6WR82P5MGij7m2gvrfzxd5t/UWaAUKBgsT0GT8cvZ9mhFZ8WQYy2M+Rtm2rXzUYCKz
eZ6azrob/Vk7fL7eubIIew8QHQL1fCds9JiNvH1/wPXxlJmb7jjB5X6OtLosVi1CAN+A7eeLlFW9
L1X0KJBD+KJ3kdpqrYWkDYgQ9+vsSjd0xNj8VLbUL0zb3u9Ujh9aqhiUOdwqr0iBPw6hMUXtUHPq
jg4Beoeukh32naMd5vqS3/QHHxb4FccPpCdF5LnnZst0hJtZNUewwcXKq8wMAoclLgxOP3oeCL6L
ruqCWAmWX/HH8+QoitejXchjmgcmrabinznXilXMAPzCSmfYmCWeIG/AhbDwOOxF+vbtUori0Buj
rjvm2iA2RV+Ze5r45T1ljbHXGjHum3yOb3EuHJ7ytgUkI8f6djY687czRNGFOHCu+LT8HBoIC+4B
Cirh7WzupjAi7P1yGo+gvFMAeN5AeRTEqbvLyUNAalNomRthNt4+aRh3rN0ODY9tyjn7gnOc/dMV
sgGfboNVhBwdqH4T0FwQDEeC6VCaqY1ktlsaSFTkfbSvG6u41bwy+ie3Cu3ed8Z6Xs9ob31H3a7y
Q4yGzGo1IS/3deAOuNcyAcn682P1wcfmG5jo1rCnFiDn2y/gVQ0ORLHRH7EvaY7kmM3t4BrF1m6c
S6zaD5YCxG/gNoB1GT7DZwNwRIkKP5uFPOaI8YSaTq5aeOWPtGnL7ecP9W6GCcBg+YQGZHVWPNd1
rzVMmQynnI+MVTaz5vobUlC1yYzxt5smKUJElzSe3j1bAJAMrRhyjgVP7J5lHCpPNSKgwbN5iA5U
Tm58I8OFPsHEaP/5w320FHvUX54OJMW5vPLgm1qZN9Fw9Ht6OyLJxi28OGPlm94lvY7355PHWpI1
pJMYB78jQnsTbTtR+/3RFvF8jxOg+GJ0jlrlhYnD1DzEm7rRlrxfPisqzJ9aTjWhJbGz1hPlPn3+
4K9p25uxOL8GzD5wagPwJbT6t3t1yota15J6OKbUd/CGPHcPmWLYMrtkYKsM/0Gkk4DU37oP3lDr
Gypu5wk+gk7rI9ilZqc/f/6TPvoWC1YGYYklB9PPQqWG4RVNe2s49r2e3EDh0Tdx7zRX9Jcv7bBz
wSBY9w4CeYRJ0wKUaJ47iWPvMw6j2eNN7LkTqrUNjTlAhHhmgxjypnsw+xQ/PjS8Jz9AMg+XTifY
tU7FKD6XxXgHFUHNYWdO9PW9IQeJpXtd+a+NPje9RMr5K9pq1JgtL+qXS7/iyRg17SlPY/3x89f2
7h5bHmUxxCEULESCM4CIqQYx54mljuNcljvU5GC0+aK8EM7P0fevb4xvowNpWlxoz8NAXlGJT0U5
HUsjbjda47l3M7zWbWPVxUOMhPSqKaQXxkVj3Hlp0n5BeYo3Nim5mTo/2nqy6K8Bu9l76i914Ri/
y594B0i+krObTFWwyX27mQ2zzSSKqNNRGU4fkkIUm7iJnhvBGYuH8ZIRxUev3PYsrGZtrIZgeL9d
LmCysAz0pyPjA8aPQqWbOlL1hcD7wUMBkaHXBHoFcvv5G28tKXRw6fNRc/Wl+4nhYzUlVljps3Zr
dsZ/8VSkD3izIUqGWcMrcvKPVMXsNaAeQTUdR1fXrpBYYWiOlsLmr7crQiCWT5MKGjISSW/fXVFH
QLyjdjo208zHyQftV1FV5oWb+NUf7214W8giAOxBRrDWuU+vcszRb4LUOIrUa6/6xlEooGWC7qrN
VKeggbaTbV8cjMYNwqqzxbFaJGzdzspvEqdsaDoBJZjoWd1aPlB8zU/IhgPjus+YPpZjWl7Ywu/3
FFmit4gZ6agbghp8+17cwqlLoRnGsc4i3LabAp5wb8cXjvH7GMsqnGVkk2j04QL7dpVW860eO3nj
mJaB2KWDXqynFn+9QI7WhQd6v30BzhGa7OWa4UguP+WP7ZTqlgzgSTtH36HZPnm2uRq81r0N7EZd
MR631p9vrHd5CnuWpXSXA0MoOOduTchOASzSgyPPbeyQ0sPhzsRyFvGZuTHojyfTrqZD9PPzZT+4
SOFykG7TgOEyQdHl7XOa6PSYVSu1I8Aoc09UkNpd3aB0d12xu++0IYtuqymr+68+cFl8L53Y+SnM
oklXs6sFx85mOL2Cikgb9POf9n5LLb9saWcgVEztcfax49ENKiQjxFGCH/nG0Y6/F16SXVjlg/du
c4kuCh8GffHXtOeP7yxwABUaeuXHbDSyjY7a4tqNjIb5XNw2d4mbJDvUIqMLB/yDVdlafEmub6CK
59hXo7EEfHcmKaT42iFCsux3BrfyOc1lvDP60sHDJM8u0Gffb2mAke4isUHOzdOevdBuauYgR8/o
1JL9HoJUMfHNWxrlXRXvUn26JOj8wQcMFnlIJLEA/fMh326txtT0IW1UeWKPkSJyr90mgOsuxIT3
qwRcMEszwHOwxz5v8DH5a8xWuvXJdeZ/ghQBIL0rLl1m54GHAtilCuRw0kaECHyW0zNAMmtgTc6p
Ft4tgcm99uLZCmOncnZ/t+stA+YKBQRJPUl2cC6gVlo0W2vy1FMh/eYaLrS9UlEkLnhpn/PbkPh9
3X1UeoQ5+nhn4c0zNDBiPXthTsai3vQtJO67OZhNtdMMZd2j6ZTeMiLAiwgJj+JO09vpEKCGNFwH
zgC/WqMjDypfmtu5NCxUMHKjtEDAxMFOBUZa70pELSVKzcDo11plDF+D2Q+eWl0zSDaLNjepafXy
UqvwfI+/Phd7mxODfNJ7oPeQVT2VPa9vNDbamFebqRibKznb90AFLsn2n++9s9XOzdAASAaiDFit
l0a+tqTEJtETlzyw3m2+5VstVxF5B1zl84KSfEMahe0VpybNtFWeW8ivB027zcfh9+eb7/1KZJ8L
TnzhO9HBPstuEEqO5hnNhFOU8+1GzaWoQ0VzNUM6WP/1UrZOlYy80itDb3m1f8TdomzAp+YKz0Zd
mdd5hSTgjOHRFRHevRDi35WuJINwGWCxcJsT/s5DxJjmcTeUdnYqJQrTbW3LdQW2H6ivrPW1Yyca
5Y9f6yE+lOL3YKGParV4WsZTXA0YhdvZheTi/b55+4POHl6LOjfrPKwzK8ZqB8cotH2Um6R3n7/j
j5axl3hFZ3ahay630B/vuMWhfmhrKzslbaSv26DQv/jWWP36fJUlQ/gzV+XtusgtLm4CJBDUv2er
VAm4sVFWJ33QFbp/en9Da0RdA40PfsjCos60gngzTzWwVhGnF+YQ51fpsrxPI4BgqaMbf15neHZf
xGD1qhOzMO8mhfAVElb6neVgX4BScXxEnua/eLNvFj3LmoQZN6Dx/Ooks77YuejO73p/GC5sk3fJ
Gc9G8xECIs9FTDvXjHJczDcSUdWnOKvjnxV4A+BqDXIqk9FvasQkD+grMmNnn/a7aJEeTHEvq0LQ
HfNqJvbTWnOCzeff+32IRTobZcn/ZUu+CkP+savQny0j5I/akw0M+ybXPOfJXxjeFsO7215Gl7QT
PlhvUYrFQWHJUJHGe7u/srz3kpTy8URPbb5XYPa/NI2nwgijtNvaTi4phJtLy+FsQzPQYCzD7QgG
wDtb0KqbyrNAh56Eh4rJNi0KxwyxkgWhJAc/ftGy0X8KZl37R2ZqAB8wN/u461A8QluluGsVu3Xd
cHceHNJkN0zcMdDXDZwtPeyrzMH+g/9429Ylunq28r1/XQlG40KK+cHhZ0pCY5AIAOvyvJ9uo56T
G7LrTkHeG4BS/O66MoTYfr4Z3q9CjQruzSRjYcDqnLVv+mRkFhDP8uQUndpEWqKDIGj+UqKBbIVV
0CSGFY+qLCyut1sgyUdX2sDrTu7cYfHmZ9ka6LH1t+ESxrAJE9ZnJGbDUTj77h0hP0msbD4VlHxb
PZnFBhxrcuH4vAuXFieZO4+guVR7C0f5z6C8cCtaPQ76E3MOrdvEsQ2rxMpTYyMi2d6mltIPoObG
fAN8H2EpL8gvZMzvDhS/AFAmTKklR2KDv/0FxTxR71j6cJKxZl9PwziBSh7APRUKkMUCOP98j7yN
0Ny7DFIwAMQKkob40t96u55R9n2HjNHMtK7+Ae6yqkO3nxXoasfaOw4IkTiZqktErTOrhf8sS8yg
HQu78H1XDXiK7GvHmI8SL46HwqukBdVkACybLfa2aOR7yZXnRTD2bSse9IMLKZssLkV86sIpeZtX
vf4UxyOcLOM6VCxfI84fIdNMwHphb8NPmXHAdIcSkfSEhhiOgv1fTSBfl+JZKedhtyIBc34gJdjZ
vGxdCB1QWnYV1BPQObHYg/i8VKCfBcrXtagS2M1UlTgSnmt4W0IrcjTS9GNQJ5G3cuYp+1KlAnAr
qfmQbEYzah+HFOjZmnxv0WKWQ7Q4f+TNDdpbwl5XAM72APqgkVhRrVvXmiyb+9IJhPYliLLoCiyR
9qgZTMdxCTf9R99uuu+fb8+3B/I/T0FcgZWPqjpp4llwmRK3VYxP2J6u0XmwKqRxbxudXDVqnB5m
Neo3UFmaX4VVDrdT6pUXarEPNscCpFj6pEQfBm9vj0cydVqOmOJ8HAy3W3caaLOEhAlCRlv9/T7k
HDInooHJZzvP7wdVSqnJRj/aCezt3tfmQyDy9hB0EDY+f6vLof6/S/Q/b/X1vIOCWehdZ2/Vys3J
KtE4OWIMn61hSde/O5GZq0732xITrexGNlpwFSOv91dtjv9dGU4xWp+YVPC8b99nVafeUMHzOKq8
aV9Sbg60Km176YbGhznv0kuj648+IN0NayktaHS/G2FUZezks8aRg/G4hjnkXyE+569jx2gvnO63
oXt5toXCy6XuI93A+Od8rwwGkmtJYx3tgpC6yuwk3VpB0/w0Xf5FmMRl/OPz73gmbvCfJVHSoMFC
lr9Ip799nbA+pRiSWT/6aTt428G3MZKCAhU/jEE3HktVA3RG9jL7OthWfUPMLW88BGpXDX/jhZvk
/aYyua6QgGNgQhl3fkMDrRzI95b+L1iHBKhRSmI2T9AdTfoX0CLT/DFpFTjLsjZfPn8RbzOd1/ew
tM24OxfVjHfIoFmr5siVlnXE/2S4ymeRr/UAiPDnq7zfS0BaGOzRkOSY6udiVIhxzDFcw+Boajjy
6iow17jTnSK0FS9spfcrgVBhzxK9SeeZJr79rqbqRuwOZHpi2musjdQutk6r9WtfS+SlOub9uyPl
XfwrQFTYC8/17Vox4/mmD2R2qqOgfM4UozXgk+YmikD/tkNU3RpQ0TaQau0nbXRtwr7UV6IoAXrC
NFl5PVjgRGsuZUIfvAOsgHx0jmF0M4Nb/vyPe3nWmtrHKiQ/jT52F0GX9Ktq6qKdmTAd/fzDfvQK
mCQgzra4DhFv3i4FzljFjhMVp7JTxU6fy2pTxbZx+HyV96kWFjI42WN9Qu8QbNDbVaToEDoou/o0
qNy6aenzMN/VRygyDhZLs/KewTvI9eeLfvBoGDmCfeb+tJEoOcvvYOo5sTcvi46OtfKUlR6G2rAv
rPLBtyInX+QMOP/88+zRvBhrLzWlDTVALhDqQ71W1zRzWyIQfyFBfh24vr28HKptvA0W4XyEEc7W
ckE89S1eeSekgSJ4T4F0X/xIi68tkal7dnrD0N110FpMDQcxhRx0bILLuee5q9GP3T1lsJvBvcgR
NaVNhw1fXs/QQMl+Icygw2mEozV3j6aK22yrp65x5SQ6JqauNiY1bF+vs8JeIeRPPqr0f0s4D36o
VO58V7Qc6rAh9kDeWuqhUCI9+0MCBv5ZiaLHo83hNwKL6Fet4QWPAFKHf/oevcnQylIsagKT8cMB
FKX2a9YLnPWKura3uj5EzYp2wgB1GIXSl7bSecwEMFARgvseZ3wypXndeTDImR6I9B9vaEw4MqWl
voxjSf+sEm2l1n5nwJRErHIuMWpqHe1aQhTSV0WV6THcHT0S6xSKsbYyM2li2pfmD9hyqX8rB64z
MxgB3V1hQndyZh85gVbq/q/SQid3BQC9ukVjVBlhIbOC3rgn03I95ClE1HK2Cph2anbQ5oWtABUO
dIjcFP6i9gEPz38aVFtc6mR+kAaz6T0CGwNb+nrnCVyuzIFtUbYnFxJcHNYgLq4za/qdFFH9pQ4W
rnGiqX2Cf2Hom53GT7Hrx9bGwwE9jHjdGDLbTr1THWzi/2HuYn/TlfQckChXVxSAcCbr3DyghWBf
uAQ+OLq0lHVzEWcy3ttgxpABlZng2VeObU1B1gKRditj83mA+ODoUsIDTkbyCpDDuY7EkDejO6ku
PzU97NMpGIP1NA+g9aPJ+S+W4gbFIwOxLybSZ8lfZFsjtHGLiI7q275wI3dt5DI4oEh0yRH+g1j7
qoDp8PL0Jf69jbXCgsE3oJd70mITyinjDW4P7DGvB21u4rCVIniQtZoe/v5lvlZb4GXoiJxHW5Qr
kCfyRHnqndZc48JTMecQ1mpO/PhCMvI+26SpS7rJ9mAiDZrj7RMaVpkGyg3KE/ZnOSzmIVnFcZzt
R7vXQmts0+3nj/ZByY4YJ2qfPiAOELTnEpJa3eejnee0kpn0bZqGjniGA/q6MweaZkjF/9ByjJha
koIr27aSjc00+sJF/a4cpF2ALxPb1KdHw+zy7UNb/aQEfSw+awqJSDLVurUcKe4KzUjuMTkU24Kf
iOnvhLH2ZP2dlRppJmU7b4DyjA3MUHo5S3+kJLaXRih6FAbddKP7ySb+bdh2tYVbkx5qYF37YOyq
C9/5/SNz16HtxdiR/Jpu3ts1y7kMUu5B8xR1c3XVwPVtwlovUJgqq+5Llo8Q3Lu+uPWattv4c/d3
RJD/PDO5Ay+e1ReU1tv1RzePwd1b5skWix6kY6ubdHYuZaGvkOg/b3Vy3FctWUYUC/D+/OSMi+Y3
GvLOiU5sZ4RRuUiOw1gNrqs6yvtFzkLL1zZQuZ92B+cMxY4IYROd8rxaxVUm72K0y59loKEpUBUt
7KHCmioThs/gYPM0jvoDMiD+dV9Z/e1QCrGRkDK6lZnDCK2YmC7sHvEvPkjViyhnutfoWKdrg91m
rbpmSuM10jnGHpZ07YaA+iCPRNYwP2vmaMZQvgVUbNXE84uFggy42dycm5WLMNh3X7SwCYQZ5HtU
rPyDMQ2dvjNQzx1WJRcyAvRdMA2hLirDCR0oSQ24IcjgG2nHzo2VRMNigdTW91VVmHbYlqV+p/UO
v16lyrqKHLt4UVlio0bGxl0VZQzxFKftBtME3xyOHZywXeDhLLoTCtPqS6FhiTVvPx6sGsIshkNL
DXHuaKEiGL+NUvZpboWYkBgaCiwTKtslETPcA5kIIEZjrJIvosuC4QCTE+Zno5HkrWQbF8l6iszk
K1rI3lONpWIbjsqzHyYsLu4M3kl/VeaBduFgATU+/9k2RA8af45NLcesZfnzP44zTH5jzGqYqBY0
Zxi4fTo8t2XWBrhl+uk6LWmPQEpdFAdMqwkwOBaG/hjPGHHYqcqZZQ0o0K1dLxL2Lpd1dyOjTv7K
4xT/4F5z2itVmkg3GFbfOmGCZcG11JSckWHVE2839APaIrnw0xcI2u4cor49N1hC+sGvQY7mLzeH
4Rq2aGAIpP09JbYqHzOAMOMAFRuJGaTZKrOEOhUgDeRs53lOk5WRd/ULOjtau84qrXh0x0FNO7DQ
Nq6jgcDo19NqxOLZblnwDcWucqLl4yPGJWKZf0NnTDmrpB2re0qu6DYFDd6HRlfNz4FQ07XpJ4XA
RauLbvtMIiASTBpMCr3N5q9e0mfaOspqbd+PbqU2aKOkt5HeK7HowJeYQ/vofayNrA9+ulWPjIFE
Gn2TyMn/lUfVfFtAEjS3CFhpXTjQYz+Vra3fK9SZn+lPwvgfdIeIl01409tZD02MACy+lhl+ZWDA
qiy4lnkVHasO6aQwNWckeVDGIMfGUhzdEatNQ9eW7YNTFXWw0ru2AreX984L5gGN4OVXTr2B66mh
GoTh+WODj4N+q7cq8NZzP4rqCrQFZtBd2UW/c1GM2tOEgG63jnUjatZpI9V0mzcz7PMZMMZJ1VU9
3QVOpqVf4Y2L9OjWwtEAkTX9CH8VG97uwdJF7qMykEZVuu/nQQ1xCL/BzW/HWAcYAUBTc/cek2Jt
VbVR9T2FIdfhbaZl9jqNMh0DiJqmRFgVeb9jZo8CBuUAdirwfuvfnivlD3+Y+V8MJ57GRWSpexSW
223dGneN7SxEd1NoWqzDlk1xE1fMUK+o5Qw8ATFgQfFwGkgwisYM0rtJKBuh5bozxl0lswYJqT7t
96PV1XI1Zm09bLCsiYuV3mtTdl34ev6bLoN7M9mpk8KoMh1kZ0bDvaWJ1r7YVmc3K+YB7jV6ZymU
PCUQGlQ1KiBI9aB5BUAlUcjt6EVEqLeVcainwWKoSd94PjCuK/UrzGcmbUN/xrzxOhXb60JrkHG1
ewCgB1SKmodIDVp5KGVRZzeDi43rfTtaHvB/OhkHo++qK2ikZZOsUm3OX+JYeHe+8F1eszVqNQQR
K2pDA3O1W57QmrfaVBKoxOA2d0hnav/2sgaUPSWahXKSKgQaCHkqbjFkwCdcVUYU7cERB3sjJjla
sdvzbqVLqzLXmTX2WL+OKinv7NrNMQY2RFdsjWpAoYDxI4z/FFNI79DEcW/twaWhCib0CBbsPHJ4
gPh3yB9U/PCwwofjxUNNAXCiychva/KJfwbwe7FxjvIBBTYziR4GXRZN2NAZfWaeLJyNoWEntcli
IQ4SoQ/82oSXvwxGAz7fjONZXxdTS7waM7PcmAG/Y10HUXLtJPw+hMeMxVzHa+IXq0scrCUpHBsg
27X7NcqQFrtCIrO6ZooAhx88E3wdxDJGh2tSm1D/tGdviZBm/t0TFNthh3TU48z9+m/TZ60MEReM
QF+jUYPct5iSo+h8xMag8wZ1WMd4su383oh+qLkFT2AOfucSmKRhriyRU/iXGKLf9joSlmHbzom9
buhR1ItEV+xQiVuuvnX7ieGXRA01CVGfomwQqGJFVKjm/Ai6B6+RRjTyabKr+l+/K60jQRwNqcqK
7B9ZOjW/6kaSl7lakvJmLS+udlNbeyc+7lyvaukpbrsqzh61OjHwMUyK3gQuLBFlK+wF+hvzlOTv
0jA2VtIiimonMaYqTpwgHk6LIB9CLhUjWZfDSHPVQPNgNad5pW8kVLsp9PogRyG1YLa8nkff2lUR
1diqaXXx3azcrmRqoqXf4WI73ydXNhXdiS4xNxINoWf6bRGWUCrI7nGv5k3gGWHctBbmwIiomd/S
snTh9WOSFaL20d/gJiKjlVFpyS9ihl2sugDSf2hZ9A52npjtO60YkSMQ04T6EjkkbRXp18gL8qh4
7iTI/NDSEJW3dycGEmtb6Cm3naXHGvJWrvTDETOpbZbX1OdlRXwNp7rQn+0kD54YBhcxiotN75B6
pd5eWrHDvVAb5r+4QLn5qtWz5KVKlCwg/Kf5tS1xakG4qNKRIVHVaK5RlFLPbTfEIxl01aTbqpwy
1DYzBKFQm1hsXcossb6S1KHwVQdu9NOdJm085OPYlyu7aiIznNogt8MaFYFiIUjXVGFjxMnqyhmJ
MN2K+2NTasVLk+DLtUerS9+lU4K8ItTx6coaCnyQ0f6Dz2oWuXxy7Egea6REsD8z4mbf270drVPg
PY926dcPAKPqL2URA7Vl/5IL5hTc21KYlR5Css/uXV97cRtLlswfCoLpqLQ+BfiTDHztVPnGRhmB
hgRWZQTqQA8aL58S2d1rchIMrdxkSP5BOa9AEouGabQTvVli65XWtvWdwI3FV9LMJrIQDBAoO6VV
fvHoVltQ/6fZ3nUTPg3cL/1IvHAT63eZydy8zyNL3CZSHxkJEL/7sINV9p2AzgWjutRG309mxsPk
F/+PvTNpjlvH2vRf6eg9v+A89JI5acqUZPnKtjYM2ZJIgjPB+df3Q1d1f0oqWxmqdVctKu51WRBA
4ODgnHfAXVtBIukfah6qcx27bo6XEiIiqU+HMXAfcmJtv0InpB9/9WT8WIENo9PuWolwz5YyrsS+
NqIbuBsmk8u+x6192yMj2exINThNBfIi2O2ISQ2eTGpP02US4QX/O1dtJPHUqZrabeuG9nPtKmL0
7WGKvhlmpSMl1EsrvWh5+/2g54r08ADGXbmyERt9jFLPoc7m4ZeiRmOHTZA7FE9erKVojqEf1m9Q
mtDh0BQufyPiCbSiUySy+0Ebo/6QBnVpvfH9WvVXEoBfQu4yVtWrijgTbhqv1tObiKiBfHODDFRW
1X12oVgiq6+MdIjCbV8mjf1Yot56g4y5/T3WzNbY0vbX3pBnGOu1nYVNsm7YinKd9TCMtrI12mQ9
pIVZ0j5qqwmOmtFeY95QK5ugR8lMoJbZzLIoZbtWKUbFa1h8OIjpbWFST/OU6lengUoF7Kh2w17X
0sm5G80uGXbFpNfD2ondPly5nGCcXgOsn4hc+tiuDPzWXnGowZwe6FjxlGmYolyOWU0CMcWtehuq
WnPTO16EpJ2ZZX+Mxh65McYqSbbmmCbhDfoY8V7kFDPXWsBDDio9+khbp6OsugraAvoQtUz1Drxu
T6LuOvKxa6K+uuQVg7gO085eylJ1DqQSirJVoLCPvqwbDHy6XIv1lUU0urOskiiOuFznbGTY2Aae
5bV85aGsfkdLp3kmTivFtsDoaeuZfRYCLbL1S9xBsS3s0s74oQSY1rHuvCW2NVO7EbxVCRtjhDOa
283eXfxEeT+oouLJkVVKuUN6pj7YdYWp6KDxYFsbmT5K7J4SNbgucZu7yYBnOCu1D9MGHvyk6xtN
pNk+zQDi+2pl67+HqOIO7xwkg1ZBV2mbUCqA2QsUu7dmOKmm37RdnP8iAxMbd5DFCjYZ+sOlBY8D
/SJkuFZeWHGz6ePIzSvqKVzhx40sfKQnch1WWVEDlPCMatWhdcarwk5CvKfGbJq97FFS2MFz6+ud
KnV156So79yUBZEniWsNuy/80u4yr62slVmHIvPbucHJY0fFUC2VrXgaLHX4qWpjkiOyOgDhLWrp
1esCN7cBqTTFClZWN7M4dboBN63NP/hFTEOJk2X2fxKpm2+eO3nfRqvXxGWq2EjWKZEQPOay4Kda
tdNtJhQTzdFGtZ47pCJNxFcVt9gScwcwmSLTmkNZB1Z90Mth+mMFVVFf1WOP7HfQzWLNKNjyHOfW
eeuN2u423eiV6qrJZp09rL7MhzQfhMGsQHJvejmOKJ9bI45eOuK83o2L5tW07tqq79d932eHtIUl
C1e85/bTQB8NeA6KIr6wnTz6qZCw/3aCcGpWiG+qML2RmuLoGwo9QqFn0StytZnxvRnoHkA3kv0e
4OzYXQQeTY0dldDhrUJ9jfQ0H6zf6JN55bpAgdpal3booYg+q14JPwXt+h3nPi7YoqQ3RejC8oC1
5cHJZOP6uRCJG/Fc0eOc7kMyvHiIkaOoJdD037RKa97yXnRG3seUJrh8TOc7THEXSoOuhwj+UBxt
8DDjYcs9UiG/ivKfOKDT6SiXyAJkaCEiGald1Vo2huvU6Ki3G0rU/hP3s5KiaWcOdOQgybaGoOU8
t2RoskADhH6FlWC9skw0bC4UrcuNjd7TqYXBnCGliMZdfCfLel6D2tIehyGmdcKt2D4PUT8eaB/3
t7HIxuDShL9fkXWVygF5kHBcmUbR/YIA1NFrGYZiryYjxnzgaipwKYNh/OmiWAZXWEcBvBwdaV9U
mVO9TgGKpxsd9qbit5MZZWuvz4rvCCLW15FBXcovbHS7/LRK6wcUdFuIsU0zUslUPFVepJaQ1i2i
GA4KnH2R8RQHTnDR6QPpL81c8xr+GeqkgYHy/iqrR7QVzVYV+3HSzOehdhxIAonG/YlUVGSu9IhX
pO8Mluz91u6aX9NUwNcvHCfjKRnF7vWAuEZwrRsmZY+WtEr1h8iW32fniH8mxNpvPKPso40scBlY
W8JxboPItA8iLqeXTCqNueJnVW9RmtgvfUXy7Hus1xPighJV2tjRn2GTJjpDRoPwgyI1flLFCx+S
DhUmHuex3vkd6T/ma5VX3kEIDyF1FQrBpQSU7hB6UPfeNKo5qN9pb44mQsPoQlLPaAPiSMmtTFIg
8xsbVDPCgjgEyJ1h183PehDx25my+FxyPqp9AbvQKU0C/wfWQtP2uIhUJkQ6zBTzFyKS34ZvWeZu
UWKd3O95wTMWU3I1vyzE7yT+pqEed2b0ZY8I+M7R6IsSlpaXnupgzfrCU2qPI2j5p3gw981P+57w
WGqruN2VzrrZfT7ssia9HHXRe8gNtwxNhVFTA7LNZP1BofJKUXCFrNG8tTb2aK5a2Z3pn3+oMi7m
Ov9W78p1iY14VdD0zBWNNcdhfR8Rm0lZ9gal1uCcUe/84f7fH5YC4fFwyJyqahIwSXvQ1xjurnBu
VJwEOcToTF/s84nRoT4eqVeoK+ldl79gcXlLB4GRMGhyO142yFw1W937/vn3+3zXsHmPB8RN1yDn
YM+WCS1wVjOP7z4fYdlVPN4hH8BAVl7iqDfK/IWymj/T2JQ//XBmjA/l23k/AMYBKQtuBXDg8Szo
xVv0+LT8Jb+UO3Pt7JTLr5ltoH2xGGKxUMMkrcYd9PwFGPmmzl5mU9vPF2pBI/g4xKK/A5NQQ2+I
WfD45ZbNdV/66WO1rjfTlXcf3k2r6D85ve/Wbd4d786RBWlWIrqfv0RuuzPjXdVSc9yZRb5Lw4tc
+QFx68wkT+63dyMu+mZ6PeIrnDCiDZMoqLehPNfvPXlY342wiMKUjskHqFy+qIq6NRXz0kabOQiu
EnkGfvKhDbrcEouIG0D+jZ12zF8gU1wCCF2NTk1Gk67beo+M9krV5Fbkr7V2VljpZJgAoIWI0Qwg
thb7nTr9VNILzl+cB3AcV9ljfFVgs+AnO/OBqkyyFnvE6B/Gm9E/56J0MuC/G3pxDujJjHasu/lL
5z23wz+8AcO+XrvGixoeFHxOTePp82NxMn68G3BxKsA158ZYO/lLxonzmke4/Su0m8/sy9Mf890w
i6Mw0ct1MmS+CCHa9tvdHWLYa6R/zgxzcvu/G2Wx/aFoREZLvewlc7B0IKONz9k7ntsai+2vj6YC
gp7lKlGxbTZUh7RZpmI1YK51jl51Muy+m83iACi4HmulxliFu3K21pPzhIhxdmbJtA+j4GNLL5h9
ruFhatmLL1NNRWjq06C96PbQ34H5Qjq2Q+l9ssW0HqMZWls14Z5epIHjUp6uyMuT3wK9/nU7mEDW
hcwGP/Nsc10XSrfSgMcBDC3dM7+oPu/EozTB01S0bmZAAt1x2NTH0dTQ21JNZBX8BjAK6IGn5ZCs
HLyuohVF7TheN5XhvmVzycAvW4HyBRQEjEs6Qzr32uAZyMpaU37tjcH0O4EYAKyiN/oGN1W9Ka8A
eTj4pbgexfNWiSgVzwgEv9MnFwqwgU5voMNy+/z0nb6UZmDJLPk1MzSOJ+VUNLOz+fp2xQUa61bh
28/yV/iPd091+DIqDtjDnLsJP3zxRXqnH4+ZiayJNYMsKHMFz5SnKbgdWbiSNnt4zjZtIVL371v3
Xda+iC/A0NFMykjusuf4EF8l9+6lfQd0z6GqcoMPWoiO9Wt25u44GdTeDbrY04HWSQuECHne+DB5
P8pyhfDY51/uZKB+N8RiN46FFBltZG5agHW+ot0r7EOluUvq7pdJuyBvn73oz98x/7/r5f/EBuzd
8n9wvbx7Ltvn/zF7X+7QXH99PrK+nP/qv6wvUT/4LxPqioZSCZhOZH3+r/Olqf7XrPMz2yiDQvj7
J//H+ZI/AZI844WJB/DroEv8t/Wlpv3XjLNA82+WdFFRafuK9eW87/47hLlYtkNeJ/7wP4h5QKs8
PnloMAPfRbjuRsJdQnfaaJS3XDP1i3eLc/evH/je0PJ4b/4dxgI6hbPcbDJpLVEiWTAVCtgE90Zp
yvQfQyWQm3VTHOBa5j9CeEQ/EDjXL5GfU39UkW1/CU45D0/O5EE5QSFCR01kceQRi6+llVvhPlcx
ztMSN1tnQ//t8zl+XErPRvOMQgB0EOSsFm/USHWAH2hhtEclLFjR2sQPhArr6vNRjgPJv6bioEwK
PQBBALB4xx8M35Aw8MY42qs0jX2F4jLmXhMtRTdT158PdWpC4PnUGUTpINe32BtJW7GtkZXf42/Q
/vFoX2wRiABx+PVhIIlz24PHQdBx8XGayLVGjA2i/dBlzQZagYqjTdKcgfws+DJ/F25WsERrEEU+
AISL8Bh3sqAoqEZ7FGvKvcRjifatmm6LQH/t5YC8mUSE0Ghbd9vD2153w1Tw7rO9r+9FeF6zsA+i
fTOc8vgDdljyBQpg9H0kkXOL3MzC88BJzyTR8y19fK7Z5bA7oVmSobhL8j/FWJIRQ4/2VaK+9Ci0
+J5d3lt4SSHuP9hf3ykoDLBPCFUYUC8VZahca3Xs2dE+pmm5a3Hu9KEdV2dSkxNbH6aBCoGMrc9J
XqwclN+Op10t9sY0BKiZpNWaTOW1V8FbfHFLmkgWwJ4E2Da7QS55MVlSayktwWzfwGIAQcjmoZIu
tTMR48NHMtkIvLkhp1mcsqUPbtC4WeI6JRFjAgdnh1nyYocYkGIv5N7zrD3H/ftwoBnPBVDOB4KA
ai7HGzVD9rWM4j2miMk6EpjdKYabbb66eKDJ4Z8iw4YmJQye4w1e0QCuXFAB+0G3tEt81Tp6CYlx
ZpSP53nWDGG/gVLjkrTsRXQqZiRp7QQZYE0z9+vBVGmEVMNLnBfeNmpC/RYs+73hVvKt7OriljJb
DlimOIeA/LioFghZR58ZcHP0WoSv2ErHQoPftzcjc0RaUnkJlPgc+vjEIMRhnr68/qHzLElhqdSL
tsIlb+8BltoEeQ1s0rGrrx5jsv33oyymgplKIFNjjPaNnuAfppuIOfSI+n++Pz4cY66U+XCRd6A0
w8PpeH94I2xuVSuyfaboJmY5PYKHkdJuqPa5Z8qEp4eiDA70dcamzn/+rtylFm7vFo6a7cdMsx8M
2OSBr1d985jMjJEz99gcfo5CrsktRgSEvD8/XJcI8amWWGM4ZbFHROluAHR5WQ2mjtXHuNLUbpVW
KLG5eX9OjOTj1mBYi3WEFEUUWWpuIx0+dE1IU8rVQtD/WRz4IDGSL380RkECGVEqAiLb/Xgl3SgX
JdihYo+EiVuuOh1nlesK6BlFsKaJw8vP98iJtUQ0kiMMPxH0+5IAiLPRJHnUl3v4VpqLXSN2EZir
tbTG3Mk9hM7kvoxKa++HEgWSMx/yY1gmGSHnVg3IemDTF7smxJewMAan2hcNNIM1VphO6EPeF7+i
KDWeMOdEePrz+X7YqGQ+Jo8ArrVZQtFdLK+eYIZUhZnch3TnfPQ/Kf56AvBOoFlnaO0f9gtDkYBo
JtfarKaxmB2azsKxy6LZW7qqv5l9rB1KVQJf/PKMyG8IWbPnAardi1sA7A1dyDzt9lOrddfI7mbb
rJXhZYhYzs/Ph/rwvcg8eJ2Q0nHGZ8+D471ZeEltAo5r97ULwiXlI131GIutJldpLkytcc9kcCc+
FrqHvL5IWDW0b+YVfhdVwqKh++DJdq/oTAh18Wadz74g2OM4F59P7cM5mKcGKdUhOeCRuBQvZuvV
g5q07Z5sSHvGAQi4ZdhlNwOOK4d8qrHmKzwcLx163/vPhz6xT1hLogo8kJn4sig5T5MOJlZq7b5P
csSZTUN7yo1oOnw+ynHlh6x8nuC7URbfzq5waGwRYN8bwPtaExdQHSb5BX4SwXch0h6JM9F/NY/8
OyZ59qzfZCC5cPz9jNwoAegxZu8mzhqVsZ+VmMWHgzHcfj67kzsFkZ/ZJxr5UGvxJMQVOuyMxmn3
XpmBdzCQ2ZUIqyMwr51LQ04ORXyemVGk+8tGIpJFQzeCidtPqNxfaiD6fuLhPl3F0szPfLOlbtv8
0biMkXwCcgjjfqmJKnW760N69ZihVnimlrYrDpNiJ1eAacM9kH89vxhm+IifANEAIhlm+iskpfy2
QuLyHmut9Jwy74nd6nL+USOCXE12uziTpYpLIxchQiA92KQp6M0rs4uDM9fSqVGg3dFW5z08u5kf
75wpnpRmahhl6lJMYKt22CakoZvPd82JeMa7niIJ5R0uoqUeKMDfph11q9/rPVdtzBW4U2sBfE1L
q5+tlOLL8QwUC+gVNHmoJvEeOZ5VP3oR2A11gkJk6SvBh1o5UqlWwLTK9VenxqYxySJQBkWRY0kW
H6WTF1Nqqnuh1oQtXFh1DZA99Yy1UvVOsErFQCPt80E/BtFZhY5EAu44Be2/mpvv47WTBZWuhd7e
bAdvhNViyXiHoA0CK5PhBuVGdk3e3aXItBf7dNZlOPMLfAxyvPIwHeLGoHWHeNzxAuPdq+KoGyt7
7P7cq94ptdsxU+QOoyv4k0JColkLGcTmmXE/bldkKXnCIoJCHHeWglJwMAOu5mK2u3TcDewmuCJF
EJ25oz6OMt8OVDRmfxVcqeY/f7e8qh6Mg124wT5IMIIdTRhxTlycK0ZRLuTnHOXXME/h9KJkzaFA
1mhxVVilYqZ8aP226liw+8EZFHMj3d5y71GvANU6F0sh/VWTNt1gQq6bV1kNEAcuEGTvbCuqMutW
OJnJfoPvrGo3AMFSt4AAH9CdOQCKpTBimL2qXKKcUxtrqxYRbEMjBL1qtV3wqNi5QrlmNMz0IimD
Ul/XnVLwITX4xX5QlZWkBRVrw9pUe1g9nlcI66kWUzauyiCbfqS5Hid3aD1wxvS4lPZ1jkkkLatw
wMzvQYtbsHgqHBNri9p8K54xk+ybrdHpJqrmLR7Vt4mw5Jsla62b7UKV6AYbktK81HMPK6k2Dctq
jSV7hl9whb33hQEikfaw2cqfYTY5zhpOjhveuC6y4wgXGBmkKGlEmR+lwE5uQC2XN6o6pI9N49TG
RlCpir/boxVzp5AxPw8GiP0DJsFlfBuBqh43cT65T5Ly0g8Fi9t0N3lJE22l3Rfhbkr6oP2RJlWi
3MBXFM7l4MLiRf11RC78XvSaVcFcQhn2dsLqsd9i4uM8gz/DRjXKcje5LHLw+etgaN3ponJKICVV
ivPfOhYd5M0OA9zmsjNFnPl53Qt3G+jK8KB0M2i0VCvxs4b0E2Gc6uDjLGHYuCujNbCdA2gbP5eR
SsOnUq08WjVUdC8VjBchfkoJraqETSH8LAnk76DX7W9NP1AgJJ3s4hu1MYtZg9X0XmE3uNPKhaER
r+KGF8MuiIIxW0+2Upp7Je+sfptMDpB+35PkiZuIgoVzmwHdRMoKNw7nN/ch4HolcdpQwH+wKndT
OhNMoULxit+gJ/F6ALeISStwzHZrSuyc7pM6xtQdmo2qPw2U5aLXCTdu/UKJLbfYpYGKZzZkshLz
hNCO2u00wEbaOpZI1ctAp4K9lRZMrJXrJdhu+xTtkok3OFjvK1QLpX2ZNJjLGggIu60JPwda4jqn
oQmcOwG0t5ZTX40rmeACe22nDh6QHfY/7dM4apXcen1vxNs4wQxxA4qt7K8kmHEp/dGwhvzatXrM
livFmqGnHfj961rmabK3MELXXvpATnmJrbuIyn2LuAacA+l28HFotuqXDfp98c4SQak8211GN7JE
jK9bF7papLtOxh4I0zC17+kmRIBVIUdp6kzmBLVhexHSGE5aFvVuaoOmvIwT/rI/CjdON1PdYAFY
NlDvrrgpTXttI5KAHyqvpmDTY/l6Z4d5j7tjT5PjVtZ1k6A9WeruT+zok6zzaT/U+eOkdXbwMmlN
Hv4c8dnrgcelWDmsc1XNovaynBIb90vFHQz5XKaV1XxLOO3jjVLyytklTkb9uymNpgl8EeHnWK+n
qC9e4i6f8e7ggqETIoWY59KOribLGC+MpH/DXx3wN/U2QJ8AzZu2vKpzXXuFc/CrqZ3b0IvgKJXW
w9gDv1Tgia1kbakbx5LZm2yHfNvgy7r2qMf7eFZCrQ+1EaWRut3JRh7Amv/IpclWisN4VQr9tokV
0wEHm+CUTorix9TWr9q23GV2hGN7QLVZRczaR1W9PARQbrfeZJq+qMZiKwqz9XXMP3wNwPq9QO19
XU6402LdfRujBbxqe0e5cJEYOgQxZTtltN6gG/ewpO09XsotnFxLgRBRmJep7t0aeZBvun4ILybN
+D1i0LFOHOUGkQDI8Xlebi0qWrsGqtgadvgBuCyOv6kSdD9to7lw4Lls3SY2vrd9ceN1YtoMYxVc
wtsTFyS00LVBrQPiFesWO/bd2CXXqhU4878G/iynegdPHbPhHJIRmOpoY9p5uTe17AldFg0/+vG+
ctRwpXSW3A5xUF1T5Ah/Br1I1vkw/pSaTrlNV3t/4mEOUSTNdzXMJJQJXxHvgGgRBBdmYwcjVqdl
NWiS7gS+ARdaa4CkRwx85DVIA68vHkrsphXcU5u2uOsz4U0XeGya6b1p15a3UqpYU66Ik4gc2mnY
xRc12HFrZdeRi4v3GPT5n2HKp+FurHNnlvOpYRauhBrn/Stu9UX3lsSj3n3zkiJsDkKYE1V4qiTG
rqyBmr9mupqNmNeX1jR9H/MpADetIq7cXVU4wNR/0mJQ6zu1yPJ4rXKixUaiMOFdZWNrECV1Nf2m
SAOadNpPxrjTRJtlF5rQeLIB+rOsLXSesHjLYIi22irirhUuFEWqZO3K7AfjJggd848GBMN7DgjS
4caWYP43dg5h1i9wKO+x0EnixrgQSJWM64QTBSWwjCw9XQ14ioHSdwf7Z5eCz7zh9nIC341ElKwV
PUwOhRy8ekORygV6KDvvMYsylwsXtd0Xz0PizHcbZRquvUyC9x/wlQfpPfSutaEskZkXkdZ5qt9Y
EzRkL8I8wW90NeK1lKvmW95gO+j3mVVpfktGmm76VMRPXOkGYDPPQsS1VNroKoIkBeutMsCZ6KOb
Zlu0SdW7Ady2t4LSbTLTtlDM72g0Rn+qrE8mYFTcKjeV5uVcg/AjkrXbN616aKwcER83j3O5Zl1I
3kZ3MEueAWH50vQyACWetVPpowxDf2xQQH3f5UM21RfobcRavhqUKmm2ATLz464OJi+6qYcIkooP
wtxANqIBRr+JCiez15k+A+TcgcrvSq0NA2RCZ9c4JDUVTE0/SwcPVrsQGnSBthJcYLiYWPcVCG5c
3zFh+FZ6lHy4mYHh30a4rg7oVVrS/Nbmbljf1VUqiJcxklVrYfRj7BPWZXHwIPMSrWuYWmvTquwK
5Z9eC3a9AyPwyqmjTrnPgNKnflap5RNZgY2RDP1WgJm99HwRDm28SUnyn8jy1eyq4kjyoNcN0by0
kVrdAFfv8MmOI/QfdlwWllg1bZJ0AwJPcdusgimw8t1Q6Y29KroI5YCkIwVddV2h6j4XMMoI3Mx5
OWPYydMVpP2iLQDYHl4MdlAAymXV2Oo1LbJ+9D2FFsm2JnK9jZ0u4kv+7/FDaMrmUdblUIOlH+Zc
IkJ5L1m5UMYxGh4KIM1JbLFrLLPOlG+5UVXexsHq2HqowqBD20BqgFVWXC2lvB7ytHyx5kTzEpiy
kyO7HgkaLkNYWv1a55j2u6rQjHGvqUNYbMspN6ZdQBe33elZB4kMnz6ImGB8kmxd97DOL71GiR5j
J6tN3ygK5wHJjdj1KwSKC6i8gfcSx5ouoGTpPR+vCWg51+UUPlM2qfKLkZw+36ZipukaYSPqM5XL
D681Cm6zsyBBFU4bpa/j94yMhtjV4i465OiTH0RRFsQWLb/lIsP/EIv40Tfb/pzI8Yf6zd9RsbEg
+aP5uGyhktQndTG20cHhGrusrTzeiBjGQ1WArf/8PfyhvjAPhXsRBQYqix/kYSmea1rZTBHSBBIK
k6Im+xGR3NjHkRZVL72Iz4CfPrwQGZCiCcabOgovoEyOV9QJcYWwCj06DJnh/AxdS/uVeGZxpmxy
chQ6tkgVAejT3Pm7vn+HYlRdDlCvD/ASK3mhWKUd3HrjpEZnqnqnBprLv6DPZxuopXZIZ5sdvK8m
PlSWUV3q+E5ujFHUX61Ssmg8q10QJciUYGt1PJ2ykZECpis+gF0JLzzgCBBSRb53UhTsvr4hZpMj
WqkUKuhBHA+VQmvjGPfxwVLrb03qESbyBPkHs/1Fm/fn54Od2uhzRRsAP2eL+uvxYKKInBrER3zI
ZWreqmFf/ZnkUAOO1c8V6k9+KOpZSL/On2vZ6sjTPC2MJqU4qRkhl2zdBfJR8Zyo+/75nE4ORPGV
7h9hg1L98ZxSM45zg8z8EAR5w1MD+79HA6p78x9s8RkzAJKJcrL7wfaVW8HMFSEOSPa1P5zRHnDM
mMr0i65hQM6AS1HNmUWxQU4tMaBTBascxZP4gERCuw4jDXU4x40evrpqdFln7VFEeOavtCiLySYa
uU2r5ODWw3CTVp16k9lJegb483G/4UtGtQjdsZmiZS76GGlHW0b1OmffFinapQBmViRBFcShVP/y
5zkealGhUmXaQbocnb3Tt9q+UnP3lubUObDsic1G6gEAbC6lUrZdHCA3LLPKzHtvXwoFWRAEFWFv
e82ZUvfHZQNmQP+TPcBu05dt5Q5pA1NL6/BQIpKwGhGf4slvVsoAW9ETj1/dCciMcfF5YFOANS4L
pE7n6Ph1eDOhIFTr2xysIK67rW2eidwnrvajcRZXxGRPmRcpWXRokAnxu1zZaPJVcYrWR3pk2qK7
dY4ud2oZgYfQNcccbw4Ox5EhGZBJmhPwA4zgtEVYs8+u4Jvp8UVvjf9G4/4Z/lf4Wtx9RFme2Bkm
kDx2OV1X/L7nX+bdDTjqvVCSUI0OceZgl4l8pUOWPJyzFf84J8rFQMuQa8PIAl+i42EofqpeTbZ6
kGEqfk1xV22ttuCtn0KWP3M1nRtrLgq/m5JwUxelhyk5dLE+3YMtRZteqv2Gakt45sL9uHpzWRmd
XpRsgYtoi6Faqn1BCCv40GRG8EhhQMMyPXa+2myB3DB36WhT8Z0+NCMyuzTMOs7EoUti6Ww0u/fa
bzWotm7lYQZinDnGJyfFpwLia4FLWQYLNdBCx2oNsoi+pyIwYDvQaO05/e85FzkqzbsAvrhiuZlm
5NdftbV3X0mf6/1Wy0UboNbEYxAISUVQsrqLWnWLm9btxQ3cSeWAYtdA9QNdsS86os9XFipvgNtQ
AKdl7S2+niUFdaCxEgdHUjLnyTYF8aotRPFDCxHrXH8esOaf9mHCOH7NXQ8StCWL0gxNeNBKLQ5I
bcgtryCanDYKFqaZiCtbtM11mEv9ovbo+H4+8okP6sK3pqVDhjv/5/hAoNESe2kWiYMY03SNTk+8
aXt9PLNLT40CaQVMG1gm+wP+xnKHREVCUBxisI8/bFXAXedfxuf8FucrfrmOOJ2gzjuTcEjUjmcT
UOoIrIF1VIx+erAbs3wQSOqt7IBXV0n91/t6PEFHkygJtB7AsbnIOTJn7KcQK5VDKQHejq7SbVOJ
30HjeNqZ9Gb+3T/MjSBsz7coXoiLBD7P4SUKM4gPSSjbLWciBEO6LztdfUS1qFuLqTvX8DsRLelx
8l+yKqwIlglvTzU+jdGgOlidZm4zXpJXjjIoKCs58ky0PHUC6GaSwNtEXdxjjr9cHTfgNgbiGLrl
6YMdoQFfNUp21Te5uu40S1h+HZTelUycbvP5ETg5y5khxkQphyxVwAfK4iZOJOIwaLZ8MrxGwByQ
eMbRXAiac93xk1sU81eYXsQXItzxRKMoq0aXMQ5ui75mUBrlOppQYsw7Lb/GnsT89fnsTm6bd+Mt
tk2GyWSiUvc6ZD1UeuGkr2GrJH42CHFF4yq70ZI0O4PoOLWiGEWBIkTGc3ZQPp6jkadR76GycEDJ
dLwOROT2fhe1+a8ggnB0JnYumJc8kQjV70dbbB3KTnS3hC4OWi1Lcz1guOrT/AvuRCuGXS7yiJ4i
heCxcVukWR0j/wF95FxmsSC6/fvXgPny17sMr4VFnccLosnrY4ebuO+peOZoCb5UCTr9s3A7Fduu
CDGwyG2ahrSwiv6+tvTgro3L8CIr0dIfavyzIzu3yjMh/tQOwFENqC9ZiG4uZSVcV/Z2IFTUFrU2
2iSF6OU21xIKxOAY2mTX585vLvvyTJXm5CZA6RdQGw9zfAOPNwHQhCBoWxrhrUWvp8iNx0kE6qZK
beVM7Dh1u/AeI8uaYfYgLI9HqlylDtyG2GEMM58xyMXaHjv1TLJ/KkJR3KJt+zc1WeIFmgJRX9mO
4lAAnDmoCJk8oGcsb3TEmr5NTuPhGmA2Fxpq1mcglidXEmMpvp1LyctbrKRZJ2opc00cEi+xNp5E
QCDUO+NqNlE6s1fmH7W8ZACU6IYNARV3icVScoG1MWl4cpiG+jXz2KqNrKZXWRn6L2p/4y6K3PFX
4RbZKz1PeQYjePIMGaQ/UMgAdFv6vJXfJX6pGlb8SZAcat4EO0XBn+EKkVxckvShrB+SMm5+OBku
PH7Vay9DZv0a887clm5rPGA5S/c3svrp1+cR9NSHh41igREBp4WH0PEvlYxjTemYFEktDIqntaZN
26DEC0/vx45SXZo/0VWQ3xTkdM4syMmhQWxx92Ihh7za8dC9kXReoQKHc4qgd1aRQDbcRzIJwEKd
qX2+VgyLxq+mJk6xRrLLa88crXmAD/vBwy7PgNkHFH2x9RQjiHgMSHHQp0S7rYBW/APPSOy1QQnX
Uo2snRd1xtckGP4VSsHyw2GhhDif6eNpexVeGKpVikOKm1roW4WJOi+9POW2o1J+aeTaOVWCU0fM
pJbMW4q0H2e14xHDMRoSOlriUBuYfqz6rC28dTqgDOY7cYroz+db6tSymhhmQTziKU/mcTxcNwVq
5qYeV1ZUu4zTV79lEoLb8aI42qLf5b1FvLQePx/1VOoBc4Fn2wzptPXFDQVrpkVHkYugRca58acw
RQNKp+e6m4mS7dZoNfnP50OeWldepoji8SjCiWyxrkMjilHABD20g5HfOlE4jOuyDrsIKLqZ3P8H
g+EZA24bQCnPtuNVjUN3asa84XFv1emj1YIO3BZDnP5GMYQG+ueDfUStknYwGG6lNgxMDLuORxu8
XFaey2rKgneMIpKeXjw68nRkp5WtoS+dmtp9rEoUhoQeYYXh0P4JpVP4CnYw/0HgBpTHDQFqimLD
YkfNZSr8U7OE3mub/AqypjkkRURxknzHPRjJUN3iDRPYPjKV5Y3l0gQ48xt8ZFDNC0Ks+t+cnUmT
2zgTpn8RI7gvV1FLVdlFq721/V0Y3W6b+wLu5K+fB9UTMxalEEN9rKgDBBBIJDLfBUIuNxUx/HJB
MF5phIVuSdBkrel7WqtO75fBmlGyTpYPSJEriQ/s5NxpnfleSRwNfUtNKoqOKDve/zi34iYIafpA
PMko1MqT8Ns9MkRpLNBYzoLUjN0jhatKSihE4l1fu/Ox72PvhzkV+WtdVfbWvpDffR0yJTsYrISO
oek6D2ybfo5ypMmDsgCduiNqmd86VDG/KZ2VNr49t0iIDX3s7pax7lBtL8WEeLGAUb2RsdyKMrym
qGLABGGjrvZEOhZ5li19Fmj9DLwvaegv+RgV0IJeZir+R/SCw1+KkqvLRu53a2SHBp3OM4eIum4s
dMyrVIhnEuOjObuoLtUYNb/O/IgsoYppCugjv0eKfatkfivewCyWLU/pmbK23zInr5rNUeHmsKr8
vTaJ0TfVUnwc9MTZeHfcmiNcTrYYiRlT1S/3GCr7SOeiIhpAdTaO4YROLkUt+xncr/KuLeKvaTmo
G+t6e3r/f8xVetZaLrDAuswClcrYu3GOPoIlKN9hHV083z9Bt+4Kqpb0rB16eJBwL2dXAfETKmiD
IKwEJsyjns3LSWDxikS7jjH0buyVZiPbuTmm9BmlgAOgex1AQs+AnjTXWTCWtON3ZrfgP8MJhzmV
Gd6hGpyta/9WnCChlMmVy45Z12jR5+5FZuhZMCXg1kJMshJfL0PxpOuZ/W50EoQeW27JveI1W823
m/uHjIqyisy2Dfn/32JUPIDeGnT2jxI1L5UaBnY6Qeqw+z+UJGz3c7FV57j5UEY34v+NuArQpYcf
mTulWVDq4GdNUq99W4vwAKC8eXHaDulkp/xeINx90rthOSUIV2+EpFtPNWRraQFCrQDwuMqlqdkC
hq3ZVnpRWqfEU+uda4fDRrnx5mfFfJ40518m7eXS5vhzLgKjzCAunexoUdvHkcV295EyxO8HIOvH
oZulqMkM9vb+ubl5Qn8bevVVbYTQkO7UaGbQHVZ2Hp43X4QL5nGnOhJEfH+0m8sp1QfkoQFAsPqi
UdIOjdnmeTAruHrssKYns6rFiF35/YFuTQugnETKg1LAQ+xyRZFqph+QyIeZW2vVLrWtqQP8qxUU
FBoVTPx/GI5sXJL9bIrTq+hT6zVOAJHLTrXpOOySMhd/AoJtfyl22Of/YU/ytpOtadmpMVZpYz6l
sVIuCqGuz+t9C17fX6op3tiTN1fQJbqx62mfrMnyMAPaKvKSPOjoaWBFjUGEfjLKuPs0to7bbnyv
W6GUVBBGPBwmjA1XyanS0iX3+iYP8CjKPnUmpicNZsPfkGcxXb+lhPAfqkw82N4wJm9v1VWyEZZa
icLFkgeWozjk+EV9GrwOLGIONN2v4tk8i7Cdnx7eKB4cVx4zFOBdLo7LfdlZuJ0YJcmWuRjhuHMd
I6d5CD4NHeBW33hf3MpwIbi+PcZdLv0rgztHDe0GbXLKEyW8jcFuXxJMwp7FXM4nO8L0DqeUAl1u
wfJajSr2itk633KtLTd2043v69G2YSdZ0n15jaiw21DJiaB5kA7mVD/3TQiiMCxUsKJNshifu7Jp
/3d/qW/cV+gOyfI8rC621epMNiWEhWEZyemos/6tVRGclSZRD4U6GB+gfIVHAPBIBN8f9UaEo2wp
+aqcTWRSV4ezjWsPmyyVD1wus7JvYgd793bEB/hwf6BbtSciHFxmijxSbmeVW0FCdJSqbIpgamYz
O2iNRwPO1qv8y9JVPJeB9KfSw9xPBys9kDYU+1hEsKtRX3kN81Y82eWknO//qlvfWXbNpMUhOeaa
crU0HkLhc1oEgJ+0QyeGJEeKqxIniDQqrjVu/f3+gLeSBAzaZPHP5CF9RcbUw7Eb0F3PAzKg0O/K
zvOXWp9hOqijZFWoGJb3Rg8FBlSsyop9VpWs3Jj2rb1GqCT1pB/DJbC61+gvAQ/yONaUVZfP2ET8
5Sr5/KSYg/OpBq9/ZLtt6S3InbR6tyGeJbv1WOtCn19dcVOWm8pI1zlwcXv72EeqvbyrKd83KC/j
d4BQ0Z8ZLakZpE+PWSwqV8by9f7i3/rapIOUsuEV0tRfxdB6hFhiTZzqSZuRP67H0rT2Fs/Dn05T
Dt07b8E9dOOmsFbJEoUS6L0SliOrjBotm8sQ6kKacoraic4m7lwIIgp8K75oGfyZXdpNivvcR3hD
7nGlGXRfoMAfHTK7Q34yn1yz/YNvpU8fu4Jcdk/wAH48D5B+sAhRZvhO1qi13xO1sjBpQ+jf2xd5
Cj9GZH2pPOVos9uvrjtWuV+rTmm8qxPLKr40rhqeO8qhid9h34IfST9ih1JZw5z/XfWe3bxWTgMS
Gyek/GPZZ/38eSyVGv6Sbqem6TMFo32H3n6IrjsujyZY+CTzdplupT8goLfxxyS1uuoJdKpuHcwY
3MS7iU3n7PDeaorvY6Mmy1O5aLP9Dl1/zflAm7wS0DeMLtyr/ejC1NBnT3+XL+3CboBuRj5ZYazQ
7KOhU8y/tU7xvJ/3N8gqGvKt6OCoGo8F5K3IxVbXOlwk4Wb17H5AiLzc2wYuEaBLtvilq2347yjk
Q3AmVUpp6yQddwdNV9TF/eBWfXq2+wgX3iEy3+XGNGHnkbffHp0Vu446AXmeTQNtXTHxTOFV/Ff7
kPZJdRQ69KS4Ma2NjX49K463pAqDdaPRvA6lVtaH6ozhwocmcvB+cCQ/J5qVd1Y9Kc+WLpbj/Vnd
Gg9jG2rJ4EUdZEUuz1WRqiDOmtb4MDSReVapf8WQIqfmaxQaCpZ5fSE2rrBV1GQc1KWYGTASGb3X
sNG59TqEkQb7A0D8wtlbTi1+AuyP6xNdxcg5UZ2brCPggsneSEferDt/C55yaIcrSopOsW/YopeT
HZumGgvheR/Q6ernoEZN60fmlNm3xhkzCHKZ3v+vSrBW9fMMEf49yU0Lt9UL+591h9T/M+pbWrIz
7Fzx9rK8a+0orinll9h2W/2kuEmzoHVrOqWPPWRXfzeQqMDGBZKb5eNKBpMCuE7V7PvEqrpPeBPa
v1Bocv4UQ48pRDJTG96p6WD/JXXb+o1Pvbo65OxBuILTRePUpgu5ujqwTlFiARPtQ1On48cmi/og
xZGMqGMrCoRL9UvpDvs5iwvctod248qWidfF2lNWAg9PBsAvADO1Slya2IAGpVXeB2rQyWnsGq3Z
QQCJMqR0smzjfXt1W4DHMujpU9SSAOV1az8c8YNqcU/54EU67kw1kvlmGv3Pngr8dRRxKkv9jwjD
osfSQFlVJjLQAgM4wTKv/Z4Hoxlza26UD7pedPC1Iht7DmPaCBFX4ZXXH3sYII8k9lM4vtzFTeMU
qpUl6XlMqv7bqFS4jc2W/vV+YLj+XowCSFmq+DKTdXHaEuSTAxSxczso2ckpsLDh6ZQdoTduyUVf
xSCAEQyk0ztGPQ3FgssJFUjEwg9F/tbMPazo7On7lEWYGinuoeuHrZbI9cRI0pHFokFOrgr+/3K0
KMZpJarr6NyMA5pODPm+zmsj0Io+f/hLkahTZmEJeY+x/S+HKqYpLpVSj8/4r1l+LJriOOAp/fCu
ky06BFPxBgBkudZWVAaszvRScAfi0+mTccTYb0Te6dH9QF/ZIGrzksWteP2qFLFTOdkYZyxbZkT7
uvJw0VpwH0TKoYy3hA+uLglqENyxzMihT4NWzuXKWWECVXrkXletaNlZqKFLt7cfGFG+U9KhOg3p
vMUHubEvZIj02PUUJK68rnsiEpDbLjsnUVE/Y1TUoRrZKRjJxFh5bUTD6zMs8cpcR0C56B+vaTux
M0WmCqb9jJBC9OotnfEZ8cAHyUHEIx2NE7IWC7VthlutItZjeZPmbnHOUq/YzW3nHQZv3vpWt+aC
qK8K5oNjhVrf5beKoxRXFgxpz3rvhsealPCvKLbSjYf99SggxCXBCVk7srC1E7pNm9QyxrA42+iN
Hy3dQza8a7a0i64vDkZBew0pGjpS6vrEomK+YDRblmdcepYT0JLm4M0ZIPl56J5NBbIyRtjau04U
uG7eP2DXW96Q3sySkERSBMXhchkxoKvTWo2Lc6U5w/hRR4UVJGod69O5wQ2k/Dzrdf+3NNNNt2DE
N9aWPF3KBcu6ERXNy6HbOkcKDR+WM2pzo4twpWfgCB07jx8x2HAACUiK+IJUaC7HyZM5RMMuqs5w
o2GtG1bhW0VXn7zcdjZW88aUeBxzf3FzycbXausbaYHdkuiqc1njbwhZ2z7j7VdtZJTrWhsnjBm9
4ea58kmpVns/aVOjpzVZnQc66092ZmbH2FHCE6+w5KCPNcTfwjAPgI1dKNYahmnuaFIvtvSN8Hx9
h2INw1GHnMDz2FzvHs42/QTwNWeqIPVpFKWNT15cHsAChdhPV8v+/m69tb7ACniqwMRF3We1Wysx
W8KK0vocVrjhJp6Y8YIqt1LWW7PiOcuFDYFSqgldbphSz03CV1+fm0zHCsHwUr8EwuhnOgJGxYJd
2P1Z3TiDOkGZGwd1H5CIq9yAR8vS4MJRnzkqhi8BR4cEIu7Ry3tqtQtFhREThr/uD3pjKckPwPWA
0TBJ0OX/f2uxEbfDuS4tcZ5C3fPxHM0tXyeD3YLv31hMSm0aVD1QvTyDVpPTUtecrFkV5wq08q/E
LquPRWaXX5HicQ96nWy1fa4vVOg4sl+JvCqA2TWqxtWbkYgt7VvL2XjBy3I46pNp+1gIfru/glcv
G8nh5E0hdbwgaK3fdU0jzD6JmBkFGAPfSlh1PrVDDPkEmq5YsOaF+sWeIaB7Q9w9N2ldbfyCGxtH
tkclgBSBV+6ny2/Y9roYMKNvz8S4yjgQrxv9YGhjX7x4lVaLZ5si1UcsZzcrY2897suH1RsxUl4e
MgVcg/tjrEHwVO+tc45h6eBwQVl12exoQ9TRy2I0Inn2atBw72NYB82v2pkW56QikNF+Kh2kirhH
K3uxfwErr8Q7ZTIQM+gmXbTvIPFj5Xb/U603of62FfhGOiUb+US7XKgeH2eCv5afBwfZBdROX9DG
PJdm9GfFEj2Yf8vB6K+C3pCvQSBEl4PpWtVrgK7Lc1y1GlZ8yOXYKEtuXDU3pgQCgSDFhfNWmr0c
pc1rvSvKrjnb3WL7lqV4J7baF8urKx+WRLdx56w3O5PiUlN5wssGLlzsy+Fqs0U/253bc1Irzgny
CDIJ3qAdlBG93dGd8lM7j+6hwRfc12cRPxj4GR6oNEkS6RH3+Jq1mHd1i/hR050NZVl2Rq5FR8VO
uoe/HOeY/UGuB4uVwsXlJO1WqRuEYvozImzuqxjVtHiacFXfypDfsLq/nx6dvhw4NMC8sotAK3I9
UK6gIdaPKMYIFQEUA8voU+stKtoY0YLigruk301LEdofcaP3w7KvOxvg3i6pOl3sXLVvBRUMHdxr
XkfJ53Qw1OWEfkY6+e4wCmsHxhtuT2Yj7rHr6e8vpygs7L8zFJo/JyG1iV3RxOmwE27kfcNOtfuA
8JLyxbBbe0uedn3TMFnKBrx7JclJFikuJ2tkpWlMopzOlaf8Tx/M+BRXqb1xwldWM7QcGQWcCpAX
WQTmmK9GwSXcLZJ6piY74OzeTBYCJwKnxBmj19KlUzFN1MOUCZvnQxJNUXnODU7/KbUitz3SeU7t
nWgoI+4mF5HGvdArYzzcj0NXS0HbmZ3MsQXFTRVl9d1r4Y6U+5b6PHguyTa2WNi39/qDSb2suHHP
cLfz0gNuuE7LmsaISQrtPGiVfPiip4vyXKip+erMQ73vclV5ipExPN6f2+oy+ndQ9jQQeQhz+D9c
foCJW95ouqgIHH2oDgjPKSd1TtBHzVXxhOBS933MlG6jGbb+7G+jothATgSME6nLVRqj5F1IhdEq
Aixqqz8pJiS+Sl31a7NU40k1IuG7yYxzqbXsFDOM9jaOFD5UlPpZW7r44DaVeapqRAfvL8bNjqlF
NY6XvXxBrjumYaUk9EPUIihdpI8GpaN0Wyojns1wGX1FQ68uNEZ7N1B+3Zt6C3mrnHcoV4Y+WW4D
bD1On+7/ptWN8e9SUcPjvWCh3LT+SXM616MeiyKAHueMu2kgFrI6vRRPTNSG7vgwl9rGQqzujf87
KIRsql7QJtY4S62r4tD29CJQ5lo7Wo3Qnz2ovs9ID4vjZEmfXlex/aGYQvxy63He2iC3tiXFX6oe
gFiwDFjlSHnCe6SELRfYJiLZ+7GHX7QbDIPogA7PcvLm2Hplc/kCZUo0+AHs24hG7miGNn6jZOIl
bZv5VzxB9sZ41a3+CbuoRmxNH/N/7n8guVd/uxVYK06dRGYh9ws7bI0iwNigMdMQaQu8zsbeR+VJ
+2LkjbnVfVmlyG/jgFXisQ8enAxltSRZOlGLkJygToA2nvnTonlf99WLljvILD48KxQOETeQ205W
8y7jglh6D5klGxGS3LRxbo8rgQ1mlIhxIyO6sXwINRD6iQKAXtYpqVGXhVkmsPncDM0JI6yKPaLQ
WxY6MgdYfaS3LiM7GqlMGFWX01F0o2W2wCIh7lUJtHW3dvdUzZN+VyZG/LVQygLlvxaS7U6oXjZs
vNuuDxRdeAprEpIFrGfNO3XBQ0BpT7KAl4lz9lBcWw6lzm3/rVaaGgw1kqk/MG9PaIl3XdseKNXP
W13Q60MloQBvuhhUmq3rsixMikQZs8BJ5vyABXU3Qh5MqowTo80wtYXLYRG5/v3+XroOYTLh5Wi8
HWe27+XiO1ESVUAsgKM1kx76+Lks0WFq3WI+WQXD7+PBrB9XsmBQFDpMsGKye7jq35XYWdX6xBdv
zHz5Bxjz4juDNZzM3BDvARQm34SHYefDM6WsArGInjZVzjVnQVEiu+57wNq2OXo06YAdoWWel8hF
GpNHM2TJVXcj/b0RF4jSsnClcaWipX65ummcx0W2AA1dVGRk930x4MOcC0MYO7dQ+s+Pz5AkWKpA
EPDMt7bpbwUIAYqxCt0CUJw9GkiclqqOnfekfHHbbgxgCXTKRoC4MT+YU9JFkpIVZ3SVIlZQQO3a
C/NA0zvVfl46VYyHDtpI/RWd6ubh69YBCIbGDVVdHslrZuJipr0160YZGPlS7VW0oYOhaJDVo2R2
MmFXfHl4PSETUA/HTkW2IFdnA6uXrHTdHAXP1M6fqO0b+HLq88/SbtvJ79Dg3AqFN6IA7SzkhCQr
nc7WOhTmsZYmS18GCELpyr6ewg8hguO7wp7zJ2vovXdermlbsgI3wjzNIEovANO5ytaICIqCMf2o
pQwIQPoXBaG/v3GqnzfeEzdH4a2JgRkKQFduEBq4hD5FViiopqo6xEY7+K4ybqWJN+IZa0fpn/WT
MgKrHYnrXClMAEFQSsHxHc0EnvRuTKxUPy66G+vHVp+1BysHrBm1fuqnWAtQk6Mwd3nMjThqkr71
yiDuEuujEy/mJwOx5J9LHFqf8qq3t2xAr9cSZTWQatSbuS/pDl0OmJbSR081qqC3beXQ18jahsCA
Nvgf12vJKCRQlP8Mso21SkIZmWYKIoJRCgdFRT1HvbaoQlRDGyDui24c75+3m7OiFE8LWTbF1xWR
lK5C56JuHNjKaLzSrYufjGreuAauj9hbB5fbh3cVwKbV27lTFNhBTSYCME3pSxku+SGMhoF7ttCR
CWmT6VsYuaH2cKSUwwL5ZEVR9Fq34esQjQlKcnWA8PvwgYq79gKlDyFj2/YyZf/wQgLIkbuShzGE
1tUhSHrecHoUi6Cxhx99XfSnOXpcn5/SADtPnjSPgu16dwgkbWdvGJsg7UVpgAGxxLe5tamX3p/M
jV1Iak2hDO8KdsVa328OKSrmAHEDXUcGbwA7+KK5+i89r8tgUuotiZrr4YjAcA/owtDQvbL+mSsT
sfBsGYO4ir5PAuSdorZ/2Nbggg7cbFZf575v8f4tB6O6vvapKTpRqmhyT4FWKTY8+1Ct/VBNu+zA
9e29L4ci9nAgEaC3xtIbt+iD14eBYInsm4RxSZzLKo64JZJEZSZmTjjGldR0/uy05WsED9wX1vih
rFWxccavlpdLTdYdabZRYOBhdhm5estAJkp4ymvcOMj1TuZB0ZHjjkuX+23RHs0Y3kajycwLhlrn
Gm2qqS3aebWmvCa5rj7xQOuQzku65YkL3653IfFhY8SrjAgsGQnf20OQIv4aQZ5MvVrlghcnFjSL
vZ8qRel2Uag7/zRqPFkbZ+MqYjIa97Z8NDE5cunL1YQ8ZsD+lKpfw1ztzKlX/jD7eUso4dacyA0w
auNgcejlJv4tr5zGJqJp6STBOC3IkruztncLV3lR8nJ8NElgQlKyj/MuDX3XQSUHbwBcFg0gUU31
Cwzk/DBro75B/ZPb+uLFySjABuV7jsSHGvjlhIj24WDhIREA7tU+Vwhd4D2XpGBgQBaH5d8j8F01
37UoyEfveiMEYOZkje5tOfLcWljyWAmlky+hdScvVtQwyia0gCg5htWB5lPV7pGntobX1LO3LLZv
bRZkJchniaOUFVez9trB6h1r4DVfIhCjq2qFx3tVdt3G7XNrVtwIkvhPJkbb5nJ1x2YuZqrJEIFz
J8U1sE/cfxJXX3wtRHH/Pw0mMUaStUB99nKwsAs1lKgYDPEKukIaNvQHVI6bj0uBD/zGJX69ggQR
TydaIodIk3A1mKdGUxFHEAWGuTYPCSLkODEv3kZj6DpEyrXj6qZ4Je+EVYYy4kPQ2aMCdwuMK0p0
VgOCqRVG+gNJ3eSDbhfpw6eOEbnugDxSAdHWiVdRI/VOfawIYFlI/bLRKZVjV1R4lzx4l7MtQLbh
TUvSgPqwXODfIsmQlmFsNdQum7wbxE6ttULZYTdRzXtnqJNoJ4Ssc9wf9OqSY1DOmGzqAiNBHOhy
UHvhlZqIIgqiylSCRFXUo4I3CIr1TfG01O13vY2NjSzzxjcEC6nLMEal+orek0LtSBMUSwIznZJD
19Tm98oT40dujnSvhDhWbUzy+tCxI0n4pBMjVIW1ZXLtVnRjRhoU2UTtY+9VTvtDUaP5c6PMNILv
r+j17OiFwBxxaRwi2+OszoGoVBOAEYWGYlKUytf1Rq33Yz0rNNI6J8ZKwyrElnf49Wek6SUh+xBH
eGetTdJSz8xtu+jywFus8CVbJqxN8tnsPtJ2NHZdOkWYuPSJtnFXXJ95umAO5x2CEhnSGkqC+0qP
NQptB29c0NLwUmQlJqc5PryiKFmg30AKCPFj7epnl8gILA7Mq8xZfnZGnPzKy7L/6pqlQEQD6t+n
++OttgvcNp50uFFJ9RJAVesTv6Di0Cp6Nb0SU0Nfk7wjF0eIfdw5W+6gqwWUQ8muOu0r5DqA7a+u
AxXSN3QEe34tcZX91CSVTUV1STbyrluj0IjRePXK0tf6M3UL/hZlN0+vqtlSL+H+OaSmkW9sfFPG
3t8yBzkZeaAlqFV2Rdduc1Y4Tk0VW/Or1CHLfENLhX4ovQYLqkRwVvbe0DqT7whn/hV1el3twEPZ
7yMeh0Yw4if1XYsq52OldmI6tGVh6Du7y6fKN+02UQ7MQVV2EUz2YdcWyHg8jyrWKC9mlSrdaztw
QnxJfciPsObM8aTPRhUf1ZxG9Ie+GcWw183Y++k5hTnTfhl5+u1m04mi96nttPFrVrttefDquRn9
SG1UVsrk8fakQheen0tPFF8y8ILLLmxqY3psj7+tnQU3hUQV/QPgn5dxeNG1GnMJV30Vfdk+h3nt
HTT4WUe8YgVuMEJ/TMhMjkfRnP4wLRne+uuqjFZkiqkUo/ZqjML0NaO2DlKUYdcvRrq1L663BXhZ
0h1ubZrE65SHzsRgz+GivapZ1wGgg625tNHW7SkXaLX5XMRu6DayBQFurBbQdHDVyZrJeMV6XcEZ
qpnC4+i02iHSMgWMSP+rSzW7Os4D0n/348WN48VCygTLgfJxRVc0lHEokimfXoVVFnvA8NEfqp47
GztkFeL5YpQ14YpTuJPQ/jVaxMD3y54QbH/FIeSznWD+MbnqTpTxzwg5/N0cbr1srqdl6pw8WoSS
+EkL93JLKmU/2k2paK8pdkdPbVp+mc16S8rv5iBvQuQUSWRadzmIV7V9l9pCf406pIfgt8VH4sUW
kPM6olMbB2cP4BFldbh0l6N0ed0ZUACNV8ibYXUc6qW1dojCUB/HRW9TBfHGpzIBY6HRIF0/ribl
OJ0I53AwX6fY0773OC49QwxKXkAsRK+iNczjlM3pxl18Y47oeDAsnCygYGubEcXS2hmDIfOVR7Hy
j+k24ZdlTBCmw/ddPJaFsxcRo+G0wVKlyWqu2+zWOGtJA9TyFXMTPFkVK9ubdYwqHtZF+5Cm3MYJ
W+VU/44HaeFNA5q6iNxFv6XGWWGPUUhB5jUNs3E/hWCqnanF+6oa+h2WWNMf90/09QeUGfGbTzlw
QxqPl+Ml8OOUAnjsK7mwM/jhbNTds6O4ZfOsea0j3rXoiyEylBeZtZGrXscxC8AZ1wBJJNI7a/hS
p5LijYtmvSZYqfnhpIZ/I+ACyRt+92lqovmjiQqjP2nDlvnJjUWWahiwO6kAoG5pXE46paMdzS4e
B/RTx32dhh1GWHOICx4WPiX04Ic/KlUTCbGjESFvB+1yPHhSokbAk2qXE5U7pG+zU7YksW8keQZS
bJiHX/e/6nWsYTy8WnkII/zBU+BywNlbYjNPOuWV1Td3XVeiZ+6KrfbDNVyencPbXupDcxa5FC6H
wc7FzBzohq+WYgWlmS37dqj/Gi31l9UZEQjN7lMSu+3eUecPo2Y9uek0bWwiuT8vL0N+AuA0Dimz
Je5d/gT0bgB/k9kEvWn3MXjQ0B4/ZRWPASyvPLfDxw495OKEJ2kc/uw1DbcrR8UEan9/xa/PEa87
GjG8uXjW0kW//B2LqYs4S7Io8ETo7eamrzX69G39l10jHFqnKC6a8SS2iizX0+ehLh9fkuVEpWUV
LgYHWq3tFElQ2bP9hKhROx/MuqjVXRvr9uwPg2r/ZeizZe1qWORfSk2YP+/P/HqvSfIHB1k2oris
VzeO4zSqk4zA02LMMV7bTEsPVinGjR19fWSpJcnSvyWLITzlLtc3nZwwy9E5CUpFV3djOr7QO3J3
3qC8gCPYqhXcmBMhkUoq+YDJW2J1YAlWnUijrgjGGQHpzCjNg+ul49P9lXt7jVxuXiYF+BemiYY7
ybruHuOBai66UgVA9hdb3wlWL9s1DYXRU99ryc+qNNVl75VjjW0aUgPF+BKh5D3u3RKXLbtWB8e3
C7MyPkGA8v6J6JJoO81DNsVPW1VU+1nzIuOZiANg/P6Pv7VEVJu5fWkbyNbB5Qcp0t6pyt4rglTr
AeKHueI7Fc6E90e5vuoBOGHTQdmZSi0o18tRvElE/eyFZeAouukrs2vvxzC3/Rr5luP9oa4mRFEP
wiBkZlJOnnar/KwPF7sunbAKOs1L/HGIFd/F4G6jmXoVJxiFs8Ke4g1E/281oSpM+1LLx5oDWyRH
0aCjEDezrezCMExxWBTQKnpbjze22o3JSR1u8iUpDcB2u1xHwxhzGwV2EXSg2v1W6VELNbXp8PAS
8r7iPexJZh9o/ctR8mJKshnz5mCEG+V3bRfx7KyT/f1RrvYEkGcZZekEcp/i9345Cq60ViKSkblg
Xfi0zHb6mpPa7Kn8bDUdr4fC2OEt10RfFLm+1bJNCxb2g7fUwTK29qntTWc/RDZyi0r88AVCAoRk
FrJSVO8kAu5yVlRiMgNXQhH02qT/ybfJUG9v9eqQinmCRj32IXL9i/5ofiuHhXag02CWSMLVDNUu
hdBcNyJIdQMhwG5OD8MYLt9DdAOOXpErD6qsIRvAgIAWSKV5a10Vz5NOyEpEKQLVzesnF3WZU5xl
3aHPnAfbfm9DsZgS+0nHmKrh5ZJOltabeaMxVKLVT2qKxVibmP0hozb0LsWC7o/7G/P6kKEFTzJE
5Y4XHrb1l+OZTp16SmiIAHiyfagKqzwWmvIgyPTfWVEh5AhAiKSEcjmKJXoT5osnAme21X3kasUu
H+0FDu1cb+StNydEGfJNqYdCofz/b48RR8vssVtcESyWFv4F0mo8t928bMT465DIsv02yuoz0fLC
8xnLiAB5K8tPbAfikJHqDX7e4Fr/UazxR28P6Zf/8LFw05Wxik+2ftgJ+McagrRNsERu9DJKp1jD
HorHV5DtDohFMmykuPjlClpmFypxYzdBjyUhRznFBj5O5ocjIhmJhDbzouFOWT+IQ0yEReOy0dsw
zXxTX/rAFdH04mCrfL6/bDcioiZxOYBk4aah63k5IYCLEYJ7iwiiwYs+5c2iPs9a/C6ak2Hjyro5
EjUFSaEGe7su5SaU7ayycwSuY2q/d1sX5aU4df05ob9wf1I39jkNKZCS0jpEwrcvJ0Ua0xlDkTZB
N0WKX9R6edQj4+N/GIRKpKwm0H1dZ7CFavd2G5dNoMmXfVcs466bta3DdJUnv+0EUl/JFqEIuYrn
zYA/cN0PbDhO6rOo8ScWM9pGJGviOSpK+z9sPfh46LKQxVromFwunZNQ1fL6mVkl4ZSSB869ciyV
pPvQD1bVb+yJWx8K5CBoNCl+TsHucjQDicywmJcG2VqjPsERLXeNNSQbh/bWzvttlDU2LPSQ1MMb
rgnaJEEVyppLX6R9hJ5k9PPxPUEHgSSGxAxRkdV80E7sFgqTTdAoyfCcjovpR+0UHv7DKLwQ+Uhs
vyvIc6SXFQZKXhPUWPLsG23+oRW4Yf+HQaTIP90QMvZ1pp40YlSiMWuDUI/NfTR24wkZm8eTdJJn
bj62AAjBK+wvjkmu17tVGwCYcP+nGYPlPZtT3mzx729tNJIwEI/kDbLAebnRlC7q7CUsWhzuGniR
Xjap9q4pS/GwVgPnFSwgkRROmdTCuByo86wOQlfCshXzvOdp4Oz6hJbmwx8HIAcSi0h0qZRqV/ss
7y24xCaWOLmZGoewbme/dYBi/IdRiKBEASl6sYYt5wPYaKuxMd5BVMNP00TZG3X/eISTsoEmOHOG
ucaVRENq14tuwRrAQvusJ4n6Ayac8Ue0dNnzRBD66/6sZD518UinrMR86PNRkKSqvtoKbjlUzuQC
xl6cWu2fqrgTyqcxnvvlNRznSryWUxjax8QZ3eaJRnQXPZyiUzmkEmyQI0mLWf1yi4wFSz6h9Bdk
TUuJNo4i7WedI3vgww5TviE+0W9FwOtbhFcPI0qfR/bMOqEwvVRVi9nkmJHB9H5ZKmZxBMewnAwL
E/edoxfFVjn4ekyejOxObhEKWldoLLVH4DIFJhdEszrGiLXlwv4zX4wh+qKYjWL8VWdptFHEuI70
l2PK3/Rbghu14zBR8+2Crlf19xnFsb0dF923OXuYvM6rWPY8ea6iXwY/efUVXXdpTQVvqgDGlrKf
GlDUuYjqjQvy1iKyVfGgpVZGzWc1oWTQukFtRR/MRva1MNt+t6Tp+37Rn/u02kpub60etEdyMyjX
jr5+7leVtmSUdPvAaJL2BbG7v0E2zyd3CbesNa5GktFLah+hQiltCOUZ/e07KQaVv7qbusCtamWf
4nIGIclod8kyN48GMeIWNzJoaWjEZOyr71TMokpsJRqCsMStBKWlfp926IDeDyo3JkQWCAAcmJVE
T68CciumQUv0ckCxPRH6LuqSf6YsLMp9ZuXRoyk7M5KgFR6kksS9pu+ZXW2J0dUHQEh2hbpuDVfV
rwZPq32hl9S67k/tKl6+IepBx/EakfFjFS/Jm6ymLcwx0N2Ra6AHalj6uHzbDdKm9LP25dwKVBQR
EPkqePL1G4nI9dKSiEoXMe4hil1X2NEZ13E+sRrYeZ6gSgR0u9XC/jQu1pZO9NXLlQoxGxOiHmeb
vusq2QbctMRiLAxQvsXsI+pU8Tpx06OrCDPQ88b5OzfC5NHuJw0zYjN3EqUp6P+rs+BGk/g/zJ1Z
b9xYlq3/SiKfL7M5D42uAi4ZgyRLQUm2ZZdfCNvp5DzP/PX3O6rMKgdDLbYeLtBwPqQhK07w8Ax7
r732WlRyG+vU2/RGHKkAhcYRPTkl2kmDNG85RlxEQvAZDGwjWTtUy6iBnm+9aeyHNOxKm+bmQfY6
RGtdWd08HS9fGu41xCeUWOG/EqaejyJp+LI4WrKcsojW8l1jd6xOq2vtYj/2GJ5srFGxvc7udMTN
qFtRjKOlQDTrng9XKYkwlp61kxqo+i4qoTyZs90cVGOSD6lRq17bx9STAYGv2lrdEjK5WDeYJT37
flIM5JRZy5KZERyOvLeWE+Y0aJ7ZY8MQrYbo0zvKXI3hRnneJ7sFucHk8MbdydCQRuCmgD2TRmnn
T64r0RjJQangrmpX1QF9i0g5OFUUqXt26jDtuHYN2zOiKVv2ldTqbzQJEIwpmHTMPrxr4Wi/Shhr
kyiqVAb9lKCW7BmpY98rqEXeRWOrvDcyfavIcvGqoZ3BySFX4A+V0NVJ2/W5Ey+LadAjJTVXqhSk
5rWBMjRlSu7IPRLNmXw/1hbUCL1T1cTVyZS1/euzfrGJxJcAXcUHk9VGaHw+6xIsiXzOUgOAAcMA
jqTsZikMdaO2cLGJaAHA9pJ8BYwVHbPVVs3barEHVKxPY6SUN+NspbsK3H/XG3rxNrNV8RYFY40O
TLBcPBBWG4hKCUmLYgcnw+n0+dBZapp74eJEi6f3+Ni5b50/pOxAqflDGAyEfD5/llZb+TR01mly
qtA1Qywi6ziujq+PchE8CVMekj0hSQ7ItaYFVIgQ9nNqW6cBnM637Eb9bkFkua7GtLxz8kL+8vp4
l++LRUG2DO+SiWQ6z58qGyRt6XrbOUUzAttugByCR0E3ezCxi3nricftBOguqvWil3/tod4gQ1b1
WRuc6KVHTgqd9GaHKE+1l1vd6Fy5tQeokpKdq3tFiswM01592ZjfF56X4hMVT6qGxKfrPoekMmzq
KSyaEq/aq1Lp+12cl/Z+sPr54fWpfe4dPzvhNaJf+ha5nSk7X2hFmVomui3G1G8Cpe7cSKIWf0x4
8ZqfynXf7M2YA3cXJTpe7w2RQneQm6bRj9Uwz9IVJ2JGLmCECEajxIRtbaJFyfwRjZeiOUhJPAau
WnRm+q5Bk2vY2bFj/NG0tVG6CMYr80gbeT4MrllXmGdGqaP1T2jH64yCkWuzS/qs73ZzlpQYSyAX
VyLbHDa0VdLlVQQfUl0Pxis5Le3QbThQJHdEz+s4A1AHHnYIunZM9W7ylbwzx4fAMYPgOumhy90q
o1Q3d0pYN82udSr0NKYi1rXrQjXKxLMLvUM5lGbi/BP9bfNyaPQmmLw5Wab8Q49Gkn5sQjkM94na
tctONsiLXDszp6/ouxSJJ2tsiH2c5xgbVQmNu3s7DyfbHe1Fqx/SVh2Ma7MxDekKUaVg8NhnY3hg
XmV9v6TYDDz0BaW71lVQRXcOcmy1zaeoT7EbdTOyMQ0JkRrxDL+RxvofPe9r+JgMjZ1/mdS+R181
bsCBwypMgw9TbUXG4OXBFAU3thYX/X0wqfL86GhlO8NJiZXwehkbpXIrdJiqIwQng/iXyNN8gDhr
l29Nvqj9CCwP3jaFSWKZ8/0M97SFEpOnPuGm9mWs6+Up0jCH1io7P0hyVWxEgheRNhcFa1xGuIva
DN5l5+MVk7JgIDFUfolO9TuFG3vYBdiyfgJ8jm5GKrV3UK+GH+2kTBuJ82UEQ/GJlExDv0FIRqzO
/0DTkVCVxPlvZupODpTyQyNjKrgveinWXL0tHAPMORk+v76vLy9SoHMeF6cQAZyt++qQiIgb5NAT
X6qTcfKSGfnlyK7NYiOJuLwKKDzgQmdzVoF/rO+3ukx1uedS88e0Yw+iyJz9kdEv/MTmgGbUZIpR
7V9/tMvTkSF5Ih4PZBPy+vnb1CK1lgjtU19Kl1I9qG0dZPuCjuHhFtmIxd5YrJczSRYkxJFFz5lQ
rDkfLi7BcGwZ7YQcV859NszKIcjf2hJPnAANABKNiDj5n7XMbzGN4UIzZHBKNb07VlAnH8t+Ga6Q
jsfRA4pE/+ZIgQF5YUJQRBQKVuGlqid6gtl9cKKrTj06CbbcI05bb588ui0hcXCZPStznU9eDkJV
mGac+A67zNeWyPQsKbQ2RrH5lPM7DI1nYHsmUPC816hHmoX51Ax67Rd0sA5XVZFhnoeIxyLvhlmz
yuOM0Ed3Myo0nx0XqksbzPnLJcL45AiCA0G1ZW2oOVgxAVOpVX6EOfe+NR3FrdSw3Vj3l6OgHEL3
Mdgma5FUczWXRptXWZ+NPsBi/1Dl+rBPInWrav7CKOIhmE/oflCuxM9/QpCyUF1ADczR19VivsGj
M3BzgJmNN/bSKAjmifRKDLKmtAYpIL5pZJP/TO+scyn+MVXVsqUPcnlUgDlwVhAyssbR0D5/mALK
GB1Bw+QnTfEuCiTLS7swcTuLpprXD6Vn/cfzNSio3WTkpC6wg9dozhLrtdZoyewrGvqJMPHD6LE2
577zrGxRi92gjot9X7VhI++JP4z6fkrNTnFHWlXGr2EugZ/V41KEbmL0OAAYgTXeGmMoGb87ESb2
G4vphZkRPUbEfLQN831Xp5pkZaFC1DP7BEACiczkq0npet+2iGZen5rLK0JYUXBeCzKXKEScv4RQ
k4d+oa3OJ6IdGrelb/iqiMbh95Ly6wfJHJv28PqILz0cEQ/pHRJCXBKrLEjD5mdMjWTxh7QfbmhX
zL0ZfHFnL5ayMY8vLGRHqIGCWCOzA4Pm/OGCJpVCvUtzX55l5aoLl8ij4TXdmMLLKIIIgjMUx16Q
UFKv81GsWNYWiWZav6+H/kpN9OqJjkljL4ELug4uXLus7+eNcspLjwYFW1i9Ild0kboKJ9twcjoG
rWjEr+Ii91Qw0q2N88LLgokBooVwCpf5OlIJm6FPpKQo/LgCTnAoZBzhIuEkI2vpvT4v1ZceIYDc
pWlsPAbNeDPJ+vgFW5PsJiun9h3V82YfltDcTD3fUre4mAPASmEKKTgjNOOt5b6xhJzV2eoVf8gL
QALDbl1ZstTr19fr5SgCQocaCrsHzHK9Q6jK0WAWFrYfzXB2lzhV9pgf2RtLda1UydYDQicMFf1I
gom6WkUJOW+Zql1/ytR8Nl1HJzL9gcRD396Gi1HLd0VPSntFSXqmJW+x7OqYSfZi39RhEape0CdJ
t2/wnprcyRwH4JNlzreE3S6Wg1BVIu5mlQM6wv48X+qmQpGwb5r+pEpq7SaxBs8OUR9XUlN1Y+ld
TrtoMwBig/sPVrwGS2ARkIDRx32iktJ4gxWVRy1Jnd1bX67YssKzhkGEmM35A2WYJGpkcsNp0ls4
Jo4aHUFP87eGc6LD+FnfVpTiOczOR5H1tFXg0sunRTKVGxxs8p3cz9LGEro4yp9HoRsEnFChGrOC
52p62uDJN4xCEuP2ifGt15arso4a1wxCc+OZLpcCIBYLgfqEKNKtYTpjTEg+M00B63YC7KdS2kGM
tkaMvs+0T6+/pRfHErVyjYYp7NhXe6MMWlo4kbs8SUWCK2oT6V4pcW84JoDv60NdLjseC003gHyw
XcDd81c1K0AaiDAop7HDKElBJXkXLwgmvz7KxZXBq4L7SwMxCiQc4qtbd0mzsVMXJk+OzHI39sUM
PtNL7zuN1p1GK6uDYsZbTWAvPhrIrSwywctsdzLRLQY6VE7LPLcHrQATjHB2e/O+FeAm1yEsPgL+
NXyg9F3YRqWunCLNzL2+Lep3Wh9uGXK/+CyiSwVfRDLodc+B2U3zVMPnPPVDZ3hBktTXktRudVi9
OIqwwhHwG/SWVaiSGhESnbPNumswbdQTzuW6k7aoIC8uBvq3ROsLKfOajJjPaWEOJE6nXF8WT81j
35SDD1mJ+05Z3Q1F8FbUWyy+f4+3hvEjOTFkdOWUU1J1X4oQi/beCaudUfRbbPCLqoUYicSLmjdI
EnWL883UIp/c67OknLRRi9xBta/isLiyIoRANJwy66X8EvTBAz7Vb1SQ4DaltiiU2jkt0C+6GDlr
jC6JWR8IIQRHJNJnOMZOcZWBMb01nhVDQa+CXEN6AQB+/pBpx7JYFhZJ1Duq14sdXDr4q80j1g6v
HxsvrUcOXIjgXCNEJKtzUAZwbinXqicaYhq3cXLpxqSL+vj6KC+dtiZQnKDBAf+t+7/jSe/xi6vV
UxNY9j7VnB8B9IidHaZbRfbnw+AsL+MF6QDb1HWhlFC0OJ87mjnaKujL5VRoKQYq2QT3aK5ULyut
4jhiw+33SzTd9YMyHCqlCw7gndVV0YUjMKi1paR0Ob2QxIkjkeMgGqNJ6/zb5IU2G/qiL6fJCGev
yBzEtpdCe/NLJBGFgyU4O9Rv14rT1H6aEJlR9VQwrbuwG74YU70lT3D5KByLrEdEdyggXKhgUvJN
QXG1+RRKlXRQwqF+19udvrFSLiIOpEvgYlDuFg3nXM7nExYEUa9ETmSd4tq8nW3jboAf6EbId1F+
3losF49kUG1BlpoOSThBUDLOB3Mm5ESHpDVOSGrpuzHXI6/KtS3JzZdGoa1SUAyp7vCOzkeB+Dsk
zjQYJ6MxatdUB+egp/1Wf/SLo4DK0rcKHQGGx/kott1AxqFP4ESbe0zTsKTd9nYYvH99I78witCm
EJcksgAUzM5HwfRM1heaRE+hhtUSHrLKfuikaff6KBfHhfDSgcsBhAhf+yKEnmanaycpsVHIarv3
dUbVKNbS7ju6KP3G1nlpKLSdaNDk9QiK5vkD2RiPLQ1f5JT3Q+GWizocLZ0iY+wkzVur0DwVhCa6
6DhnAX5XRy24aIaSVE6lUUqjXZmkaI/I6JO3+bJFC3vhNWFSJ7pCqa+z7FZDxWXZ5VJLUTOUMezo
A6W/U+xufuutLx6I7iFAchIdKrXnc9dE4H2xFvNAjv6PWOmja613kB2wp7eih0K4AWYSlnHEmggc
nA9UdOi44FYY+hpqQ3u7Ur+XiNJtBNDQDvmYs6uDTAAkntwNPO+yA0suiKVUs7dPY9PM5a5S7fC+
ttRi8npqZTo0Z7W0fC7TOttFM45CT5ggTfaDFWLbdRNSShg/ZbGcFvu5qBFXMwkfK48io3qqmnQI
PinjWC1upHUUQEtFGrDVTQZTu64MyW5cjAJoVXE7s53MPRpHTnHskjJtd7kzz5lb2nIo7VQnQls5
NYmID0GXtaarqMmo70t5GrUDFqNdfXCUdsyPYTSW000/2GZ9dCyst2PkxLCKon4yqY9zXi7jZ8hu
FFjNerJvwjTS6ytEWJ3oenTS8o+MPfiDAFZTDsuY2OGtU0R6fBAC833nTvoix7uxgs/yOE3E7Q9B
qkfRcR6VBoxGiufmVh1tA7sDUNnOxQkhm1ytDZwvZd6z4AlQHZmWfxwg8Jgp8vdmBAHUmyodJ9sS
seDilqt8ag61niyPctZa/0iVMSv5tlkV7aZF0r9g9BUEe3suFvW9OWhGdxXndqZ6tH5Jqos6RI24
sRVUpro3YTBUv7d5nz7AFFEUZEAIvQ5FZ8TRIW+KqPMTBZ2zm7mpxvE4tZnSHtKEtvCrgOwQAQiE
0YaHMVaGf0igvHBluAuNzHMiKdB/AD+GsmcuUzb/UduxpXoJViSdV0x51XqZmQTW40KI5RzqQa8G
r8iHZTgaSmEkV51pTbTj5+U8SndcifQz6o0e3pdMUfzNscYg3cugZtEBu3Htc2TgbuPR3JdVe2dM
c+tBTueMbu8hiB7DUXJwbzfbSkJ2Sa7r3WAlo8zC6HGEH6coKl2N3m1dmF6lyk0+BnNMojg7yX1H
l/J8pTdFuri8DIkyfGvVtpfT4D97FPuT6A8MfzrbczBl/x6EbfFohhYQmUGs1XpVOCaP/axN8ods
6bW7WZ4yI3BZaYqDHpkpJ95cGFK5S/SoXK67Ts67ndkCkDwYi54luy7SpdhX9ExKjgm5ZXiEJWJG
+0UqbXU/R10PK0O8hk91pbTqAYBANTw5ScbqMJVJJR/hiPSqp6RYIroUvJ3pSH0omd0ozpYviPiZ
g7D8YD+5eh3o2S5GZ+bLoARjt2vhRFQuTfuTurO1WjF2VW1Lxr7pWtn8oSh1LnuR1qgp/AxHva81
OTbvFblsy9SlI6v9nLJvFc800lCFPZYp3aFsdfn76zfj5cHO8SI4RtBHSYTW+GRfhzHgqkIlfSwe
Jer8HyWUNx/fOAi3OCC6AsBkUXZaU2KoL/fxkC6FP8iUkpsWpXVLlUbv9VEubl4TREmo4tOqDFd0
DVgoozyOmVQ2fgiEdeicKr4yYkl9ajokfV8f6mLWRLCChQUkJqGJsfbjxHnEiNS2bXyj6syraBhz
TxsUbffGUSjWUfykp5HUTXAoz28p2v4DygFD56fOYBu7fBzld8bkTO1GiHx5TdEJDUrNS4JWAWR6
Po7aatNc0eeFSCStjFUaDbkLQTH5SB1B30+wcQ6h2RfhxuNdFF3RvoRgrkEXFFY+a/53FkdT0I1E
5rU1BNeW9S1RxvqYhC0NsGlBRT7q8BVreunNPTrwA2nFpniNUDFaPKvnDWUkk5bKNE9FpUxHPUU8
DN2h96+/vMunIyojMX0O0Q1YgueTigmblgvFrpNmB9LBlHTtXUItbmdUtn7IUvVdFiPc4rSj9ubY
hniQ1BDVSQIE4pzzgbW+5mbROueE46bphjCu3rWyVG7EnpdpFZRzMh2yHfIqZEzPRyEHqevRlJxT
0wfJg5NayUHRK+lTF1G2RiNg+fj6dF6MJ3acqPfS3UE0ta4qFx0l4FzuG78GE7ihu6Oh+5aMnzaM
AyYAv78+2uX+hsAHns8pQm5K9nP+dLXkBHI2Jr3vlOOMNp9ZujI2mfvXR7mspwikE71ZOm+F+Mma
oUtDpdWHHFsY1+XF6CoShp9uXYU0mgeJovZuamt2tG/TvM9/V5xZ6LimUgClLh3L9rbI0nI6ZDWN
43eplRm9a2ESuVXFuzxW+ZLA6NyMgmq17tFUKj44CpzR5/SViVqaZJcQCrtRP73Z+BSkgYyWUh5t
NehFrZLBMGTFRpPc+7kxDzt06dKPqGZq76pS6jdqky88lQXlQrAWqRjS6n/+hqWonp0x0nu/wUjP
8jjogHSMMMSutpSb2jxsvGpxppylAjyaKM4JoxiSD118n59YEXOVdbI6W6Pf8RZzn9ZNCXusJTNQ
hLSxdvPanl+7LozGUt1SG+T6o403awu7sUos5L+VOLzK5IWKyahE8RYWc3EF8PUgbXMPsAzVi4K3
PUpdBy9/8C1JiT1tTIhbKaPdxqpDycmoac+cpK0Kwwu7DECSnhlazgHWni0mf5qTSEPlY6bw6nNB
9JGL441xHzAnG3N/+arFXmZFiTbGy4x8zuRGTvNl8tWekrCnSeXi21LrxLt+XvQt48IXRvtn14sl
6MYXcOGcx4sCdrb4NEjOV3HcQ2IN4viWXqBvr6+py3cmOiWBWUW2jCjV6oZxymkp8zmYfE4r6QGt
xtC4BjNXd0Vua/kBOZh69rJ0bCLvzQNTbAdF5uh61rM9X8uZFUI5ganqAz9UOyB1yY0Uadz1slP6
Sl1nV6OI518f9PICgGZG0AVYLm5va3UkWwui3OUQzn6Rzc5jPCzhu0IyHOT64uEWZ1cU5V8f8IUX
CTgpXDkJgGnmWt2jit63ZIYFAzL5d6GVoGmCJvjHIOjijQDsciNwYYNT8iLB+p11ndIsAkVbrHz2
W9mO3qlJigphHm85Jbw0g0QE9AujZnoJtZW6FipkZ7OvB9H8ZBlxuwsVIzvKfRLsehSyN0htL0wg
9pFoiKnsBFbqagLx9G2RkShkX8kccydLVc9NjZld0kxbxjkvTCBDIXMj9NRJMsTPfzpJsOIZyrit
ZV8Lx2CPpLl+pWvJmxFRgBx2G1AlNUPOytUDaXmWRQWC174xdvp1OjrzHVjOls7DC8+Cxh94Kwcx
zKB1dXcs2pbydKP4WE93+zTrJjpLp3z3+up+dkI7v5B4AtBdBGA5+Ckenk/ZaMWhhIG67A/UDLVd
UGmQ50qAF0QEy0n+Jk02lPYO1vHD3ES1c6DS2YYhqFElOVdzI6uppwbO9DRb07x8Vccis/aFbPWG
hz3oaPuNWsiZJ5tQDG/SoGm+W0FsdjdlHQ/2R3LRSkZbLKZSqRlRlBzmaJCGjYPqhRVI6VXUbgSA
DR57/owd6mzZUNSKr+exdSKeQ9c/rWLBSlSUT69P6Au7SzQ7soXJC0H1VotjanIOkURW/KyU6dtW
DFixLr112j1AcdPumyxRzY0g/HKpcCdSWAYNEx506yqp3SFfNk0FvjFSqh5VO4bHtOjtxlIR3/x8
pYBm00bNNIp23bUdfaoqQ5Ei0uA7Zjl8y4wWO3rIZo/FAq41Y0/8Se+EiOks6xvc98v3R+MTRFIS
bXQoOEfO318faFCGItYoIhrVbdbMylOfwvAfZ0DM11/fC1PJUNSBwShof1rTGblwOqktGSrQsvFO
Y6ncxGpvbfC0Lq9sIgKQCTpKOUDQATt/IKtDs7qfKs0H+G12hTEah3wq7LtJbcL3aWxmvzudERze
+mgocqOqBoeVzs8L53iUlrOmLFTNpwrjeGaTxk+2ExlvDqgFE4q3hCQ8ZfS1Q9pcJfpcYh3lY+oY
3+LMy1a3R/POrK0t7u/lsgB2gXTKIUlQzf+fz2I+WU4lUQT1HTn61ixOdy331XwYo3arnvfCKYka
HYRp6lPIFXJgng8VmQDMeq0ZPvT0VMLTmAa/ZJ8mCD9dKzp+j7tYHyu6jzBVUm7MaFnaXW3WpS87
td3s1Xiq5k9xPDkolQ66qHBNupxchdYQ39dzGs67uZHq3/F8DuMHC55IeKUisZHvzUKOI1qUbAyf
lT6PHRfOSh3Q/pS181aoIybsfIezwenDQyOONUCCff6U6LMXwWiXmt+08R9lV2uepffXVUADkBq3
X+chup7TBk8zaSOEvdx1NPFQlKOSj5INCeT5wGbWLiOot+prTmneLrokfc2MRtnYAM88vNXzUWnn
EkCThXHWcN2AIkuz2I3h0xJle+D/ximzzX4XJl33oFht68uo+B5noy+9aR6re2wH4h3O6ls+cZcr
l+gVZoRoh6YcqYjz4ac4hSSuj5EhsH0L2wkXtFLymqkuQe+XdP/WXS86/8Rm5AIUalvnQ3VmGeYB
tTRfl+x4r2FuQVWE0sjro7zwQFCKyRmBDjHsWHNv5yWtKsnODEIiMPDciMPjoC44YkesndeHuryG
0ExU6e6lJUnIOK0WKeJuqdNXreEroSXt5rDvPppKOnhhY4N8KHZER+CkzMlu0rJqo//rcp0yNiA5
BzerFSjqfDLHTK5iWWXsJI6d3RJrGcmOGm/cQS9OJn4GcNOAxNGqPh/FGjIca9rB8OOl6o8hpr23
EYnYATP6rVzgcsfzQJYgggurBphj50PVjTRhqSob/gwlE+1Q7ohHJ87bTxHLdpdqWv571iT95wCM
M3TD0HS2FExfelhh0MuqoexwcV/osR4NrB3Dr+h0eD9J0XCH1mL4ycyNLazyhf3PlYtYHwsUJvaF
V0nZ6EhVBKrpI+gzWFfBMkiWm9amQ3eklSSWVzrR+FS2cZMTvE7ZcJSdNq7vzEbBcaqGkFVsZHwv
zT8BM7cYGTxlhNWC0tPZQgG0MX09bGewxSyn7Dp/qNp6r5em4baB8q11woNSZm8W+oUrT98ktBEF
GApm/vmrX7A8GYVDjU/obHtDLAcw0sPmGDddv/GUL71jobvCHcr00wVwPlRL4QR4OLL8oZhUF06T
6UudiUZJGuiPr58OlzQtHgvhGhYUEQhoz2qsbsSTvQ5Hi/XUDdKO1rfxR5LVqDTmUr48jEo7z661
9Jk/j2k87eiyDdJDV3b9Y5vk5nTUUjXaQkrEoOcXj0jpCbxAEYAQ1zyqoQi7ti4j2x/lRj+VQz7c
TbDJPrz+7C+MQo6DgCN6qMIiavVGzTis6CHpHd8a+wnOSdGWXwbDnDcO4BfepuhjoBGKLJuXtaId
mWVk9YuU29woeQrtaJ4fR0MZD0pk6htPJM7y1bxxDIopI0ZGSHl1T1qJvlj9INt+ZnfDx8GIgnfQ
6yjfWpnsynrQP715BhGygQ5M+wjVTn118hZSWatgWrZvWkHmVl1GZ6/dbRmivzSBzwUMIbPJvbya
wH5otdCxU8dP86LfB3bfe0pp5Qjyylv2Vi8sieeONUhBQlpszQo2jNAKrTpz/Haq593YVZWH4t2W
zMBLowi3BXh8zBpaWOf7O2qaaepBf3yjw/ukQ1xvlwDzXL355VBpQu5acGSpQ6zOykmJCqo1aXjP
rWgci3LsXVkLtppbXngWyFSsAtYb58c6NDPRE0ZmA0moatQyr4+t9DrlhPwnJvYf36f/DH+U9/9c
w+3f/4u/fy9xdYrDqFv99e9+9aN43zU/fnR3X6v/Er/6r396/ot/v4u/N9T7/+jW/+rsl/j8P8ff
fe2+nv1lX2CuOj/0P5r58UeLC/HzAHxT8S//pz/85cfzp3yYqx9/+/V72Red+LQQDs2vf/7o+ve/
/Ur+8NNrFZ//5w9PX3N+7/3XuOh+ufqR/Si+/p9f/m/7/UfR8gm/fC1+/+UDomXd1+KX37/+4vVF
9PXiY398bbu//Srpv9FJxRuCKgoQx7JWf/1l/PH8I0X/jaIueTvUO6EcKGrlRUlln1+zfqOzV3Dj
eb0aFVkBdbVl//wzXf6NzYi2CkZUoPXGr39N0Nmr/Per/aVA+qDkUdq//fq8f/99aqH+J8yiOB/p
FIWDcNGIhrDDhMpGdCNTQc8OrVVS/92hxFUXV02hDPlHRKar8luY6lMVIJShNcM3TemF8rhqRdFW
69nqSsQigwxZFXwLZNYMruHVvUD0h8aKU3Qubs4TZsOIcQTekFR5o3mmhrXld2lo7S46lEY+9Mhj
LIbTXsFy0iSYLLAPCmk/mYtqUgF1rA1sZxWUkXBizk30A9aJrxsQ5OrbhUieO9ag9W7ZJeq0QJTt
a5DCDtOt49zRWda7RdToUeIFAp5fvM7I7Po+gfblHIgCJOtBCUNb3vpe53kGlyiLC1EzaoKANIg3
sZJ+ztFUrdYKyYxvmsLIynm/yL0+3UrkHma7r0nZKH02Jj3OuttDU6ifoMnpw3WKlYFle8qQBKZN
AU2aF0qkDuDjTjfnNvmQIzj6SRngjw+7tEli+oOawehbtwpAzv60D3vTOfPfnh5nJ86HMue/9QFz
9k/+2w/633gMCW3E//hrF18cQ3gL/8i+9mcnjPiNP08Yevh+Q2GR6Bgki1BSVKD/OmEs9TdBQADc
fbbFFFDRXyeM/ds/cVgSQyRwgKUI9/86YZzfSLE4mKico8gjU9v568v9D46Y54j530cM8R2lY9RR
YayiywwiJW6xnwAElRh4xj1Dfq8qDxpyBeEuOCTFw6y+K9V3Y3ityY9VeDtjD4/WTG6eqnzfYvh3
oztu88lJvSW6zZybvjiW1U3Igg4mN/yj3OXog31oDmO5qxVOiHtrOoWt12e7UPfzyJuUd515P/R3
zngM5/2k3daO7qr6NVavrp146eyyW5PgY9T8Q46R9fbqYzl53WDTnV3tujrG8fLGKO7j+Iuk/MMs
/Em+cxbqaX6m+kVETyxUOdu8U5D90ClDOAt2FldzeJuF74fJjfhT+219wyG+EdSuDsk/Z5TLi1eu
AduvIdkRib3SjnL5fRsbn40hjHG30K131OO+WBMMjM7ZlbV0GD9JU2fcWRrEhGTsq62vcR5+iK8B
aYeQjXKFYJWtdfKKorUrrdWX92mkPim9Yj/C/4zfldo7I04+A85hb6R/zOUJ30G7OaqyoCto2fye
sHW3DMrHn3bFnwvv57vs/BDk61B4YnmJcrn4PmslyxJ+ZDhr9vi+wWr20Fexc2gX/XOnzcc8MW9o
nJeuAfT+bIb//3BsvRpE/a88l14Njz6URXge9wgnpH+dStpvtGFSa6cOAlYjoK9/nUqcL0j00K3D
2YNwCS/yr1NJMX4T/5qDjKSNe01kUX+dSqr+G5IDBtw7OD3/PLHecCytiEyck8TmBiuXY/BZRmWV
CFhpnBiQUoyPE7bIt3pXttdOkku7IjHDR1Q6his1lYsPekwJ0YVpX17phTpdg303Xi0Pza7vYE3A
ImiW/esL+TyT5JvR9EMeKWihyKsYa4Aynyo0tmKp+xjIUbMLOrz9wOeV+9oc0kMj6Vtkk/U+fh5P
XB5C+Y3hVzleNOjjAKd5+AiZud9jPzS4edIqW8eF+Jif7wExDAkXUZMgL13okkRBlSpBEQ0fKytN
94XkoG7WRLZ0DCJnfLT7xfZwcOhucwyudp3VDh5iZf3963N7DmLxcGgNgGxANIS+Kagg55dRnCY6
9Hu7fMLRcL5qVVX6PNdzBlnJ7j9RIe72pZ339yr21Q+NHmzRY1fxthhfFNOE6JG4lElEz8fHtaJd
lFKZnooOllJQ5vTyqpN9r8m0YZeGNex6I1HfaXU7nZJJ/9wTd228iIvXDYIJ3EQzHuwuOLqr+7jo
Umlps7B7alQ18JxcbXddY72tj/35QZ9VGWFuCPNoEXr8fOtPUzLWSjR1T7VJQ7QaY1gkR+TCTbLJ
jX2Gss9WFskLPQHwAqBmCZOB87GWahiVUp/np1lpjV2bdOlJKgPtWiaVuBlUavVuWUXKZ6dDEH1s
zGNWSLRJSEX8KQgDNfcAx82N2qI4PtbficsIXhV6M3TWrRAA3aKhNO+b8cnUpC89ZJN9ExRXyWQ8
TBnco7ja6n8UE7oeENIZ75XsEN7R6jxT7UUfsBOcn8oJDkaPAMQuVEcCengEu9c30cVQAgFWWL6A
sigUXHAUamNuSTSGp6zPKzePMb5anCHaT3q7JVexvtS5JHipRLeMRyi7rnEXVZ1UUTD2T71U5Aeq
qBJEWrPxgsYwHks8jvaK1ViuVOZbqqwvPSR1NwIb6I8QCcQ3+ylsTbo+qvS0mZ5yug2vkAmS6NMo
s4NuzNH+9fm8OPB5SKj5gtsJCwF62vlQqCYVsbOo01OgB7dWm34GN8zcCYUtN2q1b68PdrEwRQIr
GktJ/TmE1hQ8q1KtbBiAI9OpcmKXuKrw0sRqr6o5r26XWMrf9YVdbiyZF0alo0goQHB6A3uIKfhp
NrHJSOfCiuSnJc2Db+lYfNeoKh61WJWupL7VdtYsaX+8/qRi2s52BAEGSkig+PBzYW2udgTfQh+w
wpKfhjAcPIcWIm/hA67ePMozZV6HQUCv51oDqxhGwJ8uWJ7w73H2kdF2rq1huv36KM9aJquHYd5Q
yyFaQdBgrSYezBBsK2Mwn5LKvkP/mTq77MlddZ/F/e3Q7JX/x96ZNceJbGv7v5x7OhgTuIUaVZIs
ybKk9g3hkYRknuHXnwd3792uso/1eV99F7vD3dERDokqSDLXetc7WH92rhP46UFmT5OOR6c+H6Zu
xg+X8mF6+vXH+cnLsVYKzN2px5ALXLwctYU0Kitz8eQ1YDCJCsje2ZhL8Z98a8TjHJVrrjij4fNl
Myt3XIa5E09SbszkOGaBdUpuvLeI/ax7boJ5rD8tcxB/9osg8sPf/5LfX9w8v3gJcu/jfyieCp8s
4GsXwe9rgY8/3kewPfo4Ohc86fGqOL/EwIxbR+nVPSMYy/bZ0uS7XEHFSjNH/fY65STmxaeuJM2K
/zu/lIay28aXxH9CAzFulQm8BunjNWerb+Gn5+uUhp7x4LoyqOAvjSqZTTYJczz/yfMGVGEyK7sv
McPICDcRNy03UWm2GOeUS301Zlm+r7pOfq2LTO+C2JjWuWZt23/qGHNngREJqTalZheficuD2ld0
xoLOwJZ1TGSxSrq9JHEkCpYa55fQs7r5ZFf1cNf0AlWCJ7oNEkx7dYLR8BSOk5q10pK6pgfWIP2v
Xgn2+cpG9+Omw/e3KDLxql+pzhe32TFUHS/W6D4VbVZuK/gMYVO14ysnxg9lrA9wzB2Gx0Ajg3HF
+cMsUCY1ptf6T1CorY2KjGIIog7XzivTT8ajrO25u4Y6vtyRFK7qrdFm+SvCZ8Elzh80lIZv6PRP
LcwWQMV2SrT4yRlN/8hQpd2YulIHbSyLrZLqt7sUKM2A5EwlOY5XN8bzr1zaS50bTaee9CZWG3ex
kZpCoX7l8f14Y7nKCpmBiK0GfhcvpDkZZASZrXqSnNSwCKzK2aVzHR3UODh3RTw0p7gooqOFfjiY
47h6hR750+uvbSmS/3VuefEtG5wyssUt1BNWZslt1SG0rQvzlJQUOQK/ROSrkysDq9Reamm8Jpm/
ALjZ0debjMJ8NZ/yoY5dfP0pGz1NSpE+ZdIORl3bc7w2JzdGRwTnqXpMZZwEYo5IjbGoGwTKh0M9
G/Yra+vHlwjgcfWfBc0Bc7/0hjOjynaIF1BP+PQt+ynp2sDsy9c0hD+9CkomDG4hFtBDnK+ocYn9
unZZUWXdgTlmE0JCPTVfAed/ehX2W5QVGDGjqju/SjbmhEl6Sj1BzcL5cpTVJs3d14ITvmV5n7+O
ay0HDw7D57XCuziRe/jk0TDo6dOsKXT0qmxvNKcxghZODqPB/G6R1WgG/mz7z/gGypss9/N3Ih/1
TytxJCyjaIJyFX113Wn46uo9OYrTCGsx0JZi/moozdzbk7WowGHWts0S5bxvI2WE0UB+ffDrk/cn
bwFfBl3n+m3Wdv38npkTM+eVR/uUL3W273GBCyfcjIJWM4ygn9ew56j8mBfmfTXMr0XE/ACv8hLg
4wC/j8KRp3bZupV5myUVffcTJFRny73DPFWrjGOjI9xTxIPs0Xe7h7Hu9V0NHxaSRDQ/TJGe7HAe
l//Bu4BCYM2GYDIGm/n8XgiQH3/Mi/TJz3T32OpJCWvUfo3cs/6WH5YPtcG36wCxXdTKg+9OTTcs
ydPijSqM1CR3iR/nR8zcl+NSOtP+10/4Jzd5DWziFmPgxyjssmzGw61huTbtkz8Of1au0wSlNJ0A
J/v5uEyWeDG64WWw23gzlGN6NHpdDyZ9aE9WU77GO/wBlQGHwXQRYBFNOUqMS+6GTHI3S+eiA8k3
cZ/Qo669olHKt7Hfyj2rvn3mxhU7Edt5HFQyfpJJ/Vr28Q+I5PopOMuZyYLO0O9ePGkUnGOuLLdb
IQOPSUbdPVOexsdRL/vtqPd1kBcxQSRNXuxmR2Ufu96aHyPN/FL4TIDn7mF2Gv8VwOybTcp3K4Oz
ANAKuJY1iMjxh0wYoxw9xFnR8OJy2l/HfZW+iLbtxiCCf2wGjevlQ9A2rVEE8zg7N7GX1S+iJusu
MNJFyGDOrOy2LvrovTQ6HaMEZJ83wpVWGwzj0NpBLjJRBUs8GI+5Pc1doM2yfAN7H6MLSnD9xYz9
HkVJNxaPtV8aeqARNHfXjq1xD9yWp+A3if1otpWFuwaenjBUy7h+HyeZ/FRyoj5meZlaQb20RYoj
hoT2qVdL2gWmE9UPw6gV74u8MZ5mz5+cAEatTALbihjjGkhBPpjkcJKOQE7DqZxEcdOUTfxpyK2C
U8kxy48WScGPpSGtz52rWVaQYsnw0RqQNoSmmOyPhh/X91iFdE1QFYxIgqqCmxksrKXrBI+TT5Xv
5nlQjBTnlgMLLKh9H5PgtpwnkFiEeSTuLJokYrRK/9SLPPqrNfjvCON/qCG+25d+HK32w4esP5+s
8gP/nmH4f6wTVQR8Kx3h26DirxkG5f0fqHNoxSmWoBGviOO/RhgO1A1G8BhiA1dxgK3o2L9GGIb+
B8SjtQ4g6oRz2vqdweo3CPW7N5OiBX8edk5cgcAXgfzOT4YWPVLnVE73rs+iLMznXpwmK5reOnlv
H5K+9Y5FO+V7ETflnTlY1ZVdRdUuw1bvDvuE4dQrlYXIw/ZxDIvQK2t17ftd/WgYU3HtFtR8wphi
zFDa5ZQYxAzgBdxG17U8YKjrRK9l6533wmuLT71rO/Q1FDFsbBeIqW43jogYH791VB9vSCP2tqnn
fdLHVDt+95Dv/rpF//ek8O8rrUwJhgAgbpdmCn3e+til9M5bM8+crZSTx5EzJPvCqfJT7UtxU/UV
+5CfvZrA/JMvyRXpmyiucVm6pLhLr8IsKdejt07iD9tiaeNTFtn2deyI+ZUe8YdLschWbTTfkX4c
m9zz5ZGybgZ/yOtHbRQYDsziQy6kHmqT4bwClFhrW/DPSuSGMquCgcgyhMBD6sjFyQVrSMS5mOtH
5WKzE7dHcOOdt3TXRa1v6ynfEW+LVvpYxCoc7Gd26HujxB4oPcXRh9z9ArYWNlp7kGN3Ned3eiM3
w2Afc3JF8+wtQut3mGGHVu4esqo9pXlyaob4rpNmEvSm8cqJt37Y8y8DXWHNTVnZ1zRiFwW7N80p
/reZejTUqO1cvUVgERVmkM9diZGV9hrItVbm59dD4g1yDwDESJ2Vcf6cqnFyVQpM8Qi5R+yXaFoO
PoTu05hHxbGaRv9eacS5ms2rK+S8NVkfG9G1NJu8edC5AdnPrwyNfBJ+zNHZu0BCcVVEm5YszVfe
tm/+judfkC4OuiMDN7i4yCTPL2NUBgN/bTIf8WArD8x/1MFmBrXHtimc4S9uyOttgyj2Haw/RLJt
I0mcst3WYZo3NMF9YW21GbfR+sNv7gMomKFfw6QAwXTha55/sGqqs75Mo/hdEsVlGGVd/8Y1NDuM
Kiz7DWsyt4MhHzQX2tavL3zRrXHn14ZwdT/nX6Y1K53nezjcQGiMRbHTvOtIPmqKdsOMSgbuWNzX
7fzcWMNjms3kfcXYg1E/fez0eDNaBLXndkTAUX8nR8qneTY+lEQXqd78EhtWF4DVfizFsrHXrrmi
Z9eH3a8/+UWpzCdfuYq4QsDEY0xPwMH5J9cqBrwxmOy72jFvokXsx6zalMSUtf54Sgs7dDq8zDT7
2ej/Wkf/rVL+BxU4UiRa2nWrZjgDHvHdU/mhaglpP6svTQcV9dhmsFG/L2B++rv+VdDo/h9IkVaS
5d/k0X9IGfzVSl2H8I9WCdcrdqG/KxqKFsAgIFumG3hegAz9u6Dhr1YzIvZL5iuA2BgO/A4lw11f
uH92ih8++mUX6sctYrPeTo99fpJ2GrjGlxxjJxswV5NFYMy3yt2Y42auw3l5V8c7vdj65KU5W0+G
TkQ2QoC3m+2GvFalOriflAhs/eiLh7q+E9EtSTiwWO3s4C7PXn+dup+TASXbbARJ96m27w37Ooof
cXaSFCAuHmqh4XxI5FuPgXJ/61ZXtXlqxV3pXdvpHb2o4r8nLTotCaT1vecVYRadDIO6P7ltNLqX
eQmX7ta19zFTb119dItDFD2M/pOTvCm1L6opgt6+bVZYGufhAjfe7CZP7yBnCmM3RCenRFX5SFOi
rNCsN1p6MHEXHz+YQx00pQQhb8O0f8jnt9J6XPSjpp4NzNzU0ZU3UXvIu6OYT7j6NvyecSeqQ5rt
Hf9aGGDm2RMpXCjiEeuX6s0070XCcPON9ImJ26Y4MFWHSV5Z48083M068p6NlFcLgGS5y9oiYGux
YN1pQWQd3OHQLC8blKDadLX+KXeL/Syn+149ViP9WnrK85vCuW3st3X7NspuUnnQnDBVW+ltkyIo
6kAtmw5kRVw12sGtAlPdVMbOrPa1/A/47D9nkP5/yMFayVH/NzV0/4VWM/nw/fu//sBfr7st/oBa
CZiB/wNwNuPJf73tMMixnvqOSMXf/P2y2xbkcqzNVus2Z3US4df93b3Yxh/UknQ1zHdw2WcP+Z2X
nY9y9rJT6VB+UO5Q1KyHCbm+5ycJ/Ah/5VI328XrarXP5pQlNbqVeEochjQ72Ud6G9bxYImdsJvp
nTlk3gc+8XSMvDI1gwF0QQZK9pi5mHC++ytatXXh4q394kR9kgVdl8MgJX9RocKI1dgEzjIMbybT
bWskgmZVBJSr3vsuE7C6W1+fnd3i19FN4fkMcpuxk3iVuqVWhszlKitQuAFed51hRYEHDT6MXfjR
b8gFSQ/JoPvXncgwh4Y+9MF20vprWRUj+hKpf1iWmXkCszH1Z+mT1cXekI0F+IbUb5NETX929eC+
84t8TPYS6IGow1T6eSDmOEmCaLTdFvFtvtjBFOftB6Fq47MscsMGn03yZ7Nj9Bfoc2wBzHRLXqAr
HVbttWxztomuUS+OFMupSJQQRw2Ua58Y2RvTbrw67Ee/uTKlTdRE3hYannrOWAZ+maafZao0Zsi2
PV81oqIa0YfOFVs5zi22n2S0GaFjdmMW2o02DBumxS0OHFFhgaBoUEfYSCwr2kZFXwGfFVZ1U1ZJ
PASV1pvvCQI00qAUWXPPARlrW6vVy5e0oyva6MrOnKA2O1w5lCW0MIs98mPrHDvUYLLxqdtqmt08
W6Xjf4Stp/SAeDzAlTYfjQ8DQHETxhLgaqPWrmKQjScOkT6zG1lVCkGYQO6uD7Larr3AxY31TrRY
l4PCIKY+eATFtUHsqsLeaWNhHoapHM2N0MfMC0m2995hfpbkwNCpG4e+rVIVkEqNjWjhFom27ycf
wS8uQ259VbfVzIUcXSVBXZR1Hlal3/YhHIzKPHR1Vu8mG2ekgK7EG7YYf3eKhdKQLIj/svnWGzv3
oZg6eSy4MDjzJL2AeHj8SIXFGoMrOLchivDh3aSaZQhdN5155n6fiytSotMeH1bX/pDFM0TnCNXj
qfZ6HNlm4ZXEG3lRmwXA4Ki6nJzYlhCsybtxl1Ko0B5dD7dc+P5GEGWa8AJFVtZySAnRiwM7gYVz
KL1GxLiaWoUH2UjJZDvbxvS+6Cb/z0oztTq0Ow9JqNfaOPVG/jzw/9k47wgA8vFC6PhNdd9jcD5X
zQ26fvrTxEh1/IQGkuXGtOS1tcS0Ti+EdOWW7mj+qiYj+RNxX50EeBB0oG5p48xHKfzECX2dHSJY
9Lr5aoBHWmHKEFltDEcZK55MQxBkeGqtmqnIeXbzslChZU8pQL9v19xM226eWsKfv2agg5im4i8Q
jE0VfUGVhrEeb+BIRra5pJusYoAQ9m2ZGyEzgzoPlN9kfYAySz4jnDPHcLRqYYTuJPU4ZNqNhE4R
ProAL6QZztcL2v4wQ7Wr0w0V5RKodfGEuOK27lVhd7UZ2LjCytBSw4TSj1w0ImF8bbmjVR0TrM4I
BN/oXpfrqDyqvglcT6OVg6Pu6kfRemO677DAi8Iqg8KyKwmQHHezFrM1CRBa6zD7CkE1ADLboRXb
TbZtaEpsmt0KXvxSjVqzk0vqDruonjKCWQdlv5ROU9shPtdYc3Sl/xkjkv4FVZatbUY9aYc9Jta4
wCJq6h79acbWOM0GJQ591ZnF1pr7lkxJLXXHHfVXXLHz6Fb6iY8z9cdEELqz00Vrv598ux8Dvnj/
IF0Vy21eacN4IAGDzKw4W4zuwSYkqwk0bXbEHWC0HW2dbklwV2Y6r3bj2I4VjVObfdZSQbnkYgyE
ejbfVFV876cW8lO37nFekggbVTAokhCYxwROpDthsyQ8V8btPD/Hl0HspFEgnHyfTKV9vZTFTTqa
dlDn0dHh2XtJcfLK+Q7MaevHGCMmBh6JeX+rYmsjeI/zanhj1/qntkrudUcNAZZPV6rp91Yvk01E
/rcUeXcY1LixvOIkwIlhJad0dsubtqoplhg5t43zQtTC57kt3k5Uhth57AbD/GDEd0NX3+RYIQfJ
fLBaeWy79FjF/namjF70IjTi7M2UzNu8li/N4Gmbzqnrg9uMjz2OXgQZJ9PBElkfFsXDkGvsbbUT
ZJF3U0iL/Ija2eo1O0z/ycuTIhwGuBU+V8v0eJ82Y4CVsnflW+kz8elyRx4yVJaUBh/nbW0RwUjQ
54aUnk1rzVc4Bqgru7W0Kxi3jyjM8sDBCKgi//kwqoNZ5ryqc3PEcQSadeEdmjjfZd7w0NJaDsK/
8o2KzSeNQ3v6uAw6RtOjOx/5+eeoiZ/b1AZUKOy3mUquyLk64Rt9rYZ5CHQPR2xdn/dDPVGb6vza
KrbvZTZ9cghl2+aDbP0QnfAAaMWEqtDjoMh5U5tuq9nmDsI07+hywmz5KiuM02hoRpgX5F869pte
jqwathyEVsc4aplseF79QjewyVP1pRT+ttazQ5+aB332nqp25eEssgnn3FNPSLRCXVRvWjPZGgmz
hMXLb9iMrEBMeULAYlpu5cKEThbGk1vSanfGWslk3aekNB+aOmdwxNsY9sSAulq2q8v6cTDTF/bT
EDRbHjWGpgPSbkqjkk0gcTioa1hDO2qft7VbnvDC+2Bm8hmjWw+pp2E8ToXc9U6eBQgc/SCXRh9o
3nTTMpLapL4Me6ec7gfJ76x4gbZlX48Jr6NpnyDAfvJsLQ1LdzBuRsOYg256sausYFWLL1wOF1t1
K5OmcDfd4PibHFw5cHLjJjWgeMmo3nvUGxuz0j4vONEW1bhdsiW6MqumetvaWLmjawsxerzS1J2d
jjIorIdUr4I28/skKE0x44M62H/2zbBcLyreqBqmUFYjkynme9Med3kqN0Zh0n55PEMgjLu8qPZN
c9vEQ3wEvLktFhViBX5sssLnzicfl0TeLDmG7lAKrSm+1YRz7GZx53bYe7P74eCuY2lovTWdYg7l
OG5MEW+l7fZbWS0V5D0NAwvl0RPWnbkhawHfLZUful4PTE3dzE2MN7m4M438oYDf1Lpqi4fVPtb9
O5ODxqFZVIaB3ClSBx/vG6x7UDltpKcCK3svlbnTmvYdVcZLQrimLz8VFT1rdp/MNLINy7l8i0n5
lYh4/M7wgSpQI+2h5YeTA1Ge410fPxF7HrpGs4uabkekgVZ217NIt30XRTcMxk96l+60DAK7N0fA
sF9Gwwqzwja2tVR10MqpCjhkqn27mEtQNP3BwGY3LQbyaddLtUnxPvLLOxsio7GPrCUOIJtsYhTM
u4FodmfgkPYFvWbEzmwun1Q9J2GlnGWD5QqxEQ3ViL50nwtSAEpEC5t0QZo4FvbBF/nt6LSnYmqK
jcrYTtrkJR8RU/DVyGAflR8op/5AbT0c/PLDZGpVHQp9hg8ruly+dzse0DFedPezlXX4jEe1pC/o
Om+7Jge3DBE9vdiVqm/mQwMN6b2vK98LU5F56a4pcR5BPqzLjSzFOIZd1Gvw+vCKDtqqT27tYWxz
bCwSu0DZkdufGifNPxh2Pg9bhgdRtUXTL5ogIiljCiPHyai1iiJpNkOfGQdHDLoI/UlwJHaItALm
Ou2JGHGjDPBIsa7oYPov3Fs1HE0RuclGJNGYsig9cZ/Gef41cwzkapHeVA/IWYg21L16jINpiosn
PXMJldYm6qs3Ikq6OxdqN4a+2WC/JeDXIIap8rGNl1Num0E6T9VnXi19CaYmQ3eVD+6CpqHoZxVM
+Belm8rtGE8ZHA3342i2bWh03fwm06qh28LoAoSYunwaDxw9ureZp5hB92infMC8oEK60ithcyx6
5lpZ+pkprkqVaM/jUmq3VCZzfVKzUNu8nd3PBlNjwXy1J8ie8JTl47fu+r8Q5P8A6/0KaHjo2/Yc
Z/j2A//CFYX3Bz4muN79Mw79e1Dq/7Gq3mFAgx3C43Vo8v9GGjzjD8QD4IqMSzHx+pZi9g/SAH0U
a3eE4EwMCF78HaThW0b0P6jiimmuQhtIJiuXbKVWnAMNkVVKfWY9se3qdrzrsSkTYdynTf8y2V2V
ASSkxCDuyhoC7p3OtF88RJ6Xpgf6L3++awzs76CyMtb1cmB4lQ8HJhNdGWRzB1O+ihr9XpV++QQ7
ziMiJYdMQiOpEmdbShGJe1s6UbRDpKDJKjCKwmts6nuNJNddq+aayEU9RZiyrWuzfwChwIbRNzX9
ziua9pOvd9p8h4Nlyqk3GZx2dMn0CmUi7D3UghGHa7t3XozeWnlyKbSdjT4SxkWRApzojBiDBSpJ
oGKMdkcpUfRFqgcicWW7I8xNPeDEYrZ8hKHKdro5GOKoQ93I7J1oZ25Vpvk1J2PnNzGN7HfL6O6v
p/D9KPZ8SPnXs1kTbZgQ8aB/8I+qtWIwuWduioQjThsoJE0DL2Sp/FOujOY1u6oLguN6vZUkx6z8
2x9Y5RdrIYEOZxsd2DL5u4Ap5hCjf0LyZ48fdTOnCli6pJansijn7NPit8bjUI3tyzy2LIE5aafx
lTtwDoPxidhrv0VFCywFkGVcfKI21pY0jgtq75awWn9ja6W5IbtNQyybWuOyJ7tEtlsv81vqoLqY
ym2Ru/FrH8NcR07fvyUeAzpeFBtZMcQ7Xs3zOyNEgVNOFoEcSDJ1xKZMoGq/UYXCx0/JjvwUO9Ii
IkWIvFenKRbWF93I6o0xaaYIlKrM5YMVD3CSWfLMiPaAMrIu8IPvq4WN2SL9xe6sUb4do2WOPjkD
tkIkl4AeOUX461W1ThTPvwsvOkglAyowRnQD599FTz1J8IxTySBJvPL9AukLe0Jpka/y6wudz4px
o2UcBjlq1QcxBnG/LbfvZC1kvkSsjgiITZJfI8JaGbN7m5a552KQR6NFG5HTTf36qpcvDVfllVk9
o9BTwqG7mMHl3lhXhZDgJkie6Y0UTpKWKKNNk/rN4dfX+uEbkm/FtJ7XBeezdVh5fisJMufIVRle
55HIpmpj4DkVHbq5GLyrue4c89T1cJJfSytZ+YZnTxDiDANjjKGw4lrdqM4vC5cVP/A2FhQ+8SJQ
87fqLo9SyvbCj9onYyY/vctFBTb+b/j8/2E78risENCfwaQRSlxOxBczH+cSQz8uqy9LzfhnJCbR
8yqcCJEYfvr11dZX6vxLYp29+sjZXJbz7uJLQj02h2Vx0zhYNNUfmqZy91FvWXstyvy7FvHmNhfW
ciW5wa8sIfMbk/z84jgyAPQbLkRzZgEXF48iVZtJbbF+2miqijhUPnjsQ9vQ7eBo6dmtj3aIz70n
wMrtWGWxatBkDFqGPYuq0F4xSms7YUBMU5ATcGBIh4JpkdWKUC96bBLqiaR7jkn4QukU+P1S4mpW
tlO5j3jA+T0xkDQXYjRmgPw+Guv5oep0sQRmJDRxv0RDsny1krpyxoPeCsWgbhhdndFfgvPyF2jp
S/xuRL5MX5rOXqpu7DEx7dsE6Ke+hxUppjA241Kk4ZhZsXtSujvPZjgaoxfRqWGWctvGpZ1vJ2+q
GzJjlgSb1LA3isR8Tml5xHD07Ti3K4KfXT97J8lmTgLs/xZjorKVdhOk1jItL71nJnhPDE7hBLaq
YkEj7/ZS845VRizHqYt1S94CuRTpnp40tw/8jthfdpj3ldEQKq6cfswIkImuzRWD2yicF9g6Wl1o
Xnkr3dRL8yMr153GTTURqrPploFQn2CUmqbKoHfNyNlmtZlP1l1uYKJlfy0sUYzNoa7yTMMd1CoI
5EB6bdeSRDwrmqng45n0sWOc5Jr3xdfIyHpnNqMCYBVO5dITYKFWfdScCvOGRBZ1DdkSCmW39Y1R
a79Q2bjdhjmnTL/4fpYVV5oVUZMAmKS1SRtRVKIOEjKByo1rkM+2VXaXKhXYY4tzqZl6RfZsmwut
USPgml6Zvch9zPhHoqacGAHEURaDpt3SncWcPlpB9ttbevC5uKN2qb7Cj/T8h7jRRinCvkJ/8wIs
EEvOdNAnMAs1zfoNVWFiPswFkXenYZrbcmf15gyUr0TiXHkEoCVik0DOnN4BQk+HmLA4tasQFfO5
DJW5YVLl6ehcSbdoHhM9N/xtCR+VtjnT4l4sH71CQzkSVDyyEvmWV9pqPxqtVXTXbW1KQ+yrgolL
tSGuTC6Ik2LHINSra2ne22I5jcIbLCLXcpUdx4pzZQozt0uIr7zyyOBx662b+nb6iA1G3j8B6y8z
YRxNqsvjZLWaZOmS+DbtlImVqB20up7g5tM5gM8Mh3pbJx89HgQpSX4kFsBxcsnKMegxNXCtoB87
Qe+NS964aayZCTwEwUoLV7gbcH/SlG7eeWLmztL+1Yv9EfdnIznycGW1tSOIvZv8WwKgqRwKUn0c
p/T9hLm4t3PAoPrbymQWdr3MnjHfiLwHtwbf0oY6VOZYQ6aP9GG6nkvXkHtvdI34htizOHlysyRW
/c2Q5pXXblFPYEEZsjjs6Yi9aRd5H7MGlO0djapKzGBp0mwi6swdOxRR3hT58l072ElyEHZbjf0V
jufMvwblKiveeRO+YeabhuQ4UCeS2NzyvgTRbrVN1lrsFAA8JLH9OdO3ds89PoJJkCyaoT/lbq/3
J1fPy+moNVYX3WiRBImeRtv+NHdQnF87ENft+J/tmg4Ksww2W/oXCJ9rKuj5gRgVjlSaF7m7emai
wsCiPbZ5WW8mFyJ6Nbmv+dD/eL1VxYYshtOB+vuSBZeuqux+mP2dikZ5KGTZHkpXL9G2skkvi/Ua
h/D8LFy/n7mW5N9C0CiHL8W6WiSGoRs9f1ep0gtZjdNuksPC7Chqr73eM4Iyj7yNJqzXFHsXPcG3
SyM3gMJosnkylr44CfuSuiIzFxq0XrbySrFVEDM9QeXQdVk/62KYjxlkXyesmsYJ4zQf811ap63a
iLIwXjEO+KF2pagkZ9uH/48KC4rY+YM2YqJrGdlEXyXD3Ku0N8yjsyrBf116nD9eCleX343RIppz
TDAY659fxZVxajnYvH1tyjwzMJZt5bwpM+rKfW1lPbPaiLjGV4qOy1YHqhA0BCxfVucg+rALkYmI
AItK0KCvNW/ZEGZgWmrfmHo67ejRRxzJEtVFYdd0C/1pNHdHL0LG/PK7X910cYvAXAZOrGNcGpxO
jqgjz5Jr4SOZhlr7aiL6hYlH5lnNTU1/GOcBjmpW/crXv1zixHzgqOW77FzYx+FVdH7PTSueTRN1
68EaEpEGkUTrsPfM3ngo2B3lvmyxgwYsHUTYgcu/FrJ23jWsy1wn3pl/EFVB7Lj079VMAvEQFbq7
GRLaIbPM+io2R3kbFRRKryyvn1wLYAdC2YrjwBS5eNKZ2S1WSpu6o8b2r2MqrWByHHVHZN/vmTL/
/fauy4m1TAzCZcpa1usDspPV7krGrtx4EwyQuNSYC+tWV70i5jtvS75djAMW1iig1WptdNF5zWYC
o6WI432bNt4xxd47RIvVMCHvo5CBnS4CuK7WK1vCT64KP5i2ZLV5NelPzhdO7LUUv5at7TIn6+5L
0xyPQqB7MyfdfIu7HzQ1cnSbV57hBdWTL7taX+h0DhB10P5cEsg9qAxWhJ54X7qL0jHRGkYKe3Mu
s4DBhGBiFGtRHBoLs9htllV5Gbaz7o6Brzdp3L3ycX5YUkAjqN/4TIw2OZUullTcD1EMEqz2jGrJ
4azIm8mehr4eAmeuk+53b/m3jYqGF6Nv4jxWVtX3BN20Qatk9i3jJ68Zml2i8ppZtzGG9qzyjcc4
+XMvEu9vD0SsCX/ux3m+LXPLIc+vxlcYVoD1cPqeX9Ye6nKSddTuRzXpb1PLHB/0oh3LsO97LQC7
Ea9d8XxP/nbF1fgJoIRmm83wYkXrytCsnvJvH4/G1mzIly4Yyu8Ls6ueWdQvpp0WD3kXT9cx5dz9
r7fiyx2RxwjoxesEJMfmdOnuMlW2ntUi6vZzSdOpMjRkKinbx8w2ByY5MARG7X85O7PdtpFoXT8R
AbI431IiZUuO7XSSjtM3REbO81Tk0++P3sA5EWVI8EYD3QEaSIk1rFq11j/U9l6mmbyxvhuy3frd
ArYC724bog4P8M0FGEalEsWjHA/jEC2HxOnBY8jC/dkuIyJfiVHslqnPdvSYEz8fh+nOAjh1yEDI
7e3EAXA2AHcaQoGz8fU5udjnbCP0oVhKNG8INZt9XmEAbaV9Ox+URqJaYg71QemW7+hw34qcF7PP
SAY1DgOvIRAt22KHmTQFpOplPuRJK3ayFCpwoa6/z1JT+dYrcfeAhLLlKXbUd/77PxLFwLU0z+D0
9c73eWVEZWss7nygqkaOZ45AnvQ8+u4yt7+uD/V6Zs4yZ8dZNbKBNUNzECjnno9lYKCd0HrTDsxA
59NAo93Vt9UBVmN23+RAQipBg0o4TfQo3Vk79F1q7Ry1VT/Vy2wFS958NQpR7yIeamDetAKERRb/
RnH1VtQ5XxGybUjHpKCQLal+cW9uOhV9UTQM5KR7M4E8e8wVHMb/UxQcgndDFGZPdm13/xR0/yow
TjSab6zKdnhCK7IC8JPW6xTZqs1MZZMjx9w2F0Q17fG+VOryo9mM3zMtHg9UEPJdF0/usVSSPri+
RucXHHfMOjAi+BgdoOwHLOd8iUxAfZkFPiqwDa38lSvZVOxju1XRA9XtGmSfYY3/JrSLvlwf9zzc
ruOuD6qV5g0tha2xBse/yreayKrIbmfUIhNHHCi6Y0RYSXHI44qV7qb8/v8wHmvMweZxRdXvfLx6
1iXFHkrpZmh3Jxuu9QcwScahXdIfsSbVG+H1rc8TaxXcRRSYu3MTShS9BonmNCrw2cp9wqeTVxv4
M5NufVVTdoNud+OSfnNEyrXYxqP9Qhw7/8Cq190EcosaTAaMFVAJAgeerPX1cMTcXRq3bDLWHfn/
z/b/LiDrhvEIcGVBjnQ+Xm6gBi1rwYQaINiieB7/gVIs96M1OzeUOd4aCnwLcj3cVbgHbw7HKncz
GCJcggURQx9nBrxFK8h8fhbKUHnXJfC/30V0hGazql1CND3/rl6botlwEi1IJ2k+dGbsPFhNW3sl
1bp/ru/Jy+/iAlyPHnktF6G92ZPFZFnLlJqrZYtr+27sZp4KLfpL1jW39LMvjzlYyFXnCB45T7Bt
rtG74EtT3HoDbOJr3zQGY99GKbKPE6991YzBNk1uFrz/+3hRryvHEiGneT6VgxVP6uj0aoDaj40l
VWhUn6WBYP49eVFx62K7DKGY7WDXspJokJHZ3t7CHbIxHhMRJLYyNE94JTSzl5S9A9tctp3e7PNY
oGAMzNUMPzVT2+fJjQ9+Y5YJp1Q0+d5V43HzwWYmEPIeB8gTi9LRngNCUtZ5HTQUAnYY81q+saT5
ux5G64ZFM+O15aZzd6Fpfz7L9pIXwpwYtLHsBPiKZt9H3HanObEBBOkzVvDD3L77SFLH4OBToOLW
hLJwPiiTOxiOJvUgSa2XEffrQJtXBlrhdDd8Qd+a0zVRYvvSL0Hg6XwkpUvkAGBYD1SdZFyU+XDP
u4kcMc+Ww6isyCmlNvfv3rmr6Q3KNA6kcV7v54Mm4AdSc+l0bqc53uOOBa6mWbK7boVhXh9qnanz
OMqSqTQUIH9wX2z3TKJTyFWsWQvQ+xC7OFH0R9w2p4cQk6N/cgGq7/p4bwQddih530p7g2G/mc8C
V0ZlShlPVABjtaWXz0Zc/Moa2d9dH2mdpO2XcfwRT+FM4hi3ncSmnrIM0+QAscP+RR1KYHtqXqY3
bvbLYag8ULWjk4aZAq6T52vlLl0B2CzSgg5btpmuCSWmnaiE/vX651zGF+oqIGpIkigicTecj+OA
fVdAtmqBmjvsCQJRsFAG/qXGILXHECFA6ltjkALbvXElXW6RFapjmhqOZmB9ttJQi6P0aLkt0NIM
aNFlo/9x6A08KKP4Rh3R2l//zrdGozJJgxIjJgQONvGk5N2gQQbWAqmXDS8uTOd9aC3tTs9z+9gk
s33LTXM74lpdN1BqpahDhY6E8HxmQ6VBjTda+lWZON6NrvZ7EPZRWhAGaUNPN2ZzewAYjWudwhig
F2BRW4WrUitGt1JdhFqVUb1vyAkPSlFh5FOAILzlePfGpwG2XyVyKeavqmLnn2byVK3insHqQcQH
AY1nnxVDA5kvkju1fqdT21pZ5uOIyysgjCrzVk7HwZ8LLSqj96XW4+8d1di9uHlo7uehSE+M18Ec
bsN70VnmC39q3hld1vHhtznsHyTjLrZql5E6oRrR+1g3yx31VKx66e8ijN8uN/bpxToCwUAaZMV+
gMcAlnE+tdIdQ/APeu1PnTV/G9O8jp/rZujSo4WG1PP1Q/HWYC6ypXTt0S0HGXE+mA5iTdcSgzSp
LtNT6GSwXys6pL3b1e//LsqNaynCZHNiIng+FDoig9FYRu0vWty0AHGjEah8WK1a6FNT/vfuD+Oi
5vBx9zDa1kw8G6wQIBhnL6KlHvBKcv7NGjfd9zH4/etDbW9yiircBoBn2Bc8trdgQIRuEVYKbaCn
Yd8frc4CIisMf1XKRVlMT3d1vVQ39uNGoJoDQTVnrYZTTFyVZLaxJXJEGtKi79BhbOZnxWSbwPNo
+7tlor+Lipp2ssUQBiDg1HBHqQ6ChqKB+h17WX4CVN3dw5YEPf/uuUCEhML5KgUM/m6zn6Sb9aVm
08sXBuJWpVzcfNcYGMhEqJfcWYgvBG1tIEX8zmH56xA9JT3W12fbVnahT41IBymC4sRozmD9ABUa
LSQqMFvLvdq3FB20/sb9fHF01jFXmCErwUtA3Ub3SCoyzqrJN+Y8+5PoA+YQ5Av3Va12793M61AQ
6NGTWBuo24wDH+YqNudk8ifDVLy8WOlnY97cl7Od3UhL16zi7+SGzUTeRvkWqXXkbLa9wmRZmqWx
0O7oDMV4TO223qlqON04Mm/NHa82Uqj1iQi87zwWxPrcCzHYk2/rzXiUImsCGDJKjhxfc+u1dnE8
1y9aOx0cTYBJK17474qMbvaD3tSR9EUj9L1rLo3XANb5GNdJ6CHIAh9gGMr3Brs1fK9ouvXzeCZu
qhYJcnealg7Sx7k72mMFkR8JP7OviaIJ3r33aeIQCtj79Ha3eY1AVqgcHEq5k5j1X8iPy2KXIrsI
OD/pP1eGKg8hz9If10d9YwVfYZAWCQeZ40XnMcZIQm+h9Sfm+EcfKg1t2NKhuGbMN0pOb48EKhJG
KSWRV5TpXxU1oygpa5s65yxRo7vFUogobgevh/75jTCyTYXZ/CsT/f8Ntclq7DBWQpQhJt9xshot
h6ysvREmxM7K9B44WBg/K2OU7pS2mm48KjbgOQL6OjbQdJCR1OrZNufbtE2dxK6HZfJ7bBxWftF0
76Ki9ZzbUgIqLrKx8sqkQ6IeR/XFs5zZfVbHUD6pKOWduCjS+9kN632G2CSd4JoOOE9Z9ZZJ9hvx
YXWYe3UBRl5+u+4hj0fXoMroQ7n4o5X5DBfMdm6Eh4vskrngOgW6AWCTB/kmBVqsHIa1y5J3o50d
a6Jv4LSh/uCMse5rctZulBrWELAJesw4AlqvjwN9KycEpKomqI6M10DG63o62vpgJAGVf23vOEMH
m09Gu24C8J/X8pZS5hsRiuF5vZKJrSoJ65z/tcMHY8mGMAHI1lgy/6A12qgeOgs+nF21i+M5VT48
9WZvGjf8nN+cZh6WQCfWdtkWsbFo+SRHlS2HnOKw50XrnDrYP3uryOEFZc6tZsAbexyZMkR+1msa
UZit9vrYgWhcLG30ayiBeP91VvqbSqf5GTaE7L0xb41gBoP7a0yncV/jK4lAiWo0v6tZQ89JjfEk
9UZUlfxRlQlG11Qw9pEjne/vDW5sBh6JKtGSAt/2SdxhUUsteoQ6NfIorbH31nyzxWRlh6KfHt7I
wS+XYc0j6B1SCEIlemsgw2HTrRp4m69nkFuBrSzf4GcQZcI+5msV7UZAfWs8gx4lPiKrH/FravnX
dtPqfMnHBV2AMcpGqGSIL+dfKkT/S68bUhdAFutU3Rj0MopTT1sf+RSgESXbms/3Bi31QU0HH5py
dlhor31VI8DWoYjSdHd9+S5jlKMJqgq8FvlM9tr5eQJBNzuYCc7o8A3dbzEaOnhhe/p6fRRt/WvO
o8b5MJso1RlTO1nJMvuwTPGIsfv4RWvVtOFpI8SfRu9s5YOmVwjj0FMYvgIP1fclAFx0hDr9wETT
FL/+ky4mmUwHAcd1mimHUxI9/3A4eGDZyBMCRHzifQHq6a6KkaafeWn614e62ESU9R3QdeT4XFok
V+dDRUjSIwPfmkGVjMMzmDLDjwpIsurcoLwzZ4O8cUG+MaCmIifOU87FBWzbLImnDC9TdNwDZ3WE
V1n3f3UHTo/jxuaHeLAVeSMZuLgUyOBWWwPSbVoZzOz5F/Jyy/tyTkWADHP1JJLI+kfVM/1PZMBC
8QpwoRTlVNonx2hw1eKuS5Tlxk+4yEfW0VeBNBpRawN3s8NI9lw9z0YRRGXcfCtpYj4iJDy8qF1f
zbtMpjDIBxiubSqaG7v7cisxlzBDX5l2nKFNhm7H02CE1iwCWiorpwlPVB913uE+KtD7vrGZLi5A
vhPzLETGqXvQDtvs21pHv9dYahHAui732KMp/zCjfwqEalCAGtK7fNJuaXK/9YH0DFb5IS5dwJrn
y2simDtxFSEnUc8KfE+lm/C472zzpYpC1blx1b6xmYCB4ury2jm9KLxL3VVMY+r1gNdrsjfELE9L
4yBzp+n1J72e2kCNsvzDuJL9clVUv6+f1ouIyEYBiwoFi54GWds6GX+F/ChdwmWocy1YrKzA7sgO
7xcXT6fro2zgXUwjOQSblWWkTwSgbRMUVLCaRVuOCNxINfzayHK67xIjfOmKPLL2/RDywsviLo/9
fDFlvatmMf5H1dk2bvySN74XGcZVj4pAyKth80NMMAldTW8skFlk/tuANrsfc3w2r3/vZUhagUZE
B6grJAvbi9tqpdOXvMyCvE3+GAJykae6rCyI8eIhdEDGXx/vja/i+kR4i0Ik6er2mOiZFY28ToyA
bOFnjLDe3lScW32bdSuc3WosHDmBS/WMS5j+7flW6RRujKXvjMCYzQjrlKr2eIJ1d67osxvX1cX8
UWGAkcu3AHEkIVzDwl+7si9bnnbwFINkAquNeBbQIAvJhGetqz6GaTbur8/fxacxHpsSoxOda4Qm
0WY8WyS9vfQa2zMOv6jg4vbA/pHKNNoW9a3rg13ENAbDdwtdy7WsCvz6fDDFLoyqS1MtmEU5f4Lp
330p8gVYsr7ER15nNOKrZbmR+bwx6Fo7Ru6RBE+FAHs+aDEoLUwGvhBwZ/1Qj656sirbPBBeLd9y
uxlxFiix17/08tgj4KniSc9LDXSuve084GTg2kvJp2pZGz1rAjtLPC7bPV7cyL8gb+BXBYoAo2ZU
waBWJqbSzq2r8o21XY/E2o+nVA+09PzL1XKKFFx2WdsiNn3cNEcwDgsyMnF4q9N4cQz5XPq1PNjQ
WqX7sdlG9aCIsIWrEojQzT5Mco5OSwqF6/qsvrGU5MkcC8qL6HJvXY8U6ZaO1RGymyo2gjgJMRgG
QxooamKcIiQeThA4bjX635rF124V4GAwKduXqDXYS2I7rKRkpfELKPMj+BQEPWZYPNe/743DD+Rl
tYSmA44F2eZ8OGGBSQjNB3LVVN03iq7scHrq9kndJA9KJG61vt+aT24DMl2gsBTlNqumhzBMVogc
WhqZeMLumBZEqYU+sFh3p4eIpQ1WlgbXP/LN+aTFSfWWc0HwPt+VhUDepAEcH0yOmnpNn7VeLBTX
V2Gv3RjqjfmkXiKIpwa06wvDdgDLUoxtLAIzVxCoqXNSGg90jvsNqqWxj0y7vXH9vTGjjLjyePln
hUttPg6lr6kJydqmKJL7qE0XoM3CPkAgbB/EHP8348hy4xXwxoSyLRmLrip31PaYx3azWAOrTAjP
o501GmmAnlzsWWlxy8vnIvnGOoO0X+fNhJzEhaR7rUpDZG6oBjo8ziDT62pfyqja63Xerty9Jeic
pfYR2Hp3p2wdGYg4hRJq41T8zyfWaJ25TIYCUFMSFnvAhL3XGRUPLNdZ/g+7hsLDmrqRWQBpOh/K
HZze0jOgWimaOYHTyAXx17F4EjEaUELpb5U531o/tEPNtSS+8sw3ByIDmR0NMwEmWjeONQOdwKGy
uAPh8OvdR88gTSK2cCesae/5l6U0EmwEs/ioeC7Fr2kuBuujhm6m5s0iWl6uj3Z5+ngKc/1wAa1o
je3Fuyyt0DOXQF3zbg4Uw838hCfjAbUL5GZy+pDXx7ucx1Vughopfl6kNOpmHntABMg5ICU5xKp5
Z+TAGmKxNP9ZThj/c32oDZmNrQH2ci1MUypaySJbR0GKB7BF0VAGYmrY5WNthHH705rsPEfPMrHb
5oDuQhoFZg999dFqRZYVOzmIYvyMgpAl78Rkm++umTLVvIrhPr024bZOWzWt3aZSMgrDURiajcet
mEU/pGUsxd6cx6jwqacD4LTHJNPur8/IG4vNu5gO5wpdAdS8/v+/8lZEp2tNhqOJNxM0Bq4RRxzL
WDgBLOBmZwM7vpHWXYai1yhLh5PEzgSAdz5gniwTaUjpBohCZsEwj8lL6IzlPQVC1U8bpftQ6GHo
TeFY3Yjxl31mzikuAuBuAVILfIDPh47tXi/KQYLljGs19MzI7HdjAwAQK+L6+zLq8oSmkuslZmk9
qBLAcTPW1aFa5PTZsBvpF9jQ3tiRl/NPiYvy5fryclfZ8fPfNML81hOrIjUyqvhkim7ws7ktT3FV
LY+16Xx873IDX6MMg54//+LJdz4cIL7CSgHqBgqtgE8NPg74TDiIOnqaPS5+kxtufrg+5OXxphay
Pi1Bl5JPb6svLKZTa5A1Az2L8QQqOhQ24RZaFaKMbnQLcXJZyQT+QfaMDjNax6D2NhfOgnc8FEVu
VSSbWqT+awQEu0H8I/ulxKJ47PfmkkFYL/LiBxH0Bb0Me1dIeqpmZVU3vv0yvcY6AnAioRucItDI
8+kuMvCXg9YKei5Ff8h7d852cL/i6sahutxFjMOu5pm7GvFsE2y1E+OYx1S4knKOPxeqnZysXCtO
BUBCz8ydH9eX9I3PApsAJHqtfmOYujlIXWaVUWyALM0kc4yKg/noxJX6fH2UNzYOX8O1sL6o4RNu
9mrt9FG9lCpVrTw1PvcyzgvPzaYJA+ZmEN71wS4TQHpHa0FJpV23im6fr9TcZDOP4JAaYRfH32PF
Nb/DQoqWe0rCSufXZi+VQ9KiXXFj6d74ytWFmaBE+OW5K84H7jW7XzO29Vm0DCcTyQzUIbuhgSyo
qF+uf+Qb24Sx6MyRkq3Z7mY7OhplAmlQ08KkuzjGBMt9qiOHAAMk9tGPjW8gkN8cb20Ds4yvzjfn
39Y5lnQwT0EpK1vCuzx18qNNwnLvNJmxF1R//P/D9/F2JwtcQdZbfiBpbWu1/WwEuJ5ZvitA0FYZ
PO1sfYzNodXfulHWxTkrMNHP4nCTvEBbWWk65x+oZ3OsO41jBE272G1Ql739SUlkAywjbDtfdTob
zUy7NSJPqbsh3tt55x7QOp98tUSCG2DxrZBzsZ/4SaDbCbjsKh2kzflPWoCetiZo66DkCUgvXcx+
KQFq5PZ8yw32YnkZakW/WfBfqZRu7644Rf6XzqgR0H2tH/FdkYd4kbHfp/AXRrjPN7bTRdhhPIBm
a6ESf3Z6cOefZiZhuDrZG0EvUOREypxet7fMqBreCAYXc0gU4J0EJg2oDWXDzaWM1q606zETB45m
GvTSwHnBbYVPJP96fcdefBLgMuIOC0XHFL/wTdiRjtKt3lDVQYfT8olNYx5hKMQ36JyXo/BX0xdf
A4y60rnOJw6pEwGwuzMPWqXohZ9kqRCRF8ococ53Tx1hkZc49FxUoO1tm2fRc6OXVe8cQphNP+kx
IStfzghjYQ3wbuCuDU11BdAyEpSq7enLkV81K71xDklm0EJS236PMJL+EOr9KVeV8F1Wo7wdGA5Z
BuDl1JPoYG12xZjhCGe1tXMwrBkzWH1ZTmFjKHfXd8QrrPDvmAKdfOU0rIw7KmZwgc4Xa7RscMBV
j3S0MmmWp2vo6rb3sJwHa++maIyO3jiY9vSBE8KUCkgd4YFeaawfISZYuDq4mXC5Qzo796a2zPtd
numm7kWym9tAA4b/X4Ng8e+4jtpPU704TxCA9WczxFOAfDifv4CfHU5hZolPkxx61YuG0tF2q7Ff
4k1pZP5MZV+j0w6B+IN0VPk9ngTajw3V4VOfUs/b22LOaCy2wl2O1LGIf5lR98Ir7TlErRny4sdo
QsN65wrom49qNfbjQ1jbuvSrPLN+uXoHxxjThfhz2ObT90IsMXAJmwLJQ9QZSB0RfJr+LjT76LHq
xgkR3sJWxsAymwQJXE0rKuiSUYH6c6amtm9NiLM+O23d/ZqGqigPdHkdP0TBBtEsUy7TLz2CTbmP
JKcRbKKeTMNubs2sMNCrxq97nxupLOrjUE4oCqSWNLvsTjPTARnq3onasNwLNxuKJ5zN0WGP2sgM
f+uGHFKflANFy0RN9OK+r+Xi4JZZNOgTowbfNkyeMVA7IBFNmqDQJ7dAf9uhdaEE+Kum8r7CLED+
LurGbCi+6Tjjae0wz1/H0NazBT17t3UPHX15Y39jL7LVzrYi1Q02PRgXEy70ZZOhbBetjscIWfW0
OqS10e9R0dVyL46MJRjoTHhRtSRwYcvKb3vcJK6Pv71gSOVJ/VZ9BbgV5PNrnP7rcToueHxCOU79
0JLVsbe77+G4iq84ShPYouo/Xx/u4ujR+idmcZ2tBHiajJv8yBRhnC9IiR0jvajDYHJF0QaLbAVK
pSVtwv0SF/jHG6IW5r3dNU7vI9MlTnJRB/eABL4wD7aRJgvmRI0aIljaqo5niRTmvuiwm3ypOiwa
PBBuUv1QDWoWfkLvBs6Ujupo84i6r3qks6rjZQs9DD0vTsHHggR8/NpHtlb5oplEv7fsjHqFqWfS
9trO6tECKyYtfCrGqur2aHaWmTfZETkQTYyy/daBRrJRaVBiOrIw8D7XAvb+UwaK/UFD3Lny1uv2
hzomo+G3TZqWjy4SD/phQqVZuxOpyP5oRpqZ+Bo1PK484kXqPk+2qP/p0jH6xkoV1k5Drg9l8i4Z
P9imsvjT1PTJJ8ScM/XEb5XJj8yke/NvlCrR8tAvM9CRUEfmHHUFbMCdXZnBOUZKANi51Lpuek4k
arCHWXExo3AzqX/A33ZOfumLWx54yYbDPqMH4xq+STtM8dKBZnS8s0wYlJ6lpW0777OkLcRL00eN
rO+mJI6xL0HJNkE4NI000FqImfVeMlmLicmLVSn7sXWb6FnHcEd+Ql9Q+9WT0GknSmZahBpO7dIa
dURe+CHa4sjrt2iTvVzfiTzaNkePPgldqLUggDovdf7N1u/iZKLU5FRH9JQ0PDcaqjiYU/TrgY+V
qop6D5lztw0Q27A+59ie/HEjwsIzNoVc6lkFUtjrWgGyrKewM9wtOK/8UJ0yfowqrnBk/A109XRN
1IafcCAi3UNrCKouWoQzdo5JLMon9jjK2GWhovxaz7hJsF5qVT2PSjTVH4FXK5hXOkVY+ao6mcmu
bEq9VVEgQ1/tYWxtLfP6WUUBZafitCKDCmpp9kEp0iTxS9T4R2RdkdBzvhpzZyzfLGVxzBfR5tUP
p4t1RPhQ2erunSQC7D8guoUmHfFA5I/ujELi72QO3ZpAZHXp/Ii3UKUd5yEb/KJcRBq4ce62yOVj
vIhUO7jA7j86e5gq5nWI0Ftcu/0xXWJcTYlnJirtc9g0yT5ZRlxGtDiNwiClAPhoCAxpEE0sy/Cb
ZRWj5ZUG0KD7ZLCrOUgjY54/hHmE9j5zQ0kpTPT0GHatglx9VJjd/BHZM3fwhCoXOzATqCKZSQ3m
YztNJe4iscwwHzAG9X4u0TA7KST3HxWzWOXqnVZOHZekaGdlF7co6H/JhC1elrYIB+RTW04fujJK
g3p7keNxslf1RJn3YY4U/N6uHFPZ0ddAaH3XCW459P8rA/MXR5+LBcjGWI+TZ8VVoj6pJXpPP+1F
VzCwmfWq8Pu4HTAEAuuZ5h9JWcx/ZVN22WfqzstewZzIOZqpE/1s81z7px6iUbtn+tV536B1+dJz
fqI7dJ5Y5BTkdaPsQ3MRB11NU9ubrAq6PdpS+kvY6YmJrO6Q7Lk6dayXUPybv5fJ6GpPHXIr8/fa
7XSWSRMyf5RZnCc4E4XyczQ4drrDgHraAyemLduPeXkXVchF7fEpQlAKo5nYhLKNUpbwcqR08y+l
Mof/GUrd609Jry0seDqpcQDnurgzJ2UWn+0lnZOHDrk1Kkb1WCWfQ70rUoGZI1S7e7dl9w94EPV6
2+yp/GSFvxhTOX9G9dL8bfA/wYYYC4hXT0cXNZ+xc8j6Dostrrm7qNHi0MIFqO0MPF5x2v5uL3Rv
vk5haGB8EFroPZxiR0mNY7zEjh2UGt4crWJ3091cQ/b9ELuNrZ+WUCm0fd6n9UhTGgFSL14c6fqi
GkT+i/bZ6J74u0zS1FAfal+1G/swoOqPzGKUxFIHNKkkC4ZNSG54etZ19X+jhr6Z33WW+KmG9AF+
jnWddPu4WProozLo7b+G1kBLKS2pz4d5Eka1c+s4OQ2DzOYPLZQpSemJ28XPe025p5qhkPaNI9mz
NzSuO6TejPppoK40BrmzpiJ+gbuRVzjFFMOXpkTZ+w/Zl47XDpTD+oje26R5MlW1X5Eap7ekBLYp
Bjjptd1P9xuUD4XKzdMoNQYxKk2nYpAh8/ygLeGMxZBNZ056qdlh4NUPraJ8uhXft+GdYamKkNIg
i25Y2z5ENAMxwALCPGaki+VHB0chd95REml/6iKOrUezHZcQuR8gBz6eFIU81HFBNDOkYi7PrkQC
zXOyafljzvNi7rqqHPHrCjHh6Q6LEnY/MPbBJsfrp0m1odhrGFy4diP2xTgMY3ajrLxxbIX6Sj9l
bYADOl/fzFs0tMFbLJO014+O1kXQNvVqyO/RbsN+EpH2jIS5QkE/Lyvni1FiBeQ3hV3bz44x67wB
JH2PB6WMEnV91GhG41X0n8N/eF6lOMzhRKejb4hjCKZmBPmvXdanR6OqNfNTaWTGV8fstd7TEtRF
77F4Km4h3l5hEH8nwqsHH0A38lGIG5cUGLcHpBpG+njEzkdiEl6q6ofB4g1d9235lM7YW/i9MaTY
EUUyjAF6d9/auaz0/Yxk7VFx5m8GXZ3foOFyEKU4WXwxhvGXE07CuvF+vEgc+KkAEAXsZ25tSprn
ObNBv7W1u3k6TtY815Mn6w63vAg3HiE8yYbqMPxL1Ucbq74qWCFw75VxYbKQbF/72oBoqAWsR+6v
rN0YYrqgoaUee6qdX2hf9X4DCh0Z1ZQrB38+ctfrx0lbT+n5+qgg/xGxwI0eqY5t1YFP7Wtcvawj
MA+sfGhqVdXeGXlcnOxaT51HkNko5o5R4hwVQRFk9tpZ2MtOG+wMdxl8Fl37YzZ2CwZlXZ6Pn9PU
wqskKk3k6+Q0JAJ/MS4fiz/VOADSnbrxDdsCNLwuc33x/2+x+0JjYMix0zN16RwjLMnuaxKiJyrw
7kPbSPv30E4KZopZeauEcjkq5VeqwToAc3bM9ty6+tCEYqDwW+d2ah7atHWnu2qyR+c5yuc8/py5
eu88OBrCz7dy3HUnni0a/S7UWgGykOaikbHZJ2WmK1SF8JTvMqwhnclBd7iHnBR9TGiIPitNM9Ve
2ugYVWlo4YsnjHM6MzCiOUQIrUUS947FSx7nNB1xip2b1swPshD5i4wEJBA9rWEe8L4p/3R8o452
ali7N+iMFzvvFcxMxxKK4SvI+nyzR10XD0ItlaNtDUhHJtH3yezn39wl5jN3YeTPWjw8oV1p/p5R
FL1R2HtVDDqfQ6RUwOTwWuA+QQTxfHgxJnWJvnZ2Ghe90faxG00Ped9Y1GlIPYq9TDK0r6UeG80n
m0Jpw81vds8Iq5tY59R4jH/TI7OKfGGT4Ia7cSnC4geOY8mH2cYlMMgWnpy7SlZ2J70YaJri4zFj
t7NnoOndP09A1h8QfjSkJw0sEGCz1HAkvTKujV+Gia+gB6oMAZuo16zeR1I9jk70qlxxGmYxOd7c
ZbXyre55Kqf3hj5Zzo5ilavGnqn1EIHVOOzUw414cbn1WDbAWtR4gfnyn/NpK6fFpSSmpqfJiuSC
fdzcH7VumR6pnVcH6gDpyaUr7qla9KuWjnaEVNR/v/4jtjuHSxL9CWAPFDHBOG0L9e7q9Blaw3gq
W3pA93lILrJ6amoYmYwjVU1dTy11b2jtpAeKWanJyUgqNQ/e/TPoha98PQKBAwDhfCrkskyYzMf9
KbPnVvcny5a7Afl6iXNpXGg4CyW9b0aZ8mGUmJzNY17d2MSvZZW/NzEzAcZTpewCChHI42Y1Wjem
GJfEzQnri8g5rFoMi9eNDhqiSz9g/ZGEcmweeGK1P4ymdwS6/0b1mPVyaBcPlWwkL/IIEQo8k5Qu
GNpkbPet1lhZ7/WqmPs7Z1SHNIBn3D1U+PzJ7yFr7B7HqXJOpRGiOKTYeX3s3KhFkN9pm9oKTAw/
DvDSh9K/PuPb7gKfS/99/VAu11Vz6XzGJ03g5qXgJac41k+pOgreXHH2NW762rjRXLzohq9jUT8A
WsD60vHbjJWmeItibVOdMOr8KSGeGRiVFjjvjNiFHeqBqqiXtLpdBW3ZF1+mMI73GOYO36jIjfdA
4m6evW3CTaBX6auw9V/1DLZqGzMFzamd0/aEAx5WcH0/4rdWZk2/U01KmDvRJfgPXp/xV4zB+Q5b
1abIStjfBI9tuk04sVTZ9MMJITuHV5GZ1/odTqfdiJdij5qmgfHsmJw6VYmUTzOkwfqpweNij1dk
n78sMQWqF5dCx1MSu0rkl27ennjZCZvSaKsNv9CJn2RgW0seHlLq9pjfWRHWYmWWpda3EZcT7iy9
TCZMvqmmTR/he3Hp8q7tXxSjSpQ0aNAWqnbjSKj28jxTMfe4PgsXNSWmHoQV0s7QAFcA52Yz1FOo
GGU0Vifd0vvHOTbVCLBJV+d3Gm1JB/Gv1QC2NbsGR7qhr39C65BOoKXpNO+cjv15hBWh7hNQHnjN
pVb8b15H1XwnF03ByWwW+v2Is/RNUPbaWdksH2wTXhgrwYV+nDg/MX1J1z+eqvZk22zep67iUv+Q
xBSGNQ293RO+MuajurRmeFBEbsZPymhk2P/pVoZOOh499tcbU7mOuPlFtFdXZVBOMBj8zbNRtLhT
ZkAgiJp6fZLWCHhywFhC06qnoXHi52lyw2fSe3HfmmaTemotdWzb/4eyM9uN29jW8BMR4Dzckj1J
aktqybJl3xC245AssjgXp6c/H31u0t2GGnsDCQJnI2wWa1j1r38I7Olr0sKWvPFt/7KqMFTwV6LJ
ykG+5PVMqYzHURXWQweGDNSzuGPoGeWytxua/ItO7/nGE6+Y8jTEVsIsDVI2ltWx8fyjVGoojFjT
+wdrHJI2GmuvnCKrl5m+4WNKwnJbezS7F0Pwf9r6FQjrRgMugmiTF5Zz44tcDwCvz4/AhQF50NWv
GT07TvTabR+cznOzu2Kh87XRE3twf3rJmNUbIoht7e7jaXCxk1MhwDKCLryuKAwWL3VXqMUnNkuX
7gCZJUNkzGr5rK2xP1QUWdvcGPG/PI0ujEffnCs2Nctay//nXoUisrQnWpQoAoylXIM+9SWa8dS7
t4hU+/fjV7toGfNqBtIAqOU0cll0fw6W/zwsn93BqfPF3i790gIb0hahF6lZNy4B1+/E1IH5wh0E
nfyVkU4dOBNZjgD4mayW8dNgdG76dVR0sg84PMbxDdzl8iK/tne4dKCNX2/xiC/X2/N/XmvWh1TF
jnBJv7Edg+RVMsxybocq9rnnsfON+1Fbg02lQQ3WRqU5q2ETqLj4qa08ly1NnjQncJ6ZNWylvXRL
s8HZbKFzSlSnS2S0aEgw9QdyyoxbZevFPsivp4uPOQw9MaTV9Lwvfv0AfO3Zi3vqyPB8piMVCHBE
G396cJJPRJLL75oiKXSJBQ41dVkVJCrX43ttm6K7UbWts+0/O+D6W/gJlPJoK9aG+EXdqGbdKavS
Tl/KxOuMMLETNyIj2Pg+tqn3mk6TB+AYFDcoIBfLnKeuYg7+x4pbYwsvjrBS9NQI4zCc/LGM/4lV
Kj/Hmr8sP7Wy6aoNKZzjfMNQ4ZIz/P/PJIEPjjILAZbG+aiXEkoN6Lx+mvk2wV09QcJ+qO2q9GVY
xoWJgYQlc3cfd4nExIjk0aL+pnHIL5s5GJN2CzCPu8WN3eDi+rD+Kkhjq6MeJB8oCRdFc73YMRFy
3XTS82Xbe8Xskt3t3Y2msB3sUuzyPp5sdiIA8NI6pLCf2lvF5fqJ/zMF2P3wKeVcRvQG+YJr1PnA
5ATw9PkcG6eyMZIMl3+CG/ZtrS3au0VizfPSl2O5zdqhHfBGnrv0LYYFIu9LtAh6fm/hOGSEsMod
ifEB29Gt9vUfEdz5D2SjANmleQxDhB96/gPbqo29XO9duAaNsWA6ptCNJSHp3vVMLpQutaPdzjia
A7MHaRkaavGMSLRgNSfdH4Nh18IAoOcEg8rmiCutonw1SyvpHuJxKu8W3IrHf1uoIHYWNhrIP6y9
UXaEJidjHLYKM37gvjLG0zQy7LZ/lZNMe7r4c535m6KuNb/fmIlmHAw5O+NuMuZAPsVBWec7LUhE
HqraH+aT37QuYIjW40bVDtRCW1EkjnZfxZnTRkot42dMwjMLL3bSdLGolLPoH2nQm/apzs2ErJ5C
E6P7TA8as9FybsC+iMir1cGcMsz1SDDQXvhVxTuYE239kQ9aRE4xZlTIej7Le9VMj9D0bfkcV6Xb
3YK/LlcZk2kVp3MN9iAoumCt59+q1ioYcXZvnMZmHI7E2Enwhnkuo1LUhoxKWxQmacV5Nu4S9vCN
OY14xybp2lFDqXqDCrDOjPOZgyiOpguV3Wp7eKno6qvRTlRlNy/9Ej+N3ZQeApBnYtI6gI4yzv/1
7TI+GENc3dht/vpgcEkwMZY4+8n5MGijXZtY9bQvU2CnB1plMvRK6HT8sXwW/qy9o83nD1vEz4eP
j/zLio5PACmeV17VgJ5P8/n82WldMBemOX2pRy8NNl0ziAD8GG5shLQmj1ySiq3P2WB40aLX2cuI
FP1rEQh5Y2O5HgNohfwYExojPKtLnr5Go7QVlaZelMdMJz7LDI1Czkc5zO1et5vsB1GgaVT0rvbl
4yG4ONQYAVCQP8w1sHOYzRc7WkFKZytlpZ18g7gyAkWGdD5mohX2BsLgjAq0Hwwivqrg5mb6563O
pxzvSuICMkwL1rN/cczoGWy8NuiKl3Ft1ABWW02x3l5mckSBZVauY0XMqQyXYMKcIg3scnmdJofr
Vj8HFjHtmTaJ8TjiOeoeuAyRKG2y3U3/Ej2dzuL3jEpxJIAwxnZ8JKUp3feJGVTRFIxxcZxqlTah
Tzg6ofH1NJHZubQGTeq8bB+qMakkqV+swm0/0KaRvjDnSOr6hNSRBj/8lsxI6o3pYbKKfWVq5zvQ
2mrYAaloAhOnJlfdZwqz6tm15uV7zA4Yn5yqadw9YdpduYVnvQTIIHTR7Tsvs5to6V2CD1JX6d6v
pUe6EJErWMf3+N0UbA49liV7oE3hPsd+Io+loPG6n2XgrJkFmqkYKgasv2/7pvM2NWCp2ngDjlWR
7EwXZgBtq+YV+rronsvY7+UDduICY1qYxXRTK2eIjZJEe5nRDcYoOt95yORfUIZ4Veilcfs1h9TA
JbQTy/TNcaXzfb3K+5DNVPcM5aZ09yobpKDN2ZJiTIYT5ghwSseDL0tt/DLac3vIs0nAo3KtVjuO
IyVe6NfjnG5dQduXY6ocoHGQtNHZ4p92pKuKnVFlQoBJ5sZuvvsjUvPnVai0PENz1ow7qIBOl0Zz
4CV/csmtiCrOWppDM5b6J8EOLJrdMi4t/uJScbwt3sySnqra6r+1rjFWR/SfBfgGFMDfiM3853KU
4xezmic/xPNhKDdJWdXBxpSQHogRNIvNUiTBAT4Sl6RIl3QhoyBN4SygF/Pv0yaL570zEjZLDjT9
4NFfxFeulUWwmbWVxuMWGNlG5pJAdNjD1dPFe2V1ItjXS13PES1aOHVt5XcBchUnjaOW1DkceBy7
DYq72ZoK/c43yuFnU8gk3+BvgBUGm+bgv3VcPK2jSqTy0JWlWhPi9jp48tAUwhQRG8LwYHgk3732
yMPgCsxgdvhayMCdn5gIhfzRmZQ5j/FkVuOd5gSLEzqaJuq9p7ReQjYcc/kAytA7n5GeJMNxaXSH
mOYpNX8ty5yzuMYa+fpoSt/J6dUSoUy+1SCL7VTZ9V56o2181mDTLMnOzdLuDsJT2Zu7taihopKe
/jZpNY7GmoHhLuqZ2Kl2wofRIR9lJcda2zop6G20iLw7DXYlimdzUTOenbnU4hus9+tNEkkLPXOK
cFqMoHnnxwTsXlggbta/QHoxNxDg/K2oU/0461X6Vim1upzZ9v96ILPo1ns92tUVPbUvzibAadgb
qLZe8oJGi5RF9tkXfvUr8DpA6or1bDyAZMdPJUHct3iI1weS4yBi5cZBfxG056LWlr7e4XRgOScm
82IYofLxO5ehywJF8rkGjafxLIdHWIOouDYd3uTp4eOT6S+HM9a2BlzI1SUVrs3FALidXCCdZtlL
OemURm2R5E8dfak7WzbxqzXo9sGxZpIc+8U7TQGaFa3PtBs30IvrF+cjixKP5JWuztl86bI2iXYq
AqOSL4UjjZxQ3D6bkz3ri6CHBBqrfucYrXsrGO9vT8Wtn4oIkIC28sWrFxLs1i6W+sUjcfBU4cn6
u4/L5QCrvsAykD7LjbvVX4pRF2QHijfKTC631sVFe6gRizVWWb10XlKWB62ccuwvvYr0+qaqvI2h
Ut9/nJvxS5loYk9fuYMUSzX3qUXB8/zxp7+efa5OYwbsh8m3+jWcr7c6he5YG0b9MrZV8b3r6+Yo
59iJRtrpDzkNHHJgEnaFcdLUjVX3l6VOTYLoH1gBrddVPeRxShdTU71YeDY/DsrSN9PoqB8T4HI4
Fw53W9GLl4/f9/pzY3oL/IS1AVMdQ87z9y2MBk/KuRYvg4KHWWeCU1AbK5mHU1bvaBXBMPz4iX/e
46L2slavWISwbC9XC3x0W6qFrrJPebZAby3JMgDNcP10OCScrAbaZ6fYLZgbWbu+sUuN/TtOg/4r
u4GGOYnfrOdxn1TNvbILSzyCUXAox7G5vPLLoc2zucglDbVqtoJ/Zk8qKLr5jPFfZMRytrpQZS21
3ObjF7uaOngLQIxgk8ZceQ3TPh9KxCUVPIZBvEpPFMsm6JzmoEF53Bv1oB+8gDSx0AMigjZYercC
HS8QCibriumxa1FR0N+7zJ/IRT9acqqLV9tJx12n6UwZKiWUtUUTle2QH3ABs54sGIn3GhlUrx+/
+2Xva33+CpXxd1rjqGzWefYfrA/3fAO2cqu/sFpGK9JEgR9gBSvkN77k2Qncyg6bRfe6vWjc8rOq
06IIiZvx3iAYSDqH0vny8U+6Wk7sXXhUrmjEKp2yL2c27fZGK9AQizwrXiwECwdsG5cYWrftHDAJ
io/D0t6yYLhaT/jasXSNYDXsMsE/z8dhgUgeg4TbL02sxf4DCeQ4OjUSMnnVBPlhhKj66+P3vEB1
GXkCT9bhpfW4eupd3OVTjZpATcn8oiZNfu4arXrxMkPs04Lq+uNHXQ8pWD/Ue9wtOJjpn5y/HK6y
kIjHIHmt07r9Wo3mtzHz3YeS670MVazyravV4n+9pFPFrtZENBXZmAEuzh/a0t+D5dbEL1lnJQ/c
2fyIRPWKMi92Ht3G8x6akrIvZGUPNwDQ66Hlycj0aewCiDG7zx+9mFM15YVKXyuwmQMiK7iwxtAm
T3GLOu3GOUhDh//c2caIlRXTFXYV7eN17p4/rmIyc4fKvBfKj6Y9QZwYG6qtJZcj+kppd791D6n+
5wVNbYrywMCRbaIEF6FbKQxZw/WQTcOu7w10G2at/eM3TZ7tuiyTz6MfyHhnwQNpw0UTGQRfUKb0
vvHzzipCbCF7P+ywSuzo1Kdxs+k9Z8gwZEKWcTeORqUwiw8M9cvI/KB4zB3CvLhl5bYxPfVr5zvs
CfmyD2rsyoyWjNd8qWUm3xpRpAUsuIwW6xIPybJNlN78MtgQ8k3lijaJZtFZQ+iySz92rULYQmGt
QyZKy/a339mzDGfV1f0np++0bwKOs3qEANl9SdtKe/dL1f0qFsMSWzRXy7PryNiOkiF1+qNuKefF
nuTyC8Iwl0885sgXHoCWI0Q+ZIdmphmrsJiT9NNomdh6j7h/ivteiupFxYbq78qyW5xNRWciIrUF
RltC86kMVS8XPbIDf5Rb3Z2W5EBEtx5pPnrUL81kaMFeJV397yj8nFVRIFDdF74+pq8lN3ftd2sS
r/kMgVtsKCuraecEotIfcKh1j8QhF1oIsNv/y19Q1ykyx1+BO4zW1u5VVoaANsObNs6N+bVq6/K+
7TgX7pFnWf4WSzQlNnNqqG8WZ3q1RbuFEwAAXjdAd4bbHdYwrimc+XN3Y6rWgSZM+lzlPs5FglGx
rtPneva5LU07X6/m9miDXWRvTidks4m57U1RRzZ0cZgmarUwTcvBixy7cg5tVUoDfj2yhVBVSth7
hxQf9amZwU4iFwu14YvnNHl8j1fUYA7bxYyzJY+4bwX1d2nCxQmdJim/KKRr+WZOBrUfZj+1Xie8
T22UM0ULtYRSNA2pT2crTM2ACyrGWsu0yarKfwe8D9xfTQtDdoOtSP/WJHYgot4UnnjAcK2sNnNv
zPZR+ij/7uDhZz8UQdfurkoyjav8YKmh2gz1KH4lHFNfE2h732VRyjbU9LrcQcIKnEeRJf4nMjy8
cktiSuy9A39X9QbobvYITq5RqHnM/zTMEFVlqMeU8w+bf9+dlDNOj0qDHLqBZUzTQLG5qVC6PV2x
rLKM90KgMnrO+4Xc6dDLXPfFjwH94ZpJEKcWc7YDl0F2ETCBfGxUKPq0mbddnjXZk90S7LcLehKI
36phsoM+xMY5HUN+6qwLPJppIUVOqpWYHA5jUYVxBzHqUJMm37NucjltPa/jF8ENsZxPIm3797Yc
1a+V9PYPkZWGFo182unYDUH3vcQBKzuWhOpVd9Nc1jg+zK4b2pmYvLu8k46807FqHqjGyuzdUWUn
/4lbv7eBBJTpRqYS5q8GHWt8yGsVlKQUUHlvxnqG0UHaY9PewcIuHMANPPdOsPFrN8qtdux/xd08
5PdDj6Xsq1BOYRzKZsayin6Wlu+bfJJOSHYsSgrmI/oHn9PigLvVRHuxavGFlumQY2CUZWQVwJAf
Nquz4cTe4CXpRh/82L7TUiWSe8+LS5sRNLFu9YU0YxC8IjM2fdzaj94yebPYiMrJsh3lqgtQaBf1
OxrhbAyVE6MmDdEDWAuOWjZ5Gpow011JAeG89YSbqE9DDJwWScMvWziVrqpCOzHdL2PcIAKL7bb9
pBhV5WyaGeb/g1WnxkJGHiAFDsGGkLvJceqt6EzaCLmN+jiC4y7cl8CFHlEgiEhtN5qaHMMpo8q1
LiyR+m35D5jN3kX9+jsnI+L3IuryzTKMTh2GgA/0GPezNyGh0BcstLMKo9zSc7of9QDB9RHpizdQ
S7WFGc1WbaX3c69rGOekfTF5GwRglbnXEJCtgQlT+281BkILvaLSfmtI9AdEDIHTkMcWe7dcby4Z
ypREvufBjKYAXLXrl5FeXl33EGaG5tVP0nS66wgYuEsbjAU2OXYkWIE7def+m+RB9gTYpWlIEFmN
Rqm3tJ8U9L8tcv7ciYqMmbR1Glv+NryWzMN0jOs+cvBk1Pcia8ejN2cy+J+rLIQba/lIsQPV4ZKh
l7geLCEjbV8lDmM155UKtlNh+KHm6oO2td102GRF0t7KQrm+QlCwwiYHlKfJeNUUClpdY+B6bGVR
FXK0B20l973yIdEvU5+y4/b9aEbZMI/vmCo3YzgueXLLPfm6gKZ0NlcOHRo/OgTWeRHUAMQWY2VU
rwt6kJ8Nz4X9lI7I09JKi5BV6Xf/a1GLlJrbPsjFSi++pNbY1mgzmrP1AhsgOXapI+qNbmMmOjlz
94KNeo6suVLjjXLv+j15LPQZF6gN2e9l7PDSdtLsktF6GdOA0m1J0x1Hiv+YF4t8dN3q9X9/S+5C
QMK4T11fuqG3zqVldtYLPMju+zQLJ9RFoqIJ8tAcKQej1qbRi/8VTaGHjyM+vtt0bLC3usDyqhra
khjS4tVRXEfCJGiwC6nk8NSRco1sfq61sKe7hm6w82/59FzPZ1hsa5zoyhrzr+gnmdRLkLPBf1Fj
jYoKFisUbTLko9Zy0m6jcjs7dAvgYlSjRPo6jjHKl49H/S8/ARYkXhBcClcfjYu7GZSBdhpUXr72
U66F85hjsDgapeWFSRPUtMiXMkz00XsvAy0YsA5whhs+CtfTjK2Qth4OBzpespe3J5Bcfcgbr3vl
mmPtaSqOPRZNhn1vJ4Spd2Zbvn38ylcPJNga2JaPbnOAsaderF+9Exp0bvPVIAjjUzOiUBwz27mn
s9Pcow655c17jdUCHMKHcAB1Vsj0ErD0Kkxd0V/Gr05Vtg0dJLfnoAogjoRK05KKBOnMfRsX3/ts
uwqqu2mN1ZMGofCWZco1CLL+FN6bTYR1jUTh/N09B51jI4b41S7ViC+OXT76flPjRlAiwzGKMtuZ
RqltxkSPvxVr0ndmtNb3dFbGS+0vGEl8/C3+8oPWMK2VWMa3oNt8caOcLdpAPvvbZwOHhKNOK+Sb
KnAbjDIHrRTuWF22aWAyAY+ZC370icGFJA9YDY5Z6z/7ob5lUHa1IjBEclZn2j/fig7s+RDlcRA0
rZEWdGD0dgqJOvB/9F0xfrfTxTmyWbzPTmcdkOvrd3lWOfWNIbmcntgQQpil9b5OFfRzF58omM3Y
KVTRnrQmq9N7JC1t8ezVpd8d0HnhWOvVDorAj7/DJW7CQ1kVSPaQPtJXuXTHLZMyk6Lw/ecca41/
+p5b877jT829qXMGbN1JtmpnjbJpb2z7l5gk+x+GVnDGcF8Eob/cgHTVQlnTAPKhsQQ/YyJSPtXV
QuaCMIMx2DqL0L4VWDzYUed2c3r38XtfQfsrURNuA1Y4/MNK7jj/2jD22haFdXKqymb6MZkaUtxy
IR7U6or8Gyqsfh/YiXYif1IgacnVW62GJfQpwG9hV1f7BL9ldbzEYhPe9Ap1n/8WMjXtDq5DcTJk
Nt+vNnlbblHiEGMn9WCtCZ+hCoIkxoikk/vYX/IvQ7vE1uHGmKzP+S/Kw+MBafFKX48ldHQXZ4LI
DEuNgMWnedDLu3ae5aPdTh73QChKv1pc7H549tS9WqWv/QagTNAbOzc26etp4YJrwSRmzwScu+Sz
BTkqf1EMzkmRUlVFbqlEhS7C1t9avbfnTWqrUkU2MiU3JNVJmduPB+F6QXAYIu7ERgE5AKTe82+h
8DUVU6NPJ+w35CknGHq3eCqIzLis9oU1ancM0a26eh3Y84GHQfknGxMqI5DexWZIXJA11DJRp65f
VBC6cRnU4Vg42h3Ijth//IZX+wwRnIwtxY+OvwmmKudvmMEaaBtpGCdfL1QSYigBViG7+N+MhINd
QkzWjVvD5cbKSYtrDMcgT6P9cGW/L6eO6HQoXfayBIdpWMpPbjpl8yO0i+GOeZx/oZPtbMFwPVbY
UqT+jY/6t1dmV6fQWa1f8b47f2XCGo2q1Rv9tGB4Fe/AvIb5MVH4ncdlZhh3BS284kZ7/Goi89YQ
+Bk9/DtMrnznz8zgl8gun/UTaR8Zziz90h2AVpQd6f7gWUdQJPkOIhjLyK7i9J+PP/Jfxnw9S9jS
AVsorC/e2O0b1kzZWifOtKoPkdu1X+vVxzfvMRk6cHqJfZmCUiEZ8KIYkduNDfZqSlvIe2jc4b3J
KoZrff76NBtqfdZM87TQ/+k3dlZr9l1u4NfWBnGS3Zhif65CZysIzNogDASuFkaUyOnOH9elJaZT
ehCcSoHf36ZpBgedQV/Z4xEqQl/tVZfj9iHjtLdQQ7rQMisnn7SfkEksC8R6GKyDKuGZJVmQYUgb
DEVhhYOdQl6KGrvu5EPfzXrt4Q/qpDt6ZcKJKuFwS6o95Ye12aVbFN242YQkkuCOFHFVhY07dCmQ
eFbXA94bk585m8lZi/4+sPunbJhEf6M1YFi86+VYUFOvobRrr+/SSrIbsr6im+SeinkCchqqk8CA
ykbXgyNXpWLK+TQrvAeV1dW2m/pxb9du+UP56fyOecywhzuq3/pRV2cLOpmVubHORpLSLnteqW0O
ToprzckoAbv3mZa0wZHYAamMqPBLbc+A16CMOE8E27o3pbZP2MWyF2HU5S23h6tNnh+D/x18YC4E
RO1dbIFw39J2marlZJplWuCPksabbJ7mIfKM2tkicx5DkcfW5uNF+bfHonReowGoefzLmgORlIff
S2WcPIxWnDvNbcl6K6oU1Lpp6kE7dtCidl3T9zcaVX9ZjJxn7ALricaNc/33/2mBTi0aTnh9+gky
Wv6v2/rLJm01kwR0VIPNjbe81HGuNyvYizyQ+y2V/eVpBm5UBssy6KcYzci3BI6QihT3shKgr0g3
MAUW8QB9f9ykqvbMbZOMNCyMUrR3Bhzjo9968/CMP477Ppi5ZYaNtrheOCWtvmndXszbsaYb8aog
aKcR7jSZt8HLqDlkqJmHsMrrMtjYY1YgHmmHlftuzH0W4tEZyFvyp0vKADRlpjT01NUdDRb+ZWKA
KfKkGa26fyhHjCg/JXEHMr4MAn99hBlZ/FznNrAm/XEpo7hY3F81Cq3xiPtv+hhoCzZWfW42X0p+
Wx4Gakh3iuRj/V6fgkLbIzmCY11B5B4faqsYvguTKJ5tNmvaLp5zq7xxH7isi/+8DwUg8dLsqKi6
LqZKLopqMaGjoxQt8u5zHzTGkyjchj4NPSYR5rFYsntg5OGpLTtVniyQNxUaANDpFxTk5Q19ycVB
xplNjY4M6Q8lll7ruqb+M3UpwYO0odd5zBnlNkcDvORLpOdGZ21cj06gHrKsqi9m5pbjZpzRBIZC
W6R14zj/owX/z666/pA/tzLEH9xa2D3Of0jntMEyOa44itieGhWV1diN75UDBzOiy5RjWTh7Lc2D
rKNHHZbd4HqbpTT64wyHvH8Y/bZ3UhiO2P4YnCgV5VeoqcBojaiypO7/trNkwp8LDs/Rq9u5wHgm
qcrIjeE73ygPLnYigvRMH8UO9G4uHBycF6OaYjk39klsHgG3VPdVr4zsjq7saGwAp2uhIpQRsbNb
WrQbbx9vgn8slM8GkmevsTaQ2Fg5/IDzgdSHAB9J1dkPGNHZE8R+6KTEeacZQnhMDOUoPwsCzlN+
CwZhaOi6vBiyqIjHtuvCJjf7iTa7iPF87d3kHYE3+tVuSHxnl8EC5jB3+vxBKh2OrolrHzxUGOI6
6FYhtQcYY80301fVC5xNrBJyGfTtUYszfe03mbMk2rDN6eplvezCVE1TExlBaT31k4/1c6HEnBxx
IGrv/RTjty12kEkfWQOUUZpTzMJ32am53MmCsFOsLbk19PnQJLvEMOrpDZFH9qUfYNRuesz7fmke
zJNj1dkpgpOu8n/5GeHA91K2wz8ypnsRUvN0XHXg2Mt9FXD/2rueVj8UlYNjZy9N7us5uukDjmoo
I7xYwFMOcePL/GMNXo+MuQNb3rmFMwcPgE5asx8bz7jL66DKeEF7mLc3vjAf8PwDA3dxqtJF+mMC
dHG1liOwp6mW9IjxTT1uaImog63T6NnjIr4c+nwyvn78xOvFCTeNBwIjryrMq/lMB9TjzBXpsaky
W/0TDKP5Hdd1f9gTXJnUxAwtBkdFE5emFwKmexEGSng5oscVDg1It8QXLMVZeKHPbujJfZ5nxrxf
ksqZNraoTBdbriD7Mmv1mD06iV95BwWpyLqx2/3RSp2PHWpESCzQpdi6rnIApD47GAFr6dFs617c
jb0oawP/CSytw6CrxV1qjnF2HzSqCmCIiyo1ZdS23rQbyTVAuT7k8ZEqoDe3ld9XosNk0tS/OlkT
PDng3dh922YB4WE0YY4+YkE9f25qLGe2bWAXu8Bil7/H0DV/zZfMKPcsGR0Ru+O2S76ZunwiIFIT
eDZGRhabiAM6u/hzwHp+D1IXCMxmP/62F/cotioEGEC23CVoObF1nm8XimzkJumD4MGDfP679j0H
ommG9Z1hx8+6xtcKBxolgDRpGdz6HBel9J+HIzlDBUMThi9z8fDAm5MFX2b/YeSixkHcixFVARm/
5U8vrUTyxpWq8HAkC4wfQEZO9tZhI+D+dPwxI0ACF6YhcjXT+IH9S9+3YWl485MFVX8w7g2Rz+IN
KBC6Slj4xaCmKHVq7QuLdMGryYll8hg3qZ5tMKL0yXJc0HztUETkwZfESIMnP16sjlnNJtcCGuBv
RE0XVI+Yzlb5oZva5udkTNAnbty2/oz5+Sxdm0MsN/R+dDIuh2VxBKux1p2HSdWywt4AZ8Tg0XAa
tYXS0nQ7i5v93pGizPepo8l3W2OvpHfsO81SYz8Fpf9306Zudq/TRcvCknBg7VvQNogCBCBYufNw
TDA3Rg0UIyLZCl29TK3f9Nq2ov9JBVKiQUOqJwsOW8cXdrNHA5DIDYq8wP3uSC72r0Yz+dUnP8+S
buN1ouMLOv6MWeckMvuutVCLvtLsLK3nHMvn4dgjuoXmkU5LHY1GNjtbGyYGlwFZmwaEFH8p922p
x+MrppkMq+0N3qmVeEc8Bl4uXkrYk9ATJndua5wS6ib+WgmaWRxYIAyE9/q5Ld7d2MLsomPlaG+w
SIH4+nIS2Dk3aCdiG3YOdmHBjGthqdXtv1mW+xgb1lyZvny8tP7cii+/o0eDAukumREQnM/XVlbo
DuYpyngo6rWv6uat/4NyNSl+LZ1ZFr8MX5Rp2BvxssUVes62c7rKXAePBbBRnpEmbdjGc2d+otDO
jaf2DzNbtL31luDCvzrRSVzzvleZM3ivSZpz1Dr62Fic6ks6vNdd4aW/mnRotyVKpTjYBk1nB1HQ
C05/P1mm1wCoKkMrAZWgTik9b1xW/rK78JsIhXRh1fvYGJyPADoiv/BlMD+4cCI7JEWBerY021Kf
WHOm/mC3A2KCYFBZ90n0+pKNN37AdSVmEdm6NtQBhJwrFQXNn4mW92A8KBfA/VPe68mn1lY9NgJF
rAMpCIk1Fp7KS7v7+Ouvlfz5x6cAQ0OxlmMY9l16RaRFBSyvKnHErnLMEfhr5WkyC0LrdKf2buyk
l4p7dlIAbkwLELTZzLdLOKx39NYiLdV/MBI5tFyF/MRKDjEh1gSCW2NZvauGGIRotMY6jzCS0hw2
Qk0zdlLvTb/bFGruxodmFtPeJ+PLDvUlEcOprMvCvGO6jrLA5LfskxvDdP2BmBWrwTxNceIdLq0C
dCP3RZoN2gOqSN/Y42ioo8VciIF6qVA5cBg4wxdDsV/eePBfvg/6FoYK+z7+fik+oEtUTVovsqOf
CjVBrQQ7eNNVgkc33KHJGW61hK/XAl14DImoolBdsq2frwVYRqpJRSaOPUHehKXqOJJvBkro+Jlq
2s+efD02akicXfpTkR/UnT6ekOtau5iQq4sZpgarKRAw3vnzuWF5Au+F4KFRpbif4vXSz7aqnxQN
lE9mES/DjdriDxRx/kjyKlYnBSyRWNuXhoH0iYta6onHbdfwMJiaaD2ckOq13YOmV23zXiR91kX5
1MJKTbGmg2JTOqn/bCSz/OYmRhJjVz1grP2KKhWHV1OfpXurWfqX8tbBRB3OEA1sXDIu0VxdG706
cNvk2AQxtWM4a0O+/BrGXj1qM04oYSszdDD52r7Pi7R+WkOfVhvmPjae0rLuy2SHlkjrj26PTCB0
Tfl/lJ1Xb9vIGoZ/EQH2ckuq27EjWSnODRFnE/Y27Pz156HPTUQZErJY7F7sIqMZTvnKW0LpyclT
E8jBCJ1uJw2a8Sb5iiSiVcs3yDeBlXXBnerC9VkydJBB8BDouyGlMG/5v5L5vK3Kqaa//VgMinKI
gxikUCdHobSLwhQwtStpvIpr2Jp5eY9Z/q5EsfjWBu8cWe+MN4C5djl4WITCVqTIeujjePhu2MD9
chfEP6hjq+wDbo+pkW2Mfxrfn/3Hqe17mowus4uYkF97HTiV8WVE2Frwerd59nPSQQR+iemuTl9x
UmgBOkqRU7xW1ajtDDPpAh/h1XBO5ZsAea21Y1Oy8YYpywEYW1ZVr+vekYbHSoEI8ktUUhmJ57AP
61qsQ6mL88Ady6Sg39R3Zm49Dho94HOH48EetbhS39QZCnoul/YMncYwrHZRJs1/ckxbMhkoiqYX
UOX+0WtyMKSb0q41bq/bx/aqQsO5mWv9M6EBcPjygrRiqwTeV1HnMCe59xJbxYBDqFL2LQgQ4/QA
SqELtVFKoEyHqLDyn3Gh6FK7v/0zPthboIfmNhqNHjoei4ZDguD0XA8IHm1uy2wlOTWZgR1OMrjq
Wu+3U23aq0QYyED/88DQ4NjPQD0AiC3hUihlkooEWF6AL2gTQnjsG0QXFvwESYArzLL4EWLMvbzo
XVVosZ8JvumqcSvo2pWNnRVmRLGdPz3MyG7L8kTcmWIzonmaukVqd7/loYx9t0M43jn4uj19Ek2e
N2u/7nUJTLuOqHIfxfZDHI/2uiPKs+aSnuJvJgdhdrj9Tobst4w25zc/SRADq+tsrD8RuCr2zqcU
MT6EzhibD91odM3PdMR24Emy0L86TZWe/OyGioqJVPVIwhg+itr9mh4DEvurWk/8vFuhTnVP9vb9
kbpclVmZl4CWNww+s7rYBnPjwNJy2QFQXcSQoOnki5XWJPl4qhCq+cqJJURAmMM5kxcUr4idd/aw
ggQ81cCjaVLk2zyPpf+A0aJYe3urfPDruH40aonoTc9UimURsQNzEPo2TOC0neDqIWrRh3tdicgx
nCmxrW2gFPWnPmxN/4taDhkBNoYhUYUqEWTDswMHWFshchXpP7uxFJH+z5uZ2i+hDlQtuGKco8tL
srGo7A7wVx87o48Psh1DtxCC+kqw1xs2yhabZmxpdWDWubgTI16//3M6aQLHU2fZiyUipB+bKenQ
sceLorb/4EIDjNMS0Q7gQQtGySwj/U6IdV3txmyTci4BuD0bJyxpNKoVl2rsq9mjMcCzf2hTPzJ3
jt/bWxHlR5gl058E/TQX8eDxbIoeWHPVO8VRRjiwvHOBLbHB70tOHY8gGa7ldYUZwKpdqmndPMZT
J42RBwpa7laU2uwB9RhjUPTPBtpmzy3auJKHTr2RHtup6nDVodMIK8PtIeCGWDfIgBhfqqLvdBPt
A7+RvtSppPtHbiEp3NdIhpW7WQM6/DwBTDPvhczm1ZfkEgYvjo7wzJAigr3cRSmPZqZVUf0Y5HYS
/4g1LcxPgINttObpzx50wMkFkuXcl0iqIlUIqSGN+q84vSebyJSw7eDpUhAckSiH5wg5U/zxuFOt
Vx+Ofv4C4j4/ybTsUKNIJ/+Hn3RW4Faw6NNVUWb2l8gis3ErZeS6p/vpW1slT2EvINpRRXq6QlVf
7w9GkUQwAkN/mOUKYsKDZtVg/ZTt/NbPbNQRVCP4YeKn1K10KZGNNY3dAikcPyS1ndQavx7DyNvs
KTBSzaHf7Og//D5WpEMzqGZ9ktLBnOMyE6oDnCAbUKuiRrvGEBE90ASIxr5lX1au0utN45Yy3ee1
MtFS2ZsImvq7cFBQDTRSlbAOXVMLT/aG5tpPM6Hp/m40XAali3c7fIXUTGzwcnVvp9I3E214hAJC
TaCVfPsWu3ppUXuaUziiZkAVxrIlY6A8buAnEzxKZq60b6HRwXvzYXkeMEuSUEkLiTpmGMa92/Mq
QWFgrnaaBhalZS6Jy23VhCW9EBso9DjNsOvCkMJdbfZq9Qcvhqg+RJVSWjuBNnfhjVwlb0afm69T
WiWiceUhccbXwCCDojsY01nkeomKvN0nJo4Gh0BXMKV1G+Su30KekHsmiEvEI8cbwDFttXcoO93C
BURBHZJJy9Q8fnQkih9bJR6tlTYasDQ04T/SrUGYHW9h7LH9tE+3GQWU0NNjRXOphVl4YqClfqf4
cH3/8ZuI3iBXc+Egara47hHDkBuRZtkje74Z8XzR9RjMcSGsxzqAdOThzcI7jX+ItqmDSrzllu+8
Qg7Dg1PSir79entrXeW80FIRNpy9KecMdNmoDhqLKAbg6KNulgVlgDjDqySsLXsvm0TOtwd7559e
xAqMRtqDajZQKDoWi9c4JVhIk7bAcyCxyxCR4Aq7Igw/5AQsIMaKHkXLCP5moaci7Lyx7VmClY3G
GmiKLJCq7rMCDyN/INAOEETFG8BBr1mnVNG7dhFMWXjnCFydAJsmM31I6JIQMgm5L08AYqN06dre
eLQGlN3apLBe7LQZhavCs3yBug7pLQNb/Jx3oXWnA6rPf/jFctG2m+FbgHqg9PJKLQbHPwijFEd7
ZMPYebKXaqX82uhygZlObwc4lDSWFtLmz0u4J+raiOrY8N1hFLjZWLDqYHHyOWA10m2T3RAbkLew
scfiU5n2iTjOkj/jFkJjirQGRliqJ1BFPvZVN1BiRjJcCz1bctopQWonicYXWZZ0+1eiiOS3nuQR
Jk9q1CWekmlj6Kl00c8RXK3BHdGWs9Y4fUM/xGWocR5yeShUnL262oFBBOA8Asyjq5URr7hhJGU1
ynIevKptIR77OASh4KbgErXWC3B6OA6aAtf3zm5cXqvcDNwKCoIaFt0GtOUul1frQV2m8pQf8K1P
XxoW7HOpNhPGO5Mlb0FFtye4qjhrGbO1EknXw2i02QaGX7GTSwyruK6b7agL5dDLxvAYt0rP3WHj
YnT7l179UF3mrznrIEgjil1cwyHi0DHkcXGANW/s7DSN/iuobu9G+ErrUpWL5zT5R0Uubr8ZuWLQ
UkRolfEXY1IzKHq/lvpDWqFYEA1l5/mymnuw+/udQjTiRprV3dnxy9uIqwEMHXhMgjLKw9aiIFXG
Jdxru2p3uT5lZ8NCRdAN6RY0bi1Twr+zAebv+/fxeh+NqwgHeMrAIOMvv7/VOBItPLndlRgyUvjK
I9ltUawqV6MyhOxPB82qf/2UzHAuiQBoYNPhFnI5ZqB2fVXhGbMDe298Q5NJTKvSDpL8SQeYhtmV
JNJz1hBi3Rn4o6XlISQ/A2IyI8IuB0Z5wcHjXml3RVOLldUbxbSB7h3VLhAK6569xdXSUn2ll4pO
EoA4+CaLoyVMMEg5ye4+04dwNSRmvHYyhJXw/H4TJfH97QPyXmu4+JSMB9mCAcFBzSaol7NrM6eH
LzqZO4FodorbUjUGLajlGWz/GR6Z3ntWO5nTsxmN5UEkUmk+pliWlJ+rTJBoV5MS/MArRY2Q5pIk
VNUaDbRIDANQWqlmbLzaSir/rLjQhrU6IvS0MvsiPucxHLU1753j7CI7V48IiCF0meTIBTzmwjH7
nROlWfjFGSfkszZ548PUXrPhdP9XFGSG8jOkD9yzzfuimXqvktsm/SWoO0F1rwID+nEWG1WIZmVB
7S7PI7/xqjZrf6nIyUUPMtpt6QbjFyv4lpDntvsaONaqwikt2GNA11Wepo8G1zmXrPrYEwCvcxvY
licqDYCk2ltdUYF20BQynzyEO56PQQ5M2eo6cbZiJyl+3/5YH+wN6oEONSOHwFJeusdKik4OhBLA
fiwCZTqrYawAIcvk3/0gpvYpHRP1zkG/2vv0sWfJCAo3hDLGUvreiTrCPCON9olQ0ifAo4rYAFOU
f0hRExXr29NbRgzYqvy/b6Gh003UsDjhWVE0FA5G4D2Yc2oUE6gXIow/rGwfM1NQmOU6rxG2ch0p
u8do+WCioItmNU9kR0iuF9GKEfW2n0F/5pAPPrALVT4ESql90ie1+3V7msvYhGnOtEwbxDXhCYqR
lycuxVKOJE2YO96R3q3UIsaIBD+z+M63+2AcG0Azvbo5crSWgqCKUyPsXET2LkArQf/WyV1vHDKh
y+29G/LqlUXIBKENGHpYFXCVLG7IKFKxtcCsZwd63H+m+dqf5MBGRCPLywmz2pRmmdN36Z0mzGK/
vIM32ZqUgJA4JoNfDKuQq7eiG7RjGTvBOk3w8zS1CvtSoWnlDs58mrvkMdYfKQ/13e2PuAzI3wen
FDqjRiElYcN6+RV1hACTuvbVo+IgpQUN3En8yqvtqRP7EeVX7aXu4n47WKWG8ZZk5J8cKLkppsKG
/BCEkz2uA6PpDYrnGCd+iuuuf06S3FZXt3/o4s54/50OfSOyUDCBFKsuf6cSYOGDybtyFKMlf1Vz
P469pB5aj8s6zVfCFtHL7RGvPwtlbXo/8yM9S1QtRqT+JgN1EOoRg7IpeG7zsf4SqlI6rgarUxrY
YrLyinhwGOw1q9a/3h59fq/+es+YLzxRGoL8c66sL8tkY9NpJT0A9djO2uf1oBi/LN/oPClHbk7C
wHMFWdXZ1Cld+loypzv74nq5KeRSVCaDnvWrnEVkxCx10OKTdgxKTGi6osQQ08jULw4ywIpX2noz
3bk1FzfX+4T5B6pFpO0I3yw2IoqQrYPJvH70MecZvMTSuy9SEVN00KNK/Xx7dRcn/f+D0XaFcsUi
k9Zd7iaM+2S1LnPj2IzUhp8Gq5H+IA6BtrGpycMnXOVCYrDm3xkaqGLbCn9b8N/s5RxZ0ljK2GtH
+hTJmyQBg/Ao4lgHHYHKe92Kj+YIgnbWZlKcWX/qco4q2hN9A+7tSK+I6DYeJOlodr78jKQm+LwQ
bteqqNvhTsPxmlrHnp05+zPI3yS0Xjx/ahiZQi18/VgGk4NNgg7IWrStVXpGpA2rPM/q/2pUZaCc
S3jRTkawhu2lvt7+wh//DLy5Zr0v7nNl8YmlAuWjQbL0Y6dJCspnWrIx0XhGXSzIpQelCc2DGY/l
rzGM7CdgSj400+ge/WBZ7Zk3GuALXkeFY2rSS778CHiiN0XFS8pHqNtqr4zI+2zRzAjA3QQR+pkd
kKzPUzKYOSyXBGUWp++n+UIJ0x2s5Gq889h8cLCRhuO9piuMjOiShK8LPU8TkejHKkuAgoko3CC5
ra5jy0keG78Ud+7t62ONABxRENLljEoP5nIBwhj+Dp67/uepgmng1iIrv8kpqPacEoW4c4dcX5pE
IpwvHeF54pLlS+r4SSiVapkclaHM2+dGxJO2Heq+W2mmFGJ9aUedtcrDqno1MQz67sgdslZ3UpHr
c0dDiGyEy5sK3xUFvaHAKBXGWByLts7e+D2tF/e9JrykyOxp6/uB+pD4+Prc3vBXH5Z7mt0+C2dS
MYJzfrnQCo9SF/RoOoCcGPINvVgXJjWqoE1Zb0qa3XemeT0e0hEgZmdAOYDWZW21QMJ/BBTqH4tk
CP19o7X5WS+Bl6GJFNTNOtGH6d+6VcDXGZIFnWsg3KDLwDpH9B8hJts51kZTtvvCMaJtlVp4BZdG
PvRbeTL15M6yLmvI74POnGlyWXbWFbUmNGmWpEUWnFJFDfD2wcRMfEeOyZ7OQz3o8UrUhKgHtXLS
TxQQIBKPDiazs0J3NuyrphLVuuvNULpzsK72OsJFOECQRIGSBVuyCE+ccDRK2GTOMbOa9ksisMlC
2clGXIiUXn/uqoRsla5mesy7LCf5tqI7BLMPdgAEdqBaMvRh2hKLX9ApWVVo4xicOny3DmoQqa9+
gaym3Ygg8RIlDe61Suc/8SIoYs5oZ8wqvABh0Qy93OODjxUAKh/OESX1SXootDTbp6Vtc5oHbL4T
eyr1VRhB6/EoE9Bgun3Eru4yHY0A9BzIdWCz0a69HD5VOoD0yGqdQlA+8aZPrHRbl0kQbg0aR3fO
1/Vc8b2d5zkDdww67JeDdVoT5X5fJadYkpp9Cej6PBmV9gOK3ncHgbgNmpog1FEcQpLn9jyv3875
myIbShwGZkhfjq0ViO9aSISeYhRwviL4q29x+5L3TS+JVzM0CoTrgCs0vgQup8+jPwMSVXcO+wcH
b1YCploGI3xWz1wEhLmJkQ8S7NZRq3EVFTSEm+YlGgLJeKYfgDAAculELxEE+tkodpD8nS7lyeAq
VR/n2DOF6qPo1Wm6s+3fc+jLXYicB6ACCBDvxfnFNsibQs07O3GI4nja15htG9UK6T2rc1Mhj9ia
4zrs4xodyO2DbdZR5eGdU69D4GTBzsalBWGvuPdjD5mOGKm5Ysi+4Wpmawc4PJJOcXxEDzemI7Bp
LWf4Qw26+9zgsDOd8AUse4+2VFWuQ+gKb3e+/FxfXc4NhRhH4X5VecYWix7HyaRYTccJM21JYLGn
WZ6JMi+VJKuBIB8FCP8rOpoNyMs8pKMKY8MSyaMld/e8KK7eUd2cy4dABU0drYZlzbvl2bFMaNJH
AFwG7eFUC74GpiKsdS33Qedmtg1YKzBF/HJ7ET4YmEeNChXcN3KRZcHBRBW/8LmCjo4hFBxaoG18
pwuQdFsEwjFaS6buHAahdK/If329EJHJtJro9eJdvyxScRHgm5sOwalpDCVDDV+pPCDSlYIf6xDf
KbRfR6az3waqrZQ5SPLkZYZnl0CTOpTET22aBr/B5NTJtulirXnupd4x1iPCQLMFjAmEMQN/Wrwg
oyaVK01JKm1Vy5V051x9dOuQrszP2TuEYZk4SEHQ6FVnhqeoz60vJa/5U1vIELEUDYFTBM8rl+bh
sM8y3YcgI3UDeLuw2d7++u+aYosj8K6HMXNqKZAtQcAAclFqagLn2EttXu71SJpsF0MGFUsgiIrT
OouKDh29KBFIJ3aW8T0waqQOSz2N291QSLn/xdfGxnclPcWPGHh1CH66sp5VTLM+w4oKMzeljFV5
/jjkLyNuCoaHH7vRPKHHNUZuq2fBpykI099WS+BBsTvXHoWDqusmSLQ4erHlqA09MBs2Io0Gwll0
EBIEpRE+9s2Dooh0bbTAHzdhKUWj51fgLLZG0UjbNrXRSzd89PZh6sq+s0Lypoh+xUpYUTpv8dhJ
4lGLvbpj32MtUtfYUBpKHbozkhK8jtPHskt8m38GGN6Njw00uX7VFlJYHWRlkrWfmpHq46FudHVc
D3hyYZsR2gXIwKianrH71H6UTq7A1Uni6Mvtj/ee1S0/HsrXvByIt8EwWETBXVukhlqZ/rHR8/G/
Me+raRvakmkCSGsj3SvwbIAtMkIQdLPazto3lacswCDdydJNUjeic0VXNU860qyB29lF+wsFyiry
Er+oyzsBxXvPZfFzZwiAQs5PvsBPvnzko3yAwxE40jGc8qxbwdKEXVQE/igzthGGD53apdVz0NSy
vZWAVAlMeXoymTrzO90t0UQlqRK91lWuNLSyvmZrt7SW6jhwp15T3iZfZh9oqVz+VPo4ebEyOdbX
6HvKw0pp0BxbQz7Ono0SJ/e1BMSFgesMEhtyoWrFLu8SnX8hyrJPK9bLLcNurNYN4IV753+OaJaL
AeOXHBGI5fz2Xy6GTEEGbyPHP9LJ1uSfPHQYjbgQGsOAFtVY6t9zmmOYBPdjLj9B/HUOTiRLxQEC
lNwbnt9hk1pQ9bmXw14HuiA28McCncfVTCZw+cPMxtILc9TyU0IDXTxrIpxeY2gq0RM4Y2MHj6e+
8w5fj0g1lrIbgT0NWNgIlyOGg9YAxnCyEzQqVcbCh77rmFmdcIN6pMVU3EPUfjQgGkBcd3QnqUXP
//0vmDhIKYr9fl2eMrO3d7yA2LGMLW3mEqCTspVrv6x3t8/q9TNLKR0QLe/4R5XnNJAyZ1La8oSK
eG24OobodapNitdmeexpbYbUoqC5dWfY67yJ+GZuO1H1Q718GVZkMDxsI7LyU+9UvvUUIb5ceLEz
VP9hSgQJmRb85CCcPHd+J3yRTbBgaita9/bsP1hwTjzZGy0YlPGcxZ7qrC5SBRHMCREwjGlqgG7c
h+GrqcOyLqqivBNOfzAeJFdaNah60ntb5i7NEPQSOk7iVGARtM0K/4eTA+uCjVRv8SkMT7en98Fj
ztRoxbJt0Bm8MszMkRzqx1GrTj5uBMomHkM4NDZa5D5BsjZuBPFGuCbGUdSHjnoyj1JXpNEJYlST
3EmVP5o7hB6ux3eo07t6xl+bW0YEBZ+ITpwC3++3gTqVj1qiaBMEzuIZ11yQwLdn/97dvrzKZmof
MSSnGF2tpR4HHSsd6YIWBGakY47ph7LxRoFscHZTaVFLj0UrbDwZAoaW8RECYgiB9FlGJDB3iXf7
BiBWZaOSLeeShqK7YsFER68SI0I9IcWuNB1j3SCXc09uJ+ARLddICMWr1V61rki6TShkiIS9jeI0
0MuiNj47g3XP5fyDMzwjJ2i4gx3mOM0h7V8r6+ixpA1mk54q0aZnOUzNDfRlqACx1h/Kckr2vHv7
24v7QWJIO2TmlBAqmrDbFo9mBpk6F/5knXREPU98TtAM6qD9qHqhbk2pjr/RUW42odOy0kFglodK
USTV8wEyZfgWKuM/ny26RCrmPLxZs3LmvEp/rcLoNJFVIwB5CiIlwXx5xJc4w3hrAFdqq49lgozd
ncjhekvP5WS4NTQwwFNfMWuisk/iLrFOKZQVCXl11FtZhPFLFCPUAZtTDHdCq+vshBE1nBHngt+s
jns5yR7DFHBvjJj40/QaRo3updMUma6o8m59+xNDpuBPuzhAyDajXjS/f1xbzPNyNN9IKoK80OGW
tqb2Z6g3iHtAvgdQ/EYZph7qTQCdtUOwsolUvPr6BEXqIGwD/QsnO3W+IyYn1bLLiarGB0RHJTwU
/DpOd0ZhpvJvzlttongTd/aqSMDS/WxUH9dPw58ApsU4+ood9PbgMMiYEIIVbYi3EFMf9vKA3MI5
aLRAf5pFmBO3NOCssRBK3Go/KVDBgzgMajkS53eU79IVACtpPODNoX5Sg6w2Wg+9Jhntfd1oVTLK
0VG/SORoPARlOJzJcbsJC0Qd900j0/wNnjg4QcPnbBNXin3rm9Vp3dMc0Cc7ATZlY/RD2KyqmMrv
quc8puj+AIx0A0kewtHrcSyUv8D2bGQ3IeT0vbIX09GWKsdap4bTvYU61pYr2yjk56zp5RdlMJTR
dI1c7/x9HBel/2iGgQ1cNlKMY2b7dY4WYKp8M/KkHoGBK/7nuBhgL2YQ5MWq0Br1N/GooX3NOYbF
QxEYOLXCoaveJvxCfoqW8tm2lZX6gfMsoSCDaMTkJkkxRmdR0HDVcFX/jidkdYz0oBo9+kj+KUso
SCGtmiRe1lGmWxVVWj8gqFrEXlQN1slEvv+rH/TdObES/1eXOErqUn3Ps32nBsH30smc35QmFX+N
gnUVvECknzQvS8gD3BT1Bs3Dr6dJn3Kt8/unWO6LNzRvyKJGJab8W2lOiPZ/ivMISh4qHlwj9cJy
FTm13CAzn9dvEywR+yFUwrjCrc7Gggj3MCfckCQG+id78hvnCA4BOwBJzswHWx37L5Q7i3gDETt/
IEyzHU+Y2HXwKoTosIzRWB3NKW+aNdykoHHj2CyxtCc2t04WhmOWKyNr88OwrOJnW6p98sSkwtU0
dna7noDOH8A3Z6qr93Lbv4w2PLnVNGFYvxZ+Uv0ufdQwCffkfvIK32rTLy3dQxWzhAIBfL2rFeuM
S7f/1uukty+wcYfuwZYTqfKssvXDbZjhWUtBZuzEyq+KcfJKOJ56A6XAaNjmdNt+ioZ2iFfTPMzW
MRaR8/EKMAOOokYZVi3tdoz1hlAhF3NKNLCjGaDoxXKF1ripdsr3Lsfx4FUpK119DtCsbl80lv87
FZyie9NDCy9NFw8CtdiHQdo/yp0iih9BD0r3SCt2QqaqF5gm4jFeW7/aOoj7P3UY6eZTjQLmtMnQ
Nhjd0rSbQyFHzuDOlA2NT4RWqZHUznOp+8J4SAIhD7BWOmh2o8B22+vHnqxp5eMY8oTYoZEd+B/T
dYPJxmB6aCtSnkyJlWbJZ2KFne2TcX7NjCTENFAum306VT2xZtOMk5uCfpRdI8gmazVOemWdUNEL
Cr5vUtsrKZPrzmtE1T+LaZqUPemPtDW72HC2cE7BpDWBiX9L1I5Rt8mdBndEtUpH5IdRswj25gQK
7dzppSOemK9ffIkhZpJNpgJlPKVSzc9wIgJlrWdN9ruRMJC581ReBQy82sA4ZlADbXea4Jf3uka5
pMSJegRYoxpHH+nRBH6IjxZcB53hoE8Qs7Z+6if3AA1XzxeNKuC+KIYRboP3nf/7X280ILTA7kjw
TmaaS/8lRXBuKFlEKxUTsPpO+Hf1OBvIm5Mm0v2b87elY6Ks48AEOcVGnKIrNkU5ZW8hqU3l+qNh
nNRGjHcC3Otom4aEQcudmUGXB0RxObuJyhKCYSqGMmg8r5EGlZ+iocj/gxeiPCmiHg6yWWtbZTK6
0UN/yq/codO/3361l5kVTW4gK9QuudUpjS/R1BFdzgy+UPaijlqhulpJF0xpi+hNKtJ4I+SYVGrC
uW7AKqVHv1Fk7T+3pOAx4CZE7RpmmXPFpcsKwJ/4iKUvsHErfyPH6vBbSlu6FIng4T3gQqreySev
C6kGyoIEpMyYhJZ853LtcaFDWYtb4lRrUeGmBmYvsVUFn6q6IjZwSqV86nEVt1djndZvZeHnLuXu
EVSZTrH3X+NCztcstk6uQzAKxe7yxyCURsVQzYeT3SOWOcZK46Fo0CDdYDTW0Wmke/zyD84VPUDy
O7BCoAqWOF8Q09aUttp4MsoU/nMVGrtMS/qvY1P490j5y8tj3mA0+CmHzDqSsPIvJ2fGtuQHdlC8
tIZQg5WjNQ7qkRV2nI4VN49hK8RnGpDZ79v72uaP/TsWZVhdgSZAU58oH57m5bBhX6IGJ9TyxYYk
5j/7ec5+4iDW3yYtDLZl0BXBKsvJtz5p2Ah9uz36coHn0WcrCg428Dd6vpejE935XYn44gtFIDTi
s7ywjsiOdXuz7jCpuT3Y8ubCsY8SF9BRInIE4rVFkG9NSayZUJ9e1L6RB2ycoOKDW8RjlD6a+qYH
ZRjeGfKqnUYrn7Qcu0Dor8jkL2ugoCx7dAKc6pxJGpLP7izIpeGAlFuoECVVFuxAR/bK10IeiNWJ
5ydnBWBGeysCldansANl9NDJslDMCWW5c4MhtuMNWFv10dB8kwdWC6TaCzPk4ciwO2eD7hVC/IWG
6fN/shQM30aQ5a8pynPmy+0Fvd6yTA6ZGxKnGXe85DO0sR/15DLNuQmG7DRjFR8F+cE5aYbRk4ba
fBiiJPxze9ArUCcD0kGamepUexCjmHf0X49d1gZ2Odl5ccZ3HFmkTKBr5bVWFDwERmsZ+xAX7xXm
lBm07FEY1sFWSkyfakloW/S2uxLqbzuWW9LZYeeMRDk7dZSa4XT7d86P/eXBmpVRuaiIbhFFXBbr
IwNATFLV6sso8hKdZGolzVaDI3bnUrw+QozjsKzk4JQal0K4SlME1Js19aWr6njc5JP1nwHiLPKU
TqbJ8e+T4jJkPqSwHN7lec2SUq/RVHuRcgnPqiTIw72FW9Z45935aFJ/j7PIkIGwx2kvY61BLlDZ
UFXAIbjoooz+iq4PQLLb0/poOJStZQ1IIcycZXMO0yarHOxJe4nofhOyldGDYUTpLzlM8nu10et9
QeEbZPl87zLkEn4QxXljhZFKpuEn/Wsvlb7pdlQ1v/zrlKjqzySc+XzCRVg8J1UlI+xKD/kcDJWC
G2zbTDyb9Nq8KBbq2+3Brh6RWYBlVvmhsSsToixuVhNBUsXGf/GsFUkrVmGWO28kfuiR260+PoIS
i85GFJd/JshY/Z0DcHULzYMDQIRBTNeX9/ryPgAsoE0J9YgzWROOgQ4sag16n+24sR+k/rYpk3yv
+Oa0//dJIytABAwYbia7Xo4LHwZCIvzSc9gIn1YOjj/r3GqD84SB8rlAx5faRCubkasblfnPjxkA
BsooIMYQuQNzuxjdwuNO0soKNlVMsVTrE7hrQy791Ouq3Ldhfa8md3VE5vEIrdm0gHvRN7qcLdhO
P8yAFZ4RVralQ9grWbkZWj8FPYMYhrO6vbhXpwQpsRl6NStW4auxlPdSTQQ4Cb1wABVBk1E5yfT/
nKm8Z8F1pS1NM35G282BJRRJbRlS6nqY8s5m49mOKI/8wBJcQ2W3sgNc7kTXfjJTKmk7tTUdf63R
uKLG2ptVVW1zwxkPqRUZqZuafT3t/MhoEGE1SsRPcNyt+5CsdxTToTKrVJxtOyx3hSwLBXMxqc28
pJvwWEXXhqzebXIy+mYLKx/9AMzpTAzvRfwzjGqUGW6v7NWHREOVF8Miop9BEsteiSCSsxr0Bs6T
KVmgMQbru4Lv5LYy23sCHNdDQeannIppEbR+RLwv90w/qQFEvFCc0dVuzmGYOKrXR/UJZz+j3dye
1nWk9S5PDykJ3xNyo3cNib/CAvC2EamjKs7tTEXb+kOd7qxedzQPdZNG/HHkJq5nfMtkbEOtLV9A
/E/UzaeBYofi1xn6Dvk0hflKri3pOMpZpXpWVQ+ABrpAx3RQD6ZfcWDTicBGUv1jEK3t6B2M5UZq
kARCJjqsq+cKfk12B89ydb/OZhcI4MyECcLkpYoKR1wkkZm1Z8WqO5T8sEpBzb5sPw+qKL6NqlWu
dTyxtzFV5zvb5Sponr8eJGJOIhXyqwhdcbIq8DFjPJchtTxEBEsa5xjN6q0nIrmqt1kYTPfsF66u
9Pk00jyEOMQBBSh1uXHayuaRhKx8ViqlHbaIbOVgUsoYrwXCtf4px1pmk9bJPz8ljEv7EEkFogHI
OIsNK4QRRJEmurOq4Sju8lXlQ6hNext+zmtHfowpsqneq6hcHZM5OoT9RbtWtojgFsFOFw4ibhA0
OuctNU0MvYBxuE4npdnG7620XN8+KVc5PT1LC/AIwng8Hlzri1mCNQLVlo/hlxGs+kNU0YpWwj5+
pNL3KRLF1tQj5XlWN32iUGfsWqb8VIm+/redxdOFuBWvF30u4M5UzC4/MvIooWGUtMCtjLBiY40k
qRtHRQQhrTGY9UwEbot/iyvfx9TpKuHQRJgCFOByTIQIM3SOfQkHLDtuoMKAbAWXJcKnMWt/3F7n
xWdlLNr/eJWYAMnfM8/LsazKqFI8bh1El+X6Vz9k/rpFAB1zHGuUP//rWLhYspAzFYERl6ltFqSS
HVh9eLB9A6nfbjDQEEdXWaya0gbPdXu0xZ3AzCCBEvrAtOacAFS8nNksnGiijO7vy9TRd/+j7MyW
47TaKPpEVDEPt0APdLcGy5Zk+YbyIDMeZjjA0/8L/zdxKyVVkspVnNDA4Qzft/fapbf092q+tCFZ
Q26o66L/b3ET2/VYtBAlU3f4c/b7+3o6iDyz8BI7srzSe5rUGkRNNpBXZY2slP/53rgWXX1OVIhU
rKt703Qs3eu4WlHVWk+Z22r3LNn9CcepDDpLTof3L7cN8n+cEv9/azxJliz2VGx4/r61YkhGSGaE
dxSoQUIgRaavWGq9M8ZC82NVWY6ZGFa0U155iD1D7N+//PVc8Of6TOs8WPwyVNautpHChtKmDKUb
kcCbvqRuW56TalZfKCWIF3dSBjqKnl4EhlW5F2GqyyFGWHoSq6l+8FOu1rj//xK6r9Sh7I2ceXW0
tAyayjM17KiCyxxa47r8BKbh7DtAiHeU+grUWaCEjwU819f3n8LbLxUDLoh0lhwPCdQ1RW2lLdGz
kbMjBUP4Cc0f2eKpyD47dfuRr3h7n9fvm/WUAa2CSSDk4+/3LXDxcDDiUk1lNns5ZnXIYkfgLRke
B3tB5//+rV2tpH+eKv44niuaQY4J263/Y1cEcK2zikVjOGuLaVDCzPuzS1hpoPVqF3YLXeGAp9p9
cNm3t0nXlzw+Kg+bruzar4MUB95JPJuRk6XpV5pVwrfXcd7PRq8GkDK1D44Lb28THAN7WgwU7Gqp
MP99m95Kq0tJpBFNpUmqtcz00DPT4SGOq9jyW86B98qo0156/+m+HThclsM8PQHuFM3835dNqljd
5luTiXDKDlrSWpHbsxMk79D+9P6l/u0OUfm4lJRYt5BG/H0pjrZxPw3CjJa2U3/3dCyf45ySEBH3
9jr7FOfWG3JH6/m/PlnKIRywwVCyDdtijv6+LnTFNob870U2OqqbVgcZFFSKZ10GsWgXBQls0Ll2
9sE6/Wb8bFflULZJ2TC7Xd+tg2qoF+PkYoMynfvEGQAk6dijvpsm8ChfFKb7wRXfvEoYECqDlesy
/zDx/32fM4HEsTvrVpQ7i05GSiXSY7aosZ+WjfrRNoQCHf+7v+cBuIj/eJ1Xez56OTp5Lz3ITNuQ
D8LCEBI1nQ0EBuOR9Py58wrPRwreWbfIehv1hyPSHseV4QyRWk1zDOU9s4ASTLoE8IHKwu4CfaVq
Ciyfo7PfV7lYdsIaugen0uvvbmOZL0m+6ZkNdVG/sHTPfaADHlZwPyeSfmti1eO9aohY7NYpFu2z
Dg1tuUihdO79VMO03Tmp11hHc2mrLlzMONa/IurPpsB0GZunVa+dcm9Mo1qHU9es0xPSP934zAKn
EbUiSIDwVRREwq+KMn6sEYQRDFqR9bOrNS15qmpNSUJdZONtY1QV5zJu+HbKbK25R/ztREo+z3SA
M7t0dtlktp9Ltl7fHV04nwczXonFMzzlKLvE+K0Tf/JDtaZeCXDyVTWCdSXL/aaEOukPxLhH/EwT
JVUzFu0OhGw2npKxT+/lKnT71rUFVIYOC/ydk6nJAxaW4qViqwgqhcfnO2bnnfLYGtLAIFOgDkAT
uuJR0yrE17KQ5ldQoR1FS01b212yxINxcMeK7rqYlZ9da5b6TiqtpYWrAWLA578bz0DAXWCdovN8
dG5lc86cxYtLPy2M6caZPEQTOYxA+8aN6YcHlEkVAqHsVLdv0lzyWFcI/5/Htkvig5iK9KYjh7nz
VbeRP4vEInUWycsIISVRfuaORl4L2q/yJSlzqEsoCLpW/aSUDUBlqxRlec+h0FR+FEa7nnqRuN4P
6RUi38+p3opwmhTEpbJtZu+kNL16oTaISqFflhYh2jDPQHEsbB53lUOgjC/0pjT3ml2zwnaqVh+s
FNHZHRZ8lIBTO6FCR/OUFAcJr3gOMjfJ1J+NNuXNjeqA8d+1dHXs372XJWlgkYg13tViMNZdYgjr
N9hTGHfMG93F6aHQ0mMZes26i60ZnZxrr3Wxd6CChdBZ4vFJLbt50QJzMMzL4NA+Hn0q660knGWZ
lVfReusnk4Cl9TsdhXqpdiIexQ8oEfnwoi+x8r2RA19Pi4cG2XITL3VJ3M6wwrAhbJcaclJ3Yz3Q
hUnV5HObGk4VFsoylWdnqWqS5AtbXQpm7axQgwG1Su9Tay6Uz3yNSDlLvZ5OEmMLmPa075yfxaAr
DrX9yen2JEMNi+ezgKfPRa5QGC8Q6W2trMH6qZLt3R7LQcIZI+ULvR7mtc+DPa3GcQZ7eo84U3NO
dq80bVBnS/natVlr0i9pWmVHEGs78dv6cngGbyiHE7HJ4ugUQwoYbLFq95zUtWyP1arhfmdBlI3f
wLlezuXYmv0v6mFZ/2tSzKa5T4uGVkxA3sHUHN3Bqq3AFGMXVeQ4UD9bJrn4gJvhRyueVAGlDYrV
XKgLmOVdIecSP7VhLL8g13pzWGZM26Aol0xBwg8ieseT1ft7WsKmG0LN0567Tlb3maXY7j7p3Ln2
F722MpLiipwPo1/Hz5VNDisYzNrr/LTpx+Sm30KYgAENYBQ1pO86DXUKHQhhVOeGZixyZXuqMy/K
wQw8VoCnbV86CX/AM2Tvj46doEOrGSp72N3lqTPJ3cPcYOtnoWzRB6IaSoRBNJ+KXRmPcx4uQ6s+
eWJVulASqwR3LJtHiohOJiLX6AiPHMhMo8ayrkCYyYnUzUNLPIB5advE/laJ2b0DD0N3tDfHEd1N
aU75zpl4Dj86mc8J/YsxmYJ5qmeYr2AqAbfbc2z4HdWsZN9Y3ZiQNNllMkgQNRGHx+H/VaEF/luW
ifdjRpr4xe6M1gq2022Nwsmbf01jzuxjwLw850OSPqx2DTh+8iQTR5mm3pOiTEYZ6amatweYTmuU
M0zptcV1/DwnZYsG2h2zb3PhqDdOiwElVNZmvEn1wk2CdF3GaeeOyhx5Xl9/LRXEx75c9MZBV60M
eOM843en6D2YTrtv210sGkpQ4+xkv0gYqaik1k7tbQmbJZMQKHolBUVgrvsVgZZ3IA0ZtsnQTYoW
YCXhJa39UNylKQmaAGn05ZNOokqKTswayzsvLeYnNJDlpzyLs3WveHZb35l5q5ifDFOhaeizaY77
aAap/ntYtsyrzija4lM5r9Z5GSTBs4qyVN+aeJhf1LS1ij3Wak/fA6btLunWzCOQdzBv+6WwNV+O
Nk64aStAHVpttS9OhajXd5C5fCmpAb8C5dPaaF4dCUSr7XkrJuB7jt2aWwYjvAcRGKRLlfu2TpTJ
j4emQrwVQ+8+GhMP1y9AQt8A1TJNFhxT3EyWtB9l3KjYS1vLO9EYT6zQ7s1cRF3cyj4yOP0NO9IV
R3XX1Z5CLFM+Ik0s8769GNlUYvq3s7QPs5r0xMDq6VL6djZY8sYiXuVOcqhvw1ytepWSqtgEc4ad
XUov8ea9W1e2cTHxIv7KuxgVYwrJmyABKYbcB1XRP7jCdFDAulmZ72ZlGl9HVzQvgwH7a0fldjhy
qlVp9wiKln6cWsUnkcXNiMBcLSdfU4oRb4PHyzpgdxgfUMERLMUWULtb6sZhn0U88YtX6M56V5Wm
iwI1J3XP1zi3VP7cs4VhxalqyK9E9ii+WWiDwzTkaT8dM6sk1H053AyK231XElUWF0OV/asmqCb5
a00WwGdVlPiUpq5ynw2rb/tAk2J6zRVtLqKRGMTqqGtNnJz5E4YXNEqfOn6vp+OdS9c8P7tpL385
U4JPMrVba3jS6qFodknfqZReS2FoR7yrW1LTuoC8zExt0A/Z6g4PVjrmGTfIuTDsjdh1CTmMuzgq
kO3eLmODZjztCi33B/bBxis0iSE7uKseF2Hb2NPOq3tkPjU6yteJ9WTY1+4MW1wmMwpPq5A2rM3E
Sb56Zo/6j/aGnoeM58kLrMQ2XV/H/pdGcy2W/KCo7uL43ai22XnUlsqkgGrE1bEsZLpDsm7Fh9Lp
jacsbdd6N5AYRKzauLAv87x1+QzzeW4P2cw2cke2qk3JiX0aODlltpyj8LziQckUaewTlJBu0KyO
e58nGpqJCln8TeMZdXLqtRb5tLFoZnEci8R9Tb0Knxw0/cnei7nK60Ckadyyvrp6FxbNyFv36rQa
TvimcK5ZODvS5xaJUIdXcsQxVCFuDO2FDR7qfHQdxxJcBLv2xtbETQwMOj60TUxIYFbHWR4VYDH4
ECX+D5+aI9zmaskQjOkks9UPtmlp8pQy6BEwV238xVlTpfN1JdFG6NNe/Yu8owLziMVW0HJYbU5S
hwM9ypIPoChiOHklbg+yNCm1Yq1Vx3LXewneih7V8IrQeWVLV7Yg1n2TnGiyRJ2RQR/a2Typ26DO
BZX9JNlVppuq+NBrR7vHv1T0+NEE1lTVG8BiLVZanIt5nd1wXvvizq71ujsLoQ9hD05LkGNTD3y/
fbPOwxdrGL0+pO3FL3BWSzxWgszNL2qjxTLAcDbwAehYE/eyU2qylI0+1SJO96NW+HPdDPOdjqun
iHRrEZ7f15APmMDTZp8MUycTH4098o8N+sgu29EhyIOXifvn2u3mjkqHOyWhNpV5vS+JVPZ2fTsq
nwqK68Y3N+X/7DeYlOIA46athA3oPOV+aEyNrQEzVxO6XcNl21EX9Q0c3J5tiiiVh7Ze5Re380ok
Au04FBBkATIq3cD87bI5Be6kDFV9obekF5FpTijhNa/mzdWaXMZb+I6OFyACaOSN2Qu2MxQac+We
nTVbLytpK+cz+TLKC1ZqI/62yra7HUDGDwelB5v2gS3x36oK9JaoQ1E+5gR8VcCwCmox45CYEbrh
0zohxNIRygbxqJh7VSy/N6Ps4f1Cxp+iyPXRFyi/R3kcFCq+i79P2hIMSkvMnhHRoXDyi4EX0wgF
G3gHK9GC3l5PXaBwWtq1+ilOmYb8Rk76sbCUTt+TZAWS12ZP8ogmJEl3CVO441PPzX7RZeAt2FqS
XtQOwVwItsP+YnqjWV1g4Ws/KbBVe31Jl/TGsQpe3kDnUwnHaQRQ1SscNh8aJ8/0sz5LMQNYAIu+
W8xy4mH0RR6Ual3duXJiUvQV0uHmb0WDzcGvV9f8TbMlNiNNpO6jCmJvudTtbD3bA6gOv2IJ+Y0T
jUOgZ8dKth/MVSk5fblITWY6FW1Q6T3xLgs0edwAdYmDaoCb5B5IZmyGU+aQdBeBc1KHPeWh9bzY
Uq/2GjmA2i5d7OJx8dwxfWyUeBEhR0IAieaIn5rVYYg/6Da8KdUCxsEThOqB1galkqtRQ02tlyDz
0pPiVeaD7I31UohMpzW+ljNl6sT5iUKyO6Tz+OX9wfO2SoNjBv0RFSl0OkhO/h47CSd7Us3q/OQN
9sl1RPwKvX+TvMnsI/vymxIUCFs8T5vGDCmCea2rIrtoVvF/2NGc0fZbBr49gLJL0HQCw0BcfvBM
/6USz/WoXtIUQ+GLFvTvW6NV39ALiK3IbrzsqGdrfq+skmTtsrOXJ70jf8mZnfasZyOpolPssAcc
p8Y8qXj4X99/zG9eMHoaQix4yYDx0XpddQXYFureUKGlIwtyOnbNqONeICINBSmiRMGs/60f9R95
GsfOB/XGf7s0PAzeL0QIC635349Ba5KadqFqR0ay7es4vuzZKnR7jz4JW9W4Gr86PKazUyjT/v27
/rdXQBsAUjLROwhF/yTk/KNYbpjoPoSz2BEtEWh5VWs4PlNDvBEIlDGgLkKSsaS8ovnaQK6uD6MR
HO7AqnkL77icP5id/2UIAoPk743VSDPxarQbhtNMCeyYaFmn/tDIymtDZVbU0ziXTUYlLZ8/Mqf9
y+Pf+JPAr9BZU9i+asr2Hqz+opZWBApcDwExJAdpAQnGS5KedG2ZD31HfJSxmuLh/af/L0sRujjk
nHzbhsl8/feL72F8FcVMp8IbBndfxkn+ncrrRMy6p0QjmaRbQMYq/vtwo/NO63379Pjotufxz1eu
izjZ6meEmEBS+F6WnpHuJx2zmtQdWYeUU5LAxM4FhXhZvY8UMv/2uLfOE39pgHuvL78o8zo4gEcj
r8D0V8FeO7vzIu9bOThV0Kdd/DPJ6v5YsYsXHyzEb0vQYKIQdiCKQbOHFujvW6+w+5UUOOyoGKk0
+HnLpBRwUCdX1etllfs5eu9g1jkx2dlk38CTLv9z/4QvGXMBDWvM4t71nFePk+H1qWtFIAp11Lpt
EiEXuhROtX6goHn7bW+wJ6IOILcCodWviYm9IyFFrswrIzXdaW9U8ItZIV0KZyI1y/YyiRK7TkcY
m7P32iJvP3nU2tM9qnH3Iidt+qg19yYskBBIjwBLnLWbroZJ/+8XYIO+1cicdKO0aa2D3rGJ9012
/Qe79NbzjKIpJ115Xu+dsh3K86gSUnA2K+wVZwHWIoRjTcWi0LJup4ge+fx//CBp7zMomf6ZD9HL
X7UqPbdnCXbH/FQ2E/VYO8d2zVkg1BJHf13NejeBKes+uOibD4KL0jbE64M+A+3q1fS/9mZP/6Eo
TpbQlNTv7ES/7ZyiPadJUq5RX2baSA1lydNjouIU/K/TAZen/QNvTCPClFyMv1+JpbY6a65JUpXE
8zpUSMf9nsYb5aVSa485nkoEI5gWcNrZ0+f3H/jbe8f3/WczDiUE7e7Vxpg3L/WVTnQUJx3hM3oD
J0mHgxYkfSJPmCDrqLMH2QatOqq/37/2mzxVFj3Yc7DV2HkjfLqeDQyORUsjlixSl2p5JMu7qw6q
NsycvHLa1cgZveYyVy3qkj4VQ/wkdcJNwmachEEhgdzm0BzqqUqClVjG8rvmzo1+JjcqUQ+F6Iyj
PRbz1/d/9Jv1cVstNtUUfbvNEnT1ATWVVKj9mQ1bJhy8FCm+LsSu7HWr+zXNnvlR4uPbzSeXs3g+
nF7451o3pU0z7dnWbqIyAXJvUlj9PcC32A+V1uf++7f2ZjXcbo1O0kaZ2JifV7em1qTNzTVS3sRE
MFmMaLawSRo2yY/anGW7qeuT2yoW8oM289t5kieKjojGKzJRZvyrVWEjLTAzTlrUeWKaT1RV9d1g
VNNNxtbrpU05tnYA9zFIe6WI/bxW+teunig4o21I/qvwB7cf+jBYJlT9gVVePYVmUSi0DK0RaSBq
nnG/yjvTSAwvEp45Vf/NvamCoEPYzGDC2ohW9frOCeaQVlUjxaG4hdKREO5OO2YMPDdSdCQLRHV0
mMsXLKflB1jhNwPZZZYF14x9E28Sv+DvaWfD6GYVh9xotedS93W+nRujojdV69Od3Tg37w+uNwN5
uxySBY0gYo5w1/vchBTgmZraFHWYvsNmWPJ7DIz5YZblR/urN+OYS9FOR7SKUgIJ19V+0jLxuGdr
NUV6puYHYerxLgc2FoiEUiepPPqt0JLhP7/JTeFIP397nphUtx/1j00dUhBnQJA8Rd5YSTdMK7uc
gqnEDOXTuDTLY7K27WveirmM3n+yb6Zw1OrMnqANNwUpe5u/r9xQrXGAJ64RErL42VwT/RPlWt3a
GfGk9qclc8hmI5ILYAcsKNgO71/+7dP+o+PieAwmF7zg1fI1CtEpnE7MiNRDD4O96qR+aZb1aZCF
vit68dpq0OXev+jb0YTKcSPCsHu22MZdzRjZXCj5wloa1VlTnErNmoyAoDunCxTqS/Hx/au9+VSI
NsegA3t7M5y9sWRKL6UhoDnduWkbKSA2NHSwkiSlf2hX8pXKLk/4P18S4++m0EM5i2r2ajhlFRFP
bimHMxI9jU6nLOm9lTkbBHTtc3Jqknb44C63Z/ZXjcyjWgRhB2/CZim/3hoSS1LFDKTxrJJrrh3S
AQxu1Aw0DF/fv7c3CaIUixBMMeHhJuGC17u8jta/nee4/iHy1E2UKb1dBRml2+xX0s/2Z9fq58UL
1llmADyw1byojF9xQz8lv6dLK7OfdeVI2yde3PlIj/32ZTvb3M/pjDMpofbG358T7Ac4bcmonhtB
cdLXMUD7OjqCTy6JaEfRLx8UYd58vmjsUTltzHwNcc41t4pMRAC5s0fztpxn59Q7q3lLiNvvWdPS
QxLb2vgpbw31mE8yP7z/It58RZ6zlT02Fegfmf/27/8xZyHAtgZB3tmZPMvJHn1hGAiUrTm2xYU4
s/SDffbbAbbdKnJaClwIu65P2+tgEFEXV/XZcOvOfFKcWi33osS+8sFIfvtIOVkb5CTRa8O4fo0L
wCRFX9ZWmnPJjiZbdqDfpo0zPRbPwlrcOVIQXnVwnhUx/bRjs355/7leX58YiQ1YgAkOQRm65W2I
/eO5TlmidiyF6Rm2rngxCt0kytECCa9vxI64q/Pv+J7Xg6lMZRK+f+3r6fjPtbfqAuvfZi68OkEV
c6sQPsK1a1ZXP+uASNICoaPoNOvXQYrqaU67+fn9i15/M9tFGcEcKpETc4y4WnH52HN3KbvsnMV8
9n6GpunBlC0pUMNMmmdOfz35YIK8JjSwzm6QANJZMTGw8F7jVpE86iSsrPmZ3NR0B+YnjoA7D/eG
kw2hPdvlER5+E4ykNGtBNyBYc3BUffC0/+VNb7UEZPBkYTKyryaLHF1L29OtOuNbN549+nR3CvDh
szuZCNSsOJ9PnqPI0ILA8sHX9Gdh/ed8vT0ADiKIQdnsYFq5Wvd7FDwaoLL8nNJNJNuADjAG84Rm
ll+R7PPYlei56L11JO+uzbpG+BWVOCgShcb5ICfCsjp92Y8L6ir0+kYIhsk+Ngi2z7QS8u9Tn36I
4P5TSr360bj++SgYmuxWrs/aY8WB0+6q9dRJL7+1Z9C4oSKRrvpQ9KAhZUMFtJmswzxA1lLO93me
JL/70dgCDvICjG3HgvKl0tv+FVmXfDTmLCmPSq7biq/bLBYXD9Vi9oKfpZz3sVdn8UUYCbH2E83m
C3obkTylrZm+zplaeDunsuUTIOxp2seL3h0X2rmovptE+Z028axBnTBoEdGpyZv2jgbFeMGL2K2V
T/WuysO+H8f+y0KPvtjPbduA+4TboOoHrAWmxptQLfFd1K22Y1ZV0m/t2i79ba17Y8uoRAoTkERr
3I8zZJPHerCS3lcWbUyGnTB6Sz2aRlW/pkCO77R0Hb9Vs2ZXpJjp02NC+wni0ZrNvwepNQqKzq5o
o8I2OCl6THmTb5pDdlba2DJ3Y+nIfR1bVJpWEpj2upG68cnzOmJS51Ij6AFhzVR+qRG95HedNqjy
aICFuMWhs8kSnBEQhbTWAfRuTacnAI3lKLusawtx05VFHJnwBmffy+12/LTY7awFWk1Hm90gcjjg
Yn2fhK1DnjsQbOoBYaYK+SiHWFR3mH+SOqirNSGr3Z3s84J9NQ6scaQo7GXrEBVNXw/+UsNJGgh1
nXyYSO43rK+kyup6OxdhTsdzDBPSaV+Ab5qqn8uBxp7lpPOPEfD56GdIx15dCZnidioMYu2HUtcf
vHHpONaS2LncNMwTeLGnVjhBsc7oVMQyGGebCFdou6rb9buMHsE3nJn9J5muxZZe7Cz9YU0yJw3o
4acAjkbD2zsS4N5Bi02GCNL7BTiT2xd72v9Qz8DR6npAFLOr7ltj7cRRilZNduxsSInTqnb4NS1J
+1NVGyvfTfTky3vTiZvisrqxqR2UyWq1Gy9uDeoyo+0+raO1NpE3IXWxHEuOn7K1NLQLVcTypzOn
o+oDm6BzcsinpmescSD87CYEUL6O7Zw052bwBjSBoyG+Ie9wk9+oHtLikyWFM/+26PQVuwqvYAyL
jPjio5G0DaHRY1EhUKA6dZCcPDilzsZyPxq5yHam0SZDtHhzApsqWVGJCr6BJgR92/dhHM/EuPU1
s2Q0mxNldlQHqvbAh6sYn+O5RL7hTClA/NKQ5k/asbIMk2lTPBVZZer+OpbD8IgQSn92U6a9+17m
w66vS1X7kqUjWrNYg1EcLqiQ7a/5EkuO0gQw2R6pCqv5S7N5SAQVm2oXOMUqPm3cvUdRJmkRjqlq
PVKKm4tHUMFq+ViZztz7JZXPPqqTDNTmlChlp0CYrqWGYwYt3BQWcvWq70zX/Xf6hOu3SsvVXyph
AhmZ30hvvg19AWpX7Xr3AAPY08LCiNvpEGsyHpEmkAgbzhYKbEwLE3/Q9IakO2k9tRgfoJL6AKh7
Kw/Og3WRqsC2RlYXmHzyX+Lq3HazsQbmlBDtu/aGFuSOiqsXd+d4N/ctpe1W7VbxotBJQQhKkiHf
hzW1Q8D30DUXeqjxuFNbErECdbapvelDmp7I02M1MVgYvuPvbRIfFb49+JDFvLM2mnO3W2vpWPu4
aqwa2bEs5l2dr/HXPltkF1DY7GvaVl79dcKy2gaAabuvi9fw0cacZ5+NLPFe8hGM1I2jE2mtpvD7
TkoXxwevNhU1mJJ+FEcqRgCP/JIi7qlZ9aw4oDBldyMawmDmICdZAMknNPUHLa0W81STeppGOtDd
qLXWsf7U0MJudB9mXaqFSCmzG88sxuU0srCfFKrtWggAs7J3myb+ySvRY4Zs1YCIxb0mFWbk2nhJ
BWScQ+Ohhj5wYsud0EWcogbpvMWD2FoPS8df0HQAkPamqv7sCZa3ZzMr9eq+GXunPxGqhkwob/RG
4NldOuVYp03yGveWhi2YeXsyd4PQzDkEWIr8eEEKSVgmfXj3q5fo3jPptNkaqIsQDoHpwDJCZLg2
AfIJAvoIObsrj1lqkgqFTHtAP5WP1H7ulmGI69s+tyd5pvS1oqEWKDOQY9VZ1Q8vUk2bLJJgDC6l
6xXFRUzdfBLgR9WHyZvNE+claH7EhiljuNhDo7GbntrI0IC7h5zvdRE10zTkgSSi1Astzi2fZ/LO
Hk3QjuaxqxcnfY7Zksr7TUz2wgRS/xiMVLlZMb+Wp3TBRf3Vosohdym0QBVOvyK00AVOV3xBvaW1
p9EFjNeSHJft1NxKtO8cHRSAoHpbXzZXTITDncRNUdo11Dy7b3QLDRC+0x73Y7Y2h3ls1oYveTaL
4bKCunNu16GS3etop85rWtZ1vacKZg5HFXbcL2Cy6IEBc9ioDGIzpxWs0QCuw01HgaiJk8VhtUTX
/aBSKpvQdkvz1av5KYG3wN3boxHXzHC2E0v72aS2Vl28FUQyuntE2eUzXL8mj8iR1NLf8RjrJiTJ
uHqeS2xvxyQDQhC4pZiOQDBNNzKUzHoqNWqT404sKjUBKsDp2bGW2dp1VacYx0VxWhOzu6mXZ8Lt
5ffMyaYhzC1FVc5pC1bgbI5OmQQEZZnOJZ5c9ZDhVy33dQW091GdVe+w0NYBuqUSR7SH9FFXPxLm
iSSo6paoL8eByRDMaErsQ8l6qu2312lDC4q9zO8HgPi1iUwOrwVVr1tmqCQL1SSpd+lEOkK0RRwV
4JjTHm5Boylqg6fcFU+KkaPKbJTRjPeiMljw2xbEGaoaXYZ6VunpwVlBFO7ZI04IEkEc5v6kgTu8
qRa00oEik27caUmZjKE9DNbz7MklCRp+ZA1HtHXynay98keL2AUbtzchXByy0tm7ZjqxjXHrmB2a
16LaNRTvUU8Wp//h5HWmFOyp1fG3UztIxeohx544qRn1wynV3fymM1dNH3xbrPlNUTWlFS2Om4Vl
LDJrp6yzAdvSqOzF16TTW0HVNEa8Ywu8oH5zCttEeao42TeCuUv2uqmc7wpKqOQgIIscw6xyJ/eW
ekyf3gmnAtG4wEk8CMLa2dLR0fIOytA7FdLJOlmQzrUETeLQabwCvJCPktO5x89TNDddRsXkgQpS
/gQ6ba2Os9cBL2WHobehBC33VaknNO4AG0uhBxMt8+YI75V4ry4rLWWHHw31fmshU5sqa54CCfJg
9l1kYk3ll22qyJ96VifSd5raMHcMbkRqri4WCpPUsgMmHGF/Kwqz6HYEKMiCmYrSXjjrDriLNiOD
PhmUPglaafQ3mWH39q3T4EHzfBW5cHOuicyGx6+gCw5S9mUEmSu5htq6NEFPq9L1qhuU5k1H4TVW
2jyo2RyLiwQ2nzNmSwWRBVLrbcdNkf8TsRSjxebRbBVn0/yCTsltIRZE1F3/Ze4qqwi1GpzNLnNs
8juMmQQ0e82V5adcIfCF2FJk1KpFh9oOiId3k8TlimXdYCXQ7xtP9p9WNRmLC/YKr8Na0HtdUuEk
AslxWYWWfrMVK+2iePQW5i0qI/qD4g4F0FZj23viRO2TXQ8OJoXB5ZaK43s1SEl6QWtq7FlRRwiz
OT2RcOjLKgmrRJag5oFY3aQEsf1AiN/QXh88Jz0oRTkdM8ObG1jZRVH4AzIc9SJXqRgBWv+sCzWK
U2IvMvZrAQlk8RcuTXTq0C5rfcrazpYHBlFrYV/KZzWIe88o7payX5WD1WuCimGTtoEORM27ncaM
7ZKZppX2JNZNM1ouVVqc0rgDAjD/j7Pz2m0cycLwExFgDreUKNmy3cm21N03RKdhjsX89PvRVxYl
iPAuZoHd6cGUKvDUqXP+kLRCeABsyzszSCPZQxaLB54CKhhHiQTw5dYoCplOM60gyY9co3KqgkhW
Ofmmk2IrIxVpkv63LZGQuGljG4MXOE4qbyGXGaVrQFwb78lH1OZumgnVU+WYNTKBkuWDgKWXiMvS
rHY3PxlxA40gHhiJkthPuRPok8cqw08OcfPr3KaczJfMVMk+Zx5K8CDGTFSwjUy4TW0zQPtJsyEi
WBWB16f2FL6g8OrvHLL8IN+2vVMfLV/t4kOlF9GLEo3W6KUj3NjGbWII765atnHhDVGO+GlXt3V6
J7qKvz/Xhe0HCk1SRrJTA+sHXNsaqJIPCej3LDKNH/40gvP01UmyPbChZM44iZQDQsnN1KCazb2h
bMKEGFG4EUYiyeMQmZZ4kky1eLLVIVPvAoFBHF8ynE6sy5HD7d0+HGT2LRuTTdfV/nfTBv7jmvDP
tijkGKwk6JJqU/ZDbh0CROIsDxnk7ufY6g1z0NRBeGQgPqsP4No84uBdgo81+y45cKXbHirnU75F
SMz5VxNBEh8UhNnUf5qkiH9USN0OxywtoOTJPhzDvI+0P/BAqvHJEqBZ972SBz9RyejGg4xt0Yh5
TZE0X4VfN4dMr5ViG/aZ1t8ljarulBL9DdDCYRUdssIKcE4ZkymP993khMY2wFqQi0yLWrAQVAMl
+wUnlK4+9Ly/flVToPxXRujpuKmN2eNea9nbgYss85zBkKdt3mqYGrilFlVV6JaTgAZEfg4MUhXw
/NwAuPdXRR0SeQcgNJ0OORXmZmdNRTlsedQY/QYsSPE6ZhWgUbAVpgOHskqIpLIx6ScL+/XBGztf
KT0F4LmyrbRI3bQ05LMTwvSTs8uw0TWfVbDL4rWSmsrcRhOmPttgMkJ9N1qRbbl6ZEz2BkVzZfrp
C3MYPnEJ982WyJ0Z9x3FaV6+hgzCrEL5eyBgxpYKHmdKk4Pe8PPhihDFgk0QUyveY0lsCnSTwXa7
EziTUHcxwMxypDkDpSdJNKfG46EjFy6JoN4/tUktvsITEfHeNHPV2M88g0NvArhylTSDtmPEk1Lt
JwUJTFAfWJc8JXw8v+qIQLHVHD+2d3HVxSMkgipKIs/Xwmz45JhVYx25aBXrFbl40n0XQFH9S/EN
EX+pIAsrj7ag5rrBibqaniA+KeC/xzGTPc2qnN9EVu6xvBjCEtNtsklXrkag2rWAFeOlrVRFuyEO
5JMAsilv6jYEQO3jAw/adeyDf2YQNzLvOFNqAldXIl/KV6qMlzVdzdBR6aRPYPM/7LkK+a6eXCtT
whmT6wcF4ajuc2wqAcHSTsH0w6cs97VFPeJbxsn9oKUIRVZQDkj5GsCiwS8tOfWmFgs7Tor0QSvk
fIcwPYFIkuCAulYUN3uBWHh3QCnI1NbKu3P7+bxQSAcX1QMgATT5HGVR3WzQaE4DlZFBhZDC8dJO
JepepUpPPAhkGFlW9jsYEggcKioOrlmr5qalyPJX6YJspXl9gVCg+afRBAQ2BzKSNu6iUyKsweh1
Q0oeMhv4Bdf9NB0oGaYFVZCyfK3AHzcPY1LTtIL58TO2QkoCwFeg0SmwMG5X2y+KzgQP/iIzJ+cy
lKX7hjSMaeioTfAYdUZ6VNMpvhcKQgtEsRTyT1IiLtlYECvQjPduD31R6NfASIHSpDOJ7p69VG6t
+EBbHRTKwcJ79bva1v5O0jWYH7rWPUC+XLOqv5gqBx+JPfAoeGJA1Vp0M/DQCqZcG5NDH1bFJux7
47OBNP7TxG/kCMy1qL458TGGazt+8c0x8qzHMvv2wfFdarIMJg/jWnfSgxhAtHvJaNfxV81oxwEG
JjCGEhl6Ajc0n3Jjh0OOodpIhrOzclRTRrmGH2SO7eh4ddLlzimWBnnaJ0QnfadpdcoD0odc9NGu
CN1idsYiMaAXA6bkrWvyLlTkQ5aBNUniVxGIydOhsGauHgpiO3QsLvkSbu8jpZgSGE2ZDBgSYIFF
ZDeFs3JUFgv49ktoms+UEUAu/JrzoDU/ibFDGOJXDT3CZBsi27fvoyncK+VUf3e6UfOQJ10Dt77F
hXdxg2HBYKCAhl8Zn4i1REOIpp66aLDS1ySPys9oUyTw7+VMu6/7Yopdf2bku2HYVaWrc1Huaxuo
i40tHOXbEo4nGlWYx9z+ai5M1PhRVMmREyeIoveybMrFvqP0ckCgKLM8bFyowu3WEloL+U6gA+OG
VWuRDMLqCbZlPtYV1eJYhb2bFtKLPVTx34rg/ieD5ZO7WghwcqOmYbsXfdqvwIKWzXkW0Jq1xllA
ymaq+Qbae3eCyDsMMVXh+MyXUeVkgqhp4VoG99LFIUz0Lu1NZOvAfio4q/EIlDa4G6b/6Z2UfWdv
xPgwlkVxbGNF/agvzPzbsAoFGUo8thV97jCf/TbweFrrDM/kueIBbLbzTRVGJLtVXmb3Biu6holb
BLy31QAHxsVLCDL5z/mIue6ILpfa4TmNfKhZSRv6jw6PGrQFKJ1Fbjlo6ZpA5PUxbX2GhoFAW9oA
t0mXqZ01DM8Rhc9vlmmP3xOoWydlTOItH73+3+3juQiyb3MERch+0zE3uezP5zjbWzXs4/CsTwbk
+1wUIG/T8VUtLalCFFwiz/Md8YUXYLkCkb42NPCGuSWIiBh61edDmwOCF+SF4zN67uKutSVj1qMy
/hSlLHZJa+j3chfYr1muN6+3Jz1P6jxOzDKfOv7DNGJmUM9i5EwB3i4Ymbs8+YqmQFXjM0RBVQpU
bQUbdmUs+vFwzFCQ18FVzqHy3bENysoZM32cnpNWEd+VwW4eZgWsFmEItHpX+sJXTg+DAaml14Ag
0lLijvZdl4A0Hp+x6MIToCH3VXD4bFtQxXKLPEdSIaB2ezGvjgmXwAEiZfHf+c/fTbBvOskZeHA+
Ezz+IKXVcycK3ZF2RVLryCI1omxWcuJra2og+wWWXUMFyVysqUK5SENVmGkitPlcqsXnXCTaMR3H
37fndnmP8VW8G2g+wu/mBu1yBgJP4zPheabtx7gM18j11G1mvfr4HN3BpTT+3B70YkGBh5DuA5WE
pDHD6s4HNap0stPIGl6MOuK17YQ9FRQ/cYxqFxVAcxALgqm5sotv9LL33wTyWaDp5tCvzBioJZpB
VOWkpJZVvgID1kq3mVA49wYnJXuIyjj7UlRIwN8HaqzeVSH9jp09VYp8n6tq6+yDUBPVYVJOllnW
pyCcrC96lYsdhPPpserVTdUYm9Tq4PSiqhO2m2wwR3k/Vloi8Xw30PamWOygMINDUvgc6P5w1/hB
VW/MUOSmG5QxIixAbrQvWhDS58DVsz52ERIYOLSP/ffYCTX/L5WLYPqVx0P5t+hG+3FQO5ju+F6G
Anq0aicri7Z8GvAe43UCfQj8FhEUxNj5VullZ/kjCO3XmvcBjJ0ghsGlNuPg75UaJhdYAoOuSUyx
4jcdPGrdqdFbyOsY1KbqMccX8mNnh7BGvcWcldJ1QOMXrp9lGQrL9ptXJe8dHURFgeGsn0u4pfBs
SbaZqPuVj/Ei65rHBP8zP5MAAIFHOV+EgGp71RdF99rnStu7Ea/rdhOji5FTI5p63bOUpPvr4MZs
bypbyE+B0/cDOhmdjsOvMhU1ACVMUrOVtVhGifl3GYDZ+YgI9aANz3/XUEKp0Py+fLWaLnsKpta/
A00UTPOFRh3hwwsPMdXhFsVBDkbf4jKjMGDi6kkJRjdC7bfvt/YfPdD6YEtfpEc/wLL7bOX0LYMT
8wO7N+N/eAiiYqCez09oDagEq2pfpYz+b+3k1REMnrwTIu3/1ETE4iFFTKZfIQnOMe8sUICqm1/B
jG6+uQCdD5uhXEiTTZdeNMRNxV5tTOuz1trih2LFqKZlBH3CVW4VD/EUF2ub+vbaPh+egw1UkrId
WGtrCSSsfRQOKJlbL0gq0fMwBjsdfkxxMBpbozat5lVo2H7ZWW9w5Ar/1VY0ybgbxxDhI1Vvkl9Z
oEXOvteJsnt6uOLZHmOkWhJVKMKb9A5z2Gbs9XxLh0WN8b+oc5OXfWvXd7pfDVLP2wG+2rDHeToC
aY2XK6o4SqL07XYoKWqgdSA7r/Y4A9AnP6/h8gRK7El6Fyb7pOAkgOxvq9brA1/F2T6NpOZpGEKn
/0wrwfnHM84u//XxOOrPI04c5VcDtQPG7eoRVrArI/VeP5m+7Nh/P3iIOb+As0yAryD6SCDOtzaS
W6uyp8B5QX4CMQoLzZkXTPCyh1KNStPD/aJYk3a9OMT48YI35jjxbOVVsbjKQQkUKFZQAR3yqALi
EIf652bMUxqdgRnMcj60Q74pgVL4u9uTvToy3ypFDWpb6pL4ixLIRJG6y1+59Xq+FEqRcqO2n61c
kRF8HvEwSP116OIcCN6fXwOiB+B09EnAeCOjvwgUFs5jms3tN/dBUCGuhWKcUL6wnEOF3YS1oxbX
d1iSTvgwxpL8gPeIVGxatE/CAy5RZnRw7IKCqdxFza+MlvRacrVcF6pcbxxsgoum8WsXd5ofxnKh
4Uz32iZmrbugaMpfqEHWheeP+vBrMEb/uYL8L21v78cyXL+NC9N+pjPwel9yUsK6A7Ey5MFRMvwS
EE6BSEPd2V+jLiy820Mt8aO4iTHHGYnOpQXrfGnQPPYK4AJFkl7roRQPjWjKX52PlZ4UqcqmVKpI
8zI7c4yNwFo+vudtYN43hiWclXx9GUvn3zGTnjUVHhB39uL0Jzpte9yS/dexG2ztbsIs8XsqspwG
ao/UjT4jgDZ50E7qYxZxVX7w0uKuUpn/m1EQbNU30ch36e2k2Elpwfo8Dr4sx5AoUPrpCr8/xfSr
YeXSfltZ+csJzyMSuLmOqdQsa4iBSuyRULs6ovjUHvTEKLd91vefshTCu1tr3M5yYI4FVEhT7G/v
+nxwz748ZgvsUlGhOkJDXlaVI3AzfYPp6rEKUnkvi15+LNLWBwXQxAbgrL7zmlgzPmOBWHsUxPOV
zb484G/kIJ0Um8cgyPvz6JqEo28D+kyOQTf2D5JSWHsDtLqXtLq0dk1eW2fO9vw4IgtE4uF8LGHR
I/GVKD0OU5nvutDIfghL710JStkett30g3orFvVNmqy9QS/jx6xmb8KPnOU6IOicD91WvUTv2UmO
9mQC8a+d+FkO28qrgMQcJuFUJ1+iCXN7b5dvJk4yNVsgNRaOOjNX8nzQYcjo1Qgq4shmQaEFtoQC
cKQgsLCJojgZXHBVyhqn4cpM54c9nXFEHMgyF1VOSUFYqo6K7AjQzzw07dS8cLImslnME3jyaOb3
ZpKCjx8jFHQcFpZqDYa3i/gcN44/tdqUH4FXHOjuBdqmp7riqb2PxNXtZb3yyVCeQaua0tqsVrA8
shMfK3K52bHw/e5n5g+Op+gI2GCXXN4j3q0+lNSlfmCQpTzB2l7b1evDgzR6o2hTRz7fVRY/QCPH
ZFfbIRsehra2cxf+CFXcrC2sb9UIST5UfFqEIQ/WbYXlhrkSI69tMmUN1KxlOHbg7c9/QxMNVKv9
JD/6EAiP/BNim1jopTaDjJypE4+BO0iF+GBtbD7PKBWR5Jr4vXPEzkcts8ip+zLKj9NoBnemM8im
h8a12BelMIPNUDTVRs4daDoVD6zbm37tW+LpNBPxgeCQCS7GNqQ44WPNj9YISGvTg7EFXiKGfz56
U6lXTIjxrpzpi4c0dUiaPRafLkWImUZyPmbYgSu3Ii0+lZI6tpSWa+ihUd+EXmOgggNUMQU9GCjS
p6EjU9iTQBsHq4ZKBrRIjtOVN85lgjD/HijRPBtRQoGCfP57VCPEfbcJo9PoBxr4xqLv/D2ywFRG
HL0EhhnyDho8Jykjy5OHJi63NTa67SaiGmavbMjFZ0AURUx9TlTUuZ+yWJxRjny7U7WAPDFu/ozA
GB7DHpvXfRsPCKQ0QsYWJQf7ZGxaU43j+9wCEHL7UFz9DVSDZR49eHksN0gbsUanUx+damFM256z
cyeVUforSbpfvTxZr5GWIXua++G0CaokXInvF18hS0BHi2ubb4K25+I+K/qyLwzkDU+5HFge30sV
0xD2623XNM4PhT79I7pp0UpKelHagMlFL2nOGdCFpRe5CEAFnqOTiGvpiPBesi2wopc3UckzLlWd
6DXTBwtt42qcUTDNow7O4K4ZE+xCA7n/3HMwV2rJ1zaBnvhcqucXceOcn8qBBwn0GSs4aQP6IG6Y
w6QYxmKSkReJZVfLRusx8JP6rhjtYst3O62cgou0gvWYexNzm4j34fLxrRgz99ac0AE2o+AF6I5z
nCW5HlNLT19NSTeR8Imq9M8wJf3x9gG8iEoMjRutyWfJE4gu5/ncgezi/WxwApRBFHdIIAl2oqKY
VEXjwehKe397vCsnjucoPStqojbd7vn3vMuNtSlSOmAd0YkMq39u5bThKabKGzMy5O1k+PqXMOA0
3B70yiQ52zq4Q16H1Dbm9X83aGInyFj3anxyUPr9DN2bsFIpJnrmAo9qaY2SdW2OuB6hA8Dacs3M
f/5uuJGngQmVLKFDHdgIikrTRqXqABk0RFzTDIABa2rqrARXg3/rWR4OPZK7fG6v44N2catLZQ8V
fbCTU65h6SbnIXpq7SRDmEmot9xe0GszdKw5EQW2oJAhns9QbwUhFarAsbPwVB8oVj+Xyoj+9xRb
AO2MhEetHH69PeiVr0RVEdOgN4AEAU3w80Gn0JQ0ucuko9RKTukGTpyctD63tkFqdFuyda3b5AA+
H6zYtFa+0Cs3KbkoVVgThAjF6WVDD1UHWY0N0z8GBR59rgrPpobsVKsh2s6KD+zUxDAxRW8deVw/
bzYlvqGUYSFdu0mT9vvba3Gx2ZTI6cnzvmUT5gz9fC1CEsexBOx/RAFcvjdHA6hnJDrZ3qYNwIOV
7b74fubROFc8QOZzvTSPqFU1SEQrh0dbihzP7zJ5X/nJoc2RiEGBe3Seb89ubbzFzeyr1dAMcCWP
bZBE/ybLF6FrVV2fIeJr/o7SoFH/jxkilMZLElAMmcnibMlZXCLWo4fHqCp/BVILIamxkhcBRo0J
5tH3j09w7u0ZgMAo7y87bTSF45hyY3yUGxF9AwKaHTIrqHeST9d8Q0Jox/e3R7w8MDwfFQpjs48o
NrOLOB+ZQU8ZroyPptziM+F0CkBEmdJHV2by2mpehAco4jwcWU4IvIq8rAHaaDkq1Fzjox0T6yTw
/f4h76ym3A51Nk5b2/K1eyUEYb27PcvLg8PAc/OdmgShYqmIooxqYgjTiI7hAJRsM5ZOKm0lPUoU
DyC+eIVbBqnv9pgXYWmeLO1EnNX5QMDonn+K8BaQDfXb5Ng0TfHqRzBiwAs7zidLGuwXf0rHv75W
Z7gUpGGy5jt1mVFT5aJjS6EV0hG5w2JfiyaKdCnRkiPJjf8zq230s7NQC/ZS5hu/EQGMUNSoBhUO
d8jbXYxi8GAOVB+OR/wME6XuObEHL7FIJH2MKDPoWPGRxtTUeXVsJIEnJ/1Ik06yXm6v+EW+Ns+Z
fHXOIBEXWx4vGNajcEopgeIiIzjs5IP4XY/UbW3uy13kUDJwwemVP/M8AOgOVSM53v4FV84Zb+e3
hH0WMV0WGLMonOxkouaE/ECrfi2nMtwnAa2hDXYIwU6e0lT5aJI6lzO5gmiM811dtN0UmhqDpBnJ
caraWmyrwKF+bdpl8SzBSruDR+v8gWHTtPu41YKG28APV3BMVz5rmtnUEoEKIR27TFNTrCQkAz+E
I9hMW3JLxUqfulrq/siUlR2PZkRvnyCWFitf9Vy7P8tsmLpNTObuBT1IF+X8C4PjSQJX++kx0+NY
eHHeqeMdoMlsZVevzI+WKy8TyhGILizPldkCq8+yID86kdC+G40N/Q9i+kZAGHphOYLPA7TjlZvn
8jEEso5zzPMPDx1KT4vLrlIGXHv8ODviyjsEvxJfL9M9eqEtBShJC55JJWt9K3Ott7/lVkd0QUHU
rYaO27X3yKo3kydVfbz2KLpyYaCSA1WCfihvo2W2hSa4EiAFlh0VrQpDr4RS5NIWsbsHNL/rYSVD
vzIaKsAIWLP8MCOWTddCB+rQluwoNLa2+graHClLap5W8teAxhetxOxrw/H4J5MBAg4FchGz6YnV
hVyDqIPX1kEh13hjbah3if8kzMl+3A4WV44v68fZBceD0sPSkkoRLZYxGE/AvjC0aR/62Acd/DhP
Xm+Pc3VS2uyehhQEWdriIKHXUMSEhuI4lkn5Q3HgNqFFT5e8ULqVCHzlzkNBgfoN5s6onS0PB7Ki
CPegOXE07anFNUqpugd4YcpdOuHolAtTeUHWOt6lk9auaMldCb3cM2jm8nClv7PsZ+Ug07VQG/Oj
XGU4GOhmzflPfGsvYLE+t0285ph9JSoQ7eZTQvZLc36Rag8j4FAttYqjJQfqN+wr063gFYb4WJo8
hX5ZBR79KKCct3fz2jwR7gNrwvOeiDTv9rtHpNJUTTRqVXlERqHaYIsQeaWWFFttFCDzkZTef3A8
9hMAukp7AXA2/+d8vHSEslSNqXLUaQ0/4AggALfodN4h98JGFdBD1/qFFweWUeZvnRIURRv6hudD
SrpNmR3biWOAfOouTEfxOQkb7AeyQQCmvj2/y0yJhiBNG1CRCNKjC7i4RVKtKYB5K+oxVkbxbOVV
/8XuIa/tsgwIEjqBpVHddYoCRTaVUlywKusetMCaFtbFcZr7koQCKmDkD6Ru55PWaDuikaBoRxzN
5Ds4p8MJryOYBnaX4zpo7HEoi9d8HC8QyORKVHngWtAOnRXCFpPP074Yg0RXj5hHpac47FAJRBj2
SzsKFTrVMFS/5UHDhk5uplNe1vF2CCz8yfBFxFq7QqBgrMPh3+0tuTji/CiKMrRocSSkUrL4UUWS
CFluDe0o5Wn0uxNR6mNl0TsqpGM/yO7qqAb8cXvMyzPHmAjdISIFugw5o/Plb3isx8Vgascyt61f
MZ58nyokFiCNhap3e6iLuD9Pb+YNANef1ZTmn/LuC4adOM0XqH7shl5vNmis5Om27qU1ybFrJ2qu
3RISSQ71ZTU1sFtZr8bAwA0tLR9p6+s/gw6LEBEo4q+B10fqtpq2dgVc2zz0RcFCAWjAPHixkKY0
DkXCLzo2rZyYbmt0EA4jgRgL/XXr+9A66PncXtBrezfLx5GdEfsvYLh1U9HGCGrtCA1Bf5QCS6/2
aT8gilF09pr45OXu0TFhYmQJBCdGO9+9AjNdKUti7VhHmip9spDH0LymFrL55/asLu5SXk2AM9hB
WjUoeS6+AuioAGYmA5diTUaVWG/m97iT+PK3kFi2y21kzbe9BssD3VorXTmkl4eH0YmLKPXPmdDS
OJiqYZmHrWkcy0hBFF4q0fjqq+oO4aB6G8C7lFzHHKvd7TlfHp7zUdXzxU2TKkpTVWJUeeyeQ2Re
7gtIUPAyVOO/GHL0yuV2bY3JYgm3pOkOwnzn49VIG/RYFppHhNpTL7XV0KOUGLmVGYgn1EiqTeyj
0ozvS/t/zJS5UhxAppXLbj5m74JA3AWY6LSTeUS0CtvNVJejTZhPovYKB0W3cAywwPn44s6dLWp1
pLcXJfZusPBWrFPzWKWJfgf1zPf0Fv/KLZBCE3xsYla/b4947RDRZJTJCOnu8d2cT1IagSgm+HId
m9K0T109qNluiPDc2cSBCmNayQqauo1AXniNB3R9aIYFNalw/uc/f7e+AzOqDKStjqDxQxyS/BrD
wpruYV0r4h5bJlYejP6azewc3c6epBAcKLfMxSaEjfHdPh82GUc7j3FTPKHjId8Z6PsMwNyKfzYt
tcZNU+i/QIWtLQolATJs5kfPMyBC6tAzh8+G0bmcdds1MmxjqTy1UaCiwiSakxIprcff8zclUt6v
Sj1qD1ZWhysjX6z3zH+wwOTS2mDBl9AFrRgMgfpedYqDOEeWQdG9qu+KvdZHEcIrZXCIsrReubSv
rDbIJrBB6C8CtV22G6qytCHdifoU1nB26iKoHtEBrPdoPtkeFk6Kh4996eEFWn3T+0Za+YYvU0e6
53N3cPZP1udtP9/tMg8MJ0fe7GQiu9Ei8yA5/0xQudNnWRsnfW+RLOGVahqSIHWJ8vxOwujcvE+w
GF2J1xd3ID+FHYfHNEMIjKW0aTkkOhuQiBOMKdxOg0nDYXKMfsVKb6xUnNSLK3Aei+YCsDLqesAW
z6cd1DH6ZEKvT2kcls4mIK19HnurVTyc7sRjPbZS4JHM+ggsxWGOY9MsNlfh7EP5KYygRuqDFAvs
BVNK98Q+qCXYJQXY1caS9UULDcnfJaLrD3kjanqAqALnT2iytmhowda3NmGRTM+pgCb6wYDFzKi4
cNkCMZp9sc9nNqWITjQYApxUpFK3UzGbrplOvY0wbLtv2vITaV25Qn+9uPMY04a4idQM3xCh43xM
EJHgMK2gOeEwam2cdrZRH2glTRMSeLJdfrw0PA84A/VnygKQ8kWMAlrk1L7RNSf0WfRTKeg9Evul
XWDJ0oF6IViXrq1iT4mnPNuEttaiKIJF8oeXmhnTBZ17AQ6N5vNpd8h2FINctidgTeFnfumPNo2C
facPmSe3tXrnN+oaluviukek3ADTQXhGztpYwnyGIIY6NujtKa1Q594UfNJASAxEZdpR1g+9ldl7
TcXNz6Xk9P32fN9YbudXw1zs4anFX1iWGct9VksBzbxLTxSnw9c+kbM7e6hba1PlQQ5buBLjDutg
dLCaLOwfB8Wpf4YNglVSjd7XfSuUFtpcJxV/e9TdP8d4VO1apFvukC0OXK38EhY7WVKduxha3z5q
QXqvJBCX4ZYZ8F4BO06EJ+adb1kyyl2Ni0p6MpIx/tFAzXpskG9TXR1pDE9KlXSrtPQVoASHbjVp
6v3tJbzypUB8oaVCRQIc+ZL04TS+KAK5yE6lrYVfKpTUPoUStqkYFKJbFJTWSklJvXJeVHQZLDYM
aWF1uWVtmqSY1Cv5iR56/ShUK7nDAqND3XKaOhzi9OKz4wThS6VaWev63ShLmxyppq8JrNVPKWJL
z+NUDy3acDps48mqjlTqpy3Qe2ebGmazBa8ofaWFmbRuIdI22QzG5N/Vmpo9axDENtY4oUGaaVxv
UVbpj0kS8pC6vazqnOUuTubc/eP1CxmZFtniUxwkB6nWUs1ODjBkPGqwlcU2wKyL3G0M0f8EKuWg
tZ8gokObTgs8jLOT8n7m7Ws7rFrsZpN1ZfRbTKX03ZlCvd7BS9MNdygpecw4mTFyUz6zA2gdtKIs
NTSfSjXNpc3tmSxdTkCHYrPA5QfEArgMjc3zE1rR4qkLbMDJeqK69nQ1RpixROBko1Izvhstpxi3
cMeNT7QyYgwK6FXcI1nrvwTYgH8Vvd7/0mR6Z1tcqVOETrPJ3KmylG5Qbvnv9o9dfE2zqLIOOBkj
LihtIF4WLwAQ4GBLK90/gJmodvTtlS3FggLVUw2GlqisbYfK1h41EgRguybybg+/+JjehqfUAQsZ
+xGIz4uliv1UgPl3UOnUknxf5NjfJEpGwcO2Q1L18IMaBRRJ6Wnz3SIZRF2PFPF8a8rJt+pcmtLD
iLSQCYSrV81vGC7b8iyWbIk/GerIkA7TeJX5vMhN34aeqVtcs7QheW8thx4Tv2iCFCX/TP6ElEUW
bTQQGK8SYmPxJte7/wI5HFcWeAkNeRuWVw9vO4CKCsDw82Ez3zbpu4608GV51FytT4q9Pebxt7Do
c3SfIDLuzdrisBmNan9Ksg6aXEnH4Y9Zo7B9e7uv/ho+DJAhgItNeVmuNlTMpGaI+KERUoj9yZD5
Xtem2osuIf7t4jeozrpaznSkPRsT0/tSxBscpaf4M5XuZiW2LkLr2+LQH6dARN2VVGRx/Myybzs5
k7NDk/X/IlN03pTXKG8VvkbRiA6Ta6noccqhikTW7aWYw9m7cDcPDR99pk5SgJuT2PN9SfH0k2uE
6g5SSGXXDJVidIkOv3Vul9fbQ72VDZdj0SNAIIPSMsjuxTSRosrbrk0KvAbC7F7TUlj3eSqirxDk
iuJFDHXxY+wNyX5uO7N51SStQIoKN5y9Q9SCQVA2SvBdaqgHP+jUJ9QtiMDCcMErV/96s7NeWy1M
lJ2M6MX4fPvHX1snkmHq8ORL3LlzAHv3hE6rqemiRJSHflTGF1EFx3is2yfNN/2VuH11JFJgUgqb
p9wyBUb1uLKlPCgPgSSru8kMLERxedN5WRn0ye72tK6cPEIQsyIQwAdagpYc+JqDrynlASN68MUI
3PXDPW4fwadeqhWUtDste0adQEe1ZMrsfuXgX5krpgzU+alv2+ZlnV+OJ+pqSXloqiz+3IaZ+UVM
ov+hyL1299GZMpBCvsuNBi5iiTeUirrTxZh3BzJ7NJAb3EWlXDLuSS/SJ0kywyeq+q+tGqxVnhcP
RCCcoEb5yBwIMfSKl5y2Ku9ky0c4FHlhO3rMWgurt/kFv7KUF3Gdci/EPspohNdZXOL8gDZ2ZEaq
XLeHyUoVb2gkFQ34etrL0ihtmroWd0NQnW6v6cWtPZOAaYjZsOMwc1s2TEze2FZpGuWhVsGJb+wm
rbwCddYXecDtEWmzwvpSlLWBkrQfIB2W1Gnz9/ZPuDJt0GgQu3g1zrZoi3tFILUZqlB+7unEWMhk
9yW29uo0PcR2j4lLQWXKTdu8WzlNl5tqUleyIKcopFkXPAU5T2KjRw/sUOBwH7pKJyVftQah+duz
u7yoODskcJSdqT/PPKPzXZWiEqQU5t6H0MG45rWHqYDUF1iW4lhPjjK4YxRHKHU7kSLdJ7aaN7se
BbPAtbGVLpq7ssXR99vtH3W567PN1AxOB53sID5w/ptqoIwdin/dIW0p6FG6rLAX15PhniiTa67v
DMk/P/Z7Dzeb8l5rMCC5/QMuF58fMCNdZiYlftHLRWnR5W2NtD8ocqD91UZJa10p1acPf1FUhsHl
zZWkGfs9J43vQ77Z16More7QIYD5I9XSI7Ud2wN3WT5CpuvvZoHX1cxkPrBnlyQNWHDm5CRAXahI
LCYXlQ2SsKaKGx0N4Qebe67ZsBly6yrVrEsJ7LJ/KamT2xtTBGPzgMV8tcsxJBu3aHNQ6Rw4rtEn
I5JC8IS8X3h5pIOx0Yw+JtVLhLC2mQLrcoMuKvqMELt9PApw9dZJwwQeoZZVw5tLYrBTQ9YoD40i
5z42nIPdZW44+elnyLFh+ZzYIPhoD4xgt62uaV8Cx8z5V6FEVj4jLFyjqUrFU3/RzUJqP/NB2Xd5
NCbKTwX3B+ff1CmCR56kQSNqo643H2femeLWg1mbbqdQmud1GcKNRZGz4ZBJRXNCmqM8+mXrlIfK
KLRfEFcEnM0sr0bVJT4o+RbpANPYlBV2hbR523RfDmWTn8hBpX85StbO3ey3iWQmy1K4ECORWOyy
4b+wGJxHPcdGzeXsNTY669bk7DsARfYmMJTu0RkitXZxKalf9XhMXpKOor6rJ76DLUEnQFj7SFUO
+wJ73xcJUhfrhcWC7v6PszPdcRvX2vUVCdA8/JWHKperUpnt5I+Qzk5rnkfq6r+HtXEOYtmwUBto
NLrTDdCkyEWutd5hRjQfsxj8pqLTrE+BDgDNTKY/aRJHNRVpSiHoW2IMcDDxmvqVtdaIzn/jGMoL
8t7DlwTV2PoHbd/hYxBHRbAlo6x0f3DmcH6tIAfUvqE3zvhRhyGi+FR84i8B8nTpJrSDLN2ZdVW7
B63u8LiskxwnvDYeIwxbrDhv/mWRkB+uaXIVmz5xKfRhwOD+DLKsL1deN8uslOuQqCHB6bw3IBFa
i7rJjEyvzVuzeXKNUf0eudja+3GAUqqf5ADKdGTsxUZJcrN7AVAy6cEGwR25wapefc0sL8S+JOj6
CZNSirL7vGP2hySaEeXxbVIaRKU9o5rXArF8By+Opfy18IfpkAGrXFyvqRuHVDTi9slBX2xrY0E7
+LmelAjp9z2AVmf6jFRfiVtWk39osc6EoqRrT13auD+BA85riDgZBq5+j8tVzwUEH8Zb3HsD2jh5
p9sN6vS4wSeBiRSlUEZkrEJNrFx2y9K+/Gbw0LjopA0dMIRFkgChGAV/p2ifON58KO6faUT1ETAl
DffhY64hPd+4JM1OVuafo6mO9kEGNmpl79yYMwoRYDMI/OQsy9TVI3Hsh6DFWrAV9gMuEMNL3rTx
LjNKbWWoq4IAvQxGcmij8A6HSXEZ+3WA0Tw5RvMpb/T6U5YWOe7ooSAyZGVUa5uhiqrz/Vvt6iUD
M4W8gkUG6059YHndVIXTjbVeP5laZH0qk7w8gA5XXvQyn/8oSoh8PhjdtX0tc66LfWSb0udPgmYl
5H0JUkuGQi+8TphHXHko9SIEb/+EYTSgh2tD+MMXvg33Vmy1zYbHrfhnTJCb2Yq5U2Lpb6Ku3LlX
626jU+YAwQcFSFKw5MnPWdfyqnKsY0vT5jCTsOy7zFS2mt4rG30a1kD48tgupk/xn0I4NSdqfctq
3zzYYBaayDw2g2XtuA/G30mmN9p+xtmxpOPQJp/CCBGqlyJP0XN65ycH6siqc0jkaxI60uUuM0Ub
TRrOOsfA4hD36KqhPdCMx8ayEGBHZjf/aHqlou7vD3tjkV0pCYmMDkk/TNvLYa16Mtyhd/Uj7hje
JtfcuPme8VD8nUVhoX5PbOQN74949WSUahfg9KA5yA7lEt0pIkx1FS/Qjk4s9O9uZRV7bdb0B0RH
jN9YWXqY+GD9g7izqT+YlPqqFVT2je8MFYseNERO4veSChSOLTAq3dCODUyEcz71xhcFMdQtDn3K
Y5pP6iGzw/qlUiW5+f7cr6IWeDK+L1KksGaouS3Otd53OX/oacdUdKL1sUmdv+qNhxh4iKrrSjvy
OlQzGugmBBAYD9zp4vlIf3IsoaprRw6rlOdV0HiAmq77EW/cbUFce4QXVvyp0cb/gsWmPh4mfUre
vdyXv2IxZ3MAWI+ih3asmyA8WaVNyKyc2cCnJpjmH0gTm5sqD8MGgloRliv31a0VR/0BEDxKdoCJ
F2sgcuT3i4kVn/qAjhIS/9jO6AAJaWs48crnvd5ZKGWCHATtL5PgJSg7zO1ctWtbP0bqmBrHXnVx
MSnz8IDloR1jMmF2vwMlneOXLCj7YuV7Xx9lanaWDmKHj02LVh68v3IUI4lEiRepfVTmAGeoELl0
sRV9LF6dyom3NDKsFXWAmyNKGAtEA8m1WAQP1xp7r6R2ejSKvNplmKC3vqoW2qfKa+zdoOj6+78m
+T0lJm5kKUUu782/pmj2aCwgN+scaw06qDGPRr7LATOrmCZ19cpgN74m/HKoDTzxKNosFc9tRbVw
vHf0YwrJ8XUyUvsLSvTzkz7MtZ+qxYg6oZXG27IKnJXU72rXymYTMF/eNfgUXhVwxgGx+yafkS4r
Q7Pdq+mk8jJO56qEtomg4cq+vfqOVL7ZsQQEtHYBbiyKsSo+VDxt1JqZppW0UooP6ASlxxjk+CFD
DOm9KwvMkTBI0xcCOc39xXh2kyB/hxXZ0bISZV/VnMzKi7tNRG9zp5WpdkqVKP6mZYPx6Z0BmJF5
SRgQJ6Rvs7nYQN6gWIOli+bYJZ3+SbVn4zUFtbhJsLqo/PtjXT3iGAuwkUXkBXhEhn65WaOcyO7F
ZnPsTbyTrLBLnxpuc1x1BkAMGrmgryf1WhX3xrcEds/+oWAM7MhYjBrGMHKKcNKPbd5Z4aYdY+Vr
U1velwGLhR06T/3K5rm+ZgDXIP9C74RQACV+EWLnKHZtBfzOUQnM7DO+EEHz21YTR2PL2gVlPt+O
zeR7YEnxnxwY0gG9oCDyqEvF5aoA4vXRMUiBUCshS6EVv/w1+E5xtCJXHBu9dPZqLt1QQ/GbZ9ta
vL0uyMFvpkFDLZm4K7Hplx+47PI+ahxtPobUEPKDPtsk54Ma1A/6WFDZRQjdHbeTgVJEjYJN81Wd
ec5gJFOaQoBESqrk2/0tdxWy+EWIhUBalVKYUBwvf1FlZsCyse06VlMXIjlka222CWJSpCMuYSgK
ItvtxpswKuLuoSDzdr/e/wHXe55ASdSijQmK5grCLXJXhDTPpqOJSwfYeSAyG7oYmf0417Fu7mOc
psefMMWM1WLCIivn0oMvR8OdTO2tm2dczp2A1VnkC+Frj0LtfMwcPoFzTPsW3L6v4NiIWkw+lmH6
a+qLtN+F4VwmKPplqfdFT0zkY+kE1Ih3y6k52kpEX24WPomUq5BqleA0kMlc3M6TljQuorLja9gJ
z2yfp0IhcQT21bXOo1sqiC6qRh6ZlOan0NZ2c0CBN/Pn2qnLg9JFHTA6Ysa8dnwXW4bVYsvwQCJi
8Gi4AmYGc+EhAeZh1EkhT/gjJez2MQLe0WwbG0HCQVjixdLwdd1Xg9DzdyadcnyKm29ZPM/xKyW2
lu6qxrroz7VrVA+523s2lwGw499D4YQPejVM2d4TWZrmfqaNRXVAyUsV6DkH0wYdnCBbiWfyjPyV
Br79ILIT1AK4DnWO9eU+KrJUCSIlMZ4zDOkeO3gvwo/wGlu7HuQHvxwHphKdEvwBiCJXl27WecJu
M7A5Tqbgbogr3pT6KEE4ziYr8LHeDXlR2psinrvcB+0CLqueWmCT90/sIl4yXX6G7F1QcbhhiN7T
2K6NUnGfUwvLKz9X+NF+U6ONAE8YouXKcNfbjeHoXYDGpMUIa/Rydb3Mgpg62e5zb+rT3k2FVh5M
JcA4tozSTZ3F09ZRNHurtmgxrXzZW2PDwqW/STEHcTZ5df71eoz7Oq+mIXOfFTJ91IkoXdGHCkb9
AAI6VB4T8j7Pj2JRfIHkiaTT/ZVexEa50uAMEGCnjcCjbtk2hhqWDIKE9FlpUaAzoZxsiVjWflYw
MWiEUB7bKF57DtyYM5waFNGlzCRvgsVzQCPgW6naec+k40m9zYwER04aSWJrm3FyDNsRQyTg4J+M
ZtT0lcN9a8Zku7jVgKykMrkYPMR5CSg2M+aYVjtn8LJHkQTGi61qp7aIhh0VdHd/f5WXyALoCm+W
7DxHZOOcr335lXEGCqd5FuJFTUMj2YrEbN1/gBZqX0vLRKc7tAZPavINg/21UFMRnqemokNJHyb+
mLuZ9QXP1iz7DJLNnDaZFQrL8cXkFOGps/ugqfxZnbV+46mVeMA/ZV4jMi5PpOxMExGkFs4b208G
qL+2aTO4Sul2mvGMuV65E16iJRvDa7yXXo2FsnIel5+IQgytFtIb+FAs1rKpqOr5rBeUxI4hDpA7
rU2waNfK8clOhhlL5UT73A/WWhnkKvQxMV5MQD9MHHWAuVzOcIrmrDIVsG69k2ihr1da63yld6v1
6sZJ0Mn52uWgzWhKBRPNrmyMULnbtJKUtYIxXh4PJi1ZzbKviikKB/Tyl5TehDsidf4X0Tkezt2e
Ms/bqtTGwd4rihgfqtoZ20dR4HP2E/FhD1O7+/v1rTH+9z0geWjoYfNqI1OQfJDLn4DeSYE1dK0+
e0iNhls+chWiwAr42U/62lG2QTinx0Soanigbqt9a0bYf3R7jRYK21jiEGdsUOUfkw9NQAio6X+V
zrxBjc0LAmT746l/LIJaL14xd7OnDQPa7dcqjCJ7l2kGPrzUjyLjUx6Ms/UwTcN0tiqtnw5O0Kvq
JmmbfngIrbwcdqEZGdGm09XwteWJH+1BUnf8QeYhleEaM8hzpNcGXa1p0OXudmj6ovPJHxQch3LE
E/k57UTLEvfbyqehmKZbBXg+5p0DAOR2Z45jpn0CVD0dmtALp1fNaHVUUGEwm9sRP0fnRzLO81c1
Arnma1EOYef+97g6EFD0iNNvKRTVWGdxSeAY6kQot0bPaGWr2t7Sh/o1rA3lQ4uV4tbK87p85DG5
VhVdpG2cPmKV3IImrDKI/XKj/nXojTkc89aqvGfXqOdNqaTtoS0kzL4Qk/0pxTTxnR0URuTBR+VC
BmCphrLY+oWH0AhCV95zX1juNkBu+lPfWeOWFycGxfcX9er1y2BIeuOaw+TQk1yGmXSiPdY2VfQC
7m3WHlMrBs0GiFs1/JnWpqAmp5butk5EJx0yHZy2nU6o6Ta2ougoT3G2cvKvF5xfBNKJNrJcgyUj
qA1c2t9wyV4Kt7H+EdjbfyNFn+gnSZcvrXPW2gtXYV0uAWEP6jZNQ5igl1+Y194UwysMX0rL6I46
w+5pacZP9jhZK/fu1VAotsEtg54otXfJVi6H6qMhIM+y9ecGTOOHXo+nD0rdxLiowoC5/2WXoRwx
M0px9A1Ig2nGLV/Lg2jCHkCTfcy8uFZ2XVt7u6ELLNsXNsfbV6rOO6DEi6iyGU0/vEI4H+//Arlu
F/GTJ5UUGKbiytGxl3yJaWz6qm6y/kWNHLvcZujuZ89hLXLx6/5Ab+KOy5EQcPOQ4ZM1QWvxBesQ
ImCKVT3pEGj3TTsbzvM0YvixrfLA+ChKtGz8WmhVRBKHGsgmHPVc2XPvUgP3YWvbyletBwH+greS
Rm6R9SNejmaJSbibWPToMZS1ve8d+ToWWwBavgehZwzOykP0auuzYgi6IvBG0Q+k82IeWtP0lGYh
clId6Z761tFekT3SngL0UP/tG2UNo3NjPC43SWYh0tBEXWxHbWi1RsNA5aUf5nKTmUH+i5tKF35q
5B/zqrRXQvjV9qcSDQ1CQpKgkfPwvdz+rZJYA8/R7sWd0cRsYzvgrrHT+RepaP/1/qa4ui7kWFwX
IPo423ROL8cCB+MlqI91L2rd6C9aMil7z02CoxbW+r7trelfPZrEyge8GpR2NLQEoD6EbcZcJFGj
E7ojLsyITjrzDDMK+UBbH9MHra/A1wHxcTZDWqY/70/16qDJUXm1IZZCaYnm9OVUA1HqeH536kul
zSAKFSsWP0AZRof7w1x9PZBTvInYLdLTiAB9OUxFj8zEKkN7cRoXF1u9MPMj71f7kz462u7+WFc7
k7HkhuQ0MytqeJdjwcSb1Bhz4pcpNosnzoC+xx5mfrJihJuwCCqq7/cHvDU5WTPEOQQUGYnZ5YCV
GlMHSwa8sVHkUn12L0LzM0CrA2os49o+ecMHX0QsUnpuAq54FghE5OKkw7mFFCis9MMchKa7TRrK
w9vJS3ravRr037muDQ/xaKv5XlZ2egYAhMhxiH6F5ZceviGICHv4lYRT99kAqVRtchuKlQobffSp
sznKT3wJnBZqDI5Qv9spZyuKxsmGnzzcgrzYZ32FR/OQ9fn3MR3dz81k8EZUcwH+HzvuuDoBilUw
mbi/zm/SU5cz1yXjBfIrpxNW2SIGBIhvgGcItRc7tdXWI4do3BnLKtI1sQuNyI2PFs5Er9TaQvwx
w9D8mBgVNvSJydufDmmb90/wsiv9kMaTS6kpsZzJz/O0hZWOVJiHN4aup9/LEfm4YtfQRR+f8wzp
inYjUB5uIFfHetl/LluW7wcvYS3eBm03KSvRbhEM3qg9PF94UXBoiHj65ZYakBJDsLSpTnamKWdR
5sMHVFRxgAeItIuCNn2srCBfWd9l0f+/oxIDqGjCAqPheTnqpKcIA0ZWeaJlkx0mHsiPA+7VRykb
8Kwaxfw9pRCKLZlqPU1hlm9igan2/Y98Y+byUoG+AuqIzGkRe7spV0sVSuSpAVHno1KJXOLoZj+M
vpo+GIbotlxHwUrPUz7E/9pYcuIky/xF2Y769hIwoZkZSW1ttKehtJvdSA8bSlQpDlGkf4tEPx8s
/DL9IhfDStCXoeFyYAaEHgk3CvIM875ccQ9f7F5ry/HE4o6HrjXCA9FL2U2V+iuv3HYlDF/PU1bn
ZBdFp5HiLfsoYN+JSsU0nLwReKtjw3yphTttSycytqGRJZ9aTI8/jV6/VqZbJgssMW8TBuf4UiGg
LHk5U4gAWjbFnThVgTc89biIUxM0PZp0mfZNDdR0X2VpDhOn5pmZKK7YtpCmHidFX8tbFuH6v7+E
RxLKEFRjqPpf/pJomuu8HLvpFExC/9Px4Hi0jCY5tXVtrXze5evybSwpUkDSieooT4nLsdIhVuzM
asXJGyaPnDyeZ7iPAyKJm3R23MjPKlCONM2K2PNjq5r/6QcNj4luoMFxiEov+sYry8s3fZDUr0aF
DOM2riZDeUrzMf9pWUgs+omuFabPJ+3CzdgH1rf7J/LWeiHiQ4deFrYBxV/OwXVFTUHAmk6sKZ09
UYE5waVVVA+IZDUr75HrA+FQvKFzwBVOn++NvflXyhwNdTl30DZPjhMHaL80Qbqb8xlLy8HpcM6p
dXdcI3DIQ3Z5CElzuFB4oryhEBaH0AqHDExor51yzAU3uqEMW1LFUPiqUN1j1ETaQ1Ejodml+hxS
F0mnlWznxqQBWlDBliuMdt3iRs9QsbMRu9VPI8nFLtHt8jnPheqPlWr/G8fl8Pn+F72OsbQ3yRMQ
geGDXjGQ9KCp5wgpkZPSucHOdtJ80zLoztYab6+EVbh1I9Tf7w96c5Jv6ACAfzYNg8ttRKqAbjIQ
iFMFWfUhKLTskPd598Gau2pXsJ1Wzt71tgUAIVuW7Fy8Ba4uks5TshkC7ymkz3SGddS1vhH22icx
DZb2voyZc86GlS1SuW0lvnExuXk2miJtjZNTNFoEK8OjFDYiPdD4xH3q5GVHGhmaY1LvcDpwPuax
4rzbMsajGsHrCIVFcAKcossfQa+yQkTIsE/gPrTYNxF1fxDAMTdWWKrC79scSQdrVdLh6lJhWBdO
FcQkqQ+yTCFyBcVTC47IqZjhGdjkxXRA8UzcJolinRy0sI5Oq4sHFxvGx3fuKU+OSmkdlCPP4WXO
xIlWlMiYrRPi1MlPvO6SJ08Eziez0ovdGONO9D+MB3oHuT4q7NQLLlfYFZMruMStk5mYBWHbof0D
3iOJP7hDGT00uKuuzPDqqDJDHiU8yKkfgmxcPIdQ14H+wVk9TYoyfiuqEn4q1gF7RWto/ETF8K0B
hrZGLb8xKqoHkgeJSQnVF3mW/4rCaT6PGTBg5SRi55sXhcGm1LR+m8sEX3oP/cnVrl2DKl8dWEIw
eRtda0woiMfyv/81KGX6DBdDXTnBh8h/VZ3NPWjU1bdhcJxv97/j9ZaVQ1EjlSU7AuEiFrmpapI1
jcopsGP1WI1R9WBMkXluDAylRtMkuekGkjiU/9Zw/TeHpjUM0k2K+CxJ++VQ9doUR+HZQIpQfM7i
1vzsWTnWshkknBp9GcXaa14O5aUYYf6sBKqrKCyr4G+4UYKVvG0uF1nUieTVNtHZTKryX7cQ/dM0
OfUnSK+qxePLXbM5uTkgeFVIhLIEvhScNCdPGb1Kj85TFOaRP+iogcDW+YG2ZeEramatHJgbu0gq
WzISBWTYHIvXStY1Rj6HhncSVRy2vJt4TGyUHjM4PzcJQSvreWs43EqQk3wDFS4LlYONi6MwnIDW
p5HurJr+pa/qgfqoN2NWv/cKxTuRWhv1PU7nNYohq1wsO4OZ5iZyxNpjPw3mvuvQFN1YaKFYW7ut
6sP9k3JjfgxJYsRTTOJg9cv9UqV2xQM2Ds+V1cOhN6JB+dJk5TSBQKr/c3+sG1sFUUroCljYUYta
0j8iGt6GgzzCuUm9aksTMX0FaZY+dKJL9mCs//wPw7GOlE1NEs5lr0SB7G8Jwva57ucEocikM5/0
pOn2oWbNCjw4ODD/y4jSXRZoBnWixeFDR7FvtCSLzplept2mCfN4eGqTwtG3zVwkKdYvKVY79we9
9QWp08p0h9Xltrz8gkNkKnNKy/GkJJmivtSYbRYb7L9Et4f5a61dyTeuDoLbG+oIxYMrbAKQzzbK
vTw646VLF5H+iFLsG69XHuZkqqsXFJheUgxKVngl17PUORVcy5x9elHLm1nLm5jsOY/PbqNjPQDG
1dqUzcRNrYm1Y3hzLGI3OF7Kflelb73UUiyI6vgcFpF+AKRs7IGj9y+IWZQrJ/72UPAZVAZDmGAR
zZrONYVRNUwLce1yO5WqvsNlwf7kqUH7/ljGGhKq/99g8ur66wJWx8pVatWNzlUyjrVfOoPo/FC3
E+XRTYq1gv71RmE0uofSKoHHzZLP3iha7ykGU6u8wRSbPnQRAMox9sbB3C0/zIiJHAvCxdf3Hoc3
GCVRRgJ2rnh1Wh1GsmUbn6nYxo9a1ntnEI0wgSKlXDNMv/H1KHiQacGcp7qzvBwqGwLfGOnxuWda
37zKAHoSOFKGoczM96Y73AnUggmeRBZZy7/8eLUuprwZ5+gscsN8xldKecm6Ud+Mol3L5G5NC/SP
Q5ohXXeWItko2mQoCSnReY6mnLPWtiZe2f3YhhsuBidaCWDX14JU4IJ/gf4sUnXLjZKwL3vdTpNz
g/7CR3ssv42RrcD16LWv8dj3n+9vkOsH2uVwize+sMvIQssgOhfjDIIIRGHO5TOO3k+3tetXL4RD
9LUdK7hcKT9od3/0lckuMxolxmTPa8PkbA/xQD1AH/yA19NHZWxmzA7MfGXb3BqPsMkNz8mneCv/
+19nvggCSJDcf2evccdj6iXKl9B1BswHhfWrofS/Vn27OSC0HQh5smGyJACWnV4WXB/xeRBe8EWd
9OKltMNq07lzdgBs3b+PqYTGF2RweGn0nVAgAUV+OUHP7I16AJJ3NikoG34LD1196UVUj7ui14v5
0etr1TmO8TQnG/pzawrKt+aL9o7UawZMDjD0cvxBcbowoE9/ditzpHlZ8X4STn3KC7X8D6ux1jm4
dThRnJKYZI1hl4THLFNiI2qD+JxVzfA5G3tqHQaowIMdzsWa7uzNwbCLYo2pYkP5vpwcfdIB8pUa
nUslaPvXphvqg15WovowAUpcKdJfl5CBNMOAgmbHpUFJbLFXsTzQRqCtyTmnLxXQc0afbzNNsQUY
yZs7H/2T7KcLmGejR2PLn+Zj7Pe6lj5PJGIrD+Mb15ekZUE/A2d9rTBVFEU2DFnFwdFK23o1Qm+i
yRYF3n4M2NkohvRR/EhpDRjU/RBx7ZXCOkiWNNA2XQqgyq/y15kNujw2sr5Lz0mhB8m2DjrxzbSD
ZmO3qWf6JnGfv2uC8nIbl9WpGOuCt0NneR/E3A8vnV6tAfXlh74oofKTQM9ycHlByAbD5U8yqtyB
MRUk5yK3crEZEspgvsnBfrg/9xunCY9QhxYPuTelgsU44YRCggXS8Kyb1USCrqIjP89thh6KgEXd
163z6f6IN64DoiKJB10hEzm3xZtdT7nekY/Pz1mYB0chaJXizzoj/BDo83/i2lM+t4HWQuRCzeP+
0DcmK0GEBGfOsmzSXy5qakdFOs1ocxpDca5btRMbzY5rnP6UAkktezU23/iKSAlShpb6V/T4Fl36
QR1okALoPetJ3o+7soZI6iPCYXcrW/jGzJAkoySAKCoJ3zJJnzItBJ1Y5ecqNdXQT0Ejbs0mljBH
q8Zc1G7X+P63ggcEbEpMYEjAAi6Jf31iWA0iX/m5iQN93zj0g0U763+oLoZPnVnEjxTfug2dZNPa
yL4c8Ms52SeaIr7d/6w3IodLjZ/3E1k1gIHF8R1qPZwF3/YcNbqnUCpNkk2MTh/IgdY5x6qDhaKR
qrv7oy6XHDgslEMiJ7muCpt1cXKQHu8dqqXiFJth+yD4fw5J3BM7q3H446Re+F4BdjkgShL02IhR
PIQWA87NwF3ETOmrGe5xSsLuUI5zM/n0W/pnbfLid77s5YBk8rJ/IvPApYIHwLQwx/5HPxlobxeP
ESIMf5ARUtptm85rnT35kf4OeHIw+nq8/ihAg3WVy/1XDM6oDDb43amnYE6zZEshNW8/K54TRluj
LrJ5JQrd+nrSpEmmeXSMl0/uXnc7IwNEeqpE02kv+Cbm2TMCGcb3OQnFrhaiWXk3yc+znCBXLTUf
FLS42Refrx4izZsKfFDg881+ZNPVaFSrOI4DGeKmnMngkeHLf1C1mR/62EPt+v6GXR4TucJoGFB9
lu8mnheXK1xbVVUNVaKdIH9Yua/3uvE5t+jFKaFn/jMoffJxML3sy/1RlyHwv6OSlsImkb2UxeEM
594a5k5oJ7WutcKvClItHx8Vc3t/nBsf1EQyQCahPGeuCEkih8AQV7F6mp3RbB8spL+HbY+YevwQ
J7r6ddBH+71+E8xN9i6kJCZVC2QxLldU6XK8o71SP+U6tgt7TBHpwvtY/sTJUx9Q4POpypXKj/sz
vUKVMCzrCeAAb23W1FiUFYwZLXOjH41T0s7lx0g1862KvlOBymw98o8RAHET0t4gzGjXTCM0P72x
Vx6PN84rvfG3ar9k6ix3U2K0Wp/WvUlZ2MmaTevawUGN6Gf5VmavUa+XbwY5Y9DXLn1AYLR4+lwu
NG5GU41trXFKAzF7T6qm1NsK9m7npQ3SfZZH6aY1nPK59py1GuONDUx84MSA7gCcvdQNiqvcq+hT
m6dBGH2+BYCfmDuvC9eEzG5sYK5uWIZv4vF4ElzOscj0muTFMMEKWY2H30ESPeBQG5jnUczJD9pj
tfd4fyfdXFbJbKNzTaBfwumbVKEVHgdMbRxD8dCGFSDMDlaN6QeGoTx3s5dp22Eyg3M2zmsIlhsB
EUkrCUmmEEd3YRGP4B8VNB0mrhc0QX9VoLaah6nI9XSPyv/4NCljIQ7t4I2frS4kF0gsdHdWLvEb
MRHBUBIOio6ExGW+BXOmGgCGaifIFEl6FAosG9/JhDZ9aCI71RAHL9Wj1kRqvL+/9jdnT70OfQa0
1eByXX7uOIQzgzypfqqaSE8/KMGUb1sVZ9udkQ2jswnjeJaP4KK0thb/s+SKRNr5/o+4tedofvz/
H6Ff/ghFR9Js1ir9VKta9wqqKv+RUyLZ2YXV4pWQG4f7491abijG6Ccg3MCzcXEZ1A5aeCFOXCdd
AY3BzZwNaM8J/WvS0SjcVV02I1ZmxuF7O/kygHCp8ESmcA/Uf/Hy70TWudqQGqeobNpfEYrJwUuU
q4qyjwFj5vtAJO5PXRK57k/41gJz1ZPQG8D/eCYuFnhswatXpnGiztzu4Mt6+wCIY+br9hzvZmta
syS6tcIOe1mm9W8uBZcDoqNOm65pzZNbau1z6o3DS+mUCdSVOnUxTS6KCMQ9tas1L7ibAyPlAMpQ
Sqou328prsSF05TGSRlLDXsp9fcYNsMHHc0T1a/ioMRaVOhRtnLt3xwWX0TAA5TAOMiX883NadDM
sDFOnNPqo9M14ZchH+j5BLUx/BukloHIHfK8a4yOW9cfSBiZRBLBwJRejlsDqETIQTPwbjHorVVi
sKZ9FlajgpdC5fwvcUoK6VGqoZ1PT/9yOKvLwhHAj3my+yg7pZUyf4S86QZ+oc8VR7WJjF0Z0Yl6
eP/+5eKDB0yQlPixy3FnPY1KoJrmqcL9+EFJuiTcmF7b234cewWyDRnlnM39MW99UtQReE9xpYPj
lJHz70ygMMVkNbl5UmPzQ1eF+qmre+OBlNKS/W1Q2YYiftwf89YlTzZLAQrpOt7nizEV4GhGxIP4
JJoiCfdA1LJ90OG7sBL1b20bclWAICSNkihwOTdkAfHhHRxgTbXi/MFHSs828zgAFjWF2k0ro8lf
vUg5ZIoDOozqAxDAxeEIA2zDNbu1T3BXg6Ne9WW+LafypW6as1Il2YNGTHSfUP/V/TwIqpXhb3xI
4hDgei44KuFLsWMgRFgaOaV9asU02Q/KENghUojmeGqKaW4eEfuAu2bmsVgzbL8xcfYs/sdg8dBc
WvaJgmR0bCjsjGyZo1T/NbZBosed31XBvzw07MQPQ50i1ziV2FRMZWyq7w9MUpKWQiYYSDKSxY5K
kL8vzVx1TiUU0Ich1/AtVCbaG5FnzSjGTigW0Uld02W4ceHQrJLakzwsaO8shtVcen0IfDqnejTU
eFdbRjqgg+v9qyRhr/uVPRorX/nWWksAlwz7WBUsaXTCmFU+c+ycemUM+36TTUn0T9UnebRVhz5Q
9kYhWuXBM+cS7+XG0b82/MmaTsSteVPMllhBiU1c3gOTrgtVoJh0Spq88edutH2lnqLGt5LgMw7J
0RojeW3AxdMJ55xOyURgn+bK8Zqdig2R/RSANdm6CJoWvpaESr27H6VuRA/yd9qEYAzB1nqLcmKj
t9OUFTUft4iqCt/sFtW6HqDDxgy7foX6eSMkAp2loQzaU9JDFqHK0CfUqs3AOoVpYwY+XtOx6Rfu
MK2UJW5NivwK2BhymIBHFkEK6WNEX+Bxn7D9rGdkF1A+/BRNFZ5A8WSI5vT+NZTIDfS0pHz/cqOY
agbjZjasUynQoX2KI9dpN0Fl0/ZM6sJdUZu7kWHJSgtUCC4z4FOLRXTMMFGJ8tbJLmAKbeIYTFON
G+bnJsflz/J69dV1w+QpGtCiuz/Rm0ODtYe0Rb3nSjLGLjLKA6NtniZuWnDshtoezNQskoMO3Kh5
0hHYglAeifg/Cv/+Tn0GwM68U5Bn4KNyBZlL6gsOE0Obdp1zMiJEqbEdSn6qQ21uRO00K2jv63sG
KBVWHGwfbhoeg5eXqo4lx2jGmn4K1LAZN0rZVv9Bi8YW+ywzrH7nqjFMabUu6MXeX+PrIKBT+mGF
oeFxzy4/r6LPU+TZqXVSkZ94QBIuzLdIi5n6F2kO8TiGmab+uT/k9XFhSNSIWF6pV7IsXGpGXoej
NYDQrfP+OVTMON/UpLAbVYmjtd7ydQwAf40VO4KvYEqunkWqN0OKz2L7pA9l/FtzhNbuw8yr1+SV
bq0jIhdon0i0Gm/cyy846Z1mh4i4nyx3bop9mjrxvE2Eo1gPtlE629QOpjUJlBu7BrALtVAAnNxf
y+q22zt2a6WNd6LfatT7ti5pSSV1YkucThscK3dw/8D6rdcqldcXJvkv1RYSYWkms9S4YhEFHV0Q
o0FZWt4GJfNwH9PbjPduGxq/8tadt2LU5nijqFFvbtFeTdearTcW/O/fsGxM1XqLHHYYxufCUtPX
sO3iZJdW+Klu3R4Fc1PMXfDuUCjTfpDtsuyO88TiG7uj2/UD2mNnrpw5OmIKNBibOvZSw7cxKUeJ
L6kaPxF59z1Iun4l7F9HQzk6QhsmYg6UHuSC/JVUxIKUuaS2cdYDS/sqqAAEG14S9temM0HcTEXy
kddpiQh/bqy8BG+cWE4rjyNq/2RR9iI8GXVrZ5lpK6eJOszRVGBb56mjfOlAAz3cDw63Pqu0yOKF
ANv/SjImg3Y5F1MantFmaf6PtPPajVvJwvUTEWAOt+ykYKklW9tq+4awt70ZijmTT3++0rk4bnaj
Cc/BAJ4LDaaaZNWqFf7go3oSvnhJMG27Of2ij571dnu5K0fIlvMEKcoBg3bpMQ0KRsV1SijvaR5h
24rezzjtMl5+vDMxRB9Dv55AooXOaK9Mcq8EJslZZ1mkFCmLF9lX04VoNNpBdKLNPtl70Q+hc2id
2PofXii9XwQqKYDpq8jf8ce26Y0yKarIik8a9rcHLpkRTUqIWqk7980hthQ67Lff6bVPyJXCJIzZ
qpS7OV+xzvrYS0YjPrVQFod9DDwgP3hTbUV3cAic+j5DG/j19prXviOjIXJ3prlULIvDkYkAPXoT
nLDeItYwzOq4yRTsLqyi9V7tzqp3jZmtmQ1fOxa0fmmL8XaZyi8WVWbIJXrlhqcIDuzoJ0TDez02
stemhrB4+wGvroW/OyU+8Dra7OcvNaExp4ApAjOfDtWLKtRyE6Ak422LblDzlT1zbW+SdvH1YHyA
mV+0hnIHtUQHQaGT0Nvsh6qJIjy0aVzl279/KDAi5Oi8PbgHMuT9sTebaK4bQ2Teexo7/R4/MCfY
GG0bGvfWNDfO29+vxtZgUoC1LWnzYl8aFqIJmqJ67707qEh1NtKa12zVPN41iRH9ur3atXdIHct4
nUcDDiL//sezjUHpRCmZxrvFcP8ZVSYAQECiarG7vc61a4GL+ANuRdhcim5I8pYrujR4Z+hhZXde
6MRPzEncp1kDxIoAmpv34KAQGvwRjp5aryx/LRWgMULFSrsWkffFS1XV3oUWUynvYvbczFcMjOyg
1xePRdNDSx+9as8rjg+YnYhml+VN/s/t57928qXUHvtUqo5ctAvCSJRBQgSPujJ4CmC1PQlqlk+5
NaeMHTCSa+rMWDmNVwaYAMoBSSIpAdEDYaHzr2vmGj6sQey9a+FUi6eiqAO/wdbTOGDjYuImmAdZ
6PqIq+n6I+Oy7DmwcIw+5YhA/L79AjR5Gs97ZHTHwBRTP1AO0vw7/y0hHde+9IrgPUsxT/FrXvcd
lPkyQI5Bax/U3gsPoSZaDFcn66CACM42lKXaLmBoNm1SpxLbysrXWDfXrgGsmjhteLyBzFoEkbDR
rZkRYAChqsjM7dik1XBfCjWG4D2F3Z2CPez97VdxdUmOOEbS7AQmgudvAnXeLtQL03kf2xlZNcWo
2id+3uDuDHM0SM2izPp6e8mPqLF4+4B2PoB3gFeppc7XLJHIyLOhs2mjl672HqkeNsbsDEXb01qu
Gx+GhW74RaJk9SaKG2HtrFkfmp0dNkzqxDwGr4GnotMriii/96pgzE+G0mHrcvuXXgkU/DxJb6OW
JxdY3FaxU3iBYYUBg5wyqXxvyjpvM1FPv7e9riQ4LepWtrOM1LVerLIxxr9bH0Ym/XeZQvJdEKBd
HlSUbBpwBcgbTiKqvpiJXam+UFTtrvKAoe7TitL3LnCkejHEDXve3358GYj++E5yeYbg6N6itYgC
zBLVjGGUG5JqBU+oMxX4w+ldMGx6abfBGBcXlNurLV42qxGJ5BxcwgPlcPJ8V1SaIw1yCv2pLOJ8
M3VptHPMKNt7ShLfWa4o7j0O6xYqU71SpCxDk1xa9izISAyWRmLnfGm7m5qwi2b9yW7D5LEeq5h2
SWRv2sQzHB98RbYty1Z/aivVuLMnt/WxhGjWmieLo8ivkO0i/sMECZLRMijlkZqYXdKbnwJcL45N
h45EEJOGBaKYNjpOXmt068U9AHmTvqkEgIIoYXMvw03vUfMWU8vll4n5d1Un3wZprStGyqQsbc1N
Mifu3e2vfLGnADvAz2dmCPgU3sgixMWtq4QAq5OnoVDix7Ab7Z9eZ3+PPS9baWVevE4Jq5APBqOJ
V7uc7kxGYKr1oIqnWRQJ7shaUFZbIx8mG/WZsPsOU7NdAxVfezpDkjlIOuXdIv/+RwbTlX1TM4AR
T2nS5vdz2Cn48gwgv/BUC9/+/k1KshZ0cSgHYPXO1+ojt2mixBZPY4AWlBtq2g8D9MRPI4/7tYzp
2nPBwUGBl94J325xNgtWz0JTE5zNEkmg2mK04qrdPbjOZKXIu/bZSKERkiP6SAji+WOZUU9IDrKU
oFPKbd+pT/GQJAcrwQFll4Rau2a6fHkMiDZEHNakqactvX0NIyEBbPhoMd3Tr1acuF/dwG0CDOyS
ltNfzGgOAHhak6C6DDvsUI4gKHy60sBh5Kv4Y7dMakqr0nX4gl4f/cgtYe76tAErjMVduy+nyflu
K54Wb7LEnL8zAhi/6thS727vo0U6ShTgV4CEYWhGowZ41/mv6FLL6qc55oV36vii8uatqPolwrFX
72u3qH0qmtnY4koTblAvXVNhvvjeQNnolstmHJ7mF+ON2YHa7KbDdDTbtOgfkT012x0Qs6Sy0HFV
05CI31uBu3K1Lg32ZM3LtBCJOFYFIPKBdP7j5bdtXJk1qImjI+LKtf28UsQXw6hQLdpUddkXPblP
hIlKS+/usybN0x6LwIIrYSuZrW2mwE1+4f5YtH7fF4Nn+YAhneHByax0+uQEsW76tDG6n7e/1jJ1
5Xd/1C3QX0GWAF5aNJYGp0S7ua+65xhbz20xTR1eBlFf+KRChrspGswMnUYJHiNPU77EovAOiaeX
7WbAxUTdqGYRvbVBG67sog9a8VmywCaGTgFeAZUFyeI+30az1XpBofT9cx9PHWaaeZpGm7RV7GNY
xm27w7el/gd1saiZfHfEi7MtbbMhx63dZKPFZTm+Cgvi5EaNdS85amOiaCsR82Kny2YgRBOwTwDH
Ybie/8S46MxCbRPxrE5j6W4iQ0eBsrOS56zB3XlbJENj7r2gc/FYd4O6OdioeK1hSC6ijU2Og68j
ehQA6al2z3+EaxUD6gF1+2xnqOd38Bp/WkmlNjvXy+lRFqLf5qYzv9/eNpePTj8LeU7mX6ACLiwW
Wqur616x22eQUN1+rIL+3p6S0fZblPWdWN8UVpZslal0X0vb6Vdi+pXVmVzAZwG5SnKzZFUWgT2M
nep1z6GnoiXbDmq3txxr0A90utTwB/Tx9oV6rWRi1aejlLNC7Hal33URaD4AnWBWJUbAuRiNFSG9
cW6A9llX7GDvKhEJveZOv9xGCzaVrtTfbr/yK+tJyynwAMj0AD9bHIjaof9KUyo5NlTYoT9OQNw2
Xi7KFy1Li982Wj3icHvJy+DADc1AijNIBslTLvKPyU0KJN67/BiS5rr+VARTqPgklYqB8FoX4HFt
G1HNsSszU91lo2J3e1Lfuiz8DqDVV0uHK/nJEJ0R43RqVpE6rgQK+RPO4wT8H1IJqauO9stFWlYM
kadXQ3zUmynLnsdmCgE01V3wVaAktgbWvtx56AnxlrlY2H90ARenTUPAcRyq8ug5+YT9szJE/Mt4
G2rVl6p1v6E6bPjoMdgPUxWra6oBH8bwi6dl4kPlxrGDZracFdZJVidQQqNjgfHqUfSjYWxgghfx
y2gHFXDE0Zy6rxEQi3zrdCIpn6NemKlfEdy/NbWYAvTlLPcrAa0ON90ceCG+ZZRj+1TNqECaabIA
67olE6xyTPC6tZxCHw+u0AumAFZOFjoz7PcbtTDM55x9/oTsZfKaeVDH/S6O81c4o7p3qKyhq7fO
GM/jtqnQFtgFhZFmIaP5BitLuMrMs5tA+ZIUsZ68RqHT/gwwpZjfbCMBOxyGHjtnRvSBOFIJ/S1V
nOArDlee8WDP45TsnNQJ0t+gRZryUdBPN/7JYxU2lmektbG1IjMMtnCJ+uoha810YCAoCx8gCFW5
h5ZtjQ8gfGrzsYJv8G00mjLeWKMzN/cK9rzGfZ8kU31kC4FEHPuZPt5QeCmgGyVsHCicahkp+9vn
7cruolxFWpJZN2DPi7RYxYYyypP4aLXt8DDVxfimY6v3KaC9yOkzm+q3IiprQl1UizO2WbrWoL38
BfBYQL5QwvELgM6d72+a2h2nmywG8dDuc62k0VsUZe22dlS4nU2KH1qsqOazGZfBHqjsGuDpcn1O
MVAHpAfYRd6SaJ3WzowiuR7QqwOIuE8KD1SZh5JVutFdIXlKXj3b5ilxu+qpQyUp3XqMOsXKzb5s
KSHjQsFFjOV3SLLAcrSZWvY0F54eH+N8nh0fs9BY/eLWRvNpGPrG9TU9yz5xLzunHE/WB5Qz0hOc
29D9PHP52+9pUpbJmxYwZ/lmpSicPyZpo1hrlhKXd4JLsSbll8k6mQsuwlFTIZaCYkJ11LA7epj0
BLpplHE1+UrUE6m5top/b+/RJWVPvhomkUwK6DRD61quGWeYBXlenx/7ZtaGnaIO+VvsNnm9K3pJ
q00jC7dvX2hNnPwzR56RbfRcGZ4GLalwolSMUFjfbv+mjwv/LCzKNJF3QDdY0uaXvR5rzlFWGDLt
pS7q1Hsug6hrXyaKeP1TqCbNsO0bIBZ+mpte9DpZo6U8OaKc8HlSiz7y9TqJ0jdU8Ipho7Y9JiB6
pbRi19dTLr7iRDGUhzabBu9tLLsp3BUonj/XaDONn5EhzcZ9GRihupLkfIgqLh6Kbj7ybdxr/LO8
8I2qE26Xm8YLnuXzvTqF879uV+TGF0cPwoPRVl7yHlcV59KLhth78JAFSO/NtmvfDbsq0m2Eu+An
20xN871Oo+qTM9CuOOAS1ymftFz02T+eFcfT58yh+7ipcyd7TwM97ldaNEtmtIRjwYvgQNEa4oJe
shQie8gTJ0u7o9ogOQeD0yhQclWLIvzcD40T+9mseNFdFlsDvulpV/ktoLgvc2iGxk4wWeB/Pdpt
uVKyXcSaj/qcbj3jA1DRy7FsHCV9l2f9eMyzwtHukKwLn+e4Kh4CuA4bkafZNwC9MexXpx/f5sGN
V1KXi9PLD2BtING0ZS+DTB8khT443ng0O3wSfWxRzF+ZXcfWZtBAEahtNKw88mWLgGGYbJYBlAM9
gSrPeXw3IobAJi5FRxW2+k916B+mOUz20iTETyjLPX90BXpnmhMULw2F7hOtkzVg7WWtLH8FQ3/Z
KmRm5Jnnv2Ic9cpoKUqOUKIQu+2qymy3Sj7qDwpkoXDTK7k23qs9GtEFYlD5ozG6STz7fZUZo9T3
gAk4KrORPFl225tbZWggYGteSgt9sBrYW9akrTmwXgY+fjV9VAiqVMwEwEUyrMHCAHwy0UptSrw7
U73/yf2Rzbui0+fnoJ3/dfiRAsBq7eyURkGNKxnyV6Wwlb8E6HKiwAMjPETWDVINedTzF2jCFu5K
IV9gaTr7KHF/mYhWvKm4+j6LtCm9v+2ls96HxDcEFFiVy57OHEuKVetOR8J5jcx+M7+UjWse3FgP
v0TdbPnz6HE+nK62Trdj+0V9KxH1knMKLpiu2seO/qOvQsu+po3d28e56duvfSCaGNHvUHN2AaPk
F6NJ/4vhTX69verl0aTSos/L6IDVIXedv2AcNUevbCwHYGWW9T6oOLHvHXv+lrVN8tRV8X+317uo
YmgfkNFLFp2UyF/iVxunr5tBiazjPIPRyCp9fOvauttIo/iVGHAZ9s6XWjzabItacYvEOtp5htGd
G9WYsKigNLZRFQ17lPnig/CydDcaY3KEoL/Gw7xMrvCDpU1I3x7cHAnMomURFkhKJwzcjiPKhuLe
zMqyuauDehZ+51X1HbLLIGLsxM3+9Tqt/NbCTEkOaVuZzz2Do5/G3CevFf5Q3QYz1Hifi2haG55c
bjtD4upQMqf+xUVGbpA/tp3Sa+VIDqofS2VA3Fwdu61q18MbMiJoiunKnB4C5qvF3w4ZcJWS0ndS
yIl23HKEYnvGWCck6EdciNVN4DrlpolM57Wg0XpHnyG8v73vPpjTZ0kGMgCoxIL1wi6d/5PFc3pN
PJolZJLjRFjVDoKswvADkdqaX6pAUB6iVkXm2VXt8V7rBuCwbdh4ChcyvIxND6te2SSxFfQHrJu1
I0XUOHwy5k7BYGoy1d+lHrvTwWnz9q7T1CkAx1VUwq/c0SmyTaCrybbQjdTbgeQZrEPXanhi6bHo
YVDGpit8PcsnSSxx5nDb6IolXq3OMg/w/DvEoFRl+EI/sM6/gyrVv5rGrBAYJC/I7+NyuI/afgoe
amBgpwy9lde4a7rg00CVXPg15t3ISedDa/2+/VYvTzNaAACh6A4ydwBWc755rKYpuqLWnGPLuCza
BpkVKLscDjhDz64L1rhOHzrGy4/IqIEuCE1o6Xt0vh5oHQUYv2odtQ6n1Y1RmCR/gsmEX6uWenAq
p5kP2hR3mU/13xc7oyda3wNLU+6i2NHb70ORkYEkxQzpQI5+tx1wGc2PPQzkkOUQGl29JiNtu/2i
rv1yclsJmsAujXtl8aayEhJPOIj2GIRg75wq06OtPjfm0aFhar2FZqdsgGYr+n+Z6MROML1yX7Sq
zSvfzlHD3sVgPw51Sa8AoGtX9MJXATV0PxSvKDaN7ubpF954OK9Nly+jqGRY47iIcAc2vEtF9FDE
nV3htXHkSCABFheRr+aO8dAURenXnuJt87H67vUo6HOF/PWklaKUzeWAdYZYdxGdsENyczF07XHi
4nzVvCD6XgBORVw5Ng/z1NVf66bv10jschstthk4IxAEIDXJgZZXsdKmyozqb3FsRowwtkiwBVun
dI27cmyC7ejWTXtPeMzusrDAc+z2Vrm8kakgmAhwN9JvdpeLF2Zhxa6V1scMkvudWkG32qhuQNpK
F/KUh6r4cXvBKzcA7FfuKAtdUICwi62JtFJhZ1PSH4sKRNV2DIoRJneXhUj9R8Mm6suQSiET/9xe
9spLpu0hKYQ4fkB6kz/rj4unFdU8u1E3HF3qpPTED8BI03Hw49sOYVM2v2raLtZTPlt58cUJpnYl
dl1dHxaNzgMy31hmuTBSc7Kwoju6eDwIcCDYIHfGBCh28uogZcfZsK6VCaGMQ6FY6trg59prlwgV
vjCTTG7f8+c3BjwpU030xwTfkwpwYBK7e9Ptg1cjR3YP7U+F5veoxCt9jSv7S+aYNBEIRpAIFp+b
OZfXl5PHc8+ApPQhhmYYYXryUw9ioukQeGspxpXgB5sHRIEcmXINL1VNclsYFbt3OI6uE48P+Wjk
/xHjU2MrHFs0j+jwi19CThAPWuoF/w610yvbuhr7YKMrvW0+GoMulIOS1wrupaEtStpjjp35SJ52
4EVNN0GIvI/t3e09+pEVnEcCyUOiD0QjnPp12aYb9EQviimfj4kWD686DERjW6L3xSjfCMpPYyiS
lyikO72ZUXeOdopNfrud+76tH5soigtmoQi0+QWuKiDfsByt/MljJLxBbar07kpYBI1Pd7Y0HnOt
0MWp7GwxbIp0dP5T51Z7h/XO+YtpQ3sHoxgQCR3mEA/n2w96uSkgrqDaIb0bJWRpUWeNqaOVhqOg
amCoyV3NpfRPSPH5lMED3XIq+pV07HLqSReLwyel+yXj1F4Mz1sNS2xPrfuj5lYinf0uHxMmwXbV
9L7hdll3Txg0BZ5j7mx+j7p4eOQsRd7OQvU22eq5heuoFVeSyq518atmz/bPv30n0u2JeEjvT7ZJ
FwdUyVDWHxtzPupepBl+h1EpnlRe/NBTHu9RSsZo7/aKlyGBFaW+EoUuUI5lI6weS28elGE+tmad
+IOZ6g/hqLwFbkmAKtRO/TcnEh1uL3r56emTSCkVblc60Uvac+H2mVsj430s9GLa5rkwfTHCt3FT
9W4Ynfrt9nKXKeP5covwg0sMPn3BoB77CT122C/td8SST1ky6SsXzGXmIkGqtF2oaynql8mpcM1R
S+tSPZbZ1OydfgicPa0nK/3ZNNJeRejNyFDLMNFqLGbhik08itH7S8YmVQ59BKSPpBgBNp3LCruL
M8+ZosA6OtpUzz6jeh0YYKjuGhzQVo7VlW8pM3FCO8g8Qq58+X/cqWbkVkWOosSx6dP5AKJiQonR
SvHLrRv7npon0/a3P+e1FblAHXABbCCKgPMVo6A28TEetaNWKfnnxBHRwRvNMd2EWRdu56FZy1au
7B/ZmZL6ZyCAAAKcL1iHjdaA1tKPeT+P887MrN59UVPTwy9H1wNzpU6Vge/8AiANlOwzqb8C+Hbx
RrFc072+9rRjERNgMgXhlQNuhrW+0gS/zEYkmJDhBomIrHAW6BQlKmcwQ0I/Dm3RbbTGZA6UWsM+
w7p5Q1Wl3qNJlGzxP6WN/NefkBNCQSVtiNDfXnzCPjSMsaIzexRpJeDWxsG9EQA8wdq+26IwtIoa
lc+yfKfwIuC7ksSwWRefMK7oLeIiqOOBnJubMUrGQ4FKxqc8DaNPWpB4Gw8X4Ve8R/QnZPK9TVx3
0w5VrlX7hCsBVyrr0KQB2wL9RIaQP84LRXaVG9jLHbmS0y9zrYlfOdn/nUnYHfxcy8x5qym6q6yc
02ubmOY0+ouy7XbRZuyGcoqlwtuRoa9x8Aa3j31FRiDbCJyVa+zqWhaECQSWadMua2b6T6aAOake
raLqv1eJUn/BdxA8dK9Z4coFdnUtCaOg1gWatux3F8gmRPrIc5VGNv7qgxBLW2ra3vxRdC6G8Lc3
7rWvJ+U7sbBTJbVtsY+0xPTmmkbqEcUa7w6leqTckrzZe406f2PWD1OxnuN/bi967REBiAAH+tjC
y8ZVUZpd19WzdoxRcX/FJEJ9yPQKM0LmLgxQ/4fF5BADRQH6pcv92TZuOQXMOY6FmJPyUUULcme4
Ckq/sZJaK6/zSiinMwM8Dr8fYFYXhefgdsMgEkK5bSXeVqDFpFJoe/r3qhqUbYci+F8KTcm70SLf
JASQfvAJF6FnjrLILJTUODqKW22hDRg5fGI32Uo9CF+rDWfPltZWYOtXPiEoMjpXXJBMFpbzsMmp
u6GbTeJPXOrfuLZT7Qe9lOaOS840/xY9Ba4Imz8mQOBkQTrIH/NHiHGpDrx5sumvxnV6P+T977KB
b9GmNMjZn8JYc/i5cipYUErxcyRIYBenwnHzcozpaR1to1S7f3upCXdHD9LqDuzpgO63jn3otkVl
fl4R7by2NLmHg8cu+H7e7PmzxqmVIIKRGEfFUcoXwFuZODjGlLkHMGviOxXSAO81G/6XvMdGvga9
RJomNNwXL9kORZtHxPDjrNhiWzdO1u20eA6e5tCtjmqXFvVKQ+/aHpKGa1JfVoqMLB41xF5JNRpD
P9I2Vl5iLHicbVX0idgLe87Eyou9MpKzHXkkJVgDoMZyDjZqJWQu+MMvc0016EZeZm+drKVtkCvz
AwlavO81kftDm7UPiuGE8XNUKuED/RTt8+2YdImVw7GKxIs6XtIQ4CKcf2XXSEMBXzl9iUObb130
rWH6cT7Gn4t6Hh+5Vdr7JplKZO7tAd64NSJbV471L2CT9KyxgSk20N7X9NkvMyh6zDQ2pH4SZ245
WdJqsHCO1dYvAVQQ4cdBSVoBVusTACD6wfqgfBFAq/x4wsd95d77iI3nKQ2bj2pWMn44dUuXG0Bs
Ar6V2bLpy99oNgPAjyzrE8ozziHSRPY5r/N+1+qx6dtdWD8MVtKvBJrLw+fqUMsZOUmu94UkMK1x
rIVzd3whoUm6zRgDgRtpj7yiFpF4vqvDTGwqVV+zbbm8NtiPNGdBMzHhgnxwvh1yZAj7xCuHlykw
+t+z67X3UIIa5R/Q+1zBlhk64V/fVABM6V6RlGOqcNGxNKcM76I2co9ZqB2iWui637RJAaEscz9n
cxX8uL3lLw+7LCNxEEO+jjvg43T+EcOjOR5axJYdHAba4nff9xb9UTt4H/D6/nJ7qcvThdUv+B7y
J2nZylY+f51mFnLZ5qJ+xvBqvu/MMb/vqsIRO2/IggczDYZjH3XqLmqFUW8q9Cf/sYw2KpAu1+JT
ZEzFv7HQinZlh1/UQRAugJ4aDG2BuIBbO/9Zeh1ULYiX+jnr9Oo35N4RqhOzjOLu9vNf7Cbp2UQd
ib6JVLZfUoxbL85NLeimZ0gd7nAw84gTY7aU6FYT5r/D2bb3/38rLl54kNitOSHl+txB1Gg2imum
d0HYNp9i4DCHONYPt9dbbibpHcEECHwBmHJ28eKuquxGgdMUZ09lbop7rmXjqTCCoxaJv2YGfiyF
DDDSKfxDG/P8o6VVNuVhmWVPsRMw4zLxHQbhlxYnMLRYibut/UND0W3aCA0plduPuQxHcm1GJ9Df
aXAD9dTO1+4aa9SHzk2fxpGZVJxWNizAzPVDm0k3WlWu8TtHEfrb7VUX20dyTQEzymRZjniJRuer
jvMk3EZJw9M0NtYTqovd1q7dfGMmaMdw2qY14pq87P4I/P93QTANXCLM0IEoni/oNFqr6qMavHfY
RmQ/zbzsT6DrgrtqqlTvKcE7LvuM9aBlv2iJPnibag7XpA0Wr/rjN8g5AvmllDG5aK8zPOuDeVbe
UdQOom2VeyqlTwUg/ddA+7QE4mVXAVChsC53t9/38uL7v2vzojmwjNWZmZ0/v8ZcW++Rvj8lY9/v
3C5MNqUaWPsiChTvzrGE819FtvjcmHl9UPM2SnazXSsrP+PqG/jjVyw2et80Q9M32CBORtEMd6lR
jqBpY2OuX+04Hn8Ps5mg0pHU5pqhpXy+5fdncsbZktO6CxZWGmSYawlDeYdghn14OZnGK1zrhC2P
7+9K6FikOB8vGxgf2xteBCws+Rr+uIes2FKrOhyiE8DlWv2s6rmu+KOG5+yWlCd8NJvWFb9JkodD
XubNWuS6drhQbwUUKG0jCNDnyzuzVZJIV+EpqHFE9MosOc55Xn0THpwA0rrcXkmyrx0uaCBcO0wn
TU72+YKGMnnhUDghphmDO2xnpgk7EHSJsW2JoQyATcUZt33iTsmmLSB4bWhfK9VK8n3tE2MuxJBQ
Ipa4+85/xVyVnVbMZXhy0D29Gwwv2BpTY20rG5D47eN0fSkJkKKop46Sf//jAytWyvqzFZ60cRBf
a10K5ugebCOt7Z21QvHaYly2JPOQ+ehwLiK0oREj7RaXXcw8xyc6m2a6L9OqxOJdiy3974ruj72L
ezsQbpIH6qXFWyR5GObGrYL3qKo1YDXCiKb9oDThvIP6Ozj722/y2l4FFU+B/0FYW2qk6U07hoUU
W7IqFC4HRxdbUZbuyxQNoR8G05r077WXKash6f6BcOGSXUg3L0x7tVTeTRJDv/QcNPTSPszfPDNK
19xkrpwLlxLfk/IGPN5yMmXWyHcquCW+A1WJNjzn/KABbrvv5vKumXrvLTdiZ28IZRC+W+A3vnIu
rzwsuSmBSBZc/NfiW5aM3EBsNeGp1abkrumm9rGLwH7AeyKvuP0hl6Wv3DgsRvOdeQawwaXdlEUT
iKK2U7hhizp/dkLF+UXXNI+3rttXu2xI6ngzC5UWajfParGpXAnqywED9duqKf/as07+IFCpkOHk
nA58yvkhDcIxG9NUY2uV2nCAyUHTKouQay3HtnvQeAdreJRr35tvTT8VwoFz8b4zESt1E1nZydT7
/0Inm7MtXV3P2DTEvjtnVuJjAEVoFwSGe1cba8tf+9xSfU826+hBfJQsf0SlUM9MLY0DfJmsxPie
ugNy2tFs/sgJ/L9uf+2rS9HORQlAlTKY8u9/LGU7YdcYXp2cujhSgo2KlE/uo9Y6lP6optVKHXnl
PqXGYOitcXkzOFtcaKY+JmMLJeKUzp1Rfy5KK1Nf7MQuh39oHDveZvb6Pvs30LTmUFv0fF5vP+2V
IOVyj3Ohyt4uo/Dzpy0BWgdh6ianMjQnUBhIHf9HcWu+OUZj9fvMHqM1QPXVFyyRc3L4Qtd8ka8i
hMcHFkpyMnN7Gjf2aDkpGRvjwmOQjNr32w94bTXZlbPpK0sA/GK1oB1rY4wrgX3YGGTMAqpwdo5Z
5mb6z3gYzL+/Y1D/oVZXAYxJ+Zfz95l2GYAl1UlOhYlnmT8QJfNt2xTzXeUU0Rqs5frD/b/V5Nf9
Y68GOrxtLYyTk9EiA/I6VXMdPALRtn65bbSmtXBtMVBa0ncOdQfSg/PFLAD3Zq9gMJyXImg/j0ma
uJu5w6H2VYdAbq1E3WsnQ8KWoR4Tcy5AaHQWC2Wqp/ikK0af+VZJ4aTnwKX8zKDrdwgH1ysMMKt9
8wuN4KH9H04Gs0i2jAT9IY17/rglMIEiLB1xapra+dE4k3PQkkHsCqUxXmPQsGvXzNX3i9qlFPbD
NGCpntGadhfrgLRPg1ar89YTaBX4ehT1wyZTq9WZ69XlGCageQL+niv0/Pn6MurbEnnqkx0ZMGub
WpvFplGdbNO6Q71iPiRf1qJGYdQhWw0weuliLRK9KWibvE2T9OR1g1s9qlM8G48DVJKV7PVKOPNg
pjFKlcriF0gHw/HCvq6M7BRko53utdi0ktGPh3raW5Uyzw+Fk5prCitXF0UfFvVHHVGHZeI1GJFT
9dKNshuDHBW0EZCQr3Tj0GzbQhj2XkMjd81v8srnw86VkSpqaEwBloVJiJ6hpVeqOClWHaFSo9Fx
NWtq7qCMIeTmcH1uB9KrT8ld9aG1RPaxuKkmvR7DuSnEyaqm4ZuXj3dTqBvlpqy0rKWnPrRrxZ68
e5abhvkc3RS+KMigxd2kgX5PJgRxTnNW5J/NmWhLT3m2u41VEWWfGNEDo1fVzsn+/lZGZBhhVjTb
uRqXQ+QZBpyLvUJ6opeeVXurRLjGEU1mPKUzVvKbaNSNuPPDMlDdTa1kvfv19su+9nUBRMjywZMq
/fLvfwR2tON65FPs7KRnovjl9p7yZPeGHWwgxI+Hv18LKSIKBpmBAMk8X8tTUO+NgxqDzbCyPsVa
nv9DaRQEfqK2P24vdS0MSAkNZoOMV0gnz5dSzJZUBP37Ux6E2rjNptYJd3DI1swFrr0+EGVAt0iO
DULO+TpFbeuD2Tr5KYxc6yfDchdnyS5HJiTHEPf2M11dS8LS6YnQ9zMX9wRiWzbu3F52chsrvUPt
p3jB3tlxfHbYGpvv6lpET0DhTHgu6uWwQ3oPmmp6qgQeWPdCDM2hzQkRBxyv8rfbD3bt+OnkaeTC
Httw2bpFeyDyCguLUtEnNt4fquW70FSOYkDkxO/G8XdtGuP97UWvPiE4GECe5PvocJ1/OegPc9Gl
bPxaNOantE27X5NV99PWagFAb28vdi2k0RxGGEvq++CQfb5YJlFimsrOT9I8dQ51bmSTH2s1kBF1
1kM8wHM4+vvbi157Qop0BmUozkoeyvmi/4ezM9uN3Gii9BMR4L7c1iqJUnerN5d9Q7T9t5nc9/Xp
50vNAKNiEUXIhmEDNtBRyYzMjOXEOR7Uy0pkIsPqqnUR7UYPPG1hTK5fhs4WnmLVlpwfh8SCmoC5
sEX5z9aDOcgunjXQ97aZRTsW1oCslGaIrQ7k2td8Yx1kaUBrl4c7Mp3ItVMbOkcq79kJoqM0A3tc
10ctq4X7RE78wcafTMwZiwet+v9MLrzFBdFdosmWX7IGNpTnKDX6v5Csqqu9W6nd16GiS3V/91YX
KXmnuJRpDy0RKnHV9s2QtsXFVtHlYtJ9/BQokRbvekTdHyctzr/9B4MkSlxikqTJXHS9rLmZS83L
iotwRHYe2M6dbUfqvsvqxud5mjeus9UFvrO3cJnBCrPUDPPiMlQ8e6yQTaT0aP4m9s5/pVrpbtQ2
5SFbvvKU7ak2AsUBUrm4q6cGdwmburg4alZnh9oedQbxCrfaCA3XzgIRguQeh9aHf1+fu3LsvC6k
gIPocFf9mWqG8tCEWfHaTt7HAJtvXinhvgQQyOzw3l1bmls5VpP3xQVhwFg/pgBDflWp2AwB17ZK
8hVKaj8Ev27a3mEexxH3xyV26vA1K6rgWzw33QNjfV/zqjY2gqItc4uNGoANg1GNi0vtSgW+Psu9
XZFrSkH9Xw/Lg+00/yHlZPQKTIP0fvZuEZoQN3tzp5v5pSYtNQ9O7BgnO8jq6ptV68kWr9yaJ1KT
gKWNUXkpwnK9bwJRsSQUQwFHveV8iZUugkCvKq2NJ24lsSU0J7iUGqWMpCzMDGOfBM1k5ZcOJvzA
d3Whdue0tKtzSeby3FqIWezrQBQqk0flFpfz2i6+t75481SnkeGKS2g0G+prWCRhc8oyrfB2CfQI
6sEr0WC6f4WtfVf5QSW6VTYHF1dYXtsQHsVafhm7LB7OuqIN1Snv1S2o4rodMj+GBWFHXTYCqzaj
oE+qcIGMVin/8SJtKL94lH8+SAXzdsAlEwwEyJKIdaluGzvjVMxRx0mookw5i6x+MkdondLc+SSK
Isj/w6OD88tQljSIFuu1Y9blHChkgcXFHIO+2qVDUBymMJ0f6qrt7L2wvC1s2aqPgrZgcAGQIu26
a4t5ZSRl1SjFRVGG+skt5mafAwz7d6YteOa0Nq8IhqWPo87Ld99Z1qJO653lxZGv23wwhjQpL3MT
u0dlHKaHVGmyXdLk4jwjWPmHVwbK4T8YBXMqcfbUtpf3DCQ+ZSjSprjAuQbvkVIH7q4cmIiOCWUO
Ktd4t3cHc+tJWnVYB3lxBFaA2liLBLdMhpJOeciF49I7OStd4rhHCbLbePpWv+k7O4vd9GaVikRs
E7QM1ZFR2ugfBAQ1yXJFU/4YQVX+koRt+3z/o649uLCT8z7ZhJ9gBq99KIIdDcigzB/mTBnPMdx2
6qkyxtJ4hp3Vmjau1VVzBrScsnJPyrIIXMgamm6sveQC54qu/I2YVZe8qJ1V2v1OdovjP+8vb23z
YBBT6b8wAgIu63p5rTny9oo2Z0qpplCnaSkBYVV79pZC7NqNTX9AjoBRdIWR8NqQrVVWgYR1enGS
Ivq7LfRwfiiYWcxPJVNZzAFaRvdwf22rJmXmR7GXrre5WNusT4Y6eW12QZkrE589CzD9v32htc1T
2KInsU9hbas34osl7uztWmWFYDGYyr3VEaWHXjlq5ChIAs6h9auZgQmfiKYy7bdm9sV8yMw01c9d
D73q53RINQf20bo1LDj3zEF0O6dgWOxcV42InieCvR/3v8qah5GXgvaWgsQUwa83omntsKsgG76Y
ZTh/yxmi7HdTnE6PYeZ53+7bWjuy9IXALrEL1EsW3kz22+aRoaSXjuHP+qAKUQ7f9NaMg51KJX7v
JfFfrjtn9obdNa8G/MYRYoG3AAs4HFqiEA5tX3ep95Op6VaJ9po61lswwzUfkyEQ1MVytnVZ4srH
ulXicsouDUxbwUGPgulfhJZVaISD/C+r0abz/U+6tjTJMUNNA0Kmm4K3kxbAlacIp1aydnwV7Vyn
57pw82F/39Can8jDY9gSkXuDGeEFs+YkJyttk9QQu16ro+7BVaeuOTViGtyNF3P1Q0JTyVEFpQJo
89ots7JHFN4GUpe343iOoAbz3Rl1tl3URo6zj8U4Bv/lU9qEBbJIg7zl4iTUCcAyVVfyixYjgXac
i4BuiAnG/ff9L7m6NES9ZECHTy5ra0lWwkXckvzaShvR/ukE+qsRZKzDXm9HYR9iAHxbGnoywlgm
pPJjSlJ/OYayOHpZYhTJBH3bZXRQEbHUOO92gT03B2d2J8aB6f89A7cLHrI4Kb9QVy3/vr/qtbNP
GkIxlmSVTHWxoYgrcbvTMbioqMlHu6BVtZJh3zZkdKoEbqU2dgVRZ+TYP+8bXvvcQJpZOAhgrrlF
7BVPyEXHJP8Xt1DUI8E6PNh233r2gWZw86MBwTZvBAmrayXgQnJSUvEsY3a1LI3eaZXs0ubOEJ8S
j/HYJ0Upu/qXEs8CisW6RWhqB6VdshXkrtvmJpBYNm6ExXeu0tIaJPj0MhtUBEIrzhwfQRKJznHT
/M/RFY2x6w2QdBvdsLULgqYCPX8mz2+HVFR7auxJaai4x1BcogOeNKPv2lx8XxnUicVWiXoNwAKi
iyEugE8c2+UQV9lA7+wmMXX3etB+WqN4NAedqrvajeGzcOrkrzruxVOsOvVPPcnDZx6m7JvWTdbr
fQ+7/eS8n1TP+Oh0/nlgru8qLRoLZwY0eFGCpjqlhuL4bpvFgjEk+DR3JZgSRgS8sfly3+6tZ2P3
jUSa54bxiEVA04O+iHrHFRfD6cuznppBfOTgWu0+jbpZbnWZbMSjK7hUaZOhGRqDckhlcY+o8wiz
FcSRZNpt4ux6Z04fdIqiww9PMep6R2vJdp7GyGvS0xQk/yNNaLxwp8djuTWmeHul8VNIAND2pmlw
M4DpOAzXW50TXeKKzGZmUuZ3OURz9JRVYJWPwWiP7VlBsJ4MQcncvdUmpnO+vwUrTsiPgGuB8RBK
trcU7pQGciujoe/ERLCQdhftP7nRWbsyaeyjEyFjgMgmoDWceLpE9sB/TEOozclSmk1SodtoQPJ8
StoXeDIBDcsz+q7DVupzC4HpKC7z6NowYpillp2o5UFreH/dq4Yk3p7GPmXx5dkrJhXckhaKSyWY
64XYOImGU+qk9RauZsPQ8tmo9dq2qrjCkOFVDxFFCnibobAoNzZy7SyB2oE5T2LruVCuv5xbq2qS
uGN0aRI45XZUulT1bEIGNpwqm0l/WBHVakv8VSaL148yXsMQKhM7DPXB5HlttKJVq+ShHl1CCEiE
D/pu/NvT0vDTWORjegZVIcadMcz9OZ8qO9nYw1XfZSEEBHKK0l6S3uqR1WlGVSHy2HfFT8cQw3Mv
2tA6jSH1oV3aCBi6wyK252NMtdbcaWM/2DmjDq72Oy/Vtjrc96rbJ4TvQURkyM4jf8uL9p37tqYa
B4FXxpd4sPKfqTrX9FqQpjvaGefovq01x4L0HdZUikxcaYujIppSa7Q5Ti4tM0jjC3QwOtTkdT16
W8WfdUtSHEOKlN4CLSM4J1vRsKrQtKdDCXK2/RchinKrq7L2+YiVqd8BLeCfi9pEnOpN5SgJ4B49
/aSOovhT6dt/pnlywg3XWVuSpEkmhuUgUAm53qg0gPkuQ+75ws8Y0iOssB285vQFmg3k2dodD6sg
IjA8OMBCFs9NZoODz+GAv0RCONNXrxjS6BcEVlG8Q5uxjD4lrugDhhDVqjv3Sht+bgc72GLxWXvg
3/+KxQOvGj1SEFkVX9q2UR96N4WRMCNwPrRDbT5ZqaX7ICu6fiPlWjMrLwcpcASucAnYiGniWl0p
4osjhjw5hGFoPsLPo34HZ4Uo3dzBX/HMtOy8RSO/5khQuIM5kgQ9Nz2DqBsQi6/0+BKBj/cBUxK/
6A5CVZLf3t6ClK9ao47+VoIAjruIWD0xMRc/jPEForL0WE2j982LyokS3hh9u3/o19yJ2x3MlsTn
01+69tuizyvTKpOYQS0BkyTCBGW7Y+o0jvdhE1r6vnEMQLhlkqTRLmTuda9qwnS/3v8VawuGlUQm
JKQk4Pavf0Wtdd3cM4F3cQNYl/bqGGnla5FFg7Mz+gLt2/vm1p42KKLpXb/Nri9fGZ2ZtHZIeUJL
Cj2/e0v9OXSoLsSwNP4A0x1vmFtf3f83J++Od5d4WJmTNmcZKre2kdRHtOsc77WcZ+AVJLfR1iu2
dkjeSkoSNS5jnmtzWdO6eq0V4cVGTCd9znQ1aOCaRFcnOtexp/zlBNVgHYVS2+Xp/oddXSklCgAd
vB83pTOewWlkLAq4vmUPXxFdkgouSpke3BySyfu2VjeRMWgGDuV0wk1hdhrA3tbYEpU27BFXs/yq
7NQdMH1xEM7ofLiBLcctVLDbDANDp7K44RUzmqCXU8LLbJr5eBCZHXoHZe7CjQt+7RsSvFNOpzDB
e7K44J2hBW+vdPGlaavoc1zXmSy6KElW7Vtd7/SNZa19RkovIAtB4ALYWhw9L+uzoKsI10f6T4hC
zab1S5kK4+i6Q/xzHo3Nt2N1gW+ARpcnmcj82j+NhGKoDUjkkmdhf0p74ZV7JSla+EhhAzrc95JV
YzSWZVeNB3M5yIZsQVjA9CguQjfq7AjRYjHtdDhNWpjyYKu6b231YwKhQihO6igt0Zp2g3x9HTni
MtCieEHCoXzRQGweQOHE1j5SI2LFj1uk/AiySXLek/Vef0yN6Zwp7shv4ADOIflp/7XqIHnNq244
akMvNj7n2gLfmVu+TLVtK10BlfSlQCTrkM8jaRycGEfy4+jfmWrC7/+yPDkLZwHRvmlQdiOD/Qgj
sX3wN/4PINyLNdnI7eWdPe2C0ur/w1VNe5CqMcGiFL+8/pyVHUSVRmPh0tu5Nu1LpZq+N0kbeGci
fePx/uLWkh2OgCWn8GESWVYOdKiohoGKxSXVKvWoU/N7KIHZ+7ZQPWXnGk0Bkbfq7WYkgX7dN722
jxQ/GSRmxp64deE2iOGlKmpjyWVqjT9TZVTjHcq9iW9qIxqqoZr+cd/e2ptErZMPyw1DrXVhL0my
xsqVkfEMx65+U1pt80NWJPmxtwvjgXDWe/CCWp+P982unX5KXvwluX1vZqZhZ2GyzekAUnaj/jgO
FKL2tc0QUx6XSrZxNlaNkWZIqWaG7pd8ca1TRE2oihSUWt9cmIDmhFhO3x1rx+zG039YGVhUMgFA
M0CIrx01VaO8ja0UiZyQUQmYVrNXV0lpGDWW+C8BxRv+DsgM6P7lhGM2htncw1h2GZWumh8cVIN+
2aXIv0BqZO3aCdWEnd6H+tbE88JJJZSRE0hVDR8l1VkCnxJCU69UBPWidlZ9vXD/0MxGIGUxPw9Z
mWxEwgsX/b/WHF54SdAGRHrxECaxAg7EarMXWx1QnQ0hZNZ3E/o7wbHUwnrfMDr1NFe20W34za1h
Zt3YQkqlOD5DRddbWYkgjRJzzF7iQExPYVz86PjMDSMvgfYQJSNBQJmOH2v9slrqhHS1AXGAbYGO
6dpoxgRpYOVh/hK67gT0LzW85pRG5sitbgUG2n9DU2y8VWsLBS4HMxVsGwBxFwvtqzDQYxz3hbtX
Oxlp4z2oBqJbIcJrX5rJTvdwz28ZXZzKt4VCFcNsNykOwdvCaCj6iSGeMn+pJqM59tGsmccw7OaX
GPTH1lS1yVd7V76i6kp7wzDp6HJQ0DpYnMqmigKgJZZ3DDXwLZI3PWA4N1PHrfx7eTQw5IGbptBP
ZYjHdbGqytCCtM8a7ygCCFuCyTS/okTe76TE1+fWbYuNd3HVHtGa5HG2yBIX9oZY15ShdLxjXJTO
qcnxzJy87AiIZ9wz0L1hbrlpb8uTr77M9KkQLbxT4z5zhaJ7x9Qtq78ipa2OZWtHZ8rGWzP3K1sG
Wo11oYVC0LYsp2qNxXBkbaKWkBXWoQj1dp/r7QcnTXAMGqU0GWVREdzhssNpVUMcGPnoHUfky3eh
WdhHU6CooGt5drIVyLwKptbPcPDox/sPxe36sCzfCagjeHuXnJtoFWZ6YPfesY8N72RrQ4eCX7g1
NbRlZeH4euiBmeha78g9pvn02+yTsBEauL+WWy+Ua5H+R8YHpEC6zbtEOhk0o8yN2jtCBCulFgeT
igXD/a7VdseobbzdfXtrq5IYI6oSsp22ZJZhwq2qTQTzjs3sxKdoJpuluKef7ltZW5XE91q0j9Ae
WFpRA7Ws2yx0j/Xs2g8Jg3ViV+u5Q7/dmIiswaJ8dF0IAAGpB4umSa27JepEdeagG1stOc29W7y0
9lS9MAMdH+6v6+YQEymghQEbDVcVLr/YrTDR7NZIkMKqZr3aqzZv6Fjn8RH8zxYvzY0emtT74rrl
NYMvBGK0hf8pdqkojY6iUBNW8Y+ULunZ8jpl3mea7vxlZl37hfs/OhqNK8SuLazgc2s39u8wazq0
iGBeNTd8dfnYyV/EdARILr4xnO6L1ZdzitpAMCQnTzTZY2Y0+dNIzHSg/QGlvD1rTxMU3xvJ/Non
f29Uutr7AxKFRV3CD3OCzLY+tVodHAIFeH8fo9j98d2lck9GDYWIJC+/NmXVfF1FYMoURQQHDbKn
qHK3U041OM632H/WFmbx4EkJGJqbS6rJLkg6xehSlD+aiPFqMgXXphLpNvYJ0Hy1xYJ4cyTZPJmW
SaZ6+iFLevQexZGpzfLkxHBy9EmFKIxJIThYYtgXTlnsfBBKpElnAdTDymBd5ImVF9G7fQOTEPSm
ziswmZUOO+kwHuHVyA9VSFR2f98WSac0xSABgy2EYBK8tDgpujD1MPf64GjmTuj+6JmdzR6sRBT1
o5nS1t2nKI/oHVLpFro/fTWgRHb/F6zsJQmShIviPzQWF4G2qrVG6MSdctSDwfpfUNuxdhgzo/wS
WFFRbFxCKztJIY1lqoBTAaAtEno1nJkOalUiiaQYAbjkEYo7rSPR73E3DB5cZfVcbkAcb78xB4M8
kAAGoDFDZ9fbmacJHEGu7PcPmbPXs7k9lIPenWZGY77gs92hDWsBlUgZbix3aVkSpbydEtk1ZKJ+
Eae1gY1QFDgXP0PbYT5LUYm/Is9oPjGzxXQdqpeNt7f1rPbjRMCZ+LGdle1vOR5NW4/JRbAQ1+uu
Yyd0AoRCfTVz3XqPBGX1D6ImxrGnrbpxv8o/632o/WYLEDAa7TQvkB29tgXhWkNRQfR+2PS6ONY9
1CEwCU/VY2pEenvwqiSOv7p2ODy2cR46z4QMXni+v+DlJc+PAM0EZo0LkFR1GacaQkmTxIsHnymH
4iHw9PDViyf3a1w23ivAkPZkZbr39b7RpUtjial38jfpXHJq5nrlLb9mdkqgRKICr/mbWW2KOSeP
Uaf2qMTa3P7KuUbEx8rtVMSurcpf9e6KchNh6BA1D/5Qx3PyU5ud1DoMgB2tP0yb2d49afXw/f5K
lzeFtAmEBN4C2SUmUb22qSqF1etNOvm50szuEa6hvj8gjZZoOzdqhi39hJUPC3SFaO9NZ4xs/9pc
X1LTzAdv8pFgs8+91YY/EpN3u590Ue67KY62QqRb/wECTSsBFkGbaGx5GSua6lWuiGZfm7kpdpbW
gtaqmlZ7VENVsR96noNPLdQAGz2GJdBB7iYBGWhLkh5wUsteP5IJtRVE0+C3oab8cOug63ZRFjna
oZ7zL7pbOYyXAQz8EjSBHZ9qU2g/AgUGl0eAg+2WIOXtrUXkxs2hwaxOGXQ5QuD1ZlvkvRj9Ku7C
PxkODp+SQv3dDYXyjUPlfIb0OP7Kc7VVYbq9RGTIKDuO8LhIhZjrHZ/jLmsqpRr8YMzHkx4Z4SEE
x/wTxJj2nAsRvw70tl/MYG4+K5oNv9d9B19dOPBaqO64yuCWuLYf9ICGLYdtoK7Vf4Ni3qthzu3h
soDfwp73IozSn5VRpb/BEhY/7xtfcT7adLQMiNDBuS/prgRsmV0wsvhUzMoR/ZnkpfZGnZnvqW8P
g9U26ACq9UZqv2qVJE6S9UjE++KNGOEogu7BGXxRiOg4mc7kO+gRHHQ1KWuK3m1+5s7ckgBbovSk
w0PXLamtTflE3RSgNVVYLUKKwBKg7J/kCBwoqqiAqlN4X7JgjI59MYYnK7E+KzLy01CiO/+HDw52
gCeLPJbE6Hq3aYVxa0J97ysi6H95MFwJoQoq77T4vgYiqr62ivBO943K0PH6nWThgKplHiKFdxZG
oWBpZ611Rx782j4rEHGUO8gxg//dN7O2rYSVtGGhIeDzLraVuXTJO51Cyt2MNbeXM0EIpypquR/1
yAn3RpNonycUhsuNOGDljZDlRFfeZxAGL4+wOaVjkEQZXuyU5SnI2uDLUNXf8ybLNzx37bBix4ZL
h3ItqMLr7SNFVDu96Ue/REDle1NN0w+9SNwHJUz14eQ4U/c51GuP3IuR4Y0Le2WVvPWMrMFLx1W5
3MVgRuKSmu3k6zCy7zhAg6/3cVE/GbOmbamLr9yKVGe5EJhsoGblLJ56Q6TuHEbN5Gt1r5ODlMZB
mK3+SIoNpCjK/qerrvGvPcbfTSMu//mwI70VweEVh4YOBtLrr2yTxM+95sy+2QdTcCKmZJ5sF5VV
EO7HqfPEc95HnXpwALZu8Yms7DDMugBh6FRJdaxFZNUZMcOIychzjEiNskNJTszP5jxFoJddagt1
jOy02ipIq8VRn2/Nm76JJi3OKtcig5hk1YicLj98ZybBkNYKu+y5PZZyz1IOocGk8EuuR3O+H5Qp
LcS+AiiY7yE4C9XHfNbi8kABwtahnY1FdTQl+fxfap5GlZ9EaXHo9MFR+42na+VegYwYmALK3QA2
lxHELLkPI0MffbUepotrBubeUav4g/1teW/Tj2VuyODcEQcu3KG30tbSRDb5lBZi56jNanY0DWb8
mdXI4vw8Wp26kb2tuD8DIVI8nmYeibn0kneRLhTDZRzr0+x7lIXQZaz7/tMcO+qnHFrrz22rhfkO
zFRTPSZq2v6KahUZkfuHYOW407GEOARQBhWIZR/BZOZeaa1Y5Sf0TBOpSRd9D9AErGDu69P0g1Uj
+Y25OYl7wWAhlrd4ImJGAEH7Zqqf2sX0UhodqtGTJKZ8zMMs2wJfrbwU5GuSpeTN2lI5DE2GKA0g
VvNdIxzOsWuOXyM4hX+qRqc+jO7Y7zovmTayl7U9hRiQEBvUIK3ZxZXGizkWWiZUP0YyY9/UnvnU
lJPYaaWeHYG+QRgI8PhVcaPyc2BU4cYjvLZmKHak9NVb8XphXgyOAMiraT5FSOefrJudZzpD4ikt
Na3YE2GL4mBPUmrjvh/JP3d5oRBqcHgoRtwWel1FF2FS95pvl8YQRPA4zGn3qealhg0gcJXW3Oul
EwX/3je7do/CacXrwcXAS7k4tKOh5pGucDCFkhgHOGiMb+6k1ntNYZYLevH4WI90F410TDdGbtbi
PFpvHFoajBTsl11cS6XbEQ/N7PeUr6J9J49OQ12g1pzvqZd08S7uGQ3/s4VjSTzTOwfQmDDfDttg
oH1Yf0yeYRqBtHyQqIKBaFF9MnOTA9SXsy/yGjnNBBEyBo/EblLL4TANdbsb1L4+w0/pPXYxtChB
Yaq7xhBbuJ21hA9YnqQ5lPVoAGzXlxrU+2HsWvySXOmrX1Nnl7/GZFT2TRNGD9E0GgdHsQtQJ11N
FX2OpuLJaymjaEPIibzvHiunAdQeiTagAggXl5hTwQsYu4POHsEM9mBRmTty28zDAQbI8pOeqMzI
57moNg7hilcCQeGWe8Pw3UK0hV3kdNcnf/KURmWkuJj6fUJlJzwWtptbcHo36Bm6wVgeYlOjarix
7pVbnRokPR6a0ZD8LLN9Q6Fy10GJ6ItJNU9lMFe72mV+1M0c7eOxqhQuod0NPRp6kIsTaBZj3dP6
4w1D29efmpjBM05kuRu48F70BiXTXTPFSQbBg2FU5/sbvHoKwRRwDAniaGstnlAlL8xGUTV2WOuj
fW9O1idNS5Ji56Is/zQqRXVgEKH8bGUmKfZIbX1nVQWTYfd/x9oHl8Kq5HtgukBYXTt9qhaVZjXS
6U0Nkb18ig5hOeno00fKxpJXwiFKORRTJA04UZF+bcpAiKZjKkr1Sbb018pOm6Meadrr/QWtPGNX
Vhb3SVjVwDJarLR2qv3RjmlwyR3dPWm1Czej1rnfnDxIH8FY1QcDTY4/7ptfHlymgHFR/sA3Eicu
6utFEglG1ujOk5/UgffiOml1Saox/kOdsijmJdG9fAersrkRnyxXjb4Vej90RkgrEL9YNn8yej61
DvumD4xyBpcOUsfbGVE1nZOsLbvDZEclhday+la1bl8f0oTq18ZwzNKV5G+Q4ScDF2TTN3eWpw2N
NyWa409u3DPmQM/UPGh1DMojTRrng5ArYk+6mS6kQaAGqOQvc83UgzCaGT7HD4n4f2RZXO2zJsh8
e/aG1wlhVwbp3C2y92W08GaUKi/fmm22l/dy6HZxaea56yfgj/Ze6U6gu9rW+VaYSf0JXk6nOX7U
oRh9hvUXRDXbS7B/7VBV2bB1onT9KWDkWu3a7lWMau1bndJEh1ppim+w+efzxktw68eYfRvWpOSG
OOjCbNJZhWWmwvXDWLceNaNDVZsY1HvtRKcfsnxy9lPgjFvX0fKO4PtKsJVsC0t1giWIpjBSG+54
Dx8q7Q7SGUd43iGzTbRy7n/WFWfFEO0BoPGoBCzzWLPugjaE7tvPHAowkKd3pyqw9MeMseONK2HV
FOAILgXEOm5In5qiMiNviF3fmjvx0tSWznxaVe4HPSw2nGXNFO8ZiTHdQ5cxy2tnaRjycph79Pyy
s6oXTU2HEzAo64+hd7YU3lZOAmuR/V+Jj6DBc22KpNCD6j7z/E4J+8/17HD8IOH2hyAUX5py9B7v
b9iaZ8ABAnKc6rJEgVzbG7UCjjen1vw4SlqA/3PyT6CLfuMDrrk9MEqavhSgJB722gpzO8BMiOp8
1ylQFJ+ypgFp4rTWY8kwb3A2rCA/90bkbsEz5M68T0Ok40sqPok3eSvTXRt2ggZ0aJcYfqm32rxD
P3F6MpE6e2gsRQv2ABD1c2ar03OHUreyD6xsE8O6DP7efgKyRcyNweRzA3kpcnzHC23dH7rKZFLM
dIpDnRbpqc7GHtYnOy2JEuIo3c16Sn/p/v6ufXlHUh9SIAUEvRwOHrgOKtMMDd8RDTKBY1k/9DkH
JFJE/W2KFHfXIAS8kfytOZW8WeWimcZfnhewNwrlLKH5BrTxh4i23d9RW1R/3l/aTazHl0Xyi9Ky
JVGzBH3Xm6vmhSuAzet+nnvxU06T5mi3DYJqSqsf6bE7QNuU8lMVIsKettNcHJrI2yJSXvnAiCGa
fGJ8DHYoeXe8q9noFrRlc+Zp/miZvRkekc9uzD0EJpm2z0ZjTNpjT/8q1PdMvHFG9vc/wop3oRBO
XZjmt2XfjFxFRt/1dqOafjeE4UuUudr3sGidk4Cuqt1P85j9NpxcObhut1WVXrmqqCnI4j63otyI
65XznhTNlFSmH0UMDDxAV9dZ+4YZm4vRjFYpjlU7qHq4cZWs3MXQwbDnYGMw6y7QP0FYeeoAT5E/
QtN1DKy5+cqcg8sgtGE/3P+2K5cHeQy5jBz8lMX36wVCpxCWQ1nqvmLEeXFqa32wD30dlqYFwBZ6
yr0gobA+D6aSR98qhKAf86H0yo+fJvhD2Fw+NRu9/M4ISdRER56ONLKXers2MtOj65TmvOFKK/sJ
YQY7ieopRPPL4+ROg+42ZmT4beSF/xYUpOrdbFXNMWzcYdeJfmugeOXoSHA/JU/acSxg4UCzCz9S
oeeG3w/q/CsdEtqAzfwa9aV7Bl08PM+xl22U49YWyXlRecal4SXeydT7DlFgYfhpg562O/QmeCMw
sZrVmUcS4y0Q+Ko9Grx4EAk49Y9rH4JVjei1hyo1is3o4ATmyDBWne8h4kzPBDDd432fXbkPKG4w
Low5Ksme/D3vrqOElyDu5tL206DXobWhZuyNfwoxud0R0WltDB+CxqPZC/m8UMbTAHPmFshz5WKm
6g++ymOqVhKZyY1/9yMgIylK0aa271amW5Z7LdNE+WPIOocQo44q9dmK477Xj60X5/F3gCMw+e0b
vZi6XRqMyVb4e/tRSJuQACO5ofJ7Q285eqhsTEVl+zkV9vQYFk33lMRWvw8NM3lNYGF6dZvE++ka
+X94/rENvJuGEhURAPPX32LsZkaEcC5/SOd+3POWwPoYdkXi7BW1KPvnwW2jfk/5TQt3DVj33/cd
4va+xNkhw+Flou8Ni9e1/VlvCy1SAtNH2rwwd3OeDec+m+14V6lGunFV3d6Y0pjkmgQIC55C/pj3
Gx/rvIRmbvlOHk1HNxb5KamE82AMzTcCkOCnh7rS59wQ+Xnu+jjfuMFWzfONKXeasgS1+NZRF5UW
4kqmj73pGUQanbTMCr4OQoPrYQrKT6IDDnsYnLQcd2ZDBrwRbq1+bUiK5Vfgpl72pjyYwxxndniO
rSz7Pqnp10YfisdoHLcO+polhkuJfICuEL0vDno9F3FlC9f0lUo8oOQQ/BNGpnoy+1F8sKIHPkQi
JiCgRHyEnV1cYTy3VQ6fkAVUxWvKL7AuwaR1AjWQjV8y0aHVeECe2LuA51RDf4aD9+fHXVhq9PD4
Icl4Iw0WGUmcWpVt+ck8GH6dNuNXVVTdTlToOt03dRu5yoYfiG56JlJ2Tv7/dw6cTInRFb1n+UoI
B9qeOW+g26Ft5H/ct3P7LEB8SUWHujiv+s2bPiNUUZpl5fjky+KkueMrnMy92CWBauyKYN4qZK15
C7UzSAe4/qjwLA5mWPIWVh32ArOfxl3TGGRD7ZDnD3aflxsOI4/ZddLF4hgKlkUAHqFl51SpSqci
zXH8wk3tnwyrD7XvoaqS/W9yR7P+pQ/wlu/qoC3Mjddv7bNywUDAKBvplPqvt89tu8FSk8D2a5WW
+c61FHdfFpa1V7I0TnZakfz98X0kVOJ+pVXKGZEvzzt/qY1Kd4vQtX2Iisr2wU2NtN6ZbRp+7uvM
G46MS23Vyta+LsAa3IewGzjTYiv7qneNflJsIv6y+lL1ef8gnMr+bJVd+jBHodrsUzfKt+qCa28o
9xnxsEFUcSMYw72ZQIWIBzm1We5bUJEkrHWSPsdRGR80q52m4wAXzbexUz8o/MCzTUUEbCSqHYRu
PKbXX1kvUOiKROT6eaB0ezGnyjHKRHQaKhX9PLQJN9xo5bQwPuHCSiBZcW8C/05Xi0ZTsUdR13oE
oOc+w8qU/TUYrrZR3V3xWLxHMgTKL3tT3XVGklizmqjM2aVxRKMOWsSAkZA51Xqmi5ytwaJVe1Qe
Cc/gGqMldf0p4z4NbCegAJm3fcVcsuJ9mu2s/HtWp+ZTlvRbsPC1T0ktGWYyg4kcRt2u7UVOjyy3
MtkALPP80Iwtr3EM8HM0JmUL3n/TaiS8k3SHMrZnnA7O62tjcZ6VTeqFng+JuXVqs0j5nrkx4qt5
NZ1iq673pvJ/CPuSHqt1cNtfFCl9M02zm+qhoCiYRAUUjpM4bmI7tn/9W/sNz5XunaAjwaE22bG/
ZnXZglu28rZP4PtJ2moskh9Yymb/B23qfx4XfJQb4ndzZgL88p+LoaTosYGDNChXsLeF+Gj6sfki
sUOger2Wic/e8lwSfoJnwvbxv19K//U5vrW5EHWBhY+ACHBMs/9UsVTVJEXsbHO/hjSGxHbb9vao
mv1jj6ldW5cze80bZoZo5JFpC14hSbBodL72Prf1jw1ZP89VVP9f5xjX1H9uLzisoRnGaHI7W8Cs
/jsPESnEwlUET8okBUGIF8uSdViPad1NC2FZW7IxXnvrffVFFRj0W628A3poEIsHV6lDbX0RNeY7
goWLbDATeABdkxnMVdnKC9WXCWygRvh5FEOANVXWOZcjkBd2VK6H7sSHtxvOc0nEGkXdUYxz5ju4
kqZOd/PcwLimY3m6JqZzMJEipj0CS+bQ2d3S8WkO8bb8ANql7AeJU0lPW4ke4QL9yjztrZjLYnyL
TKp02o4sqxzsYdbIE6Tw1Eodn5bfHvKl9PaISviusuP4lueK0EeH9GdzmhD/HP/EaoH7Z0H5Rq+Z
yKPmvTimqr6MsQeI2O4oAYltG2nH/cyhDUT4VBpIw+6EWi1MqmdSkmsZixz5MbYek5eilmC8LsJY
0U2UuDK0BXRZAo6BMZ5QWJbwaWjsV9MmeZjF1asU2q3G14qed3JI9uBrYfPnicDQ/x6Zyjk9p/m+
1rCJTuG+1ULqzC5SNPF63aA4dd9BzXCs25JVjUPa+DKHmZ/yy4XWWPUOGQIwfAu3h6I4RWof6wHR
CgnrAP8QiYQWku5fDpOk4S8MhNLsMToKxDdDBrwiXaspPFNPkYO0rrU18MgXU5ZT+FtEaqGnGpEl
06M2yE04uSWK9ZeKbGs4LyX8mXtI+W9qqoRBRHAPdpsl7gr6a2g6ta6ufkciI3efgLVdAsf1EpPh
3VrCAfgPAhI2LvpDH54WwwG9dd5xiXDYvU2yINe1raeNTKytMpmZtHPA2G4OyRyare+pga0dEprH
SPPHZvVi7JEbpqlu14yTaIZTEZytHkK5AV6LuNPHJYVoCH8srJQL2gERKif6OAZdqUcaQYKGQNPS
Z2vSU7kl4eKAZyGCWYEPGj2R7Aa4d42Gun3q0CxQ+QNKMsnuEpjsRCesy41ch2aNbH6u/JzCtF9k
sHGGD3fe1PpoEy+P6YBGOIBZ1zOFQ8rabR9Febc1FcTEASAJv8IAf29eEkGzuewSgwDdJzsSsv8l
Y1hoB2+PeU+GqWRm3ztEY4P0kzeyXOC2PEa4mJrjwCPugEtMMFxO+AS8rjdFSLahmIMLwxaBkdo6
EzXVRwQ3ohs/MeGPyvqZt2Oy6Ka9yY3Y27JHzgxaCPjeNJhzseBmSixv2MnUEezTRy1OQQLcS7ss
ncr0qQLEGfrR7nn6YIpSFldfVxil+pWDQHJO/cjkr5EBJLjbWFmH12O10k1d5HeTtPMRFvJXUGVA
64mTkTboZ2cZh7hLo7jcz5Dfb2A9RRVHek0IIR5xV9WGiMscy8pcIQ2b10cX76l/2Qu/7wfYrmRs
7p0iRWgZn6v878JTRIe38XzYuaVZE93oqLaKx79jziL/kQku1BucP524U7A1XL4SSuDnAikOgdcW
tk459u6w/2plE/LmZVSxie8mKCrD/RyVe5peJ+6rUbQ7B3jQp0TDYePEihJ8CZgXs/LXlMmI/KHG
qgIMIUCXw5Sa2ZwXIWJ5So1NyR2+XCX+CFhNqEdk7UY+bst8iXEW4IE0Hb8N2ZZwgjSsntc2MYW1
F3LAkAJlptbJH+z3Y0JamD3G/ms0KvyhrKbjclGph7/dgm0deRa7NPYpmWRkr7HYmXvDC1KVXXY4
abpS5bs42zJx8jKlNp4uXotkvZs35exvz6tqDvdKE0BPpV2T+ao1P5Bj66mwuKREBEAoJYomHxYE
hv0613IzJ6fj0X1sAgWlq0FGgrdqyeubBWZG1M2o+hD1vr+Fhuew+R1lDuVGTKY8/gVZqCjutsl7
r0+rg9nUOzygYP9w1CgKyQllh5lzI8pG7Ajbgh5ymCC40FUnwjzzbh6PQ1xQA6X8BmMMvr+DKRd7
PpQGrsa/nMfrg2Lh9q3CkAP+knhOEWfvr0sNCtpTVU7YbUJ+Dwtx4L5uazpYiZb8ymJDoyt+dlW+
hsMf9PtEcKqvMSZUdxFRSkExLwruabvmDX2wuhw1JtO9Xj+KMiqPewMc5GaYqxdfvAEBWNZ3v4qj
TJEmizNzYQWoChxFc9mT8yILb47WY6ddng0oP/ordsw579Gxc+wmlShEKVrQ1DCtNBJEwRePvfY2
bHMN4kHLCsZr5I5yirAkgS76Uc7IBR8WW0eZbsFYJrRnkFxH3RbV5W5a7dCGtgbGIvwyeaNQLCTo
ux2+2xQWHIzm5YUgSSS0tySU5r7ZYj4NC1zHpp9FyRt/l5VO5cfgMlYddyC+181Ps9uIfiW2SQ3M
T3ejsotS1di0btdQFLWrLEUq+xjnFNHtyIn4bmIwhh9MyMfobMNG6TSAMUwrAZ/IkoaPZT/E+m9X
MsYn5Nh0Ny+IhZHhjc9TvsydwMQcOp8zJL91Ltf4TpFh1rjnoJvMn5BDAnTpdxYFK/MOddKNryNs
C06IQZEa9LLdTecNusT0iVA/8XtgZxC49tB8jPDpSW5PZAWD8i9upc0NmrO1h68BRJk+DfCN3kJY
5cssI3xV/kByYQd6TVy0kWiKf+u00NdKqcmiciMO6c4Yu6M/I87cL86PfyTdgcJHSM2Tg5+qSHTI
Ii5+FnNd0ychtno5r3uttrPZFjTgMTwwoHOGh88Jwk7E+hkxptiHIoC1wWc1yfZ0qLGo8NNAdz57
vo9JK6y2f2lt4O1c14T+UtlI3lTmY9AaSWWTE2Vmfc0yMhbPbg3HPIAEYuCqs+iYN2eIXfLlZHwl
zYNbmCKXJDJgbkqKMnrH1u14dVk2uhcp66j5OW5LQltohsuvORbI0dcIXpLHH8kQjpHwxGYd2r7x
xYcCX6fLbJHcxzEzfxcI4JZuzUX+umuevSAAOeRts6WNvIeH4NL7mxDoGvMYzhyicnruWaJLdMJw
xkRrh4BI13niE37GbUuKi0h3lyMUNttfBVAAiqKAx/SpeC5VVyVwl+3rcjSk57mYXkeLF7JLqoi9
Ui7F36Wu9XhOG8P9r8CqbP3rA1w+O18tJd7mSSSx62H/icSe6QBy+QsNpmm+RIvkx5tO4TAH5i5x
7BJgmwOrTBbN7AF9ksAme1/QzCgUc4l+fZTVF5Q3Gt8dACfzvql9blrY+dbxieJ1DazNyFz9G8Hd
wnDWYDw8E3BXxFnO6Ja7w/NxASfA5uYlVYAQH0wijuM9jwBbtYKbYxsQP0Gay8IBGqCJCoScZ1OS
rOglS0u8PkXmqkHnU4XgLI+AnibBNfhgrYnpOclJVFK0d03JW2OL+Ou6rO5zjjdm+wKf5NuSRY0e
UMLytC1ra/1zGH3SYIrK0SYgdT34hvYB5gaiK1Ypl37xFv72gJfZ1M8yQe50VJNKXDj05c1PlE9W
DDOqVHQGmObC2IY4VlF/cAjCgFXXbDsvWb2PT5NaMvJjqVS1DYeI9+w8H3nMOz8VhTrBtYYej7tX
BoiS2Hb+ga2JWYeoWlDiSIbr7KecA0+vNw4ghUjhcM2FZEfGf2S5Lc9Ib1ag/rDMG9ayxS3T0Bwl
PV4wWVRHn+mlnkHVlEm4pgLCUUyLsExexvuY1zPBsc7m6g43CKiubaFqVXbzIs2JgMpv+/JomMAT
TTWw79SxsUeezlF1kNpN8hwg1NJtXpOF/eAqzuyJxZkIfWWc8f1S8xFpN4idia8OyXHlkK4K/p2z
WCBHzJaC+G/hUFWMVLuV+27jcAKPcYTQYpEL5irv9LeALSqIFGBoNweovXuimWmjuSQrvS9GVyXy
JbIZSu3RIS0xSbGYL4FHrLaO7yq9Jnk/SrnXDiPxRCo0sJCdP8hgE/hx4SqC+1/uxCfVSyYhGEy9
fywZ7OifMDtv+e8J3yjrDbz+8b7ZRGOGIzl+1N5soJkmzpSvfgT7tJ+NwRDkYL/1XoMkj7Onouzd
5xl110SOK8CadDqya0KMVnciRRx9N9V+2Voa780rHA+L74j99r8K9LJx66SFqeRmvKihTUn8OuAU
Z6pbSk/qD2TGxXMXGWAuUKSuAV7iYsmuWVjzLwzzFhYle9LIq98iRITJZMvKFsYhvu6F4rtuqYtg
NzrWjWN95LyrOy64fTZLAppQMjkwG9Z5TPX9wnOP+wASsXbGfnLufZKpqeW3YN+LowvJuomL/B0b
j4aeOK111hEmNtlJWOuIYQ4CHK6snqocobXLtLVbzUqPOD+GMhcYdLL7vsVlm6e6/tfYnfzcJtiJ
t1U+lf9i1ZDfZagC644ZVlRZo0SC3xr9YxHdmAnxWtgKPUczR4NocrK2qSDF+wFA+N/kLLPdhJQO
35WNZb8WpLhPnaC4BnqQxjmmHzFv4zXMsUH2KweDOM1WWoDxiY1Kr3OKbh/Z8HnSZvBa+F246JDt
ApDZtRIOF99KheGkpakr58EtaxWBIVetS3dAPQrN7WEW0UeR3iPcpZX5sh1MNd2ILcZDZGF+11pm
kn2QuSdwRkeTGbXZ7m9G37kfTcdTxWjLgtmSjmI4mbqDq6Zq4a84PW8u9qotYUQYzhYzyHO5TDfK
+Vg4e4K4HrHV6Av0A9KuoL51uQnvEAJj7jtGGbAdkA4G1wQ2Id9MOnPeHVW+/MF4xqESjpRXF3c7
ew8WCRtJl0hKEYdmGyiJG78nL3UWFtgjxI19ifJ8MT31HgHrG+hSDwfcaB4hm1gxrOKChGkh2cW/
dJ/LeBgRDyVgrRTxs2a4o3uwpea9q+D9j2Lp4K7argRjcRu5BshpaDZ4qu6lSv9FFDHLXbLDRqXD
W7aqzsLj9WuOT5YM4HqRadCxd6GfqIel3oKlRdUu1LBvYkvd0dZOoDpMOxr6npQ0+cOy2Nne8CSZ
+xmLR3wWMpcozSBSvZjMIS1rK6Ppg6d6WyDrXeKoxUALtnth1qNHR6nJKWA4eQTVCltQ2NsWGOgc
FA8DzKtKC5fWBZKRutLlj4NjyNY1cQRzb6nfgJNvRZsVIUtxO4fMwSsvBr/ymEENHN0Oq7Jm1/iC
571Gg1OHCTNBks1mxDO+dXApEgSmnuvybxXdJKos9bRLl0oiocPj3MTJ2zLt9W2yLX4LOie/3FIf
faM8bHXicZufjMWyBbfJWH+TxCt6UlmJgjuB8SNbCd4NdiA8ZO8wK01WSCkKgbEcu4MLjtmW4aKU
CWv3Y3dZO2cyr/otDZ7g7z7YAHMmAZV/Bqe6FsSl6eiTQPiKp4My0e4uSUbo4FgOTe/mS/SgFRIn
boT68mhHuVjoUEliZVuJOSUwEOSM9clWx08l3XWM4hzDHBKU6SbtSDk3f/OMU2jZcPG903QqaFuO
FTwXK2X5F/Q/GnbVGdI9W18ik7hN0Q0cX0BeHEEQ8PhYEidXdpnOVriIah+h6RFCHl1FV5c/lyMY
vXgiSXqCuh8broTFxdgXdKO/0TGkUN5IE/09+L4Ug1tV+bqhKLOOm0lgvo7r6V88a64HrJ/8L5Zy
w3tmMLW1eoIyrQvIPtlfQVwm7HmqtNufeJzJu8qW9JXOqjYtn5L50aBIb6dQg+Z7t2qJD7mZKuFA
F8woBrKxETGbh5672Ym1QHOfAXnM0cdfFiwTqw6G69DhQRBeji3ercA7hoXEdAKdbeWnHHsnf8L+
EEMLR/BqixzPgLrO7Th1OeyidUcKaHgHNBdqvl+xZ6ZDDESl+RbbMGKvWR4rBkXYMPsjovUg4XeJ
mV9otgypiecvJY3y+JrixBwdhLGb+bNGMZjRfFW5eUgkVvzX0UCDcBlpQEhog15A9Ii8Va8iCzPW
LnBpAsliSyW2wpiSdSf9XmFGF2n+6IGmJ63b4PEArnVZpGfidmRBeGsm/BFd5eSKXsTFXc2i4No4
g0NGB8AUWFOyITzpIhwc4rqaFtDp6CnH767msAJpQ4dnj1EUNt3bPMcJThFxFV/iGSRAqkS5nGGF
Ps+AQcA56iB5jJsOE7mlLQD2aT8zaTaMX406iveqmCt7qnbsg7pVm5m1WIdq/UdQVwBQiDB7djOp
K9ZvdQEPzTbUG63xAsQ8ua2D/3/TZMK3gJlm+VKH9HgDfY2KTogSP2rTiMF4nGZs188bMdGrxoY3
baViigKBsrzinQ1RAjEWH8t/eSpQ4Da4v7BW0gYj8Iaka5x7UHui4cBU5LqQ7ulVNFrK8wbaxRsB
55J1lkDOLdOCh9NYGPWmlmbRrcebNvcr5j0G7xEAOgMqPVaGGd+nasgrVj0z5L3gAE+Hjk9LueK2
w3Uvhqqh0dIBWvBfUxnV7zGJ6vmuJsEkL6mUDP1NiuZtgDp5Vy2qisweb1tbiQBAH8K1AiHrK4Vm
Y++PfQJldGE4lKckWNiN40ibo2smzL5XiFDGFxlrIgcjiuQram5D+pHF2/t+mEK24Wbbck+RAJoP
2K5i9GmOLPu6YltKW4GE4N9LhcQM5NfgEoCA2gisIyjBbxIxpVlnylxekbcYTEdyZv7hu48+jWk2
0S7oB/7B7xLDzcbnsLaxyh2wCEnozTcKGMKpmVcyD3qxDRnm7eB1t1b7+odnQeyDgOMJ6m/w9onr
Ivud3wafdg8YH84YBhgBULzyu63GrN37ekrH/hDW/KSMlx8l8MB/Y0L5B2kiOAKOY6SSNg556gYU
F3RV886wDNsZDFkeFiQuDYgI3Hm/YB+AfzOmulYUi39e7a5Yp2dffMF3W3kc5nx7y2XFFzieTDdn
28kWbwzDTtLVIpgc7WtZmQ6fjfETWTaLveFeo3yNMOnYWp6HyQ0GN/Tj7VR+hwHWqLoaajM2jIAy
wqnEoudVuurmklAc3xVShFxPFxbkxafOvILHsk19rnR4kTsq3FBv3IR7iqWwHzBm4euiMHBoOmYj
QEEp8vEIHrvN566EE4Lq9CizoxNYkWyDQpaPbhsDJllbuHXCqAaDYjznaStpF3Qenpi50b0Yel+H
L3VuJFYFO636Ssm6n1cL050SBown7BJScsrj3f1JUNPLgXhGrhY2YUu/OYAjAOZ2eOIc44Ttx5zz
6WTyDU9wg28tb7mk06vhJXbqeHe3d544h17pKI+lYzB5FK02fHsJkkrZw9N7/g6oPaYdUO7wOVoM
Rj1ZV1V0YqH1q+NSVmcZ5Pir4dF6d0RKmwdS5tOVFtNeor1Pju9zcei0m8GscICW9OZ76IqQvq3p
NF+XIKvmVI8waO4KIEcRJjs93WHXcui2AHR7J3NwxNtUBXV0Nt6ne7CQFtWtZTqKfkGhucM0LOE4
UKlM92xH5kunPAgnnVRium3dGh5DQ4C9JlaolgPKXcgtJEQG8n2HUZMcCuBO6MfQic39QiL9in6a
29ZmyLNsj2lJIfiG5PxfNtaQCC8pD4/4h4fpsSii6bij3mLUT1lBPmr4MEWtslhCd7dY3kcEVs+4
uxGZ/VP4Ghv0mjoEn81yNe9B+WhsPavl2BnsJvyJQDz3FjtoPGOgcj/HqYy+5yQeP5AbsNfoexbs
qn1oINTF+nVpoRDm8Z3KCEcMZTIV9xl6Uttlud++B0XGfw43sG8xRC/POXSkWYu9Pzetg9Fq0pE4
iX7OLoLH+dJgBOxAow7zECEdDfhexl3asnGr146Z6EbQW1KsnxbRwOPIlngR+8NCRTjkOlC0el4U
ZVsaAXce3pCK9pCQm72vsxpgIkZjnA83qwPISFRsrIXkSdr+UAVmgVhNPrsrjIySzpodGyKR2+2l
QooWFLdOI9sLNmLs7+yaDZykkbn3yoqDnHzRRLbHvsiO14ioLX2KQB5dT6TEshflmlYPMMY+Uqxw
GH1PDDwM0fimnGFbgDkR+QrS21OSrwmkXWWMSilsgrNRSS/Rd3pHf2QCr9+pmiYtWx626bOWdYCZ
eKIp/lpSTXkfAS7F/8/So75QTDT1yRQTNmguodm5yad1OkcrwIWzEpuwTxpq0qpNtwNLQOAeFnOy
Qic7QDkk6w7d7Ewxv+GOPoH3NR6XMdFGog9Jk2+zq6Zwxu4ajezOpmPpK3jXuGcKQTBOzsqwtr29
6F+hdFJwrl8PlaBIIFF8xYFH7Bs2gU04jpaU5SHOVO/pwKZc6hMXBqHi3tRiabFBaOJLma/FD9yp
eDkRErHg7VsP4tusNEWEAo+mBLJ05e/FojQ2lEekfRthY0VbDZQPe3oyuxkugrpuuiMuqezSeUL/
2GBYXttxa2C6x7GZ/pHitI69UymSJ7gziPLCq4dfJUmWOzbvzWvgEY4zKG/YPtot3ARcuZs/PCAc
dDUbaAvDRHyaXOZE+YCurhg/MtbAlDZzqwl9XEXTXQX3nR96msBiTmqFOQHskmYd5vLQAm09KBfg
ucUw4F6spVEHZKF4gzh3th3sC5bQG5Pm75skDuY2MqsfYdCIxj1ODvUA/IKTM0DDhN3VVTEujxHz
O/kGlZmMLiCboOQnIbcA/kXifzbUSGBiDJYL94Wks/6BN2JPW1VoGGfM6Bywmx/TY0bSfWkB+GUs
mwc6iQrXfUVtfSLHCJArKrKvjRqndHBui/Cnl5LGsIYmHA16DDXq441g558OLGDYG47hxJZ2bI7U
P65bMrPXAzX/bSQp86+wD8QjhyVWzQYgvPx3rrKdnfCxENGJiIIxe941FH0/F5do+TiC1m3ORzrt
Q23R3V/4xlASRYBVSpurvPzleKZhI81w6C4cjuvZJT7EFr/moC+E3nuW78NelwqXMnxjPK5BHb7E
lDGPwEAL3KgNiZqK84bFVdLKDYDOgxfYPLQ5WlaN6CWHXxdsvgOGctg+FdcUiHr1vlYgpECx1Fj3
IpzGF+pknWrsS+eCv877FLEu2EzO94g+a7KTQOJC8xJsaaOTLrkVA1wUGb+fakTZtVkKCPVShC22
gJozqju+5Qd/mOgK1evtIR33WxOK8tsBq3r3lOANI+hlAOYVr6HYEZ4xgPqo5DzkFIMxmknkLD0u
Tvg/m2eoWxZl56LqdHw7sHeC9Mg6YGHZauqqlUYp248LUb+NBew3ABtbfgUQhKYBeWpr09vSb9Ab
62l9skXp2ZVExnRYB9lOxtMXDNQKd9ryjHrzNpb12DWlUr/Xw6grbrTiHdG9OSZKZHD+CtDcRU/J
kWPY3aEAwImpPxDVKt6qo/ixwKUD1mOr+E5sTVu8IrLNmMHF1ecL385UkfUt0S4vT7FYNVYFk/tV
5a5pUKvW0fxds2R5KmOkpIO9wUvT5lKG6M40tOYdeDnYhc5KwbhG26L5DEYDqoCanF6ILBokGjos
rsaRVH9klpP8hOrf5F955UV6mtCtuZ7NZIH1YryUbWFpmV6QDRbOAM2ze+y7sNfLOfuagop6wn6j
3tqITvZPnsLdfAc1AvdNPutB1WK2p2Pj2p0y2qTheWbwDZoKWIQMQPy3IS4mWLJBPlb0NaYSADnV
XHzM24Q1QG1u1wshfvwNGFt81LN/BtG82fqlQlBEa1SzoXimkNe1e7SBYRbJtBoU0ViO7sgdN304
tD0j3zhXXaljphERixrVTshMjXu8Og1vcbuqFY0kRgvtgo1xbHMMCwicMF/seOzXnULhi6GpWX6h
QWBPYLrGGMFKVVwU3skM05jJwM0UZKlP60qnf3DrKrHqxjT3M4OfUoLxrPZ/OIFaoTtGQT+rCV9K
UYRJf4HetGpBn1smgG9me5oLV60nJGmp7F36evs8hFuwbI41NtOVnvwPOOcSjAfhtgAqkjh6WFij
mncPBlD2NGebfZ+CMhs2jcxFl3E16wxijmoOXCtgr7ShiI6qZzLC6a91CrxQgU18zsZQjScZV1Q9
ymg9SsB9U/E51Tz+C0os2Vuo8eP4q0dXBPlORo/51a8xpJOstvUn4hBxckY3L8O2uX06F0cF5FWh
CXsApWq5A8cqgd8JAZsjx3cVAcdw+6CLhYuveAUxAArmluQU63g/OlrOUg0Hml/ZQ5TE9acWk7Hg
4qQoNhHu/+SSQMeElabEkq3PgJbYB6+cTPDjZAP6OAo0OdO5RlQ7phY9oUffiv00JQU5OhCEtmbr
VlBAln6sEmQqrI1DC69CiU9Vjpj+1gq0s5NpfI5ZGzOHuImq970P0yKiLpkT8aNcQaJpD5ob+IvI
MNetNWQEuaHJsB3NYHTRoLnJUQzqaKr2VoHrDzLYUS70jqikca0ToviMtN32Jx9ZNHd5gEskqCjI
AVpgS/oH0WCad3uunEb6GAF95qhBWu39pteoHf0szN0agk9Pt8kAy68Yb1F5YOPeourm46A9qlfb
uArBc0QEOQB2APOj0XMDylFuKBrHCIuUW8YSGC8z2EUYpL0ElCEQgKruSj6F8lJB86d7XSjirytZ
8mmg+McUJ+vy2gL0KbapLbe5eJzcvH4Rk1M/MNCMGLijePtKxqS4otbouG+CkZhEw3Zb1Zs1uioW
CGuhtObzMFK1ffWAcX/PzjdPucjEgT5G0X8aLSUWzkBgeUcMAH0suoNNL5XP0HuB3vY8x95+xhFd
bOtAnstaJht2P/NZXyUWjXBgAdZ160wThDSzNf3E0M5APMxS9o1XbJl7JRNAb8tO1qRdShJXXVJr
93OdmLui3od7BHzGwDbziaw9bqcvJMT4L0AnByTVUVL3a7162DAfEx58Ncags5UJP4oW8IdvBl3n
6i6d1+Mth0t80fFx5G6gh1/vHJA5fgfH0TWHI3dkCoga5fySkmOx9xZxif/oBhplC1U+vGlTAGAZ
wo0T9eZTXp52qHzAJkjhrHna0FHfjK7ojNEkknuFlckyrq0ODZrx1FHxvahn9on7EASQhazTS1zH
03Ar9aGvTVaPnzUogae6HgG0zkmxgi0iR/U2/j+Ozmu5cRyIol+EKgYwvSpLluU8M54XlicxgwAJ
xq/fo33eWo8tkUB333Nvk4KBGEthHB+DJA3qXdUozgJuckIKvRyAiJemllxo88IdMctuGljbgDsW
GCObDiPM/jVZZ+4XptV1vyXteC32IB7IxqIdbf1ala76lA0Tiu0k3cb/P3OtvkZt1qBqeYPWy67I
vRwRDb5yj/Zj62PP3wlyaoOg2TBtUgr9nsd4H3R5oXd1aCT6gl/SNMwrKdhHQxuhbjYZnOmcMixC
JGV5qjFL+dojl1d7m2dl/VanFX6mkl+X2qHhT2Q5EQIIS0gdebJFaiu+CNIuL+yiae02WCvJfFFA
KVz7jFZpx/2XuceV2Dm67WASIAuN8pj3haJ2ThXQPb3/QmLN1nrE5WxsWathV0fW/pmrKkv5pWMW
gjLmB9cdaH5+hVGbezsk4iDfQhL6zrZ20ugrCGbCGGaE692cGcz2bZXkh4hF5NdaTt1vPlXx19GL
1ntDE+qcfBVFSGcglKhTaUYRGpVeN0AYlm3/C8Sajh2A3Htkr/v63vM6tdsiFePDQi0+711VOr/I
NZ+uC3lb+XESTvw6YTaRG6+uh+4UDivVbNDYytvyopQ1pl3SCrd+MxKMZaFImWSZtKVQaIlpokFI
o29rsDC2sd7oJyepU50+97XMivMC0BFuIzlODalVkT+wPrAIvEMhtMMFMLBNdGdWcnVRzevEOS5h
iMbXuXV/W4kLMtvKTfuWJxQ6P9ikTjQhF3RJMh5lOs/pafI6iCdbsoA60DEFSVXGpX+mCcLKNvC2
B1vOyklgZGf8d1jr0r+RGwog4nq6cHdOvzJcZRg7RJssmB1NLa7m/HteFLH4udJAZceWoVi95Qlt
R5fVa1pNZy7IYNzBqDLPm0GPoh1LZyGyJdlU0WGImHlupykIp9NE3k+zDStv5cqGkst4pjXXSRs2
zlcC1Pq3DKxX8yukfXB0aUKi+//J3VwuvI5vaKnlsO1EGvN/moyTGtDGeS2ycAJQxgJVbqRAW5mj
vvlRprBlj8TmZvnBn9T8vapsV2ynogz9g6Q3Q6ZhJ/FwHIZu5ghIoso994L7+lgVJO5e2WGnxYH+
K2KzLHJWdKTGYopZMsRzTnhYhNiZaewefDuw1EGlnANxXPHxCmH+jHUYDse4sKmkAimqlQNHyO4a
znx528YU44ttoDmZCwWdv0m6O2YvkHXVIUjXMntaa98mu3Dw5XAIuSOif16ko29YYtP5MKNhRpcy
iftfPu8184/GYyKnQ5ZjbRwGtuTkNRm0ytqpZkvx1D262ikfSreXh0qM02Oic5dwAa6EW8smgw8Q
SdbcrzWWBqDAuPcfB9CHib7Z9190JNds2xmySy8sYZXvQWeSp0aapdqh9TfsbBwD9YYJ0G8eMvCP
kdly7qCPxak4DYlhrBLOrefsIyRHehpZfluGzK4fTdmG1WnlL75hCa0IcgsBYo6i8vQVPxCoixlx
SNw5kdJwbePU5VIPs3AH5TllGzlZSa27BjTGkd9jNxeSaA7IRNmgJCWpZYpGFOqWUNTsHwmRyXKM
8BwtuzJZu99QsbDAObNti7Qh18OEF3vvFnl6IQ7X6v3oz8XH0oc8a3c183VZMvp2RNU7Pp7l1tna
sSg+Z8HYdxNyDwO6pj/rpo+uCNXzCyjK8gdPVITPgDE3ExogV9JL8qppr2Mh4V7UNMr9UATlt0G7
jGEmbsKdA3S7bDTKziuczPB7HiEnaQzK6NkP74uyVU5E2X2mrx+GbI4vfd4m7y2S8Y3NMPXfPhno
pnqiUy6lqYLnwhvHp7Zzhx+O9hOKjmScngy/HIN+HdTfS0NRv9pgmDdWd/Jvs/Kmgm2R9VZlQfPQ
mNWh7sKGt5OJMz+axkFK5C5pgoitst3ahOtvd2Dwrsc7nG+D5oeN6X6WsqauqZG8vCx0tiaW8/4+
ON4XQ2gO1az0cXUj9VfPtX+2aRCe+8FRH73buw+Z7AUyqqQlCpTOd0mL1Bf03iMA5bCnj55eQE//
5GrM+Dz4ZVRJMpGoXSoLkpkgWZp0PdV58oX/joiP8q4/aXN0Im2f4ODCj/sLfaw8JD0x82tPqyxO
ys/sMVbxNdMMwD25yA1RvgjMgak/AXmTG9rvIUnqF1XHHvImd+22TeShHJf+ISPrQTnDTwiFv80w
gSKo5aEFUdzwX1k76ofztdd9+552BGduCw2JM30UWtBekfY5bG2sx3YHKRd+xPcdWPsg6v2totd8
DPIwghHXtvsThqsXHiq3jh7XvjbnqQ/7jNFvZyDh4xZ4pBhv+NZ5upkZQHvHaugPazu2wz4vq4Uw
G+1G2zCugh/WW8XLigH0WxdjCsnbrHtqhcr+TPDilFakOHyFjXS+DzQUP0Un5LsSjfuEmt0+O33d
XEwmpn7n5JV/yLgrrm47NvuEQfQDqj5V8rB4zb8WzBLQpp3zTSx1uB8gh9DfveS22OBOGo12z5y1
/ulWsFGbOnHLS41efIxhpBHMSFv/Fqol/rLc+hcPufRf0kAcRTcXncTA8g/MrKlzzAFSYn4ktVJ9
ZK6lio+NeWBUhm29yVb95qXW+QpwnuwpAxBvR8O8Llm9T9FJUNG18vZD38mPmHflVE1jgZwxMsgs
qreMe/vZjXx+lOgi71eR3E0Xc5DB+wXLhTO3Rj30VA/qnhTuAXEt+pZka3OlRGaFL2dX9OxWsv7O
5Rwh3aXexRGEfgJBLGnLTrrCOc5TXD84CjIbcEgo5BW3mX/5UuQvc4gvpy5KcYtUNb+uZefNG783
3mHUXvFTjKn/WUydmTFcdMuZYk2MWEdk+kZ2QPM5E+cDNOzK4m+Xpz4/P0sLRiNm9H4yELCvGJI0
tMoS8szNbc3PKRHInyHAWSJAjZ0lZ7eRgllkgoGJY4TQmiXOsA2ME+9b1uKP0aop9lNr/EdgSv1g
wSMfPACOjY3U+jSTG5ZvwfNcsQsmBQgZ5xx1NX3knlFh+5zoakHRZ4L4kWZ98VIheoOWOmJm3Jy1
2c9hSdWA3wqEyK6i/ZMPfbbrQePiTWiDhKYhKNhK4Zb5YiAGZfCYUEbetLDYkkL8X7/RVSAQfRmv
H61K8PQnOLwwjoV3J9YFLLQfv5x1RgjfDKuXmxOViCtffOsU3oUWjPHQmggx/G0bMzkbBmvONz83
fQgrjo39Mx0h4E+Vyabmd5drVT5xdPn+taqXxqHLi9NuT7OyBtt4ENU7+GNQQ6RUym32wCVsXjZ9
rVc6KBW6xA+tusvy7byqKmj5i6bKu+DxqJYzDYaF3ruv4sToM7fxxHUgWzh6WkzRxK+dWWr7IcIc
yG6LbF+shyIyafRsWXruPWYNRPQ+CLL4jBFm/UMmdtFs86UZ8lNOA9A+q4ZK4QAMNM/OIe/cJl5v
rQhNpA89zUWZHfuIAV2xic2oRxx4iV6KN2OAcUcuO7vGnwq9IaQvQnvH0ODrZcGkEIAp90e/A+Io
MM2tLA5tF6SGPVxsDLVg19RgEhaQE861boEWWTSHAkMz2zql12uQbrQks50h6+Zs509h7t4UwlJ8
8prepnySaDfmN2eax+x0Wo072rOXsqHje9OvozhCnhV22MQj6K5PvZ4ObMly4j5eejaP0SI7hygu
pux9EBH3cDyQMnmDgukGRhi971TsAsUx8BG69aDOI8a6CA2EMvsiIQQSOth5mrYy81Lizms4zH0B
5FddcxnZdMffXfQOopkXzz/4LnKo+3Cavwb8tc770nEw/uwjp5lpB1iVTZuT9VnjfJKH7RE0s1Ko
Vi/hYN3uphFwvTPO6dY7EpjRAcbLDi2GZ6DS+KDmuiluoUbCg4HsHX8vUWqiY92myv4LQ1X1CDMA
x2+YGFL1vfUHF9l58jwGIv5sKE/HQrvFbW4wvTInZ6WMty3wHaXHdQ5nRDV6Mm4K3xGWOrcBNt1l
MelGDw6gRrpi74j94iA8v/B/5LaIxCMC58LX2/WiX24pilb8jpEFP4Gj8pZ427VNyucaUjgCe1R+
esI8GaUbwuSX9dws+PGe+qToU8T9yKedWAX/aL7h04qzk4iHZQZ4cnprvd3oayBkJo1tUD6xvYMD
eI0dEAoV6oCZDxvLuu5J5COjj00mTJUlW4tOEQRH/sIkOrlOVEEm40Qe6jPW9QG1OOqQzjfh1GYZ
QU50zMEPp44H90uWYYopZLJ4VPY4iXWKxIn56R4VlHbJcGwzip695lf03F1te2mP/sJOTf/MWR5T
VQ9Fx2xIedr3f2pH8IxEfSU8wQboiF57I/BqmZGsrJR6FV9NMF/TkUnthpNNtLuU7zMaoP3uw4+t
L5SGv2AEn7rfSqf1zXMAIVQ+pW6MDm5qW3f/higI1IU6M+pwJ+Wg2vBAsswuriXI/Yg4YcUXkEna
/etMG/Rn5TGg3UP15ikPbbaY4xANU3MlWUEkTNfLRJ+smdX4IFSapjs3AgDdJpP05U9cprLcE5s/
Tc8l/JI49EwA8bAqbNebJYoZieE+RrHOFU0407/MrHuReTrkKfVI2dk5VT55O7esefgPMRPu7Ds1
ojUKvVvMvnMJElMM04HrxEMw6IqoEA8sth1jjgFWPyBkV6Sqc12ECp6dImeeano5NXQPUo6JRmTt
bSl3JpJisUxH7OK+iRm5AVWJJvwtXPGFANu6/vgoqkVFx6BGA/qY5oYNbRgZ+O93ORiOYO7weT1M
YEHjHUNeyi1LAY35xF1cTuesdf2AYw4Xa0sSXVBiZki0LfcLH8qwnNKA3Nq31rTICZ7fyvKhTbUD
F+xnDhP/fcwU2DzZqCzLn9otM95VentvrXdthDU2PVDwNJ49DKXban1W2Iqa7ljzkSz6W2iZz386
eFW8haEs7/1zGwd9HX54qY+feZOzjCHcucUQF3RQmanji9KZ+jdylCRbUY9lcggyO2JYhsV31mM6
+9V0JZIc6+tKBzU+R0vLvV2QQ/MSTaNLA+RXzbydamJ8eDN63+t/tSStu7gTA0SF8FC07Ax5GpK2
q5otE1BRXqOgEvIzWlt2f7LUaFAHpQMWOGw0Z3HuYE/Hcnc2oUzSaxOFLjOImhV68iLwWtd7nwOT
kxaOMXlYGPi3Z1CFAcHaeKp9NJ6uqkvEFYt4MyFutBuwgSnhYVon9xAqJrGn2p/ZrIgfxu+y776o
svbETDIR3ml0F+27Hx0b4ZffeeS3+XdVkdzlw5+Wc2g36IxrD73Eriq1GfsqhAYqLUzQzEaGfB+M
zBM82sapt5feTxhM7Se2N+mrsi4GGzKRqqjf9mSiFi8qRphWmzqeWyBjJMB6s4iuSL46QgL7jGG8
yIucsEAysg+yK+Xk7QnoD/3xKQ4GtZ5xVGv1Cz8EAgd/hS9etGbKeXVj4Ol8p0VGf9ZM85C+YtS2
LBiYmFKkG7zBAM2txy7sB54vv0IiWrMgwxyaivnYUbH+CdbQ2Iu0KeETYgwHFJLIJPptdfKk+5EL
MALJuVYl+oIAZAUjSASxtsPtIVP6morPKd/l8YS8Sa1jwu2cxVV1pDnX2B7qoKl/1wSH5c8hIRfN
PyhJk//zp/sOT1bJE0cO0Q68tlCiFY7BqGUCPJt4Bv2d8LImYPxajNk3PA11eR7AUtunEP4gf6ld
fFaHtZSROk9LaamBVhKf6rNfUEvNmwgXIZbOeA0cJGPQuq9RWS4lovUsNc849boZD7W2osQrbpNl
POaB42btrhzRBk7YNhHh0/uWtgdnqEK1N03n/l1UXVcvYPlBP8Kk8u5dGvitS+kxGKU0x/77ox2S
OP0NlT5MYlMPENQ7AwUWxbsw1ZH+5cxVui6nJcui4VugyK9Qm9wjyGmTkVJCpgsaDoP7eMyqgOje
IKa/mr05jHamycbxoJFazWfTMVzHDem483cQi1FhruD+cd99kBpuJiGLttspCW52094So3ItrpMd
HcLAoF+kngSzI7dKD9z+HKwjw3LUqdgIJMXRonYeaq+8g2JIoj4CujN7Z9ebu/KYUjANpzaivC8p
ActKfK6MNiBZi8JJvsuhJbBhyzgytfNmiGRZ/6GkzwB1iZulSwnQX9Pr4tvIkMrBcPUVyWfwtyWs
NhUXmql6zgCulm8ZzBcZFYLretfGIpS/uV+Mc5zwlBGtmhYMsMecAIBi45sgNYciKTxzw2Ypin1s
Fy3/pJETjf1WOo2cDiVpXSU1CbzyzC+Yhd0XwyqWBEuSrsqtKyQToA1OO7y3S1B7cN1ZIcgPGGIU
DOGMliC5Xo2apdOp6oN7uZzpDxGNM5B9MBRlc7CdjfJ/NuU4gxDN5np6x24dL0fOeHLMaXjmjIBx
CkT37hnDyAgcSEviudpXv5ZVpZOz0/VILTF0Iy9IqMYleifnfiqvwDW4uMvxzgN00VA0p6IdHJgT
dmuQzmD7yl/epU0w+iNNhPoBGzEtlIjKpZwpIvFt/SRLpOuOJsB3drLJXLeWJ1mL+Y1ICRS7g156
BjFLMOIqOiqqnnzHFlXPXQ5igig+VnFGg8tXPQXHJhhC6EnAJc/HR9bPKUB8u2QY66bUq4Mrn/u6
3IY59/VB2nFMfuFB5cTaObG17ELJCm9512y7/YT+kp9aujO3mAYmKq7lEDD824OVksQQeIObP7ie
Ehi+eM7LDl7EMnPasaioXq8277z+O+Vnb757E/ZrdgRzVU3X2hEYPinEom63DJjF6zPPu+rj3UJV
hYt2jLhABS3UaON3p8JbER+NqIYMWjQtVxZR1YqM8Fgnc38wVb/YN89v7DQBk065kogNGlrzXOWw
Rf2pxxVWWmKK1qF9ciPebMVYv195hHVH6MIbzL3In1fa5eVnBZEivgKS5eZfVcaCxnPLwVqskKWO
m3zxsbbLcelC+CfMknOZ7ZxG2xm8zsS00A4LD9bf5JVhbaJYG6XHmxolMOGIX3kh/E1gLQ0/z6EZ
hdmQeSFFgtoIlc3tzYUbmutKZHHf7RkvRq2CZ+jH0N/JYEapPklK8fKDXQotJDl0QzD/SdasW34z
AnDsb4S60HsdcKxG//Khmry/zmz6sdoggsrae6whp6d+nzpqVEfjFD3vdz8lYxRzSWWTDXbu3JIg
sY2APHGz1I4t6mPNfJ8YBg8P+wl1vZDHecxU/NJmozs+EGlq7GuldBzcOiNS9dohqZY/TAvKdcin
NdE3B/Ut3PhCluzcobUvvgKG/ek5AJfmHuEWdXcjS7OLrZNLVjG6SD7yY2XeH746CzUraSe+uv8E
NO3rPC6x392RyYUFXR1XCAJn64+yeUgzZ62/B0EdJK942PDr0ydXntq5mhP5lKRl6J4MEy25j1pO
oAfLc2GOhD35kD3aITQ4ztlHsVtmPOYXkjuc6R4qsNKDBMQwzBxKi5H+MxzOKk+hS8RTwYfiD4M9
dnECJ4PMPa04d4IlKi4jD1gY7jANRM0ZGcp4K7nTkknOkK2F2DeINYHlzoUeMzu2deTgXm0Qi+4X
+TBNPWwnzJKk8S9GzPJBT66axW5Ft/q/VZuxH8P3lvgucf+uQblsoDN98XfyKUc0uyTDdD6CTU7F
LTBYbVhrvfr5Iav7LDhZyagqJ3aC3uLSzyumLnzp7XDHUUOM1498a85CV+w2GgRgyox3xnmt5EGt
orEUH82K6b/FsRY/UoMp93nEJbd0e+z3Dv4ATtbh0ZYmVIfczEOgIUcSJ/yiVM/JEcP1S0vWN6Ha
ImmzKJMedBjEJw1EMPNEAyvNWylB2fsdqGVGWneBcWMsr8mcF4rmXFXW/xTMpuSLqTiwzvmMpPGg
YH8xBXJnjSSTVK6761UY58wOy0yVlwFltCSjaOUwY/OaYaZNPIzJDyv/Y/Iy5uHSHXsirvr3DmDk
fr61fhR+axba978EJcT6YwhVjXkr9eYIu51CMv2GgcYhuSSEnf02tonfHUyhkvYTRGChe6a4d4rf
k3ZG/QLoKCjksCTyGkNbeOOLWEguRjdz83UHXlk3L3Ez3JEV17iU/1084JAcw3oS0SZpTWrCa97W
wPRdBsZxWG05DseFWJdiLwm5CMhk6OAtrlUW4fpN5Dw3b62UOnnS1YraONmBv3WKqd7cHUvchunH
lPPxamqfgLP32JTMmS41s/BqH/DZJ8m2mrNEHrMo7j77u/kfT2eygI6Mvjt9xYMlvfHCmA+BiV6O
FBfqaZYGXiON8+9nGsuCWTw9nqbm99AZym8raQQTFRuwbEVhH0JwwqmlGAdhI7T4rMkyte9IUVZ9
oBGjh27aoc+nR8iDab3/w4xM2ynBaeIpywS7cBO1dE9u3mVVtF+S1mXonFqf1SDgq3hYRuX4eNiN
Z5cb92aLCCUsfg7wyrbqxxxxPZf0BGUV9A28sA82UDLYKm5pIo3YYgC13de89Ks+wWm3xTYrQgIP
YsodyKIimwgAZdfMEATxZmYWj7BiknjuHmXu18nHrNsEilfq2JEbjq/c0H94ZPNsmI3NAd6X2PAr
x7hKdwWet/hjVTjrsVYWKcfavnBLNid1QWuxj7cmEhjKgsxV66510jqWt8z1qDzOlTTsag5N6y36
GeZmyINXGiufXdVsYY3ke5k4/nSeu5rA6YnPt8cLvCQRg6ay8A+E4jneS92owr4ECxPvD0tWgvvD
iRE9DynBJPUD3mHyW0dnbON0E+ZBGhKlEOn4Ng22ai5V0bdYQrNCssXlmC9yYnli55O0X4LkLjlk
bXvfUIoW7pUNrX2g6tL+bJNB82HkrnuZ4kQUTzjgNK1g11LK7BQmEHUUo0YQ3gAjYurbhVmO8I9S
l5NL0EBd5Jg6qi6ibcVGkHbrHsWX8WkMs08fJopQdnsynMbkiaFuU5w4bVCgGPgJL/5sNVXvj6Uz
HmNDPj04f4yHjMRw/bryYxAL5fIG2zooF/GLzJWRgCKHX5nWqzyPmE3lruSeMuW2yBQDzYilS95r
nUIm2W2kymz9tERfEATHTqgWPgHIO+XR8qUaxn1iYEoBAfPS9faEA0HJNc4Y988rKhTzfiCVBORM
DORcRksGXE4SRV2cvMLaJn+8x9x0+7pbF8ilnjZMPVUMBZziPNzrsoJCAhOg2g2jbWGSYDXDIc4u
4TTS+930lGBPgLAP7PCPThh35BaV505aqbCs57ducokAO7CB3VUPdP2L83ftTWJ8Vvd1uScOnpyr
gQVBQ8snuq5oDjv8uenyUuvcaV4JdInD6RytvtT1BZeJLW8YcspDS/Nd/WWAzoQJmQrozmI7JTzE
c4d3dwoH2ldtp98zhjDuy2ydXplLxNHRadviT57Bn27WORj8iLGr04tms3J8+QcxJOt3yUvxJx2J
aGJjEHFiG1pK/6GSczf9o7x3nzOpCgTMIU/cXTBgT8LwZLynuWdGdahFmldnEXvq0NRL7uPMnPuX
0b1jHIDKY/TTZabakiwyESEDKQRIOWFQLt86EgbVLecWrn6N+Dgdl648yUeGTl7vTx+cs1Hsb5yw
DZdv3bhQYWxoldz60DKau2Oo3rDeeo0fEYfi2o1bt3N7Gh853jsCVAq2NeP/gZ7NDbCSN+Mph7MG
kz/0XPFEYURZH71w8Ti/6jqH+Mbk41+mIMrbI3QzjflIFJjHM9rS0W6HysPxnuP5Shn2FEjpfrOs
3g6NTv0dPUXmfQQW9Q6o4wM2EHvq/eibmLUadQtndgoGbapLGSvfJe08aby96vtyuBaQi+YlYAWa
/x3g1srvWSMH7ymNGWY8CHaadg8FkAGpMHXYeN13RpgyOJOHVV90b2bm7aFKElgbYl2PSZoTnMsf
K6pzWaepBULN2tD/BZmnOmfblQTBnWFwovKQ+yterdB1EnHri3pk2t0sdDwbJN54/ZZXQTM9Ag4R
AjH9nw5Prnb+LEFDSZiobbJekkaE9lNwW8aWcpGhJlMVlfNvsO/GHUDcyNcaQU6Q5tAURpPxBPKu
vFQOs9aV2sEWhWIImzTRvOeLm5MGSwSUBHJeWzdJtQ3kWoF7Eb/GhBQsN1Xjd5+BqYQ2i5nfu1Uv
5ANlVOg8ZLB3w4PA/iThQqu2Gr7LIDDi4iRQ+Yzfg9mDekv6sTt5DPGDL5EY4t9YmBBMZ1tVuEx1
0lZPQKazouLyo2rvBh0FA3XNxKkST2tIpguhMRWMe5hwThUuP5muBiC5bGap93Gt5vBQM6WWbx6h
h5gGSwytegcXYr9omudpF9OFYyAtp+VtFmXJBNWbfMKVMtDIm2emtb2bMsJnVo+P475usmza90iO
5fOUTom/c7jR89tSL3fzwVT+LPDn3DJQRBx4LrjzPqyD5dWUMNVXXxDA9TBzRCJqVZ13qfEuUSJT
dDAqXyMsUi8M6XBvktDk+Efj4ZQGNGdi/tz5VXquOfKwIg1Q8U/cPUW/iTnI4tMdd5Eb4iW0y5MQ
YxSTQxhiaIqKyT4By1b+74k8iQynqGS9j4BkXTpMXKPpgYyJRssNwcSyBibpiAS0KmAmpql6WUjS
l90y7dnWy0KCzKHd52ScJCG027Jz7EhyhRAJ9XXr/uM8rYGRDKa5Rl2yAnhVHjGO5cPOZRq27vt5
ySRjTa/5Fc+Lp/vtHJv2kwxPjMNFNDTxfbehFQkPKRMM3GEYWzUgo87HC0sXa7701CMq5bgGKgpJ
bm9z0Z7W2amXF0I7cE/RW/fLx5KDFJNEo0q5PLVt5f8zvt/+xQPqBMckiLObn1Ji7stioKpyFD0K
rTItITh4z0ZlXGCF/RGArY6HjGLrHGUFidE2FTWBE2vh87uRonCfWTehrQ4pwu8rGHyJWQvX8JXI
wBa3OIy2e+Dv8F+xdqkv1/Wq4lTy5TSHuusCZgokMi6biCJFXPjh86EU0Vq86WD+38JFOXZJHRbA
7og4QPKlaeXFZa4UIlZM+W+/Dsf3iBPut/BkvFwLY6PuZlvHfPAX9fIza6p++BXkjIAYattKndxi
7NpzXncoo6bVWbpHPyYPJUt6fAjugvkdVaSt9pp0CZDzvGiGFw+EfTkJRtNEl7h1lV15tNQv1h/X
4WHtivR1YBTo77Skut43gFAjTwFWS8YFQR7viD8Fpc7YKAK90vWOo76WygbZloebqqigNTR7j/UL
1a9K1YRIMdhK+xpDtAq80ts5qMpA6QkcJQ4zU4/hiSjijMCNuKQsxD2geZGWPZvFWr1FiTHNbh6Z
kf8UhdTz2TNEhDw7TpYu91QoFqqCbus6IqTBuBSYqwFg3ZROjwK3SfDZlfuhKgTEGTFwwS1DYfzL
vE4EfwaSTH90vVuUb+jAkB8RcvMNfZCg2HidvDNaGbd8ZpxFnJhyxn8YPdWXRJDQhQtD5hrjehS9
ZPTi5SHsJ8JY8Hu6ZC0TB9wQGMDy6G3dEVtHMAvmabhZ/BlPPq5WxoCpKQgbqFYUdu5V7W1HVH7z
gVe0O6YMvRdKrIo4DUIJtXNLyckpz20SABSnfrYGF5Pw+qPDu/FT5oyq3doZfeXCxHCsqag0sXxj
64I1ai6aHbZOqwkfWKabB405blsiv1wwqTh6m2jH9KHjgfknCE+9Jw+0Cz0qLKpzSKq0SY95Hzvn
RtdGXhlZ4qfsq3vMC61V/l4x8iHjj27B2xK6Gh8XBEbG+0Ht4vgWrCx8NCoyTw4Lkest67/Un4kH
B012ZGl4yBSPRREI7IIlJQ3C7cYtlBsyEQH+2FUqqthbPCZ9dKISQBgdp8oBMUM+YpfVtHavnAbA
u2uR9/OO7KIVthLl2U+OizXrTUWBfrbpJOtjeFfEQ0Sb6BjOuiehNcELUDy0rOiS/kHxRVUnZJCM
Jpley90b0QdRd4k1Yxf3m6tFYM0eM2EOC4CzpPk5DaFbXqseu+6Rqq2xLFwN0z8LCttDOrixPtqp
JN3Ox2jwI4cDRyilZ/4WkuNB60f5xE6MkHtCnGZChO3X+B9H57Xktq4F0S9iFQkGkK/Ko9Hk7BfW
2GMzJ5AgCH79WTpvt1zX5SOJAXt39+qa6MyRk+ba7rIy5FHIWp4IeFZFgluMs3Nwm8EtdPcriy77
DfoEUf+3HbqW6LSbNnkNYLBPXWpQieHGGSaJIb51+ZuyeUV563nTyIFHBtYQnuDFk6dtg5zp5YWX
4R3q8nSxFt9yljXv9Zisp270dPZZu2sKRlEARJoPhbKtIlmBM3enTQSAYhSe52+EPyf3EHU1atKA
TeSA7RbNyHEcMEKxx/2G61rRnkTCtCIczetrxU6/TPqzWLx6gQrULdXOBxCW7NH9ofQqI8DlcIWc
XeKX6jTTVXkf20IuO9nYmQKZfNaF90z1yFz9LMMwoCCkcQ+0B7iM539gmqLyYC8YjboboSRoqant
kq8B5SXZs5JjC17UvdCnvpmIhcdpps8Ez8L4T2zBPHzyjLf5BciE2i0JPnHUFL3cFHyVLEaaGD40
/oziR1QRRdO8RUOL/jCYB2b4pX2tYcz9GzV5P3LIfQ1uQNBfuCnGdqya3VAYPMQkgmx2CbB+ss4p
DYgP0eDPuRFA5OGcFI2tj6ZKlvBgO1Xbl0JQEIqQmsT9eYBjmmMQEulwjFUTkqztWetuyhULLbtg
eK8VK0kUjVNv8gX/VQxMIsM6Xx4w7DBtSrPUTxGSeL8rJlH1hyUXGgBKXfHuzOLE6LulL/tzz7VO
tkyuzrHpr+V5uh3cp3QonXhf+qG+rMPq4fteubNva5ykJKS7Qd+UPtH7XSZ0heHfFthA09RDAt3Q
9dVjLJzkeFkInTNBrY66tNlAZq6dObC9KhCk+VHMDDIbacMy/NVMJKw2FQv/H16x2WM8krg/EhUr
nxzjBHAPrmIRe2e1KMxMaPDOBm4H2pTxlvCXjK4JFa4VJndShdBVBpKlO+sN+aMCSMDfn+fsY6Q8
zuzIUXj1L/bs2t9gBFzvoRhN2ZbtkcRfyuYODlcdYhlPpAgw8U5Eig4eAex+G9vZ+RWNzrRgrfAY
4XQJwo2Y/fR7sTMBrSueAUdSRGcbjXGEyZuCWdmjFfBt6eQE9MPz8VpBLTa/IjarxUNdupkmouwA
M+SR2ajpsVNKEHInZ1QeczfiHKudmfgBRV4tOsJKtYhaRmIDSwI4mnhdUxxV5/f6buCkq09DZbLf
c8lDmM2qu7xmdjb+XtsVfFOBejfsWAhxpoGe7Q7bmgaYE6DwmW19XurXJCvC6ND4xuiDKc3wJ084
aF+H4um5LZ2wJw3qEK5jfvAh6WCbNWSH1+CjxtRf76vK+tVmyUsu4qDmxb9hkjefSdbLdle3rV/u
gDzMaF29iI/t2hUEAPvi0mS2fptATGCKbNvqF8bCrL7tYd++ewJuzi24Iv8Jnb9+B6mzouaJbDzH
8axJlGPEwfe2WkN4Ml1Wv77Hnxb/RVHN5E0A5s2c8dd1w30She2NHns8pAAikjeC1kDU55oYNc6r
srf3QZMRqS8qJLh8nkt/j6ig91gKLXmwQdesdCh96q+YrhQzL+Ci5G80z401h4B5fj6UfYjykAr4
24eegoJ0C3QiOVcpRpYducTKnKrZj24AIk5HkIUTYQOTJzi1DYeTe7KUjbsvOuuQ4u7priD8hgld
YK89Fn5OU86E147Jb7UVz55KutEBENn65qWlcO7yDrHqijxXZBAhA3ADp+CxzVR8ob+6XLK2nxN5
X0dl6jwjTaEexUuoprMbDf54swxZrQ4Fxm9nUzpJ8msZUtATNSc+YLuLIH4VjUvmnkhDMv0mLYLI
61DFIaK7s8jwk3B5GfP2GDFMuBWU5t2opZd2WMYtPqbItxLdcJVt2+z6FJI2kPFs0l+eSBg3NumY
T28zHWDsfr1J7fTkyOK5vpqDN1ObOMNDpeiMOk415YQ3REAde5xKV4IFmweMO+tQMc+OI7uL7YrR
jsGRfit10XPctn9GCAcPZmLqvqQKRCyWU3z5LGICsOCbaSyj9sKGH5AYXLt5wDXh8vA3lsTjrlvX
8qkKZP0n5TO+jCXDDpl+vkiWlvP8Cg50Uiwc6xX9V1og+zDOkQf6EP+337eSVXjWV+2ukGvcnyKL
Z4vHWpV4ZyUTeV5G67+HcdHcU1cMSMfD0vaeuwICVyAFZFKWmMuL5fgE74VA+XiHaxLNPFtwcBJC
116383Knld+roR3jTNtgnB+LkZmcKZPd8K6HV0do2IGCCAaFx005EcXYigCW60aCv3lDu+UHLm2b
8lzI52U6cLqs410Vzj4g484pP8cwMm9gy9kh9iDe3vFKpNWFKjtn/IoySTmeO+fqwM6idu8BLod3
rY/cgFJZlH+sm7WXXNWq/DsK31V0srCW5qAfQzel1AHRivMwsMp5thMKlwnW4dMQhSO60vC7nbDq
l28TJQnV2zStw12M+tt8x2EQDo/4ocy/CUpfua291fvFaapvzzCpVYMXwlS/+9CpHpvRrTDoRQKS
nK3cBKO6N1lzJ0KX7BATDZuTKXGVekryELFR8mtf7FwWf7Sfus5vl2gsAUWprDxwWaTMMoxf9c4T
khwQEmFwWkZWATfQbebgaUUgHj6ZNJbuH1SmcLmt3VzET5KYvL/DwL9UZ69rpp/ZS9z+qE1Sd7f0
Q9YoOUWIOtkabGebIR6Wmd2dHd2dERHLpc0UOuvwUvdBkzzivxUL/2Lr/u2qIgnOIoyFyz876+du
qlNzHotmliQgPG8E74o395HRpE5fe+II6XbGpr7sFTTY5wU3YIfioMebpGTl/tLB46Vaw9fhsWpH
8N8c7wEskUYoMUZ84VKLwrsY0G6xmWP8npSI0bFwqhKMlwTtyqQ6jG6MJyxBndkGYKH3MMZp4NRF
4PiPylAqeEmtwB8KCFAvW0QwtoqNSZan3GZ0eHFyn+at9Yvwq1qU12XbLvMas2n6tMGZHYK5w6Iy
5AR7OBNAQFSp/zfo2BjcuRivPgDsle4xRZeQQIPE9Bwa3lG7KO/ESpdIX04/ISw0lL6ExQwoWr7s
fcPPjLdmLDw2K+vYhbuiRGW+5AN7PRE2OviU06D93zGHz5uRPgS2gJTSVH/8wPrjlnNOR6qAGwI3
RDolZzYNHlP92vSXYqJhckcKLgWr2jFUbXN6HVA1y1F9tYGXI9d3KgwJDsvhd1K1MCHUGqgCQWrC
6w+9d/1xUp8BAgp08LM2hDPuMqMtGldcpUgAHRPNMGrBpMYk3G0o8OC0BngX08CsaoehtZ2B0UHd
lFxLdVCPD1SrsK9Bt83kNqyMBVw6UuuosJ0rwEgVtSJMWd2VMYgX6oQbImUnpjFMeAW4PZSnPhq3
VNW2AwscT7xxYI8A7/stILGqAsTi56HeCN5K/zyLqRwYrur+0A+Q0VHBRMGTOGVNt3HndHok5Kl5
efN+zOFExubV4DL5A+EdOENSzMYyObjgwFx/xukc2nA5eZyNlw1rGMKdA5impxH3KlbBGmTKZsAw
5O9AQOqvvFpBiFYsrmhWCZqovCtWCSlDEkzA1RvO3ec6ordf3UUSlpRpnuvV6iNXDPwdEAfO04Bl
JuW8Vg5nP0lcUpShI4ADVzr45ycuWw3H9+tDYSvnN/Z6TF6hSsoHvfQ841LIXT3L31q9Y7SABytL
qsdYhYpxW/XXlbFHzOGaDgEXukv8Rbz3Indfxmbu2j16NP7rSjeCX2Kelx/2JM1bSO4vhMCFUrMR
ja8p3GFxAoMK0F4D9S0KSaU261dXDfXvNRI58FA0GrrxmoAQWzpNKYu7KopYoLNa3Xh+3DznRmJC
qg1+Wz7aHP2xIFRP/GiR3eZAOwZib0XhHNw86qkDt1evbVPl/ePQ9CIjz1mwb8DpNlFfYhO4uxTE
rvXWYzp71W00PPLmrOERhjzQiS+29NhHmK7fG9fgmV/ybv3QTYQHkDuzybdyjuKHwps5JzBoa3KQ
wrH1RnsCjyhgzQ68Tkqm7pASdIm3VDg3HgNCyQIc73//Po9i/QYZUErymZinM/RCWPLhnP+7jscQ
6ld3eZGyCqG34bXiFMf3zZEtY/VpW1o9gk47xNossWSXAo2HQcgFtC543nhzdVseaZlpEyK1iix7
yTKk2Jbczzfg7OLhbGvU4E0OxoJ4bB5jbzXEXL6MqAweeIivT3MlkJXqNo3/1GRnQZZE5HwPso/i
d8827M1rjrDPrDj5nxhZr301xciN6Uy6l/u1k6A9RiB7617Eaf1UZF7+3esraJCAnXNoee3kW9WP
XF3Ab9L7yGuID3N4QCvki+BlbNOEs7TMkqXbLsV1EmnalkNSLaIu23ezP7LzK4sBLwVVYW+YSxHb
icBck9c2UTezhzNkN+Ez+OusTvaX4h8lEPJjcZNGzfox8xzU22Ss5eeyOCpHcyqKN7LA5rNuQhGT
+gr0Qwwbyd12vgG1N7u8tTYFk+xLMnop+9tIgwpCwWbm90sc6+whcCESo6rCcynH7iOxLLXOKV/e
H1yEYENgxzHhr1UuzxIXa3GoO2AIeAAmvW91Kh+i0Dp6P4ZNfhHNwiPZX9IyB80R9g/z2MZ/bMHt
ciCQkTgbKpNEs4cVib44o1Kwhkb8pX0gYgxd+wXNSYeL8XdhqGCqokV5P14uPQx9wRKOp0KP6VPV
+FAwZh/b5W4BVdxtu24yQKhU4Qb1xvhCcLG4JjgTMHO+E7ZPCUfwpbrnu0S2HmmAvEH54hOQ/8n0
oaW8iRFrXPrbrmTdvYsT3/InbPpf/BQtbdig8HgcGeHyk20nN00+hf1P41383EnhJvQgtj5KzFHy
EI+w+YkCsTJRj7XCGbuhQIm7t10HGBOIzFl8m4VF/NsVCs+336nhn5kxHtAI0pmJns8Jjuef1QOE
Emwar1fx/RUGgBmNy6rD88aG2sfIj6GjFUcDylt/1kQAFNljChUWQEQYl6iTSYsT1uqeVQIehnmi
+NXlpPspQ8uK/mAZIsMTdFQUTQQ1cMMI2bxyhjxeTsjNxK26WdlTSQ8CR0NZ5XR1JUSww9wfvgsV
qXgf514NU3mI8t89D6ZvCTUY2X7qkpwBO2drt7QTAVXFevInSfpoTbdNPsipO6/K9+Mb9sA98doE
Vy1fvwqVDi4zL6LmL208lqF2GkV7bYBS10kGalvDRNEnOvklPfxiO3ayWUi8DEXmKPo2v/gNruPt
9TAHoL9eCKJZMgAEOGs1ltu1YOWg69wj4u+n5htJOsB54PXtcrHwzBNI8YIqeb7crjG4hkC0zsNz
SMhiiEj2SKo9Ck7u5JYzVjQ3elXqrXJL/h7tE7Z/KBb2IRtZO/F3kgKx4lRGxGDTYrmuHk1WjRSw
VGn1W7JxTU5aTvGbo2JjsRtGpGn8ptP/BhuQEWuARfLDOJB4KYVmqN+D5YvVMRmH7hXXogo3mmMv
lIpWNlTjZGqRbxOFhq8GVDdeAj8Z7clbfDDWGR069piQo+73Yde6zW6Sk3+P5KMnHgWsXeMNea1q
uDWeKqbfGSqr+9fBri54S4w1eB1y3kfjL9FjZli4fvSFQXUufbc3N10VN+S/IaV19ZZdVlF/a+TO
ady1OfFizhQ2I3278cj7ORdmG24uTNLyZ9YTxD8+ilNfinb1EzgsY4ianJZDeDvGODDpUCrScjMF
YU+TFBCnUTxQdc8xsIf3v8LfzCOMcH5VlThAjLFbVLccFhfOkGbZ926dKiDdovLNA4+WvPkbonOr
U8Delp4PzVJ/AzQoa1+Is3f22Ssj+2xxsLKpWuaYG7yLgBVyrRYGCPxaipeV5XvOazyZ8zdQzsny
kY/l3F1cbxLiLqf5m8ddWQawE4gLpLcaKx9tRg1xuL2MSCcRNq7+159K9cAioQRw1JeV2vU0d3NU
DRFYNqza0/Eh1sra01B36pbXO68a8nZm/mEjRptRiP0Iz4FN8ZfpVqi3zJatvDNVmIQ7V/Nf/FHr
sgs+CZF68kmCcuXbxpHM1hUwFt4hirD0Aw/xjqM1EU+8oTRduAejdXbkNF7IbW0EOjuXn+42DUbe
8RtLOHtQsEZYHlNr2N3B6IEZmdXLPLwRloJ7kcUq1fcoAl247zQr9i+9co/U/GZgew9YGuriCbwY
AkkQ6fodz+QQbabBmod8NACN2nVecYiCb5Unvw775RZNdxDv3div884JVUQxCbI3EW6Tul75D61g
8W8UkYvpcaTvrn/v/IjLhFUKW48QQzYX/Y9B1sVOJBvcGKs3SuChGqs9rZgGtw5DSUubAuz5gOQM
6lF/y0DK2NVg9AmeKKNQ8ZsPm4vMK06M9CsWUe4+gzKcoX0x5J5h0Ch5rzGgjJcatfbI6qNtMeHj
XbghWQKzZ/VYSv6GvRki5uB7Fs5NMTtR+cqBEZ88HP5aufO2KcmxvMZStcErGTAfeiBrOBJ8+CCd
7QivgsAgCWQXtDnIgNcCK0R05LjvnnBG1PEr2h8VXB62ymLXR1Y8mqbI7SmEdXAxJvNe06QigOgQ
FthXui3OYeuyekOyyKCpFA2HpWTi0t8u/lxfluEaKIk00tlT4yClnyfiN+R5SYsQNZgtMB5chZNz
s2KJzEkxuqAIH/wxoyjSX0dj71GRcGpS6F34vyoP0faLe6oM9/g8cXwwqYS8wnWNhfMXRfH4LiUb
Barbaqnmho56y8KCQ64kFLGRAe/ms2DHNdy1HeI9wbB0uhsSJ8EQ6MLckwTSEuKpCvWeAAIU6TxB
Dp7wSt35fjK84nFqv5lhZfqd8DG/tRxZaFZCVAgpxdr+I+amYtZltUBCWpYlz2+WLsufMGGv2W6C
djBuNVRXYCWoB3csexW6HL9SUW8HUV4fRyFhru3gNGIXlsHQPKe2H71DsDbMqdOCdRVailktdV+u
fAjjJowPVdKyKAjjHCGinRfoHWkzJLsATYmrrihMt5t5HzvvIRvd6HOanLeMwA1Zis45BpJXRdDy
DW/ogRDxHYUu68zmxu94rSvyRYIja9I75X0XLCsh46kqUCfVgKAWW7lcJkErNcc0yOV0biSN7lfS
C3F319WuerOD6q/0ttVzH0uWxc6dgogePALKr4Kj5m5Xx9hyx713guPVZvLAy8GYS+bqWE5h8pXn
sfwb4yDmQLAm80/VRA3dDqPuIRDAb39RU9TQtUnVTosbp13emWuxdNhi9i5Bi1OKQi+TcxgZSGqd
UhaYJK9pJ8lvvD6EJYRBghTpWlC2cCxIYHxLfAv25Yo0sA8JnlPIpgOa7r6xRVZsI4yF5bF2h4Jm
z2b4Uye12zFnOz2+SScx/injsNbtQzz+lyFB1d+xWHcNO8VeGIiqpL2xOVf1w2yHEAEJMIr7DgAH
CB1wakbAWTZivSxrCZvX85Nen5po7IeDddm5480ZRL2l5NVzThXZbQZ0vwTJBXRgirY0MbosBCUh
p12KCvYUco4EIArqeBzxruqC69A6rf0I/i+XKYelIGkraHm7w2G/3HASCvI7Ibr+k8m0GY/Ci0IY
CKOGx56JfNyR0uoJ5QBMO/hRaw6OpBNkQ3WuXQ7NmKjipimwvAM+8RIWntw0LPkiI5djirzU3Huc
ENbbMIzmcD+lUlxrPYq57E4izIPHVM9B/xUWtEbTFWJHfUTMle8pnWHA12rkTlLZMQw2OPK0ExTC
mQzjkhAgDSQnqiAaIo7bSZ5F/VNgvfomiOrCgWrrj+vBYznWP0bzOv5NsL2iYFgbe83t2GV2p8UV
fc12ad3NDrv6W5a1qBtOR77hcYbGT88NeYvHWsR9cfA4cFyLS7oy+BzwzBM+Xwrn2/Nd4m0IPUGz
x4yn/WI7w5qoT6gP6/MqsiFZjoI0UsABm4i+4OcwPsK8vzrOLY4m7CFNk3LUzCIHGRaEHqlPVZUH
HifOIwbG3tt2E0nrhDK/Kmr2cRTIedvmKAqYq5XPZKpb/cuOcXUbLvi0tgmr9+QYaT8agCWB8ok4
SkpOuFvbRIo3OGkAecMw7S1Y+yNeBKaFTowisoIdWJEzozzB+tpGS+V85FgQb5Wu5bKNwOPYA8WB
9J4ODrYBTpSchOEYrdPHSiaoOeDEg4g8aYhE2Ie7Jx5w7guNIOn6pAbJAQ9ps2s5Ky1Ezur+ilwO
w8YBhFBPn/TU4enwsBFhiG3TtxQj3C+0RFHyGy4sMPBGCf/UNXHz4A1B9921V1jIOoBIHpLE+pfS
GXn5T6tYwCiVnXvb9J7Vvxu3SPonl/zigQNzz0xvw6h99fomzM4Snbs+uyzKjkHhKxwVSyvcpx71
EMuHF4nvwLteKUUsDDV/XdiBPfFjUp4W1qHZRzSRpJxMtMfu2/Oyfrf2GVBveiHpCkJC8PMXu8xp
sGtwQ8jdwq9Q7a/o1IBHPM2dByYo2/Kmn1T5rKw7u8dA07e5gYDBkgVZDYTGLFxyOqzMtZMe0ZIj
dMMxS2V4TOdeX7WQ0V+fg1wtPxRbRH8HjkQXIJA5/gRBWfVxVHJe3/CSc9oIvSX9UbrPpjvlOekj
DxyAWPiWJyhiPqTWjT9xyr/5vxLk0zWWFyQWeJWKP5PMqHp2B/Ike8DkPDmbPm+db2ck2CuEquKH
Ki/Cd7IenfuFttrGz6blOYmTklehS2/y2odbL3TX6ctfZtdBNLo6H3Z5PsQpZhCSyxvDBIBBvsl7
dVPA4ZWvWHQCSFhoos7XuAbBLWQrq+AFlh5pqaTSQMd16INLd/kD6KkhWR2gVe3ZeDIzO4L+9QWn
35jd8RPVXyQ6Kzo2xl7OtDt0450eIXiCtO3n+XbycjrkNrnfZNzQ/OTtd8ZeKPoM+nEUDA5tRSMX
K1es6sxE/Cya35cTHgStgGdPQ+12DE7gQvYPSsxEjuUXqIMk5hngpvONUvHSnmqJXfcQwOVU55wT
Xnhy/TC9q5kk18egX/F8jHJdMvpBcpHdMAVjxt646JTpebhWbz9iKVjXo1uEvfugfZjjDWw0nABe
A8ZK1YPmlNryaYk/VokIn1q/UudrRnbdd1eBAFiG/xjBrforLLu03YxJCrMwNeI7AoDemVRwhAbX
xVk2vlazGec/k9OM7YTvS0n73MV57eyVWa4XuhARowMnqddMVBRBbwwX0jeCnCO+rgYHfw/8MPUf
PVPo5CbpGdbumkZG55Umi/CCuZKtYMwtPn2wxNT1Mal9Z9nmYzLBgbFq3IFOqaf9yNKCt2l8TcFu
6yiIlm+bpiM4Yi7fZVq3iVzNmwO3238IoXihPlMnzbp/11uHDPx1ZrvD1K6Ge3aJ0XjoGCowYeQ1
gzt+xmr5nmyrWSyq3vwpTZ/ax3BeBrLb05zQk8PzlmRbaML5iU2K52G/u9qreOXk9yAvZcMGjoUa
Wj4dWlsRWtM+0c851sd8Rk/cGipDzm4zRdRbmImnaFWUfbeD1icfrolcxiXqGINNtHiN89hSQWY3
oT/SrDIN4BYPriENDvCL/vedCZ3shcoP4Z0x+Eo+hs7m5qCgCLwuAzz9LcB0SV3KMueob8ssM3lo
Cs85U5yEZUWU8Hj2KKGcpvop9oZtSZMnIZwSZxN9HGXpNRZocOaq3QpAJzr4bN1+u0lpU+SIZLxn
HXT1ZgKf3WWEsVe+jQU8H7kPTiAm19DAWFg07YEFDAo7UPEr6ExQG7mVE2hxf+gXRfGM35sdS93u
MSuJY2+HdGRSwOCuqEG4FgJbD77cNp6c2UXVm8I/sm909zYR/BYPKL6u2A5R5uH8hE94h+2wulXA
FdftWpIroxStKc2ZXr3yrwcUKDtkkM5ufamKDOyBPyxvbTk4uJunxLktKVGKLoXrr8m5KMKuho8V
LH8T0evig0fZ/NQkhezOSLVEZTcSgeypTLzlCiZ2DZvEeMZC6tNhSW/50jNcGBRTFlEexxxPTwRo
qa2e9mmXd59kENf6gV+zbc9E6OhlswX0sxs0RDIFXOa+/Sk58vDO0NHYbIn1CYoJBCvsHS8a5Hmn
Tw2t3C0NRByo0zqkbKTC1t4Tv483niZaFcPJdfHYFt25hh0Nwodt2EkONE6ADmSZtdNYoar9imD6
vGIMlCdUwmh5qydJBmUE3HBSgaqyLU72a+UkvTfd85Rh34kS0zgv8UKykscbYt8j64PgyenYCzxm
fEO0o+cpK56A/OpROiUe1R7F67traBje9EZprAUyWI6ObYo7ZHsRHEueIGfjLibHGQJ78z4JQk1R
Cg/g0if6GsbtA7lZ9xhRYgOhsmvVeLA5fv4X5Mrsld7Utj+1VewcTTNRPuIOsTpXMfvGpwW5s/wm
Ja/B2sXRWvyo0qH/FAwoFz4CqT98zDg2ztIZXCoyF0Lr8+BkzcWshHI3i6p8sMaSXP02JvTcn60G
ho0KloT1QWpnAbRjaWvgTwxgHY/PuXOodGArMaOmUaMSZg8zxLvlDMkH/noO3PMfrEONlQld75nf
P+fzxbKQ+8qHRICdYKr1R12nHXFqiWYoqCRmA4ne0u55HargOPHWIZhDj5O3UbaGO0rSQl+aFq3q
0VWEoNhdEB+mALXo9mYowQwigKwcf916osTSjOm6T42BlBuykpGXAHjpYz5TWbft87z6mJq49A8x
LfMFZepr+GBbb0r3xJSGkLDilbm9IuU84aFB4GCn6+OGKL3kFxkkeDdwRKbhvmMpLjfYavpfIOhy
Nk/pFWxYcpRDGJsJ0DhRXdLPVzLibUILJeEpMS5WQuGW/VPHqcw9MSiIj3DUHvJwGZsTdaPt+ri4
mLOwoGHFJky9urdlD3ibfo0+Tp5z2cRqv4pSsRaexD82oobxjivvhyO1OeMTxYDs8iyGjDIr99/V
+0zhJC2K/nmIev0UgzMKt45jcP9gTiM2aun5usKwByqJdFX/eGOBgX3LyS4+QGwJ0lcdj/nZg2hZ
/yW+5IObI/0qMPIV4wB/0LCZp5/bX9z5qMFPLO8Bw6z7k3r+UJxi7E4sBckvQ8j32tc5DbHPrEGR
Ef/NBqo/d8hl83QLDyMGJE+aaL8C3yep0Ab2ZYQDwkkryW3yRfWfBLAj4AACNmnzezoVLLe09fEe
5Y4UBZTKpaB4scBKepvGRflvlBEWswjw2cRSJi49MgrXak2y6xyK5Kyyl0Wt88VYxOJtRwdtunWn
xtKQSM7sQfCuGV/DNk67zThMbXFsZyeACJEs2T2SGh9cKE2XXut14jaZQABuVLoSGTAYWHlO4XX5
zQlbZ/zDAXv3jdJUHp5kDezjpEdnOHYBIf0jrQTXk6GD0H4zNEN1WhQG/62t5UqmL/PULRzZ5Tfm
nqamL4KT1r0tdJDu8rGLQRVr7O872IchadQI1gEeexobTq6KbUb7QJBSxec1VfqPdRGPDFAhOtkx
MTvf2KKZHvPOhdyYBoFu3iubrshMIcn1F+Z6SKmOZGTc4pDAOiZKKU405ml7iNYu6s+mzsPuwlFv
4f8onPAfdL0JYNUo5DFN4hi8V9Rgv81I0w831AcSmrOwxlJW6Xxh7/FU+K9Q1mMU4ohYFViaTIDb
KPEJroQw1IntRj99ZnEvZXTrc0y2X+26KOdmoXnzbowakkhsGoP3CBNLtC3GgGYtEAYrnQvG6UYc
gFHe4wmk+hIOgJuo6Mj9kwdHk1RQ+0o8O6+joo3sBPE8h0enSi2uTQYBAFh3ZKGHUMfQLuaK0dBL
dOWQdVj0NTXkxvtADfYBkpAIMMcm43XuIk29F6WfzgcQB9TCYMAHw93Nbqw2dMmCIOWFqy+0V155
VphzmU3s4sBo8st1h4yg1S4xVn3MhgonzjD40fZssAgfxFLoN9C5EzWTjAFfWnWIyT1eYh7rkNZc
fPy0VG1SxpmERuVxeoZoRRUFM6lDas0V/VmNJlIXl2H4ClecpDl6bjvcc5vm662t5uBX6VRM7ZRy
jOulKq37PdJD1G/TtZdvo6lapnKi/BSR8iTNt8SnG4vAzziwB9kYvTEcZ9QmlL4zUCjiJvdL5U7x
3VgbXtBQM7y33AzJPZvqquCdl9fsyVtjLq3o6IICmzIf1AoZ7a4yRfGweCbOtkOnqNZzSt3mZ148
1UPD2ErzoyeT+G5hzUpS25/8fyXwjaMnbYVdH2TkgS2IE50BYC48LESaP/Iyc80GITvy9mYtsGDm
Haw5gROGy2kYnE/S/OJPXA+0aRJUHo60/9R/e+F0v9uJrjRMSCmLeCbZsmyBzGbeY0hdJYChQDg4
MeHrMQwLy5ZiO3oTNvTUG5F1U3+iqLVje3uZ6W4TW25qIFBTv+Lm20guXrvLVhvqbR8A7dl5xqkO
HYs8f9v0hR88oaJXer/Q3HSV4GeV7tcVsjdmVafp7zg0UPK3mSkwfOGCaSk6ZHvJFOWn03tUdRzF
3JIWKRLfCaZRb+am2LcxnvQd8AOC4iMh37+BmOO3imMtZcxL3v+GK4lbRCzG6rvedGL48FH89lLV
OmRl6CCcgGyfPmjwgM8UYWV8cPsc0zrVzDh2IGt9NFQ/JVuSF4AjCp72IUrVPJ3DJl7cXSV8BJKK
2uZHG7DsPo3ltEw3ZiziZ4gG7A0CthYJ/+maguGC75x6JWg6G/oomPLbJKUykUBoHp/i/zg6s+VI
cS2KfhERAiQBrzkPnsp2uWy/EHa5mnkQk4CvvyvvW0dHV5edCdIZ9l7bqAApj4fp8kwyOFpkGGQe
yX4kRr759BDONxLjGCyX7br7Wdkk+eVPAZJq5nbvCH0Q/CiFq3LP5CllyZ6Usu7/qCaO1jPd2jhB
Fm0iSOphvIpTxyfN/JvwP3GDJqnymeCN5XEZA9qUFL/ZGYtbUh1aAjKbB1Zd4RXwruKh03h2IC40
YKZXYmrKawWZzT3G3f9x7HMYAiZtYN8PRGLtozWW3TGTUD0+Eel7j3amKNy5JGCMW68D3EX1tcDa
2CIASckmmW0blN2mBThQHLEJTvggleN6XF7SLYkd8Ndfk+cHTH8L2/+qwLcxMR4UFq43JYgB+Kog
VOhrBFYWllgUJKPbPoWpRFK942+rF4frunAZXTDz9FmGciFaEEhhSdLxCmaABzubmO27iGteICrY
5mBnG/6isJTNfljn+tr2pZh2ypVY15uVguSdtihNjmwNJkbhhddfIh9o3o5iw4/25aD73/Uy0h60
qbBAh5ZMnZqAmfPe6zz9g0d45HAcuT42bV17f/LJC6+gJ/P3sCHTYkMiy0g8XqfNV9MJOmrTkK5A
8i2KmY1iQUaH4w7qCS1nTDhe0PThfuj6usHz2BRnH5HNeFqaZpZHxjMEBVFCsridC4TWRwIamo+V
yE7nXYiFaHUHKF5JPxNPJ8JK56cIjy8CC8cUzZfjoNLdRlAPqGF1g5SQzD2H0UfaVf4nFNu1OA/k
B9z38FXmjRcvw39ALXK9W6WPW3bVGLpPxE5YvWd61lSXya435wL8JVSrhL5FrPfwsaN1U/3fwE3U
d9oanN6hM5Qr7jrSntOpxiqBSbVMz2ntOr8wt3d40kIkF3fEMcTiSn0eo4RePGPVsSEzKzmTyVvu
4Esi19gCPoqrUxTBI7laf4FCA44AIZtkoL2lo6nSK5vb5Vec8ZCecHMu3M06JeCzU1yhSPrA6Byo
7JHHrYE16gVXHCmdVTKm/h73ES4ChKrWQsaQBC8BVqNzyXrm5wDQ/THN9sFQasIywBQt862FwF4C
paRb36NptOrsiLLP/hZFgUPRqTqPrBXo+2j5NtSPK5U9fw7M3oENa9G5uxw/h78nFYq4Pd1IGtqK
dm6FA4E7kKAo/sc7fFUo9uFDDHuq/ejfiIx0QH1sWAQ1knZho2j7meN0ZfIn8WtGmo+aNUz8Qjwc
NksYjRG+TV4ShDDXpexb/x9VyJofJi6ofw3RNx/tQGb2OQoNMCvLgmZF2OCxNeEJrKML7oruQghB
El9a07svQ6QrXku2Fe6hxE5lL0RFzP8Rwiz+1kyBytsLU4Z7vDeaJegQtuuuEwC50RI6/QO0Nuv8
9iacUPGSMWVg3lj4NMpJhmSL6VgxvlbwZcR9nDDL/mkL0gGOC5JEPlMoVvKdBxDvxbYH9BSfUr58
77vTg3DPS4aaj/lWOzvlKQh8UeBd9eR/NNEG/f7MV3SJZ01w7M5x5YA+UjKF+3FUTgEe8u6RjRD3
nTgDwMJP7CDljU/uwkN5iTG74ujwEI9yInnA52MlZBsQ3IraeqtjRrnjzpuBxUJOAXPCJs53FNfY
6HMJiTh19H0Lktm5cuel6z6JYK3voW5o/ey6hr0zbpcpO4iJn/gBdTTiLNur7qwdR/vnNVAlMzmp
cWpNgLp8ehlHmUNigvKB5zQm0GxiSg/0uIA/EwyV3mfAsSQfKcvk+SJSRHjMiFUY/K6wOMCJK7vA
Z0HcjO8ia70vg3Ymeu0xJ8LBZ0F4iWw/Eq6r8+CZc94h0GyxjFpBE9R3UyvJ3TRrhVQfgE106llS
EWPvDv51BBs8HykxabZbJwyZLmJrqXYqnKU6IDEIyj9+zurjnFpK8tcohWCyGYck1fckSyCChiit
M9QFeaXTF0ayiua9YFCgj4MB2s1ot7pxKSIFnhVSesDuZrcmDj3rJjCEmL4gsJLVwwqmKjswSYu/
6wZGKZZF5GiHaiASc1u5loUULRKxfXPQzu/OOs3vaWC1c2pVG8h7ZmpY+ZBSFrsORslPPbYSOaPO
fXCuves6mwprt0VbqBk0rWgVis0yCSzz+TjOdl+RcxMRYyXb+iSbNQr3IDrJZwHN1WIMn4hCuiRj
Eb6SVts+MFBjYRLd1Pg7AOp9SRYQSmvundb/CHJS2zcU0Qug0FghYFyxH5BMJgWZO6GI1SclBedM
X1OfHb2FMcYmRuaA4LYk0+hYRZKseVyf8E+9QdknFNlh+TtgmHfLER69K7/W4nNeIiLZFXEEdtP3
AfdGZbuUHxHu9QXsQJtNzrPua8Qv2Qh5BesvKo43KL4aviB2HnT4FtGA3ndj3mfXmGBnpLmOTIvr
0lpZf6ya8L4vfqgu/mqVZwL3q+7ZqJ6wqCfRofF7/2EI6WrwgaeJs50KSBcXbqEVJCWFIX+nq2vn
OQdgxdBmbc06vNhGNAWa8BEMwWUEWqYPo2IwdmFfMS5fqVdM7ze8KfwZu05MI+NY7GA3pJJBjlsl
6RlrdeCABW4DtKFDMomr0wkdbmciCNs7XU7EK0YM5hgrZzKpLQlonKiwLcDRpVu36MKH2y4GLVOe
VeAmRyhfG+S+wTX34oQgcTA3iOGJEKdTRiIF9fXW0zTTGuTHOaxyuScCh1dK95BfwCk2enph+hwC
HFoiTnyYJo7dzglKNhSwkeRua4Yk/ouvZYp+tR338V0xr5rPR/Nno8dcj0v/SiBel//SqHZump3R
jaklCMvB0syK81wDw4LPB64Pw32+ZBrMFU7lQzBHHk0EJPsWsV8Wx8dGpxD7N+7M54SxIgOtuu6q
2e88UsIDWf+h/Z1/Ce3XLnTaDHcCYzN9EayXHFp7RyKXDwrvhQjulcAuW0Lz2ONnrHjYOWyx2WRt
cxy1McFvGWX0mqwo1wPebLwPBhDQgBic/Q07KctuPwu84DeHLhpx7MSat6wLRjIRwW999lPg/aQw
5lAbcYACJ40YIiG+EOJPyjiWXEp0hOSTi1Z9zllBdDUFCvHw9J6kTcYtaTwAT7hEn9AGEeflu7X/
aBatiFWDQU4V2fQBp9vGxGB98KJ3QCC8IsrEfkHsdEs+0UocV6itr6yf2a7UKK2Lo2bQgTgs+X8u
MiQ/vCJj54mLnL0oh0mviWjuKuob1oYDMaVDN8tPtCkgTNijYTxcQqb14FeNKq9R1amDz+iCbBdT
6nlHQelx3hJIh95c5zOruHFE/sWp1EJrxzPBSJpLO96C2kj+ZYMwpC42E7zpaPV/xowovqSMs286
I1gXKBN/QMoS8OBiHD/7FQO0DSnkufPN6YzAP+55CPeUjuR/lo4bIDQrQRLeNY0EUif90dSnbEYr
izQOevlDShP+WTHByndBF+SvopWP8zhH5WOXz95dEIzFvF065RMUswSwHaPFEf7J6FnC/2BJyKQc
FkTGEYGC84XufdAHNq5rBmV9pPgpyyWnPq16qi7Qf6ut8WRWdJWgi5AFwrWvi19B603Z/eitxV93
baS7ryoMDyO/mUMztKWrX7+LBWXhsVr9dt6iWSV/OxnpFC8uA8F+Wwdu3m6cQjcIIepK/Ommwv4x
rgnMoQqtG+273HX8a5NE8TvPxGSOwE1V8mcqoXRvA6dnbB4Ei76vFjqNXYgKkKzouU3IejKxt3Dv
xt5rFFoS6tpoWKe3zli4nDZS4q4h5qTaQS8hHpRxmD/vGlemb/Ui8GP5BewMDEhsHaPdHKHC24q5
76t7HCcNdW5do+VZ3EVcxaJIrG6xo0LMCJNRoIHLKyrCV4EdUDxPGLOyKylpbf3JMH0AFt2lGKgW
nsQ5Lp/ph5N3mHyM3DBoMekagziRW5UIB4NiUqEBrnY94QNI7xoNXG7bpY0z3K11MLbbhW4oe5mU
6TjE5kBFuwjhGe7CieEfrDOcKjPi487EpeRQHwWGud4Z+RlvyhOsKoxd4UPxgE9unxzrpscS25ZV
GwFSB9jUstwwSc5ELW9x9ZjWMrKsMz0i/7VO6CIax5tHq1H2vtuIY0qqiV3vsSKnrGmNgwe/e/La
zLgH+rG2eVtqsRLf5fvtEB2KLO4xl+sU43KvMT4/V60c+WDBzUGiQHo8YsFkxR0tl25F3HiYycyp
7k1Ya32XZwPn49VNZEO8CvrtcIJxxzkngSG0ajyyrB/Hb7ZTs3qP2Zvmb11aoXAmBwWAwtbtSbbd
5V271neCET4as4q5LuywMB5gSJkAy/zEYL08ujV//CUtcUHBXWOBgXy3HZVzyUem18dVVGn2ZEoU
nBvGAIb/qLI2hWyXECKAEn7q7gZ3LuePPGk8UticRRLeIMp6G7WyvxJII9cXAXzOv7RTCTHKcZcp
OI+0x/MmozAlQ5SUCiYPtV4ogqWBzXS0LBX+0hVZHANF4CI9o7REX8UlXYMGSmAJ0V+BFL10LFrH
bTz63krXDGd754L9BI+gha13Q4OyeBd5zlg+i5zgv25jNAm6993CxYUIbIDidM9SQo/Puef39T2C
g6V/U5aemIlnkSQ75cx4CX3kuQBNdDP8HZS/pg9Y6b272h27V8Tfojr5xgMZprGICMYIDZk2i099
WNYeE6LGrQX7ocwMd/k8AkcubTyjQDHTDRPWQI/6qHM0s5iDivC74P2ye2ijuiSihUJ0M6TQxRCo
iggsOl+MDI6+idB6Z/B59WmJ1p4lHLViuUXHRSIq/GY8SlEWkbnIPUjRxlbGtvdz49G81wbCNHm7
M4rCghCW6FwMcgzfXYa5fxr0wChhkObcp2WerQ/ONInqE+5Ilz0Rg8BJwN7frojEuzIKXka6N7MD
wGC/mt6hkG8UlckJlXz8jmK4PYMwQ4uPWk7w0tNk3U2VQds43Ao1sh2ZQ72yhjDBFcoubgOBJNPd
WjO782lEbeDtTeUO+inl4cUmVoL9eHBGgh52M9fed9ghsj96Wo0pvkhGjpvODXW+c+u2jC480eZJ
gf27hTbY9oN9SdntlKZDAC/SL5eZ71tsrWLcfGdQG6DlAEg7XLu2TdbxpMbVrX5WFS7Ohb8hqF4y
18xPxL/O4s7xhPpDZSirkgjnOYfBCbIBxcm2zfvQ/TNXcl6KI99FkbCexlSomDeSc/rZpv4YE2YT
5G8ZC1ay1gpePsx8N6r6C2vMKGUpHtXD7zhPkg7fvddhrYSPV7oHRYVW3rOUjuNPXt7Vh5DLmh9F
g0kTsaPvvJn5h8qSmYzrqQsq2ABenn8NBRTP21lJX5Qrz7sBUAoVeDsvLBn3jWXco6wcs0yaF8s/
ludCcQpzhjKPlq/NOsyXNMrhMhjuFjJv8gbfcqsByUMOVrdHrcj1F82Z7P9U2E0vPGEWbf0U4tfy
Wk17SKy6BP2bQCb+xp2l5CkIc4LqU3D37Z+SfUpL7BTfOg7/xUV+ZuAOHjy0438UmfEPCBzICwSA
1dsDcWPegPQibmcGJEE1MLgK5RvcSE1uWzk5/m+U+7I5WuRI7rm4YYEop8g0etYKl89oh6k8lRDR
032u3BY3KJK5q03bJCJaCe/F3nfxA1K6OPFZtDPOo37Ni29e8u7T4n0HMauF/85WiXC6BVRidEy1
R3Izu7X2vQ5ilxzbqU/eVlONT7CnmGc3eCAQvZEuje+jkVP9TVUW2X+F43O/tIpszF0ydtl8wXJS
PdfRGP6XwiSxBLN7NkQiG4LLytOhLrYIxuf1LZild+4JSfO3jk/ntx2Y07YsdriKjqxZYwTC9Qg6
JauVfGnCbinwYIGp6tzyVjG1buWzzrjlqqNEz2eGiGSNnsNhQmxTtVNVHbJh1t3OUpmRBwmmnVhh
5MeE/s4ty+Q0ShqEM13GRBNmJRJHajO3I7Zk9A4jWeXOvlBK3XuFM6IEWf38keuF/fwUeR6A+S5Q
rPObWZtgmzmcTgeiVebwGM/BDRgOcTsf/sTFDUFUdmHSoeYR2DP7xPZfhZvBYguhCmEDJiJhwpXQ
M031/Oq1Rq7De04hJzcW+wooWUzTXv9sxwiRwAYF/urdTxiM/1sz+OHbzkqn2FYLEx4wCQTkVKDe
khcXhDuqPBEtb+z7qKABAzpQIoG1Ay3N3AZhb2Cdf31usqusmqi4NGvSpidHJ/V9XZCejRXQTJO3
mbPVJ8BbMuvZTdjMPmZ8c8kl02D63qgc8usoujq/GWuj5t4SJyH+Lsojjwr3bgyHx/G6dx4bYN0J
1gWzZaqsYB7pPHnzXSw3R1N56C/P0L6r+WPCMYCodVZReRyZpz2DDQx/JsR9qPOnypUfNh7G+Z7s
H/I8Uc1CcQbQ3xAKNmDN34Sp17J/dOu/eC/Ce/JykTX4eD9eAusRQoySQorH0GEUZs7uKla2nlBZ
xofaVQNhMqKr3Ce1zpl/VNxGEQJxRxZdexinorQGaTpRCiNEMWSFVPC1CsVyjaj8AjhlbiCnDZjo
wqFZYbHPEtGI8AevVCj5IQiBPqHSmQIyjxHsbqqsZ/yAy9HCyBH9gok6c3vo9vWiQUtJuiV8eBUe
GCrP+S5qiec+SCvCC7iJ+HsK4GzuxtL123fqyCkn2J6z4suDnPEG22QkKySp/wXdZI+1nP03jBrB
v5QbmfwLl44A5zh5XaSdP0QoDiwDGgB52FWgKNBfT8tpFjkMv5ZUkDeU2hz62Oy4jU0s2I8ExmNK
k1qt4ivs4PUTrcr6hVnT/4R1zC/jhSx7mOthtDsECItu+TpY8TISXtbTOlIybHGZYGiKKAXfyYl2
Vz75KJpPxHOMN/8gzfkj0+RcP6GpqgXiFyouc68yT693IAydZYeHMMBlTq4KQED3BuPqarok3u0A
WmCH2qr6Nq22/bmF2gTxIPDz8hoDuXKgNJOV8qwEfyrfxGg1GRGjwOf4bJHb3kN1LTAbTl3wvLYD
0RuI9zNirEfcbrwNxCJnXKG//VY4P9jjXf8UAC0Tv+Z0iLm90RiQpIJbrdl1flXlDzfN+2/eEkJm
+rxctrBxco8F7VKcPNcUcKyLmMyuvzhckIQOsSdPI1kprE1zOd/pKO/lOSeZE1AbNT+Ie4xIRK5k
Ecv85s0p84pGLKNrJtAWm/zenyoSeOQ4eQMwttS2n3PndcHON+6wHlnnFsslZK7FRh4Mc/2Dujji
g8h5v5uPSkMXPOI28O3hlhi0vKnCmYZtXtyAoCAviBhh2WXi6NnPec+pXKXGSYbpH/IS4WrbrmiJ
rN3kKFg2onFM9JgklFMXHVW9gc6LEj0+3K5zCDEl8VqeHG6aV9/1XmuWaCm70aWvtz5p6952JaVz
eimp5NMDcC3x3CTwODfi9i0z7qyG7Ijpp4gYcTScqGUyWPRFthJ3QoTViexJAixokVZzguaDfCCn
tP/IlwCLQ8RJe5rQvvL7Ikp7glKj42+AZBmOmkQbSp64Ix+QpdNyz1aDOIs4VQ5AzEmB7wo5cn9b
b0GKN0qXLeqs/Q584+Ase+H5xn9Kl2nltsHfj0QIVfXrkHoL/sQ1M/eT4HqOvNZGh1S6TKZY09Yr
+t9SEnqLEqR7pp/osPbiLvoXVsY3V4IHLAEGczbe8d5XAWpd0b4i1yD9G5UH/UvnFDaGUriM6X5s
lHrM2R6uQDWxkWadWb8b3veE7moEdsywXrl4OVn/gUcBdBvDUsAPS35BcMKJw2YcugwgPkP7hxDL
j7z86HPq1OeeLmzad+CX6/HASiXz9nyvLhb41IZsnMrRX/eG+U7U77qG/Ys+ovUYOB9FBqfSffaK
nC7PdMpxjkPjL91ReT2fgpexYeBRTFCN5M4ifo9S2ZJmy0Gf0ApmTjuRZXHwb17LNiYaiigP5GcG
ml4NHBvllZ17XjEmq+UzcsZlechbTFc8y7Btm3FquUyJT7hnRToyEB053Y5gE9QXqw+G0jN99XA0
NRz6M0JKdFdZAWdhq/BvvN7sYSn3s2MwT9RTf587FLivI6PmU+fM3sBsOBmoGofSQwJI8kGCfwiV
w3CxDhfGDmsMRychbHVy0YTgQrDvw+SRWTtgIIt7x+6DUK7z7ykfCFKhbEhh1iWkVL6HhSjvowS6
AbHM+GmwcSMQH3y5ZVjKcR47JvyWyEzA5BmUvbueeTkjhjodf61JT+wJk4fwQhwHmYxtESdXt3DC
6M2IcTyVBIMUGx1OCCaIB1vQmEVkR9EP2m6Voj4C8vTsHTvZNHiGiATWlyl9+FC5gvSqBsfavzWj
694hq7RyK27mhZOu0hnQkYrowh0ErRa1lS9PbbqAdh0VEQQUQHUYHqhfRvvYEpW0L2nQg30CnsO/
68OoM/uOdBO5mUYgBYci96i4JkLW8vMMK+2fSWZ0d5gUoW8SFvhftxIqd0p1AOsbjgsxKydWUtl6
NpOFUpjlFOy8yZJ0ddhZXXIc2Oew6A0MV/RDi8ok8Pk2+nY6FUXff/b5PCh0ToQ+36K+gTxwb3dj
n7V3OGpNOJ00EX39pRBe6aLu4Tp9d02LJ6GykIgQapmKr8Z6M/tOg5Nxi/wdqmNHG/NlgraY0CEs
ZpmQawJ9+YhF2RxhjFXiTSIRL56hesTdwwwdi4hW2P1gBwEx6ltwahZjvvNYSDNbXOEvoGLDSbwx
DNryF10FaBICwrVD1vkpFXFO7Y57qUh6/YCTgnAgNgA3cstK4tCybbyeLUNRTP3NzVIVBN1lBQNF
s3qQNfq4ds4m42VlFlQyOyfebiD/Bu0uxz/78nJhYRvvZRnWtFE8lTLOD15K9CXUlhEG8XNRCTe6
YVmcfn6OEO4jvjCqrYZNQbDlkhxoMEppduvSRJ/KKYt0Z1xn7X+3xLkVuxKd8gNGtPklc+LcbnDB
MuiZ6eLDbQ/O+L5mIPlcdRTKbCx7e/FDH+2mws7/nDhJRjdjSWo/EKWZnwOk1MuxBV8rPxy69Zzg
FjRB+XZy8gTm35qVwCr7qV8/VmmR5255uUvousKzLZpa4GTfQzZWt1CsyGrz4DPe4j5kAIqyPVRF
GbNERWi6DJsqblG5iCAD0iZTRsQPY4Do5BqClmNPWMWoJnfcdUoeCOp2QiIuyChvHjgAY4nUM1Fs
JbHXQ9tCNw4a5SgZsoXqBK4KROiO/q0ZvY3HGhKcO+q2rPwb+mjTOC05l1HnE8AFVa0gzxGhInVA
6tw5ZvaW+7FOVPvDMHBmehO7QmNpb7zMPdZAkdDuldjcsc2Dg17DYY8ov0i+GjeMvL2c0zm5egBY
RuIu3TmN1/eZ6+onRSM3U0b1ovxF4gsuhV2LbmSm2O1L9yHPopujiub3ratw7z2zjfTle+sPDmgP
T05udteItVP7eQbyskdEXIz/JD2EjFm1phAzuonLVz2wzVUVCscmBm5LpeOnjyEZ6S46pyzvsOCV
y9Q94PGcij3nYFk/go2SKAzh3iV3mULQ8dS5NNjf8dxDg9q7vZxjVsqIPVMc9Cxp9F9FOeHdBMFx
+e5zs+H8GJliXSIBiPl9wbCHML7qW5Gxd2vYFVnLaq/deVi5oz1FPkQc/o8wiL+ieVx18ioxPbBU
ZMWSBceGhfP03cvQ7fDrpq1zsE2n3WNoBmrmFVZgCp8oIHhj16MTi0jECmMrsFJXlFhbzyFYhe13
GjR3aMOjhMS1bJUsXNC6TMm5dzsloHkZbZfvhjDh4DhJzYoUTC9+5Y8ip25GjumlyW6STbsgubRR
dTcXxmsIT0/poKcYMsi3axV0G8soakAOwSUQP0IC4XbAyeeyyopS4ZyY/brzLgU8HhyCqQX1Aq05
bL3jmq/d/ACYNpBM3ODmIAMSc/R7ZuRR7vsqWoLjiPOmP7QotvN5W6mhIvYe/o14IVCIuE2GU153
Fn7bkzacyaLkzMPo44M1aeKJwTP8SScgPnymN8NisXoZdEEkQij1I+obELlQGg6gBk1dnCrQD7LB
lsFhSKTaFLi8teQJ5WKzsDFvP4phGPSrNshnCWHqNFlFNiAKc9vkNvV7DOZ0tOyPmYRF7S7IMZzw
L9lWfNfjUtRbPHi93cxJLORHEaZdnl55bwIfs3SBWh/nQM2J+pdnraLDXomfuU9EF4My06zUN2Fu
NGTMTpLhwDZshvoExAjDAQ1zy+/ScW+/z4w+/DvWFYX4p2vk9uhzZwekMQpqGRIwUTAMhWRMorkW
aOlBOQby5LfJ6KM7XNgoXCrNoPVkZZjdLJDC51AnPoQcLBw1CPMGRv5bhb7js6SMm34QPTD1I9bI
C0cSUgzoFAm2pefGs9Z5HgjGoKmSlmdeukZrjSmctfp9AI5cPoU+WJ0Rzi6UJ+yhTTo+j1RfJrow
zO6hx22xgmYweWo8wGX2EIARsvkDwMLGhocG8poxe8zAXgV2sRaBCLeg9DFPL+QhWCTtYb5Oh6LO
g/IjpgyYriEP3nC0dUdeRZVEmWWLXvfRaZrdwR5b4ZLK5/QShhFTC9yv1l0WEpdu5NEz0/5hQhuc
Iu7s+sqDGWbDkFT1BATYvhr1fC5prZCI8iFVuwoRG3tkxArMy/Iye0Y+axjzq6kg7cjQNWwXzBHt
rq4p+XeOjQYqI8YXNGtpTWIdcmpv0/vLkJ6Y16jlFLD4Ezs2WgI9RZ5GJ0HQ8jeHPDPGKtfyrvEH
gm3RWvwxpfDGvaiK2uIV77F0SRwkjJRUjIgACwJj0XZOpzOxUfG/vvGJWG5VHPb/0Iwo9UVn47Z8
JcjithptizoRuGzsLyR1ROGMsw9yocn7Kjgw1oOLXJje2TbErbHt8ydnYpfHgdTvWox+FvcJkcrf
RWibK4KRHMpesdJEuRTt1EOlmnF+JB4OtxBMKS5yU2TXvu+a6AqJYWqwOJeI2xKC7L09mykqtSBJ
iDEJ8owHK3CaHElnM6uVMxGcI/reMH13hiZbTxUcx55n263jK4cA2qlhCoe/KUvHV1GKmY0vNjTk
825DOVxL1B+MpigTmInTr23CImzUZsZDB2li0bwDDhhUIpciHX26kAPU0+JTh+wpbjT6E/qT9ELi
TDA9oh/Ps3MfqUFcg7lc1J60iPR3P8kwRBJMC3gP09y85SGKyy9dJwzlagVja4f8xU8ObeE6n0mo
yn8DNvOab8Ptf4/OuuCzIgew2lrkX98QZPD9k83LBqGNb5mckxbmGZ9y5Z1X0tz+loluG/hOUMcR
+bVrRopgYj22fLm99hA5/w0TwjAIpVG0/iJLK31swEAtx7iqlNmy4L0F2jQiaPYBCc8Ez3RBfUJ6
nMqd2zaRYQSK8vHX4LFqOgwdUVWP68Bg/4VlFckcfD5pw2lLZNKGfYE60iGB0Ev74g2ugv+farL8
hM4a9D1uruxVmjExl1z78DDI3oGVrkNHPCzJhB2YuNHqeRJyag6VXtyQ1KVIEq8H/tZspM76F1PP
BbNpDqNDjuK5PoZZkzyGks32afIZdhHFU0Z4VSfiI/dObzREKZnGYuMHzJ8f07qyGvz4KHE89EPI
PCbJna12M3wJghlrcGbEMp8Dx0XNNNpA0iXUCY4fcqHNA6xeIngcHWBDddEOEVyLX4Zoikg7x7qL
ScooEAoUDJ8lIiechqyhCRt1nppwhlQI7Cb3NyjVEqSa2J9upzVOt4PRvMZfcYK7bRfEjnpGdgTI
fqxt8stUIv+RTi7uaqbkzOH+T+5yIoWWv1jX24GIIR+lYrUMcNmHnEkaiN76TsGuQDQ29IIVJu7v
iFwkGGfFjWQ4XAEQBGjQ+pXbRheV/eu6lMAB6QagN4ImO0/EE9zGTFgC0QdOkrwuZ62GndCtWa4I
3pP2DsUaPok5Tz8o+hZNsFebvI4YQNTFqpQULOwOxZ/aGdrvnED5nxz0pnu5pTu/Oh06zC1Lxvpi
+JWyXYq/nGmNSwbHa+P20VvCOfqs5qItkX9x+AqE+Z14rcDstmcSeqYDaz8+5TAOCCf0W2W3AYr0
ntoGmOwMEDr+Zmrlo+YAXVYehcp97yRMmP1dhVh/QnZLpDCOa36MoNpi1XNKEZ6o9Ba2lBG/PanV
IsG/yqsT0eMKG+wqtB/EfSWqvxugC0qW4zwpjE0aBc5TFozMSGVaL3acAqBcqO/vUVoNyZlv0Afk
7CKI3tVCFew52oiGbnaKGHD3UPbudcDYmG1Gf8Zsxc1bPyxdZic8C9YFVeS59c5fQe7crWtn3saw
GN8xP8LYiZywKPZBQhm5HQf31iBmSftpmAUBQsmYsX3UztT/dKvAjR8NloAktCK5Dq+lV+vpGzse
01mAxPo7sQsv5ehJM2/Y7Yl/RKEu/1i01uOdWWM0mhtdx8lfFwVPAbxu7f1TmJH+vWmg8HCaIpH3
DmjLw/p+NKGqDz1dnb/1A6O6F1nF7MGJuosOfpeO5H4Q73p7abvh1SagWfZsUW98QTQUhCZRtpOq
BhSGZjevUx8bEjq3rR0kLookTb0PzTZY3fUkhM2vNZZqSDd+WhHli2YJB7QzwfrxY8c9h2NUEvFS
dFTFeohVfUVVRm4oFIrmb+6sDKMz6vqXsJHFO/ay5DsGjmf39cLdjZgjojEdpgC7eya7x7ilSNwm
6QRJvRm65APcNp4kWE6azVwTG2ZBCTu8TcBYLUZos447FfjkYxFeVVbbQmL9J/Q+uAUVSkc+o/1h
36gzwplnIrvDp8rV/g8UgQn4uez8rzJFTnLCg0FD7DdofQgAW4K9JuKofvTxkhTc35koHlyBe+/B
Zp26oVGBIuCsCrGc70oVrmdI7DPcwmqGoyiqqPV32exigmlt0cud15sRXibywuFkpmaGdgZiwz26
EQJBfqqKQKMBPskuxWssNlg+wvGX7eh4NmGHf/XS9Co/1SNNwnUxqQEa3jEA2Kz0P2qfOmNOq1Cb
5UxHIVEIE++qnQcr8WYEJxHT8+z/R9qZ7EiOY2v6VQq1vkKLlChRjb69sNGH8Agfwt3MYyN4TJrn
WU/fnxJodLiVwRyZXYtcVGQGTRRFHv7nH1CdWv0BVDQ0v2QlbYTfaG0Qb287t8SBdNfDsI6CO3p/
BEvv6TNYTbuNXYSmXD9kr2LmOQmejNFUEQ5Nnt/Vn/JOWc9s4q67VWEYN+vJTYPXBhlF83OeEF3b
W6DcVqydAUE3Id62lb1VYercdi2aAjQnMAkygqEgHm+Sye6qO3h4U7PrhqmATwgjxhg3ikrMZ7VL
A2lk5YPcPdLiRSahMNCtVsmUSg/jBlfWBwfz12KPNLcsPk/IRQ20lD4m0Gt8ufLwnjSwSAJ8z2A2
kG4mGMX0TbF6QHROSg5WZE66Tgx7Hm4HNsboamaDhuZFlGCAMBmO0TX0kZa7pO32S/iA47FpoINL
17Myx+dw9mobCXCT1TtYRSLbCgiJjypAebZxMzKFQFOM9DkmNUDe+aVD8QoeAdsUYL+2nwHlul8e
HzC1slY9MYGjw7GMIMgxaQYSZrtm1Szbv1tU2d4pVe9elQJkmaYWvjZX9HZk8JPIL7iQeBjazq4o
Q9jfLqrf8IpUncmib27XZn6rwq7tfnLAy+gOpwjmK0bFtzjrFPaTXOr1R4gQgf+E9dTSUJxmG8eC
dGJZ7xYZebgbZvy/OOMCLa9sFcC5pIrtDu4UTtE+CCAur6pmRGnGhRweO1d5E1wlFFxeHEpG7Gqc
VGfrWFPzrnMISuJRcaentZARrx5/CTWqVU4AfKWSGbtniiKsIHF00Fpp3IrK6Z6qR5IVoLGKusPx
Uf1qcO2YPoFi6OZrL0yC4IDEK/hDruFeZwnOSQ9DROl7LJFROFdWADYEgyof0KOHc7+aAmV0hzBU
urgpBvi0a4DV0gQxqmrvi1WMjbkFpzQ5G4isLH5LQUdwB3tNYXwa5iEIqIW55xOk9z697sMBxAw4
xoP5FMDstB8s+KevHSIx664mybjdCZ8CA2MFiQZoSnhdu54098VCoh6Hao3iLyRVu67hnPwAIEEM
TnKA/Qku4CgwkCfeAFaq4Zfh1zLT0xt1xdQ/VB6hzsQWDULtIcBJdERGaetsBQE9L+8Crs3xLQkO
bvy5LOj9bDxcDelYIwDJwXbgl1uoONEGYsovLSxXwb815kzQscrKIz4ACVvzqYD40tYPY6b8+GuX
9BGkf14Lm9YU04vnmPF84z5yhFvXX7lpDMSRBiLIaEAZc0s4RWX7rXMoUa2MOFt0CNn5E215h1Z7
U/Mz9rhGX6GO6tQVQJ2IDhx5wrgHMB/8RzuIq+aKMoa0wWF0LYTkluBIyVRj5/cj1Oxwu7R8xJWp
EMJtnQjiFndqutm0mkxySXwbDbqfKYpTypyG6FnsL4wazpG9A5oeqLAlAUf6pgxQ4WwdFTXZD1wK
MLsYQzc6VvYQXNdGaYCROEJKAj78/lk6AB1w5qphvBZ9jFDMDgbnhx83c7OuwaVJJEoMDlHX6+Vn
B9mhT0A7a3WznGDOAro6B0/iNwTejXkU/b8CrxpYQjhy5o2or+be7BYLqwqVlenB9qRjMyUlTgMa
f9I61/ON76JvAvIaMZKsem1WuAYOZPQ0wELBOmnhp9SpHr8ZeZQ+TKEXhqipQgVhEyY2ds4Y5R3G
kvMRnWQdPJshRjCA84NxZ6B8QL7U8EGt4eNRzcNZs/slljd6gW7d/o6GEjKSAQOfhnIZKf4TbDPA
040IH3MKwJ+osdElK8jEPi1kBIAb5XfoI2F/w0zOh1kfEieJi00F2/4IrZ/eXuSMA9mziA9fodRI
QoTIV7l2FJF22x5c/KWdlxZPI7Ppc80ivcPoEFwzTQrdHfAaTd/mWTaLz9rgG+vQ7awH/IOGx0H6
7Ss5lvlv2djJd58M2hsphw5nxxJe/mrkMEf7BrPoDWwU4lU9VXW5rTFnMLZelsZHr8vxxRPQn18j
xGtPBtT4EHYz7JPNgI7xcxYSorXy6gL6Fc5u9Y8moVpZIfMtnhFUyGfPtOTvJIr+SnDqOnc966yG
nN05lYkdpkiIC4R8TPMuyMWGpca+OMI8TTY0kbNbDTETOySij6sVBEaMlgc8THM2vQpR42RXJBqh
maSPEfvsaySl0DfKtINySNox++0cT6goqhDu2ko3JjcCbntGiszPLn7Xdtk4axI261/UWUW0lUPu
RhQwOVaecS7d2xbOoYm8yqYRrouSZ60IvIm4VrheeuNYaYvaiP2qI0AK3qo2oahAV4z9fs9mkP0a
+sr+bgzst4tLeGbcdKVT/XDp8HlQ+LKcNFgPPH4bGNhhbbvZrj63ltBPnDmBc0U6H5kOE7RZHDJy
5mnVsa9yezMit76uQUDx/OuD9KmuGoIqJec1Kb8FPdutoOPy22464+sAIfhqrkr5BaPlxXIHr6aG
llkSwjfhaF8PXiyzfeQHKNOmMNW3dTp7zznWGN26w9wBcmNRoBqJJEUKJBA0vx4NwXsDzkx1PWRa
PvZ9Gz5UvuAsDGxCtXAiCMbPoulz3DpgklurEMeyW5R+83ezpzpfhxb51ytn5BZOg1Ugs7X7cXwZ
zAnzTC6jtD1pWdeQs60cSDj0smsF16lfd7VqH+iqVV/jYCru4pzIrBWUGYAz1bjNQ4oVJDBN4I6/
RRJDHaER5uytpE2LXWuSWb4zDFLp19DOCbXU1Th/Q1NVPem6D6hHhImcRGo0fjvqJlLO+e6Lfm0a
lFPbXEXzsB4ijecVXDpzBcaX3OsiiLkOzYSpYpqvog3CxvjR42LrUjX62Ztn2pDCOz/AgI6lQHBW
yZ3s0cMDiN8h0PFsaSJUt94iU1jPQWYAtc1l8lx7EzyVzBjUp6AUudx5lE7Vym1idtCgBkkiS4iN
deVhWXasx9FFkuywACgbfNYGJxoEITYHHNu7MhL3BCSyUWHTJd4gUsIuDefB2TdTmx5VJ9Mjdi75
a9taECuZCPsTDYf4q587OES3OXD9dZ/F2T4d8QDcjPS1X6HhcEXy3Qoq/zBDgqJ4iKl7XVngxylh
m4dXeD/QHG8QvfbXds79WfsQvjF9muhz1XyNmDaVJfVAD1rPbd418Tjm8kjIZDK7Pwh4rwfMzVR9
zLhuPlmOQRIzAhCNHKiyHibUQuPWQIn1LQ3D/sugke5RX0tF1dZn9rwQsYDBMJpLnw0TptcKQakJ
JzIIvGED3NPEWxMSEETOBiB41XTeYspOtwU4p3DFi+YDpqHu5Mm0ctqQIPohmaC7mKB9V26D7fE2
TaADbGFPYAVN4nFyUESCmas5GQg8T+pG4zjXh4RGVI3PRayyE4/JCER7DzGmHDe44sfBa9yE1u8I
qpOzgsPVgK+nLSKMLCzeIgwcbs1oWCIBBoFnMdeOQBO3MuUH3IDF9MXydc0GYSIjrcVgtdd1wCSu
sfLIMDCSFX6fMTeX4iqv44V4iTMFblBVbQZbA0Pm/hYDS5qJdg3DE7RCqM/O3Hi/Wy9vntTyq6HY
DQLf4TrAxXvKBOx35HpoMHq1UF6TGqdCLy6rp2TM3O9e3Qwco2yCqFdxCNlOprTxWgIL/WR3Nuab
3NAw8NFYqREgiQMjjGe6cjRqpMxGAhGwleNLRFyIu06V7okxLpZgEj60q47uGpZLA+X7NiKmpFjh
rUCMF7djBLiCyxDpb7KREXpFM7jJ2YhAjYmQ+W30HHprA9MX+h0OzkDoYPLJhuUUkzonEwxEV6bX
IEDCT7d8bjEbxIeM1vknmsL0sUyz53ZniiE/pETmxpjuF/4LTH3Unn4wWPuypXPJ20FmLkgrXJI0
R73IrnNub7LMXus0y8NbSgj7i3bnClp4GYffUSYXz5nOAKBL3w6ymwDjDaB5wwQjiOglNbu618WT
T3AOBXQSqDsbmROuPKMzvAZByzlNl8OuN6GQgbvtHdLtV6bMSog9YNabgVaXXvUxEkmY+k39xeLq
i2RfGdV3PnViMhzHL36PyH5ImYVjAVPV7uI37SGstjrukrvcDLGHQprXPnikEAE2xkV+DYO97EGg
XMLIlrITuMMd5SHFe56OCM3iReJMOg0uljq/ToNwaQA0CYTBDu0wMQY0YDmPqhC6rWWNLFNeaP55
xIf7R4B9ERk4cxVV67BNgpcGPunIl5u3n3WRjQZtDL7WlUw65CupVbcEH3j+L1Y4gA4GxDnwemw+
sTVmT8Gc1/lGtc30TaC9eKDl0Ko1AHuFAzg2WZ/9uV24CyTZHVx3Gq7Jr7XNNR+BudhU+XhqiKBP
AvxKxvko4DrfIQdEWWF2+GswfSbAm6v6EqI+EdQDZqMh1o9MBvf9aRRYepl0VilbEkMVm9QzrDvB
aiTCJcr0LZngaJV4nbLYWLVF73AaLcqxlthJc20MtaSJTX2CFkjM3rCtE8Opt7C0mX3MPd2X1I5A
bUPYPSAfVWldNcbyaGUmqoMjNRe4bOxBMloYzw9TtmilKG/1Jsd1P16gHnSxFUUtwqHU5mLWoRq4
qpHdkOMS9f0zUYf5E1fv/vsYxgm6oob0HAOwoVznoJYcJgSNm+tgzsQeCy8yvhoZWCW1Up68wFmv
XxoM+WKOx0XKEBkTLWsPj29sGmJivqw+cn+zq2h3g/gkRjqctsNbiFnWYS5pwK4cCxx3S4hc5FxV
GmXZPqBq/dLojssX9PAY8teQRi+WjXwBh07i6m/CxsgfIRaGkHXQzSPU8vPxNSypttZhDla5wcJR
XLN1caVvYKGkGwO+wHCFliD4jJqLvpYF9oFZY8S5Q15ZpuI1YkPHQ5ofBe3aoteNd3pQDN+zlJ7P
DmlUsxUkCtAnrGDbAHjWtbGhjd+HjyDMAQVXWRibESmk+bkdYzriXp5CNJs0jdrrltzRrwh6myt8
BE0ahDN8Rxq2NFnpYcu428bd7OPIwJKwNhj0WK+d0WInWZNL2V6HGo37blkuiunlK9rSzsaKgyso
JpYQB2uiugzXqXYGumeuUISET1gMkkU+FhUFVqptLCO0TeYBLCXSYOmtNibOiF4x7LUYqm5N+cnZ
gU65enSJMAt2lXDGb000LkYwtUQxTNPVhsIA34M0r7Yr3kBbbdwMJDqUlQHf+DnG5wbzGEGy3qrK
YV9u7CTBosc0I9ghNUbbuNdFhXhrS7yn14j05ZcZGyJ4MmogUqqHtEU8a2uzeWtvcZttwmSYr8UY
R80uz5z0oKcpVKsS8y0YGBQM6VXblB7Z0kj5/D0RXlxEwA9xMK253PyOuxgRpGyhc11nhttgYkgt
A/poD7Z/FQCWoHgfScXGhii9m6feNhC9BX3+1XFJRdmgm/C9zzH787cuHEK6RUWlxabK/YELLCm/
34EGsCDpxqYEVqKbZz1gGVPWGwSX8X2U1NYAr4E/3JjETvFdoCUhiVtT5WwsZYTH2c6gfQeRFdyn
fW61W0Kf7H3vmkQtjSrp7ij4xmgvuVRGK5uDyOTr7zDZaYxE/MD3KX4THRYw67o08vor9u36ITM7
eovDLGtzrzqooRCXa653dBEibL0xpgLlkVX8hu40/4W6XBTr1PQRbRBIKeatYTuhgaQLeQfbemSA
qnBTwYCP6i4kC7PfcGDWlDIYfh37ROPfV3et82Y7s64Rx1gCJmYQLpnVTtdf+Z2yYUKSbJfvNCXv
LwsIMtjEEMmpMNG13KMX4sBVBY07VFjtLw1IUwNKSBePJWRx/r43kd3jVqGyFyhDNO/KprW3QCpQ
QsD0uMqlGDB8BXErP1XAcois0jofvmb4HLorGDn0WyDnkLUMj1kCTMZuvLj4E0gaZCq6akyVuazi
bMILH8C1+zlDrYq3TQ3JYiNSdzom7O4/c7ajpwln2midK2feai6d2OYXgXqxuji/NRsCTjZ2YdFH
t1TxLXMteDRYS5X3+J2FX2ZL2ygNunT6DU47/jLRs7xSSpY3GsQ13pQ4/2FmZbfZNsWE9CXkBT/S
poIqlHSA+1FY4GdfebkNqTxbsDav7JqRNk5GGhVqnuQzXxhWRxS7/VDiBE/gc/eT6gsUlY+yjNMH
WDOhA0lVF70EjGB73ohw6thETKl678lDjJbv2rB33JUU05Cgt6lN1+9XmaYT3a1nMU7tpyiRBR1m
mFbNN+IBmCY3ocsMxN1EpnUdYN/f0bwppgrqEcAynfZ8lmBea2Fk9IAj1ueSrtFa0b4lRXCk2z2Z
fCmVCLzE5tSDDHs9NB3aQBp/uIq0iWeN95IYVcQUih2suvelK2nfYC7gEMsWO2kXvEhHmJled7xz
JKBVrMgDwDoLd8unmKhovPOH0u1uSbTz7J3dTbHaO+Qc5j8QtUoXwwhZNgPWjGXhbHF2wDvxxvIw
bKX2D0SHF32YCgcZL7Dn2N6FunOb/Ep7RDE5twj2aUFso1BHTMholRjxbJsEeYS9xaFwxF0lJM5u
ZYLwm8vNgTs+or6RUs0z5vsU+/5sD+eb5h3OnmySmd1y4HNCNe5NTKygsR5FXhBGAduJGFaUVotF
2IB/e0wm+YyPDnnB6zBEs47ngmT7Qf4THmIP47FVXENMpbKIcoGI1lEWN3RqvY1NkOlnBbe+oPEP
WSRt2J9WCLCNbzWQ22/HtusX0Ny6Wcd4DVBQZeS3rNvIVwfa2gT7dIUUkPAUUeibqEBBszEDnVrr
vnfq3wtnmGiAwY4XN5RaIcSHy04CemLhRIovuc19bJx+awelNfHY2UhPCF4/lQ+ahmSLEMu8glMo
FSBEWd+VnaGmFSbg3nc3HaYdBvDg8yRttHCPuhYczbUtaHFD10avIxz9bwH5edF2zK0c5AnrZ4LI
6IypK34H3Xdt2OZ8hWKKKh/fYIqycqxwdg9m1dn809B3doYqBuxQudCA5hbJ4ehQra4xBvXrLUZI
xMYXirCRqM+9I9g6BBa0sJlz49DEh1PZJDAgvTYzHk3HBqFRVlz9DmVuTetsVqq71XEtn6j54G4F
HoXxajYJFN0ONqyXlVL4LdmmacXXRKIgKClzWipr1I/wjyKpSXa3bMOtbtpliWxidDPG3hzGOcJY
ShAa4vuxG6zJNYvx/BCzfna4zdJOhUkhidTrJUowyJ9EjFQJGevDBENspJFFDSeBfcoSBTjbA7Fo
XIBheGNHkJMn0oW1dq6aOm9vYr8JnE3Uy6Ffa+WLN5KsPP5t7HbUKs4L/ztcoubgQQulSEVl8cu1
ZP0Gz3Hw1lxtWNmlbPGQH7GzXUUtnqYbtG32wTPBf3c5OPUDlDEQJp4tueog2T/gvDR+V7lV3kmH
mNtdRBfH35JgY3tbmHYWJ6a1OB5ZNZ3rjS1RHq8V1GZaEb5Tp2vCNsDVsHj1zBUGXJgW6N6faJfG
8c88zYlszZvc+IzXU4olnGvWN3mSY7vsOrraZxG5jtcemvtbs62ToxuyIRMdir/gBsMDSIjQm2Ew
idax3ZU/R9kBlodA6IdH1/cwSiaYgC6xt+hR3GalpiCKVkDD3H0Cn27Niung5G9ARZ+dUA6vcm6L
e1/xokAYc0CI3MDOnmQxCxfdaTDf4kzlNOq76DERC8YaZdbU472uWW82UXTo70ZgG257qAgoXlEE
uMEQv5kFXq4iiXpECwZODgif5ujgTcJ1NiFsQm9X0qIuVxQE9ArwWlao9ASHNb7nQ4hTBLlbSH/R
zxHo5g4/uPxNhCdXY3vLe+RWHgs/Wm5d4HGrjq0Ij0sshPRiquC+Ks9edMlzhh0Nd68cQhwxFV+4
Yo3FBkGB6q7AJutq3TlC3ePjM74hYKzfYm4sP+jmBh0Xvnk8poiLH+mAtkfcvOunEevycgXygr+O
sByeGG9IJuK/kL5BkqfS31bYlpZXlemGOGvUHmaCu66kFXQTQewntcpBSCC3//7X//jf/+vH+D+D
X8V9kU402v+Vd9l9EeVt89//tv/9L/oKy/97/fO//+1ayjRtZXvwKl0gT0io/PmPt8coD/iXxX+F
ZhQ2dUOrubSy9q7HIb/0w/7+8iDO+0EUFwTTsz0tpK08y3Hc94MAGrp0St3kSJJq/WoXWn92OS/2
c2QN2NAKUq8+eKzlb/zjsf5jRP1+xFlHSuNPkRybwpzu2f+IDjWq4KH2tb22phnJAFY04f7ycy5/
63+M6lhEyFi0vYR1MipgQa87/FOPnuu2D6mKnSfLyg1jS0hZhIhsgiioU8fcU60i3r48+NlJdi0s
oqXLOrBP3iREFiAPGKzHuKmnT4ukTT9QyPmfsJD18+uyrgfUU5fHPDvNWnKBwvLetdzlN/2xekRG
4LDTmumRMC/U2TPtmZ+0caPXfkYLN4Vi2OWDIIfn8rBn5lmYDOm4gHAeMfHvh+0ht5WqipKjU42P
mQ+W3esEZhA1JqyBkVvwIREL9QkKb+qtLw9+8sUsS4vBtcbPCW2gsMT7wSc50drMm+SYyorSt0BU
cwPrO+2uLo9zZm6FaTvIUVzJgzre+3Gcmgsuw/CQBmE7hhFyknAEAuUMffsyYDW5z8l+eL08quJv
PVnCApop5aHj2jbij/ejajrco5+78ZFFvvifogOdyDAoY6iORVuGd5eHOzuZfC4sWRs5iLv8nD8W
ELoKkoKMkp2hDui4ilgdQiukP3J5mDPfhjA904Hcrtl+1OmCEXMzYqKRHv1iRGJKsE9NsDv9OpcD
Ds5WFUp/d3nIc69PmCxPBAKwfNXy5388mbEwemuYT8dosGX0OOiE+tFgpGkbDKVdfNNVYPZYiXId
v7k89LlJJe6JD4RN3YWt8X7ooMESH4dunrac6ArE+P9WeO4G/T9YoX+Oc7JCdZ/MWkQKUQokPzTl
VfAEza7aEsSGuiGMMPotguj7P3g44DXp4PUsObPeP5wo9Qw+baVH1yva/kuSVLJ/cKBPbf7JOJbn
wJLVzOPJJCL6c7MRrfFx5MKHA3ljzsFjUcO5/GChnH1bjqChoi282U4fCD4ARKYuz46QntU+IWUl
2OKsSg7k5Qc6uyA9adJ8NYWr5cnbSlPlA/CF+dFJ3eCZkiUUW8u0PKz/4sblTqmsRsDci6mPL498
7utDv/N/R7bM96+MPQwNCDy8Iy7m5hfhppg8svUIdC44FH9vWpC1yyOee1ZpSvyCYMxLPoP3I+Kh
FRNm2eTHuINI7FPk3LX1mD2YOCzjIFnQQAWkSj4Y9dzeKVmSEA4cBwHyyahRZc/l0OT5kWwXD5a/
OZffsT0sjy4BEj8uP+G5Of1zrJPlSTu5GNHV8TYjq33xjHbx8aqISB7RLD/0SNwf//8GPFk+HvR9
0+rj/JjptObhDCfKt8iZyifRSPu1yhHR/oN1w+6FGzIQCVfZk/kMCbOUJZl7x2JI7T3dOtXe6ZiE
vfWcaoVhmxs71e3lxzz3NdJ7tzl2pVD26VcCHR3Fbd2lR/rPTbWufVJutyP98g+m8+wK/X/jnH4T
Ko8rEes0xSA1fKP5OyGtCK2HSCdKfyWLdoiuyRJ2PyrYzi7RP4Y92T1b7EXC3m3SY489lgCvyXy4
UBVtxn3oj3b0wd52bjiOP609V0he5cmiCVtcPOYoyiAMmv4uQZt1TWUY4HSdRV8vv7hzE2oJvnbl
aMckieT9J89xWAYoayl/pT3+WPQON7kF22GV6mDP/fgKR/Dug5d47iNke1Gm4n8SPsb7MZ2MloEK
OQAH+k/uGr+l8hpllXtLaFgAZJlX9afLTymWvfK0PsOz1nLhzUhPavl+yAmHxNYxbI4l3YZvLlSH
uu+vjb6ACAJ7awGk0MqCQI30KQ1dtjs1LAmfl3/G2ffqQBTDptNztVr+/I/iZvbaWmWWjo9GgBPH
CseO7hZDH9Tf3DhAeS+PdvbVaophJWgi8m7fj6Zig2TEKYyPPnToa3TIJYR+dM2PTgbmWKaVPowQ
YD7YYc/tBBYmpkv9Zltout+PauPStuC/SyUcmggYpr7ZNGCX4+by052bSwoZKmCNCkuJk4WbIiyH
2tInR5tUottu9MtuNyZzJYi0rfwPtrfzgym+Ri3lUg6/f6i+GMjd8Kb4iIGq/YYftXFjFoGDO6zZ
bS8/17mPw7YcE2SBnoNnnwzVWhO8LsPirQlTE2ZPq2k9htV0T/AIFH5EidUHb+zcOgFAsxXGCtq0
zJPPscoKM3NRBB+7tsY1OizG4fvUOAA7nQWuR5JgPdZ7ECDxUSV8blr5HBDz21y9TfOkwtGNX3Eg
Cop9egQEjkal2M65soaNxmDig7JbnB1NSVAR0qZZoSfPyYno5xNssyOU2npdAst/lcLFVsStrL2B
gGvDJtAhMnem4cnuOgfjydDR9w3CxFs6lQqTJbLeaKaBLr8kRuVcX371YvkFp7sUdeYC+wApUUK/
X2ZEwBYpyavpEck+5HAMI64yo55/JbBv4MyJBKKwsh56j+BMDEdFS1YK9z65C4nluPxbzn3GXJ89
l4/LAZE7eTXtMJgCK/X4mBbkSeJhaOKFUgxmE/6Ds+7PgU7fSizHJikLrrKZ2XybS4xhNrIXQlx3
BWz3D76uZfc5nWHyOLULTUIqlPzvZ9hsFLxQXYFC0Ikq1pBzDehOtePSaMJiDjiQfFGI4dFnvI+a
9eU5XV7f6eA4Fi1H3nK9lcuH+Mf2344NdGhkkgeS0Q3EUa2nEYyk8kcTI46/J3DCNp7w9Z3ivS6D
0H5BjVbJ58s/4sxXQInPNwD+hCpHnMxAVw5h3fDbDkpijIXZbdo5V3ar8peyQNbwwSOfmW+OACgF
nHZAI6d36rTHVgIYzUMD1NVPeG3i+CYqjE12CqVBtHHzBmOdPBjqT0YNSfAfnIHSpc6g2KAvDCz/
fsrliHAxqWzvIGD36wUnZ3ulbVB5D5MgQMe3YU8/KiIH8w/Op3PbDSY40nZcuEO01k4+5oWTVsX0
Ww5O79Dd6zsp2GaC2bsvM8jNO5DqIH9EtQTVUXuDcaCCRqphkuK3NXwPr3Cr7YfxU4BRELEn5dRZ
d9OIhuJ4eUGc/6F62YH51tnxTpalRYMSbav0Dx5GT8UelI6gbFP10z02IiauKhOtONFr+na6Hefu
2ofiN+zDKBrp15e98vdBxZFForaXuHtWg96L1Iw/qOHOLVwQIY8TWPIFq5P5rBFEDn5p6sNgoBa1
0YJ9isjD+IFvSzf//dJJUg7zRv7ah0/xtQQjzsAk1vtg9Tgv03yb6VSW1SBujT4PKgxNmyG012Un
vOjL5ddxZpNYvk7Fl2nZXIZPHpPkiFFShXgHePS4OXQt4RdDKrj12znMmy9NrYrfuAyk35pSpI8j
dufx1eWfcKYgACBSzDWiHowUTrbklBYownTfO8CpozOMVQ2a5rKwnzt/Ro4j+1h/wy48UdeXxz1T
+lAZ46SlLIuP5rRgJca7Q1oo/AOanAGGC+duvjjXYbkdzEm0x6M4yj941nMbFAbHQnAcaLoPJ+XW
bCeYzJS+f0hwc45uyp7OXkzKi0f8IDJc1JRdTVcL7TbGb2H/evmJz61psv1oBHgg1UKdjI4lWy7Q
phmHODPktEHZlw5kA+nKiq96u62n7eXxxPIXnhxBuAcxy47lsCHqk2996Fk9JL/7wMUNjGH00+71
7CeFeAni0Xzsq2J6ittpSQmIKrh8o4yvtJHjupiRbMzU5IW5NbRvfgBonyt9qHqAmU1hWf95MBOb
QgJWaRkHhdfHS1DP/V3C3NDQxTUy3vRNn+EM2Dr4IOYp4laa7d59GmIbtY/SZbouT9SZpUi7wqR3
DQoNQnNybvguUBVhJ8Yh9WkbcDFUsf1rTiMYeiBT9YbifZQfLP8zS5GbuLCwtqENhSz1/VmVuY5J
HGTgHbrKtW4KMuzJ2SVxW288p0ogxw3Yxe4BQAIfummU+i+Xn/lMycfjgqWCfpvCtpfF+kd5IlJi
9KCBuAdjSDKiUb0SrfPUw9K6PM65uaVzoXDIohtvyZPtRcAXrAgU8w5plMHWyidhfnLDnjiQBkdW
EgeKvn+4POSZHc1iTwHBYVzw75NHG0XvFSFBCgcYXM1tPFhDuG8jmUDCI/1wDWWLxnYRDOw6lwc+
+6x/9U9wFGB3Wd75H3OqOogz3jB4hwZv65us9CvIWBKjZNd03edeBFge/IMRgd/ZziwhHH2yinqa
5hNeGv4By2XvxiCf8RX5LsodgFsskElgFbvLI57ZxDipuIYvvS8OjZP3WXcFVGG/9Q4Jm+kuwOv6
NpHR16Qeu+fLI51boVSS7Fx8klL9Vcn8MZuwAqqWCk4fptqONiigiDMxhmmW/+CtIY+FWWzSrfyP
XRL3ULD2zNAHu2ravQ3DHM/nzokfLQN72F1eGOLb5Sc7N4d8EFAx/mrMnh65zii6CM0C62Qx5ENj
RB9xTQopjidVT7rV38czLCU8phGMcUGj3i/LMQyjmKRvACCodFA4ixn+UjhgrGJqRDCXn+3cW+NE
d2CBUGVSULwfLMYlGvvtyDtoFuNW0ahZKE94YP6Dt/bnOPL9OFZfjVbaz94BF6nhMfXI39sVFroX
rIEW3wYt2+zn5Uc789qWjov2FPMoqNneDykm3ZN2YumDIeWb7SfeYbbmQ51UzsPlgc4BmIykXW6i
nNwY878fKctH7ENwBz94mlzLrK3NO0KnAneljDrfY8pC9qzyEPgWRqQPaoDNL5sy/XX5Z5zZzmwQ
AaoVRRHqngI2LVc5IqZG1k2LC74VO+J5IFpyzXjZZ0EY6wePfWZ+uSgDloLWmKgITzazgozWqPM9
44CRPwX4rIOHxA8FNjoSTdDlZzuzTJe6UykQU0ICzZOxvKTys1za/sGYcwzcSR2biO+NFtT08kBn
JlGRjScA2yg4wSLev0q8A8k8i4VxsHUD5xcje5ikdaaM5oqMv7x5FjGk7w+uFWeKC7aM5XO3YAzQ
3ns/KBIjP6jbOaApRC7WU5gHeivkSESKGjDK35CWIsO7MgwiwrLH6qOFc66+Y3wX5geNYQjIJ+uX
+E+nrkY/OCKzEf1OspA8FAn9koAAw/BBqEBeA0tEMEBzMoiSMc1fEV/jZo0cnWSJv/8O+Ck0jz0K
RdM++XAdGCIyd43giNgFoaLAtpbGao7rRQJjP1az+Hp5QHnurXMqUzgCASGeWP78j7ML0l2Ji5XL
C9AGBsTgIuqYcQmqrqZBhC5eh+RbBvcQRy2Czcsyto99iqSOtDaCnXYmlp/xVUCEC04IehbRZ4xV
8b4d6IjVO8+xMY0SmR0QKDBz+g+HkRP0LtaNIb7oZhF5cbKYCYTRdIAM65e2uy2hdQSfMCJr6++X
n/bcduVQPiuHagtGl3OyF09GgUltFwfHoaZODkk6fHQCx463NpFR9tZJMMpCJOAfJ0vvghAS404V
MGX+fkkNS8YyQTBw+qBieD/pAfZfzWB3xoGsdt9N4KNW3vglE1P+dexz9yETbnY9po77qScnant5
Es5tXlyz8HnE15CFf7LkqwaufeQxB7jgNy9+hHkRiXZ5s0pAXD8Ya/m7Tu51sKpcSkwXpI1L1PsH
xQQDFwM1+QdMNLiq4jTh11hx4NyE//Rw57YBMn+FPLrBG30whxVu+Hb8wUd1psqm28zuyS4qaQ2c
YMaWbLp6apfLJSZtxNqS9BU8+XloPnKgpMOmQ5R/N7VqzH7//ZmmtliaQUwAsOb7pw/cDG2S2/oH
H5e7rdOgHybrFiXe/+HsPJrj1oG1/YtYxRy2nKRsW5atkTcsyT5mJsEApl9/H/p+wUOxZkquOqe8
0AIDEGg0ut+gRtZ0OD/WH2jnu6X2wEXRRAB1vSzQVJUFuBrO0HOmxkfgx/GnAN2Z61jkwZ2qACFF
eCgZPmslhlh71211tNYsiGF4NYLehitaD+JCaWztWW+5VGxog9EwfgfUKnCR1TAso45gu/GdxKXu
sy48++COGgaNgVJ8dfCpwFnERuEmt4zvdoZfa1MrE6EAjTE/HsLSu3DPrW0HPopNFYOeK4nt6VeR
HgUM2bnBs9BzdMJtYN/qVYmnverjLiE0X0UPEm0hIsH5T7Q+sGfRJCCnNpeAktDxKk3gRv0cZy4k
RqcZ5Cc1mq3qQloKm0kBAbbDlhuP6/MDr8V4F1SeZdF0Bc8y/7C/Y3zUWyE6id6zkaJw6SLP5KuS
DVIk2jUq8/2Fz746HMqr5IWzjNHyOaROJWTvNmLbe3X+zR4oyPoiUfTN4KDkcsNNHHcP52e4FmcI
pGTyNJYBky2OOGoTvfASyTft8LX248AOfBWFjPRB0B6EV1iZOZS4VGbfarMp9mbUul/P/4S1sMps
kQ8md9I4gqeLXEJLa+rB9p5jnC+uOpK2FklX55dMoq7cnh9rLWuarw0SFuoV1rIMFKdU9u2B6Vro
w1xBZoSdxKU8/MpVoDUapuDKF3tqkeZ2BcjTC6FmZaYUJsF/UJ20uUQWB6jRACvUiKI/tzMxbdCF
Ux2svn3tlKqKL8x0dSyKDh4AQWqh6mJV83RCmgvXguOU1/F1ihYPipc4fe4ty+yrC5FhZePO3QYy
EDpwVF3nv/91TmSnDrjqxPGxq9zkywxH88cgz+47eHn4ipWXeuoru/ZPUxXkBdyed+gP2HgJbNAq
PkojNaBZJ/GAIHbd1tmdHY5/1PxG+03NJ/MGDkIU3Q6qxE/3/F5aW+G5KDPXLpCof4eMxMw8xQIE
DIEyt9kBwpVPPeDPo9moxoXI8Kevtbik7L8HW2ydtoOYJAc9PqLq5/2MwSerhzzR5KEeUe0n5UZ8
wucqR7/E4i3+tS07hOv9AWoZPA9YQVShDct+dZVy0jcQhMf6wh5YXQ4+BtcDAA7PNk73gJGaQPwj
fiH6EAMyT3XkmofcaJEtpxiOitP51V/dcuDeVSIX7UhjMRz2fBagO4/haojZ+0zH/Wo/IImNaiWg
n+jOtOXb+SHXP4Jnow3u0Egh9T+dYhBFYQgiJTwWugfKyoerZj/iyTOiaoA8dnnVqcgIXbfIHN0V
uWfjzOM56f8K0gzXKjkD5a0qBZiEbZb45Uqz1y5gnte+AjWZ+cKieEfB8PQnFswf51dw6xGyDwmS
YCZmEpgeXCk14kAXvsHqYHMfGJTnjEparAeS007e2Ep81LAHDT81k9K2+wm31fYwISn3+/zyzxFr
eQTmRoIxZ6LAzRaXcdVZo4PPQXLMqyLKtlYDdvERtbrpUpheywhpSJLn85bUwNAsRgKhbg3YBaI0
WilogKaUvF+RjIC9puO7XG1AP6E5oQOgpeicDNeBkYgd2NYSP0irukLPvtufn/vabrcAYHNjUTXi
2X36WbNWyMjo1eTo/kjiuruxCqV60IIoDhBiMZtL8Xz1uUed1Po/41mLMndjNqGBSkZ8NM1E666x
+5L5XhoDnHPVjm4rqi3BZ+w1wo1tt9gT8QKBB59HVRn9Q5S1waFS7gf1xvc/nfl8l5C5IJCmF3k1
+rjoJtup6IxfFo3UzcdXmZKtaVNCVcnBFvt5antvgqaaQOOxcB9oBifHplIC8UMMp8IvgZRIvZAT
rGQkFFK5RQyKR3NoOZ3fgAeYrpV5fMx5Wxb3XjCk7UFDcvEendYw3cdVH44HKRDdxK1lKNC+/4dJ
20C2wIrStFwCg6CLSH1MCWqTDWoCsxgFdqoa8Vt3cRfOdq+0YYILg65FDvCpmksBlOqnMf/9r4RB
UWwZqBzno1Eq3fdejJhCZx4XU97lx/PzWxuK2guJnUXOpy2b0DVpNDDCJjpGCJAlNza6fzs8K4x9
XpRSvTo/2FpZDFQMDwboZzzf/xysvybWD0LCvaIWmOtUP6jglFwOhaFON1Gbod5AK4KeHzJEinqg
aYbrA9xfASrQgrWcNMziQuawFjnY0QYkZBB5mJecrnRsyMIpgzFEYFBxbsKJvEhWphPvxIjYyJYO
TP75/BrMO3YZpymQcH7IdRl68aQQbY2Qel2Hx1xPawut5x5d9BFpvfJOKFa4qRS3y7ZoP/TVhVix
PjJtwf8d+U/J7q/FV4NUxZnUZSu7rjR29HSt7hHitAeAfVCc+9zL0SfxSIGK3T/M2XUsEm3QUWBa
TlfZxGZG4ToJjyM0pi/gDYMbt0Hv87XjT34H4se9cSa1+u/jw/5BeM4pie44i4+rgVukBNlGYHO1
dt8hP+bHBO6rCNWN753ohxYhhySd/mG2Ls1BDhScPH35ikJd15JDSLG1xGvga4BlztcGS7+bSkWD
bZ/mGC75YaZg0Hd+umtlEaIF9/ocpAE4zWf9rw+MepLFfRsrz1LV+vHWRer8GlEJpHRCtXWwh4R8
n7lx7dwCsMUz2XG2SsVm2Gi1nBAkUIX+rQVYHf5D1kUPhyY4+16nQnr6uwxUk2ZkWHhsBxx3fC5W
eOJFGCTHrsYY4ULwXDvSlOQMByTPHGcWo9mIxrCPzfAYZj0+wWXnDN22qmEPOZ0mtxkST//ywU12
Ni90aN/2nJr9te4UmOAtqVl8nG13HocJx1s3FsNvPU87hIN5wW9V5WKfcXWeJlVQwJVzBF/sbpQc
YnSyo+iYTPF0pJcj1c+9VxnTYwCkqd6ayNhe6rbPO2gZvMhoqb1QJOA6XKwtEkeIFltdfETUpHmp
k2ZWuJxcsXGM3JUXPuRavOK1zFAm2Sb3xemylnpexDXUQSi0UYOaCJYtX7CZwFuiHIw622dOiuBI
HZeIZ50/SWtLO0OBqbpQHqDMeDqyMSUtjzTu3wiBodcujdw7FLE6BNz16Ec10kC4kFqtrSsFVi7F
GaPK5zwdMFAyHfkGIzoCgQV3reN3o96kjSXaHUI1SXwBfrSSVdHMRLOfhyEV+2V3Cs0yMUsC8Vzm
ad7cNThjCcJBOCKwlk/N+CBliimJk83qSjEOrGJ/foFX5usAN5wJhrSkaIefztdAILqccOs6onmm
b4UueC+0lvtrBOH49fxQK9+S9xBbaEZ1w4ZZ3D3YJKG2ZObJcTALTGmnydTEjUL9BzdDdwD62XvF
+A9XLdUE25tJlJSCl2fTlpiXFI0Z80TqtK3n1ZGHKKPm/EZhzrpFtzI7BBoY1wvbaA40i+PJ84e3
Gf15csclGcVB6KdTcHt9BlSL+RlQ4Lr7gjtHn16I6CtHE1aBDXzD5g0EUfT0+412oNthPYBzNvGU
32SZg9dFSuk22Lpoa2dfMG6ymw29etD9H/+enMuZ2kSZQXMXwdaMdExlxgx4RdiXd8iOmfsuES1m
Aqa+bTVlvBCF1tYU6MjMuuGByaE5nSo8rSrDmguQQYes8LVmpQBkHZH1FzAqa+UTBBIAV9DWMXjK
Lp5yqI0Viof63jNYxP46QZIdwT6lvx6dUdkg+ZM+6TkCTIewLhFN7pVflHeQtwnt1kahz7LREZuc
tsI21ugu7Ku1eAHP0QADQYr9rtBf5ROa9rJxn0EKeepNhSdpeKU7bS+fEtwgFL9STPkIiMKoDiad
oPD649+cvIEKHEQr/l18c6frLIT+QMpiLIPfTNSM2xG43n4cbGuDscs/EIMdoD8gIokcurvEste5
FhlYmgXPDezyN1UYeonUro39wzYWkxIjzUnF+HaYsOH+cn6qa9sNvALX+nzzABk83W4BEtV0A3Ll
OXBAY20MpZIdEvtO8/MfxuGOg7g2I0CWUNwAm6Qc7VF6N1M8XKWidrKNSVHuEvpjLdLTW0W0gdqU
oy2LgiUawmhsAEVE8bDdIMCV3xoq+o8QAuNv56e0PhTFRxJNnpjL/lCRtwpazwxlKGl61eXqWxrU
/TfRcJf+w0hgGoBAkdBSejn9SDoKWZj7xsFzHkftNi1KLHFFp96xh4MLV/XapKiyUX2YP9U7IYMq
tbopp8X7rMXokY95k+MmH+OS64fC6y/clWthnSwEpCpvU+ix84/5K5FFErsx8AhQnu0oxNUqVnts
5h3RTZh5Yrd+7dHim248YyovfLo5ti0vLm+O555K+mwuqyxGRg3WAgx85HFSv3I+xNfMUd+E1L07
LYkCROHtWY8/FtVdm7b1hXRkZd6uSj6C6Ae1gHc9biWAD9uGHQ+U3Cu+Kk0+jJux88StbnXZD7vy
4q+1h+DkhbC6kprwXONimTvGXKWLUkCKIOIYuml0zBy3eMklHjpu31iBbyup+UjWkFwILqsDsmXn
EM6beLlvW+TRO2El5LXY83xHdjv4PDThVy2XqcZFkoUXJvg+mIGBojA5o9wZcQnxrmYp3xIprueR
Ms4jOo/cVyRhxuv54/ju80Eb4cuBweDpSOtynvZf29ZI1LxQMMk9NuATvnqF5rZ+Nzgi8p3RaJG4
M9wYXU7rw1oZi3EXqQEqHcmg4V9xhN/NpRA41heEE8tDTlEHW6dYRVt+DD56F86DUsHRNI9wAHr+
dLLZwMaMsFI5dnzNLU8/c5vWiPvioqU/IqtZfjTWMR7PS2BN8GXnGH46ngYHkuoo8hQ2HPYOjoQw
VB/HWaF8igH5ZB89ivNwc2mQ4pjLzbtI1zHoKHWnTyu02l3kaKK+3OIuVFxRK6sPpTDtDZ7BzoVz
8X4Dcfx5vROfwXuCzjmd4ziUIjetoTzOBZTrQfdu0yBG69juqXDnVaL4SdTXFyCK7yK7waC8om2e
fURba7Fr+6CsI7Riy6OGcZSzjahRPWZjoo7bqr34ClodDMAunxKWBw320xmiJj+i9pGJY0W+812W
pfjiCJAoCI2rw0cz5nlif421yNa62K17fSzEMRuxjtmhlo7wL0BD1FHPn/t34WweaIbckaixgMtX
pD6JhFZUj3KKEO6XPkX/FcPrdBM4oY7sqCsvpOhr2wQWuktVj8cAAOjTRRy4DWrgisWx5XF03bI5
rhGbH3sfT1Pr1ikb5UsVt7vzk3yXezPJvwddbBPNijHvNJLymNfldMfOUDCZjQecwl0sZr7LKgvf
Iqw5/Q6LqAuBdW3XIDkEnhBgn2E7y2c6em0Deg0lQIKiATuVud126NDs3tLOHp7PT/TdZTFPlHQb
9b9ZKWOpKRa4mQN6vS2PGAFUX1LsodFfL4si3J4fZ3VBYeDDxHdgYC0Pu64YjjI1sjhOIy1JL8fO
KvSm/2o1eBtKRx1RhbUiWmmiyC6E7ndZzp8Z/t+R6aGd7p9q6vQQS7/iiJ69+124FM/sCbCrLkNx
lcnOe5oMMWCbhw1YMAOllafzU187MBqMJ95R7F6EHE9/gCkRfBc4MB4BQtzqujAfdOyuMVnAOLEb
9OLH+eFWzgvYGsQjiak0DZdlJuERtDn7KB2VZusLdcgx53QpShI80ieESd27HhuI/flRVyYJp44X
AGNDnV2WDVPUTApPusURqL5zG6tlcIBYV9xAeMRmMUUSpPpomgNkiYsYZDVIC4c75HRZK9HXzZw5
HgvRprshqvXqqkZtt/3wVXw6ziL+lGi0DEjJFkdkrwOsgOCYHzrZ6ViHtBQ/zi/jymblsc1342OA
5l3mijKPSQjiMj82hqg0+NyevNZk3fycUdTHKk2gJWNUwGPMr2dfmccE20rvcP5HrH5LCwoU2Qe3
87IQW8tKiyn+8i2Rcqe0lE6HsA3cKxISdEFbMPPnx1sJeGDPXA30G2O+S3akpsB07oziKFLMR5SW
KOc3dF6vpskrigvbZnVy4HhRNFQhry0zOd2qsHINwpJAFEsMr8rpkT66el03kfaA42Z44TiuTo4X
1oxB44QsRYE0J8TfdmJyZdrVd4M0lcYXso+KrRIPnnHhGK4dfrQnKQ/S+qGvPM/+r6TcFrpTZ01c
HjkduPEmeL5MgaN+0VwpP3OpT7vAaJzfH/9+qP6BgEHLg+LNInsMbbVIcYbnhJiae+8JDYoXWv0/
Cie/pBiy9vXgU8Cbp8ekEmhO56eVSGH3I6ZCbYui+l1uJLFyU+IgNt6TIw/BD1UqdBcv7JnVVYWx
CqaLYiT/n46K2QDlapg7x0So6hPoMdc4tOqQvmmV7j5VQXpfqhGi1OeXdeXK1ND/JY7/qa0sy71O
awKTNJr8qAZN/M3DAdVvpS7crdvHGi6oheVFfjS6enkVYZodXcjzVicNEwyJgFnYacmuoNdTBpqC
aFeWobweBBghdV4VuL7S1tpORhPy2lmHnvb5Wa99YQvSzB9KJLFnEdYRLWgjHH0JBn2dg2JyJ6yc
CnGVVLOkOxiZf5jmTGYAwkW44x17+m1hsxkFfoiI9Wl69oJRRrWt4SZ/ntS2u7ZaUKSbVA/FBYjz
2rdlD8/KD/Qp6MqcjuoqamCATkUqTA9Q0h7RBSINCp81FSPHoZfKThpm+zNto/Tr+fVd+6yk0S7V
Opt/1MVexo0Gb8oGkbKqa517RNKxksP2IPeFEONWr3Ox9SxxSRtt5V4jusx4AEalaaudzrfuVMQ7
4pD5kuxdWYbdP/Y4A2+LETblNm4E1i8pzswYiXmB9RjVnfN2ft7zvjkpds3qssACgGeyoen4nf6C
Ke00Naj4BYU+uclN3OXRJ/on7rA/P85KvGec+Z1C10J7B7bRk8isKwepoQpLlHqDe4eU1/VUpyX+
cDghXP3DcLAXKSfP0gZLEB41GJ1yvJ0ckbxgJ5Vwt/Q7OzCDCZ5ZmSHo9/GoxL79/wMugv3UTzbv
ZdS7JZEWiyFHGXypeM2zqHkE4h6Hw9wQF29p1U8XQDwroYGhgdLQRp0pOIuj6tSlnqYOukpGiEGR
b0sM7ff4hMjvldd7v1I07S9smpXDwogzkBolPWDyixFRKR9aE/PUY13V0SfViBxwWgOOqzhD1b8L
pfOwDrNx1Dn/UddOy9/DLtZYdrgJaqaSHr2wfi1F6dwWZpviXlN21asI6lugRJ9wMpM3+LOW1e78
6KvLTDkaWAVCZiRKpyelKUY90Fu+8NSJ8Aje8LbKw/G1Vc0RmrrTfzy/5rkAcIcnGv8tdzCS3amS
9Gl2tGX71tQlblRGqB2VTrMuSU2vRF2QfRT0ERtDmmv5SNGkDApPjdCAz9SboBL5jVEHg/QbJZSH
uI1bzIijYHZF/jgGeg4/fw29+KRe5aYx+svZUasTKCxO5Tk7TzGt55Y08MKKru1a7knQ4MA4iHiL
KxQMOr3/1EyOZS47bFgmve1u9CrrMBFUHG+bKjqWaV2Fy9TV+a2zFvwodNHGgwMBdnSxdQoZem2m
gPQG0TreDhbULxcywE9TNvJCnrA6FDkgr8A/oK/FUAGq4FKLlOQI7Li+dqupue5K2JYZauKP/zAr
2qhMCQoUN9jpgVDK0UpH7ECPGPGimoYdoT+k0nyIHS6SfxgK/+ZZI5Ei/pKw4ExsXG32RqinCnvG
Lh3NvR2ZeFFFmVMOF+LM2nlA8OX/jbbYKO2YDsg/Io2oY4mHR5wA2nWvBb25iTM8Aip8lgIfCWHn
IKymuJACvcdzcySAByIigrIB+2WxrBMW6mrYMXouSQgxYO8zVDx1vUdLAUoWZp/BoN9RhrO+5jiH
YwoCsv8mw2H8Em9jbS8hSkbIg0vMG2aRG+iVHLGBTPJj3jf9votS55bGfL2zLZyo/Y9/YTDsyMPA
GOakLAIBJtYwrDQl40rB8iHOZaJtRNwApK5aWs/nB1tbY3A45qxFid4nDYzTrZtZjVDGokyO9E3b
EdCvlva7UZ3krstqaR4MW5P9psFydrzR8HZ78LBzE1tQX9WX8z9lJSjxPiT2YoCBa8ISIBh6STQ0
GcJycZk5d0XcG97GUXrfCn4GeTp/81y/tL9XbjKa3xgWohszY9kWa00nzMbFFYBXBer0zQKap+0d
nHmdlz6pK0QBYrdIP3570uUDIYNS9ZzhL1KGVi9RXZ2G+OjKIrkJpqHE29rrhysonepD2KnKh6W4
QfjMT1OL4WaFnEUkRM5BxTYUXKcyKo4PQde9xvoz+wxN1N3YSdhfGnAllQYzw4ckRUA2Y9mcMvq2
VJ2OARMtsTey1Ydyl2q9pl5YyrUtgzI1D2Ae3Vxoi83baKE9hJrLUnZK+kVPGvzG89Lsw9ueFmd4
qIRLbTFAX2L46MicGFpTM36NMhGohtNjE8egJXQNWk/RezysO+rmEdJNhsiA8qYhWiTYh9cbyyuc
Xx88JvO+4VrjiYawI4YmpyMjPKQiNezJY6jRHt84GHJJOtN2BH06tgdjoxVTux877VKoeBcDGXiu
GgFKAaJIdeV04KRw3bgc8h5B/La+L8vuJpToEGM/n/cfLYnNSeWsyEuTQ6PZuNiw+Erhbu1FzjE1
m/EZh8rhMcbGauN1o/PRaDsPRUuYiAPAgVNyOquq7q2h0xLnKGl99rtSAQ+wMyJruM0LjOfOf7t3
4WaeFlUwsmZwN+CmTgcTiUFGlZjZiwsjfBc24fTb7O3xOWrU8tu8zy7ls+8OyDw5naIa1X7ojUsJ
90kYWVO3afHSR1a+M+umjvDq8vLbzBPTDwTIhmtkNr1/mCbveGBpuChBg1p8viBo7WKADP5SebW9
LQpVUX3oJ5mPGEB+he9uq/3TiBZ2KXwlRE4XLRzBSUxohmcvuZh6f4DXe587MryPsFXci9LtL4z3
Li9iXcmb3VnlYpbQXcxwNGzRK4ObvwxQgnajjJVdq1rDN7otco9ZbFT5eTokPBy84IMWRlwYvOJh
1YJHJq6/e3LmRRJh1jwmX4VWY7w5bdpL5kVLPhApDjkXJQquRciEJD2n+xQJD0XajaG9akM17sta
tC+U+n7o46RCSjaiFzE0yj510/YbdYfmLpHNF+BQ7dP54/JHDuivkgy/A7jfHy3CGeBIvD39HUXZ
ghRRp+qHpWe2InxDyYbuFldnida69BCZ8ks4BfEO3QkVpkSahEbjO0GT9J+mzMQIPpRuKX+2LfoX
2xyl4+8OXn1vTgqwC4YLRuTI78clQAawrV73UPd28x9YXesZy2S18TUz7x4MYcv454WpzXHldGqY
qYGMgUA3h7pl3GntthdxoMU/hh648wNIh/YHVroYU5P2gq0fHTXcpahEW1exUZnGrrIHNTN2RVxk
0+2oCk377MRKlPlT5PTRdiyScITdGU/ioIxlGjxoQKrL6ySk6IFFJvo61yLXc+1LmvJHx+4M6wJy
YhHduOsBTnDgZ3L5rFY5Fy3+ai1MAPoCx6nGV6DG5aMuvVj6noa1Qqt74d4uugskMQiry0VEtBTg
BFA/CqQkj8t4GveFkkHG+2FlsbAOSjPyEPMBxlf2zZQPTrirOtMLNw6wGO2+llDHPPSNxp0VlFqB
cbdj5vs6Cd0fahQp2jbwxjzxgX917qaKbRHtEyWqi8ccw83U78sp/GRJuB93ltsaGNa3Xl8cIrfS
iufGDILwtkbRaKo+TUMrqvYeI9r8YBr0WB6nBEHJq7SU2FFiS6AIPIXNeugOdGPqGzUp8gaT4UGL
P09a2N8Xdq27vqPI5M1uImwWS7OenswC3Ztto3ScyczJqn0yjkN3hQ9oGhzKpNObzZCFJfZxWZUk
eym8Qd4M7lRTgeuNMbAfyi7PfqaUxTrf0YO62jkG3oWvozkiKN+kmZNssjy1Qn9Ah9NM9nbWB/FX
eCDZizeyZLcFjXJnU1l5ltyLCq1uSbHApDXvt1ZlKbdGFTg/HNKjaGdUXvapqifZIquA8fnBQj4t
3DXemJnXA16zYtvq4CZ3U1f3YofHbdb6bTZ4j0ir6sJXe6vxDiD10sAfLejpmyFsDKyLhTG2ezg9
Mr6uFeo0qBlMymPDZRZclagN5D7wqyF68qpeuLtCsyN320jQrXeFqooMuW0797odKhpqvAGLOzi3
nVlqDs0DlOU2VRUk0IPGwf1uUCa1b51R96onXk+mfLBKqzDBAEzpjS7RDvgqIs7sXV3Uw4Nq1VL6
mRXFHjq1Ux1eV50+eFyAdWXtTKPU8oMiPSe5V1M9tR9E3Nqge5HWn66a2E08v3UjUOz5VEDKNwfl
NpY05DadmvTFjxBVNLkZuObfXLtxxk1ll+Iz4XNetcQMB+zE9Wi8NdCTyB6csp9+hVMboZPdlo7A
zhjJEgQfMrUOHN0XXdy7G+4sezyEmMfkD1OvKlrmGynBVWyVHNmAe5PEJHjC6kaT11UVetq9qdZK
cR3ghD2UG0NWRf4U5rkS7gd0D6NXrbOr4lOjOllbbps2C/RdH+gC/Scnj9Xke6BEMtL9XmucUt/k
fZxbX1Wgh/ZtXgKxunaqMixpGvF62HD0ZPukuopehHt9MgwRbvpYcTq/z20zuOl7e8CtpI7DtIbR
3WVu0vrYiSDxWAd6Gm11ewyorGOsdBRjFKrforBWHyeag6FfExeS65jQrO2R/Nf/C/AMuzU11AG2
MMRxOtW7WjWepkgZ+1fNEAZwlE6VybceqfEHUzGi6s6S3E0+EQrRZNcNcXStgt4bNqGlt/W282zA
Ob1e5uojTsnJfxKoq/WgqryLRip7tj8oST5t8Ie1DhMSz5qv1o79Zk+F8VwhgaGxvSO8uu1xwus4
EEafQQN1msYvURQKN3oVYodaOU3ZoHLlIidh5mIAcDTFGpK5k/zpYsWdb5pUyT83ABddP7JLd7gq
aLaMfteEAWbATlHmNxWWVM1ejdroejIyQ9vWLd7pvje2Y4sKnpJIdUdSVeZb1GndT50yKZXfmHah
bc3AKqODYSa6ibmyhe/xvoYzml53MJcasAiYOFoviJHkP4PO5FxnMmuiLYK0nfkJPl4rb7IaLdo7
1OiTLt8n6mTaN3EdRM9WlozNNpsMK0KoX8el3KlC6wnqedJvlWl0sKVF87ErQ79yeUdvdDSzP4Vm
GrTHzAO5tKFNpCc4BKrz7ErRKVt6+7rYkwUgiCUkIepL2endldoXOo+2Gi7JJh+ifLpt+iyQn6Bg
I5KQwdE91jSPfnO9meG3sBjH/aChJPWzdexQ31jNBNQLlf+sOVhiKj6rXupZm9KuE2tnDKYU+5GW
U7cRdmUOe4XmJgjuFCdMf0xBPl5ldEmibRGYzjN+sPF427cz39jNLFNey9abbVDhIvv91LbFXZ2C
+doJOx7s60Lr2c9QtnXbp49Y1o9mXMTiAJaps3eBWoBJb4SjaHddh0Ketm2Qh9LexhxJqAcVoimi
f9aQZPpdOBdSQQOErKfHnSE3Aa8Z8SyTXpTxAao6rtDbTERTvjmfDS3aGTT+Zj8k4CzUvKhGLYXu
aZ4H0hvT6TUJraa7KsM2e6pQmJafAiPgjLtcI/hoM8VhX7atIfy8kO4HpXHmX0GFj7yFagnyLEu2
Hz4HGnbYtvYaGBnuyQT9o9Z6aQHF5JIQ5btUiaF4u1MBh63Ji9o8TZUgLyRR2Ar9lahYHJuxDW+d
KK5/tGIau4PQnPSSwcnixcLkbGqkQIIRYeQdvywbpMhSpSS20ZuXmZHlK47oH7Qu1+5aBUmyUOAm
4JQC94Sh1cSFz7uoHMx9XaqLFCv+vAmtJcCusHo6Q7WSvLWtGKpNOtrxS05JamsPWXbpzTAv3Uli
7QIU/tOTAygE33pR0mvq0LXoTyWvYdQqjwmcqPaeu6Mstxp8BndrhRRyD4XVWd6nPIcAvqvUtup2
dTiRlKVGArMATll1HQDKfzJBA3eUeVuv+x30kVuaW8j6Mv7eK5Gq7uGZ5Op17NXNr6qw7Yy46ebl
7QTIsbsi1yuMC1jXdxsHuj6yIjzNOIw8dhd1py4Z7AYZKet1Iluu59tcCz+nelTf9kpXs2krWdYX
al3vPh9jzgT2mTk5i7wtXmG1LNxRp+D7Ot9a0ocf0cc3UqF04pdeKC8p4FrLpxGLQ2lkrvvDgmXr
LOYY9kiNTlGsvg4JTmh7IbRCfh6UBm90i4dMv7NqbYLVw9eztoWeuT9AZ3T6huYMbKlRyeIh8xMY
ndnXqELwzj7AJJ3qB10UUrvCXtv2Hif8xAUO6bO7cuELw4jEf/EoAov0vIOdMKC0jfPkN8FNFu4C
pDjyB8/N8nyjA11Md7rUtRd0HXvNt82qAjsp6KLxyBFJc1Pm0RQ9mbWw6s9hoZcS93ZjkOUWlLca
bhT8wxV3g0RmkFznJqBSv4wDHcNjSJvKztFTK+k2rd1pzh4lYDzPN4PZOOjlECwokO/yzupmO/Oy
LWiiBYnomkdz4gp79oIwL96cqLaaD9auiFUzUZDnnQothtrVImShQJzEfd2PL/QLwl08FTgWRbH7
4EzGGxaPyoU+1/JKsGG/8UCGy0UhVaeldRoh2zoatD5q1Rel5K2wt8c03I9Kqn9WMysLD6o7dVvd
zYzETyOjCv3GLlPzwsZfHjZ+A6q8hGhKILTblkqifagqYeYV+ktoh8bGcdP0qejLyKeCb5JyQGW7
UIx8V3j5MyIHG/QE+gFUBk5nnQpNWlXS6C+OSVYRt5D3s6iO930ZBL7S29MBfQ5tU8TtdyVWkltN
muHGrbJLYvorM2flOfRIVlBo0hf1tNyKcg54ZrwEbRxfqzCvdmZXj18AXqm3spX91fkEYCleRV+C
w0lZCyg2y81tcTrxenRkb/W2+TImXvPLaTP7wePdY99Cp3FUP5aJ623bNp2yA/ZfCk/cWql3Uu/E
tA168Gl7sBbBhYLGonr6vz8KHVd4DNRrzSWxIMR+R0J1M1+AAUUbHX2lnVtWUvWnruh/5CVaBPup
NgL1+cJqzMv79x02rwYdTOg23JrvpUObdATfRmR8iSI3+A7GpM63CFmKqypqDW8XldE4bdMgiV5S
r6yf6Z4mO4i3qvbB2+bP72B8wEpUpqkJnn4V04vLxOoH60U2nfs5qXVnE3iR3ZIEVg5Jp1um8nB+
7itrjtsPlX8qOjOldhH86UaqyoRC7IuI499Jb5a3qlniPJVDu9pSrmu/40Kkfww3NH9oBEJgFJuo
984iGqfz7DRKEmou7Zdu6NUrU43w5OinaXikwG36rpWGl8g4K+EN4ap5URF7ANayWFmPHDvrRGG9
FHUz1btirKdbvF6cyUeSO3gAn9WmGyOxun4DH6jcqLUxXmivLzPCedJMlQI2jQG22+KMS6Nq1axh
0ipqAIcW8McNOXq5GXhkbdUU6mEeG8V2HKxLbkfv6nbz0OBGQWiBX8X3aA4/f1UKpUGBDftC9yUe
grS/Twp2xGOUmRZokNTS5Q7NsLR+gOqNBpMtXWPX8YLvNwka5Q8lMnfRdZ70ylVnB3L6jfm8LmNf
pesQ75vG0Yafg9m3MsElJ9IeJ+gV7kZA5rqDGtSID18SVCBpVaGlT/cIgPrpXKq6RKKqzFhGwRWe
WP9D2nntxo20YfqKCJAsxlN2UkuyZdmWLPmEkGSZxZzj1e9Dzy7gZgtNeH8MZjDAhGpW/MIb2iby
5GAkoCXcOP6sgShaCafP9w4jAm6jj+TQg1iK6FuB4WsNNernrod0NBlK8zQozbhvZJpeu1hXXdVC
HQ8FT9sh4SFduRTmrXl6ObF63NY2Qdp8XhZvFI6EjUFubD27nWwPupM320C6A/rpw7S/fBl88B5y
+XIk0Z0FKEnD43RyJdXU0R8K69nqkbj2WhScjo2rtdLLS8totp3TJlSxWu0ThvKZe9Vw3HY6fS1g
d2GRB/98OfFzeKaAsKvO3E0//Tlx4xtdMmrWcznq3b20/HInizHZ27LQvAlm6cFOjH+UKOVyYlAm
HBoWsuroz50OOjgK7MuisZ4JEe2Dlav9a2TbgEJq+Dv/1nj9v2Oh4UEBH1ekZfJEiVjUVRRbz1qu
R489CopehuL/sc7zbGVtz6+f+bsQ1phffPDjizu3dIFlKaz8c2J1WFvxAiMzp1ebMc6PoRkom2BC
vVE3g3Bl/348MDpcAOfhtS2/UQpqQkZnWs9KX7vbIeyyK3wpcIDKXISr23zX9dWLb2rpyn27VBJh
chHVYVAScGJKZE5PF9Ls2tA0ZJn8NAaUSr6DL3Y1TziBRuu3VRMvN+n27MdU9Ma+TI3S3rK3Yg1j
nKJPbwypNWz4vqCKXHci2gncVtaMMj84cPQUifBnDC2E5mXnL8ybPM7TQfyURfPT95N4b3aR3Igk
0bdxgP0gWExjY9RT4ZXBkGzqIXAPEaW77eWTf37JYFMFChOTDgQPrGUA2oRq3UrZOc+IdUmAR93w
pS475WXsTWWt+nQecoCARC2CzNqgu7+E1AEwL1KLDOw5pgNx42uiOvrSjADdq8rjpDUxmprV2qme
T+3pLUqfCLw7tR968wQBp5shmgI7mawu/FnpguYFTfjnFm+ImqTKaLdF1Q6/Ls/oRwOiQDdbE8xl
p6W3E2WJXgaGGv3sanP8AYC33rmVrh4gNIxPbaO+Xh7uT3C8/EDiC6gps5MbLevTD4R7axetbQc/
y9AprG95GuvFhnpard4kUg09paA0isDWr3qQ/k0lsFX0RrvRDgUx766z6hgkZR+2yd7scaJ/KqC6
rkzJBwuPkJnLPU4MAvlyEQGN7jCK0K+dZ78yim1uEnhFQ5NQDYv7NyNtHa+SEQ/M5Zn5YGsj0gq/
zCG3QhhhLn/8FfwodVJO2GszKhovwJVi/XZyB/NJVaI6Wkkoz+869tYfYUmiTYKT+bf8PVZiRolE
N+2naofRpqzz7pBWdeJlhO83llTbr6PWFpsghlTyr1/JaBApAJ7hpHhGOygwBKj7ViY/kRSzhQdK
Kdv0NS4cXpwaa3K7H2w2RgNNBzQTijIayIvvxGurHfs6/ollpqpvsqYccC00EN/9okSYOu6MJjfH
bZCg9rVL4t6xX6BqD3cFPVjfM3Vf/a0ihWjfjEVXjjuUKJ3oe9zU7NN/nBZyKbDVNgZIFJrP6nch
lpg4hDTyNRx5dDY5VqNbouTR3yFGvYafOFv9OVJB2JMUlgwWMMfprExxWmHx5MrXVPfj286Kk4OT
pvTJmR6vyxXxgM7jrai7auWJPbtr5jIRBQTiU+SpYGScDiyzgUoZhb2XiPfhhRLddNN1xXBfJOXw
AjVkzWrj4/EAcRGHU506KxZltsiNIdZf/DrNrvQEq65uyJJdhmBe6QUoMa9Upz4akAwGvXiaMzyV
iw+0/aQPQ38wXgBiOC9TN1hfsoTumIrn4VZ0xqqN83wpnNymXE9YNnGG/2Rt9nIpNVVWrakrb05a
tdY278uGjEeXtMB9N8xuRCWT7jXRRttUjhLCc/4VRHTTfMvEWAZ7HFVzrtYs1iN/JXcmHl/+tpkD
DFeCR9TWzuOaWg2iqhnS7g1UgFSsre7WkkgKLG9ob/ohc0z/1qF2cwgUJ5nujIpuEG3BmuROiUzp
fi4CPd0iQpPZ20Ez0/5zU7RIw2S2odZXVWb32XFQAoSGEojWCDACijKvpjo0wqsK285u36tdqjw1
fgv8kUKlSHZO28g3QawgPWJnovO+08Lsa5wg/S43MECzMdpZhajK0svoHD/Qv1XGJ1c29rMwSYw/
aUZoPBObR8nbZHRBu4vcLJEbAAvJq2waO/SKzMZyr8At9OAGJcr6fTeM8kupV5QqmkLwn25MlWQE
9T26oP0xDywz/GpHUfsVrUp/uFIyP/1mgGcaPWXGMW3HyKYNqMRDcTPqjf59cutG+zmmE3ZbeRyn
0V1HC+DGQhMy9CY6islsYmWlD7UxqOrRGWqwbt5Ug5ve1paIbl0or861ETii9exAqTApSaoY9+Sw
cJsjnRJZvtcplaNNXWoVHZlJz79G8JENmvRhnNzi3SNUls/1H0y7xUul1vLR8kwrNpAP6qWyDXOo
AQfEmpVbP00HdxP2dl59t8pRqv2uNcoiznaWjyqvxHcnkM5+ANL+NCmRarzFsov6fZhS5d27pSJ+
G6E/5SlEJselYG71QKL6lQf47Fqcy1kz4Jv4Ft7qsqynuYEapoU6vnFFNAeZ9O0+NJpgP2fVXgX+
DvldNMXVsI9XUoCzkW1IYoBo6aNScuEZOL0XcwtpgHTsjF9Wr6YVAhPwirYg6LR7+kv5QwU6B8sJ
qp+5e2iwjKdxcPn5OSsdEHggyoLSFLjBmSh3+gPGdAjNNM2C3w0afcG9cBrnSem1iUAsre7gnEfR
zVT61S6SbfrA6zSuxPVnIRc4W2oHtCLJvOg2LwIS2m1aRuISvxLea4cQF7ZgW2RjJjz0Sz4rmMk5
NNPdYg00ubywqSaiDUPATcg9B92L3CtxymYoKtV6HVFx35fTWB4L3SkOCeqjKCSWuF5cnmljcSnS
xkZ1ApkGup/gb5c+jm0SoDdsD+4rim32BIaoSzxlfqNXQHDLaHJGvYO05RVCz8OipHi6oqqiFBOv
rPtKpSj0jKHuvpt5kL4DujH/URgN+ScECuZ4kuhFn32XTsfSR8MfQ733X1UcmK6iemqu67BU0cVF
nqXsVqWU/wTgf796fwYElgT5j8NCGHM6IKLYSRK6uUvT2pT3dud2d74DCblT++Y4YrYWeH5BzSCt
CuMoyuJFbwrl6vJCnqXEf34EnC7iKHYu2IDTH1F1WkFjO3Ff07LVq61vTY4XEuE9yKYbr/vRMXbS
iuK3fgj8d11O/V1iZmrqmanq7C//luX98d9PoVRNf4ia8ZIknWStOkxN574WrtNaR7frssrrWgxJ
PbdHxWYrtHKi/ZhH91o7BveXRz/f0iw/Oir/b/TFRCDEZZgtcp+vZZ+FW6t2xmAj5LpT7/lZZRyH
sAoKOjWIJdlqFPrQu03NhCd6/M1w4eRYU2MeeBr7Gyt0p5U2z0fjgV2B/4wNEJDcxZ2Ud441uu7o
vA69KVBzHbA6H8d+gyuO8bMpq3Dl/fnoyELeIDLm0AKPn+f5r6Ssm5G8Qxq4r0lQmV/0oQqeM+kM
x8mIkjUy2UffRiedUsNMNiJ6PB0rrogIK1yPXzGpt4cD9tHJTS5CZ/KURHGx7E1M8fDP2wSsgEZ2
Q9kGMaPFdBpa1jtKlPuviq+1waamexXs1ZinfOWK/eA0zMYFLBqdShq1i6SvSClk4FHgv9ZqkW/y
zHdBRRTKzsKs90qvxmRT5n71PYqq+nD5Ez9YwTnLgL4P1YC69GIF9QYBTqOs3FcNC3f3MKlThFOV
YUw7dQB+txI1LN9MTj1ylCTwiCii+LVktVuh3iiJFiiviaEY9VyQHROv1i355hdKQhTRpF4gXP/p
8kd+sHW45BGAoDLGLj2rO2OmQoXZZHr9KkBoIu+uSBWHo4KVwc6M23+0dJlfFxr9MzGGFI4x59jl
r2NBM7BKNHVUXmd8xLUCK2fb5bCodooTRrcGs7DWbv9oGWcdLOKgmSKjL5aRtlPk+kiYvAZobgZb
WLX+RtGtKNtkMlozj/ng9mQsMiWO/p/+1+nnJWYv60J2/mtmFK1OI9kAXqYNk7pyu3y0W4g7yPfp
3rNdFife7apSxJPtv9pp0B4nvR93cRKH1/St/Vu7nJJjNU7+yiP50aCz+ThFbXh4YDZOP27I/dyN
6zZ4U8gUNkZS9Ts8pLH0kFp51Rat8anQw2jlFJ4Pil4axUydBipqGku+Qe93auirVvDWhhJ6bGqW
HR0iSGl7ZwjK20yv3MKDBW5sLx+M85Vk3DkCoq4FDWjpzUPFuhoCaXMm4kZUXslCEJJQMvp9eZzz
7ckFikYT0wnehj7t6aTihGaldd7Kt6G33VsxpqMX9bb11dAVd/fvQ80sCvAe5Ab84NOh0iCMI8wG
Q4bq09tR0aPvuCGDbUbK4p+vlT+mi7BfeHNnWM3pUEFZyxpaB1/liuxTqtTKcRg1jkInbx1Z5/vL
X/bBJkGbg8eBO3QWs1ncKoZf2Gkbwt+p1drchvbQPLmKSI6pG4Vg5oSOAm2+Jsy+TLOYRDoo6ITT
uqDMt/xG8C1VZmR5+KaqfX8QFF22AkdSLxxj8ZkKcwPPcNAfAXkMOzdWrZWH8aONQ2gxl8Jm9tZS
i98Py9EuhRK+UZ3rjjyT0caws+SrPXXh8fL0nj8S3NtUspFG5yywW09X08ydzpysMn2rh0SUOzUN
8/iLg2S+/kCFqrkPCkjXa8JTHw1KLYyDRjJJaLNY07SIYyDsef6m9ZB8VTyD76kLidtxyOQVIhvD
yu32wXjUCUicMe0klVsGGplrTRXwp/xNVLbpAWUO0Rbt62bbj73xO6JMvPLiny/g/ArSkEJjj6Lm
sp4JMCjKgnZI3tRRn/ZOHtgPXSiwBtK66R+9Y1g+SHZIFtONAKVLtfh0BQkjctn3Rfym+HQKvo9x
Rfrvu36qHHPoAt8v75ezL5vzONjvs7AV7d/lVKIyGRS9CJu3WebpZ4P2kacRoPL4KqL7/xiLzAyE
xFzqoBh2+mWgxwpLncL2Tai5CUoAWasdbyIEj1oJ11oQZ/cMSTi12Tk34svIE08H6ww4y6WvD2/u
UNe3wg+tDQKU5t3QRcfOjXahnsUrZ+/sHQItBxgYfJrOMXCXiMy8cPwsCSL9TY1VwpfGzkp1p1Mr
XMn7ztdsJvVh7E2nniqdmI/HX4GZG3d1R56mvzX0KGDX4jFyLQe/azaJ6q5FgfM8naT8rNeMtYN/
iv4yPeDTwbTahPPSusmvxGwF4MfMfIAXGm2mIbEBgIbZBiKbuwtiPft1eWueVRuQCUViYVa5Rn9W
BaF0OrQYLJG2VVf9pmRqvYQInd2QWY1fywi2UVIF/a8C8cDvkaEN1zhMOo96OvYrc700C5vxzrZA
q5RCOnENf57+iDBTBj+fzOZdCLDdu8mK/MozwzYoqYuNLfImoYr2EWL/xoNipBJQ3Ci0q7Q3q5ia
caq/NDHo92Oiarm6X5mh5Y6bKRo8ZwjVkiUjYLH4cSJEQKRJTP0dsSLxtTN88aKAtHqi4l3hYaZB
ZxuoHu1KMtGbMso6e+OaijZzGvM5mDC6x2qKhx+wMNo1RYYzCOn84wCQzh5r7FTgw6czp1VO0nTa
pL+rVeN+Cuk8PWmmkpSeXjvirocj2Htug6yS11OuTz26E1Juu6rorxpDQqGVRinNlfVcPh3zjyIR
JhIgq5nZ2qc/yu6IE7vY0t6nMRnezVLLf5sJVVWDVfuKWNma59kH+4cDSo0aqWYkKtBPOB1wgFiU
Sm2w36O8UnGj6LMGVUQ7bbxS1sFdXheZemvLUfWMJGqdbc5T/dXPjM6DH5j+ykbimb3UmzTaXt48
5zNB6XdO1kmAwHQv8xInydGVaDX/V9yaL0ps+bT7s66/9W20G9Ooer883PI+ptJLbx1uPluNhGRZ
q/TdtoYKoQfvAY+AN6l4xNRKqdxURd0ce5F110bvyN3lQZeX159B8e6iwg9ul8rv6eRDl5NwzBg0
n4CsNkIaB1peLoTAXPvSont6GNCYOdYBjN7LI38wu9zR1LUpdM9g5cWy95MsTbNVgnd0ivrnonHy
rYxCcWO0Q7wdHHl1ebiz2YVBhOYotzSvHRokiw8lUlLDMIqidw5OnXoCYa23QbRjjURH2nvUtVDo
NY1uLc9cPkVIgTCrc6UAUMF5QVjDtabFNSJ+rxKODpSbfBu4lW/i78u79687lsFobcIsJxSbtatP
V7OobL1zsjZ+B1oRjl4Jp1XZJYLqB/h7ZYdwR1X8Y+TO91HHh3omwAURSyzuMEiSEY3yLn03gyC7
qnzHuYEN7B+nEAjr5SX8YCoZCgAuDw0iNkvO3QSpu4jVIn2XiR7uUldT9oPU9QxaIgWCle86257z
d+E4MmeYmGMsdUioQkaagu3YO+hFuQnjQVy1NKMO49gpX1I85/5/xkOoxiHIBJi7dMxRG1BNkRbm
72FkBihCFHnZHFV9MG+CKssVrygMsQKdPDv78ydyGubrBnzoculiSU9eie303Yqi4d6PymJX5ZHl
VW0M4Eat9ea2NMzZGrno14KmD9aS5wUdJPbOnPjN//yvCG00SRgCqJ7vsh1y6Ey0+6/qso9COt2p
9eXyxvlgLRmMtIR7nFh+SdXIMhGmiajz9ymLxS7HsX4HpHA4dKgybnqodyt3zYfj8XLSOp2xZMuJ
TXW9lUU65O9tFVlXFCRi3AKr9AsPV3ZV88yvtAPOJxN1JY26Lvjo2XxoMZnlkNpBn2rx+2T36tcy
aMstBebxC4X8Nez4echJEAW3icT5j+6ZurhHtQJ8J8FS8h44ZYEJz6QnaC441g+31qN7XOLhjEVq
CXKqE3cWnMN93U3lSgvxfIL5ETQIeD3QIaGydbp7qEqOajTmHE57ig5mnEfITWTilz0U8VXt5v+K
1mEkPLqAw1I0oNS0rGeja9wVjTJl7/VovNRt2VwFgoermOxtSKq0v7xdz5cTaBidWMqSs135UrYK
ilAbC19p30Vs+J9DdUK4JnLDoyG6938fCSQhYQfNfdrbi1gvdLHJbJSqe/d7vbiddFfu+i4I9xjM
V4fLQ8374q8sCVgXkpagY4EwaMiALe14xqlGqkNJ9d9BlhvwhWt9V2tOjxO5gsxLUFvH1DGDrezD
6EF1QP1dHn4Za/83/gwu48YThNrzlvrrwumBbPaNbLTfUB8MY9c4pf7YGE17yILe3NZjod6qgf+s
+rpzBYIbEI41TXvDrqc7tUnXrr/F1Tv/Gqol9IDI9okPlgkqrVsg01qj/9aVzt4iawAFw8p88TVG
HfxQ+wbCB2nta14UV91KkDC/yIuVQDuMI0xnnOtiWTm1Bqxm9CATv+VAwylo8+lRj2xlpSC0DOv/
+8T5A4lHoP8uoXxpQxEzyzTxuwHzc0ScRXhZ7SIao1eV3KujiV97hK4fgjDTp6hWPgsESI+h3RyT
vC++gZ+u1gxblo1xftOfUj/vHfkqwfvionSGdnCV1BC/LT1/qfPUv5Ig3Pe8kc+tHTmVpyH6P21d
vwu/lmMITSRsAWJNBDWXt+PiiP/3Q3gh4EdQiSR/Pt2NRZmhRKgnxm9gjuGudiPrGEoUUZXOUHaX
h1re2PNYgL74WgoUsCSWpd22d8PZ/ksGniIcVDSI6G66vgl+orxTH6d6CrdmnfvbFCn87aD4FLRB
/bxe/hWL8Hv+ESi6kYgLA8gIf55+sBY4eW+C2Ak8I6rd69Zx74uqR9Sn1NryW1QZsIxr3ONW9voH
uxDBM2aYIINwAwbF6bijj/1pbCAc4g0i/IyohJ98aqHCIEWijL/rZHB2OK4FL4PIMvgMyBAdzUHp
Ny26rOUm7NTiuq9ptq1Eex9cR/yeWRORDBvi+BLm7MamtNykQvYVTKr6KRhaeUTDzPHa2B42MvOH
6wGBE+RDEmuPJg/OLHZt3IxTpu8E7erHy8tzvh/R2ISXxauOKAYTdjpNje52VqPmUeDFpgFQBvvJ
OxYFurmRr7FZzu6fWbMVSM48FiW6pTFpkeW9otR2F9AbQusFdDmKQ12RBsXK4p/tOQaCEMSeg/LF
cZ//+V9Xvt2Xw1h16hCguptO8c7FI0DfJg2CY/cZt7Plgf5rgutWRy1k5fr7Axg+uWUZnJhzrnLS
U+GiPR3cLy3ZF5Ng4/lQrcb9RMVTv5FJEXwJU4FoWuLYjQqOHWDkdlRK1b3WfGTUYExN+aaMAivz
yiwfG0+P+5SMddCIqyIPEYfQ+JKnaMBtkIVoDA9Ur4WRL4ok4YsZtblyb1WFzK7NSOlURAEw9vOE
pY7E8NqAsFPh+fBYw2FjiMB5RVUpe5KpRDnSmuxKtDt/qhyRbylYTXCbKpRFni5vtg/WBa1gmnaw
dpBHX15+VL9LkQxCCzyL9+CY1X76SRhlupGyyH6StA5PteNUayyGszeXSAcmyQyCoBRAynO6Ip2J
KI5Rp3rgSehO9bEv87Ha9B2qgTdJ0dnJNbyu/gb1uSLdlTRs1h79RdRK28L8o448dxHh0S5RQhaU
NKhIvZCoZunu6AHSbai5wztQN7mbta+WEZgrt//ZRzMmMpzoixDlzSXq048G1Y7oT4f2k2eY+a8c
27m7DC11msy9e60Pg3EwYSLsrWGyVk7AB19LhoCxNk//TB1Z3LykcrHpxug+emMVXtlNUMZXga5P
wdcmFLVxmxOxpyt5wdnOop9P4WwWK4UUBkHm9Gu1wGijlqJmBFrYMLwG1cRmo1WmlnppHxQbpVDc
TxVgG3/lqvlTCzw57mRf4DVnFiKoF+jJpyMj7JS7qRDQYRq1a7LrgdS3rjZFK7TkR4MuAWhoo9Wa
Kwf3wrDZ2A5Qo9vBCrP2k531hAJ7sn/0OCo0Ku/adlKkp1U6kPlUSdti67iNcZAE1nAOixqtaxIC
xOk8aMeB/UvGidVuDUJ59WgLEmuEoegv+jduw2nWPSWztRBvL6WedkaaquFnK6YgtEVLuyq2CYDM
f5QfJ7zkzsOxngwNTU6aDqfzERPrq+Ro+o/ebbem/uAm0kvHb/92kSwHWUx63PaNmDSp/xDfkPZQ
vGH0wjt3ZU8t9/FykEXC20icyk0l0H+QZnpC2wTKdRUenTWt4uXWXQwjFreTZUMfL5Q/3xJc2V/V
b+Nx7UuWKdhyiEW2lwemWegJa4IogrzVGk8Zt9Zb8L150L9eXpjlrbMcaXHrlNDdbbViJO0uvkYx
zNyZn+Q11jGXh1mbs0UUrcNLyOEI6j/8T9k22qrf+qP25X8bYnGLhb3R+Iof6j+4qDfG1vfkTtlf
HuKP48rfd8dythbBV4hdkihKPqN8KT+Xh30IQ8JrHzo4Bb9CxQuf3GOwVY7I2plr1dulrsHynC4T
0TRUyrjp+b4oOFTGVe1vxvSLWjdepZjXmu6hXfPZdHaBOGpC8RSzBDx0VNSbqd7zm7c9+iLWd4Tk
asjQl6dlGZIuZ2Vxg6gQDaJkYA9J+zXt7+vsua1W7o8PDwTPxVwrp8+zJJjqksgPvRD2T+x9T6+1
n+7PYBvs86vLX/LhNv1rmMVpyMcodGXMMPnv+Cp/G5+U43j434ZYnATFKhqR0lr90e6C3bxNR+9f
o+k/6/HXVyxOQiOgvk/JPMR1cRtc68fyGK+dhPkGOjsJf42xOAmVNAq7MhhDu8tcr7sFP4ZDXPVa
VF4rNvEv9fV/m7ZFvFAHrqo0Kbs//z3dKI/iOjusLf6SQ//fCfvrmxb72I41WSgIYP/wfxa3+iH/
aX3pebevu2rfPMoHY/KaJ7liJLO24xYPYxPnQyVDxhzHjfLDKrdKsXG/Ww//2+wtXsasCBLUKJm9
fjdc/bfpxPHyEB8+vhR4iZcRGuOYnoYRuAFNAApj/YddXefKN8f4ZvaTJ/rn/22Yxd5W88BPoolh
CrlzzUMUXxfFJjRWDulZ+YmEH2oUqY+FDwK4pcUD3Nhw5KtEnZ7d2pGZp4VDe+8DxeygtEOi3+dZ
jooiql3hlYKxSLaN0ZX8HcaVQdiBbcPLv3014BEwYjPgFlgObe7FvTT2QyWixteenTjBqk4dsruK
CJlwrRQeaeiwEknNs/j36Z7BKpgNgRUB3wS6f3G6UYXj58Su/BmYqWt4fhQmOFD79lpYuHw5iP5J
esgDwNgC8llK67eDj4S4ofvPXa07pdyAy2vVaxLjydE2NNbqf3QXA/wDpI8YF1T/zMv/88j+VWhI
gNaGQZUUP0WZmhvOXaZuHAXnLducsCuOmmJN4HB5wMmbebLmSjYCHQInnNNz0VDVAicmwpdaV8Kb
ScbhnYX/4ifEl527KZ/y2wRywUrR8mz9Zi8zzWFSEdGhDbQ4jKlI1EFBJBq1UR3EDFWHAyYG+uby
rjxbPRT8Z1QAoHMqdiDTTj9NKRzE4VMte6mU0i02yIXn39zZ/vkAHCZdeXHOPwnWzuwHClaSNHUp
oOoUVA8x6UlfCitrbyssJu+z0lybuGU4zGRR6p3bZsh2kA4tJk71J/B7dEceQAMgc6tY5qfODrUr
e5wFgUJrBO0aoDaQUHr4fnk2z6q/89i0rxAZoKaAMt5ip5hqEpeKDJyHUvIkQMkdnOrFHlQA7lku
WxR4nSoMwYRPsI2/o5yZ6a5nBUGsvMcJ/9rKhP8Bgp5cAjTtEJ2i+kk/CKzL4vfwFPoIyBvBY6Og
0YxkSVzb2cFsmy64T5EYsW+qJjO0LZ3yqt4ECDa7nmqw875VqEIU73gNt6O/qVH5ixvPgjhulZ6b
1FZ9neq1WWxJdZsu3YwBha2r0agj4x8tmMAE0Z6Bkwlyi73DnJ7u0DJxsV/oY+Nh7CzlM2hmxI87
usg/KifVuj1iPTlgrcvreHbgHZqPlKU4frSwAGidjlmxeaVjpc5DoTFpFDx9D8kO+xotfHH0wTN/
MnK7PF4edF6L07XivAN/4mvJ4uENnA6qD0iexfCiHgq9m6xdFRl1guNnLeCyt41jH5JeaOMxTDs1
21uI4AUHVM+dNXD4+fGhbQgHGdAKpxE85+nP6OYUzIAK/oDAUDZ97ZXGFR5O6ZY4StBx5XaqqOXt
chV97V1eFqZ/f3kezq6kWf1k7tJQSYMssiwrqVFhmKGq549TPIY9rYNoGPZm6Y/Sy1orWLuUzoZj
rsEFsrlAKgHMXRwRJ6hsXEHs+DGZkoR6T53B1Fci6O9ezLyv3BBnszsTb3gtAVXzLgNjPZ3dPqbP
ZspWecAWa7xPWtFuikRkhyIOes+ZqCuNSTRsKdY5K3v6/G76UxzE42f+A8jhYlNToTLRsUmqRyEr
5XOVuu6t0UXu53xszQ0fbdyIONXvNd+Qnw1N/ta1Jl2Jyc7OFa/ZzGuciY38zZLZ6JppbChBSSTO
QxPN+oHxrtD7+Fffm9m1UQbPIfpqu8v7aTnlaJADJwCrRQyEyfgSW2Qa/RxNtOZjVeTZl5oW7H2f
9kZ3j8T59LvX7cbapuZURp99OfntyrSfjQ78DZTYPD7TTv39dMFRcC/jzumHRyu3nVs/oQT5Whe6
m2xCEVV0DEAdpQeepv6Qj4j3rgx/tup/St88hTQA+OsZGsfvAsqeVjg+9iRG2kZGunOdxU4bX4sO
sxwvB2P/Oav14ltU1tZ11o3hq8j9wVy53Za5xfw7oBBAApkRl5SpT+dBMbXeHdtSfSzrxh89AoSi
OvR6k1QI9gUBCKg2LVaQOudjApBGzoBh/2u2nY7ZDiluFFgKPLpYuGwbo3PvptJFIiVWtqCR1oSp
l7sb/BqOROivkHCoiOMtbpLYbCa9rovqMZoQNpFd039ChGTaK64b6F7JRkeLOK1/Xd7ey6BKwJbg
hUIGlt3FW7841kFsigJkv/koWuyvZznO6IdpjGLtTfxoHA4P6oYMRi9psZHTtnfCCn0i7slOCa8n
X0nsTQq8wFjZsssLmQ8COcpdTIzGPbnEV9XN6CIn12qPQTzUXqz5+a5HYNyTqr9mtXh+OBmKiB7i
ApBcYLGnG8RtoXhiBqU9IsSe34qpsm/a3vBpy7JFYU1E20bm02vSIcV0edXOtybMwNkvD6AOa7ZE
O2u1a6OtqquPmLzZ+yypbPW6JOJwvDK2rO+ixe7pn0dEooA2MFuUgHCJxujjTI3rTg0ebRnXe9+y
m72rZe7OQYbFsyF+rkggnZ0GgLEwzNCKBHyDHdliboMMzZ0xa6fHKNeTQzVSUsqAIW9UzsgxSFVr
V+Tt0+VvPNujYJtnvIMxP+ezJujpempdDFG+yqbHOHeVuzgRxl7UY77yoHw4igNqDMI8RL4l8dkP
cF9osTZ8dLWh2Y5lYmCNJIeVCxO6KL/274AQYawZ+4drMF6OsGsWiYzZZVOLpEf44CuVgvBgNWKs
aom8jF8Hqwxr1ZMxLA7TAzBXupEnolBmT1PVmemsXA/S+xeIjHq8svrEwQ6mSSRuvFGGK84mARzm
vtIGscfYcxGN8J+EG/lduVGk1VeuBzC8VXiiB8uaNmLq/fSuFnkL7Tkb6sY60PRuKXJFMGW0TT9W
0oy3Pga044BAsF2kN0Hh42/g0ZWn6nuoazaJ3ETNJCwq7Q7WRkccaOAceHDIEweISJV29OJFYhSd
edViVoyZyJjrpWZ5EiR3bFOVBD/kdT1kkls3wknnM1wTUfVbhI+GMt6ZZe3EN+inyfwpjPQ8/4aO
nQyjI0Z0Bqzt3lJ93J/GbBgD6RWajt2QJ5HcKRVP14sEEx1N5B15jtJY9AJ7syyPVDW06McU6RXI
WemjrKF7U19IqyVTolZxlarmON01NZJNB7I6J/4N3MzFJMMIUKS8882xpeSJtWK0rzDwCt/gfmXZ
LsTVRgP7AayR/xPg+O665wXx9yTeVvQ7H5pY3ZeoD/Ubs5w661Eg8lR6woz1dD+E+aR+cQJDNrd6
kJghbjuiaOPAS4Sc5eyiBttTzzbiNvncaH4C9GVo8aC+guptK1dBIJruqwEiJkVjmft+5w5uYn6J
K7xknlWVIsuw0aIUuZAN7CpDVGySLA+Omq7k76h7F7PCrj6EOz8RPZiuACeag+tmirod9Xqov+F/
WGeHkVBXHgpq8uNRWkXSbYtB+NG2y2RQb21HCYxN7/dJf9MGojIO2Mm4/aYqBfZQht8V1TWWmJbz
LXaU1nka/dGtpk3UAXXZDUqSB5uwaqV5QGQmlbAoLKfbE4/BrTCdGjPgZHKqzhv5f4fbTvs/lJ3J
ctxItqZfpSz3Xhfz0HarFgBiJIOzOGgDkygKs2Men613/WL9QVXdnQyWiZ1muVGSDAQcDvfj//kH
uCmZ7yYkq2CEAx3bnj3NGp2sYbIT9bXBeKMmRJBExm6+EbEQy5FuVNRdj0OvJS+D1hrmbgxhknxZ
hlwn1T7Kp9Er8AtcvkUpWYAbMlv6QlLUtWvQHMBbqzwgG4LmbVt6bDkbw67wC8VF1dC3ljXZxQlC
qLEKcK0Bgxkvas1WkWhvZmTtntNjd+Xpedg2D3wFZzxMnFrzfVoPrrLpDX0q7kqostVbzTE/IwgI
C5ab2VFrU/ET3Lug02kjVmQa049woHox5tKvMtucpa/katPip09VXAQ8Oj0hsW4h5OWqMmKbrOc8
CYfwa81XIkBIEAEXmkHeGpiFjDWUqW/GME0hEiI9wly6kCwEpzQLi+iADDVxLL+surSb/GGW7vKm
CFstVS+RUbqYHjrZnj1VlZFQ98MA6f6HhDKRdHsc6BiJQKs5C/1AzeEkG4lGyv3++53iw/6LKci/
Ikg5h4GRnlUz3EZKCF0uHtS8lY6nK/AU/bxpppOVJyw1iqySTzbE87oGMbVGCUyTHiIak/asUIPb
AymoEcVLGtt1F4SR5jbbXiT69Irhi2n//P0dntc2xloRQsSi3IadARPx/V4oU6Ib3CZruNzoun4f
Vk38hrBCOhdZM7DaaFlqD5JHvnTtLtbMSX35/Tf4cMPwnNZ4dhcCMNr6c04KooOqYsnJnyqC5Z7c
WI9/TIrT3mpGTeDgX77WL++h1VES2vH5nqy3RC3OnZ0+9fjK7svKnLQANLobYPbWTv1J9fZhbMkd
4RQN2G3g3oWx1vux1YxZkC3XZ0/qWJLnBtXNvSNBt7sZk6LYEZmovVDgZlpQ2Xn59Ps7/dDXgKsO
hEC5gPgAz4Lzk1RimEAy1IdPON6HD5WVAlxsES7GBpxfgUX3No/yzPVJ+dRey2aOJgRYKCR629cW
Y1JvBzsU0ydo9a92wp+LFbwdORQwHEh4mG7nQ9IWCRrOqFEeccUb9GQX43GFs710qEluWK2mKd92
M+ACUE662KCIadw4z5G0Cwh47ZC3JYblCtk8vltLJ9oDBUorCgiJY3XRq/FTj84P05PTMFg+5mGr
/ywUtfcP0RXlHOmh1J4nLAutXWHXmbYfK5caiNoo/uys8eEkvnrhUzNSDyM2WFU476+X1MzEZDaV
5yJdDP0K0F2bgtDR22qbTHUBa2qMWB52mia6VPVslqDoJqrMUd82pk0+5u/n0Yc5DDmYMhnKJNbW
61d6/3WmWtGizrCT57YN7Y2aZxNEOZQAZqq2gbbEwzZczNqfRCY/6Ux9HPjVrYT/MCyCLmqe1bU8
fJFUThE/cyCj0tSXGIPnKnQNTGdRmBd/EQXAYZoCelV4WKsC6vxYXnRjuxQUvc/2YmcHFG/JwWpd
cZfEXXqwei3/iyQWroc1mcpyzzIE4HE2sFKoTRfmU/usdmVIGJM1FI9dUoRN0NWl1njtYqIL1IvQ
+IQD+HFcOfysaQDr+wfj/gx/GGnerkv99GzCpE6PdeoKeYoTuaSBLTEU/2Rc/8OEXrc0LPrR4eOL
fm6zIWmLFeMwNs8CaZbykCArQF1RO5JMljky0iPYAMZ/JQEhRQD3t5uCGB/LxHfKJPsMnjjf0Dn0
rXbSfBXsneE7r4Pzp65gkRVOnA1j/LySUoPZtMJDq181tu5HoFn73787H0eacwVCRTBjAx/8cyn5
FGp4kLez++xg6vClrEb1Jq0snMAV/Dnvfn+tD4QlbgzbJALPgM9We9CzOwst2blW34jnopMRJyoc
fO028THIdel/llVezLclVX1xiemWIsinxR7hsapp4l1WuoiijrbPGsNBDxgbZHVbcQBRLrO5ivNj
AUkNe3eiy8wv8eSM97//8mcDhXBNWdvda++JlQ/09/1TWWBHTpTT5d3YpzpkSSffd65CFR5O2Sd7
8tml8OxkLwRWxyEBDy36Hu8v1UVE6tpSUZ/oENnxkalXvzicNmNMGjJLBH/pxlaH0LUzBJzNjdEk
OXsoetEoGAUX1pMhMvOJRF+4apYwN3VVOZ+8Z+sYvdtZf12KRjeKASxDzxvsMyZ2ZPJa5kpsVddj
XhQk9dLuC3zigyVqDS9l1hzY1dNNtBjlXy1buTwhx7RrV3wTJfD7ce1NqEhZUjtPIQedhFaUKzMq
DMJkLqJIccUnj/HDe4y+cPWJRqW1Xvdcr9Bj/gqWpGBkbfadbwyL7qd9FB0ZghaeuEw/Ie+cX49Z
A2uaBjidfVDic1ZalpDp7Y6K9n3QrBvHGaJjk1n9w1gWTxy1Posk/3A1eh5rKwCxOF5BEJjfD2bV
jl1Gs2J6RY1AQ39pFIKA7dJNdppdJdVmxp75M6jxHK6CA2Oth4BVk8OCfS5wzIeuGftsUV5dN5Q3
aDfkRZ/a9ScvxH+4M2Dv1f9lLSg4Ub2/M/JmE2k4pfIq+nB4NAdz2pDlkAfljGulp4n67a+9gART
sbSw167NBDghZ9frCUyfqirMXslyV7zajfPNMMyFN6T18km98vHWaN/w0HjdwaWpFt/fGggXY9vk
3aucrGanVMu448xzqqhPT1hKDX/xKPOLUs+quYonVinf2eWokdN6tpYZu9FxjRZxum1kRLlvldZn
QVvrR/15aTE5QwB8r+8ASyd+qu/vbEozI2Nwp9fW7kuC6ovlkGBPcRmTE/34++f1YRB5UOQv4O3G
Hs2OcFb9YsNrzfpi9q9z5+bPDkY1TmQnFcGXXbxvIuuTXXMtst7f2fp6AZsCdLNPn096U1kgPiC7
eY3syn42U8UEnJuUkWTv3p7kBqMReLQrnyn6i+sl3U18Gei38cqxHZ23WY2xUubFkcWrW7KhehSJ
obdwyPangVjsT+bKx1FlPaFJTgub1YvJ+f4BNlY9kJxrzqwnlruPymz4aSNneHLy0PzSR+Vn69cH
BjOaGhq4q70GVBcIUWeHJrCzOEc5Jb7j8ONM3y14c8tB2GkSqr6TN6FERLfMWaVtFnJExkM1JSRt
yDop48McmlgyekPCZPSq3umKoBuSVHakoo0y7S5S9gXNU5VEET1xS3pYqF6Pk5INVwefZ0H0atPT
mcGHp/rMDOx8JFeSCeZO7AD0xpHnnW1zSqsWxWzhfD6H6nxXAo3uc3euN7hZZS+mOo+fPLnzVw9Z
EojIr+gi1jGKo/dPTukrEWp1o3/FzSn1IZxMnsD7aJfRVvvsbH6+A6yOVWzdK3mNFQWF3PtrlQnv
gMFJ+ztel4P1Viluiq9aNEe9yIOeoKFyGy01+LSWmuyG/pDArJy8pF6FrL7brVkZPhq4VE+DFqKY
QSCN0fQeyy+BDZ8MzAd8w8K3Bc4NOAIyVhggZys7O2c85GGVv/aG241vWk3SbiDnIRsJKgckFhs9
bpXsbYiE3hFHjTX/bUREM4hmRoUc7STbffFZXXK2oID1rPZEVKi83GQkndcJZmiIMKzU7q4UYgo0
fXC3c97lB/w0ej/DKwoILf7MdvP8iPXrquhoEZBzykDCd/a6FVGThlZudne4osmtk47xPpdufSw1
sJXGHIcLCohha7Bq+xbav2tyYD9ju5+9Get3gAVF4QkfkTfk3JKvd5amDA23vqvGrEp9TN5Uxy/6
2dnZTetcdcj3PxMP/ofBBjRcbSDge3GoO5uwkIPHairV+i7rZ/1GjlO1E8TxPMeR2wWOw5KzhIa2
+/0O9R8vCtWSlh5MiQ92qiKBedQVY3NXkEV0iGmC7BS1Tk54yoU+CsnBE2U6bn5/0bNl4Nfg4plm
MqkA0OBcvX81a9OpAHe69q7MZOObtNZ9kouXAIHmXzWq/9e1LNBK2lI4KZ/XMXkqGtonWnMXl8KS
hx58QiHcpDTCi2Vp22grUavRNNKcVL1r1NSYgzjUmtQzHKF1COTUqP5kszxbmf51Plx3aNZAMLFz
axHMfjptVCRhNHkSnYSrDpu+jD+rgM9OUL+uguybFZBNmV35bG3v1IQVoa7k3VTO8akv29elENN9
p0Qx9lBms9ExGSFXLK33ECa//rUnvB6BwYqN1XsCKeo56TUVkZ0OkZHcicVNb9k6he+Wy3DEs6/8
ZAb/h9FcuYPr7sxxBs7P+8lEu2nKhVmUd2LAGzFqp+6aXILs2+9v6D+M5soBAY+A30p+21kllxdZ
SIyRqO4yFV0eWW2Nn4ahFehubG+G3qj3w2zQlK7XtHVi4T+zsDtfj1aPFnTm7BJwfNezxvu7zOts
1O1+7O4QvcXXSljRk1b0RMkDkgGqr9KMws820PUt/FM1yQRayaAchDGng9ZwzomEw1Flca31dySq
iot4jKZoMy6i/QHJR0YBTGL1SoZd/4rd33ggP0W89m5cvKq4DH7PuY1/x4T91+v0PzB/u/nXtdt/
/jf/fi0rJLtR3J3985/X1Zu875q3t+70rfrv9U//76++/8N/npLXpmzLn935b737Iz7/39cPvnXf
3v1jI/HinW/7t2a+e2v7vPt1Ab7p+pv/vz/829uvT3mYq7d//PFKqH23flqUlPKPf//o8OMff/xa
lv7rz5//7x9efSv4u4f/9T+bLJnfPvzJ27e2+8cfhvF3h7M8vlMA2xTFayL1+Lb+RDP/zv7HJgqX
gnA9DD/++Jssmy7mj7S/06Faa6TVVJR6ml0W3+z1R7rJ52HQAMDDKRrLM+OP//PV3j2k//fQ/ib7
4qZMZNf+44+zmbvmvbCFrldfA3Zoir2fuTaeg1YFLO+zj7708XiJKfhFgUVAMY2fvKT4SL+fs78u
xq7963zAQJxrpLO+1TpoYYOPK12x3BdppVbHVqpJ7NEmrqWnVZOmnmLTTX82SyOdXRHr47BR297Z
k+guClpnVLGeQ0RxdSucujcPWRSl7Y3GtiX3kjDQeGsumRSHui2s6UKrw67eW/Zon/Qkr8vrjOX9
0myTLrrCMT+Zg9FtpvoiNueo3i6GluOvWThYMmjdYrZbVZB6RBRgs2yyWltkgH5n/SMTooFnhKae
7bq+624gj9jqdtAzqR/7qqgzP5d1UewNuFu5D336mtKWT+o4nFNbV0X14mYOzPUyW3QA0tauDa8Z
0Gx5ad/qN2kZOSlt8dGMPatZcIWv+QAfnfgQbVmsFZIGlFQZaJAosTiN06QcOACWfdB0Iy0/f1GM
rN7hNqgWl0OVmNII8p4Dt5cu+FgeNFemoV/As3W9sUr6zHda1W128ULH21NHoUx+G/EQoUWm+I+a
OOU/jnO/yMNSDsZTKlLDI2OMIIK02KiquIUiYwW0myvcybuZ+pNYi5EzGF6mS+2RA9Ei21o/KQtl
UAmuOEAgT8Z+Q7KZihMr5tR9jFeH1ZlXbmXfRVZcBWrYPWJ+njFwFsrbWHuOe/sBwcQd7vwnY161
xVr2wxTuAqkiG0gPSIMkW1Kcm5RDPTvmAUg69JKoMGlzuJGfcWkvTepjYvVHl0Qef5i0LUV25ql6
tysLfCiEmfg4Il2TrQ4VYBkDZMB7uvJNkGXj7VSTOIVtOHaVYosVO0SXSQY9weAB5DMnqHnOOHbg
OtK+qaOWbsh6m70pBB9dCu2Epd+dIYlrn7XoW9xqx9mOQG7yKshaawjqJSx2qmy3Rm3eOEMepBPy
f7wIrwa138IeIf8yusqWRuxzVTsuMwYjTs/F7Lb3srQ5WUa615U4DSY57+xx3i+zvFZXdLYqrcvS
Gm5MLX4DRvbJp2tQfAz3eq9sTDlfkSuLSr8Pv0DFIcQ+3AsjXTY9Zx7GDktHPYW4lOPRqtlJsGjw
tBRrWb9T4peIiH0NikYTLV9Qd13nmeJ6kQ3eIDt8RFRHWJ6RFZwReD2CXMZPRhOhKHb768GBAmJj
XuBx3gjcGFa9cH+owi29CEaVndQpzdv2rZ00SLnhgB3uHN+jgQiafKEnqBLdl7UnYoYfrKyMPbN2
L0ZtuZRLcoOf6oxq3/aHRbmaQhnhQmDiqqtkBgQRGFhhRY5bqBPgRjjFo1a5eZA43eS5S7tz8p7Y
uO6ZL3qpOdyK24FZimxTK3F5syTxzyXq7/tRzJ7qDrumti5k3j9b+rTvdAhQhoTNlZjt97hxBz+e
w34LJdbw5zIUAewLykuNnC1ueqmWycc/gmCmLE1PXQWQPlvpjV5hluZW1Q1bu+Zhy/ajHzMi31K4
6kO97HtRQhWJ7TdVt7ZF6ZQXcxbdcSjEQ2iyxg1uqAvgRIl+tmkcEmeWS8L7iJ/SSjh0evZzmHXJ
J7nfkTb4Qye41/CUTbN5CN0h3ITS9BG2vZUJwc+RJmzPFXCrjH5jTqnwhiKZvMZxgzxBW9Ta2jXo
OP+nSy7aWKl2CcllepHE/mzjAzIWw3ZJF9+Ji2M864cozC6UFHJS5nYbZQhv26w3vAUNHROsuE3D
tPGahDC9wcw7P9PNx8hRSa3BotjvRsPxFchDAXzA+7C0bzQzc25CW7M3XYVJUlraD4bauPvY0be2
mB5xl5x8XEj2dPk3zlivZD+McRpr9jUsOWAZqstdxjbt0cE4ccZ0d0lWRR5khXw3dvLnnMvH0rJ/
yHHmQK/EwaLEum/H0Ej1kFRBVo3XJVcJh4OPZ4AF+zLru01Ua1uY2dOl0tambyBwOMhBHCcHsQqG
dC0ipzpTHiFCxvve7rdhVG0MnXaakYa3uR1dWUXzWptM9JJAtjKJzY3r1BsyEjgYOVjHKHPyUChu
oLWj7VmY3HEMb7BZa6MrWp+beW7sjVXE04ZNQl4x6cuNqoyNepryxfVVpGnXil60gdtjEabnKYy+
CvrhMNBUQVVlu2LaNGFoeqk7XJR1fqwrvfUb1/6pj3gH4JmWsS9GGtIgvLYdhqU+OFLQ7ZXKhekg
g0yMMNv35RTvNZncRnnzgrjwVBbqA6p1pnVp7xpdsUZ/WewnwAT9rU0LcSUptiE25ifgoJOM+wrD
58X0c3PeOm393a3iB20sjbe5yJXAtOpr2+rn26ye8x1mX1s2v++Qx146rFQ9t6jnQyqUfajlU2CG
Fc5vUoN6WjmbZiwPEvmkF5JBM0/RfqzNn0PJw9WGytmnRlzdDEU6XqjEb244YwDyqLJ4iEJ2zJ5T
gd/nuc5A8ZCkMn2RRN17/YCUuB3xebKqO82c9cBI1NNS5j8LiXmC21cVfiX6VZLxUhVG2/tmIuG6
LvheJ9Jkm236695t4elHcyODqJBPSDcMv6qAOEi8p15w+0diD6QPE5WA5NgUnizC+Wg3FeRFtzko
FK6+WyQXKXPDk5ECP9dOX2Qn+0OlmPSKK3ejlMvXqCpuBetUiOoUZZXbnLTC1AI9yYxLhWweX5v6
xBtgSQUF2wt60yMd81uzbE6OLe/pb+obdY6sdQMcN2asGXeLO8MTLBQcBhclv3es5cWces0jS3IX
lnnBs1SQOUeiDtSh6G/rtkovyIk5VW3lEmykvES8EV6iKv2lBTrIsm7ZG3csxI9RB4mbpvJKnZI7
M4G9GNqUPK4j1Edgza0czWRnVKXwy8V6WWRRbWFN2dsu1kpPLXjseL/p13rT7dpl6vAwzcbNoIQH
wnE2sEAOhtZfw9T5NhrTiRluXEKYGAIrzLeEJBa4YLhXfYExgT47pZ917BJFplIy29AVMxwkjOVC
zVxIl3L4USr5BtT6Ik/MxtM5+lqZfr007nXaJQ/VYARE/Z6aGGevCIAxc2sPgmfuRaWlBMmi7JfE
vAHXv+0WNDma8TwtObdLiUEhxzLo1I435cq3zklKvL7MR+629Jx6+j6M2hfF7hovsceLolEfXCZi
oSnN0eitAWh8FEHfRMl1URRMRbcZfJTRL1UKE65fQu2q5MtMh7ThaOkZ1Zz3O6eZqvg2cdKC7cUR
GNUN1ijfklGDxhLH9aD52ZwXd5GiZdOJhXlUcU42izhoFtO8qBI49juhhlJ4Jci6vUecpMhvGSjz
04hz2VB7M3LEAZ6yq5/a3lAoCQFq/LRp+RDDlrK9Vho9dD9BeM+AtrWHjY8sh2a4RxAiz10CI6kx
fOAGflmseH+KgjMomXSXcojDyJ+TeQJSMMP2k0b6evj78zGeCyM+h7GBrpDuKx2T9+evqumGHgJB
7xtqKSDFVgLPvTHt6srPHRILPDTQREmkMxZLPuFKPHdiejSFcXbbgG5Pdg+Qh38ADlPPGSSQLbai
EvUEvnbBknVOHjizAFTL4LheYB03eYWOORPWP1LH3aUxlYe+KbHGisQw3fwelvk4qpxscRdA4gFH
4ENrGY/L2M4Hu/e7oskfWxMOyKDke3j+7MJiFvazVWeOsvn9Vc/R+vVhAor84nKBmtIlfT+mmVg6
PVJGxbfSIU8QLlb6F71WjRay+4TcoNGGOfVKM+FNKoqJU8Y0O4KUHAt0iDlPV+f33+iM1/ZrdqF4
pr++WlB/aIkNAHpY7DeK3zObLwobvuuUteKUcgC9EVUlTnVph4MvRuQNv7/0h/P9L9Bh7V7okELA
Dd6PhRoLp3f1itwTe4y+D5GDZfMk0fD7RDzx1Bt7sZzg99c8n9MozYFPNRITIDNCmDi75kg8pG2H
pOT2+XIs7L0MeyDU508ucj65QMPX7oeDvSIsFOecsgcHcWkLmwBz9d7d5sFyuC6sYNd6378OR7kt
nw1PvWXTUElF1nzf2bPob3//FZDVnAGPGkLK1TYAGSVtZCiEZ69vlhZJaMPm8ru4vnCz8iEOKb+q
rB8C3S7De+I/G+zVzOMUZ9dVYR6qjqW3cJJ2P+cVRiYtuUwywguk7ljmStttj5Md/7REfwijPs/8
AsI6C7ue3WrNEgdqS4+Y5PSnrrIzlnmj2hlWHthu7C+ttW0BDcy5vC9z82gn1k2VjoGlNoElyquu
0fZdXrWeJZpDWevlakzhhxKPnW5w2K91HY0OJeIlqYI0S8W0VuzjTa+Hz40S4otS3APpvS7IDJzB
iVHChFe5NT415nQ0c0bZnIensB9ftHZ6UYbqCZsIxBLyQrC6BmmXbuyK8yU+lgeyz2tvEu5DNGpB
EfGMQmWbJdauNKYDLY5rdzDsC0wgX1NNbJcOL8gxApVakP17Q57eq3GBJsDaIsfetbZzLHQnsKYR
0YDydQzr+7gjDqcOL8cs2s+jfpeU8M0HbA5Mq30pVIpDvXliVB7Koe892PGrB/AunZNjIcxnKrQT
9lNXcYE1p8YviwhDrKp/GmwOK6kKRb2qoUCInRmL14z9FTy1YJMc3kqjfGCddjHbW3ZjMh5DPNt9
3s5AoKOHRYyEouo2S9z6EOTuYl17NrPYH/vicXHLY18YuWeh8/Oqqd3a0MTjyvLSMDuUjYZJqvsi
0cFGC8tIWl9pc/o0RslaG+9hGm5RR3wrRpdMQb2805PxPgeIrgt9Qy/5q7DsvdO61K882IFU+7bN
H+JIPRZGndP2bn38KNGO6E65Nl8lZ5lUvliJmPwoBYKwKNN8W4nvKSi/jF2LxzxPkUAlZhEtHvW2
F8ALY3fd6fIh6udxW9eoJZOwyV9lqdvbRlEvsePdLZq8sIoevf4ouZxSBKFILo3FPk7uMuDJyjNG
HrlsVkrZEjs70cylJzP6IflyOZuJ7vd6eyt6vbuSaG4AGNIr3WkvOBBfi7plys+FsxWxcSRP64Lj
6dFdeM/62U63lVumHplk9q5vcn2Dr1+yj4tsvs7K6nJIs10Y9gtIRTp0njIiThow5OmxXxX6Mh+M
BhMC0LGDUffiFpTmZ5oPy3pufiIi72tpdLa/iBmFEuTSQ8/btknK5KVzuwerCAt/mq0paBkLxV52
rAedP8+o5WIWDVmUl0Jafhdm14xrIMuyhcCnur61IIrWZlRgdTlZ6Iuo+xSNOJx6bjZGnpzsNtzn
5aI94qSd8on9g4u+iR/j6WwO5ZNTsRnWwGyXDSaxfkmZ6JlVl2OFOzq6p3b9RTvVP0PNPEpSm0Bf
ynhTq0vmYcZ1cmOUBG3/JNoRRUHjR2284Nqjp76N3Q3YZjt5dGOfjUapj6KO91BNRjAJ09cK91Sl
8wbyzQN8kU0OVRZq2SL8kG9vDea1Yg1X5hS9tJnm9Wq9a7RprxbmrgqppFvc7kKwxqWcr5JevQ5d
c4vbzWVTJt8Q8pBvJTaa6FFumb6op22Fu4+cMc+ck++FVDdxqeyT3LiZLMVvnOWinSPTU/N8q7jl
rnaw/F6+qbH61C9VenRx0m12RpGL+KltlGHXjTYpHDrHg7Epg1b2YlOODbZQlRbx5ZJ609vuTi2s
N0uMbs6Bv1K2uTrbXpImyyFEv9tuLDgV33BbT72QMC7falJ5n9uJedePaQMkzKC7rI2RRm6XGOQt
AYTVlSISYkZcJGN1mz0anA2Z/HP26NoxIX7tNPlS09IH1c3qG0DkH51QD3Rp0Qi72KaM4qfoLRNQ
cJhMtJlJNx6WLAw3Y9PdYH7k+OqkKz+nBZDkGHc9SGeYA8RNjnIqM04KODSBMpiRZ0YDZKF4WU5V
onwxtUG9U5S0DTFJsL/0icCDtDVot+WjdoO2h9AgjZu8IF2bcla3u+8YONTHNK3mkwgVJF95RFqt
tGctiBwkbOApuzpvD5abXBCOaPiiI2GpdCAmLSGnq3m0Tskw1JsxF5fO6Nx0o2b4q/4tgFff+vHq
vxH16VFGquFRC6igH5S2cdY8dq3+XCPw8LomQ/Vmt5oPM0kcMUC/aqfxdh66S2OWkHpsuytftbn7
oUPL36mhpfpDLUCDizoE4VKTsHtxlaFEQypzAo1jw0Gv2QGCDnCovLmsX5Sxqo5wiBbVix2O53eF
uiRAHUWeXINVGW8qXYdtq7Z1vElrQx281pIm0CIdvOUCo4VUD9pl7vFcdvT8UUvC64ZDgziwtMYD
aIyrFkGbO2buDajcEj8KjelrEhuvfaSYxd61R/Wqc4t+S2ySDGxRhNtIAFgE6UB06TZRCPjzsqyK
T+AnFoJM9G64R93O1dhs4Wdw7mpGfLE2vMvJpkT0GmNPrZXXpDb0z1Gd11dFr0ZhUDuiDfBrUADN
S+d72xf2Jhvy6m6qivAQEXpshhQzujJdOfGQiMNg6ohXqLvdu4H64qETUXNstHzpIfEkxS1sCiZy
qgYTuFXgQN+5ZDLimdVMW6ONb+ZhsneOKB8HkO3JwYLSWbQw0BSZbFJQSqR81c6JReaXiRifYrO5
U92+9OORBTAZRuu2rovcb0kDfBZdrANwJaHxU4K0PixFY8wbKIC+MaXXhRb6bmpvjIpIQmJb+MTa
eazLSvUE09G3G1n5dTOle1eTNhBsV+b3lCK5h1DdOcS429+5hYy/KHM/zw9uaUSDB3n3gOhsOo1J
bTzJPq59DqLhViuMaOOCdO1k6mZ4HTWj72jhdJOqo7nLFnfcG26fdXsT24Qdx4caOWY6sKCrRpJ4
Ou/zfnCrehN2YKRTNFxKZxqf6YtZwbT09/QSF3yUxKr7DDG3DDPXeWDdv24wRT8iJF/FshR4fpPV
I/ony0l3TgnepysXmVl9Y2hepti9wkx5S+/r0GBblS7TTo1aO6jtMd3WKHsVgPXG3uPA4LwNZiwv
w2jZpoSjAa+bynRo+ibcRczLdfccFpTv2pBfTBqLqBQIgxc6Yhf0iGovbkMeVzogsR2H5QCP8jbM
rJaRz/Fdtc3qprTnnRMm7a2EHIGuBPOswd2USV4d6I0o3mjkJU4Jy4k3ZPZdtW82oh47r22yb+z+
xb5Xxs0c186WuNdvXcTDgfVpBrU23rRFFcQOduQFq3c09m+RZd5Zmmg5ujRHTaaXo7Zqno3+JnPc
V1QsS4B3lTeDzQSD2WGavzRYD0cqMtg0aHSgX4HM0BPReFJkk2N07x5TAZgs4u5UO85NlAk/Wdps
jwMIiqZh2k1GMmymiJYeTQ12w6TZRxI2quiX5Yujhl+MyNJ82na918jxgazqeqObJfuuzKVK/4Ea
Aq8Vx2sxcfg6UoRl3lpR6sQI7ksrokGYJuq4qWpjYaxdM7npEc3S2NFzqoExx2LCuWnyUD/ZvSAF
bkAXBlzZHcM293H/sb3VI2bT1dSvHv1JjtB1LnsaAlMNw7Ix7QOjID3XqGe/lfZ+/N/MndeO3Eja
pm9F2JM9YoPenPxAk8l05bKsSjohyoku6Bl0i733fbKkmlWpZ7r7Hwm7IwwGrapUJDMyzGdeM7lL
ICQwbww/EuT+aSQ9Q8kRG4VyxUVfGpdCmNN5XrrGtToqud9M7qHuRLG2CrP8bI/d2TAVsKW9ZDMa
ynLZlESqsZXfoi1w11s4nFlRJqmZmhdOBOij1BoETYx5H7fUf+Ox/ezafRcWau+lXHBOd1HJefhS
5k294mT5lGWDs89c8NKdOtyXeUSysOTpKZar9ipSm3lrUQ9YN+1cBxHuFOEIQHjV4QsOFbxy14Uh
F78Y4gP+nrQ1FOe8Uivx3OH9dKnrubPSnDo0XqsNUbWDu7bJOfOIsmlDF/0a+5O7pXQuUWVnuut1
7MnAjmFIp2XnBtmo1VdptwRlL8JOnfrCj6Kk30zwzh97MAxUMSOPaO4YlMSzvUvEkGHlwa2XBgIp
+WsDPZ1rgC/jnQ0opN7E1OHlYbCRofdrDI9X+DpH4VISzsuZWqFtcpmrKw56GqZclvoYnWtjFsrB
2xBf19vFSC/pY/pJ1V3YS3MxtVmYA7uRJr1qyjobtTLkunVoqbSd9wUp81r6fdl/NEdlCMbJweIj
UU/aKVLWs5bWQVbVSiDnWKy7DEibXtUIGix6WMdjsYl7Jd3a9Is4Wh4GDSGiXNXPKt080WS1p7L0
RCvDDDkQwzR2TISIua9HipM+4BigcXDL/WRqD3AsTmTHCqiG7FqUqKrQ9ixcffG9Cjh7a5WBXtNP
c+L2vOn19jCZ3gnw+vzKFPig6SWxQ+SI3dCMB2HHnX9MvRpaEQ1mHZMEUKR+TOeeUxKV5GlQ9cSP
Sm3V6vpDI/RbS4msKzrvBFRIKn1yNIRjnLSF21jmMd9yAY1Ft2hp9p8qJXExZxDmLk2XG2X2qksv
RgulgdMXjpZb+f1cRmu2z87C5SpIsSZeGxklATtKGpqxk7qizqido1QxBVmS3KsV4aI3lLSKrAxD
9qgIpUWMPcozLj5kI6wGgEEZ2Se6PRhrnaa4j13MZQx9OFKY9sb50uoaEOrMu3QmOw7TxiIWqmQc
mAopulWee+Wsb4Tb56FQx2Au+0OyeCeWXRW7lNjGTzwSosyIl72o0zkEepYBNeOksHE9fcGc8IDq
1YOEgxhYyD4anX3S4K55yCtqA4Nz13MFk1IYu5aW9E50xl4raS9puFewedu7ZtZrv6d3c2W62SGn
z3Q2xIVLEXlEvGOUp4MirU2ct7TlKaPqgfQW56QZW+rdSb2fbS5IEy8vbmXcILu2FNtY6vMWoapr
uhuKb/bU4QlC1lFt9/FazZTLtLV2UhmKe8D+MQwP/NhnxeDzltGqTehk1mPq4wRw3Tct2Iq4Oxei
c28GC4M7PV/iFbiMNKyxvOVuWCq+4e5u6uS0la609x7aLX7VzfgpQls5usFs9Sp9NJdyeq5GE9mE
0vL2U748qi3iWcgRAnrLPjWNSRnIqT8VRntY1LoM+9hWdk4xihCocrcq8voG1M1LlOaJv3DGhmVh
PFgp0pO122vBRI8cwqYTuhmIhgkDnKVO90nX6L4+xQeUwrIAcYrAQrtxjVjouYNoWnCsPOjmcI27
0gUzhK6FXWynQW47Sb8nsewTQ0/mwIqafNNwHFN4vsiGqCLCrr0LCrWfoSe0uGG4t7PUvtBvlOBa
q52qm4dEG8wtZK97NPjtDfmvEqaybeiG2WUwwVvZjKM4zHFG1wVpja1XJNxTKY1QQ20e646qed/T
MCfUP+9M80ClugnKOr/omrrA3Ib5txTrETIzb+GYyW6xlxgbbKCEg+EGQIbESpPqSVkMm1wk0k+I
APfJqJXPQpT6Bhve3WBn9xI2I6GDc4qKhnsm6uk6T6i1N9CXfdnV5zoqGUG/pPBN9fq2adTb2XMO
cTH56KYYPMiReG0pbQBD+kaz0gtZs6EVVVzS9v5s9cRCnpWd1MY0B6OBiVMr0xO0fibDt3PRsmGQ
skEv4cKq8+fYZOeklrJKcqNm9RAiFo0K+Cg1KDIP3oQjxzHNcS0lmMfBJD6PQoz7Sn4OmtnkZ76I
5lNM0W6TRlwvDjiJJlNu4MR/rMxkyyxavmrxH7M4THV5T/C78xoyXHIPyoktDq4zeA7WiDetGqSj
Aspo9DjwILWa+noY21sxU+ZRuuYSFWDC1Lo9yZr4zFDHrcyGdgsXpkJfSx6iSDtBF/LM9bqrMhO1
33bWnQnGKGgVYLmZWnxERpBKq7jIluTWMWlf1SkA9GreTZF4MN3pNsvUje0BykqN4t5uRXaHP5zt
j4O6TpiYU7oFHSW9ovJtbm0/7rPTSZaAOigz8o2b2Q6/vqdmAmsOQ3tt9OUhlQ7vO9xbBKhdlpNi
FJnqx3mFOqRdBYpuUkOjojShJu0NF3YMBkJ2YGliBHHM6WFoq+2sDEQeqJ2sR+EN/JXibFWr10Od
3DUJAiUtd51ZCcRpkkiEcdSEOUZdVMjcy1wM1w4r18M01B8dZEfdod+iDXphT0SUitVGPkZW5IH0
FIi/6OeT2K+TNj2QGMLVPdIYXcU9zGbRUGKCcEHHNCx6O7/3MnThsOipViNHUDLRhXdbxQgNu2hC
PKpYTmX2gHnYKeC9YUOau6518BBFiSV1OQ2Hxkb/VHQ4B8TD1eha940Hlk+Yuc/uWvWlt1rsYi0m
6ntVyj/MPEp0SJMROsMZwi6T4NFs28/W1D6JBEFuMqyFU3FSAnOJKckIQ4/0FU7r/X7kKIb8MMFL
a9UDAqxU1SOLpC2KLmZLnM4qMvJGfhY3lKeMViIco07uFXozt+M0ArQW8lORqzl9MmOj2tEeTF/m
q2i9+JVGQB9JpFdgcp8ny+ABzrMfXKlBIe942yKqo9CV4+WRn+T3DjAsSzSYu4hqn3vjHbriN1VH
0uo1xSl0n3SVqvmNOWOuZWOWKwq7XaFfZQV0XymLjmex2pzXo3teR8aJWinGKhGpAJQ3PPUI3CIM
Ja6TUt0Ikz7gMrgETM2wG81l3+QdMVRCD3jA5MoXVVeulkq9601u9cQFK5/puM6Mc0OpXBerYUwd
X3FRHYxrMgpghgZZMIpMVGhUr9tOClgTUCCX+lJNOAjX/ZlqlNdzMyIiZMbuNtZICAyY/EyVboWR
O90pShlk+fTgpQsIsS6aLtSG6plZFZxqxiH2EtOfu1K96kyuOz/XU2U/T9Hz0IKAQF2neJwKTTlz
+loEUvVCbYxOjuQXqqDlfKVFWO42njypWs8GsVTVwdSp3klSCWNT1gjcj2160WUqNbLIoviYctjM
jrzpIuoJqPcpgAlrbY1wWUCTt76IWLK+mdr2asaMjLjTBd/XJUp9B1y2u7GjqjvMQo0Oo6JVYd2W
cjqNbHAUmpZLg2BLjlB9EF47iREIdTk+Nz1VUZLzYZ16KQcQsVzVPFq2NAMsF91TI/G8dVsZpk/f
dSlWztC2p+iUXaWTugRNYT6IzJ23w+JGW+I+cn31vpyip06p7F1jWbdLA+oUWBZGXq54zos4DZKW
qlNuj5+WHPjHktiHfFLnlabLO7ANH1PPHvyMKAJQ03Hf1HUa0jd7xmxNCzXZXCDWkiKmRm/IqM14
oymTs+q76eilo38WsaawZfn4dt9vx2S6ahEH2iFpoYe2ob94WBYHg66RZifiRBkWDnEX7BUCohTW
tOZjk+REfk4VqrF7AhZ+2ddKfGuSyK8BIUKeXsqQdmHvmyh7+VKfsk3zinOhONZFoJAj1BJaWqXl
Isb1Yg9kogMAGeFpuyLhm8odTkhU5kJJWQfMHkFdi+bgSqomKELHepRJdG6aI7JcWeqsAE5ZiI/1
9ZlqeSMTMyN+YSXMmbavEec5V6iFrYy4pcxtwO/y57zM9cCxWi4IQ3GCsow7IBt1c9GM5a1dWSOn
rxBKtuLZRL5ul6aj6Bo3VWDbKU0erdf0YmMNaVGGbQdYGdLKsZtkk5sXxDyWve9gaASx1gD9Opax
E60jbc3rbaPX5+VSZCS5+LvBhgPJJ2h+9LZxaGraVpw6u6F01jXKNufGEC1rr3QbfDNSq0CfhkAI
4q4/aOS3DlnhSipzqBfjnh7kx0GxH4taslydqgnqyrvVm45l5V0rlNBFfEsR4gJNH3E+g7Zdydlr
oPen6BB75nYC/gYwSyGWTUxUHJA3S1pfX4gFMy2iAqXovlgaZFRrShrFJyvysBnDgwxdvbPSMh2E
vBzLd5R+VyxA1dBeAPU9btrKu2kNkpV80T8p43DnjeXZYJNZ2ORKVC1miT8N89UfqYIfo2S4H8aF
XI76+1S46lpbvFvH6K5H1q1Ty3lF/Z0SrhdOJbszIaaMu89FMqj0ukozjEanRISVXNt056CJqjsQ
K2E/lLs5i87koD5Nhn7VThqqFZFOnaED4jv3cSCM4bwEZOQ5y2o0jVDWaJlZVX4liq4N8x6oJU/8
BfjsuZol3UZEw2U+jnqAaCBgz2ISvKUIYTNu48VFRxGEGozgliLt8GDgn+4ng7YypnIXNQZdt4nq
Uz0cjORzYRwNDaSC8DdCmZAlebKPNJ1vou5lnMl6SZwSpQjM9inOeq4uT8cCJE22lWPej1VyhUo4
nbfYWHFHn8RUUDu925NVbrGm+KwtS1jhEVYvkjpST+fVvZJNlvhO35/lcGQ7J7mYKA+wanbkLRur
Tj87S1dDp5/LnZicbW9pQDWnXaKZu8JJkg0cnOtlAvzU6dUJQrvlugGDRQqJ76iZZi8iir/UVvFF
aZZDZJkXBOUf81ScaHV8rGUbd7EqAJg6EWImMQbwF4sCcsXJtfEUaTOgvBYRn6mPtxmqIwRhGCYm
2pqM48QrBKw1Sp2qU1X2Ohttl4mh9Bvk6nKhm6k80/qZGlsxDJ8aWLUXZCzNlYVO5DVnFC3qfEzz
YDa1fV63tOd7jTVo1MXKzBRq/ZPbrkrFkSIUSm9jJqrHt17cxut8aajS6X0flFItxh0+58FiVUao
z+Wtni4LwFkNrBw931YCjhhVp14ZRTasSghOKz1Pys1g1+rqmMKnbhIFUeQ8RfHYXFclVVJfJnaE
LqU1UnXSHBkOixVCHuDjZrURYGG769thZElaTloGQGSmwImpyoixHjaGqX6mWoohHRG8y916sTgG
R0StahsCu6dOON6Fa9T3i0lLB33K8z7pSvzV+g58mput1R6XocRUr9JYt1bGbJ8uYA2AQiAWAdjH
RMXQqNv6Om3sDJB5wc4zR8RrAUMbtfKs16m7Ku2Ibn0HVm2yMN/EItMmHvE2AKU36rQMoYPgE7ha
66klYzqHrnbjRMll5BDJtcsTlUwr1KpGCReUAfnEMdW/Yw5kOPGzBNi+wmE03s2JfmFn8R1GCzvh
1dddbe3HGnasVR2PSbV4KFFplJzTCwRjmqi0WNoYJeqire9Jxef1NKFWGlGX3RiZVB4zdJso3OvN
um4Ml4olwlFg6WxsjQFSU+xDTA6lRN4+7suTMYccqyrIkM7JKeyHxo8BRcPZbGjp2/k26aGYVGSD
gczce0VRbhe7vlBnZwwmtCLLQk50H20rsKpJY6Kc0FnowJqZ1/lQX9uVhWv3sHiXRAgrWivSTxPj
uhAIVg7TsIqV8mNcdk9NXhCvVfQGndNiwXglRt1Rg1EqzP4gK6mHjnCgMggZioUbnco7XOzMbn0c
uTlCKuUkq6F5GPGMYJtbcJ2b7R5R0DBZyrXWRwhr6PR868Vb1l0jd7NrFCHf+T6bkSttKyrkWYTA
+5DtFdP4CBvNXnWKp67TLj4shhzOlDn71Kb97VECc9d3bkRBIouDRFoYWUE2dvJyjYVgFYgOGVBZ
5uwS1Vy3CEeGuEyimZqbXKcRgAM5NCeqJu9BmrPMGKbyIz7eytUEbp9msfhllDknWa+sa1nifzHH
0TUCVvJItLkHTSMDgu5DJrT1mNtYKObm9KxK5ePcSZ5YWmBI6bP4c2Q4JIdpsmE2oKS6bnY/mepL
0hr9tTmUUBrKjgM51xd68sBD5ongvmR+VbRo0TRDZ6xQvGDOl0OaxMaVDhsAhf/O4qahfx20gPex
RJ294xF3O7bJqbUcI5COwLty77riyHdvyVdzL6eN3nArNpQwaDrNckW9Ex/tRAft1eyxZkDbNiVK
mdTihrT3Mi/sYpV6Qt90Mw07p7RQYgdchLcEFiCC7L5LopbKb62Co1PwNNoAx9TRLuQzxSd894u3
TmtMTM4i4JvlJ03QAUTOU5vxwsCsgcIqOsLWiUiOhS5V5nJlAHaHGJQXrQ4JVLXys9mueJNymWDN
oLs6BHUj1fRm0qlNhlMOC2VPo99DC84q+6MZs2ewXQza4zlMqGRFEDQ/OLqDnnJfabUdajYJUwgJ
PWMdzLYMFxcFioshV4qXQRLRKE3Nod30DHqaWs7chY5FSAfZJmcrdh7BBRlUlr3Y6ZSVd+XE/oZ2
AaxoBWdXypdCHGVL0UqxtrNmLu3HlkqroBd4R12UeY9lf/z/+JXIbMz5TOkZFqdfNppibKcCjT/s
FdRnUxo6DZyMeLzq6PxGQ1UUp1PiDu2enhAIIy2evU/IkPJckz0sDArM/bHR+mx+GvVhcJ8mcCd3
KC4iFGuyB3gs1B22S0xoejWMWmWu9KXIzwxtcGakc0W1mWBZzGcqalzmyiVILzf2GBtNCBgYGghA
LNAaLllSHmiIt6rXljb0Gz1yZLseZOJmW+7MiXlf1DFa5609O4ej94x3gpiPKz8R6+FK3AHtrIJI
FKrrj547KvdZl9aqP9m0Fdmova1SZ0iov2FHWiEluNAOXqWA60MTyFgOWKOOiMnwe9nEswDNH3Wj
dmM6kZeGcDu0ZTOIUsEOcehkelbbjpLsPDl2wIZgABbPlGOSaZNQlgFglNmSwDYZZW1QiM3LIdrT
Vc+zYBJon15YcKeK606xbUIqWsXTZVXQlN53JoD7lWgg/u5jEwPIs9GBIkdZhF4HBF9g13lrKCqa
lupkhZM2Dk8UsMqRQMut1bNkcIjlVTXPKFmrua5eafZs3fdxO86h0UjACpjFekdYnyJKcHTZuHZj
u6UXmnQaSIpG01fyCBvdq7JLWqAwArFhipFolPuuOegOFA8yDP1CA8w+XNlisfFvxPUmWtMpZjPK
2q2cU4ckbrcAxG0DplIn65/qeVgpgN9c2ltQ8C/Skoj9NNcdm7FaZz6p1HLRd5aCQcT5YguuDw50
cNGeVg3jNl86kKPq0FFXVRKAAH5aRRwcIAiTazNfqMCouV3flm2cWHTLxFKdNWrtnmRAe56VuZbc
mFZcbekpjKeA9c8ynd6jz/0H4GRQhv4SB+YuQaavrGklWjPqxkplEiTkYNmo8ilg+eNugYVB2Xo/
1MUAOS6Ks3XRlYIO6LFj6U4p16Gg6OxPuMRkK6ARJWGQFWfpwFrUikfAItpjmnGl+MbwisQkolJW
ptFb5l1tDWq7Jj/z6jN0aREBVedBtKD0mZ1DwVF2rEDWX4yyW8pNmQLxDkZ1AqWWgeU1MIi19Y+K
BYnBTxcHekcyTmB04s6V2Q5AKWl7phcCUF/Woy5euymkBmkr05VlJzd5OoHLnXSoZaOvR6Ne70u7
GL/EvG9+XlIsodKGErcWtmY1RCTDdKogZpo3HVWOBpBWbvWhXs/KAi8ibalXWGby5EwN7jwlfpS+
LDX3ochFfZgGrztYpkJBJ9EzGnKUrygvTfF862QTW9nr8l6/mDIeJ6DHJXZWNrr2KsvM/qnSMTvz
20kK/WwA5bc1RQFHZ0H6AxKcVfR7AoacZkyncnge9a73MmnzkUDNALtFyKx0ARB5Wq9mqjO/YEeA
q2tAqqA4vALesQo5LedCA6LQlRFtj/aIZ5+jCWeaZmzOoTVzRNJVue37DsKLoXd22KFJ32zTGWne
wEPyB5it2ys3FnyheJUZhrGNjCI57an3HioV9hOS94UTaOAPmnXvFNqNPnty4GHVFIaKInZdNM7X
Mqm0A4UMauV1Q6EyaFWUJF2R1vGuQqldgqxs8GQfGipsG1uilw8fNB4uwGRV9+BsOUKoJ3Uo3C8m
kaWhLkm/WvCmVn2yp6gO0PwxXiCeGMnKaFMz6NNcG1ZZNCsehQmQ3AjOZ6dUe8p2XaPYdtqmi9v7
njdXu0Kzh3sbe2+SXkvjHmon6spVVXHhVi7f01TZ4+fWrrIisM3CrchBLGv0zU7rzpLZVh+BOBHz
10pF5cJM4gugNfwzk1MCosukVuAwPeElfoNs0pcCyDHq5bDKg2hEUNl3s9RFMHyhnBlyvEztOi1h
jvkz1MrMF9IbsFgoiUP2qlsooEfYDRiQdMqDWLLhU5dNoHjdcTrAcnbdFfG9uKNbKOZw1DqAnqoC
UpQWb2ye59LmDEdA3YxWdVe5X9Su7s8HD7YYoW8NHArZ8jXuVH0Jn6JwPw3VVN+AfpJnKVZSj23D
QgggJ7CWCl1AXE3jzr7uShusJ9g/GHzm7D5ES2reA67jtaVOBHFwybKSlcrBTtMFsf4rDw8fcAid
I26ipDs1e9H1IRk4cXrXTzdlPyf3XtdQ41KdwgRkkieifOhUvbycFFV9tJAwPBWDLB5TW2so1lkw
tpVcI4nql5qaj5DFFY0TgHaqUhsrQE1q5ee1Oew62dpfUhStz+ZZJSpBKkZfU3sTd6BSEZnMrSTm
m1lA5RTqoBqrUZusaymaTtlilD6cU3sZQn3Ee3ilGsl4RZZ702NgwGFljmCYe2vObmYktF7kIB4k
tiGhTf1tCZfhioA/PujcRpcuLcP8JHNacOFT6sHgTjzIuK3dBg1NUcAlyEAaTpMcmqSSp0ZVeatc
OJkDhkrpzxdcIEGaJ1rylMZeBGTE7Kpb1FdIKxdgPQFdvhwS8OByr2hLewlCwn3mY8eXphGBLerj
Sjm16k69RUgtfaoAmygw6lAQXQ90hOnwOVaPPSm7c5e6VMyJBpR0ncRUdEESqiztDEO6OtBxGcIT
vZ3tAgDL0p5nJBRtuACBnjaCogYb6pUvsbhykBvDIDQ3tUI76PbCuiTaY91r01zaYEMLXNpcQbdh
7vDa2St9aX2hN69caLHIqOer0Ji//rsh9ejbwgVpVgAplhOAXd5nmfbak7rARltRlKuvkkR6Ldx4
o6V0AtxolysqZ0Y6FZwwAq8Y2IsARDdGZIC06Ryw/F3WcPlU3NDAjSxeph73k4jLCiimDsNXV2ns
jx3sX3RYFSBXCG75cTQRcCeYUjE6FQIA75VmgULJsvyxBU+zsrTMOlEbm1N3MFEk8xPKYfuyUVyi
VsBaT9M8GN26l5YogwK6wAuJRXRWQT5eOek0r1XsSlYZ6g0BYQNdQGeh0OhPKtJduN1PTGVNzNxQ
HS2zTeHpQ+djL22XIZRM8TiW5OyI5CRQiuaoc9ZaNSt96FHq/gJGWbd9I9bsu5GNzFGmiWaEreuY
dUCikEzXHYprdO8MtI2o8EAPQWpz0J/718nq+yXBHqYGhckGtsAhkorEviP6iZJrBB+rxACAu5P4
2W7dEn6iYEZ6jZIW/+lGZ8DElZWKMVFQont8aNV0zjIfSDQEBJ4NqYG8qKCUFVlcere2izgYTHPz
Wq/omU5ysu4SG52ao4VDofoZudy9qU0lnEbTBbRk98ll0k3LOeAq/XJc7LhdqX15BKtDHE0vbSCy
kY8wbWOGnhITIrVzklw60tOMvdEXy1o2lDYE7aK7xHNgFKTtbVsBUG7dJn/WlibmNgZATV3XPqPy
T8SeqsBVIYy1Ov/ahqXbwKkX6xJdBSpk6sByKWfB/lkicju/qmgG+liQyiutmNt93ZrpOQ3OJw3R
DxmoMXaVYTwguHFX6flsh/A1+EIR8eEeydteN7eqlyht+PX2H1MJzBo2JlsrBdu+qs15OiwySerA
jVpW+ECFZTgxY1YpliA4yoXOK+XNO141Z2WndMa6YKW0PqoDFJdfB6D+zY6oIOaCNsiqbjrYTUzI
ZSANDDZdWlxSo17xE3Oa2Ph57rEu4c5raoDxaaL0AZAs9TE/rhUA9rAbLVWd172NL8uZjUpzftbP
7oR5imZaJ5ZEMRmWzMAE5VHDIDA+uaDGfp7yrdFipBwiHmKByFgkmbHej0O+rZOJ1389BWjFRPbe
RU0gJkHKG+QCWjOH6vl6gMEwcGaLGhQ2F0HUj4DlZGKiom7hz8ybgY4FC1NVvCW2nPkysulo3MjA
LWVlqlvgm0DpgSooKOIDk0mI0xYrJ5dAxJcQSlDims0A4i81/cB9DQg7Dh/1tuiXvD6hOGAUB6Bp
HnJsEjBiADVWz9cxujje1kvsoxONfYRCjmzUzRKVHF7zwr4A5CzyO6VImy6g4mvTxwXYw6oGovni
tdyn/gSMA3GQobedQPYEUpiCR4salAl5VYCVHN/krNaiPK3nScu2UvDefotMfLJSlKr9yBqyKWci
+x2Hk5gkNamoBYCCzh2wc9304uu+Q9AYTHIf7+sUT01fszsVijWy4P2u0fVZ0CgCEu0vC7WSTaKl
0NB9MIF6f2uRgbghYRH8QdnYgKTQG2DlZM4g7r5+hy3l924tujiX26HMVctveHUVkK96T/QmB2ND
DYh2sGp03UFPLSE5VdwejYNEVcGvyAlOkEgiy11n+AGvRhXq+iX5QuRs7ClV4SWMRfFk2JQ2OfPn
ucBaYabQao29ehOXrdlcTwBzoj2ZPcvPbCe6L+Ch8rvO8FjyKZWXclU4ebTj7hr1CyAWkSBPTBDn
oKwoOvqCORR+T06lt+0mzfhMlO/e500UZq4CfCqFWXME8iLwfaXUrL0xLu/iVJ+4QsT5MJpwPAzS
HkoRvjcX8VWMI1IDyawHqNR/0VvvE8xBTkTL4rJe9+r08ZWx900j6p380dO/0qi6qQr+96Ps1Dup
qn8pTvXuVZuX6igA1f041PFpvn/3b0931KX6KwWr714a/qhv9VVr65vA1auc0031773oTS7q+ER/
HOjvaWJpGlTHd5pYryO96nH92QjiAdku+Yxslq7/Zli6BS3YQM3x+Od/fBBVGX/7teP9ZhwtIPAJ
J5jmD8xW3u+7Gfrjo/9RCOzfe82ffYCX1+/lKAvmoXX3UzNgab+pqAHTpMKo4PgHiut3M6Cpv4Fu
QFXO/TYDaID9Z82AbqJK93NTYPzmAYgDgft1Bo6SYN9NgaL/ZmFqh7kMd+frn69v+B+0CpD7+8k5
MLzfYDBr2K+8//4V5zePX+BR8DY5/P4/awG82lD/3ALQf0O8GdFe/BjevuDvFoDm/aYZR1VF4+tv
j2qzf3cK/sYi+ceZGpC1P7+epulL952o4F++4O0s/eMA3w6RbwKCrvYPlb7Xl94gOfh18K8HyvHv
//X0vQLh61H33S+Pwovf/fXda7/eQd/99u2c/P69vs3HH5/0n36Gtx9u05f2oX1K5vD14Pv2qb4q
HwYP5cMzKoBf3/j4SQ0O8f/7GH/QVPzHUvmzUTfoR5bioXx+G+r1sGWX/ezAZy8T2f/bOMdRtaPk
4s8Oe/2Qlv2HA/PUvnzgsT+cpY18YRG/Df26BI7318++022Z9i/PH677h/6lexvudXSTu+hnRw8Y
oH0QH34vXtr06d3Xqjuqy8n7L9+Bh/lbX23w0KaPjy8P76aGCix2ty5ikX8x/j9bwP+ICP64rN9H
A//93397nNf5ff38b1vi+031J5vyDxv4++f/tv+//1F43GBvx8+793r7zdsP/2z3+C8iXV7e5vLr
4nj72/FN/709CZy1f/hw9cOysH7BqgvFh+sHMTw8V+3bYx4f+uh7/C+Xw99cbRvJPikexLulfAwz
f3bgbVU+y/bh3RbUfsUGP2eC24dYvnti7U+33t+ciwNHdfF+2KOw95/PxD9bnf9vNhzVPGR93tb7
f/aGe0haboC3uTwuXo1A7c9nlmODTO7P9nEw1618t8KO5mk/O+rmYXng/mjT+m2s1+dV/3Ip/PUD
79ofjvWj88fPPu+uax9exNs4r8/6KyaXZ23eDXo0FfnZZ91X7fMPU6D/gimAtPyQ9m+P9zoFxi8Y
9vTl8aF8H6NovyJ6uwAy9+5h7V9wSVxSqXh3PZAtvb3Jv3+pXT/I5/TD7+3DY/ruZMQS8xcMjkL6
+1H1X7DJvkWAx2f+EBZp+4dA8Khc97ML+SPq5B/8hzJ/G+q46OgDv/3135/xTy/Fy7vVoR9NS372
ec+rDyy6/9l9+DFpwOLv50ffVAz74Vo+PqcdB+fTu61oslZ+wbF8I8vHD7vu+PzvjnyCCmwgvF8w
R78/yg9nsnu3Ir+N/gvm6H9dhdfh1V24+t8fjovnpWXCflz/NIdV82ihh2mgDSgMydu/+nL+/8Uf
yBU66t+KPwjaSxbwH4L994lB9UTS8xev+U/I6H//8mPqhzPLj1/Tt4/8NyPP30vO7qf+h9RBQxvw
J8ftfjhfMRT4uRFDhC7rd6mTBijqD5vvv/fxz4+GDv80p0aQ8SfH/l1yIj2I/8Pd1Ss3jhzhV0Hm
uypfnQD+SYmrRIj6WYlaWaTkqs2G5Cw5SwigQUAyFTnxQzh2tIEzh870Jn4SfwNodOgBRFJE12lL
wV0t965mBj09/d9fW3SAr1qTEAM9aaLqzBjpdlCyPd5Gj8/6JdATtzEbt4lAZ7MFVCikAzAutd5F
XsFcmEb2Lphyj0mTDfzT3sfwKoyvt3dJf5v/ATG8VUQDPCMsRmxj1i9mNunJlp7r7mPC8zrNue1G
XRHgDVXEfvRMEchT5O/xfUhVAnCA4bv6chktokTc0auCEG8dIM3Zau9h/FcDuEAlFt6BiH2Bhgw5
MsfW5kan0cBoFLBDB9yAWWMoRTH/ucL82JaIL/En51ImMxmXFO5+E6EojLQFfCk4BEF5jej5qn2S
b/t+WioXT3W9ZKqpfggtFMA3oYxXkjoFNtvyqR6GiDHFwtyn5jJkm1693G1X1TKYntVlsMERxpuq
9M6cL7PA172ALU8L0BAQNotSn8r4UU6jexUSkmiE6ro0weGFFbwo6+a3X2AX4OoIIJPj6olxdY97
JMM7ERNvh8MtOYtBBprFaDMwXG+Z2KoNpmptIviPcjyjtNUTxOvSFgW+NhE0HnTtZUUcySqPaa0+
2vKRHCOSNZbmkJmcYHjRJ2oEW82KY+jJ6XVpcYIZaOFSrsxK+sCbY7ubA3onMoZbTZfloAPSe5S6
Oulflwh+HKGyhIgGd49h3dM0hMwhRMAM+PrnPRuXhIOrR63WpcNZIgJ6WpeBCp9kbDEYGtzqH/YT
Ait9saIhoWxAXl0yXAiMaabc0GSg7oVKZqltmrhlFzH9zZHYUuYMguhezO0jM9D4QkGuJzJEVMZK
UjQZxPtF+jd5N4owJsRwg5Y+GP9tflYY61tSpA+gRNDELJSt2yrFIt5O6X4UCqsKoMXwRPpatpPD
thlu7xU3xe0w2MOITDwIKis4VDOqMC2rJ6sSqvuirxBHSaeC5oJ07VXdha8jaDn68Dw9ULruuvpF
S3thl4GBB5nUjFVISlk8Dq9jsLAymfCCGShxL+DQxROzkn7Knh6gXZvED3JClYfHkcgbPKjkMQ8O
mDPmR2bgtpu5ThYT4xJxIrPN7tLyOTF0rsLpJKJuYzmAm75ZPd3CuBqD73zM3DWHzWiyNj6ytaQP
oaDkNKYMzeHVDGRsJ/c6DNRGqkY60VcYLySbhZ5KjoxvHjLui7Gc2J6ee9DmsOfOMaflnlD74ADD
hMtx47dzytM/tPivcs06TUyCQikrplwBYNxrNDdv936hNU9nEz5gZO3rdAZth2IuwrgMgu0QEnMk
1De6MIOJeRgjZ0z1M4NOQnp7GoiJXM6IOGMgRH8FzCBareBxHHiW2pfG4IwDJhbj+YokaDCc1Rfw
CSb0zjjcr0GsnAvUJRA7m0O9ocCMRkE5fCNUCU6dc/2vweF1kcTAIzA/d1f4Z4hmh9JKPbkomqtt
VWFlenVZr09dW+2TWFDR4HLUw5yv4ilmkFgvw20wGJe5FgaaqCTshga1+iTOE6wVazMwxjlK/ACZ
UCIJw7u+ENHSfHzmjzdYHOexiEpPpMVAZXj608jKjrscNcvw9Sfqnpbgu20GXYeFxcp+022Gm7uU
C8t17jBc3ZWIYaQGVcaeu8+y/rxkqrgcIfMrtPsAIAKOGOHn9UnmLb2ZAVwwsYDYKL4U9DiZn7uL
/OFMKDu24nHYFkPxTZUp7XkMVzgU6oHKfY/DwsBM2rk2C20xh0Gg9el88ziSFeTgCGreKpmgEN+c
MXehGUTdZySho3vnLEnjdOH86gDuDqiK6fPLLG7ntrw9BoHyvOF5CqiamYqxpfmjqtq00+SIhg4W
KHgNVlXyBjUwHLZPX00mcO17YpkUiZa3I7xuWUGKbFUt9Ey1wUzNUVsTgmovf8yrP4ubokIOJTYH
5q92lxuZVhG4oFgF//v7P5dzsRLOSbxC7x5OcCpGiICaWyPyEJVk7UaTIdQ8VHdR/MuFLg01n6NZ
v4N5yI29hvmr3b9wIOEUzA27L389wgDIFfwl5fw5DSeCRjrQZ+t1GDY9iuaTCAQcijncSEW7azAP
GOVYGy/v/QIcuq7zA8Y3gimaF4nBzmBSH2o7kiy68WI3p9e7UbKEaiTLuhzrQi2S4A6HGu9Cr8At
NC9VP14OTevPxKS4Jkck/Fou0lGAUknEZ1Hj5/jaCyCbcLx9eReNoYywzeb9GDgQERUZAyCLfAcD
s/gRBDN16loMvvNLK3FWTh6+0Kh4/LVlqlvqU18spHMr4wlRK2sLe7dc+eibQlo7IRzfZkje9aar
BTEtOLy73l/R6RpB7gXOSQqnhsgUPbO+bvCmB+htKw7CkUbpJRhIs6DimkMzD/HsTxCDpCvvMxgy
JzCWyCPcZ7ClTxCSJ1e2OTGyWb2UGQF99vU5wX/6TyKdyR/O7iNFXVxAsNVf/lyGK0KKiqaOt+ek
LtTItgoAWF7/tDBoIwwNMQtlITEOcxnntajQZHBr+7D3p2KJDnN6YIZrQxFXlFDb3mXJDCMe9kBk
sNtieMVwiKxFGV5xH4p0bBcWsdAWfluiUuKZuW2Gt9wXemW7+MXlUHP96FHLX+CgEF7jqH++VDDx
yaocKiNbleoLl6P+ORfDv3TVcilScupyI9XbBdv10/cUCIFEIwFQzOyzu0N9Dc+EIvsACLH+sgO5
Gs9kEEjCzB5Hoe5zz1qpf9HjqNZFfEFatWceR7XuQIMGCedCIpVnqJvFBDW6Xl2jbYCwjpX98Dgw
GQbpxIrocmj+YUS9NK/BoKAHT/+KHKA9Pn3PWl6u4qd/h2NFezy9BgOt0cCtrLwNClzq3+FQhI+2
gAZWXv2Fb6alB86RoUecYI5UunMslsQs8jgS6gAdU5ZN73Gk83qIw6CLm5gEHoeC/VLyQTyOMPgX
dTcSowcqMThgNnIZWn7fHNXGXSQJhjDmSAEven3rs/LhaEVLWDrIXKEE4KAJ6ETADaAPZOODeb84
bNYI/wEDsZVd/63NIFnveBMGh67ubRQ/QZtgwHks/lUPDfP1cd4O43REPWWGl4STAXws05VdEY+g
6M2imVVifuxuVyKSnqqAxtI5UuP6tICQI2YlR6GsjiR1xQzQaWRpjtIlX6zQeFCVy+RINPsWd3C4
zUfRHbQkRYbk0Gdm3eo4MUddDSBFbaRSDlAdAAxOAPSZUoOSw7E7BeQXsUdcjjTpJ/CxdX8uB2BU
X8TafrK9fY5MAmq4kqV2kkjQHION68uiK/TNJpEGtaSmKgdoVI4Je64wcCqTppfyXlEJwlGEke9y
kY5p4MJjkXxoMFITMcmOP4xGAFQxJM90AQdOgK7iyenjgy+jZZUw9DiQA3JC3Sq0dQOqV/cn6Mxg
LhVKRWAcsVbMhUjUcubcqniqKoU80LAMPXdXpzeDtTsweNBddEtagX7Mx6l/ch+4Oaj7NAtlLMUR
xxsIahV5HQYvHCV9idMD0AfcRBqH9ThihDl3woRJZk/fA3m3KlIFs0HNz935JPuAvsAOtF0OThJH
/jH/gFwLOD/l8Ak/m1Prq20ATGejp1dlI6+xnJnhnT9kt4/GprFjgBwtqKiN/4rhhhWVfm20wAHM
+6DdRkPZ/j4wzjamVt7v3nM4s7ru3g+InxRPdfCYJpU5yiO7KKe3cBU4Gh67scCQPyIwOFQMirxJ
jIwjNetHQWQXFnD0KvTG8CUoBDrHbIJjOD7jma4KsUoMOEJ6xyKYv9rsuTHktk0JA1rpSATCXYsC
t2VpzwBZT9RgE9ZwOXCDdDsEwidEfbv7HJ6KjNPi68AwevNzd5vgJk7tw3ocL+QWubJHzL8gFwdE
vU0nfj81UIU/+QGVQj7WA8i84i4il8NhYXYBFmWHCzkMVy1uo0oHiqPHz4+01/nTucTQjHD6c5X/
yeENZq2EGhQZJrIWxFX7cEDb+FFkbDISbODAtzlW35R5wtqk5+gfOwZ8h4YwNyNtMkgFNY7Lja1r
p8NsKfefdaGeElhqnOUYsfG8fpZE05etwwwv4Me6b3lCLoVDMSAASXqJysC56ZuhPk4loFqeOTT7
hv74CEGAwPwd+QggkBqm2F0TnStMBYJrbVbS7OVyZOX9WYwOMcTuKxwVlwM58lI+OL4IKnA6OMBL
LpVVPsVRc3srQhQLU3OCI0ZyiWIyuirHm9UE/iJRBUhxNIEjYphld7a7UskYsa1K5QLYZoYNxALJ
NP0JFcW4enqkdtKSVY0vAGEozQ8YniOU1HImguq23jJq+9slTB4uOpUBkjJ/dA6XCMouUcSWR5r1
i0VaDK1pfhrOiJ0CNO36NBtGc9imhGoYLsixLtp+zTJZOJMDKGCYAjvLOiwDZ/4F16vyyPsxBiZT
Jwvg3uY7dmfNkpHpbW6G2+wR+rprW2dtzKM1B9UEbyHIqMfFNloAM9pD+x0Hmt1NceQeJvuFUex8
TtGECnux0ozr6Ma/PUy62EcUDID2m9sv3tHxqYDEr+v4FL9Gs8/64ofi/90r1kUwRner8Ph/36/M
Gdsvzhg1B1g3AgwDppE9IkKFA1XhOl3apYocyeXh039R+7eSxSeJaQvm52uipIoDfp+of9UsA3Mt
2V09s++a+G5pokvxa34M7q8aD/EBv7JiXMTH+8qq6RQ/2FcWH0CFQH/WBuMATuaf/g8AAP//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LEAVES!A1"/><Relationship Id="rId2" Type="http://schemas.openxmlformats.org/officeDocument/2006/relationships/hyperlink" Target="#'PERFORMANCE RATING'!A1"/><Relationship Id="rId1" Type="http://schemas.openxmlformats.org/officeDocument/2006/relationships/hyperlink" Target="#PERSONALS!A1"/><Relationship Id="rId4" Type="http://schemas.openxmlformats.org/officeDocument/2006/relationships/hyperlink" Target="#CSAT2!A1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6</xdr:row>
      <xdr:rowOff>76200</xdr:rowOff>
    </xdr:from>
    <xdr:to>
      <xdr:col>5</xdr:col>
      <xdr:colOff>19049</xdr:colOff>
      <xdr:row>9</xdr:row>
      <xdr:rowOff>0</xdr:rowOff>
    </xdr:to>
    <xdr:sp macro="" textlink="">
      <xdr:nvSpPr>
        <xdr:cNvPr id="6" name="TextBox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03D01F-5B70-0545-7DA5-0384D97E7DD7}"/>
            </a:ext>
          </a:extLst>
        </xdr:cNvPr>
        <xdr:cNvSpPr txBox="1"/>
      </xdr:nvSpPr>
      <xdr:spPr>
        <a:xfrm>
          <a:off x="1905000" y="1219200"/>
          <a:ext cx="1162049" cy="495300"/>
        </a:xfrm>
        <a:prstGeom prst="rect">
          <a:avLst/>
        </a:prstGeom>
        <a:solidFill>
          <a:schemeClr val="tx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900" b="1">
              <a:solidFill>
                <a:schemeClr val="bg1"/>
              </a:solidFill>
              <a:latin typeface="Arial Black" panose="020B0A04020102020204" pitchFamily="34" charset="0"/>
            </a:rPr>
            <a:t>PERSONAL</a:t>
          </a:r>
          <a:r>
            <a:rPr lang="en-IN" sz="900" b="1" baseline="0">
              <a:solidFill>
                <a:schemeClr val="bg1"/>
              </a:solidFill>
              <a:latin typeface="Arial Black" panose="020B0A04020102020204" pitchFamily="34" charset="0"/>
            </a:rPr>
            <a:t> DETAILS</a:t>
          </a:r>
        </a:p>
        <a:p>
          <a:endParaRPr lang="en-IN" sz="1100"/>
        </a:p>
      </xdr:txBody>
    </xdr:sp>
    <xdr:clientData/>
  </xdr:twoCellAnchor>
  <xdr:twoCellAnchor>
    <xdr:from>
      <xdr:col>3</xdr:col>
      <xdr:colOff>102053</xdr:colOff>
      <xdr:row>9</xdr:row>
      <xdr:rowOff>95251</xdr:rowOff>
    </xdr:from>
    <xdr:to>
      <xdr:col>4</xdr:col>
      <xdr:colOff>612320</xdr:colOff>
      <xdr:row>11</xdr:row>
      <xdr:rowOff>170091</xdr:rowOff>
    </xdr:to>
    <xdr:sp macro="" textlink="">
      <xdr:nvSpPr>
        <xdr:cNvPr id="7" name="TextBox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52568CD-F468-41E1-841F-27E12F9DAAA2}"/>
            </a:ext>
          </a:extLst>
        </xdr:cNvPr>
        <xdr:cNvSpPr txBox="1"/>
      </xdr:nvSpPr>
      <xdr:spPr>
        <a:xfrm>
          <a:off x="1939017" y="1779135"/>
          <a:ext cx="1122589" cy="449036"/>
        </a:xfrm>
        <a:prstGeom prst="rect">
          <a:avLst/>
        </a:prstGeom>
        <a:solidFill>
          <a:schemeClr val="tx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800" b="1">
              <a:solidFill>
                <a:schemeClr val="bg1"/>
              </a:solidFill>
              <a:latin typeface="Arial Black" panose="020B0A04020102020204" pitchFamily="34" charset="0"/>
            </a:rPr>
            <a:t>PERFORMANCE </a:t>
          </a:r>
          <a:r>
            <a:rPr lang="en-IN" sz="900" b="1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rPr>
            <a:t>RATING</a:t>
          </a:r>
        </a:p>
      </xdr:txBody>
    </xdr:sp>
    <xdr:clientData/>
  </xdr:twoCellAnchor>
  <xdr:twoCellAnchor>
    <xdr:from>
      <xdr:col>3</xdr:col>
      <xdr:colOff>95250</xdr:colOff>
      <xdr:row>12</xdr:row>
      <xdr:rowOff>47625</xdr:rowOff>
    </xdr:from>
    <xdr:to>
      <xdr:col>5</xdr:col>
      <xdr:colOff>9525</xdr:colOff>
      <xdr:row>14</xdr:row>
      <xdr:rowOff>76200</xdr:rowOff>
    </xdr:to>
    <xdr:sp macro="" textlink="">
      <xdr:nvSpPr>
        <xdr:cNvPr id="8" name="TextBox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B8007E0-5EDF-4E3A-B220-B00F1D1BDDD2}"/>
            </a:ext>
          </a:extLst>
        </xdr:cNvPr>
        <xdr:cNvSpPr txBox="1"/>
      </xdr:nvSpPr>
      <xdr:spPr>
        <a:xfrm>
          <a:off x="1924050" y="2333625"/>
          <a:ext cx="1133475" cy="409575"/>
        </a:xfrm>
        <a:prstGeom prst="rect">
          <a:avLst/>
        </a:prstGeom>
        <a:solidFill>
          <a:schemeClr val="tx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900">
              <a:solidFill>
                <a:schemeClr val="bg1"/>
              </a:solidFill>
              <a:latin typeface="Arial Black" panose="020B0A04020102020204" pitchFamily="34" charset="0"/>
            </a:rPr>
            <a:t>TRAINING DETAILS </a:t>
          </a:r>
        </a:p>
      </xdr:txBody>
    </xdr:sp>
    <xdr:clientData/>
  </xdr:twoCellAnchor>
  <xdr:twoCellAnchor>
    <xdr:from>
      <xdr:col>3</xdr:col>
      <xdr:colOff>104775</xdr:colOff>
      <xdr:row>15</xdr:row>
      <xdr:rowOff>38100</xdr:rowOff>
    </xdr:from>
    <xdr:to>
      <xdr:col>5</xdr:col>
      <xdr:colOff>0</xdr:colOff>
      <xdr:row>17</xdr:row>
      <xdr:rowOff>38100</xdr:rowOff>
    </xdr:to>
    <xdr:sp macro="" textlink="">
      <xdr:nvSpPr>
        <xdr:cNvPr id="9" name="TextBox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9DA50AE-FE05-4EBB-A632-8D4A5337D0B1}"/>
            </a:ext>
          </a:extLst>
        </xdr:cNvPr>
        <xdr:cNvSpPr txBox="1"/>
      </xdr:nvSpPr>
      <xdr:spPr>
        <a:xfrm>
          <a:off x="1933575" y="2895600"/>
          <a:ext cx="1114425" cy="381000"/>
        </a:xfrm>
        <a:prstGeom prst="rect">
          <a:avLst/>
        </a:prstGeom>
        <a:solidFill>
          <a:schemeClr val="tx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050">
              <a:solidFill>
                <a:schemeClr val="bg1"/>
              </a:solidFill>
              <a:latin typeface="Arial Black" panose="020B0A04020102020204" pitchFamily="34" charset="0"/>
            </a:rPr>
            <a:t>LEAVES</a:t>
          </a:r>
        </a:p>
      </xdr:txBody>
    </xdr:sp>
    <xdr:clientData/>
  </xdr:twoCellAnchor>
  <xdr:twoCellAnchor>
    <xdr:from>
      <xdr:col>3</xdr:col>
      <xdr:colOff>110558</xdr:colOff>
      <xdr:row>18</xdr:row>
      <xdr:rowOff>8504</xdr:rowOff>
    </xdr:from>
    <xdr:to>
      <xdr:col>5</xdr:col>
      <xdr:colOff>0</xdr:colOff>
      <xdr:row>19</xdr:row>
      <xdr:rowOff>178594</xdr:rowOff>
    </xdr:to>
    <xdr:sp macro="" textlink="">
      <xdr:nvSpPr>
        <xdr:cNvPr id="10" name="TextBox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434E618-763D-4579-92E6-31E7BEF3736C}"/>
            </a:ext>
          </a:extLst>
        </xdr:cNvPr>
        <xdr:cNvSpPr txBox="1"/>
      </xdr:nvSpPr>
      <xdr:spPr>
        <a:xfrm>
          <a:off x="1947522" y="3376272"/>
          <a:ext cx="1114085" cy="357188"/>
        </a:xfrm>
        <a:prstGeom prst="rect">
          <a:avLst/>
        </a:prstGeom>
        <a:solidFill>
          <a:schemeClr val="tx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100">
              <a:solidFill>
                <a:schemeClr val="bg1"/>
              </a:solidFill>
              <a:latin typeface="Arial Black" panose="020B0A04020102020204" pitchFamily="34" charset="0"/>
            </a:rPr>
            <a:t>CSAT</a:t>
          </a:r>
        </a:p>
      </xdr:txBody>
    </xdr:sp>
    <xdr:clientData/>
  </xdr:twoCellAnchor>
  <xdr:twoCellAnchor>
    <xdr:from>
      <xdr:col>11</xdr:col>
      <xdr:colOff>408215</xdr:colOff>
      <xdr:row>14</xdr:row>
      <xdr:rowOff>17010</xdr:rowOff>
    </xdr:from>
    <xdr:to>
      <xdr:col>11</xdr:col>
      <xdr:colOff>635015</xdr:colOff>
      <xdr:row>17</xdr:row>
      <xdr:rowOff>42523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4CB90E90-D658-1EF9-A0EE-17C59A35EA74}"/>
            </a:ext>
          </a:extLst>
        </xdr:cNvPr>
        <xdr:cNvSpPr/>
      </xdr:nvSpPr>
      <xdr:spPr>
        <a:xfrm>
          <a:off x="8563996" y="2636385"/>
          <a:ext cx="226800" cy="586808"/>
        </a:xfrm>
        <a:prstGeom prst="downArrow">
          <a:avLst/>
        </a:prstGeom>
        <a:solidFill>
          <a:schemeClr val="tx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493569</xdr:colOff>
      <xdr:row>6</xdr:row>
      <xdr:rowOff>124238</xdr:rowOff>
    </xdr:from>
    <xdr:to>
      <xdr:col>8</xdr:col>
      <xdr:colOff>545523</xdr:colOff>
      <xdr:row>17</xdr:row>
      <xdr:rowOff>176006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0E959B4-A753-5490-F14A-97AE8C0B8D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70169" y="1886363"/>
              <a:ext cx="4071504" cy="21948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300038</xdr:colOff>
      <xdr:row>9</xdr:row>
      <xdr:rowOff>233362</xdr:rowOff>
    </xdr:from>
    <xdr:to>
      <xdr:col>12</xdr:col>
      <xdr:colOff>566965</xdr:colOff>
      <xdr:row>22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054EE9-A405-C162-0199-C289060C0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86591</xdr:colOff>
      <xdr:row>34</xdr:row>
      <xdr:rowOff>34636</xdr:rowOff>
    </xdr:from>
    <xdr:to>
      <xdr:col>20</xdr:col>
      <xdr:colOff>375823</xdr:colOff>
      <xdr:row>44</xdr:row>
      <xdr:rowOff>59521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D4F33AA-79A8-3C2A-A146-F0D4A03B3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2636" y="6858000"/>
          <a:ext cx="2331757" cy="19298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314325</xdr:colOff>
      <xdr:row>4</xdr:row>
      <xdr:rowOff>180975</xdr:rowOff>
    </xdr:from>
    <xdr:to>
      <xdr:col>19</xdr:col>
      <xdr:colOff>409575</xdr:colOff>
      <xdr:row>15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1B2B534-4768-C128-DA70-7A3EB2D2BDA3}"/>
            </a:ext>
          </a:extLst>
        </xdr:cNvPr>
        <xdr:cNvSpPr/>
      </xdr:nvSpPr>
      <xdr:spPr>
        <a:xfrm>
          <a:off x="12973050" y="942975"/>
          <a:ext cx="1314450" cy="2381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BER PC" refreshedDate="45733.730816319447" createdVersion="8" refreshedVersion="8" minRefreshableVersion="3" recordCount="1192" xr:uid="{536DB757-5B2F-4A1C-8107-4691E057841F}">
  <cacheSource type="worksheet">
    <worksheetSource ref="B1:AG1193" sheet="DATA"/>
  </cacheSource>
  <cacheFields count="32">
    <cacheField name="S.No" numFmtId="0">
      <sharedItems containsSemiMixedTypes="0" containsString="0" containsNumber="1" containsInteger="1" minValue="1" maxValue="1194"/>
    </cacheField>
    <cacheField name="E_Name" numFmtId="0">
      <sharedItems/>
    </cacheField>
    <cacheField name="E_ID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21" maxValue="60"/>
    </cacheField>
    <cacheField name="DEPT" numFmtId="0">
      <sharedItems/>
    </cacheField>
    <cacheField name="city" numFmtId="0">
      <sharedItems/>
    </cacheField>
    <cacheField name="Country" numFmtId="0">
      <sharedItems/>
    </cacheField>
    <cacheField name="Q1_Rating" numFmtId="0">
      <sharedItems containsSemiMixedTypes="0" containsString="0" containsNumber="1" containsInteger="1" minValue="1" maxValue="5"/>
    </cacheField>
    <cacheField name="Q2_Rating" numFmtId="0">
      <sharedItems containsSemiMixedTypes="0" containsString="0" containsNumber="1" containsInteger="1" minValue="1" maxValue="5"/>
    </cacheField>
    <cacheField name="Q3_Rating" numFmtId="0">
      <sharedItems containsSemiMixedTypes="0" containsString="0" containsNumber="1" containsInteger="1" minValue="1" maxValue="5"/>
    </cacheField>
    <cacheField name="Q4_Rating" numFmtId="0">
      <sharedItems containsSemiMixedTypes="0" containsString="0" containsNumber="1" containsInteger="1" minValue="1" maxValue="5"/>
    </cacheField>
    <cacheField name="Annual_rating" numFmtId="0">
      <sharedItems containsSemiMixedTypes="0" containsString="0" containsNumber="1" minValue="1" maxValue="5"/>
    </cacheField>
    <cacheField name="Annual_rating2" numFmtId="0">
      <sharedItems containsSemiMixedTypes="0" containsString="0" containsNumber="1" minValue="1" maxValue="11.75"/>
    </cacheField>
    <cacheField name="E_Trainer" numFmtId="0">
      <sharedItems/>
    </cacheField>
    <cacheField name="T_duration" numFmtId="0">
      <sharedItems/>
    </cacheField>
    <cacheField name="E_Training name" numFmtId="0">
      <sharedItems/>
    </cacheField>
    <cacheField name="E_Start" numFmtId="14">
      <sharedItems containsSemiMixedTypes="0" containsNonDate="0" containsDate="1" containsString="0" minDate="2018-01-01T00:00:00" maxDate="2019-01-01T00:00:00"/>
    </cacheField>
    <cacheField name="E_end" numFmtId="14">
      <sharedItems containsSemiMixedTypes="0" containsNonDate="0" containsDate="1" containsString="0" minDate="2018-01-02T00:00:00" maxDate="2019-01-05T00:00:00"/>
    </cacheField>
    <cacheField name="Type of leave" numFmtId="0">
      <sharedItems/>
    </cacheField>
    <cacheField name="No.of days" numFmtId="0">
      <sharedItems containsSemiMixedTypes="0" containsString="0" containsNumber="1" containsInteger="1" minValue="1" maxValue="37"/>
    </cacheField>
    <cacheField name="Manager1" numFmtId="0">
      <sharedItems/>
    </cacheField>
    <cacheField name="Manager2" numFmtId="0">
      <sharedItems/>
    </cacheField>
    <cacheField name="CEO" numFmtId="0">
      <sharedItems/>
    </cacheField>
    <cacheField name="Joining_date" numFmtId="14">
      <sharedItems containsSemiMixedTypes="0" containsNonDate="0" containsDate="1" containsString="0" minDate="1998-01-03T00:00:00" maxDate="2019-12-25T00:00:00"/>
    </cacheField>
    <cacheField name="Resign_date" numFmtId="14">
      <sharedItems containsSemiMixedTypes="0" containsNonDate="0" containsDate="1" containsString="0" minDate="1930-01-07T00:00:00" maxDate="2029-12-27T00:00:00"/>
    </cacheField>
    <cacheField name="No.of Years worked" numFmtId="0">
      <sharedItems containsSemiMixedTypes="0" containsString="0" containsNumber="1" containsInteger="1" minValue="0" maxValue="14"/>
    </cacheField>
    <cacheField name="WORK" numFmtId="0">
      <sharedItems/>
    </cacheField>
    <cacheField name="SALARY" numFmtId="0">
      <sharedItems/>
    </cacheField>
    <cacheField name="MANAGER" numFmtId="0">
      <sharedItems/>
    </cacheField>
    <cacheField name="WORKING_HOURS" numFmtId="0">
      <sharedItems/>
    </cacheField>
    <cacheField name="TEAM_MA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2">
  <r>
    <n v="1"/>
    <s v="Prashanthi"/>
    <s v="S1101"/>
    <s v="F"/>
    <n v="39"/>
    <s v="Learning and Development"/>
    <s v="Kochi"/>
    <s v="India"/>
    <n v="5"/>
    <n v="5"/>
    <n v="5"/>
    <n v="5"/>
    <n v="5"/>
    <n v="5"/>
    <s v="David&amp;Lihar"/>
    <s v="2h"/>
    <s v="Promotional Training"/>
    <d v="2018-01-09T00:00:00"/>
    <d v="2018-01-16T00:00:00"/>
    <s v="Maternity/Parental leave"/>
    <n v="37"/>
    <s v="Anudeep"/>
    <s v="Charlie"/>
    <s v="George"/>
    <d v="1998-01-03T00:00:00"/>
    <d v="2006-01-14T00:00:00"/>
    <n v="8"/>
    <s v="Good"/>
    <s v="Excellent"/>
    <s v="Good"/>
    <s v="Better"/>
    <s v="Better"/>
  </r>
  <r>
    <n v="2"/>
    <s v="B. Leetha"/>
    <s v="S1102"/>
    <s v="M"/>
    <n v="45"/>
    <s v="HR"/>
    <s v="Hyderabad"/>
    <s v="India"/>
    <n v="5"/>
    <n v="5"/>
    <n v="4"/>
    <n v="2"/>
    <n v="4"/>
    <n v="4"/>
    <s v="Santhosh&amp;Anudeep"/>
    <s v="3h"/>
    <s v="Job Training"/>
    <d v="2018-01-10T00:00:00"/>
    <d v="2018-01-15T00:00:00"/>
    <s v="Maternity/Parental leave"/>
    <n v="35"/>
    <s v="Arundathi"/>
    <s v="Jacob"/>
    <s v="George"/>
    <d v="1998-01-28T00:00:00"/>
    <d v="2006-02-23T00:00:00"/>
    <n v="8"/>
    <s v="Excellent"/>
    <s v="Better"/>
    <s v="Better"/>
    <s v="Good"/>
    <s v="Better"/>
  </r>
  <r>
    <n v="3"/>
    <s v="J. Padma"/>
    <s v="S1103"/>
    <s v="F"/>
    <n v="41"/>
    <s v="Infrastructures"/>
    <s v="London"/>
    <s v="UK"/>
    <n v="2"/>
    <n v="4"/>
    <n v="4"/>
    <n v="4"/>
    <n v="3.5"/>
    <n v="3.5"/>
    <s v="Hemanth&amp;Salomi"/>
    <s v="3h"/>
    <s v="Soft skills Training"/>
    <d v="2018-01-11T00:00:00"/>
    <d v="2018-01-18T00:00:00"/>
    <s v="Emergency leave"/>
    <n v="7"/>
    <s v="Salomi"/>
    <s v="Harry"/>
    <s v="George"/>
    <d v="1998-02-22T00:00:00"/>
    <d v="2006-04-04T00:00:00"/>
    <n v="8"/>
    <s v="Better"/>
    <s v="Good"/>
    <s v="Good"/>
    <s v="Good"/>
    <s v="Good"/>
  </r>
  <r>
    <n v="4"/>
    <s v="B. Pushpa"/>
    <s v="S1104"/>
    <s v="M"/>
    <n v="35"/>
    <s v="Accounts and Finance"/>
    <s v="Caracas"/>
    <s v="Venizuela"/>
    <n v="5"/>
    <n v="4"/>
    <n v="1"/>
    <n v="3"/>
    <n v="3.25"/>
    <n v="3.25"/>
    <s v="Hemanth&amp;Salomi"/>
    <s v="3h"/>
    <s v="Soft skills Training"/>
    <d v="2018-01-12T00:00:00"/>
    <d v="2018-01-13T00:00:00"/>
    <s v="Emergency leave"/>
    <n v="1"/>
    <s v="Salomi"/>
    <s v="Harry"/>
    <s v="George"/>
    <d v="1998-03-19T00:00:00"/>
    <d v="2006-05-14T00:00:00"/>
    <n v="8"/>
    <s v="Good"/>
    <s v="Bad"/>
    <s v="Better"/>
    <s v="Worst"/>
    <s v="Good"/>
  </r>
  <r>
    <n v="5"/>
    <s v="S. Shruthi"/>
    <s v="S1105"/>
    <s v="M"/>
    <n v="35"/>
    <s v="Product Development"/>
    <s v="Caracas"/>
    <s v="Venizuela"/>
    <n v="3"/>
    <n v="1"/>
    <n v="4"/>
    <n v="5"/>
    <n v="3.25"/>
    <n v="3.25"/>
    <s v="Hemanth&amp;Salomi"/>
    <s v="3h"/>
    <s v="Soft skills Training"/>
    <d v="2018-01-13T00:00:00"/>
    <d v="2018-01-18T00:00:00"/>
    <s v="Maternity/Parental leave"/>
    <n v="35"/>
    <s v="Rishitha"/>
    <s v="Isla"/>
    <s v="George"/>
    <d v="1998-04-13T00:00:00"/>
    <d v="2006-06-23T00:00:00"/>
    <n v="8"/>
    <s v="Better"/>
    <s v="Bad"/>
    <s v="Excellent"/>
    <s v="Worst"/>
    <s v="Bad"/>
  </r>
  <r>
    <n v="6"/>
    <s v="Ch. Pragathi"/>
    <s v="S1106"/>
    <s v="F"/>
    <n v="30"/>
    <s v="HR"/>
    <s v="Lisboa"/>
    <s v="Portugal"/>
    <n v="5"/>
    <n v="4"/>
    <n v="2"/>
    <n v="4"/>
    <n v="3.75"/>
    <n v="3.75"/>
    <s v="Hemanth&amp;Salomi"/>
    <s v="3h"/>
    <s v="Soft skills Training"/>
    <d v="2018-01-14T00:00:00"/>
    <d v="2018-01-17T00:00:00"/>
    <s v="Maternity/Parental leave"/>
    <n v="33"/>
    <s v="Azim"/>
    <s v="Jacob"/>
    <s v="George"/>
    <d v="1998-05-08T00:00:00"/>
    <d v="2006-08-02T00:00:00"/>
    <n v="8"/>
    <s v="Bad"/>
    <s v="Worst"/>
    <s v="Excellent"/>
    <s v="Excellent"/>
    <s v="Bad"/>
  </r>
  <r>
    <n v="7"/>
    <s v="B. Anusha"/>
    <s v="S1107"/>
    <s v="M"/>
    <n v="36"/>
    <s v="Product Development"/>
    <s v="Kochi"/>
    <s v="India"/>
    <n v="5"/>
    <n v="3"/>
    <n v="3"/>
    <n v="1"/>
    <n v="3"/>
    <n v="3"/>
    <s v="Hemanth&amp;Salomi"/>
    <s v="3h"/>
    <s v="Soft skills Training"/>
    <d v="2018-01-15T00:00:00"/>
    <d v="2018-01-16T00:00:00"/>
    <s v="Maternity/Parental leave"/>
    <n v="31"/>
    <s v="Sathish"/>
    <s v="Charlie"/>
    <s v="George"/>
    <d v="1998-06-02T00:00:00"/>
    <d v="2006-09-11T00:00:00"/>
    <n v="8"/>
    <s v="Excellent"/>
    <s v="Better"/>
    <s v="Good"/>
    <s v="Better"/>
    <s v="Excellent"/>
  </r>
  <r>
    <n v="8"/>
    <s v="D. Ramya"/>
    <s v="S1108"/>
    <s v="M"/>
    <n v="26"/>
    <s v="Accounts and Finance"/>
    <s v="Kolkata"/>
    <s v="UK"/>
    <n v="4"/>
    <n v="3"/>
    <n v="4"/>
    <n v="3"/>
    <n v="3.5"/>
    <n v="3.5"/>
    <s v="Hemanth&amp;Salomi"/>
    <s v="3h"/>
    <s v="Soft skills Training"/>
    <d v="2018-01-16T00:00:00"/>
    <d v="2018-01-19T00:00:00"/>
    <s v="Maternity/Parental leave"/>
    <n v="33"/>
    <s v="Aneela"/>
    <s v="Charlie"/>
    <s v="George"/>
    <d v="1998-06-27T00:00:00"/>
    <d v="2006-10-21T00:00:00"/>
    <n v="8"/>
    <s v="Bad"/>
    <s v="Worst"/>
    <s v="Good"/>
    <s v="Better"/>
    <s v="Better"/>
  </r>
  <r>
    <n v="9"/>
    <s v="R. Anuradha"/>
    <s v="S1109"/>
    <s v="F"/>
    <n v="33"/>
    <s v="Product Development"/>
    <s v="Kolkata"/>
    <s v="India"/>
    <n v="4"/>
    <n v="1"/>
    <n v="2"/>
    <n v="3"/>
    <n v="2.5"/>
    <n v="2.5"/>
    <s v="Sathish&amp;Azim"/>
    <s v="4h"/>
    <s v="Technical skills Training"/>
    <d v="2018-01-17T00:00:00"/>
    <d v="2018-01-19T00:00:00"/>
    <s v="Emergency leave"/>
    <n v="2"/>
    <s v="Harish"/>
    <s v="Amelia"/>
    <s v="George"/>
    <d v="1998-07-22T00:00:00"/>
    <d v="2006-11-30T00:00:00"/>
    <n v="8"/>
    <s v="Excellent"/>
    <s v="Good"/>
    <s v="Worst"/>
    <s v="Excellent"/>
    <s v="Better"/>
  </r>
  <r>
    <n v="10"/>
    <s v="G. Anjali"/>
    <s v="S1110"/>
    <s v="M"/>
    <n v="24"/>
    <s v="Security and Transport"/>
    <s v="Kolkata"/>
    <s v="India"/>
    <n v="3"/>
    <n v="5"/>
    <n v="3"/>
    <n v="4"/>
    <n v="3.75"/>
    <n v="3.75"/>
    <s v="Hemanth&amp;Salomi"/>
    <s v="3h"/>
    <s v="Soft skills Training"/>
    <d v="2018-01-18T00:00:00"/>
    <d v="2018-01-22T00:00:00"/>
    <s v="Emergency leave"/>
    <n v="4"/>
    <s v="Rajesh"/>
    <s v="Isla"/>
    <s v="George"/>
    <d v="1998-08-16T00:00:00"/>
    <d v="2007-01-09T00:00:00"/>
    <n v="9"/>
    <s v="Worst"/>
    <s v="Good"/>
    <s v="Worst"/>
    <s v="Worst"/>
    <s v="Good"/>
  </r>
  <r>
    <n v="11"/>
    <s v="S. Vanaja"/>
    <s v="S1111"/>
    <s v="M"/>
    <n v="27"/>
    <s v="Accounts and Finance"/>
    <s v="Kolkata"/>
    <s v="India"/>
    <n v="2"/>
    <n v="1"/>
    <n v="1"/>
    <n v="1"/>
    <n v="1.25"/>
    <n v="1.25"/>
    <s v="Sathish&amp;Azim"/>
    <s v="4h"/>
    <s v="Technical skills Training"/>
    <d v="2018-01-19T00:00:00"/>
    <d v="2018-01-23T00:00:00"/>
    <s v="Maternity/Parental leave"/>
    <n v="34"/>
    <s v="Sathish"/>
    <s v="Charlie"/>
    <s v="George"/>
    <d v="1998-09-10T00:00:00"/>
    <d v="2007-02-18T00:00:00"/>
    <n v="9"/>
    <s v="Excellent"/>
    <s v="Worst"/>
    <s v="Good"/>
    <s v="Good"/>
    <s v="Good"/>
  </r>
  <r>
    <n v="12"/>
    <s v="M.Sandhya"/>
    <s v="S1201"/>
    <s v="F"/>
    <n v="55"/>
    <s v="Product Development"/>
    <s v="Lisboa"/>
    <s v="Portugal"/>
    <n v="3"/>
    <n v="4"/>
    <n v="4"/>
    <n v="1"/>
    <n v="3"/>
    <n v="3"/>
    <s v="Hemanth&amp;Salomi"/>
    <s v="3h"/>
    <s v="Soft skills Training"/>
    <d v="2018-01-20T00:00:00"/>
    <d v="2018-01-27T00:00:00"/>
    <s v="Emergency leave"/>
    <n v="7"/>
    <s v="Roy"/>
    <s v="Harry"/>
    <s v="George"/>
    <d v="1998-10-05T00:00:00"/>
    <d v="2007-03-30T00:00:00"/>
    <n v="9"/>
    <s v="Good"/>
    <s v="Good"/>
    <s v="Better"/>
    <s v="Good"/>
    <s v="Bad"/>
  </r>
  <r>
    <n v="13"/>
    <s v="T.Anuradha"/>
    <s v="S1202"/>
    <s v="M"/>
    <n v="26"/>
    <s v="Security and Transport"/>
    <s v="Jaipur"/>
    <s v="India"/>
    <n v="2"/>
    <n v="2"/>
    <n v="5"/>
    <n v="2"/>
    <n v="2.75"/>
    <n v="2.75"/>
    <s v="Sathish&amp;Azim"/>
    <s v="4h"/>
    <s v="Technical skills Training"/>
    <d v="2018-01-21T00:00:00"/>
    <d v="2018-01-24T00:00:00"/>
    <s v="Maternity/Parental leave"/>
    <n v="33"/>
    <s v="Salomi"/>
    <s v="Harry"/>
    <s v="George"/>
    <d v="1998-10-30T00:00:00"/>
    <d v="2007-05-09T00:00:00"/>
    <n v="9"/>
    <s v="Better"/>
    <s v="Worst"/>
    <s v="Good"/>
    <s v="Bad"/>
    <s v="Excellent"/>
  </r>
  <r>
    <n v="14"/>
    <s v="D.Pooja"/>
    <s v="S1203"/>
    <s v="F"/>
    <n v="41"/>
    <s v="Admin Department"/>
    <s v="Varanasi"/>
    <s v="India"/>
    <n v="5"/>
    <n v="2"/>
    <n v="1"/>
    <n v="4"/>
    <n v="3"/>
    <n v="3"/>
    <s v="Hemanth&amp;Salomi"/>
    <s v="3h"/>
    <s v="Soft skills Training"/>
    <d v="2018-01-22T00:00:00"/>
    <d v="2018-01-27T00:00:00"/>
    <s v="Emergency leave"/>
    <n v="5"/>
    <s v="Sathish"/>
    <s v="Charlie"/>
    <s v="George"/>
    <d v="1998-11-24T00:00:00"/>
    <d v="2007-06-18T00:00:00"/>
    <n v="9"/>
    <s v="Bad"/>
    <s v="Better"/>
    <s v="Worst"/>
    <s v="Excellent"/>
    <s v="Bad"/>
  </r>
  <r>
    <n v="15"/>
    <s v="A.Srilatha"/>
    <s v="S1204"/>
    <s v="M"/>
    <n v="48"/>
    <s v="Security and Transport"/>
    <s v="Luknow"/>
    <s v="India"/>
    <n v="4"/>
    <n v="3"/>
    <n v="5"/>
    <n v="1"/>
    <n v="3.25"/>
    <n v="3.25"/>
    <s v="Hemanth&amp;Salomi"/>
    <s v="3h"/>
    <s v="Soft skills Training"/>
    <d v="2018-01-23T00:00:00"/>
    <d v="2018-01-25T00:00:00"/>
    <s v="Planned leave"/>
    <n v="2"/>
    <s v="Harish"/>
    <s v="Amelia"/>
    <s v="George"/>
    <d v="1998-12-19T00:00:00"/>
    <d v="2007-07-28T00:00:00"/>
    <n v="9"/>
    <s v="Excellent"/>
    <s v="Better"/>
    <s v="Bad"/>
    <s v="Bad"/>
    <s v="Excellent"/>
  </r>
  <r>
    <n v="16"/>
    <s v="B.Soukya"/>
    <s v="S1205"/>
    <s v="F"/>
    <n v="25"/>
    <s v="IT Services"/>
    <s v="Pune"/>
    <s v="India"/>
    <n v="5"/>
    <n v="5"/>
    <n v="4"/>
    <n v="5"/>
    <n v="4.75"/>
    <n v="4.75"/>
    <s v="Santhosh&amp;Anudeep"/>
    <s v="3h"/>
    <s v="Job Training"/>
    <d v="2018-01-24T00:00:00"/>
    <d v="2018-01-26T00:00:00"/>
    <s v="Maternity/Parental leave"/>
    <n v="32"/>
    <s v="Santhosh"/>
    <s v="Harry"/>
    <s v="George"/>
    <d v="1999-01-13T00:00:00"/>
    <d v="2007-09-06T00:00:00"/>
    <n v="8"/>
    <s v="Bad"/>
    <s v="Better"/>
    <s v="Better"/>
    <s v="Good"/>
    <s v="Worst"/>
  </r>
  <r>
    <n v="17"/>
    <s v="G.Akhila"/>
    <s v="S1206"/>
    <s v="F"/>
    <n v="21"/>
    <s v="Infrastructures"/>
    <s v="Bengalore"/>
    <s v="India"/>
    <n v="3"/>
    <n v="3"/>
    <n v="2"/>
    <n v="3"/>
    <n v="2.75"/>
    <n v="2.75"/>
    <s v="Sathish&amp;Azim"/>
    <s v="4h"/>
    <s v="Technical skills Training"/>
    <d v="2018-01-25T00:00:00"/>
    <d v="2018-01-29T00:00:00"/>
    <s v="Maternity/Parental leave"/>
    <n v="34"/>
    <s v="Aneela"/>
    <s v="Charlie"/>
    <s v="George"/>
    <d v="1999-02-07T00:00:00"/>
    <d v="2007-10-16T00:00:00"/>
    <n v="8"/>
    <s v="Better"/>
    <s v="Good"/>
    <s v="Better"/>
    <s v="Good"/>
    <s v="Bad"/>
  </r>
  <r>
    <n v="18"/>
    <s v="G Mamatha"/>
    <s v="S1207"/>
    <s v="F"/>
    <n v="32"/>
    <s v="Security and Transport"/>
    <s v="London"/>
    <s v="UK"/>
    <n v="4"/>
    <n v="5"/>
    <n v="5"/>
    <n v="5"/>
    <n v="4.75"/>
    <n v="4.75"/>
    <s v="Santhosh&amp;Anudeep"/>
    <s v="3h"/>
    <s v="Job Training"/>
    <d v="2018-01-26T00:00:00"/>
    <d v="2018-01-31T00:00:00"/>
    <s v="Emergency leave"/>
    <n v="5"/>
    <s v="Aneela"/>
    <s v="Charlie"/>
    <s v="George"/>
    <d v="1999-03-04T00:00:00"/>
    <d v="2007-11-25T00:00:00"/>
    <n v="8"/>
    <s v="Good"/>
    <s v="Good"/>
    <s v="Excellent"/>
    <s v="Good"/>
    <s v="Bad"/>
  </r>
  <r>
    <n v="19"/>
    <s v="G.Swapna"/>
    <s v="S1208"/>
    <s v="F"/>
    <n v="46"/>
    <s v="Admin Department"/>
    <s v="Kolkata"/>
    <s v="India"/>
    <n v="3"/>
    <n v="4"/>
    <n v="1"/>
    <n v="4"/>
    <n v="3"/>
    <n v="3"/>
    <s v="Hemanth&amp;Salomi"/>
    <s v="3h"/>
    <s v="Soft skills Training"/>
    <d v="2018-01-27T00:00:00"/>
    <d v="2018-01-31T00:00:00"/>
    <s v="Maternity/Parental leave"/>
    <n v="34"/>
    <s v="Hemanth"/>
    <s v="Amelia"/>
    <s v="George"/>
    <d v="1999-03-29T00:00:00"/>
    <d v="2008-01-04T00:00:00"/>
    <n v="9"/>
    <s v="Excellent"/>
    <s v="Good"/>
    <s v="Excellent"/>
    <s v="Bad"/>
    <s v="Better"/>
  </r>
  <r>
    <n v="20"/>
    <s v="E.Richitha"/>
    <s v="S1209"/>
    <s v="M"/>
    <n v="41"/>
    <s v="Product Development"/>
    <s v="Lisboa"/>
    <s v="Portugal"/>
    <n v="2"/>
    <n v="4"/>
    <n v="5"/>
    <n v="2"/>
    <n v="3.25"/>
    <n v="3.25"/>
    <s v="Hemanth&amp;Salomi"/>
    <s v="3h"/>
    <s v="Soft skills Training"/>
    <d v="2018-01-28T00:00:00"/>
    <d v="2018-02-04T00:00:00"/>
    <s v="Planned leave"/>
    <n v="7"/>
    <s v="Santhosh"/>
    <s v="Harry"/>
    <s v="George"/>
    <d v="1999-04-23T00:00:00"/>
    <d v="2008-02-13T00:00:00"/>
    <n v="9"/>
    <s v="Worst"/>
    <s v="Better"/>
    <s v="Better"/>
    <s v="Bad"/>
    <s v="Excellent"/>
  </r>
  <r>
    <n v="21"/>
    <s v="K.Divya Vani"/>
    <s v="S1210"/>
    <s v="M"/>
    <n v="44"/>
    <s v="Security and Transport"/>
    <s v="Kolkata"/>
    <s v="India"/>
    <n v="5"/>
    <n v="5"/>
    <n v="5"/>
    <n v="5"/>
    <n v="5"/>
    <n v="5"/>
    <s v="David&amp;Lihar"/>
    <s v="2h"/>
    <s v="Promotional Training"/>
    <d v="2018-01-29T00:00:00"/>
    <d v="2018-02-04T00:00:00"/>
    <s v="Planned leave"/>
    <n v="6"/>
    <s v="Lihar"/>
    <s v="Isla"/>
    <s v="George"/>
    <d v="1999-05-18T00:00:00"/>
    <d v="2008-03-24T00:00:00"/>
    <n v="9"/>
    <s v="Good"/>
    <s v="Worst"/>
    <s v="Excellent"/>
    <s v="Worst"/>
    <s v="Excellent"/>
  </r>
  <r>
    <n v="22"/>
    <s v="P.Shirisha"/>
    <s v="S1211"/>
    <s v="F"/>
    <n v="59"/>
    <s v="IT Services"/>
    <s v="Pune"/>
    <s v="India"/>
    <n v="4"/>
    <n v="3"/>
    <n v="5"/>
    <n v="3"/>
    <n v="3.75"/>
    <n v="3.75"/>
    <s v="Hemanth&amp;Salomi"/>
    <s v="3h"/>
    <s v="Soft skills Training"/>
    <d v="2018-01-30T00:00:00"/>
    <d v="2018-02-03T00:00:00"/>
    <s v="Planned leave"/>
    <n v="4"/>
    <s v="Harish"/>
    <s v="Amelia"/>
    <s v="George"/>
    <d v="1999-06-12T00:00:00"/>
    <d v="2008-05-03T00:00:00"/>
    <n v="9"/>
    <s v="Excellent"/>
    <s v="Worst"/>
    <s v="Excellent"/>
    <s v="Excellent"/>
    <s v="Good"/>
  </r>
  <r>
    <n v="23"/>
    <s v="M.Swathi"/>
    <s v="S1212"/>
    <s v="F"/>
    <n v="58"/>
    <s v="Learning and Development"/>
    <s v="Berlin"/>
    <s v="Germany"/>
    <n v="2"/>
    <n v="1"/>
    <n v="5"/>
    <n v="5"/>
    <n v="3.25"/>
    <n v="3.25"/>
    <s v="Hemanth&amp;Salomi"/>
    <s v="3h"/>
    <s v="Soft skills Training"/>
    <d v="2018-01-31T00:00:00"/>
    <d v="2018-02-02T00:00:00"/>
    <s v="Emergency leave"/>
    <n v="2"/>
    <s v="Roy"/>
    <s v="Harry"/>
    <s v="George"/>
    <d v="1999-07-07T00:00:00"/>
    <d v="2008-06-12T00:00:00"/>
    <n v="9"/>
    <s v="Good"/>
    <s v="Worst"/>
    <s v="Excellent"/>
    <s v="Good"/>
    <s v="Worst"/>
  </r>
  <r>
    <n v="24"/>
    <s v="K.Lavanya"/>
    <s v="S1213"/>
    <s v="M"/>
    <n v="37"/>
    <s v="Accounts and Finance"/>
    <s v="Caracas"/>
    <s v="Venizuela"/>
    <n v="4"/>
    <n v="2"/>
    <n v="1"/>
    <n v="3"/>
    <n v="2.5"/>
    <n v="2.5"/>
    <s v="Sathish&amp;Azim"/>
    <s v="4h"/>
    <s v="Technical skills Training"/>
    <d v="2018-02-01T00:00:00"/>
    <d v="2018-02-05T00:00:00"/>
    <s v="Maternity/Parental leave"/>
    <n v="34"/>
    <s v="Roy"/>
    <s v="Harry"/>
    <s v="George"/>
    <d v="1999-08-01T00:00:00"/>
    <d v="2008-07-22T00:00:00"/>
    <n v="9"/>
    <s v="Excellent"/>
    <s v="Excellent"/>
    <s v="Excellent"/>
    <s v="Better"/>
    <s v="Bad"/>
  </r>
  <r>
    <n v="25"/>
    <s v="O.Sruthi"/>
    <s v="S1214"/>
    <s v="F"/>
    <n v="21"/>
    <s v="IT Services"/>
    <s v="Lisboa"/>
    <s v="Portugal"/>
    <n v="5"/>
    <n v="5"/>
    <n v="2"/>
    <n v="1"/>
    <n v="3.25"/>
    <n v="3.25"/>
    <s v="Hemanth&amp;Salomi"/>
    <s v="3h"/>
    <s v="Soft skills Training"/>
    <d v="2018-02-02T00:00:00"/>
    <d v="2018-02-04T00:00:00"/>
    <s v="Maternity/Parental leave"/>
    <n v="32"/>
    <s v="Roy"/>
    <s v="Harry"/>
    <s v="George"/>
    <d v="1999-08-26T00:00:00"/>
    <d v="2008-08-31T00:00:00"/>
    <n v="9"/>
    <s v="Better"/>
    <s v="Bad"/>
    <s v="Good"/>
    <s v="Worst"/>
    <s v="Good"/>
  </r>
  <r>
    <n v="26"/>
    <s v="B.Pravalika"/>
    <s v="S1215"/>
    <s v="M"/>
    <n v="59"/>
    <s v="IT Services"/>
    <s v="Caracas"/>
    <s v="Venizuela"/>
    <n v="2"/>
    <n v="3"/>
    <n v="3"/>
    <n v="5"/>
    <n v="3.25"/>
    <n v="3.25"/>
    <s v="Hemanth&amp;Salomi"/>
    <s v="3h"/>
    <s v="Soft skills Training"/>
    <d v="2018-02-03T00:00:00"/>
    <d v="2018-02-09T00:00:00"/>
    <s v="Planned leave"/>
    <n v="6"/>
    <s v="Salomi"/>
    <s v="Harry"/>
    <s v="George"/>
    <d v="1999-09-20T00:00:00"/>
    <d v="2008-10-10T00:00:00"/>
    <n v="9"/>
    <s v="Excellent"/>
    <s v="Better"/>
    <s v="Bad"/>
    <s v="Excellent"/>
    <s v="Bad"/>
  </r>
  <r>
    <n v="27"/>
    <s v="M.Divya Kumari"/>
    <s v="S1216"/>
    <s v="M"/>
    <n v="29"/>
    <s v="Admin Department"/>
    <s v="London"/>
    <s v="UK"/>
    <n v="4"/>
    <n v="5"/>
    <n v="4"/>
    <n v="3"/>
    <n v="4"/>
    <n v="4"/>
    <s v="Santhosh&amp;Anudeep"/>
    <s v="3h"/>
    <s v="Job Training"/>
    <d v="2018-02-04T00:00:00"/>
    <d v="2018-02-11T00:00:00"/>
    <s v="Maternity/Parental leave"/>
    <n v="37"/>
    <s v="Rishitha"/>
    <s v="Isla"/>
    <s v="George"/>
    <d v="1999-10-15T00:00:00"/>
    <d v="2008-11-19T00:00:00"/>
    <n v="9"/>
    <s v="Better"/>
    <s v="Bad"/>
    <s v="Good"/>
    <s v="Bad"/>
    <s v="Excellent"/>
  </r>
  <r>
    <n v="28"/>
    <s v="P.Soumya"/>
    <s v="S1217"/>
    <s v="F"/>
    <n v="40"/>
    <s v="Research and Development"/>
    <s v="London"/>
    <s v="UK"/>
    <n v="5"/>
    <n v="5"/>
    <n v="4"/>
    <n v="5"/>
    <n v="4.75"/>
    <n v="4.75"/>
    <s v="Santhosh&amp;Anudeep"/>
    <s v="3h"/>
    <s v="Job Training"/>
    <d v="2018-02-05T00:00:00"/>
    <d v="2018-02-12T00:00:00"/>
    <s v="Maternity/Parental leave"/>
    <n v="37"/>
    <s v="Sathish"/>
    <s v="Charlie"/>
    <s v="George"/>
    <d v="1999-11-09T00:00:00"/>
    <d v="2008-12-29T00:00:00"/>
    <n v="9"/>
    <s v="Bad"/>
    <s v="Excellent"/>
    <s v="Better"/>
    <s v="Excellent"/>
    <s v="Worst"/>
  </r>
  <r>
    <n v="29"/>
    <s v="M.Shirisha"/>
    <s v="S1218"/>
    <s v="F"/>
    <n v="52"/>
    <s v="IT Services"/>
    <s v="Luknow"/>
    <s v="India"/>
    <n v="3"/>
    <n v="4"/>
    <n v="2"/>
    <n v="3"/>
    <n v="3"/>
    <n v="3"/>
    <s v="Hemanth&amp;Salomi"/>
    <s v="3h"/>
    <s v="Soft skills Training"/>
    <d v="2018-02-06T00:00:00"/>
    <d v="2018-02-12T00:00:00"/>
    <s v="Maternity/Parental leave"/>
    <n v="36"/>
    <s v="Rishitha"/>
    <s v="Isla"/>
    <s v="George"/>
    <d v="1999-12-04T00:00:00"/>
    <d v="2009-02-07T00:00:00"/>
    <n v="10"/>
    <s v="Better"/>
    <s v="Excellent"/>
    <s v="Bad"/>
    <s v="Bad"/>
    <s v="Excellent"/>
  </r>
  <r>
    <n v="30"/>
    <s v="E.Anusha"/>
    <s v="S1219"/>
    <s v="M"/>
    <n v="47"/>
    <s v="Sales and Marketing"/>
    <s v="Walla"/>
    <s v="Poland"/>
    <n v="5"/>
    <n v="1"/>
    <n v="4"/>
    <n v="1"/>
    <n v="2.75"/>
    <n v="2.75"/>
    <s v="Sathish&amp;Azim"/>
    <s v="4h"/>
    <s v="Technical skills Training"/>
    <d v="2018-02-07T00:00:00"/>
    <d v="2018-02-12T00:00:00"/>
    <s v="Emergency leave"/>
    <n v="5"/>
    <s v="Azim"/>
    <s v="Jacob"/>
    <s v="George"/>
    <d v="1999-12-29T00:00:00"/>
    <d v="2009-03-19T00:00:00"/>
    <n v="10"/>
    <s v="Worst"/>
    <s v="Excellent"/>
    <s v="Bad"/>
    <s v="Bad"/>
    <s v="Excellent"/>
  </r>
  <r>
    <n v="31"/>
    <s v="K.Krishnaveni"/>
    <s v="S1301"/>
    <s v="F"/>
    <n v="27"/>
    <s v="Product Development"/>
    <s v="Caracas"/>
    <s v="Venizuela"/>
    <n v="4"/>
    <n v="1"/>
    <n v="3"/>
    <n v="3"/>
    <n v="2.75"/>
    <n v="2.75"/>
    <s v="Sathish&amp;Azim"/>
    <s v="4h"/>
    <s v="Technical skills Training"/>
    <d v="2018-02-08T00:00:00"/>
    <d v="2018-02-11T00:00:00"/>
    <s v="Planned leave"/>
    <n v="3"/>
    <s v="Rishitha"/>
    <s v="Isla"/>
    <s v="George"/>
    <d v="2000-01-23T00:00:00"/>
    <d v="2009-04-28T00:00:00"/>
    <n v="9"/>
    <s v="Worst"/>
    <s v="Worst"/>
    <s v="Good"/>
    <s v="Good"/>
    <s v="Good"/>
  </r>
  <r>
    <n v="32"/>
    <s v="G.Kavya"/>
    <s v="S1302"/>
    <s v="M"/>
    <n v="33"/>
    <s v="Product Development"/>
    <s v="Hyderabad"/>
    <s v="India"/>
    <n v="4"/>
    <n v="4"/>
    <n v="3"/>
    <n v="1"/>
    <n v="3"/>
    <n v="3"/>
    <s v="Hemanth&amp;Salomi"/>
    <s v="3h"/>
    <s v="Soft skills Training"/>
    <d v="2018-02-09T00:00:00"/>
    <d v="2018-02-10T00:00:00"/>
    <s v="Maternity/Parental leave"/>
    <n v="31"/>
    <s v="Rajesh"/>
    <s v="Isla"/>
    <s v="George"/>
    <d v="2000-02-17T00:00:00"/>
    <d v="2009-06-07T00:00:00"/>
    <n v="9"/>
    <s v="Bad"/>
    <s v="Good"/>
    <s v="Good"/>
    <s v="Bad"/>
    <s v="Good"/>
  </r>
  <r>
    <n v="33"/>
    <s v="B.Ravali"/>
    <s v="S1303"/>
    <s v="M"/>
    <n v="34"/>
    <s v="Research and Development"/>
    <s v="New Delhi"/>
    <s v="India"/>
    <n v="1"/>
    <n v="3"/>
    <n v="1"/>
    <n v="1"/>
    <n v="1.5"/>
    <n v="1.5"/>
    <s v="Sathish&amp;Azim"/>
    <s v="4h"/>
    <s v="Technical skills Training"/>
    <d v="2018-02-10T00:00:00"/>
    <d v="2018-02-13T00:00:00"/>
    <s v="Planned leave"/>
    <n v="3"/>
    <s v="Sathish"/>
    <s v="Charlie"/>
    <s v="George"/>
    <d v="2000-03-13T00:00:00"/>
    <d v="2009-07-17T00:00:00"/>
    <n v="9"/>
    <s v="Better"/>
    <s v="Good"/>
    <s v="Excellent"/>
    <s v="Better"/>
    <s v="Worst"/>
  </r>
  <r>
    <n v="34"/>
    <s v="D.Shirisha"/>
    <s v="S1304"/>
    <s v="F"/>
    <n v="59"/>
    <s v="Sales and Marketing"/>
    <s v="Lisboa"/>
    <s v="Portugal"/>
    <n v="1"/>
    <n v="1"/>
    <n v="4"/>
    <n v="5"/>
    <n v="2.75"/>
    <n v="2.75"/>
    <s v="Sathish&amp;Azim"/>
    <s v="4h"/>
    <s v="Technical skills Training"/>
    <d v="2018-02-11T00:00:00"/>
    <d v="2018-02-16T00:00:00"/>
    <s v="Planned leave"/>
    <n v="5"/>
    <s v="Rishitha"/>
    <s v="Isla"/>
    <s v="George"/>
    <d v="2000-04-07T00:00:00"/>
    <d v="2009-08-26T00:00:00"/>
    <n v="9"/>
    <s v="Good"/>
    <s v="Good"/>
    <s v="Excellent"/>
    <s v="Better"/>
    <s v="Worst"/>
  </r>
  <r>
    <n v="35"/>
    <s v="G.Akhila"/>
    <s v="S1305"/>
    <s v="F"/>
    <n v="55"/>
    <s v="Product Development"/>
    <s v="Surat"/>
    <s v="India"/>
    <n v="5"/>
    <n v="3"/>
    <n v="1"/>
    <n v="3"/>
    <n v="3"/>
    <n v="3"/>
    <s v="Hemanth&amp;Salomi"/>
    <s v="3h"/>
    <s v="Soft skills Training"/>
    <d v="2018-02-12T00:00:00"/>
    <d v="2018-02-17T00:00:00"/>
    <s v="Planned leave"/>
    <n v="5"/>
    <s v="Lihar"/>
    <s v="Isla"/>
    <s v="George"/>
    <d v="2000-05-02T00:00:00"/>
    <d v="2009-10-05T00:00:00"/>
    <n v="9"/>
    <s v="Worst"/>
    <s v="Better"/>
    <s v="Bad"/>
    <s v="Good"/>
    <s v="Better"/>
  </r>
  <r>
    <n v="36"/>
    <s v="S.Divya"/>
    <s v="S1306"/>
    <s v="F"/>
    <n v="24"/>
    <s v="Accounts and Finance"/>
    <s v="Surat"/>
    <s v="India"/>
    <n v="3"/>
    <n v="3"/>
    <n v="3"/>
    <n v="2"/>
    <n v="2.75"/>
    <n v="2.75"/>
    <s v="Sathish&amp;Azim"/>
    <s v="4h"/>
    <s v="Technical skills Training"/>
    <d v="2018-02-13T00:00:00"/>
    <d v="2018-02-16T00:00:00"/>
    <s v="Planned leave"/>
    <n v="3"/>
    <s v="Harish"/>
    <s v="Amelia"/>
    <s v="George"/>
    <d v="2000-05-27T00:00:00"/>
    <d v="2009-11-14T00:00:00"/>
    <n v="9"/>
    <s v="Better"/>
    <s v="Better"/>
    <s v="Better"/>
    <s v="Bad"/>
    <s v="Good"/>
  </r>
  <r>
    <n v="37"/>
    <s v="K.Chandana"/>
    <s v="S1307"/>
    <s v="M"/>
    <n v="48"/>
    <s v="Research and Development"/>
    <s v="London"/>
    <s v="UK"/>
    <n v="3"/>
    <n v="5"/>
    <n v="2"/>
    <n v="3"/>
    <n v="3.25"/>
    <n v="3.25"/>
    <s v="Hemanth&amp;Salomi"/>
    <s v="3h"/>
    <s v="Soft skills Training"/>
    <d v="2018-02-14T00:00:00"/>
    <d v="2018-02-16T00:00:00"/>
    <s v="Planned leave"/>
    <n v="2"/>
    <s v="Harish"/>
    <s v="Amelia"/>
    <s v="George"/>
    <d v="2000-06-21T00:00:00"/>
    <d v="2009-12-24T00:00:00"/>
    <n v="9"/>
    <s v="Good"/>
    <s v="Good"/>
    <s v="Bad"/>
    <s v="Bad"/>
    <s v="Excellent"/>
  </r>
  <r>
    <n v="38"/>
    <s v="G.Veena"/>
    <s v="S1308"/>
    <s v="F"/>
    <n v="52"/>
    <s v="Accounts and Finance"/>
    <s v="Pune"/>
    <s v="India"/>
    <n v="1"/>
    <n v="5"/>
    <n v="1"/>
    <n v="1"/>
    <n v="2"/>
    <n v="2"/>
    <s v="Sathish&amp;Azim"/>
    <s v="4h"/>
    <s v="Technical skills Training"/>
    <d v="2018-02-15T00:00:00"/>
    <d v="2018-02-19T00:00:00"/>
    <s v="Planned leave"/>
    <n v="4"/>
    <s v="Rajesh"/>
    <s v="Isla"/>
    <s v="George"/>
    <d v="2000-07-16T00:00:00"/>
    <d v="2010-02-02T00:00:00"/>
    <n v="10"/>
    <s v="Good"/>
    <s v="Worst"/>
    <s v="Bad"/>
    <s v="Better"/>
    <s v="Bad"/>
  </r>
  <r>
    <n v="39"/>
    <s v="G.Mounika"/>
    <s v="S1309"/>
    <s v="M"/>
    <n v="25"/>
    <s v="Security and Transport"/>
    <s v="Chennai"/>
    <s v="India"/>
    <n v="2"/>
    <n v="4"/>
    <n v="4"/>
    <n v="4"/>
    <n v="3.5"/>
    <n v="3.5"/>
    <s v="Hemanth&amp;Salomi"/>
    <s v="3h"/>
    <s v="Soft skills Training"/>
    <d v="2018-02-16T00:00:00"/>
    <d v="2018-02-23T00:00:00"/>
    <s v="Planned leave"/>
    <n v="7"/>
    <s v="Aneela"/>
    <s v="Charlie"/>
    <s v="George"/>
    <d v="2000-08-10T00:00:00"/>
    <d v="2010-03-14T00:00:00"/>
    <n v="10"/>
    <s v="Bad"/>
    <s v="Worst"/>
    <s v="Excellent"/>
    <s v="Good"/>
    <s v="Better"/>
  </r>
  <r>
    <n v="40"/>
    <s v="B.Mounika"/>
    <s v="S1310"/>
    <s v="M"/>
    <n v="47"/>
    <s v="Sales and Marketing"/>
    <s v="Bhopal"/>
    <s v="India"/>
    <n v="3"/>
    <n v="4"/>
    <n v="1"/>
    <n v="3"/>
    <n v="2.75"/>
    <n v="2.75"/>
    <s v="Sathish&amp;Azim"/>
    <s v="4h"/>
    <s v="Technical skills Training"/>
    <d v="2018-02-17T00:00:00"/>
    <d v="2018-02-24T00:00:00"/>
    <s v="Emergency leave"/>
    <n v="7"/>
    <s v="Arundathi"/>
    <s v="Jacob"/>
    <s v="George"/>
    <d v="2000-09-04T00:00:00"/>
    <d v="2010-04-23T00:00:00"/>
    <n v="10"/>
    <s v="Bad"/>
    <s v="Excellent"/>
    <s v="Good"/>
    <s v="Worst"/>
    <s v="Bad"/>
  </r>
  <r>
    <n v="41"/>
    <s v="K.Sushma"/>
    <s v="S1311"/>
    <s v="M"/>
    <n v="39"/>
    <s v="Infrastructures"/>
    <s v="Caracas"/>
    <s v="Venizuela"/>
    <n v="5"/>
    <n v="5"/>
    <n v="2"/>
    <n v="3"/>
    <n v="3.75"/>
    <n v="3.75"/>
    <s v="Hemanth&amp;Salomi"/>
    <s v="3h"/>
    <s v="Soft skills Training"/>
    <d v="2018-02-18T00:00:00"/>
    <d v="2018-02-23T00:00:00"/>
    <s v="Maternity/Parental leave"/>
    <n v="35"/>
    <s v="Harika"/>
    <s v="Amelia"/>
    <s v="George"/>
    <d v="2000-09-29T00:00:00"/>
    <d v="2010-06-02T00:00:00"/>
    <n v="10"/>
    <s v="Good"/>
    <s v="Worst"/>
    <s v="Good"/>
    <s v="Bad"/>
    <s v="Good"/>
  </r>
  <r>
    <n v="42"/>
    <s v="J.Uma"/>
    <s v="S1312"/>
    <s v="F"/>
    <n v="24"/>
    <s v="Accounts and Finance"/>
    <s v="Mannheim"/>
    <s v="Germany"/>
    <n v="3"/>
    <n v="5"/>
    <n v="1"/>
    <n v="5"/>
    <n v="3.5"/>
    <n v="3.5"/>
    <s v="Hemanth&amp;Salomi"/>
    <s v="3h"/>
    <s v="Soft skills Training"/>
    <d v="2018-02-19T00:00:00"/>
    <d v="2018-02-21T00:00:00"/>
    <s v="Maternity/Parental leave"/>
    <n v="32"/>
    <s v="Rishitha"/>
    <s v="Isla"/>
    <s v="George"/>
    <d v="2000-10-24T00:00:00"/>
    <d v="2010-07-12T00:00:00"/>
    <n v="10"/>
    <s v="Bad"/>
    <s v="Good"/>
    <s v="Excellent"/>
    <s v="Bad"/>
    <s v="Better"/>
  </r>
  <r>
    <n v="43"/>
    <s v="B.Manusha"/>
    <s v="S1313"/>
    <s v="M"/>
    <n v="32"/>
    <s v="HR"/>
    <s v="New Delhi"/>
    <s v="India"/>
    <n v="4"/>
    <n v="3"/>
    <n v="2"/>
    <n v="3"/>
    <n v="3"/>
    <n v="3"/>
    <s v="Hemanth&amp;Salomi"/>
    <s v="3h"/>
    <s v="Soft skills Training"/>
    <d v="2018-02-20T00:00:00"/>
    <d v="2018-02-27T00:00:00"/>
    <s v="Planned leave"/>
    <n v="7"/>
    <s v="Azim"/>
    <s v="Jacob"/>
    <s v="George"/>
    <d v="2000-11-18T00:00:00"/>
    <d v="2010-08-21T00:00:00"/>
    <n v="10"/>
    <s v="Worst"/>
    <s v="Excellent"/>
    <s v="Worst"/>
    <s v="Bad"/>
    <s v="Bad"/>
  </r>
  <r>
    <n v="44"/>
    <s v="B.Joythi"/>
    <s v="S1314"/>
    <s v="F"/>
    <n v="40"/>
    <s v="HR"/>
    <s v="Madrid"/>
    <s v="Span"/>
    <n v="1"/>
    <n v="4"/>
    <n v="1"/>
    <n v="3"/>
    <n v="2.25"/>
    <n v="2.25"/>
    <s v="Sathish&amp;Azim"/>
    <s v="4h"/>
    <s v="Technical skills Training"/>
    <d v="2018-02-21T00:00:00"/>
    <d v="2018-02-28T00:00:00"/>
    <s v="Emergency leave"/>
    <n v="7"/>
    <s v="Rishitha"/>
    <s v="Isla"/>
    <s v="George"/>
    <d v="2000-12-13T00:00:00"/>
    <d v="2010-09-30T00:00:00"/>
    <n v="10"/>
    <s v="Excellent"/>
    <s v="Bad"/>
    <s v="Bad"/>
    <s v="Better"/>
    <s v="Good"/>
  </r>
  <r>
    <n v="45"/>
    <s v="M.Vaishnavi"/>
    <s v="S1315"/>
    <s v="M"/>
    <n v="52"/>
    <s v="Product Development"/>
    <s v="Bengalore"/>
    <s v="India"/>
    <n v="1"/>
    <n v="3"/>
    <n v="3"/>
    <n v="2"/>
    <n v="2.25"/>
    <n v="2.25"/>
    <s v="Sathish&amp;Azim"/>
    <s v="4h"/>
    <s v="Technical skills Training"/>
    <d v="2018-02-22T00:00:00"/>
    <d v="2018-02-27T00:00:00"/>
    <s v="Planned leave"/>
    <n v="5"/>
    <s v="Rajesh"/>
    <s v="Isla"/>
    <s v="George"/>
    <d v="2001-01-07T00:00:00"/>
    <d v="2010-11-09T00:00:00"/>
    <n v="9"/>
    <s v="Worst"/>
    <s v="Excellent"/>
    <s v="Worst"/>
    <s v="Good"/>
    <s v="Better"/>
  </r>
  <r>
    <n v="46"/>
    <s v="D.Apranitha"/>
    <s v="S1316"/>
    <s v="M"/>
    <n v="60"/>
    <s v="Accounts and Finance"/>
    <s v="Kochi"/>
    <s v="India"/>
    <n v="5"/>
    <n v="5"/>
    <n v="5"/>
    <n v="5"/>
    <n v="5"/>
    <n v="5"/>
    <s v="David&amp;Lihar"/>
    <s v="2h"/>
    <s v="Promotional Training"/>
    <d v="2018-02-23T00:00:00"/>
    <d v="2018-02-28T00:00:00"/>
    <s v="Maternity/Parental leave"/>
    <n v="35"/>
    <s v="Harish"/>
    <s v="Amelia"/>
    <s v="George"/>
    <d v="2001-02-01T00:00:00"/>
    <d v="2010-12-19T00:00:00"/>
    <n v="9"/>
    <s v="Excellent"/>
    <s v="Good"/>
    <s v="Bad"/>
    <s v="Better"/>
    <s v="Good"/>
  </r>
  <r>
    <n v="47"/>
    <s v="U.Uma"/>
    <s v="S1317"/>
    <s v="M"/>
    <n v="40"/>
    <s v="HR"/>
    <s v="Kochi"/>
    <s v="India"/>
    <n v="4"/>
    <n v="5"/>
    <n v="3"/>
    <n v="5"/>
    <n v="4.25"/>
    <n v="4.25"/>
    <s v="Santhosh&amp;Anudeep"/>
    <s v="3h"/>
    <s v="Job Training"/>
    <d v="2018-02-24T00:00:00"/>
    <d v="2018-02-25T00:00:00"/>
    <s v="Maternity/Parental leave"/>
    <n v="31"/>
    <s v="Sathish"/>
    <s v="Charlie"/>
    <s v="George"/>
    <d v="2001-02-26T00:00:00"/>
    <d v="2011-01-28T00:00:00"/>
    <n v="10"/>
    <s v="Good"/>
    <s v="Bad"/>
    <s v="Good"/>
    <s v="Bad"/>
    <s v="Bad"/>
  </r>
  <r>
    <n v="48"/>
    <s v="A.Tejasri"/>
    <s v="S1318"/>
    <s v="F"/>
    <n v="41"/>
    <s v="Security and Transport"/>
    <s v="Kolkata"/>
    <s v="India"/>
    <n v="4"/>
    <n v="1"/>
    <n v="3"/>
    <n v="3"/>
    <n v="2.75"/>
    <n v="2.75"/>
    <s v="Sathish&amp;Azim"/>
    <s v="4h"/>
    <s v="Technical skills Training"/>
    <d v="2018-02-25T00:00:00"/>
    <d v="2018-02-26T00:00:00"/>
    <s v="Emergency leave"/>
    <n v="1"/>
    <s v="Harish"/>
    <s v="Amelia"/>
    <s v="George"/>
    <d v="2001-03-23T00:00:00"/>
    <d v="2011-03-09T00:00:00"/>
    <n v="10"/>
    <s v="Worst"/>
    <s v="Worst"/>
    <s v="Good"/>
    <s v="Worst"/>
    <s v="Bad"/>
  </r>
  <r>
    <n v="49"/>
    <s v="S.Ramya"/>
    <s v="S1319"/>
    <s v="M"/>
    <n v="46"/>
    <s v="Product Development"/>
    <s v="Chennai"/>
    <s v="India"/>
    <n v="5"/>
    <n v="2"/>
    <n v="5"/>
    <n v="1"/>
    <n v="3.25"/>
    <n v="3.25"/>
    <s v="Hemanth&amp;Salomi"/>
    <s v="3h"/>
    <s v="Soft skills Training"/>
    <d v="2018-02-26T00:00:00"/>
    <d v="2018-03-04T00:00:00"/>
    <s v="Emergency leave"/>
    <n v="6"/>
    <s v="Arundathi"/>
    <s v="Jacob"/>
    <s v="George"/>
    <d v="2001-04-17T00:00:00"/>
    <d v="2011-04-18T00:00:00"/>
    <n v="10"/>
    <s v="Excellent"/>
    <s v="Worst"/>
    <s v="Worst"/>
    <s v="Worst"/>
    <s v="Bad"/>
  </r>
  <r>
    <n v="50"/>
    <s v="S.Krishnaveni"/>
    <s v="S1320"/>
    <s v="F"/>
    <n v="54"/>
    <s v="Infrastructures"/>
    <s v="Berlin"/>
    <s v="Germany"/>
    <n v="5"/>
    <n v="2"/>
    <n v="4"/>
    <n v="3"/>
    <n v="3.5"/>
    <n v="3.5"/>
    <s v="Hemanth&amp;Salomi"/>
    <s v="3h"/>
    <s v="Soft skills Training"/>
    <d v="2018-02-27T00:00:00"/>
    <d v="2018-03-06T00:00:00"/>
    <s v="Emergency leave"/>
    <n v="7"/>
    <s v="Santhosh"/>
    <s v="Harry"/>
    <s v="George"/>
    <d v="2001-05-12T00:00:00"/>
    <d v="2011-05-28T00:00:00"/>
    <n v="10"/>
    <s v="Good"/>
    <s v="Bad"/>
    <s v="Worst"/>
    <s v="Worst"/>
    <s v="Good"/>
  </r>
  <r>
    <n v="51"/>
    <s v="D. Navya Sri"/>
    <s v="S1401"/>
    <s v="M"/>
    <n v="35"/>
    <s v="Learning and Development"/>
    <s v="London"/>
    <s v="UK"/>
    <n v="4"/>
    <n v="2"/>
    <n v="4"/>
    <n v="3"/>
    <n v="3.25"/>
    <n v="3.25"/>
    <s v="Hemanth&amp;Salomi"/>
    <s v="3h"/>
    <s v="Soft skills Training"/>
    <d v="2018-02-28T00:00:00"/>
    <d v="2018-03-05T00:00:00"/>
    <s v="Planned leave"/>
    <n v="5"/>
    <s v="Santhosh"/>
    <s v="Harry"/>
    <s v="George"/>
    <d v="2001-06-06T00:00:00"/>
    <d v="2011-07-07T00:00:00"/>
    <n v="10"/>
    <s v="Worst"/>
    <s v="Bad"/>
    <s v="Worst"/>
    <s v="Excellent"/>
    <s v="Excellent"/>
  </r>
  <r>
    <n v="52"/>
    <s v="G. Priyadarshini"/>
    <s v="S1402"/>
    <s v="F"/>
    <n v="56"/>
    <s v="IT Services"/>
    <s v="London"/>
    <s v="UK"/>
    <n v="2"/>
    <n v="4"/>
    <n v="5"/>
    <n v="3"/>
    <n v="3.5"/>
    <n v="3.5"/>
    <s v="Hemanth&amp;Salomi"/>
    <s v="3h"/>
    <s v="Soft skills Training"/>
    <d v="2018-03-01T00:00:00"/>
    <d v="2018-03-05T00:00:00"/>
    <s v="Planned leave"/>
    <n v="4"/>
    <s v="Anudeep"/>
    <s v="Charlie"/>
    <s v="George"/>
    <d v="2001-07-01T00:00:00"/>
    <d v="2011-08-16T00:00:00"/>
    <n v="10"/>
    <s v="Better"/>
    <s v="Bad"/>
    <s v="Worst"/>
    <s v="Bad"/>
    <s v="Better"/>
  </r>
  <r>
    <n v="53"/>
    <s v="T.Divya"/>
    <s v="S1403"/>
    <s v="M"/>
    <n v="42"/>
    <s v="Infrastructures"/>
    <s v="Surat"/>
    <s v="India"/>
    <n v="2"/>
    <n v="2"/>
    <n v="5"/>
    <n v="4"/>
    <n v="3.25"/>
    <n v="3.25"/>
    <s v="Hemanth&amp;Salomi"/>
    <s v="3h"/>
    <s v="Soft skills Training"/>
    <d v="2018-03-02T00:00:00"/>
    <d v="2018-03-06T00:00:00"/>
    <s v="Emergency leave"/>
    <n v="4"/>
    <s v="Hemanth"/>
    <s v="Amelia"/>
    <s v="George"/>
    <d v="2001-07-26T00:00:00"/>
    <d v="2011-09-25T00:00:00"/>
    <n v="10"/>
    <s v="Better"/>
    <s v="Better"/>
    <s v="Worst"/>
    <s v="Worst"/>
    <s v="Worst"/>
  </r>
  <r>
    <n v="54"/>
    <s v="R. Padma"/>
    <s v="S1404"/>
    <s v="F"/>
    <n v="32"/>
    <s v="HR"/>
    <s v="Kolkata"/>
    <s v="India"/>
    <n v="2"/>
    <n v="5"/>
    <n v="4"/>
    <n v="3"/>
    <n v="3.5"/>
    <n v="3.5"/>
    <s v="Hemanth&amp;Salomi"/>
    <s v="3h"/>
    <s v="Soft skills Training"/>
    <d v="2018-03-03T00:00:00"/>
    <d v="2018-03-04T00:00:00"/>
    <s v="Maternity/Parental leave"/>
    <n v="31"/>
    <s v="Salomi"/>
    <s v="Harry"/>
    <s v="George"/>
    <d v="2001-08-20T00:00:00"/>
    <d v="2011-11-04T00:00:00"/>
    <n v="10"/>
    <s v="Excellent"/>
    <s v="Better"/>
    <s v="Good"/>
    <s v="Worst"/>
    <s v="Good"/>
  </r>
  <r>
    <n v="55"/>
    <s v="Ch. Triveni"/>
    <s v="S1405"/>
    <s v="M"/>
    <n v="54"/>
    <s v="Learning and Development"/>
    <s v="London"/>
    <s v="UK"/>
    <n v="3"/>
    <n v="1"/>
    <n v="1"/>
    <n v="5"/>
    <n v="2.5"/>
    <n v="2.5"/>
    <s v="Sathish&amp;Azim"/>
    <s v="4h"/>
    <s v="Technical skills Training"/>
    <d v="2018-03-04T00:00:00"/>
    <d v="2018-03-07T00:00:00"/>
    <s v="Maternity/Parental leave"/>
    <n v="33"/>
    <s v="Harika"/>
    <s v="Amelia"/>
    <s v="George"/>
    <d v="2001-09-14T00:00:00"/>
    <d v="2011-12-14T00:00:00"/>
    <n v="10"/>
    <s v="Good"/>
    <s v="Bad"/>
    <s v="Worst"/>
    <s v="Bad"/>
    <s v="Good"/>
  </r>
  <r>
    <n v="56"/>
    <s v="Ch. Sandya Rani"/>
    <s v="S1406"/>
    <s v="F"/>
    <n v="51"/>
    <s v="Admin Department"/>
    <s v="Jaipur"/>
    <s v="India"/>
    <n v="5"/>
    <n v="5"/>
    <n v="5"/>
    <n v="3"/>
    <n v="4.5"/>
    <n v="4.5"/>
    <s v="Santhosh&amp;Anudeep"/>
    <s v="3h"/>
    <s v="Job Training"/>
    <d v="2018-03-05T00:00:00"/>
    <d v="2018-03-12T00:00:00"/>
    <s v="Planned leave"/>
    <n v="7"/>
    <s v="Salomi"/>
    <s v="Harry"/>
    <s v="George"/>
    <d v="2001-10-09T00:00:00"/>
    <d v="2012-01-23T00:00:00"/>
    <n v="11"/>
    <s v="Good"/>
    <s v="Bad"/>
    <s v="Good"/>
    <s v="Better"/>
    <s v="Good"/>
  </r>
  <r>
    <n v="57"/>
    <s v="D. Pravallika"/>
    <s v="S1407"/>
    <s v="F"/>
    <n v="30"/>
    <s v="Research and Development"/>
    <s v="Kolkata"/>
    <s v="India"/>
    <n v="1"/>
    <n v="2"/>
    <n v="1"/>
    <n v="1"/>
    <n v="1.25"/>
    <n v="1.25"/>
    <s v="Sathish&amp;Azim"/>
    <s v="4h"/>
    <s v="Technical skills Training"/>
    <d v="2018-03-06T00:00:00"/>
    <d v="2018-03-10T00:00:00"/>
    <s v="Emergency leave"/>
    <n v="4"/>
    <s v="Aneela"/>
    <s v="Charlie"/>
    <s v="George"/>
    <d v="2001-11-03T00:00:00"/>
    <d v="2012-03-03T00:00:00"/>
    <n v="11"/>
    <s v="Excellent"/>
    <s v="Worst"/>
    <s v="Better"/>
    <s v="Excellent"/>
    <s v="Worst"/>
  </r>
  <r>
    <n v="58"/>
    <s v="K. Alekya"/>
    <s v="S1408"/>
    <s v="F"/>
    <n v="58"/>
    <s v="Product Development"/>
    <s v="Mumbai"/>
    <s v="India"/>
    <n v="1"/>
    <n v="4"/>
    <n v="1"/>
    <n v="1"/>
    <n v="1.75"/>
    <n v="1.75"/>
    <s v="Sathish&amp;Azim"/>
    <s v="4h"/>
    <s v="Technical skills Training"/>
    <d v="2018-03-07T00:00:00"/>
    <d v="2018-03-13T00:00:00"/>
    <s v="Maternity/Parental leave"/>
    <n v="36"/>
    <s v="David"/>
    <s v="Jacob"/>
    <s v="George"/>
    <d v="2001-11-28T00:00:00"/>
    <d v="2012-04-12T00:00:00"/>
    <n v="11"/>
    <s v="Excellent"/>
    <s v="Better"/>
    <s v="Good"/>
    <s v="Better"/>
    <s v="Better"/>
  </r>
  <r>
    <n v="59"/>
    <s v="K. Anusha"/>
    <s v="S1409"/>
    <s v="M"/>
    <n v="48"/>
    <s v="Security and Transport"/>
    <s v="Madrid"/>
    <s v="Span"/>
    <n v="2"/>
    <n v="5"/>
    <n v="4"/>
    <n v="3"/>
    <n v="3.5"/>
    <n v="3.5"/>
    <s v="Hemanth&amp;Salomi"/>
    <s v="3h"/>
    <s v="Soft skills Training"/>
    <d v="2018-03-08T00:00:00"/>
    <d v="2018-03-14T00:00:00"/>
    <s v="Planned leave"/>
    <n v="6"/>
    <s v="Harika"/>
    <s v="Amelia"/>
    <s v="George"/>
    <d v="2001-12-23T00:00:00"/>
    <d v="2012-05-22T00:00:00"/>
    <n v="11"/>
    <s v="Good"/>
    <s v="Better"/>
    <s v="Better"/>
    <s v="Worst"/>
    <s v="Excellent"/>
  </r>
  <r>
    <n v="60"/>
    <s v="K. Esther Rani"/>
    <s v="S1410"/>
    <s v="M"/>
    <n v="43"/>
    <s v="Admin Department"/>
    <s v="Madrid"/>
    <s v="Span"/>
    <n v="1"/>
    <n v="5"/>
    <n v="4"/>
    <n v="2"/>
    <n v="3"/>
    <n v="3"/>
    <s v="Hemanth&amp;Salomi"/>
    <s v="3h"/>
    <s v="Soft skills Training"/>
    <d v="2018-03-09T00:00:00"/>
    <d v="2018-03-11T00:00:00"/>
    <s v="Maternity/Parental leave"/>
    <n v="32"/>
    <s v="Anudeep"/>
    <s v="Charlie"/>
    <s v="George"/>
    <d v="2002-01-17T00:00:00"/>
    <d v="2012-07-01T00:00:00"/>
    <n v="10"/>
    <s v="Bad"/>
    <s v="Better"/>
    <s v="Good"/>
    <s v="Excellent"/>
    <s v="Worst"/>
  </r>
  <r>
    <n v="61"/>
    <s v="L. Devi"/>
    <s v="S1411"/>
    <s v="M"/>
    <n v="27"/>
    <s v="Sales and Marketing"/>
    <s v="Lisboa"/>
    <s v="Portugal"/>
    <n v="1"/>
    <n v="5"/>
    <n v="5"/>
    <n v="4"/>
    <n v="3.75"/>
    <n v="3.75"/>
    <s v="Hemanth&amp;Salomi"/>
    <s v="3h"/>
    <s v="Soft skills Training"/>
    <d v="2018-03-10T00:00:00"/>
    <d v="2018-03-11T00:00:00"/>
    <s v="Planned leave"/>
    <n v="1"/>
    <s v="Azim"/>
    <s v="Jacob"/>
    <s v="George"/>
    <d v="2002-02-11T00:00:00"/>
    <d v="2012-08-10T00:00:00"/>
    <n v="10"/>
    <s v="Worst"/>
    <s v="Better"/>
    <s v="Worst"/>
    <s v="Excellent"/>
    <s v="Worst"/>
  </r>
  <r>
    <n v="62"/>
    <s v="L. Tejaswini"/>
    <s v="S1412"/>
    <s v="M"/>
    <n v="47"/>
    <s v="Product Development"/>
    <s v="Kolkata"/>
    <s v="India"/>
    <n v="1"/>
    <n v="1"/>
    <n v="1"/>
    <n v="1"/>
    <n v="1"/>
    <n v="1"/>
    <s v="Sathish&amp;Azim"/>
    <s v="4h"/>
    <s v="Technical skills Training"/>
    <d v="2018-03-11T00:00:00"/>
    <d v="2018-03-15T00:00:00"/>
    <s v="Maternity/Parental leave"/>
    <n v="34"/>
    <s v="David"/>
    <s v="Jacob"/>
    <s v="George"/>
    <d v="2002-03-08T00:00:00"/>
    <d v="2012-09-19T00:00:00"/>
    <n v="10"/>
    <s v="Better"/>
    <s v="Good"/>
    <s v="Good"/>
    <s v="Better"/>
    <s v="Good"/>
  </r>
  <r>
    <n v="63"/>
    <s v="P. Bhavani"/>
    <s v="S1413"/>
    <s v="F"/>
    <n v="45"/>
    <s v="Infrastructures"/>
    <s v="Kolkata"/>
    <s v="India"/>
    <n v="5"/>
    <n v="5"/>
    <n v="2"/>
    <n v="5"/>
    <n v="4.25"/>
    <n v="4.25"/>
    <s v="Santhosh&amp;Anudeep"/>
    <s v="3h"/>
    <s v="Job Training"/>
    <d v="2018-03-12T00:00:00"/>
    <d v="2018-03-16T00:00:00"/>
    <s v="Maternity/Parental leave"/>
    <n v="34"/>
    <s v="Azim"/>
    <s v="Jacob"/>
    <s v="George"/>
    <d v="2002-04-02T00:00:00"/>
    <d v="2012-10-29T00:00:00"/>
    <n v="10"/>
    <s v="Good"/>
    <s v="Excellent"/>
    <s v="Bad"/>
    <s v="Better"/>
    <s v="Worst"/>
  </r>
  <r>
    <n v="64"/>
    <s v="P. Manisha"/>
    <s v="S1414"/>
    <s v="M"/>
    <n v="32"/>
    <s v="Sales and Marketing"/>
    <s v="Mannheim"/>
    <s v="Germany"/>
    <n v="3"/>
    <n v="3"/>
    <n v="1"/>
    <n v="4"/>
    <n v="2.75"/>
    <n v="2.75"/>
    <s v="Sathish&amp;Azim"/>
    <s v="4h"/>
    <s v="Technical skills Training"/>
    <d v="2018-03-13T00:00:00"/>
    <d v="2018-03-17T00:00:00"/>
    <s v="Emergency leave"/>
    <n v="4"/>
    <s v="Salomi"/>
    <s v="Harry"/>
    <s v="George"/>
    <d v="2002-04-27T00:00:00"/>
    <d v="2012-12-08T00:00:00"/>
    <n v="10"/>
    <s v="Worst"/>
    <s v="Excellent"/>
    <s v="Bad"/>
    <s v="Excellent"/>
    <s v="Excellent"/>
  </r>
  <r>
    <n v="65"/>
    <s v="P. Shirisha"/>
    <s v="S1415"/>
    <s v="M"/>
    <n v="40"/>
    <s v="Learning and Development"/>
    <s v="Madrid"/>
    <s v="Span"/>
    <n v="1"/>
    <n v="1"/>
    <n v="2"/>
    <n v="4"/>
    <n v="2"/>
    <n v="2"/>
    <s v="Sathish&amp;Azim"/>
    <s v="4h"/>
    <s v="Technical skills Training"/>
    <d v="2018-03-14T00:00:00"/>
    <d v="2018-03-19T00:00:00"/>
    <s v="Emergency leave"/>
    <n v="5"/>
    <s v="Harika"/>
    <s v="Amelia"/>
    <s v="George"/>
    <d v="2002-05-22T00:00:00"/>
    <d v="2013-01-17T00:00:00"/>
    <n v="11"/>
    <s v="Excellent"/>
    <s v="Worst"/>
    <s v="Better"/>
    <s v="Worst"/>
    <s v="Excellent"/>
  </r>
  <r>
    <n v="66"/>
    <s v="Sk. Neelofar"/>
    <s v="S1416"/>
    <s v="M"/>
    <n v="60"/>
    <s v="IT Services"/>
    <s v="Lisboa"/>
    <s v="Portugal"/>
    <n v="5"/>
    <n v="5"/>
    <n v="5"/>
    <n v="5"/>
    <n v="5"/>
    <n v="5"/>
    <s v="David&amp;Lihar"/>
    <s v="2h"/>
    <s v="Promotional Training"/>
    <d v="2018-03-15T00:00:00"/>
    <d v="2018-03-21T00:00:00"/>
    <s v="Planned leave"/>
    <n v="6"/>
    <s v="David"/>
    <s v="Jacob"/>
    <s v="George"/>
    <d v="2002-06-16T00:00:00"/>
    <d v="2013-02-26T00:00:00"/>
    <n v="11"/>
    <s v="Excellent"/>
    <s v="Worst"/>
    <s v="Excellent"/>
    <s v="Bad"/>
    <s v="Bad"/>
  </r>
  <r>
    <n v="67"/>
    <s v="T. Pavani"/>
    <s v="S1417"/>
    <s v="M"/>
    <n v="23"/>
    <s v="HR"/>
    <s v="London"/>
    <s v="UK"/>
    <n v="5"/>
    <n v="3"/>
    <n v="5"/>
    <n v="4"/>
    <n v="4.25"/>
    <n v="4.25"/>
    <s v="Santhosh&amp;Anudeep"/>
    <s v="3h"/>
    <s v="Job Training"/>
    <d v="2018-03-16T00:00:00"/>
    <d v="2018-03-18T00:00:00"/>
    <s v="Emergency leave"/>
    <n v="2"/>
    <s v="Aneela"/>
    <s v="Charlie"/>
    <s v="George"/>
    <d v="2002-07-11T00:00:00"/>
    <d v="2013-04-07T00:00:00"/>
    <n v="11"/>
    <s v="Good"/>
    <s v="Good"/>
    <s v="Better"/>
    <s v="Bad"/>
    <s v="Excellent"/>
  </r>
  <r>
    <n v="68"/>
    <s v="T. Kalpana"/>
    <s v="S1418"/>
    <s v="F"/>
    <n v="51"/>
    <s v="Sales and Marketing"/>
    <s v="Chennai"/>
    <s v="India"/>
    <n v="2"/>
    <n v="5"/>
    <n v="3"/>
    <n v="5"/>
    <n v="3.75"/>
    <n v="3.75"/>
    <s v="Hemanth&amp;Salomi"/>
    <s v="3h"/>
    <s v="Soft skills Training"/>
    <d v="2018-03-17T00:00:00"/>
    <d v="2018-03-19T00:00:00"/>
    <s v="Maternity/Parental leave"/>
    <n v="32"/>
    <s v="Roy"/>
    <s v="Harry"/>
    <s v="George"/>
    <d v="2002-08-05T00:00:00"/>
    <d v="2013-05-17T00:00:00"/>
    <n v="11"/>
    <s v="Worst"/>
    <s v="Bad"/>
    <s v="Bad"/>
    <s v="Good"/>
    <s v="Better"/>
  </r>
  <r>
    <n v="69"/>
    <s v="T. Rajani"/>
    <s v="S1419"/>
    <s v="F"/>
    <n v="60"/>
    <s v="Admin Department"/>
    <s v="Bhopal"/>
    <s v="India"/>
    <n v="2"/>
    <n v="3"/>
    <n v="3"/>
    <n v="4"/>
    <n v="3"/>
    <n v="3"/>
    <s v="Hemanth&amp;Salomi"/>
    <s v="3h"/>
    <s v="Soft skills Training"/>
    <d v="2018-03-18T00:00:00"/>
    <d v="2018-03-24T00:00:00"/>
    <s v="Maternity/Parental leave"/>
    <n v="36"/>
    <s v="Rajesh"/>
    <s v="Isla"/>
    <s v="George"/>
    <d v="2002-08-30T00:00:00"/>
    <d v="2013-06-26T00:00:00"/>
    <n v="11"/>
    <s v="Better"/>
    <s v="Worst"/>
    <s v="Worst"/>
    <s v="Good"/>
    <s v="Better"/>
  </r>
  <r>
    <n v="70"/>
    <s v="V. Swathi"/>
    <s v="S1420"/>
    <s v="M"/>
    <n v="49"/>
    <s v="Product Development"/>
    <s v="London"/>
    <s v="UK"/>
    <n v="5"/>
    <n v="1"/>
    <n v="3"/>
    <n v="3"/>
    <n v="3"/>
    <n v="3"/>
    <s v="Hemanth&amp;Salomi"/>
    <s v="3h"/>
    <s v="Soft skills Training"/>
    <d v="2018-03-19T00:00:00"/>
    <d v="2018-03-26T00:00:00"/>
    <s v="Planned leave"/>
    <n v="7"/>
    <s v="Aneela"/>
    <s v="Charlie"/>
    <s v="George"/>
    <d v="2002-09-24T00:00:00"/>
    <d v="2013-08-05T00:00:00"/>
    <n v="11"/>
    <s v="Worst"/>
    <s v="Good"/>
    <s v="Good"/>
    <s v="Better"/>
    <s v="Bad"/>
  </r>
  <r>
    <n v="71"/>
    <s v="V. Ramadevi"/>
    <s v="S1421"/>
    <s v="M"/>
    <n v="49"/>
    <s v="Security and Transport"/>
    <s v="Jaipur"/>
    <s v="India"/>
    <n v="4"/>
    <n v="1"/>
    <n v="2"/>
    <n v="1"/>
    <n v="2"/>
    <n v="2"/>
    <s v="Sathish&amp;Azim"/>
    <s v="4h"/>
    <s v="Technical skills Training"/>
    <d v="2018-03-20T00:00:00"/>
    <d v="2018-03-26T00:00:00"/>
    <s v="Planned leave"/>
    <n v="6"/>
    <s v="Anudeep"/>
    <s v="Charlie"/>
    <s v="George"/>
    <d v="2002-10-19T00:00:00"/>
    <d v="2013-09-14T00:00:00"/>
    <n v="11"/>
    <s v="Better"/>
    <s v="Better"/>
    <s v="Bad"/>
    <s v="Good"/>
    <s v="Good"/>
  </r>
  <r>
    <n v="72"/>
    <s v="K. Ramya Sri"/>
    <s v="S1422"/>
    <s v="F"/>
    <n v="40"/>
    <s v="Accounts and Finance"/>
    <s v="Luknow"/>
    <s v="India"/>
    <n v="4"/>
    <n v="3"/>
    <n v="2"/>
    <n v="3"/>
    <n v="3"/>
    <n v="3"/>
    <s v="Hemanth&amp;Salomi"/>
    <s v="3h"/>
    <s v="Soft skills Training"/>
    <d v="2018-03-21T00:00:00"/>
    <d v="2018-03-22T00:00:00"/>
    <s v="Maternity/Parental leave"/>
    <n v="31"/>
    <s v="David"/>
    <s v="Jacob"/>
    <s v="George"/>
    <d v="2002-11-13T00:00:00"/>
    <d v="2013-10-24T00:00:00"/>
    <n v="11"/>
    <s v="Bad"/>
    <s v="Excellent"/>
    <s v="Good"/>
    <s v="Worst"/>
    <s v="Excellent"/>
  </r>
  <r>
    <n v="73"/>
    <s v="A.Manisha"/>
    <s v="S1501"/>
    <s v="M"/>
    <n v="37"/>
    <s v="Product Development"/>
    <s v="New Delhi"/>
    <s v="India"/>
    <n v="2"/>
    <n v="5"/>
    <n v="4"/>
    <n v="2"/>
    <n v="3.25"/>
    <n v="3.25"/>
    <s v="Hemanth&amp;Salomi"/>
    <s v="3h"/>
    <s v="Soft skills Training"/>
    <d v="2018-03-22T00:00:00"/>
    <d v="2018-03-26T00:00:00"/>
    <s v="Planned leave"/>
    <n v="4"/>
    <s v="Harish"/>
    <s v="Amelia"/>
    <s v="George"/>
    <d v="2002-12-08T00:00:00"/>
    <d v="2013-12-03T00:00:00"/>
    <n v="11"/>
    <s v="Bad"/>
    <s v="Excellent"/>
    <s v="Bad"/>
    <s v="Better"/>
    <s v="Worst"/>
  </r>
  <r>
    <n v="74"/>
    <s v="G.Ramya"/>
    <s v="S1502"/>
    <s v="F"/>
    <n v="25"/>
    <s v="Sales and Marketing"/>
    <s v="Walla"/>
    <s v="Poland"/>
    <n v="1"/>
    <n v="4"/>
    <n v="5"/>
    <n v="3"/>
    <n v="3.25"/>
    <n v="3.25"/>
    <s v="Hemanth&amp;Salomi"/>
    <s v="3h"/>
    <s v="Soft skills Training"/>
    <d v="2018-03-23T00:00:00"/>
    <d v="2018-03-30T00:00:00"/>
    <s v="Maternity/Parental leave"/>
    <n v="37"/>
    <s v="Anudeep"/>
    <s v="Charlie"/>
    <s v="George"/>
    <d v="2003-01-02T00:00:00"/>
    <d v="2014-01-12T00:00:00"/>
    <n v="11"/>
    <s v="Better"/>
    <s v="Worst"/>
    <s v="Good"/>
    <s v="Excellent"/>
    <s v="Good"/>
  </r>
  <r>
    <n v="75"/>
    <s v="G.Mallika"/>
    <s v="S1503"/>
    <s v="M"/>
    <n v="37"/>
    <s v="Infrastructures"/>
    <s v="Caracas"/>
    <s v="Venizuela"/>
    <n v="2"/>
    <n v="1"/>
    <n v="2"/>
    <n v="2"/>
    <n v="1.75"/>
    <n v="1.75"/>
    <s v="Sathish&amp;Azim"/>
    <s v="4h"/>
    <s v="Technical skills Training"/>
    <d v="2018-03-24T00:00:00"/>
    <d v="2018-03-31T00:00:00"/>
    <s v="Emergency leave"/>
    <n v="7"/>
    <s v="Roy"/>
    <s v="Harry"/>
    <s v="George"/>
    <d v="2003-01-27T00:00:00"/>
    <d v="2014-02-21T00:00:00"/>
    <n v="11"/>
    <s v="Good"/>
    <s v="Better"/>
    <s v="Good"/>
    <s v="Bad"/>
    <s v="Worst"/>
  </r>
  <r>
    <n v="76"/>
    <s v="E.Saritha"/>
    <s v="S1504"/>
    <s v="F"/>
    <n v="41"/>
    <s v="Accounts and Finance"/>
    <s v="Jaipur"/>
    <s v="India"/>
    <n v="2"/>
    <n v="1"/>
    <n v="5"/>
    <n v="1"/>
    <n v="2.25"/>
    <n v="2.25"/>
    <s v="Sathish&amp;Azim"/>
    <s v="4h"/>
    <s v="Technical skills Training"/>
    <d v="2018-03-25T00:00:00"/>
    <d v="2018-03-30T00:00:00"/>
    <s v="Emergency leave"/>
    <n v="5"/>
    <s v="Rajesh"/>
    <s v="Isla"/>
    <s v="George"/>
    <d v="2003-02-21T00:00:00"/>
    <d v="2014-04-02T00:00:00"/>
    <n v="11"/>
    <s v="Bad"/>
    <s v="Better"/>
    <s v="Worst"/>
    <s v="Worst"/>
    <s v="Bad"/>
  </r>
  <r>
    <n v="77"/>
    <s v="Ch.Sailaja"/>
    <s v="S1505"/>
    <s v="F"/>
    <n v="34"/>
    <s v="Security and Transport"/>
    <s v="Chennai"/>
    <s v="India"/>
    <n v="1"/>
    <n v="1"/>
    <n v="2"/>
    <n v="1"/>
    <n v="1.25"/>
    <n v="1.25"/>
    <s v="Sathish&amp;Azim"/>
    <s v="4h"/>
    <s v="Technical skills Training"/>
    <d v="2018-03-26T00:00:00"/>
    <d v="2018-03-27T00:00:00"/>
    <s v="Emergency leave"/>
    <n v="1"/>
    <s v="Arundathi"/>
    <s v="Jacob"/>
    <s v="George"/>
    <d v="2003-03-18T00:00:00"/>
    <d v="2014-05-12T00:00:00"/>
    <n v="11"/>
    <s v="Worst"/>
    <s v="Good"/>
    <s v="Good"/>
    <s v="Better"/>
    <s v="Better"/>
  </r>
  <r>
    <n v="78"/>
    <s v="P.Sahana"/>
    <s v="S1506"/>
    <s v="M"/>
    <n v="57"/>
    <s v="IT Services"/>
    <s v="Luknow"/>
    <s v="India"/>
    <n v="3"/>
    <n v="3"/>
    <n v="2"/>
    <n v="3"/>
    <n v="2.75"/>
    <n v="2.75"/>
    <s v="Sathish&amp;Azim"/>
    <s v="4h"/>
    <s v="Technical skills Training"/>
    <d v="2018-03-27T00:00:00"/>
    <d v="2018-03-29T00:00:00"/>
    <s v="Planned leave"/>
    <n v="2"/>
    <s v="Rajesh"/>
    <s v="Isla"/>
    <s v="George"/>
    <d v="2003-04-12T00:00:00"/>
    <d v="2014-06-21T00:00:00"/>
    <n v="11"/>
    <s v="Better"/>
    <s v="Worst"/>
    <s v="Bad"/>
    <s v="Worst"/>
    <s v="Bad"/>
  </r>
  <r>
    <n v="79"/>
    <s v="K.Harika"/>
    <s v="S1507"/>
    <s v="F"/>
    <n v="28"/>
    <s v="Product Development"/>
    <s v="Lisboa"/>
    <s v="Portugal"/>
    <n v="2"/>
    <n v="2"/>
    <n v="2"/>
    <n v="3"/>
    <n v="2.25"/>
    <n v="2.25"/>
    <s v="Sathish&amp;Azim"/>
    <s v="4h"/>
    <s v="Technical skills Training"/>
    <d v="2018-03-28T00:00:00"/>
    <d v="2018-04-04T00:00:00"/>
    <s v="Maternity/Parental leave"/>
    <n v="37"/>
    <s v="Sathish"/>
    <s v="Charlie"/>
    <s v="George"/>
    <d v="2003-05-07T00:00:00"/>
    <d v="2014-07-31T00:00:00"/>
    <n v="11"/>
    <s v="Good"/>
    <s v="Better"/>
    <s v="Bad"/>
    <s v="Worst"/>
    <s v="Excellent"/>
  </r>
  <r>
    <n v="80"/>
    <s v="L.Deena"/>
    <s v="S1508"/>
    <s v="F"/>
    <n v="36"/>
    <s v="Research and Development"/>
    <s v="Kolkata"/>
    <s v="India"/>
    <n v="5"/>
    <n v="2"/>
    <n v="1"/>
    <n v="4"/>
    <n v="3"/>
    <n v="3"/>
    <s v="Hemanth&amp;Salomi"/>
    <s v="3h"/>
    <s v="Soft skills Training"/>
    <d v="2018-03-29T00:00:00"/>
    <d v="2018-04-04T00:00:00"/>
    <s v="Maternity/Parental leave"/>
    <n v="36"/>
    <s v="Azim"/>
    <s v="Jacob"/>
    <s v="George"/>
    <d v="2003-06-01T00:00:00"/>
    <d v="2014-09-09T00:00:00"/>
    <n v="11"/>
    <s v="Better"/>
    <s v="Good"/>
    <s v="Bad"/>
    <s v="Worst"/>
    <s v="Better"/>
  </r>
  <r>
    <n v="81"/>
    <s v="T.Kavitha"/>
    <s v="S1509"/>
    <s v="F"/>
    <n v="43"/>
    <s v="Infrastructures"/>
    <s v="Mumbai"/>
    <s v="India"/>
    <n v="5"/>
    <n v="2"/>
    <n v="2"/>
    <n v="3"/>
    <n v="3"/>
    <n v="3"/>
    <s v="Hemanth&amp;Salomi"/>
    <s v="3h"/>
    <s v="Soft skills Training"/>
    <d v="2018-03-30T00:00:00"/>
    <d v="2018-04-02T00:00:00"/>
    <s v="Emergency leave"/>
    <n v="3"/>
    <s v="Hemanth"/>
    <s v="Amelia"/>
    <s v="George"/>
    <d v="2003-06-26T00:00:00"/>
    <d v="2014-10-19T00:00:00"/>
    <n v="11"/>
    <s v="Better"/>
    <s v="Worst"/>
    <s v="Worst"/>
    <s v="Good"/>
    <s v="Excellent"/>
  </r>
  <r>
    <n v="82"/>
    <s v="B.Pravallika"/>
    <s v="S1510"/>
    <s v="F"/>
    <n v="27"/>
    <s v="Accounts and Finance"/>
    <s v="Bengalore"/>
    <s v="India"/>
    <n v="5"/>
    <n v="1"/>
    <n v="1"/>
    <n v="2"/>
    <n v="2.25"/>
    <n v="2.25"/>
    <s v="Sathish&amp;Azim"/>
    <s v="4h"/>
    <s v="Technical skills Training"/>
    <d v="2018-03-31T00:00:00"/>
    <d v="2018-04-01T00:00:00"/>
    <s v="Maternity/Parental leave"/>
    <n v="31"/>
    <s v="Harika"/>
    <s v="Amelia"/>
    <s v="George"/>
    <d v="2003-07-21T00:00:00"/>
    <d v="2014-11-28T00:00:00"/>
    <n v="11"/>
    <s v="Worst"/>
    <s v="Bad"/>
    <s v="Worst"/>
    <s v="Bad"/>
    <s v="Excellent"/>
  </r>
  <r>
    <n v="83"/>
    <s v="Ch.Sravani"/>
    <s v="S1511"/>
    <s v="M"/>
    <n v="26"/>
    <s v="Sales and Marketing"/>
    <s v="Kolkata"/>
    <s v="India"/>
    <n v="3"/>
    <n v="1"/>
    <n v="5"/>
    <n v="5"/>
    <n v="3.5"/>
    <n v="3.5"/>
    <s v="Hemanth&amp;Salomi"/>
    <s v="3h"/>
    <s v="Soft skills Training"/>
    <d v="2018-04-01T00:00:00"/>
    <d v="2018-04-03T00:00:00"/>
    <s v="Planned leave"/>
    <n v="2"/>
    <s v="Hemanth"/>
    <s v="Amelia"/>
    <s v="George"/>
    <d v="2003-08-15T00:00:00"/>
    <d v="2015-01-07T00:00:00"/>
    <n v="12"/>
    <s v="Worst"/>
    <s v="Good"/>
    <s v="Better"/>
    <s v="Excellent"/>
    <s v="Good"/>
  </r>
  <r>
    <n v="84"/>
    <s v="K.Durgabhavani"/>
    <s v="S1512"/>
    <s v="F"/>
    <n v="51"/>
    <s v="Research and Development"/>
    <s v="Caracas"/>
    <s v="Venizuela"/>
    <n v="5"/>
    <n v="4"/>
    <n v="3"/>
    <n v="5"/>
    <n v="4.25"/>
    <n v="4.25"/>
    <s v="Santhosh&amp;Anudeep"/>
    <s v="3h"/>
    <s v="Job Training"/>
    <d v="2018-04-02T00:00:00"/>
    <d v="2018-04-09T00:00:00"/>
    <s v="Planned leave"/>
    <n v="7"/>
    <s v="Santhosh"/>
    <s v="Harry"/>
    <s v="George"/>
    <d v="2003-09-09T00:00:00"/>
    <d v="2015-02-16T00:00:00"/>
    <n v="12"/>
    <s v="Better"/>
    <s v="Worst"/>
    <s v="Good"/>
    <s v="Worst"/>
    <s v="Excellent"/>
  </r>
  <r>
    <n v="85"/>
    <s v="J.Naga Mamatha"/>
    <s v="S1513"/>
    <s v="M"/>
    <n v="25"/>
    <s v="Learning and Development"/>
    <s v="Chennai"/>
    <s v="India"/>
    <n v="5"/>
    <n v="2"/>
    <n v="2"/>
    <n v="3"/>
    <n v="3"/>
    <n v="3"/>
    <s v="Hemanth&amp;Salomi"/>
    <s v="3h"/>
    <s v="Soft skills Training"/>
    <d v="2018-04-03T00:00:00"/>
    <d v="2018-04-09T00:00:00"/>
    <s v="Planned leave"/>
    <n v="6"/>
    <s v="Azim"/>
    <s v="Jacob"/>
    <s v="George"/>
    <d v="2003-10-04T00:00:00"/>
    <d v="2015-03-28T00:00:00"/>
    <n v="12"/>
    <s v="Good"/>
    <s v="Good"/>
    <s v="Excellent"/>
    <s v="Excellent"/>
    <s v="Good"/>
  </r>
  <r>
    <n v="86"/>
    <s v="Ch.Shirisha"/>
    <s v="S1514"/>
    <s v="M"/>
    <n v="55"/>
    <s v="Research and Development"/>
    <s v="Luknow"/>
    <s v="India"/>
    <n v="1"/>
    <n v="4"/>
    <n v="2"/>
    <n v="2"/>
    <n v="2.25"/>
    <n v="2.25"/>
    <s v="Sathish&amp;Azim"/>
    <s v="4h"/>
    <s v="Technical skills Training"/>
    <d v="2018-04-04T00:00:00"/>
    <d v="2018-04-09T00:00:00"/>
    <s v="Emergency leave"/>
    <n v="5"/>
    <s v="Lihar"/>
    <s v="Isla"/>
    <s v="George"/>
    <d v="2003-10-29T00:00:00"/>
    <d v="2015-05-07T00:00:00"/>
    <n v="12"/>
    <s v="Worst"/>
    <s v="Better"/>
    <s v="Better"/>
    <s v="Bad"/>
    <s v="Good"/>
  </r>
  <r>
    <n v="87"/>
    <s v="M.Aruna"/>
    <s v="S1515"/>
    <s v="M"/>
    <n v="50"/>
    <s v="Product Development"/>
    <s v="Caracas"/>
    <s v="Venizuela"/>
    <n v="3"/>
    <n v="3"/>
    <n v="3"/>
    <n v="2"/>
    <n v="2.75"/>
    <n v="2.75"/>
    <s v="Sathish&amp;Azim"/>
    <s v="4h"/>
    <s v="Technical skills Training"/>
    <d v="2018-04-05T00:00:00"/>
    <d v="2018-04-11T00:00:00"/>
    <s v="Emergency leave"/>
    <n v="6"/>
    <s v="Azim"/>
    <s v="Jacob"/>
    <s v="George"/>
    <d v="2003-11-23T00:00:00"/>
    <d v="2015-06-16T00:00:00"/>
    <n v="12"/>
    <s v="Good"/>
    <s v="Good"/>
    <s v="Better"/>
    <s v="Better"/>
    <s v="Good"/>
  </r>
  <r>
    <n v="88"/>
    <s v="A.Shivarani"/>
    <s v="S1516"/>
    <s v="M"/>
    <n v="54"/>
    <s v="HR"/>
    <s v="Bengalore"/>
    <s v="India"/>
    <n v="2"/>
    <n v="5"/>
    <n v="2"/>
    <n v="3"/>
    <n v="3"/>
    <n v="3"/>
    <s v="Hemanth&amp;Salomi"/>
    <s v="3h"/>
    <s v="Soft skills Training"/>
    <d v="2018-04-06T00:00:00"/>
    <d v="2018-04-07T00:00:00"/>
    <s v="Planned leave"/>
    <n v="1"/>
    <s v="Lihar"/>
    <s v="Isla"/>
    <s v="George"/>
    <d v="2003-12-18T00:00:00"/>
    <d v="2015-07-26T00:00:00"/>
    <n v="12"/>
    <s v="Good"/>
    <s v="Excellent"/>
    <s v="Excellent"/>
    <s v="Excellent"/>
    <s v="Good"/>
  </r>
  <r>
    <n v="89"/>
    <s v="K.Mounika"/>
    <s v="S1517"/>
    <s v="M"/>
    <n v="36"/>
    <s v="Product Development"/>
    <s v="Kochi"/>
    <s v="India"/>
    <n v="1"/>
    <n v="2"/>
    <n v="2"/>
    <n v="4"/>
    <n v="2.25"/>
    <n v="2.25"/>
    <s v="Sathish&amp;Azim"/>
    <s v="4h"/>
    <s v="Technical skills Training"/>
    <d v="2018-04-07T00:00:00"/>
    <d v="2018-04-09T00:00:00"/>
    <s v="Maternity/Parental leave"/>
    <n v="32"/>
    <s v="Anudeep"/>
    <s v="Charlie"/>
    <s v="George"/>
    <d v="2004-01-12T00:00:00"/>
    <d v="2015-09-04T00:00:00"/>
    <n v="11"/>
    <s v="Excellent"/>
    <s v="Excellent"/>
    <s v="Excellent"/>
    <s v="Bad"/>
    <s v="Better"/>
  </r>
  <r>
    <n v="90"/>
    <s v="D.Anusha"/>
    <s v="S1518"/>
    <s v="M"/>
    <n v="33"/>
    <s v="Accounts and Finance"/>
    <s v="Pune"/>
    <s v="India"/>
    <n v="5"/>
    <n v="3"/>
    <n v="1"/>
    <n v="4"/>
    <n v="3.25"/>
    <n v="3.25"/>
    <s v="Hemanth&amp;Salomi"/>
    <s v="3h"/>
    <s v="Soft skills Training"/>
    <d v="2018-04-08T00:00:00"/>
    <d v="2018-04-13T00:00:00"/>
    <s v="Maternity/Parental leave"/>
    <n v="35"/>
    <s v="Harika"/>
    <s v="Amelia"/>
    <s v="George"/>
    <d v="2004-02-06T00:00:00"/>
    <d v="2015-10-14T00:00:00"/>
    <n v="11"/>
    <s v="Bad"/>
    <s v="Good"/>
    <s v="Bad"/>
    <s v="Good"/>
    <s v="Bad"/>
  </r>
  <r>
    <n v="91"/>
    <s v="D.Navya"/>
    <s v="S1519"/>
    <s v="F"/>
    <n v="55"/>
    <s v="Security and Transport"/>
    <s v="Pune"/>
    <s v="India"/>
    <n v="4"/>
    <n v="1"/>
    <n v="3"/>
    <n v="1"/>
    <n v="2.25"/>
    <n v="2.25"/>
    <s v="Sathish&amp;Azim"/>
    <s v="4h"/>
    <s v="Technical skills Training"/>
    <d v="2018-04-09T00:00:00"/>
    <d v="2018-04-13T00:00:00"/>
    <s v="Maternity/Parental leave"/>
    <n v="34"/>
    <s v="Sathish"/>
    <s v="Charlie"/>
    <s v="George"/>
    <d v="2004-03-02T00:00:00"/>
    <d v="2015-11-23T00:00:00"/>
    <n v="11"/>
    <s v="Excellent"/>
    <s v="Excellent"/>
    <s v="Worst"/>
    <s v="Bad"/>
    <s v="Good"/>
  </r>
  <r>
    <n v="92"/>
    <s v="K.Ramya"/>
    <s v="S1520"/>
    <s v="M"/>
    <n v="29"/>
    <s v="Sales and Marketing"/>
    <s v="Kolkata"/>
    <s v="India"/>
    <n v="4"/>
    <n v="3"/>
    <n v="2"/>
    <n v="1"/>
    <n v="2.5"/>
    <n v="2.5"/>
    <s v="Sathish&amp;Azim"/>
    <s v="4h"/>
    <s v="Technical skills Training"/>
    <d v="2018-04-10T00:00:00"/>
    <d v="2018-04-12T00:00:00"/>
    <s v="Maternity/Parental leave"/>
    <n v="32"/>
    <s v="Santhosh"/>
    <s v="Harry"/>
    <s v="George"/>
    <d v="2004-03-27T00:00:00"/>
    <d v="2016-01-02T00:00:00"/>
    <n v="12"/>
    <s v="Better"/>
    <s v="Excellent"/>
    <s v="Excellent"/>
    <s v="Worst"/>
    <s v="Good"/>
  </r>
  <r>
    <n v="93"/>
    <s v="L.Mounika"/>
    <s v="S1521"/>
    <s v="F"/>
    <n v="39"/>
    <s v="Admin Department"/>
    <s v="Bhopal"/>
    <s v="India"/>
    <n v="5"/>
    <n v="4"/>
    <n v="2"/>
    <n v="3"/>
    <n v="3.5"/>
    <n v="3.5"/>
    <s v="Hemanth&amp;Salomi"/>
    <s v="3h"/>
    <s v="Soft skills Training"/>
    <d v="2018-04-11T00:00:00"/>
    <d v="2018-04-17T00:00:00"/>
    <s v="Planned leave"/>
    <n v="6"/>
    <s v="Anudeep"/>
    <s v="Charlie"/>
    <s v="George"/>
    <d v="2004-04-21T00:00:00"/>
    <d v="2016-02-11T00:00:00"/>
    <n v="12"/>
    <s v="Better"/>
    <s v="Excellent"/>
    <s v="Bad"/>
    <s v="Worst"/>
    <s v="Worst"/>
  </r>
  <r>
    <n v="94"/>
    <s v="V.Shirisha"/>
    <s v="S1522"/>
    <s v="F"/>
    <n v="45"/>
    <s v="Security and Transport"/>
    <s v="New Delhi"/>
    <s v="India"/>
    <n v="4"/>
    <n v="4"/>
    <n v="4"/>
    <n v="2"/>
    <n v="3.5"/>
    <n v="3.5"/>
    <s v="Hemanth&amp;Salomi"/>
    <s v="3h"/>
    <s v="Soft skills Training"/>
    <d v="2018-04-12T00:00:00"/>
    <d v="2018-04-16T00:00:00"/>
    <s v="Emergency leave"/>
    <n v="4"/>
    <s v="Hemanth"/>
    <s v="Amelia"/>
    <s v="George"/>
    <d v="2004-05-16T00:00:00"/>
    <d v="2016-03-22T00:00:00"/>
    <n v="12"/>
    <s v="Excellent"/>
    <s v="Worst"/>
    <s v="Excellent"/>
    <s v="Excellent"/>
    <s v="Worst"/>
  </r>
  <r>
    <n v="95"/>
    <s v="M. Rajitha"/>
    <s v="S0501"/>
    <s v="F"/>
    <n v="52"/>
    <s v="Product Development"/>
    <s v="Bengalore"/>
    <s v="India"/>
    <n v="2"/>
    <n v="1"/>
    <n v="1"/>
    <n v="3"/>
    <n v="1.75"/>
    <n v="1.75"/>
    <s v="Sathish&amp;Azim"/>
    <s v="4h"/>
    <s v="Technical skills Training"/>
    <d v="2018-04-13T00:00:00"/>
    <d v="2018-04-15T00:00:00"/>
    <s v="Emergency leave"/>
    <n v="2"/>
    <s v="David"/>
    <s v="Jacob"/>
    <s v="George"/>
    <d v="2004-06-10T00:00:00"/>
    <d v="2016-05-01T00:00:00"/>
    <n v="12"/>
    <s v="Worst"/>
    <s v="Excellent"/>
    <s v="Good"/>
    <s v="Worst"/>
    <s v="Excellent"/>
  </r>
  <r>
    <n v="96"/>
    <s v="B. Leetha"/>
    <s v="S0502"/>
    <s v="M"/>
    <n v="56"/>
    <s v="Sales and Marketing"/>
    <s v="Bhopal"/>
    <s v="India"/>
    <n v="5"/>
    <n v="3"/>
    <n v="4"/>
    <n v="4"/>
    <n v="4"/>
    <n v="4"/>
    <s v="Santhosh&amp;Anudeep"/>
    <s v="3h"/>
    <s v="Job Training"/>
    <d v="2018-04-14T00:00:00"/>
    <d v="2018-04-21T00:00:00"/>
    <s v="Planned leave"/>
    <n v="7"/>
    <s v="Salomi"/>
    <s v="Harry"/>
    <s v="George"/>
    <d v="2004-07-05T00:00:00"/>
    <d v="2016-06-10T00:00:00"/>
    <n v="12"/>
    <s v="Better"/>
    <s v="Bad"/>
    <s v="Bad"/>
    <s v="Excellent"/>
    <s v="Better"/>
  </r>
  <r>
    <n v="97"/>
    <s v="J. Padma"/>
    <s v="S0503"/>
    <s v="M"/>
    <n v="29"/>
    <s v="Research and Development"/>
    <s v="Mannheim"/>
    <s v="Germany"/>
    <n v="4"/>
    <n v="4"/>
    <n v="3"/>
    <n v="5"/>
    <n v="4"/>
    <n v="4"/>
    <s v="Santhosh&amp;Anudeep"/>
    <s v="3h"/>
    <s v="Job Training"/>
    <d v="2018-04-15T00:00:00"/>
    <d v="2018-04-21T00:00:00"/>
    <s v="Emergency leave"/>
    <n v="6"/>
    <s v="Lihar"/>
    <s v="Isla"/>
    <s v="George"/>
    <d v="2004-07-30T00:00:00"/>
    <d v="2016-07-20T00:00:00"/>
    <n v="12"/>
    <s v="Worst"/>
    <s v="Bad"/>
    <s v="Excellent"/>
    <s v="Good"/>
    <s v="Excellent"/>
  </r>
  <r>
    <n v="98"/>
    <s v="B. Pushpa"/>
    <s v="S0504"/>
    <s v="M"/>
    <n v="25"/>
    <s v="Research and Development"/>
    <s v="Kolkata"/>
    <s v="India"/>
    <n v="4"/>
    <n v="2"/>
    <n v="1"/>
    <n v="4"/>
    <n v="2.75"/>
    <n v="2.75"/>
    <s v="Sathish&amp;Azim"/>
    <s v="4h"/>
    <s v="Technical skills Training"/>
    <d v="2018-04-16T00:00:00"/>
    <d v="2018-04-19T00:00:00"/>
    <s v="Maternity/Parental leave"/>
    <n v="33"/>
    <s v="Azim"/>
    <s v="Jacob"/>
    <s v="George"/>
    <d v="2004-08-24T00:00:00"/>
    <d v="2016-08-29T00:00:00"/>
    <n v="12"/>
    <s v="Good"/>
    <s v="Worst"/>
    <s v="Good"/>
    <s v="Excellent"/>
    <s v="Worst"/>
  </r>
  <r>
    <n v="99"/>
    <s v="S. Shruthi"/>
    <s v="S0505"/>
    <s v="M"/>
    <n v="38"/>
    <s v="Product Development"/>
    <s v="Kochi"/>
    <s v="India"/>
    <n v="3"/>
    <n v="1"/>
    <n v="5"/>
    <n v="3"/>
    <n v="3"/>
    <n v="3"/>
    <s v="Hemanth&amp;Salomi"/>
    <s v="3h"/>
    <s v="Soft skills Training"/>
    <d v="2018-04-17T00:00:00"/>
    <d v="2018-04-22T00:00:00"/>
    <s v="Maternity/Parental leave"/>
    <n v="35"/>
    <s v="Arundathi"/>
    <s v="Jacob"/>
    <s v="George"/>
    <d v="2004-09-18T00:00:00"/>
    <d v="2016-10-08T00:00:00"/>
    <n v="12"/>
    <s v="Better"/>
    <s v="Bad"/>
    <s v="Worst"/>
    <s v="Excellent"/>
    <s v="Good"/>
  </r>
  <r>
    <n v="100"/>
    <s v="Ch. Pragathi"/>
    <s v="S0506"/>
    <s v="F"/>
    <n v="37"/>
    <s v="Sales and Marketing"/>
    <s v="Bhopal"/>
    <s v="India"/>
    <n v="4"/>
    <n v="4"/>
    <n v="4"/>
    <n v="1"/>
    <n v="3.25"/>
    <n v="3.25"/>
    <s v="Hemanth&amp;Salomi"/>
    <s v="3h"/>
    <s v="Soft skills Training"/>
    <d v="2018-04-18T00:00:00"/>
    <d v="2018-04-23T00:00:00"/>
    <s v="Emergency leave"/>
    <n v="5"/>
    <s v="Salomi"/>
    <s v="Harry"/>
    <s v="George"/>
    <d v="2004-10-13T00:00:00"/>
    <d v="2016-11-17T00:00:00"/>
    <n v="12"/>
    <s v="Good"/>
    <s v="Excellent"/>
    <s v="Worst"/>
    <s v="Better"/>
    <s v="Better"/>
  </r>
  <r>
    <n v="101"/>
    <s v="B. Anusha"/>
    <s v="S0507"/>
    <s v="M"/>
    <n v="53"/>
    <s v="Infrastructures"/>
    <s v="Berlin"/>
    <s v="Germany"/>
    <n v="3"/>
    <n v="2"/>
    <n v="1"/>
    <n v="1"/>
    <n v="1.75"/>
    <n v="1.75"/>
    <s v="Sathish&amp;Azim"/>
    <s v="4h"/>
    <s v="Technical skills Training"/>
    <d v="2018-04-19T00:00:00"/>
    <d v="2018-04-25T00:00:00"/>
    <s v="Maternity/Parental leave"/>
    <n v="36"/>
    <s v="Aneela"/>
    <s v="Charlie"/>
    <s v="George"/>
    <d v="2004-11-07T00:00:00"/>
    <d v="2016-12-27T00:00:00"/>
    <n v="12"/>
    <s v="Worst"/>
    <s v="Excellent"/>
    <s v="Better"/>
    <s v="Excellent"/>
    <s v="Bad"/>
  </r>
  <r>
    <n v="102"/>
    <s v="D. Ramya"/>
    <s v="S0508"/>
    <s v="F"/>
    <n v="42"/>
    <s v="Sales and Marketing"/>
    <s v="Varanasi"/>
    <s v="India"/>
    <n v="3"/>
    <n v="5"/>
    <n v="1"/>
    <n v="3"/>
    <n v="3"/>
    <n v="3"/>
    <s v="Hemanth&amp;Salomi"/>
    <s v="3h"/>
    <s v="Soft skills Training"/>
    <d v="2018-04-20T00:00:00"/>
    <d v="2018-04-21T00:00:00"/>
    <s v="Emergency leave"/>
    <n v="1"/>
    <s v="Harika"/>
    <s v="Amelia"/>
    <s v="George"/>
    <d v="2004-12-02T00:00:00"/>
    <d v="2017-02-05T00:00:00"/>
    <n v="13"/>
    <s v="Excellent"/>
    <s v="Excellent"/>
    <s v="Excellent"/>
    <s v="Excellent"/>
    <s v="Bad"/>
  </r>
  <r>
    <n v="103"/>
    <s v="R. Anuradha"/>
    <s v="S0509"/>
    <s v="M"/>
    <n v="27"/>
    <s v="Sales and Marketing"/>
    <s v="Pune"/>
    <s v="India"/>
    <n v="4"/>
    <n v="2"/>
    <n v="4"/>
    <n v="3"/>
    <n v="3.25"/>
    <n v="3.25"/>
    <s v="Hemanth&amp;Salomi"/>
    <s v="3h"/>
    <s v="Soft skills Training"/>
    <d v="2018-04-21T00:00:00"/>
    <d v="2018-04-24T00:00:00"/>
    <s v="Planned leave"/>
    <n v="3"/>
    <s v="Azim"/>
    <s v="Jacob"/>
    <s v="George"/>
    <d v="2004-12-27T00:00:00"/>
    <d v="2017-03-17T00:00:00"/>
    <n v="13"/>
    <s v="Worst"/>
    <s v="Better"/>
    <s v="Good"/>
    <s v="Bad"/>
    <s v="Worst"/>
  </r>
  <r>
    <n v="104"/>
    <s v="G. Anjali"/>
    <s v="S0510"/>
    <s v="F"/>
    <n v="30"/>
    <s v="Infrastructures"/>
    <s v="Mannheim"/>
    <s v="Germany"/>
    <n v="2"/>
    <n v="2"/>
    <n v="2"/>
    <n v="5"/>
    <n v="2.75"/>
    <n v="2.75"/>
    <s v="Sathish&amp;Azim"/>
    <s v="4h"/>
    <s v="Technical skills Training"/>
    <d v="2018-04-22T00:00:00"/>
    <d v="2018-04-26T00:00:00"/>
    <s v="Planned leave"/>
    <n v="4"/>
    <s v="Rishitha"/>
    <s v="Isla"/>
    <s v="George"/>
    <d v="2005-01-21T00:00:00"/>
    <d v="2017-04-26T00:00:00"/>
    <n v="12"/>
    <s v="Good"/>
    <s v="Worst"/>
    <s v="Excellent"/>
    <s v="Bad"/>
    <s v="Excellent"/>
  </r>
  <r>
    <n v="105"/>
    <s v="S. Vanaja"/>
    <s v="S0511"/>
    <s v="M"/>
    <n v="35"/>
    <s v="Accounts and Finance"/>
    <s v="Berlin"/>
    <s v="Germany"/>
    <n v="5"/>
    <n v="4"/>
    <n v="3"/>
    <n v="1"/>
    <n v="3.25"/>
    <n v="3.25"/>
    <s v="Hemanth&amp;Salomi"/>
    <s v="3h"/>
    <s v="Soft skills Training"/>
    <d v="2018-04-23T00:00:00"/>
    <d v="2018-04-25T00:00:00"/>
    <s v="Planned leave"/>
    <n v="2"/>
    <s v="Sathish"/>
    <s v="Charlie"/>
    <s v="George"/>
    <d v="2005-02-15T00:00:00"/>
    <d v="2017-06-05T00:00:00"/>
    <n v="12"/>
    <s v="Good"/>
    <s v="Excellent"/>
    <s v="Good"/>
    <s v="Good"/>
    <s v="Bad"/>
  </r>
  <r>
    <n v="106"/>
    <s v="M.Sandhya"/>
    <s v="S0512"/>
    <s v="F"/>
    <n v="29"/>
    <s v="Research and Development"/>
    <s v="Madrid"/>
    <s v="Span"/>
    <n v="4"/>
    <n v="3"/>
    <n v="2"/>
    <n v="2"/>
    <n v="2.75"/>
    <n v="2.75"/>
    <s v="Sathish&amp;Azim"/>
    <s v="4h"/>
    <s v="Technical skills Training"/>
    <d v="2018-04-24T00:00:00"/>
    <d v="2018-04-29T00:00:00"/>
    <s v="Planned leave"/>
    <n v="5"/>
    <s v="Santhosh"/>
    <s v="Harry"/>
    <s v="George"/>
    <d v="2005-03-12T00:00:00"/>
    <d v="2017-07-15T00:00:00"/>
    <n v="12"/>
    <s v="Good"/>
    <s v="Better"/>
    <s v="Bad"/>
    <s v="Worst"/>
    <s v="Excellent"/>
  </r>
  <r>
    <n v="107"/>
    <s v="T.Anuradha"/>
    <s v="S0513"/>
    <s v="M"/>
    <n v="34"/>
    <s v="HR"/>
    <s v="Berlin"/>
    <s v="Germany"/>
    <n v="1"/>
    <n v="1"/>
    <n v="2"/>
    <n v="1"/>
    <n v="1.25"/>
    <n v="1.25"/>
    <s v="Sathish&amp;Azim"/>
    <s v="4h"/>
    <s v="Technical skills Training"/>
    <d v="2018-04-25T00:00:00"/>
    <d v="2018-04-26T00:00:00"/>
    <s v="Planned leave"/>
    <n v="1"/>
    <s v="Lihar"/>
    <s v="Isla"/>
    <s v="George"/>
    <d v="2005-04-06T00:00:00"/>
    <d v="2017-08-24T00:00:00"/>
    <n v="12"/>
    <s v="Bad"/>
    <s v="Excellent"/>
    <s v="Better"/>
    <s v="Excellent"/>
    <s v="Bad"/>
  </r>
  <r>
    <n v="108"/>
    <s v="D.Pooja"/>
    <s v="S0514"/>
    <s v="F"/>
    <n v="33"/>
    <s v="Infrastructures"/>
    <s v="Hyderabad"/>
    <s v="India"/>
    <n v="2"/>
    <n v="5"/>
    <n v="5"/>
    <n v="2"/>
    <n v="3.5"/>
    <n v="3.5"/>
    <s v="Hemanth&amp;Salomi"/>
    <s v="3h"/>
    <s v="Soft skills Training"/>
    <d v="2018-04-26T00:00:00"/>
    <d v="2018-04-27T00:00:00"/>
    <s v="Planned leave"/>
    <n v="1"/>
    <s v="Sathish"/>
    <s v="Charlie"/>
    <s v="George"/>
    <d v="2005-05-01T00:00:00"/>
    <d v="2017-10-03T00:00:00"/>
    <n v="12"/>
    <s v="Better"/>
    <s v="Worst"/>
    <s v="Better"/>
    <s v="Worst"/>
    <s v="Better"/>
  </r>
  <r>
    <n v="109"/>
    <s v="A.Srilatha"/>
    <s v="S0515"/>
    <s v="F"/>
    <n v="46"/>
    <s v="Product Development"/>
    <s v="Pune"/>
    <s v="India"/>
    <n v="1"/>
    <n v="5"/>
    <n v="4"/>
    <n v="5"/>
    <n v="3.75"/>
    <n v="3.75"/>
    <s v="Hemanth&amp;Salomi"/>
    <s v="3h"/>
    <s v="Soft skills Training"/>
    <d v="2018-04-27T00:00:00"/>
    <d v="2018-05-02T00:00:00"/>
    <s v="Emergency leave"/>
    <n v="5"/>
    <s v="Harish"/>
    <s v="Amelia"/>
    <s v="George"/>
    <d v="2005-05-26T00:00:00"/>
    <d v="2017-11-12T00:00:00"/>
    <n v="12"/>
    <s v="Bad"/>
    <s v="Better"/>
    <s v="Excellent"/>
    <s v="Excellent"/>
    <s v="Good"/>
  </r>
  <r>
    <n v="110"/>
    <s v="B.Soukya"/>
    <s v="S0516"/>
    <s v="M"/>
    <n v="24"/>
    <s v="Sales and Marketing"/>
    <s v="Caracas"/>
    <s v="Venizuela"/>
    <n v="2"/>
    <n v="2"/>
    <n v="4"/>
    <n v="3"/>
    <n v="2.75"/>
    <n v="2.75"/>
    <s v="Sathish&amp;Azim"/>
    <s v="4h"/>
    <s v="Technical skills Training"/>
    <d v="2018-04-28T00:00:00"/>
    <d v="2018-05-03T00:00:00"/>
    <s v="Maternity/Parental leave"/>
    <n v="35"/>
    <s v="Lihar"/>
    <s v="Isla"/>
    <s v="George"/>
    <d v="2005-06-20T00:00:00"/>
    <d v="2017-12-22T00:00:00"/>
    <n v="12"/>
    <s v="Worst"/>
    <s v="Bad"/>
    <s v="Bad"/>
    <s v="Bad"/>
    <s v="Better"/>
  </r>
  <r>
    <n v="111"/>
    <s v="G.Akhila"/>
    <s v="S0517"/>
    <s v="F"/>
    <n v="56"/>
    <s v="IT Services"/>
    <s v="Walla"/>
    <s v="Poland"/>
    <n v="2"/>
    <n v="3"/>
    <n v="1"/>
    <n v="4"/>
    <n v="2.5"/>
    <n v="2.5"/>
    <s v="Sathish&amp;Azim"/>
    <s v="4h"/>
    <s v="Technical skills Training"/>
    <d v="2018-04-29T00:00:00"/>
    <d v="2018-05-03T00:00:00"/>
    <s v="Emergency leave"/>
    <n v="4"/>
    <s v="Aneela"/>
    <s v="Charlie"/>
    <s v="George"/>
    <d v="2005-07-15T00:00:00"/>
    <d v="2018-01-31T00:00:00"/>
    <n v="13"/>
    <s v="Better"/>
    <s v="Worst"/>
    <s v="Better"/>
    <s v="Better"/>
    <s v="Good"/>
  </r>
  <r>
    <n v="112"/>
    <s v="G Mamatha"/>
    <s v="S0518"/>
    <s v="F"/>
    <n v="27"/>
    <s v="Accounts and Finance"/>
    <s v="Kolkata"/>
    <s v="India"/>
    <n v="2"/>
    <n v="1"/>
    <n v="5"/>
    <n v="5"/>
    <n v="3.25"/>
    <n v="3.25"/>
    <s v="Hemanth&amp;Salomi"/>
    <s v="3h"/>
    <s v="Soft skills Training"/>
    <d v="2018-04-30T00:00:00"/>
    <d v="2018-05-07T00:00:00"/>
    <s v="Maternity/Parental leave"/>
    <n v="37"/>
    <s v="Salomi"/>
    <s v="Harry"/>
    <s v="George"/>
    <d v="2005-08-09T00:00:00"/>
    <d v="2018-03-12T00:00:00"/>
    <n v="13"/>
    <s v="Good"/>
    <s v="Excellent"/>
    <s v="Good"/>
    <s v="Bad"/>
    <s v="Better"/>
  </r>
  <r>
    <n v="113"/>
    <s v="G.Swapna"/>
    <s v="S0519"/>
    <s v="F"/>
    <n v="31"/>
    <s v="IT Services"/>
    <s v="Chennai"/>
    <s v="India"/>
    <n v="5"/>
    <n v="5"/>
    <n v="4"/>
    <n v="3"/>
    <n v="4.25"/>
    <n v="4.25"/>
    <s v="Santhosh&amp;Anudeep"/>
    <s v="3h"/>
    <s v="Job Training"/>
    <d v="2018-05-01T00:00:00"/>
    <d v="2018-05-08T00:00:00"/>
    <s v="Emergency leave"/>
    <n v="7"/>
    <s v="Hemanth"/>
    <s v="Amelia"/>
    <s v="George"/>
    <d v="2005-09-03T00:00:00"/>
    <d v="2018-04-21T00:00:00"/>
    <n v="13"/>
    <s v="Excellent"/>
    <s v="Worst"/>
    <s v="Excellent"/>
    <s v="Worst"/>
    <s v="Excellent"/>
  </r>
  <r>
    <n v="114"/>
    <s v="E.Richitha"/>
    <s v="S0520"/>
    <s v="F"/>
    <n v="36"/>
    <s v="Admin Department"/>
    <s v="Chennai"/>
    <s v="India"/>
    <n v="3"/>
    <n v="4"/>
    <n v="5"/>
    <n v="3"/>
    <n v="3.75"/>
    <n v="3.75"/>
    <s v="Hemanth&amp;Salomi"/>
    <s v="3h"/>
    <s v="Soft skills Training"/>
    <d v="2018-05-02T00:00:00"/>
    <d v="2018-05-03T00:00:00"/>
    <s v="Maternity/Parental leave"/>
    <n v="31"/>
    <s v="Salomi"/>
    <s v="Harry"/>
    <s v="George"/>
    <d v="2005-09-28T00:00:00"/>
    <d v="2018-05-31T00:00:00"/>
    <n v="13"/>
    <s v="Bad"/>
    <s v="Better"/>
    <s v="Excellent"/>
    <s v="Excellent"/>
    <s v="Good"/>
  </r>
  <r>
    <n v="115"/>
    <s v="K.Divya Vani"/>
    <s v="S0521"/>
    <s v="M"/>
    <n v="27"/>
    <s v="Security and Transport"/>
    <s v="Mumbai"/>
    <s v="India"/>
    <n v="5"/>
    <n v="5"/>
    <n v="5"/>
    <n v="5"/>
    <n v="5"/>
    <n v="5"/>
    <s v="David&amp;Lihar"/>
    <s v="2h"/>
    <s v="Promotional Training"/>
    <d v="2018-05-03T00:00:00"/>
    <d v="2018-05-05T00:00:00"/>
    <s v="Emergency leave"/>
    <n v="2"/>
    <s v="Harish"/>
    <s v="Amelia"/>
    <s v="George"/>
    <d v="2005-10-23T00:00:00"/>
    <d v="2018-07-10T00:00:00"/>
    <n v="13"/>
    <s v="Bad"/>
    <s v="Worst"/>
    <s v="Excellent"/>
    <s v="Good"/>
    <s v="Better"/>
  </r>
  <r>
    <n v="116"/>
    <s v="P.Shirisha"/>
    <s v="S0522"/>
    <s v="M"/>
    <n v="34"/>
    <s v="Accounts and Finance"/>
    <s v="Pune"/>
    <s v="India"/>
    <n v="1"/>
    <n v="1"/>
    <n v="2"/>
    <n v="4"/>
    <n v="2"/>
    <n v="2"/>
    <s v="Sathish&amp;Azim"/>
    <s v="4h"/>
    <s v="Technical skills Training"/>
    <d v="2018-05-04T00:00:00"/>
    <d v="2018-05-09T00:00:00"/>
    <s v="Maternity/Parental leave"/>
    <n v="35"/>
    <s v="Salomi"/>
    <s v="Harry"/>
    <s v="George"/>
    <d v="2005-11-17T00:00:00"/>
    <d v="2018-08-19T00:00:00"/>
    <n v="13"/>
    <s v="Better"/>
    <s v="Bad"/>
    <s v="Worst"/>
    <s v="Better"/>
    <s v="Excellent"/>
  </r>
  <r>
    <n v="117"/>
    <s v="M.Swathi"/>
    <s v="S0523"/>
    <s v="F"/>
    <n v="48"/>
    <s v="Research and Development"/>
    <s v="Jaipur"/>
    <s v="India"/>
    <n v="3"/>
    <n v="1"/>
    <n v="1"/>
    <n v="5"/>
    <n v="2.5"/>
    <n v="2.5"/>
    <s v="Sathish&amp;Azim"/>
    <s v="4h"/>
    <s v="Technical skills Training"/>
    <d v="2018-05-05T00:00:00"/>
    <d v="2018-05-12T00:00:00"/>
    <s v="Emergency leave"/>
    <n v="7"/>
    <s v="Lihar"/>
    <s v="Isla"/>
    <s v="George"/>
    <d v="2005-12-12T00:00:00"/>
    <d v="2018-09-28T00:00:00"/>
    <n v="13"/>
    <s v="Excellent"/>
    <s v="Good"/>
    <s v="Good"/>
    <s v="Worst"/>
    <s v="Better"/>
  </r>
  <r>
    <n v="118"/>
    <s v="K.Lavanya"/>
    <s v="S0524"/>
    <s v="M"/>
    <n v="59"/>
    <s v="Product Development"/>
    <s v="Lisboa"/>
    <s v="Portugal"/>
    <n v="4"/>
    <n v="5"/>
    <n v="5"/>
    <n v="2"/>
    <n v="4"/>
    <n v="4"/>
    <s v="Santhosh&amp;Anudeep"/>
    <s v="3h"/>
    <s v="Job Training"/>
    <d v="2018-05-06T00:00:00"/>
    <d v="2018-05-08T00:00:00"/>
    <s v="Emergency leave"/>
    <n v="2"/>
    <s v="Sathish"/>
    <s v="Charlie"/>
    <s v="George"/>
    <d v="2006-01-06T00:00:00"/>
    <d v="2018-11-07T00:00:00"/>
    <n v="12"/>
    <s v="Bad"/>
    <s v="Worst"/>
    <s v="Worst"/>
    <s v="Worst"/>
    <s v="Good"/>
  </r>
  <r>
    <n v="119"/>
    <s v="O.Sruthi"/>
    <s v="S0525"/>
    <s v="M"/>
    <n v="59"/>
    <s v="Security and Transport"/>
    <s v="Luknow"/>
    <s v="India"/>
    <n v="3"/>
    <n v="3"/>
    <n v="5"/>
    <n v="4"/>
    <n v="3.75"/>
    <n v="3.75"/>
    <s v="Hemanth&amp;Salomi"/>
    <s v="3h"/>
    <s v="Soft skills Training"/>
    <d v="2018-05-07T00:00:00"/>
    <d v="2018-05-08T00:00:00"/>
    <s v="Maternity/Parental leave"/>
    <n v="31"/>
    <s v="Aneela"/>
    <s v="Charlie"/>
    <s v="George"/>
    <d v="2006-01-31T00:00:00"/>
    <d v="2018-12-17T00:00:00"/>
    <n v="12"/>
    <s v="Good"/>
    <s v="Worst"/>
    <s v="Bad"/>
    <s v="Good"/>
    <s v="Excellent"/>
  </r>
  <r>
    <n v="120"/>
    <s v="B.Pravalika"/>
    <s v="S0526"/>
    <s v="M"/>
    <n v="28"/>
    <s v="Product Development"/>
    <s v="Walla"/>
    <s v="Poland"/>
    <n v="5"/>
    <n v="4"/>
    <n v="1"/>
    <n v="5"/>
    <n v="3.75"/>
    <n v="3.75"/>
    <s v="Hemanth&amp;Salomi"/>
    <s v="3h"/>
    <s v="Soft skills Training"/>
    <d v="2018-05-08T00:00:00"/>
    <d v="2018-05-11T00:00:00"/>
    <s v="Maternity/Parental leave"/>
    <n v="33"/>
    <s v="Salomi"/>
    <s v="Harry"/>
    <s v="George"/>
    <d v="2006-02-25T00:00:00"/>
    <d v="2019-01-26T00:00:00"/>
    <n v="13"/>
    <s v="Better"/>
    <s v="Good"/>
    <s v="Worst"/>
    <s v="Good"/>
    <s v="Good"/>
  </r>
  <r>
    <n v="121"/>
    <s v="M.Divya Kumari"/>
    <s v="S0527"/>
    <s v="M"/>
    <n v="23"/>
    <s v="HR"/>
    <s v="New Delhi"/>
    <s v="India"/>
    <n v="3"/>
    <n v="3"/>
    <n v="1"/>
    <n v="3"/>
    <n v="2.5"/>
    <n v="2.5"/>
    <s v="Sathish&amp;Azim"/>
    <s v="4h"/>
    <s v="Technical skills Training"/>
    <d v="2018-05-09T00:00:00"/>
    <d v="2018-05-10T00:00:00"/>
    <s v="Emergency leave"/>
    <n v="1"/>
    <s v="Harika"/>
    <s v="Amelia"/>
    <s v="George"/>
    <d v="2006-03-22T00:00:00"/>
    <d v="2019-03-07T00:00:00"/>
    <n v="13"/>
    <s v="Good"/>
    <s v="Excellent"/>
    <s v="Worst"/>
    <s v="Worst"/>
    <s v="Good"/>
  </r>
  <r>
    <n v="122"/>
    <s v="P.Soumya"/>
    <s v="S0528"/>
    <s v="F"/>
    <n v="60"/>
    <s v="Infrastructures"/>
    <s v="Mannheim"/>
    <s v="Germany"/>
    <n v="4"/>
    <n v="4"/>
    <n v="5"/>
    <n v="4"/>
    <n v="4.25"/>
    <n v="4.25"/>
    <s v="Santhosh&amp;Anudeep"/>
    <s v="3h"/>
    <s v="Job Training"/>
    <d v="2018-05-10T00:00:00"/>
    <d v="2018-05-15T00:00:00"/>
    <s v="Maternity/Parental leave"/>
    <n v="35"/>
    <s v="Rajesh"/>
    <s v="Isla"/>
    <s v="George"/>
    <d v="2006-04-16T00:00:00"/>
    <d v="2019-04-16T00:00:00"/>
    <n v="13"/>
    <s v="Excellent"/>
    <s v="Excellent"/>
    <s v="Bad"/>
    <s v="Worst"/>
    <s v="Bad"/>
  </r>
  <r>
    <n v="123"/>
    <s v="M.Shirisha"/>
    <s v="S0529"/>
    <s v="M"/>
    <n v="39"/>
    <s v="IT Services"/>
    <s v="Kolkata"/>
    <s v="India"/>
    <n v="3"/>
    <n v="2"/>
    <n v="2"/>
    <n v="2"/>
    <n v="2.25"/>
    <n v="2.25"/>
    <s v="Sathish&amp;Azim"/>
    <s v="4h"/>
    <s v="Technical skills Training"/>
    <d v="2018-05-11T00:00:00"/>
    <d v="2018-05-18T00:00:00"/>
    <s v="Emergency leave"/>
    <n v="7"/>
    <s v="David"/>
    <s v="Jacob"/>
    <s v="George"/>
    <d v="2006-05-11T00:00:00"/>
    <d v="2019-05-26T00:00:00"/>
    <n v="13"/>
    <s v="Good"/>
    <s v="Excellent"/>
    <s v="Good"/>
    <s v="Good"/>
    <s v="Worst"/>
  </r>
  <r>
    <n v="124"/>
    <s v="E.Anusha"/>
    <s v="S0530"/>
    <s v="F"/>
    <n v="45"/>
    <s v="Security and Transport"/>
    <s v="Varanasi"/>
    <s v="India"/>
    <n v="2"/>
    <n v="4"/>
    <n v="1"/>
    <n v="5"/>
    <n v="3"/>
    <n v="3"/>
    <s v="Hemanth&amp;Salomi"/>
    <s v="3h"/>
    <s v="Soft skills Training"/>
    <d v="2018-05-12T00:00:00"/>
    <d v="2018-05-17T00:00:00"/>
    <s v="Maternity/Parental leave"/>
    <n v="35"/>
    <s v="Roy"/>
    <s v="Harry"/>
    <s v="George"/>
    <d v="2006-06-05T00:00:00"/>
    <d v="2019-07-05T00:00:00"/>
    <n v="13"/>
    <s v="Better"/>
    <s v="Excellent"/>
    <s v="Better"/>
    <s v="Worst"/>
    <s v="Bad"/>
  </r>
  <r>
    <n v="125"/>
    <s v="K.Krishnaveni"/>
    <s v="S0531"/>
    <s v="F"/>
    <n v="23"/>
    <s v="Infrastructures"/>
    <s v="Hyderabad"/>
    <s v="India"/>
    <n v="5"/>
    <n v="3"/>
    <n v="5"/>
    <n v="1"/>
    <n v="3.5"/>
    <n v="3.5"/>
    <s v="Hemanth&amp;Salomi"/>
    <s v="3h"/>
    <s v="Soft skills Training"/>
    <d v="2018-05-13T00:00:00"/>
    <d v="2018-05-14T00:00:00"/>
    <s v="Planned leave"/>
    <n v="1"/>
    <s v="Aneela"/>
    <s v="Charlie"/>
    <s v="George"/>
    <d v="2006-06-30T00:00:00"/>
    <d v="2019-08-14T00:00:00"/>
    <n v="13"/>
    <s v="Excellent"/>
    <s v="Bad"/>
    <s v="Excellent"/>
    <s v="Excellent"/>
    <s v="Better"/>
  </r>
  <r>
    <n v="126"/>
    <s v="G.Kavya"/>
    <s v="S0532"/>
    <s v="F"/>
    <n v="44"/>
    <s v="Sales and Marketing"/>
    <s v="London"/>
    <s v="UK"/>
    <n v="2"/>
    <n v="4"/>
    <n v="2"/>
    <n v="2"/>
    <n v="2.5"/>
    <n v="2.5"/>
    <s v="Sathish&amp;Azim"/>
    <s v="4h"/>
    <s v="Technical skills Training"/>
    <d v="2018-05-14T00:00:00"/>
    <d v="2018-05-16T00:00:00"/>
    <s v="Planned leave"/>
    <n v="2"/>
    <s v="Lihar"/>
    <s v="Isla"/>
    <s v="George"/>
    <d v="2006-07-25T00:00:00"/>
    <d v="2019-09-23T00:00:00"/>
    <n v="13"/>
    <s v="Better"/>
    <s v="Worst"/>
    <s v="Excellent"/>
    <s v="Worst"/>
    <s v="Worst"/>
  </r>
  <r>
    <n v="127"/>
    <s v="B.Ravali"/>
    <s v="S0533"/>
    <s v="M"/>
    <n v="51"/>
    <s v="Sales and Marketing"/>
    <s v="Madrid"/>
    <s v="Span"/>
    <n v="2"/>
    <n v="1"/>
    <n v="3"/>
    <n v="3"/>
    <n v="2.25"/>
    <n v="2.25"/>
    <s v="Sathish&amp;Azim"/>
    <s v="4h"/>
    <s v="Technical skills Training"/>
    <d v="2018-05-15T00:00:00"/>
    <d v="2018-05-16T00:00:00"/>
    <s v="Emergency leave"/>
    <n v="1"/>
    <s v="Rishitha"/>
    <s v="Isla"/>
    <s v="George"/>
    <d v="2006-08-19T00:00:00"/>
    <d v="2019-11-02T00:00:00"/>
    <n v="13"/>
    <s v="Worst"/>
    <s v="Bad"/>
    <s v="Good"/>
    <s v="Better"/>
    <s v="Better"/>
  </r>
  <r>
    <n v="128"/>
    <s v="D.Shirisha"/>
    <s v="S0534"/>
    <s v="M"/>
    <n v="31"/>
    <s v="Admin Department"/>
    <s v="Mumbai"/>
    <s v="India"/>
    <n v="1"/>
    <n v="2"/>
    <n v="4"/>
    <n v="4"/>
    <n v="2.75"/>
    <n v="2.75"/>
    <s v="Sathish&amp;Azim"/>
    <s v="4h"/>
    <s v="Technical skills Training"/>
    <d v="2018-05-16T00:00:00"/>
    <d v="2018-05-22T00:00:00"/>
    <s v="Emergency leave"/>
    <n v="6"/>
    <s v="Salomi"/>
    <s v="Harry"/>
    <s v="George"/>
    <d v="2006-09-13T00:00:00"/>
    <d v="2019-12-12T00:00:00"/>
    <n v="13"/>
    <s v="Good"/>
    <s v="Worst"/>
    <s v="Good"/>
    <s v="Worst"/>
    <s v="Bad"/>
  </r>
  <r>
    <n v="129"/>
    <s v="G.Akhila"/>
    <s v="S0535"/>
    <s v="M"/>
    <n v="48"/>
    <s v="Infrastructures"/>
    <s v="Bhopal"/>
    <s v="India"/>
    <n v="2"/>
    <n v="5"/>
    <n v="2"/>
    <n v="2"/>
    <n v="2.75"/>
    <n v="2.75"/>
    <s v="Sathish&amp;Azim"/>
    <s v="4h"/>
    <s v="Technical skills Training"/>
    <d v="2018-05-17T00:00:00"/>
    <d v="2018-05-21T00:00:00"/>
    <s v="Maternity/Parental leave"/>
    <n v="34"/>
    <s v="Harish"/>
    <s v="Amelia"/>
    <s v="George"/>
    <d v="2006-10-08T00:00:00"/>
    <d v="2020-01-21T00:00:00"/>
    <n v="14"/>
    <s v="Worst"/>
    <s v="Worst"/>
    <s v="Excellent"/>
    <s v="Worst"/>
    <s v="Good"/>
  </r>
  <r>
    <n v="130"/>
    <s v="S.Divya"/>
    <s v="S0536"/>
    <s v="F"/>
    <n v="52"/>
    <s v="IT Services"/>
    <s v="Luknow"/>
    <s v="India"/>
    <n v="2"/>
    <n v="1"/>
    <n v="4"/>
    <n v="3"/>
    <n v="2.5"/>
    <n v="2.5"/>
    <s v="Sathish&amp;Azim"/>
    <s v="4h"/>
    <s v="Technical skills Training"/>
    <d v="2018-05-18T00:00:00"/>
    <d v="2018-05-24T00:00:00"/>
    <s v="Emergency leave"/>
    <n v="6"/>
    <s v="Roy"/>
    <s v="Harry"/>
    <s v="George"/>
    <d v="2006-11-02T00:00:00"/>
    <d v="2020-03-01T00:00:00"/>
    <n v="14"/>
    <s v="Excellent"/>
    <s v="Good"/>
    <s v="Bad"/>
    <s v="Better"/>
    <s v="Bad"/>
  </r>
  <r>
    <n v="131"/>
    <s v="K.Chandana"/>
    <s v="S0537"/>
    <s v="F"/>
    <n v="29"/>
    <s v="Accounts and Finance"/>
    <s v="Luknow"/>
    <s v="India"/>
    <n v="3"/>
    <n v="1"/>
    <n v="5"/>
    <n v="4"/>
    <n v="3.25"/>
    <n v="3.25"/>
    <s v="Hemanth&amp;Salomi"/>
    <s v="3h"/>
    <s v="Soft skills Training"/>
    <d v="2018-05-19T00:00:00"/>
    <d v="2018-05-22T00:00:00"/>
    <s v="Maternity/Parental leave"/>
    <n v="33"/>
    <s v="Roy"/>
    <s v="Harry"/>
    <s v="George"/>
    <d v="2006-11-27T00:00:00"/>
    <d v="2020-04-10T00:00:00"/>
    <n v="14"/>
    <s v="Good"/>
    <s v="Better"/>
    <s v="Bad"/>
    <s v="Bad"/>
    <s v="Worst"/>
  </r>
  <r>
    <n v="132"/>
    <s v="G.Veena"/>
    <s v="S0538"/>
    <s v="F"/>
    <n v="39"/>
    <s v="Accounts and Finance"/>
    <s v="Jaipur"/>
    <s v="India"/>
    <n v="2"/>
    <n v="3"/>
    <n v="2"/>
    <n v="2"/>
    <n v="2.25"/>
    <n v="2.25"/>
    <s v="Sathish&amp;Azim"/>
    <s v="4h"/>
    <s v="Technical skills Training"/>
    <d v="2018-05-20T00:00:00"/>
    <d v="2018-05-25T00:00:00"/>
    <s v="Planned leave"/>
    <n v="5"/>
    <s v="Sathish"/>
    <s v="Charlie"/>
    <s v="George"/>
    <d v="2006-12-22T00:00:00"/>
    <d v="2020-05-20T00:00:00"/>
    <n v="14"/>
    <s v="Bad"/>
    <s v="Better"/>
    <s v="Worst"/>
    <s v="Worst"/>
    <s v="Bad"/>
  </r>
  <r>
    <n v="133"/>
    <s v="G.Mounika"/>
    <s v="S0539"/>
    <s v="F"/>
    <n v="59"/>
    <s v="Accounts and Finance"/>
    <s v="Varanasi"/>
    <s v="India"/>
    <n v="3"/>
    <n v="1"/>
    <n v="4"/>
    <n v="5"/>
    <n v="3.25"/>
    <n v="3.25"/>
    <s v="Hemanth&amp;Salomi"/>
    <s v="3h"/>
    <s v="Soft skills Training"/>
    <d v="2018-05-21T00:00:00"/>
    <d v="2018-05-25T00:00:00"/>
    <s v="Maternity/Parental leave"/>
    <n v="34"/>
    <s v="Rajesh"/>
    <s v="Isla"/>
    <s v="George"/>
    <d v="2007-01-16T00:00:00"/>
    <d v="2020-06-29T00:00:00"/>
    <n v="13"/>
    <s v="Good"/>
    <s v="Excellent"/>
    <s v="Bad"/>
    <s v="Excellent"/>
    <s v="Better"/>
  </r>
  <r>
    <n v="134"/>
    <s v="B.Mounika"/>
    <s v="S0540"/>
    <s v="M"/>
    <n v="32"/>
    <s v="Admin Department"/>
    <s v="Bengalore"/>
    <s v="India"/>
    <n v="2"/>
    <n v="4"/>
    <n v="4"/>
    <n v="5"/>
    <n v="3.75"/>
    <n v="3.75"/>
    <s v="Hemanth&amp;Salomi"/>
    <s v="3h"/>
    <s v="Soft skills Training"/>
    <d v="2018-05-22T00:00:00"/>
    <d v="2018-05-23T00:00:00"/>
    <s v="Emergency leave"/>
    <n v="1"/>
    <s v="Sathish"/>
    <s v="Charlie"/>
    <s v="George"/>
    <d v="2007-02-10T00:00:00"/>
    <d v="2020-08-08T00:00:00"/>
    <n v="13"/>
    <s v="Excellent"/>
    <s v="Bad"/>
    <s v="Bad"/>
    <s v="Better"/>
    <s v="Good"/>
  </r>
  <r>
    <n v="135"/>
    <s v="K.Sushma"/>
    <s v="S0541"/>
    <s v="M"/>
    <n v="21"/>
    <s v="Security and Transport"/>
    <s v="Caracas"/>
    <s v="Venizuela"/>
    <n v="3"/>
    <n v="1"/>
    <n v="5"/>
    <n v="5"/>
    <n v="3.5"/>
    <n v="3.5"/>
    <s v="Hemanth&amp;Salomi"/>
    <s v="3h"/>
    <s v="Soft skills Training"/>
    <d v="2018-05-23T00:00:00"/>
    <d v="2018-05-30T00:00:00"/>
    <s v="Maternity/Parental leave"/>
    <n v="37"/>
    <s v="Lihar"/>
    <s v="Isla"/>
    <s v="George"/>
    <d v="2007-03-07T00:00:00"/>
    <d v="2020-09-17T00:00:00"/>
    <n v="13"/>
    <s v="Good"/>
    <s v="Excellent"/>
    <s v="Excellent"/>
    <s v="Bad"/>
    <s v="Bad"/>
  </r>
  <r>
    <n v="136"/>
    <s v="J.Uma"/>
    <s v="S0542"/>
    <s v="F"/>
    <n v="37"/>
    <s v="Accounts and Finance"/>
    <s v="Kolkata"/>
    <s v="India"/>
    <n v="1"/>
    <n v="1"/>
    <n v="2"/>
    <n v="3"/>
    <n v="1.75"/>
    <n v="1.75"/>
    <s v="Sathish&amp;Azim"/>
    <s v="4h"/>
    <s v="Technical skills Training"/>
    <d v="2018-05-24T00:00:00"/>
    <d v="2018-05-26T00:00:00"/>
    <s v="Emergency leave"/>
    <n v="2"/>
    <s v="Sathish"/>
    <s v="Charlie"/>
    <s v="George"/>
    <d v="2007-04-01T00:00:00"/>
    <d v="2020-10-27T00:00:00"/>
    <n v="13"/>
    <s v="Good"/>
    <s v="Worst"/>
    <s v="Bad"/>
    <s v="Good"/>
    <s v="Better"/>
  </r>
  <r>
    <n v="137"/>
    <s v="B.Manusha"/>
    <s v="S0543"/>
    <s v="F"/>
    <n v="57"/>
    <s v="HR"/>
    <s v="Jaipur"/>
    <s v="India"/>
    <n v="4"/>
    <n v="4"/>
    <n v="3"/>
    <n v="5"/>
    <n v="4"/>
    <n v="4"/>
    <s v="Santhosh&amp;Anudeep"/>
    <s v="3h"/>
    <s v="Job Training"/>
    <d v="2018-05-25T00:00:00"/>
    <d v="2018-05-26T00:00:00"/>
    <s v="Maternity/Parental leave"/>
    <n v="31"/>
    <s v="Harish"/>
    <s v="Amelia"/>
    <s v="George"/>
    <d v="2007-04-26T00:00:00"/>
    <d v="2020-12-06T00:00:00"/>
    <n v="13"/>
    <s v="Better"/>
    <s v="Bad"/>
    <s v="Bad"/>
    <s v="Good"/>
    <s v="Worst"/>
  </r>
  <r>
    <n v="138"/>
    <s v="B.Joythi"/>
    <s v="S0601"/>
    <s v="M"/>
    <n v="33"/>
    <s v="Security and Transport"/>
    <s v="Jaipur"/>
    <s v="India"/>
    <n v="1"/>
    <n v="1"/>
    <n v="4"/>
    <n v="3"/>
    <n v="2.25"/>
    <n v="2.25"/>
    <s v="Sathish&amp;Azim"/>
    <s v="4h"/>
    <s v="Technical skills Training"/>
    <d v="2018-05-26T00:00:00"/>
    <d v="2018-05-29T00:00:00"/>
    <s v="Maternity/Parental leave"/>
    <n v="33"/>
    <s v="Aneela"/>
    <s v="Charlie"/>
    <s v="George"/>
    <d v="2007-05-21T00:00:00"/>
    <d v="2008-01-16T00:00:00"/>
    <n v="0"/>
    <s v="Bad"/>
    <s v="Worst"/>
    <s v="Bad"/>
    <s v="Excellent"/>
    <s v="Bad"/>
  </r>
  <r>
    <n v="139"/>
    <s v="M.Vaishnavi"/>
    <s v="S0602"/>
    <s v="M"/>
    <n v="25"/>
    <s v="Security and Transport"/>
    <s v="Kochi"/>
    <s v="India"/>
    <n v="1"/>
    <n v="4"/>
    <n v="2"/>
    <n v="3"/>
    <n v="2.5"/>
    <n v="2.5"/>
    <s v="Sathish&amp;Azim"/>
    <s v="4h"/>
    <s v="Technical skills Training"/>
    <d v="2018-05-27T00:00:00"/>
    <d v="2018-05-30T00:00:00"/>
    <s v="Planned leave"/>
    <n v="3"/>
    <s v="Azim"/>
    <s v="Jacob"/>
    <s v="George"/>
    <d v="2007-06-15T00:00:00"/>
    <d v="2008-01-23T00:00:00"/>
    <n v="0"/>
    <s v="Worst"/>
    <s v="Bad"/>
    <s v="Good"/>
    <s v="Bad"/>
    <s v="Worst"/>
  </r>
  <r>
    <n v="140"/>
    <s v="D.Apranitha"/>
    <s v="S0603"/>
    <s v="M"/>
    <n v="39"/>
    <s v="Admin Department"/>
    <s v="Surat"/>
    <s v="India"/>
    <n v="4"/>
    <n v="4"/>
    <n v="3"/>
    <n v="4"/>
    <n v="3.75"/>
    <n v="3.75"/>
    <s v="Hemanth&amp;Salomi"/>
    <s v="3h"/>
    <s v="Soft skills Training"/>
    <d v="2018-05-28T00:00:00"/>
    <d v="2018-05-31T00:00:00"/>
    <s v="Planned leave"/>
    <n v="3"/>
    <s v="David"/>
    <s v="Jacob"/>
    <s v="George"/>
    <d v="2007-07-10T00:00:00"/>
    <d v="2008-01-30T00:00:00"/>
    <n v="0"/>
    <s v="Excellent"/>
    <s v="Worst"/>
    <s v="Bad"/>
    <s v="Better"/>
    <s v="Worst"/>
  </r>
  <r>
    <n v="141"/>
    <s v="U.Uma"/>
    <s v="S0604"/>
    <s v="F"/>
    <n v="23"/>
    <s v="Research and Development"/>
    <s v="Varanasi"/>
    <s v="India"/>
    <n v="1"/>
    <n v="2"/>
    <n v="2"/>
    <n v="5"/>
    <n v="2.5"/>
    <n v="2.5"/>
    <s v="Sathish&amp;Azim"/>
    <s v="4h"/>
    <s v="Technical skills Training"/>
    <d v="2018-05-29T00:00:00"/>
    <d v="2018-06-04T00:00:00"/>
    <s v="Planned leave"/>
    <n v="6"/>
    <s v="Arundathi"/>
    <s v="Jacob"/>
    <s v="George"/>
    <d v="2007-08-04T00:00:00"/>
    <d v="2008-02-06T00:00:00"/>
    <n v="0"/>
    <s v="Excellent"/>
    <s v="Bad"/>
    <s v="Good"/>
    <s v="Bad"/>
    <s v="Bad"/>
  </r>
  <r>
    <n v="142"/>
    <s v="A.Tejasri"/>
    <s v="S0605"/>
    <s v="M"/>
    <n v="54"/>
    <s v="Research and Development"/>
    <s v="Surat"/>
    <s v="India"/>
    <n v="4"/>
    <n v="3"/>
    <n v="1"/>
    <n v="1"/>
    <n v="2.25"/>
    <n v="2.25"/>
    <s v="Sathish&amp;Azim"/>
    <s v="4h"/>
    <s v="Technical skills Training"/>
    <d v="2018-05-30T00:00:00"/>
    <d v="2018-06-01T00:00:00"/>
    <s v="Emergency leave"/>
    <n v="2"/>
    <s v="Lihar"/>
    <s v="Isla"/>
    <s v="George"/>
    <d v="2007-08-29T00:00:00"/>
    <d v="2008-02-13T00:00:00"/>
    <n v="0"/>
    <s v="Good"/>
    <s v="Excellent"/>
    <s v="Better"/>
    <s v="Worst"/>
    <s v="Excellent"/>
  </r>
  <r>
    <n v="143"/>
    <s v="S.Ramya"/>
    <s v="S0606"/>
    <s v="F"/>
    <n v="60"/>
    <s v="IT Services"/>
    <s v="Luknow"/>
    <s v="India"/>
    <n v="4"/>
    <n v="1"/>
    <n v="3"/>
    <n v="4"/>
    <n v="3"/>
    <n v="3"/>
    <s v="Hemanth&amp;Salomi"/>
    <s v="3h"/>
    <s v="Soft skills Training"/>
    <d v="2018-05-31T00:00:00"/>
    <d v="2018-06-07T00:00:00"/>
    <s v="Planned leave"/>
    <n v="7"/>
    <s v="Rajesh"/>
    <s v="Isla"/>
    <s v="George"/>
    <d v="2007-09-23T00:00:00"/>
    <d v="2008-02-20T00:00:00"/>
    <n v="0"/>
    <s v="Worst"/>
    <s v="Good"/>
    <s v="Worst"/>
    <s v="Bad"/>
    <s v="Better"/>
  </r>
  <r>
    <n v="144"/>
    <s v="S.Krishnaveni"/>
    <s v="S0607"/>
    <s v="M"/>
    <n v="22"/>
    <s v="Learning and Development"/>
    <s v="Pune"/>
    <s v="India"/>
    <n v="5"/>
    <n v="1"/>
    <n v="3"/>
    <n v="1"/>
    <n v="2.5"/>
    <n v="2.5"/>
    <s v="Sathish&amp;Azim"/>
    <s v="4h"/>
    <s v="Technical skills Training"/>
    <d v="2018-06-01T00:00:00"/>
    <d v="2018-06-02T00:00:00"/>
    <s v="Maternity/Parental leave"/>
    <n v="31"/>
    <s v="Harika"/>
    <s v="Amelia"/>
    <s v="George"/>
    <d v="2007-10-18T00:00:00"/>
    <d v="2008-02-27T00:00:00"/>
    <n v="0"/>
    <s v="Bad"/>
    <s v="Better"/>
    <s v="Better"/>
    <s v="Worst"/>
    <s v="Good"/>
  </r>
  <r>
    <n v="145"/>
    <s v="D. Navya Sri"/>
    <s v="S0608"/>
    <s v="F"/>
    <n v="30"/>
    <s v="HR"/>
    <s v="Madrid"/>
    <s v="Span"/>
    <n v="5"/>
    <n v="5"/>
    <n v="5"/>
    <n v="5"/>
    <n v="5"/>
    <n v="5"/>
    <s v="David&amp;Lihar"/>
    <s v="2h"/>
    <s v="Promotional Training"/>
    <d v="2018-06-02T00:00:00"/>
    <d v="2018-06-05T00:00:00"/>
    <s v="Maternity/Parental leave"/>
    <n v="33"/>
    <s v="Hemanth"/>
    <s v="Amelia"/>
    <s v="George"/>
    <d v="2007-11-12T00:00:00"/>
    <d v="2008-03-05T00:00:00"/>
    <n v="0"/>
    <s v="Bad"/>
    <s v="Bad"/>
    <s v="Good"/>
    <s v="Good"/>
    <s v="Bad"/>
  </r>
  <r>
    <n v="146"/>
    <s v="G. Priyadarshini"/>
    <s v="S0609"/>
    <s v="F"/>
    <n v="27"/>
    <s v="HR"/>
    <s v="Mannheim"/>
    <s v="Germany"/>
    <n v="2"/>
    <n v="2"/>
    <n v="3"/>
    <n v="3"/>
    <n v="2.5"/>
    <n v="2.5"/>
    <s v="Sathish&amp;Azim"/>
    <s v="4h"/>
    <s v="Technical skills Training"/>
    <d v="2018-06-03T00:00:00"/>
    <d v="2018-06-05T00:00:00"/>
    <s v="Maternity/Parental leave"/>
    <n v="32"/>
    <s v="Anudeep"/>
    <s v="Charlie"/>
    <s v="George"/>
    <d v="2007-12-07T00:00:00"/>
    <d v="2008-03-12T00:00:00"/>
    <n v="0"/>
    <s v="Bad"/>
    <s v="Worst"/>
    <s v="Better"/>
    <s v="Excellent"/>
    <s v="Good"/>
  </r>
  <r>
    <n v="147"/>
    <s v="T.Divya"/>
    <s v="S0610"/>
    <s v="M"/>
    <n v="32"/>
    <s v="HR"/>
    <s v="Chennai"/>
    <s v="India"/>
    <n v="5"/>
    <n v="4"/>
    <n v="3"/>
    <n v="1"/>
    <n v="3.25"/>
    <n v="3.25"/>
    <s v="Hemanth&amp;Salomi"/>
    <s v="3h"/>
    <s v="Soft skills Training"/>
    <d v="2018-06-04T00:00:00"/>
    <d v="2018-06-07T00:00:00"/>
    <s v="Emergency leave"/>
    <n v="3"/>
    <s v="Lihar"/>
    <s v="Isla"/>
    <s v="George"/>
    <d v="2008-01-01T00:00:00"/>
    <d v="2009-01-19T00:00:00"/>
    <n v="0"/>
    <s v="Excellent"/>
    <s v="Good"/>
    <s v="Better"/>
    <s v="Better"/>
    <s v="Good"/>
  </r>
  <r>
    <n v="148"/>
    <s v="R. Padma"/>
    <s v="S0611"/>
    <s v="F"/>
    <n v="47"/>
    <s v="Learning and Development"/>
    <s v="Madrid"/>
    <s v="Span"/>
    <n v="4"/>
    <n v="2"/>
    <n v="5"/>
    <n v="4"/>
    <n v="3.75"/>
    <n v="3.75"/>
    <s v="Hemanth&amp;Salomi"/>
    <s v="3h"/>
    <s v="Soft skills Training"/>
    <d v="2018-06-05T00:00:00"/>
    <d v="2018-06-06T00:00:00"/>
    <s v="Maternity/Parental leave"/>
    <n v="31"/>
    <s v="Roy"/>
    <s v="Harry"/>
    <s v="George"/>
    <d v="2008-01-26T00:00:00"/>
    <d v="2009-02-03T00:00:00"/>
    <n v="0"/>
    <s v="Excellent"/>
    <s v="Better"/>
    <s v="Good"/>
    <s v="Worst"/>
    <s v="Good"/>
  </r>
  <r>
    <n v="149"/>
    <s v="Ch. Triveni"/>
    <s v="S0612"/>
    <s v="M"/>
    <n v="34"/>
    <s v="Research and Development"/>
    <s v="Madrid"/>
    <s v="Span"/>
    <n v="1"/>
    <n v="1"/>
    <n v="1"/>
    <n v="2"/>
    <n v="1.25"/>
    <n v="1.25"/>
    <s v="Sathish&amp;Azim"/>
    <s v="4h"/>
    <s v="Technical skills Training"/>
    <d v="2018-06-06T00:00:00"/>
    <d v="2018-06-13T00:00:00"/>
    <s v="Maternity/Parental leave"/>
    <n v="37"/>
    <s v="Roy"/>
    <s v="Harry"/>
    <s v="George"/>
    <d v="2008-02-20T00:00:00"/>
    <d v="2009-02-18T00:00:00"/>
    <n v="0"/>
    <s v="Bad"/>
    <s v="Good"/>
    <s v="Bad"/>
    <s v="Bad"/>
    <s v="Worst"/>
  </r>
  <r>
    <n v="150"/>
    <s v="Ch. Sandya Rani"/>
    <s v="S0613"/>
    <s v="M"/>
    <n v="56"/>
    <s v="IT Services"/>
    <s v="Kochi"/>
    <s v="India"/>
    <n v="1"/>
    <n v="4"/>
    <n v="1"/>
    <n v="2"/>
    <n v="2"/>
    <n v="2"/>
    <s v="Sathish&amp;Azim"/>
    <s v="4h"/>
    <s v="Technical skills Training"/>
    <d v="2018-06-07T00:00:00"/>
    <d v="2018-06-11T00:00:00"/>
    <s v="Maternity/Parental leave"/>
    <n v="34"/>
    <s v="David"/>
    <s v="Jacob"/>
    <s v="George"/>
    <d v="2008-03-16T00:00:00"/>
    <d v="2009-03-05T00:00:00"/>
    <n v="0"/>
    <s v="Good"/>
    <s v="Good"/>
    <s v="Excellent"/>
    <s v="Good"/>
    <s v="Better"/>
  </r>
  <r>
    <n v="151"/>
    <s v="D. Pravallika"/>
    <s v="S0614"/>
    <s v="F"/>
    <n v="37"/>
    <s v="Product Development"/>
    <s v="Jaipur"/>
    <s v="India"/>
    <n v="2"/>
    <n v="2"/>
    <n v="2"/>
    <n v="4"/>
    <n v="2.5"/>
    <n v="2.5"/>
    <s v="Sathish&amp;Azim"/>
    <s v="4h"/>
    <s v="Technical skills Training"/>
    <d v="2018-06-08T00:00:00"/>
    <d v="2018-06-09T00:00:00"/>
    <s v="Planned leave"/>
    <n v="1"/>
    <s v="Santhosh"/>
    <s v="Harry"/>
    <s v="George"/>
    <d v="2008-04-10T00:00:00"/>
    <d v="2009-03-20T00:00:00"/>
    <n v="0"/>
    <s v="Good"/>
    <s v="Worst"/>
    <s v="Excellent"/>
    <s v="Bad"/>
    <s v="Worst"/>
  </r>
  <r>
    <n v="152"/>
    <s v="K. Alekya"/>
    <s v="S0615"/>
    <s v="F"/>
    <n v="31"/>
    <s v="Accounts and Finance"/>
    <s v="Hyderabad"/>
    <s v="India"/>
    <n v="5"/>
    <n v="5"/>
    <n v="5"/>
    <n v="5"/>
    <n v="5"/>
    <n v="5"/>
    <s v="David&amp;Lihar"/>
    <s v="2h"/>
    <s v="Promotional Training"/>
    <d v="2018-06-09T00:00:00"/>
    <d v="2018-06-12T00:00:00"/>
    <s v="Emergency leave"/>
    <n v="3"/>
    <s v="Sathish"/>
    <s v="Charlie"/>
    <s v="George"/>
    <d v="2008-05-05T00:00:00"/>
    <d v="2009-04-04T00:00:00"/>
    <n v="0"/>
    <s v="Bad"/>
    <s v="Good"/>
    <s v="Worst"/>
    <s v="Excellent"/>
    <s v="Better"/>
  </r>
  <r>
    <n v="153"/>
    <s v="K. Anusha"/>
    <s v="S0616"/>
    <s v="F"/>
    <n v="50"/>
    <s v="Learning and Development"/>
    <s v="Jaipur"/>
    <s v="India"/>
    <n v="1"/>
    <n v="2"/>
    <n v="2"/>
    <n v="4"/>
    <n v="2.25"/>
    <n v="2.25"/>
    <s v="Sathish&amp;Azim"/>
    <s v="4h"/>
    <s v="Technical skills Training"/>
    <d v="2018-06-10T00:00:00"/>
    <d v="2018-06-15T00:00:00"/>
    <s v="Emergency leave"/>
    <n v="5"/>
    <s v="Hemanth"/>
    <s v="Amelia"/>
    <s v="George"/>
    <d v="2008-05-30T00:00:00"/>
    <d v="2009-04-19T00:00:00"/>
    <n v="0"/>
    <s v="Bad"/>
    <s v="Better"/>
    <s v="Better"/>
    <s v="Excellent"/>
    <s v="Worst"/>
  </r>
  <r>
    <n v="154"/>
    <s v="K. Esther Rani"/>
    <s v="S0617"/>
    <s v="M"/>
    <n v="55"/>
    <s v="Research and Development"/>
    <s v="Jaipur"/>
    <s v="India"/>
    <n v="2"/>
    <n v="5"/>
    <n v="1"/>
    <n v="3"/>
    <n v="2.75"/>
    <n v="2.75"/>
    <s v="Sathish&amp;Azim"/>
    <s v="4h"/>
    <s v="Technical skills Training"/>
    <d v="2018-06-11T00:00:00"/>
    <d v="2018-06-15T00:00:00"/>
    <s v="Maternity/Parental leave"/>
    <n v="34"/>
    <s v="Roy"/>
    <s v="Harry"/>
    <s v="George"/>
    <d v="2008-06-24T00:00:00"/>
    <d v="2009-05-04T00:00:00"/>
    <n v="0"/>
    <s v="Excellent"/>
    <s v="Excellent"/>
    <s v="Better"/>
    <s v="Excellent"/>
    <s v="Worst"/>
  </r>
  <r>
    <n v="155"/>
    <s v="L. Devi"/>
    <s v="S0618"/>
    <s v="F"/>
    <n v="58"/>
    <s v="Infrastructures"/>
    <s v="Kochi"/>
    <s v="India"/>
    <n v="3"/>
    <n v="1"/>
    <n v="4"/>
    <n v="3"/>
    <n v="2.75"/>
    <n v="2.75"/>
    <s v="Sathish&amp;Azim"/>
    <s v="4h"/>
    <s v="Technical skills Training"/>
    <d v="2018-06-12T00:00:00"/>
    <d v="2018-06-18T00:00:00"/>
    <s v="Maternity/Parental leave"/>
    <n v="36"/>
    <s v="Rajesh"/>
    <s v="Isla"/>
    <s v="George"/>
    <d v="2008-07-19T00:00:00"/>
    <d v="2009-05-19T00:00:00"/>
    <n v="0"/>
    <s v="Bad"/>
    <s v="Better"/>
    <s v="Good"/>
    <s v="Better"/>
    <s v="Worst"/>
  </r>
  <r>
    <n v="156"/>
    <s v="L. Tejaswini"/>
    <s v="S0619"/>
    <s v="M"/>
    <n v="22"/>
    <s v="HR"/>
    <s v="Hyderabad"/>
    <s v="India"/>
    <n v="3"/>
    <n v="1"/>
    <n v="2"/>
    <n v="1"/>
    <n v="1.75"/>
    <n v="1.75"/>
    <s v="Sathish&amp;Azim"/>
    <s v="4h"/>
    <s v="Technical skills Training"/>
    <d v="2018-06-13T00:00:00"/>
    <d v="2018-06-20T00:00:00"/>
    <s v="Maternity/Parental leave"/>
    <n v="37"/>
    <s v="Azim"/>
    <s v="Jacob"/>
    <s v="George"/>
    <d v="2008-08-13T00:00:00"/>
    <d v="2009-06-03T00:00:00"/>
    <n v="0"/>
    <s v="Excellent"/>
    <s v="Good"/>
    <s v="Good"/>
    <s v="Good"/>
    <s v="Better"/>
  </r>
  <r>
    <n v="157"/>
    <s v="P. Bhavani"/>
    <s v="S0620"/>
    <s v="F"/>
    <n v="31"/>
    <s v="IT Services"/>
    <s v="Kolkata"/>
    <s v="India"/>
    <n v="2"/>
    <n v="1"/>
    <n v="2"/>
    <n v="2"/>
    <n v="1.75"/>
    <n v="1.75"/>
    <s v="Sathish&amp;Azim"/>
    <s v="4h"/>
    <s v="Technical skills Training"/>
    <d v="2018-06-14T00:00:00"/>
    <d v="2018-06-15T00:00:00"/>
    <s v="Emergency leave"/>
    <n v="1"/>
    <s v="Harish"/>
    <s v="Amelia"/>
    <s v="George"/>
    <d v="2008-09-07T00:00:00"/>
    <d v="2009-06-18T00:00:00"/>
    <n v="0"/>
    <s v="Better"/>
    <s v="Worst"/>
    <s v="Good"/>
    <s v="Good"/>
    <s v="Good"/>
  </r>
  <r>
    <n v="158"/>
    <s v="P. Manisha"/>
    <s v="S0621"/>
    <s v="M"/>
    <n v="53"/>
    <s v="Infrastructures"/>
    <s v="Chennai"/>
    <s v="India"/>
    <n v="5"/>
    <n v="2"/>
    <n v="4"/>
    <n v="3"/>
    <n v="3.5"/>
    <n v="3.5"/>
    <s v="Hemanth&amp;Salomi"/>
    <s v="3h"/>
    <s v="Soft skills Training"/>
    <d v="2018-06-15T00:00:00"/>
    <d v="2018-06-16T00:00:00"/>
    <s v="Planned leave"/>
    <n v="1"/>
    <s v="Arundathi"/>
    <s v="Jacob"/>
    <s v="George"/>
    <d v="2008-10-02T00:00:00"/>
    <d v="2009-07-03T00:00:00"/>
    <n v="0"/>
    <s v="Bad"/>
    <s v="Excellent"/>
    <s v="Good"/>
    <s v="Bad"/>
    <s v="Excellent"/>
  </r>
  <r>
    <n v="159"/>
    <s v="P. Shirisha"/>
    <s v="S0622"/>
    <s v="F"/>
    <n v="55"/>
    <s v="Accounts and Finance"/>
    <s v="Kochi"/>
    <s v="India"/>
    <n v="3"/>
    <n v="3"/>
    <n v="1"/>
    <n v="1"/>
    <n v="2"/>
    <n v="2"/>
    <s v="Sathish&amp;Azim"/>
    <s v="4h"/>
    <s v="Technical skills Training"/>
    <d v="2018-06-16T00:00:00"/>
    <d v="2018-06-22T00:00:00"/>
    <s v="Maternity/Parental leave"/>
    <n v="36"/>
    <s v="Sathish"/>
    <s v="Charlie"/>
    <s v="George"/>
    <d v="2008-10-27T00:00:00"/>
    <d v="2009-07-18T00:00:00"/>
    <n v="0"/>
    <s v="Bad"/>
    <s v="Bad"/>
    <s v="Good"/>
    <s v="Worst"/>
    <s v="Good"/>
  </r>
  <r>
    <n v="160"/>
    <s v="Sk. Neelofar"/>
    <s v="S0623"/>
    <s v="F"/>
    <n v="52"/>
    <s v="HR"/>
    <s v="Kochi"/>
    <s v="India"/>
    <n v="2"/>
    <n v="4"/>
    <n v="3"/>
    <n v="4"/>
    <n v="3.25"/>
    <n v="3.25"/>
    <s v="Hemanth&amp;Salomi"/>
    <s v="3h"/>
    <s v="Soft skills Training"/>
    <d v="2018-06-17T00:00:00"/>
    <d v="2018-06-19T00:00:00"/>
    <s v="Planned leave"/>
    <n v="2"/>
    <s v="Harika"/>
    <s v="Amelia"/>
    <s v="George"/>
    <d v="2008-11-21T00:00:00"/>
    <d v="2009-08-02T00:00:00"/>
    <n v="0"/>
    <s v="Excellent"/>
    <s v="Good"/>
    <s v="Excellent"/>
    <s v="Good"/>
    <s v="Better"/>
  </r>
  <r>
    <n v="161"/>
    <s v="T. Pavani"/>
    <s v="S0701"/>
    <s v="M"/>
    <n v="50"/>
    <s v="Product Development"/>
    <s v="Hyderabad"/>
    <s v="India"/>
    <n v="5"/>
    <n v="2"/>
    <n v="4"/>
    <n v="1"/>
    <n v="3"/>
    <n v="3"/>
    <s v="Hemanth&amp;Salomi"/>
    <s v="3h"/>
    <s v="Soft skills Training"/>
    <d v="2018-06-18T00:00:00"/>
    <d v="2018-06-20T00:00:00"/>
    <s v="Planned leave"/>
    <n v="2"/>
    <s v="Arundathi"/>
    <s v="Jacob"/>
    <s v="George"/>
    <d v="2008-12-16T00:00:00"/>
    <d v="2009-08-17T00:00:00"/>
    <n v="0"/>
    <s v="Worst"/>
    <s v="Worst"/>
    <s v="Worst"/>
    <s v="Worst"/>
    <s v="Better"/>
  </r>
  <r>
    <n v="162"/>
    <s v="T. Kalpana"/>
    <s v="S0702"/>
    <s v="F"/>
    <n v="38"/>
    <s v="Learning and Development"/>
    <s v="Mumbai"/>
    <s v="India"/>
    <n v="1"/>
    <n v="5"/>
    <n v="3"/>
    <n v="3"/>
    <n v="3"/>
    <n v="3"/>
    <s v="Hemanth&amp;Salomi"/>
    <s v="3h"/>
    <s v="Soft skills Training"/>
    <d v="2018-06-19T00:00:00"/>
    <d v="2018-06-25T00:00:00"/>
    <s v="Maternity/Parental leave"/>
    <n v="36"/>
    <s v="Roy"/>
    <s v="Harry"/>
    <s v="George"/>
    <d v="2009-01-10T00:00:00"/>
    <d v="2010-09-01T00:00:00"/>
    <n v="0"/>
    <s v="Excellent"/>
    <s v="Better"/>
    <s v="Good"/>
    <s v="Worst"/>
    <s v="Good"/>
  </r>
  <r>
    <n v="163"/>
    <s v="T. Rajani"/>
    <s v="S0703"/>
    <s v="M"/>
    <n v="27"/>
    <s v="Admin Department"/>
    <s v="Caracas"/>
    <s v="Venizuela"/>
    <n v="1"/>
    <n v="2"/>
    <n v="3"/>
    <n v="5"/>
    <n v="2.75"/>
    <n v="2.75"/>
    <s v="Sathish&amp;Azim"/>
    <s v="4h"/>
    <s v="Technical skills Training"/>
    <d v="2018-06-20T00:00:00"/>
    <d v="2018-06-21T00:00:00"/>
    <s v="Planned leave"/>
    <n v="1"/>
    <s v="David"/>
    <s v="Jacob"/>
    <s v="George"/>
    <d v="2009-02-04T00:00:00"/>
    <d v="2010-09-13T00:00:00"/>
    <n v="0"/>
    <s v="Worst"/>
    <s v="Excellent"/>
    <s v="Worst"/>
    <s v="Excellent"/>
    <s v="Worst"/>
  </r>
  <r>
    <n v="164"/>
    <s v="V. Swathi"/>
    <s v="S0704"/>
    <s v="F"/>
    <n v="50"/>
    <s v="Infrastructures"/>
    <s v="Bhopal"/>
    <s v="India"/>
    <n v="4"/>
    <n v="2"/>
    <n v="5"/>
    <n v="4"/>
    <n v="3.75"/>
    <n v="3.75"/>
    <s v="Hemanth&amp;Salomi"/>
    <s v="3h"/>
    <s v="Soft skills Training"/>
    <d v="2018-06-21T00:00:00"/>
    <d v="2018-06-23T00:00:00"/>
    <s v="Planned leave"/>
    <n v="2"/>
    <s v="Arundathi"/>
    <s v="Jacob"/>
    <s v="George"/>
    <d v="2009-03-01T00:00:00"/>
    <d v="2010-09-25T00:00:00"/>
    <n v="0"/>
    <s v="Bad"/>
    <s v="Better"/>
    <s v="Worst"/>
    <s v="Worst"/>
    <s v="Better"/>
  </r>
  <r>
    <n v="165"/>
    <s v="V. Ramadevi"/>
    <s v="S0705"/>
    <s v="M"/>
    <n v="26"/>
    <s v="Sales and Marketing"/>
    <s v="Mannheim"/>
    <s v="Germany"/>
    <n v="2"/>
    <n v="1"/>
    <n v="4"/>
    <n v="1"/>
    <n v="2"/>
    <n v="2"/>
    <s v="Sathish&amp;Azim"/>
    <s v="4h"/>
    <s v="Technical skills Training"/>
    <d v="2018-06-22T00:00:00"/>
    <d v="2018-06-28T00:00:00"/>
    <s v="Emergency leave"/>
    <n v="6"/>
    <s v="Sathish"/>
    <s v="Charlie"/>
    <s v="George"/>
    <d v="2009-03-26T00:00:00"/>
    <d v="2010-10-07T00:00:00"/>
    <n v="0"/>
    <s v="Excellent"/>
    <s v="Excellent"/>
    <s v="Excellent"/>
    <s v="Worst"/>
    <s v="Better"/>
  </r>
  <r>
    <n v="166"/>
    <s v="K. Ramya Sri"/>
    <s v="S0706"/>
    <s v="F"/>
    <n v="31"/>
    <s v="Infrastructures"/>
    <s v="Walla"/>
    <s v="Poland"/>
    <n v="4"/>
    <n v="4"/>
    <n v="3"/>
    <n v="5"/>
    <n v="4"/>
    <n v="4"/>
    <s v="Santhosh&amp;Anudeep"/>
    <s v="3h"/>
    <s v="Job Training"/>
    <d v="2018-06-23T00:00:00"/>
    <d v="2018-06-25T00:00:00"/>
    <s v="Planned leave"/>
    <n v="2"/>
    <s v="Roy"/>
    <s v="Harry"/>
    <s v="George"/>
    <d v="2009-04-20T00:00:00"/>
    <d v="2010-10-19T00:00:00"/>
    <n v="0"/>
    <s v="Good"/>
    <s v="Better"/>
    <s v="Excellent"/>
    <s v="Better"/>
    <s v="Excellent"/>
  </r>
  <r>
    <n v="167"/>
    <s v="A.Manisha"/>
    <s v="S0707"/>
    <s v="M"/>
    <n v="35"/>
    <s v="Admin Department"/>
    <s v="Mumbai"/>
    <s v="India"/>
    <n v="3"/>
    <n v="5"/>
    <n v="2"/>
    <n v="4"/>
    <n v="3.5"/>
    <n v="3.5"/>
    <s v="Hemanth&amp;Salomi"/>
    <s v="3h"/>
    <s v="Soft skills Training"/>
    <d v="2018-06-24T00:00:00"/>
    <d v="2018-06-28T00:00:00"/>
    <s v="Maternity/Parental leave"/>
    <n v="34"/>
    <s v="Sathish"/>
    <s v="Charlie"/>
    <s v="George"/>
    <d v="2009-05-15T00:00:00"/>
    <d v="2010-10-31T00:00:00"/>
    <n v="0"/>
    <s v="Worst"/>
    <s v="Bad"/>
    <s v="Bad"/>
    <s v="Better"/>
    <s v="Bad"/>
  </r>
  <r>
    <n v="168"/>
    <s v="G.Ramya"/>
    <s v="S0708"/>
    <s v="M"/>
    <n v="36"/>
    <s v="Product Development"/>
    <s v="Surat"/>
    <s v="India"/>
    <n v="1"/>
    <n v="3"/>
    <n v="1"/>
    <n v="1"/>
    <n v="1.5"/>
    <n v="1.5"/>
    <s v="Sathish&amp;Azim"/>
    <s v="4h"/>
    <s v="Technical skills Training"/>
    <d v="2018-06-25T00:00:00"/>
    <d v="2018-06-27T00:00:00"/>
    <s v="Maternity/Parental leave"/>
    <n v="32"/>
    <s v="Hemanth"/>
    <s v="Amelia"/>
    <s v="George"/>
    <d v="2009-06-09T00:00:00"/>
    <d v="2010-11-12T00:00:00"/>
    <n v="0"/>
    <s v="Better"/>
    <s v="Excellent"/>
    <s v="Better"/>
    <s v="Bad"/>
    <s v="Better"/>
  </r>
  <r>
    <n v="169"/>
    <s v="G.Mallika"/>
    <s v="S0709"/>
    <s v="F"/>
    <n v="53"/>
    <s v="Infrastructures"/>
    <s v="Walla"/>
    <s v="Poland"/>
    <n v="1"/>
    <n v="2"/>
    <n v="1"/>
    <n v="3"/>
    <n v="1.75"/>
    <n v="1.75"/>
    <s v="Sathish&amp;Azim"/>
    <s v="4h"/>
    <s v="Technical skills Training"/>
    <d v="2018-06-26T00:00:00"/>
    <d v="2018-07-02T00:00:00"/>
    <s v="Maternity/Parental leave"/>
    <n v="36"/>
    <s v="Lihar"/>
    <s v="Isla"/>
    <s v="George"/>
    <d v="2009-07-04T00:00:00"/>
    <d v="2010-11-24T00:00:00"/>
    <n v="0"/>
    <s v="Better"/>
    <s v="Good"/>
    <s v="Excellent"/>
    <s v="Worst"/>
    <s v="Bad"/>
  </r>
  <r>
    <n v="170"/>
    <s v="E.Saritha"/>
    <s v="S0710"/>
    <s v="M"/>
    <n v="22"/>
    <s v="Infrastructures"/>
    <s v="Bengalore"/>
    <s v="India"/>
    <n v="1"/>
    <n v="5"/>
    <n v="5"/>
    <n v="3"/>
    <n v="3.5"/>
    <n v="3.5"/>
    <s v="Hemanth&amp;Salomi"/>
    <s v="3h"/>
    <s v="Soft skills Training"/>
    <d v="2018-06-27T00:00:00"/>
    <d v="2018-07-03T00:00:00"/>
    <s v="Maternity/Parental leave"/>
    <n v="36"/>
    <s v="Aneela"/>
    <s v="Charlie"/>
    <s v="George"/>
    <d v="2009-07-29T00:00:00"/>
    <d v="2010-12-06T00:00:00"/>
    <n v="0"/>
    <s v="Excellent"/>
    <s v="Bad"/>
    <s v="Worst"/>
    <s v="Good"/>
    <s v="Good"/>
  </r>
  <r>
    <n v="171"/>
    <s v="Ch.Sailaja"/>
    <s v="S0711"/>
    <s v="F"/>
    <n v="47"/>
    <s v="HR"/>
    <s v="Kochi"/>
    <s v="India"/>
    <n v="3"/>
    <n v="3"/>
    <n v="5"/>
    <n v="2"/>
    <n v="3.25"/>
    <n v="3.25"/>
    <s v="Hemanth&amp;Salomi"/>
    <s v="3h"/>
    <s v="Soft skills Training"/>
    <d v="2018-06-28T00:00:00"/>
    <d v="2018-07-02T00:00:00"/>
    <s v="Maternity/Parental leave"/>
    <n v="34"/>
    <s v="Lihar"/>
    <s v="Isla"/>
    <s v="George"/>
    <d v="2009-08-23T00:00:00"/>
    <d v="2010-12-18T00:00:00"/>
    <n v="0"/>
    <s v="Better"/>
    <s v="Worst"/>
    <s v="Good"/>
    <s v="Worst"/>
    <s v="Good"/>
  </r>
  <r>
    <n v="172"/>
    <s v="P.Sahana"/>
    <s v="S0712"/>
    <s v="F"/>
    <n v="50"/>
    <s v="Security and Transport"/>
    <s v="Chennai"/>
    <s v="India"/>
    <n v="1"/>
    <n v="3"/>
    <n v="5"/>
    <n v="4"/>
    <n v="3.25"/>
    <n v="3.25"/>
    <s v="Hemanth&amp;Salomi"/>
    <s v="3h"/>
    <s v="Soft skills Training"/>
    <d v="2018-06-29T00:00:00"/>
    <d v="2018-07-03T00:00:00"/>
    <s v="Planned leave"/>
    <n v="4"/>
    <s v="Aneela"/>
    <s v="Charlie"/>
    <s v="George"/>
    <d v="2009-09-17T00:00:00"/>
    <d v="2010-12-30T00:00:00"/>
    <n v="0"/>
    <s v="Bad"/>
    <s v="Good"/>
    <s v="Excellent"/>
    <s v="Good"/>
    <s v="Better"/>
  </r>
  <r>
    <n v="173"/>
    <s v="K.Harika"/>
    <s v="S0713"/>
    <s v="M"/>
    <n v="37"/>
    <s v="IT Services"/>
    <s v="Hyderabad"/>
    <s v="India"/>
    <n v="5"/>
    <n v="4"/>
    <n v="3"/>
    <n v="1"/>
    <n v="3.25"/>
    <n v="3.25"/>
    <s v="Hemanth&amp;Salomi"/>
    <s v="3h"/>
    <s v="Soft skills Training"/>
    <d v="2018-06-30T00:00:00"/>
    <d v="2018-07-06T00:00:00"/>
    <s v="Emergency leave"/>
    <n v="6"/>
    <s v="David"/>
    <s v="Jacob"/>
    <s v="George"/>
    <d v="2009-10-12T00:00:00"/>
    <d v="2011-01-11T00:00:00"/>
    <n v="0"/>
    <s v="Better"/>
    <s v="Worst"/>
    <s v="Worst"/>
    <s v="Worst"/>
    <s v="Good"/>
  </r>
  <r>
    <n v="174"/>
    <s v="L.Deena"/>
    <s v="S0714"/>
    <s v="M"/>
    <n v="44"/>
    <s v="IT Services"/>
    <s v="London"/>
    <s v="UK"/>
    <n v="3"/>
    <n v="1"/>
    <n v="1"/>
    <n v="5"/>
    <n v="2.5"/>
    <n v="2.5"/>
    <s v="Sathish&amp;Azim"/>
    <s v="4h"/>
    <s v="Technical skills Training"/>
    <d v="2018-07-01T00:00:00"/>
    <d v="2018-07-08T00:00:00"/>
    <s v="Emergency leave"/>
    <n v="7"/>
    <s v="Aneela"/>
    <s v="Charlie"/>
    <s v="George"/>
    <d v="2009-11-06T00:00:00"/>
    <d v="2011-01-23T00:00:00"/>
    <n v="0"/>
    <s v="Excellent"/>
    <s v="Excellent"/>
    <s v="Good"/>
    <s v="Excellent"/>
    <s v="Worst"/>
  </r>
  <r>
    <n v="175"/>
    <s v="T.Kavitha"/>
    <s v="S0715"/>
    <s v="F"/>
    <n v="33"/>
    <s v="Sales and Marketing"/>
    <s v="Jaipur"/>
    <s v="India"/>
    <n v="5"/>
    <n v="2"/>
    <n v="4"/>
    <n v="2"/>
    <n v="3.25"/>
    <n v="3.25"/>
    <s v="Hemanth&amp;Salomi"/>
    <s v="3h"/>
    <s v="Soft skills Training"/>
    <d v="2018-07-02T00:00:00"/>
    <d v="2018-07-06T00:00:00"/>
    <s v="Maternity/Parental leave"/>
    <n v="34"/>
    <s v="Lihar"/>
    <s v="Isla"/>
    <s v="George"/>
    <d v="2009-12-01T00:00:00"/>
    <d v="2011-02-04T00:00:00"/>
    <n v="0"/>
    <s v="Better"/>
    <s v="Bad"/>
    <s v="Worst"/>
    <s v="Worst"/>
    <s v="Excellent"/>
  </r>
  <r>
    <n v="176"/>
    <s v="B.Pravallika"/>
    <s v="S0716"/>
    <s v="M"/>
    <n v="30"/>
    <s v="IT Services"/>
    <s v="Kochi"/>
    <s v="India"/>
    <n v="4"/>
    <n v="4"/>
    <n v="1"/>
    <n v="1"/>
    <n v="2.5"/>
    <n v="2.5"/>
    <s v="Sathish&amp;Azim"/>
    <s v="4h"/>
    <s v="Technical skills Training"/>
    <d v="2018-07-03T00:00:00"/>
    <d v="2018-07-04T00:00:00"/>
    <s v="Emergency leave"/>
    <n v="1"/>
    <s v="David"/>
    <s v="Jacob"/>
    <s v="George"/>
    <d v="2009-12-26T00:00:00"/>
    <d v="2011-02-16T00:00:00"/>
    <n v="0"/>
    <s v="Worst"/>
    <s v="Worst"/>
    <s v="Bad"/>
    <s v="Better"/>
    <s v="Bad"/>
  </r>
  <r>
    <n v="177"/>
    <s v="Ch.Sravani"/>
    <s v="S0717"/>
    <s v="F"/>
    <n v="49"/>
    <s v="Learning and Development"/>
    <s v="Pune"/>
    <s v="India"/>
    <n v="2"/>
    <n v="1"/>
    <n v="5"/>
    <n v="2"/>
    <n v="2.5"/>
    <n v="2.5"/>
    <s v="Sathish&amp;Azim"/>
    <s v="4h"/>
    <s v="Technical skills Training"/>
    <d v="2018-07-04T00:00:00"/>
    <d v="2018-07-11T00:00:00"/>
    <s v="Maternity/Parental leave"/>
    <n v="37"/>
    <s v="Lihar"/>
    <s v="Isla"/>
    <s v="George"/>
    <d v="2010-01-20T00:00:00"/>
    <d v="2011-02-28T00:00:00"/>
    <n v="0"/>
    <s v="Worst"/>
    <s v="Excellent"/>
    <s v="Worst"/>
    <s v="Excellent"/>
    <s v="Better"/>
  </r>
  <r>
    <n v="178"/>
    <s v="K.Durgabhavani"/>
    <s v="S0718"/>
    <s v="M"/>
    <n v="37"/>
    <s v="HR"/>
    <s v="Mannheim"/>
    <s v="Germany"/>
    <n v="1"/>
    <n v="2"/>
    <n v="1"/>
    <n v="3"/>
    <n v="1.75"/>
    <n v="1.75"/>
    <s v="Sathish&amp;Azim"/>
    <s v="4h"/>
    <s v="Technical skills Training"/>
    <d v="2018-07-05T00:00:00"/>
    <d v="2018-07-11T00:00:00"/>
    <s v="Emergency leave"/>
    <n v="6"/>
    <s v="David"/>
    <s v="Jacob"/>
    <s v="George"/>
    <d v="2010-02-14T00:00:00"/>
    <d v="2011-03-12T00:00:00"/>
    <n v="0"/>
    <s v="Good"/>
    <s v="Bad"/>
    <s v="Better"/>
    <s v="Bad"/>
    <s v="Better"/>
  </r>
  <r>
    <n v="179"/>
    <s v="J.Naga Mamatha"/>
    <s v="S0719"/>
    <s v="F"/>
    <n v="50"/>
    <s v="Research and Development"/>
    <s v="Chennai"/>
    <s v="India"/>
    <n v="2"/>
    <n v="4"/>
    <n v="5"/>
    <n v="3"/>
    <n v="3.5"/>
    <n v="3.5"/>
    <s v="Hemanth&amp;Salomi"/>
    <s v="3h"/>
    <s v="Soft skills Training"/>
    <d v="2018-07-06T00:00:00"/>
    <d v="2018-07-08T00:00:00"/>
    <s v="Planned leave"/>
    <n v="2"/>
    <s v="Harish"/>
    <s v="Amelia"/>
    <s v="George"/>
    <d v="2010-03-11T00:00:00"/>
    <d v="2011-03-24T00:00:00"/>
    <n v="0"/>
    <s v="Better"/>
    <s v="Excellent"/>
    <s v="Bad"/>
    <s v="Good"/>
    <s v="Better"/>
  </r>
  <r>
    <n v="180"/>
    <s v="Ch.Shirisha"/>
    <s v="S0720"/>
    <s v="M"/>
    <n v="49"/>
    <s v="Research and Development"/>
    <s v="Bengalore"/>
    <s v="India"/>
    <n v="2"/>
    <n v="4"/>
    <n v="4"/>
    <n v="4"/>
    <n v="3.5"/>
    <n v="3.5"/>
    <s v="Hemanth&amp;Salomi"/>
    <s v="3h"/>
    <s v="Soft skills Training"/>
    <d v="2018-07-07T00:00:00"/>
    <d v="2018-07-09T00:00:00"/>
    <s v="Emergency leave"/>
    <n v="2"/>
    <s v="Hemanth"/>
    <s v="Amelia"/>
    <s v="George"/>
    <d v="2010-04-05T00:00:00"/>
    <d v="2011-04-05T00:00:00"/>
    <n v="0"/>
    <s v="Bad"/>
    <s v="Excellent"/>
    <s v="Excellent"/>
    <s v="Bad"/>
    <s v="Bad"/>
  </r>
  <r>
    <n v="181"/>
    <s v="M.Aruna"/>
    <s v="S0721"/>
    <s v="M"/>
    <n v="47"/>
    <s v="Admin Department"/>
    <s v="Kolkata"/>
    <s v="India"/>
    <n v="1"/>
    <n v="4"/>
    <n v="1"/>
    <n v="2"/>
    <n v="2"/>
    <n v="2"/>
    <s v="Sathish&amp;Azim"/>
    <s v="4h"/>
    <s v="Technical skills Training"/>
    <d v="2018-07-08T00:00:00"/>
    <d v="2018-07-12T00:00:00"/>
    <s v="Planned leave"/>
    <n v="4"/>
    <s v="Roy"/>
    <s v="Harry"/>
    <s v="George"/>
    <d v="2010-04-30T00:00:00"/>
    <d v="2011-04-17T00:00:00"/>
    <n v="0"/>
    <s v="Worst"/>
    <s v="Good"/>
    <s v="Excellent"/>
    <s v="Good"/>
    <s v="Excellent"/>
  </r>
  <r>
    <n v="182"/>
    <s v="A.Shivarani"/>
    <s v="S0722"/>
    <s v="F"/>
    <n v="59"/>
    <s v="Security and Transport"/>
    <s v="Chennai"/>
    <s v="India"/>
    <n v="3"/>
    <n v="1"/>
    <n v="4"/>
    <n v="3"/>
    <n v="2.75"/>
    <n v="2.75"/>
    <s v="Sathish&amp;Azim"/>
    <s v="4h"/>
    <s v="Technical skills Training"/>
    <d v="2018-07-09T00:00:00"/>
    <d v="2018-07-12T00:00:00"/>
    <s v="Planned leave"/>
    <n v="3"/>
    <s v="Sathish"/>
    <s v="Charlie"/>
    <s v="George"/>
    <d v="2010-05-25T00:00:00"/>
    <d v="2011-04-29T00:00:00"/>
    <n v="0"/>
    <s v="Worst"/>
    <s v="Better"/>
    <s v="Worst"/>
    <s v="Better"/>
    <s v="Better"/>
  </r>
  <r>
    <n v="183"/>
    <s v="K.Mounika"/>
    <s v="S0723"/>
    <s v="M"/>
    <n v="58"/>
    <s v="Accounts and Finance"/>
    <s v="London"/>
    <s v="UK"/>
    <n v="5"/>
    <n v="1"/>
    <n v="3"/>
    <n v="3"/>
    <n v="3"/>
    <n v="3"/>
    <s v="Hemanth&amp;Salomi"/>
    <s v="3h"/>
    <s v="Soft skills Training"/>
    <d v="2018-07-10T00:00:00"/>
    <d v="2018-07-15T00:00:00"/>
    <s v="Emergency leave"/>
    <n v="5"/>
    <s v="Rajesh"/>
    <s v="Isla"/>
    <s v="George"/>
    <d v="2010-06-19T00:00:00"/>
    <d v="2011-05-11T00:00:00"/>
    <n v="0"/>
    <s v="Better"/>
    <s v="Good"/>
    <s v="Good"/>
    <s v="Worst"/>
    <s v="Better"/>
  </r>
  <r>
    <n v="184"/>
    <s v="D.Anusha"/>
    <s v="S0724"/>
    <s v="M"/>
    <n v="55"/>
    <s v="Learning and Development"/>
    <s v="Chennai"/>
    <s v="India"/>
    <n v="3"/>
    <n v="5"/>
    <n v="1"/>
    <n v="2"/>
    <n v="2.75"/>
    <n v="2.75"/>
    <s v="Sathish&amp;Azim"/>
    <s v="4h"/>
    <s v="Technical skills Training"/>
    <d v="2018-07-11T00:00:00"/>
    <d v="2018-07-12T00:00:00"/>
    <s v="Planned leave"/>
    <n v="1"/>
    <s v="Azim"/>
    <s v="Jacob"/>
    <s v="George"/>
    <d v="2010-07-14T00:00:00"/>
    <d v="2011-05-23T00:00:00"/>
    <n v="0"/>
    <s v="Better"/>
    <s v="Bad"/>
    <s v="Better"/>
    <s v="Excellent"/>
    <s v="Bad"/>
  </r>
  <r>
    <n v="185"/>
    <s v="D.Navya"/>
    <s v="S0725"/>
    <s v="M"/>
    <n v="29"/>
    <s v="Security and Transport"/>
    <s v="Lisboa"/>
    <s v="Portugal"/>
    <n v="1"/>
    <n v="2"/>
    <n v="1"/>
    <n v="1"/>
    <n v="1.25"/>
    <n v="1.25"/>
    <s v="Sathish&amp;Azim"/>
    <s v="4h"/>
    <s v="Technical skills Training"/>
    <d v="2018-07-12T00:00:00"/>
    <d v="2018-07-15T00:00:00"/>
    <s v="Maternity/Parental leave"/>
    <n v="33"/>
    <s v="Sathish"/>
    <s v="Charlie"/>
    <s v="George"/>
    <d v="2010-08-08T00:00:00"/>
    <d v="2011-06-04T00:00:00"/>
    <n v="0"/>
    <s v="Excellent"/>
    <s v="Good"/>
    <s v="Worst"/>
    <s v="Good"/>
    <s v="Excellent"/>
  </r>
  <r>
    <n v="186"/>
    <s v="K.Ramya"/>
    <s v="S0726"/>
    <s v="M"/>
    <n v="58"/>
    <s v="Learning and Development"/>
    <s v="Surat"/>
    <s v="India"/>
    <n v="3"/>
    <n v="1"/>
    <n v="4"/>
    <n v="5"/>
    <n v="3.25"/>
    <n v="3.25"/>
    <s v="Hemanth&amp;Salomi"/>
    <s v="3h"/>
    <s v="Soft skills Training"/>
    <d v="2018-07-13T00:00:00"/>
    <d v="2018-07-19T00:00:00"/>
    <s v="Emergency leave"/>
    <n v="6"/>
    <s v="Arundathi"/>
    <s v="Jacob"/>
    <s v="George"/>
    <d v="2010-09-02T00:00:00"/>
    <d v="2011-06-16T00:00:00"/>
    <n v="0"/>
    <s v="Worst"/>
    <s v="Better"/>
    <s v="Better"/>
    <s v="Good"/>
    <s v="Better"/>
  </r>
  <r>
    <n v="187"/>
    <s v="L.Mounika"/>
    <s v="S0727"/>
    <s v="F"/>
    <n v="22"/>
    <s v="IT Services"/>
    <s v="Berlin"/>
    <s v="Germany"/>
    <n v="5"/>
    <n v="5"/>
    <n v="5"/>
    <n v="5"/>
    <n v="5"/>
    <n v="5"/>
    <s v="David&amp;Lihar"/>
    <s v="2h"/>
    <s v="Promotional Training"/>
    <d v="2018-07-14T00:00:00"/>
    <d v="2018-07-15T00:00:00"/>
    <s v="Planned leave"/>
    <n v="1"/>
    <s v="Rishitha"/>
    <s v="Isla"/>
    <s v="George"/>
    <d v="2010-09-27T00:00:00"/>
    <d v="2011-06-28T00:00:00"/>
    <n v="0"/>
    <s v="Excellent"/>
    <s v="Better"/>
    <s v="Better"/>
    <s v="Better"/>
    <s v="Bad"/>
  </r>
  <r>
    <n v="188"/>
    <s v="V.Shirisha"/>
    <s v="S0728"/>
    <s v="M"/>
    <n v="53"/>
    <s v="Security and Transport"/>
    <s v="London"/>
    <s v="UK"/>
    <n v="4"/>
    <n v="2"/>
    <n v="5"/>
    <n v="5"/>
    <n v="4"/>
    <n v="4"/>
    <s v="Santhosh&amp;Anudeep"/>
    <s v="3h"/>
    <s v="Job Training"/>
    <d v="2018-07-15T00:00:00"/>
    <d v="2018-07-21T00:00:00"/>
    <s v="Maternity/Parental leave"/>
    <n v="36"/>
    <s v="Aneela"/>
    <s v="Charlie"/>
    <s v="George"/>
    <d v="2010-10-22T00:00:00"/>
    <d v="2011-07-10T00:00:00"/>
    <n v="0"/>
    <s v="Worst"/>
    <s v="Good"/>
    <s v="Better"/>
    <s v="Good"/>
    <s v="Bad"/>
  </r>
  <r>
    <n v="189"/>
    <s v="n.sunitha"/>
    <s v="S0729"/>
    <s v="M"/>
    <n v="56"/>
    <s v="IT Services"/>
    <s v="Pune"/>
    <s v="India"/>
    <n v="5"/>
    <n v="3"/>
    <n v="1"/>
    <n v="2"/>
    <n v="2.75"/>
    <n v="2.75"/>
    <s v="Sathish&amp;Azim"/>
    <s v="4h"/>
    <s v="Technical skills Training"/>
    <d v="2018-07-16T00:00:00"/>
    <d v="2018-07-19T00:00:00"/>
    <s v="Maternity/Parental leave"/>
    <n v="33"/>
    <s v="Lihar"/>
    <s v="Isla"/>
    <s v="George"/>
    <d v="2010-11-16T00:00:00"/>
    <d v="2011-07-22T00:00:00"/>
    <n v="0"/>
    <s v="Bad"/>
    <s v="Bad"/>
    <s v="Better"/>
    <s v="Excellent"/>
    <s v="Better"/>
  </r>
  <r>
    <n v="190"/>
    <s v="N.Janaki"/>
    <s v="S0730"/>
    <s v="F"/>
    <n v="60"/>
    <s v="Research and Development"/>
    <s v="Jaipur"/>
    <s v="India"/>
    <n v="1"/>
    <n v="1"/>
    <n v="5"/>
    <n v="4"/>
    <n v="2.75"/>
    <n v="2.75"/>
    <s v="Sathish&amp;Azim"/>
    <s v="4h"/>
    <s v="Technical skills Training"/>
    <d v="2018-07-17T00:00:00"/>
    <d v="2018-07-22T00:00:00"/>
    <s v="Maternity/Parental leave"/>
    <n v="35"/>
    <s v="Harika"/>
    <s v="Amelia"/>
    <s v="George"/>
    <d v="2010-12-11T00:00:00"/>
    <d v="2011-08-03T00:00:00"/>
    <n v="0"/>
    <s v="Good"/>
    <s v="Bad"/>
    <s v="Excellent"/>
    <s v="Bad"/>
    <s v="Better"/>
  </r>
  <r>
    <n v="191"/>
    <s v="p.shirisha"/>
    <s v="S0731"/>
    <s v="F"/>
    <n v="42"/>
    <s v="Infrastructures"/>
    <s v="Surat"/>
    <s v="India"/>
    <n v="1"/>
    <n v="2"/>
    <n v="1"/>
    <n v="4"/>
    <n v="2"/>
    <n v="2"/>
    <s v="Sathish&amp;Azim"/>
    <s v="4h"/>
    <s v="Technical skills Training"/>
    <d v="2018-07-18T00:00:00"/>
    <d v="2018-07-23T00:00:00"/>
    <s v="Planned leave"/>
    <n v="5"/>
    <s v="David"/>
    <s v="Jacob"/>
    <s v="George"/>
    <d v="2011-01-05T00:00:00"/>
    <d v="2011-08-15T00:00:00"/>
    <n v="0"/>
    <s v="Good"/>
    <s v="Excellent"/>
    <s v="Excellent"/>
    <s v="Worst"/>
    <s v="Good"/>
  </r>
  <r>
    <n v="192"/>
    <s v="b.pragathi"/>
    <s v="S0732"/>
    <s v="F"/>
    <n v="46"/>
    <s v="Security and Transport"/>
    <s v="Jaipur"/>
    <s v="India"/>
    <n v="4"/>
    <n v="4"/>
    <n v="4"/>
    <n v="4"/>
    <n v="4"/>
    <n v="4"/>
    <s v="Santhosh&amp;Anudeep"/>
    <s v="3h"/>
    <s v="Job Training"/>
    <d v="2018-07-19T00:00:00"/>
    <d v="2018-07-22T00:00:00"/>
    <s v="Emergency leave"/>
    <n v="3"/>
    <s v="Santhosh"/>
    <s v="Harry"/>
    <s v="George"/>
    <d v="2011-01-30T00:00:00"/>
    <d v="2011-08-27T00:00:00"/>
    <n v="0"/>
    <s v="Excellent"/>
    <s v="Bad"/>
    <s v="Worst"/>
    <s v="Good"/>
    <s v="Better"/>
  </r>
  <r>
    <n v="193"/>
    <s v="s.prasanna"/>
    <s v="S0733"/>
    <s v="M"/>
    <n v="53"/>
    <s v="Sales and Marketing"/>
    <s v="Bengalore"/>
    <s v="India"/>
    <n v="4"/>
    <n v="2"/>
    <n v="1"/>
    <n v="3"/>
    <n v="2.5"/>
    <n v="2.5"/>
    <s v="Sathish&amp;Azim"/>
    <s v="4h"/>
    <s v="Technical skills Training"/>
    <d v="2018-07-20T00:00:00"/>
    <d v="2018-07-21T00:00:00"/>
    <s v="Maternity/Parental leave"/>
    <n v="31"/>
    <s v="Rajesh"/>
    <s v="Isla"/>
    <s v="George"/>
    <d v="2011-02-24T00:00:00"/>
    <d v="2011-09-08T00:00:00"/>
    <n v="0"/>
    <s v="Better"/>
    <s v="Better"/>
    <s v="Better"/>
    <s v="Bad"/>
    <s v="Better"/>
  </r>
  <r>
    <n v="194"/>
    <s v="t.govindamma"/>
    <s v="S0734"/>
    <s v="F"/>
    <n v="50"/>
    <s v="Admin Department"/>
    <s v="New Delhi"/>
    <s v="India"/>
    <n v="2"/>
    <n v="2"/>
    <n v="3"/>
    <n v="4"/>
    <n v="2.75"/>
    <n v="2.75"/>
    <s v="Sathish&amp;Azim"/>
    <s v="4h"/>
    <s v="Technical skills Training"/>
    <d v="2018-07-21T00:00:00"/>
    <d v="2018-07-26T00:00:00"/>
    <s v="Maternity/Parental leave"/>
    <n v="35"/>
    <s v="Anudeep"/>
    <s v="Charlie"/>
    <s v="George"/>
    <d v="2011-03-21T00:00:00"/>
    <d v="2011-09-20T00:00:00"/>
    <n v="0"/>
    <s v="Bad"/>
    <s v="Excellent"/>
    <s v="Bad"/>
    <s v="Worst"/>
    <s v="Good"/>
  </r>
  <r>
    <n v="195"/>
    <s v="Y.Rukmini"/>
    <s v="S0735"/>
    <s v="F"/>
    <n v="47"/>
    <s v="Infrastructures"/>
    <s v="Mumbai"/>
    <s v="India"/>
    <n v="1"/>
    <n v="3"/>
    <n v="5"/>
    <n v="5"/>
    <n v="3.5"/>
    <n v="3.5"/>
    <s v="Hemanth&amp;Salomi"/>
    <s v="3h"/>
    <s v="Soft skills Training"/>
    <d v="2018-07-22T00:00:00"/>
    <d v="2018-07-24T00:00:00"/>
    <s v="Emergency leave"/>
    <n v="2"/>
    <s v="Harika"/>
    <s v="Amelia"/>
    <s v="George"/>
    <d v="2011-04-15T00:00:00"/>
    <d v="2011-10-02T00:00:00"/>
    <n v="0"/>
    <s v="Excellent"/>
    <s v="Better"/>
    <s v="Good"/>
    <s v="Excellent"/>
    <s v="Good"/>
  </r>
  <r>
    <n v="196"/>
    <s v="P.Kiranmai"/>
    <s v="S0101"/>
    <s v="F"/>
    <n v="44"/>
    <s v="Learning and Development"/>
    <s v="Kolkata"/>
    <s v="India"/>
    <n v="3"/>
    <n v="2"/>
    <n v="4"/>
    <n v="2"/>
    <n v="2.75"/>
    <n v="2.75"/>
    <s v="Sathish&amp;Azim"/>
    <s v="4h"/>
    <s v="Technical skills Training"/>
    <d v="2018-07-23T00:00:00"/>
    <d v="2018-07-26T00:00:00"/>
    <s v="Emergency leave"/>
    <n v="3"/>
    <s v="Hemanth"/>
    <s v="Amelia"/>
    <s v="George"/>
    <d v="2011-05-10T00:00:00"/>
    <d v="2011-10-14T00:00:00"/>
    <n v="0"/>
    <s v="Worst"/>
    <s v="Excellent"/>
    <s v="Good"/>
    <s v="Excellent"/>
    <s v="Good"/>
  </r>
  <r>
    <n v="197"/>
    <s v="Ch.Deeksha"/>
    <s v="S0102"/>
    <s v="M"/>
    <n v="46"/>
    <s v="Product Development"/>
    <s v="Mannheim"/>
    <s v="Germany"/>
    <n v="3"/>
    <n v="1"/>
    <n v="4"/>
    <n v="4"/>
    <n v="3"/>
    <n v="3"/>
    <s v="Hemanth&amp;Salomi"/>
    <s v="3h"/>
    <s v="Soft skills Training"/>
    <d v="2018-07-24T00:00:00"/>
    <d v="2018-07-25T00:00:00"/>
    <s v="Maternity/Parental leave"/>
    <n v="31"/>
    <s v="Sathish"/>
    <s v="Charlie"/>
    <s v="George"/>
    <d v="2011-06-04T00:00:00"/>
    <d v="2011-10-26T00:00:00"/>
    <n v="0"/>
    <s v="Good"/>
    <s v="Good"/>
    <s v="Excellent"/>
    <s v="Excellent"/>
    <s v="Better"/>
  </r>
  <r>
    <n v="198"/>
    <s v="A.Sandhya"/>
    <s v="S0103"/>
    <s v="M"/>
    <n v="23"/>
    <s v="HR"/>
    <s v="Kochi"/>
    <s v="India"/>
    <n v="1"/>
    <n v="1"/>
    <n v="2"/>
    <n v="3"/>
    <n v="1.75"/>
    <n v="1.75"/>
    <s v="Sathish&amp;Azim"/>
    <s v="4h"/>
    <s v="Technical skills Training"/>
    <d v="2018-07-25T00:00:00"/>
    <d v="2018-08-01T00:00:00"/>
    <s v="Emergency leave"/>
    <n v="7"/>
    <s v="Santhosh"/>
    <s v="Harry"/>
    <s v="George"/>
    <d v="2011-06-29T00:00:00"/>
    <d v="2011-11-07T00:00:00"/>
    <n v="0"/>
    <s v="Better"/>
    <s v="Excellent"/>
    <s v="Better"/>
    <s v="Better"/>
    <s v="Good"/>
  </r>
  <r>
    <n v="199"/>
    <s v="A.Swapna"/>
    <s v="S0104"/>
    <s v="F"/>
    <n v="52"/>
    <s v="Infrastructures"/>
    <s v="Chennai"/>
    <s v="India"/>
    <n v="4"/>
    <n v="2"/>
    <n v="4"/>
    <n v="1"/>
    <n v="2.75"/>
    <n v="2.75"/>
    <s v="Sathish&amp;Azim"/>
    <s v="4h"/>
    <s v="Technical skills Training"/>
    <d v="2018-07-26T00:00:00"/>
    <d v="2018-08-01T00:00:00"/>
    <s v="Planned leave"/>
    <n v="6"/>
    <s v="Santhosh"/>
    <s v="Harry"/>
    <s v="George"/>
    <d v="2011-07-24T00:00:00"/>
    <d v="2011-11-19T00:00:00"/>
    <n v="0"/>
    <s v="Good"/>
    <s v="Excellent"/>
    <s v="Better"/>
    <s v="Good"/>
    <s v="Better"/>
  </r>
  <r>
    <n v="200"/>
    <s v="D.Gouthami"/>
    <s v="S0105"/>
    <s v="M"/>
    <n v="40"/>
    <s v="Infrastructures"/>
    <s v="Mumbai"/>
    <s v="India"/>
    <n v="2"/>
    <n v="5"/>
    <n v="2"/>
    <n v="3"/>
    <n v="3"/>
    <n v="3"/>
    <s v="Hemanth&amp;Salomi"/>
    <s v="3h"/>
    <s v="Soft skills Training"/>
    <d v="2018-07-27T00:00:00"/>
    <d v="2018-07-29T00:00:00"/>
    <s v="Emergency leave"/>
    <n v="2"/>
    <s v="Salomi"/>
    <s v="Harry"/>
    <s v="George"/>
    <d v="2011-08-18T00:00:00"/>
    <d v="2011-12-01T00:00:00"/>
    <n v="0"/>
    <s v="Bad"/>
    <s v="Worst"/>
    <s v="Excellent"/>
    <s v="Excellent"/>
    <s v="Better"/>
  </r>
  <r>
    <n v="201"/>
    <s v="T.Savitha"/>
    <s v="S0106"/>
    <s v="M"/>
    <n v="41"/>
    <s v="IT Services"/>
    <s v="Berlin"/>
    <s v="Germany"/>
    <n v="5"/>
    <n v="1"/>
    <n v="5"/>
    <n v="4"/>
    <n v="3.75"/>
    <n v="3.75"/>
    <s v="Hemanth&amp;Salomi"/>
    <s v="3h"/>
    <s v="Soft skills Training"/>
    <d v="2018-07-28T00:00:00"/>
    <d v="2018-08-02T00:00:00"/>
    <s v="Emergency leave"/>
    <n v="5"/>
    <s v="David"/>
    <s v="Jacob"/>
    <s v="George"/>
    <d v="2011-09-12T00:00:00"/>
    <d v="2011-12-13T00:00:00"/>
    <n v="0"/>
    <s v="Bad"/>
    <s v="Better"/>
    <s v="Good"/>
    <s v="Excellent"/>
    <s v="Bad"/>
  </r>
  <r>
    <n v="202"/>
    <s v="K.Shailaja"/>
    <s v="S0107"/>
    <s v="F"/>
    <n v="29"/>
    <s v="Admin Department"/>
    <s v="Lisboa"/>
    <s v="Portugal"/>
    <n v="5"/>
    <n v="1"/>
    <n v="1"/>
    <n v="3"/>
    <n v="2.5"/>
    <n v="2.5"/>
    <s v="Sathish&amp;Azim"/>
    <s v="4h"/>
    <s v="Technical skills Training"/>
    <d v="2018-07-29T00:00:00"/>
    <d v="2018-07-31T00:00:00"/>
    <s v="Planned leave"/>
    <n v="2"/>
    <s v="Harish"/>
    <s v="Amelia"/>
    <s v="George"/>
    <d v="2011-10-07T00:00:00"/>
    <d v="2011-12-25T00:00:00"/>
    <n v="0"/>
    <s v="Better"/>
    <s v="Better"/>
    <s v="Good"/>
    <s v="Worst"/>
    <s v="Bad"/>
  </r>
  <r>
    <n v="203"/>
    <s v="K.Aradhana"/>
    <s v="S0108"/>
    <s v="F"/>
    <n v="40"/>
    <s v="Sales and Marketing"/>
    <s v="Varanasi"/>
    <s v="India"/>
    <n v="2"/>
    <n v="2"/>
    <n v="5"/>
    <n v="2"/>
    <n v="2.75"/>
    <n v="2.75"/>
    <s v="Sathish&amp;Azim"/>
    <s v="4h"/>
    <s v="Technical skills Training"/>
    <d v="2018-07-30T00:00:00"/>
    <d v="2018-08-02T00:00:00"/>
    <s v="Planned leave"/>
    <n v="3"/>
    <s v="Harish"/>
    <s v="Amelia"/>
    <s v="George"/>
    <d v="2011-11-01T00:00:00"/>
    <d v="2012-01-06T00:00:00"/>
    <n v="0"/>
    <s v="Worst"/>
    <s v="Better"/>
    <s v="Worst"/>
    <s v="Better"/>
    <s v="Excellent"/>
  </r>
  <r>
    <n v="204"/>
    <s v="P.Soniya"/>
    <s v="S0109"/>
    <s v="M"/>
    <n v="51"/>
    <s v="Product Development"/>
    <s v="Caracas"/>
    <s v="Venizuela"/>
    <n v="2"/>
    <n v="2"/>
    <n v="3"/>
    <n v="4"/>
    <n v="2.75"/>
    <n v="2.75"/>
    <s v="Sathish&amp;Azim"/>
    <s v="4h"/>
    <s v="Technical skills Training"/>
    <d v="2018-07-31T00:00:00"/>
    <d v="2018-08-03T00:00:00"/>
    <s v="Maternity/Parental leave"/>
    <n v="33"/>
    <s v="Santhosh"/>
    <s v="Harry"/>
    <s v="George"/>
    <d v="2011-11-26T00:00:00"/>
    <d v="2012-01-18T00:00:00"/>
    <n v="0"/>
    <s v="Worst"/>
    <s v="Excellent"/>
    <s v="Good"/>
    <s v="Better"/>
    <s v="Bad"/>
  </r>
  <r>
    <n v="205"/>
    <s v="R.Srilatha"/>
    <s v="S0110"/>
    <s v="M"/>
    <n v="33"/>
    <s v="Product Development"/>
    <s v="Bhopal"/>
    <s v="India"/>
    <n v="1"/>
    <n v="1"/>
    <n v="2"/>
    <n v="3"/>
    <n v="1.75"/>
    <n v="1.75"/>
    <s v="Sathish&amp;Azim"/>
    <s v="4h"/>
    <s v="Technical skills Training"/>
    <d v="2018-08-01T00:00:00"/>
    <d v="2018-08-05T00:00:00"/>
    <s v="Emergency leave"/>
    <n v="4"/>
    <s v="David"/>
    <s v="Jacob"/>
    <s v="George"/>
    <d v="2011-12-21T00:00:00"/>
    <d v="2012-01-30T00:00:00"/>
    <n v="0"/>
    <s v="Good"/>
    <s v="Excellent"/>
    <s v="Worst"/>
    <s v="Good"/>
    <s v="Worst"/>
  </r>
  <r>
    <n v="206"/>
    <s v="D.Pavani"/>
    <s v="S0111"/>
    <s v="M"/>
    <n v="56"/>
    <s v="Learning and Development"/>
    <s v="Bengalore"/>
    <s v="India"/>
    <n v="1"/>
    <n v="1"/>
    <n v="2"/>
    <n v="2"/>
    <n v="1.5"/>
    <n v="1.5"/>
    <s v="Sathish&amp;Azim"/>
    <s v="4h"/>
    <s v="Technical skills Training"/>
    <d v="2018-08-02T00:00:00"/>
    <d v="2018-08-03T00:00:00"/>
    <s v="Planned leave"/>
    <n v="1"/>
    <s v="Aneela"/>
    <s v="Charlie"/>
    <s v="George"/>
    <d v="2012-01-15T00:00:00"/>
    <d v="2012-02-11T00:00:00"/>
    <n v="0"/>
    <s v="Bad"/>
    <s v="Bad"/>
    <s v="Bad"/>
    <s v="Good"/>
    <s v="Bad"/>
  </r>
  <r>
    <n v="207"/>
    <s v="D.Saneertana"/>
    <s v="S0112"/>
    <s v="F"/>
    <n v="26"/>
    <s v="Product Development"/>
    <s v="London"/>
    <s v="UK"/>
    <n v="1"/>
    <n v="2"/>
    <n v="3"/>
    <n v="1"/>
    <n v="1.75"/>
    <n v="1.75"/>
    <s v="Sathish&amp;Azim"/>
    <s v="4h"/>
    <s v="Technical skills Training"/>
    <d v="2018-08-03T00:00:00"/>
    <d v="2018-08-08T00:00:00"/>
    <s v="Maternity/Parental leave"/>
    <n v="35"/>
    <s v="Harika"/>
    <s v="Amelia"/>
    <s v="George"/>
    <d v="2012-02-09T00:00:00"/>
    <d v="2012-02-23T00:00:00"/>
    <n v="0"/>
    <s v="Excellent"/>
    <s v="Better"/>
    <s v="Good"/>
    <s v="Excellent"/>
    <s v="Bad"/>
  </r>
  <r>
    <n v="208"/>
    <s v="Ch.Maheshwari"/>
    <s v="S0113"/>
    <s v="F"/>
    <n v="56"/>
    <s v="Security and Transport"/>
    <s v="Mumbai"/>
    <s v="India"/>
    <n v="3"/>
    <n v="2"/>
    <n v="2"/>
    <n v="3"/>
    <n v="2.5"/>
    <n v="2.5"/>
    <s v="Sathish&amp;Azim"/>
    <s v="4h"/>
    <s v="Technical skills Training"/>
    <d v="2018-08-04T00:00:00"/>
    <d v="2018-08-08T00:00:00"/>
    <s v="Emergency leave"/>
    <n v="4"/>
    <s v="Salomi"/>
    <s v="Harry"/>
    <s v="George"/>
    <d v="2012-03-05T00:00:00"/>
    <d v="2012-03-06T00:00:00"/>
    <n v="0"/>
    <s v="Worst"/>
    <s v="Better"/>
    <s v="Worst"/>
    <s v="Excellent"/>
    <s v="Better"/>
  </r>
  <r>
    <n v="209"/>
    <s v="D.Sujatha"/>
    <s v="S0114"/>
    <s v="F"/>
    <n v="52"/>
    <s v="Security and Transport"/>
    <s v="Kolkata"/>
    <s v="India"/>
    <n v="1"/>
    <n v="4"/>
    <n v="5"/>
    <n v="4"/>
    <n v="3.5"/>
    <n v="3.5"/>
    <s v="Hemanth&amp;Salomi"/>
    <s v="3h"/>
    <s v="Soft skills Training"/>
    <d v="2018-08-05T00:00:00"/>
    <d v="2018-08-11T00:00:00"/>
    <s v="Maternity/Parental leave"/>
    <n v="36"/>
    <s v="Lihar"/>
    <s v="Isla"/>
    <s v="George"/>
    <d v="2012-03-30T00:00:00"/>
    <d v="2012-03-18T00:00:00"/>
    <n v="0"/>
    <s v="Worst"/>
    <s v="Good"/>
    <s v="Better"/>
    <s v="Bad"/>
    <s v="Better"/>
  </r>
  <r>
    <n v="210"/>
    <s v="D.Jyosna"/>
    <s v="S0115"/>
    <s v="M"/>
    <n v="50"/>
    <s v="HR"/>
    <s v="Mumbai"/>
    <s v="India"/>
    <n v="1"/>
    <n v="5"/>
    <n v="3"/>
    <n v="2"/>
    <n v="2.75"/>
    <n v="2.75"/>
    <s v="Sathish&amp;Azim"/>
    <s v="4h"/>
    <s v="Technical skills Training"/>
    <d v="2018-08-06T00:00:00"/>
    <d v="2018-08-09T00:00:00"/>
    <s v="Planned leave"/>
    <n v="3"/>
    <s v="Rishitha"/>
    <s v="Isla"/>
    <s v="George"/>
    <d v="2012-04-24T00:00:00"/>
    <d v="2012-03-30T00:00:00"/>
    <n v="0"/>
    <s v="Worst"/>
    <s v="Good"/>
    <s v="Excellent"/>
    <s v="Worst"/>
    <s v="Good"/>
  </r>
  <r>
    <n v="211"/>
    <s v="B.Srilatha"/>
    <s v="S0116"/>
    <s v="M"/>
    <n v="49"/>
    <s v="Accounts and Finance"/>
    <s v="Luknow"/>
    <s v="India"/>
    <n v="1"/>
    <n v="1"/>
    <n v="5"/>
    <n v="1"/>
    <n v="2"/>
    <n v="2"/>
    <s v="Sathish&amp;Azim"/>
    <s v="4h"/>
    <s v="Technical skills Training"/>
    <d v="2018-08-07T00:00:00"/>
    <d v="2018-08-10T00:00:00"/>
    <s v="Maternity/Parental leave"/>
    <n v="33"/>
    <s v="Lihar"/>
    <s v="Isla"/>
    <s v="George"/>
    <d v="2012-05-19T00:00:00"/>
    <d v="2012-04-11T00:00:00"/>
    <n v="0"/>
    <s v="Better"/>
    <s v="Worst"/>
    <s v="Good"/>
    <s v="Better"/>
    <s v="Worst"/>
  </r>
  <r>
    <n v="212"/>
    <s v="Ch.Shirisha"/>
    <s v="S0117"/>
    <s v="M"/>
    <n v="43"/>
    <s v="Accounts and Finance"/>
    <s v="Jaipur"/>
    <s v="India"/>
    <n v="4"/>
    <n v="2"/>
    <n v="2"/>
    <n v="1"/>
    <n v="2.25"/>
    <n v="2.25"/>
    <s v="Sathish&amp;Azim"/>
    <s v="4h"/>
    <s v="Technical skills Training"/>
    <d v="2018-08-08T00:00:00"/>
    <d v="2018-08-10T00:00:00"/>
    <s v="Planned leave"/>
    <n v="2"/>
    <s v="Santhosh"/>
    <s v="Harry"/>
    <s v="George"/>
    <d v="2012-06-13T00:00:00"/>
    <d v="2012-04-23T00:00:00"/>
    <n v="0"/>
    <s v="Good"/>
    <s v="Good"/>
    <s v="Bad"/>
    <s v="Bad"/>
    <s v="Better"/>
  </r>
  <r>
    <n v="213"/>
    <s v="D.Saikeertana"/>
    <s v="S0118"/>
    <s v="F"/>
    <n v="28"/>
    <s v="Security and Transport"/>
    <s v="Madrid"/>
    <s v="Span"/>
    <n v="3"/>
    <n v="4"/>
    <n v="4"/>
    <n v="5"/>
    <n v="4"/>
    <n v="4"/>
    <s v="Santhosh&amp;Anudeep"/>
    <s v="3h"/>
    <s v="Job Training"/>
    <d v="2018-08-09T00:00:00"/>
    <d v="2018-08-13T00:00:00"/>
    <s v="Emergency leave"/>
    <n v="4"/>
    <s v="Aneela"/>
    <s v="Charlie"/>
    <s v="George"/>
    <d v="2012-07-08T00:00:00"/>
    <d v="2012-05-05T00:00:00"/>
    <n v="0"/>
    <s v="Good"/>
    <s v="Bad"/>
    <s v="Bad"/>
    <s v="Better"/>
    <s v="Good"/>
  </r>
  <r>
    <n v="214"/>
    <s v="D.Soniya"/>
    <s v="S0119"/>
    <s v="M"/>
    <n v="57"/>
    <s v="Product Development"/>
    <s v="Kochi"/>
    <s v="India"/>
    <n v="5"/>
    <n v="2"/>
    <n v="5"/>
    <n v="5"/>
    <n v="4.25"/>
    <n v="4.25"/>
    <s v="Santhosh&amp;Anudeep"/>
    <s v="3h"/>
    <s v="Job Training"/>
    <d v="2018-08-10T00:00:00"/>
    <d v="2018-08-13T00:00:00"/>
    <s v="Emergency leave"/>
    <n v="3"/>
    <s v="Lihar"/>
    <s v="Isla"/>
    <s v="George"/>
    <d v="2012-08-02T00:00:00"/>
    <d v="2012-05-17T00:00:00"/>
    <n v="0"/>
    <s v="Better"/>
    <s v="Worst"/>
    <s v="Good"/>
    <s v="Excellent"/>
    <s v="Worst"/>
  </r>
  <r>
    <n v="215"/>
    <s v="D.Gangajala"/>
    <s v="S0120"/>
    <s v="M"/>
    <n v="24"/>
    <s v="Research and Development"/>
    <s v="Kochi"/>
    <s v="India"/>
    <n v="4"/>
    <n v="5"/>
    <n v="4"/>
    <n v="1"/>
    <n v="3.5"/>
    <n v="3.5"/>
    <s v="Hemanth&amp;Salomi"/>
    <s v="3h"/>
    <s v="Soft skills Training"/>
    <d v="2018-08-11T00:00:00"/>
    <d v="2018-08-15T00:00:00"/>
    <s v="Planned leave"/>
    <n v="4"/>
    <s v="Azim"/>
    <s v="Jacob"/>
    <s v="George"/>
    <d v="2012-08-27T00:00:00"/>
    <d v="2012-05-29T00:00:00"/>
    <n v="0"/>
    <s v="Bad"/>
    <s v="Excellent"/>
    <s v="Worst"/>
    <s v="Good"/>
    <s v="Good"/>
  </r>
  <r>
    <n v="216"/>
    <s v="D.Deepthi"/>
    <s v="S0121"/>
    <s v="M"/>
    <n v="52"/>
    <s v="Admin Department"/>
    <s v="Caracas"/>
    <s v="Venizuela"/>
    <n v="3"/>
    <n v="5"/>
    <n v="3"/>
    <n v="2"/>
    <n v="3.25"/>
    <n v="3.25"/>
    <s v="Hemanth&amp;Salomi"/>
    <s v="3h"/>
    <s v="Soft skills Training"/>
    <d v="2018-08-12T00:00:00"/>
    <d v="2018-08-18T00:00:00"/>
    <s v="Planned leave"/>
    <n v="6"/>
    <s v="Santhosh"/>
    <s v="Harry"/>
    <s v="George"/>
    <d v="2012-09-21T00:00:00"/>
    <d v="2012-06-10T00:00:00"/>
    <n v="0"/>
    <s v="Worst"/>
    <s v="Worst"/>
    <s v="Worst"/>
    <s v="Worst"/>
    <s v="Bad"/>
  </r>
  <r>
    <n v="217"/>
    <s v="D.Ravali"/>
    <s v="S0122"/>
    <s v="M"/>
    <n v="25"/>
    <s v="HR"/>
    <s v="Bengalore"/>
    <s v="India"/>
    <n v="2"/>
    <n v="1"/>
    <n v="4"/>
    <n v="5"/>
    <n v="3"/>
    <n v="3"/>
    <s v="Hemanth&amp;Salomi"/>
    <s v="3h"/>
    <s v="Soft skills Training"/>
    <d v="2018-08-13T00:00:00"/>
    <d v="2018-08-14T00:00:00"/>
    <s v="Emergency leave"/>
    <n v="1"/>
    <s v="David"/>
    <s v="Jacob"/>
    <s v="George"/>
    <d v="2012-10-16T00:00:00"/>
    <d v="2012-06-22T00:00:00"/>
    <n v="0"/>
    <s v="Worst"/>
    <s v="Better"/>
    <s v="Worst"/>
    <s v="Worst"/>
    <s v="Good"/>
  </r>
  <r>
    <n v="218"/>
    <s v="D.Roja"/>
    <s v="S0201"/>
    <s v="M"/>
    <n v="46"/>
    <s v="HR"/>
    <s v="Pune"/>
    <s v="India"/>
    <n v="4"/>
    <n v="4"/>
    <n v="5"/>
    <n v="5"/>
    <n v="4.5"/>
    <n v="4.5"/>
    <s v="Santhosh&amp;Anudeep"/>
    <s v="3h"/>
    <s v="Job Training"/>
    <d v="2018-08-14T00:00:00"/>
    <d v="2018-08-20T00:00:00"/>
    <s v="Maternity/Parental leave"/>
    <n v="36"/>
    <s v="Harika"/>
    <s v="Amelia"/>
    <s v="George"/>
    <d v="2012-11-10T00:00:00"/>
    <d v="2012-07-04T00:00:00"/>
    <n v="0"/>
    <s v="Better"/>
    <s v="Excellent"/>
    <s v="Better"/>
    <s v="Excellent"/>
    <s v="Bad"/>
  </r>
  <r>
    <n v="219"/>
    <s v="D.Soundrya"/>
    <s v="S0202"/>
    <s v="F"/>
    <n v="36"/>
    <s v="IT Services"/>
    <s v="Hyderabad"/>
    <s v="India"/>
    <n v="2"/>
    <n v="5"/>
    <n v="5"/>
    <n v="3"/>
    <n v="3.75"/>
    <n v="3.75"/>
    <s v="Hemanth&amp;Salomi"/>
    <s v="3h"/>
    <s v="Soft skills Training"/>
    <d v="2018-08-15T00:00:00"/>
    <d v="2018-08-21T00:00:00"/>
    <s v="Planned leave"/>
    <n v="6"/>
    <s v="Harish"/>
    <s v="Amelia"/>
    <s v="George"/>
    <d v="2012-12-05T00:00:00"/>
    <d v="2012-07-16T00:00:00"/>
    <n v="0"/>
    <s v="Excellent"/>
    <s v="Excellent"/>
    <s v="Worst"/>
    <s v="Good"/>
    <s v="Better"/>
  </r>
  <r>
    <n v="220"/>
    <s v="E.Maheshwari"/>
    <s v="S0203"/>
    <s v="M"/>
    <n v="39"/>
    <s v="Product Development"/>
    <s v="Chennai"/>
    <s v="India"/>
    <n v="4"/>
    <n v="3"/>
    <n v="5"/>
    <n v="1"/>
    <n v="3.25"/>
    <n v="3.25"/>
    <s v="Hemanth&amp;Salomi"/>
    <s v="3h"/>
    <s v="Soft skills Training"/>
    <d v="2018-08-16T00:00:00"/>
    <d v="2018-08-21T00:00:00"/>
    <s v="Maternity/Parental leave"/>
    <n v="35"/>
    <s v="Roy"/>
    <s v="Harry"/>
    <s v="George"/>
    <d v="2012-12-30T00:00:00"/>
    <d v="2012-07-28T00:00:00"/>
    <n v="0"/>
    <s v="Excellent"/>
    <s v="Better"/>
    <s v="Excellent"/>
    <s v="Excellent"/>
    <s v="Worst"/>
  </r>
  <r>
    <n v="221"/>
    <s v="G.Naveena"/>
    <s v="S0204"/>
    <s v="F"/>
    <n v="54"/>
    <s v="Accounts and Finance"/>
    <s v="Bhopal"/>
    <s v="India"/>
    <n v="3"/>
    <n v="5"/>
    <n v="2"/>
    <n v="1"/>
    <n v="2.75"/>
    <n v="2.75"/>
    <s v="Sathish&amp;Azim"/>
    <s v="4h"/>
    <s v="Technical skills Training"/>
    <d v="2018-08-17T00:00:00"/>
    <d v="2018-08-21T00:00:00"/>
    <s v="Maternity/Parental leave"/>
    <n v="34"/>
    <s v="Rishitha"/>
    <s v="Isla"/>
    <s v="George"/>
    <d v="2013-01-24T00:00:00"/>
    <d v="2012-08-09T00:00:00"/>
    <n v="0"/>
    <s v="Excellent"/>
    <s v="Good"/>
    <s v="Bad"/>
    <s v="Better"/>
    <s v="Bad"/>
  </r>
  <r>
    <n v="222"/>
    <s v="G.Rajyalaxmi"/>
    <s v="S0205"/>
    <s v="M"/>
    <n v="33"/>
    <s v="Sales and Marketing"/>
    <s v="London"/>
    <s v="UK"/>
    <n v="5"/>
    <n v="1"/>
    <n v="3"/>
    <n v="5"/>
    <n v="3.5"/>
    <n v="3.5"/>
    <s v="Hemanth&amp;Salomi"/>
    <s v="3h"/>
    <s v="Soft skills Training"/>
    <d v="2018-08-18T00:00:00"/>
    <d v="2018-08-20T00:00:00"/>
    <s v="Planned leave"/>
    <n v="2"/>
    <s v="Lihar"/>
    <s v="Isla"/>
    <s v="George"/>
    <d v="2013-02-18T00:00:00"/>
    <d v="2012-08-21T00:00:00"/>
    <n v="0"/>
    <s v="Worst"/>
    <s v="Excellent"/>
    <s v="Good"/>
    <s v="Better"/>
    <s v="Excellent"/>
  </r>
  <r>
    <n v="223"/>
    <s v="G.Ramya"/>
    <s v="S0206"/>
    <s v="F"/>
    <n v="39"/>
    <s v="Sales and Marketing"/>
    <s v="Caracas"/>
    <s v="Venizuela"/>
    <n v="3"/>
    <n v="1"/>
    <n v="2"/>
    <n v="5"/>
    <n v="2.75"/>
    <n v="2.75"/>
    <s v="Sathish&amp;Azim"/>
    <s v="4h"/>
    <s v="Technical skills Training"/>
    <d v="2018-08-19T00:00:00"/>
    <d v="2018-08-24T00:00:00"/>
    <s v="Planned leave"/>
    <n v="5"/>
    <s v="Salomi"/>
    <s v="Harry"/>
    <s v="George"/>
    <d v="2013-03-15T00:00:00"/>
    <d v="2012-09-02T00:00:00"/>
    <n v="0"/>
    <s v="Excellent"/>
    <s v="Good"/>
    <s v="Worst"/>
    <s v="Worst"/>
    <s v="Good"/>
  </r>
  <r>
    <n v="224"/>
    <s v="J.Nirosha"/>
    <s v="S0207"/>
    <s v="M"/>
    <n v="48"/>
    <s v="HR"/>
    <s v="Jaipur"/>
    <s v="India"/>
    <n v="3"/>
    <n v="2"/>
    <n v="1"/>
    <n v="1"/>
    <n v="1.75"/>
    <n v="1.75"/>
    <s v="Sathish&amp;Azim"/>
    <s v="4h"/>
    <s v="Technical skills Training"/>
    <d v="2018-08-20T00:00:00"/>
    <d v="2018-08-25T00:00:00"/>
    <s v="Maternity/Parental leave"/>
    <n v="35"/>
    <s v="Harish"/>
    <s v="Amelia"/>
    <s v="George"/>
    <d v="2013-04-09T00:00:00"/>
    <d v="2012-09-14T00:00:00"/>
    <n v="0"/>
    <s v="Good"/>
    <s v="Excellent"/>
    <s v="Bad"/>
    <s v="Excellent"/>
    <s v="Better"/>
  </r>
  <r>
    <n v="225"/>
    <s v="K.Kalyani"/>
    <s v="S0208"/>
    <s v="F"/>
    <n v="51"/>
    <s v="HR"/>
    <s v="Surat"/>
    <s v="India"/>
    <n v="2"/>
    <n v="2"/>
    <n v="2"/>
    <n v="4"/>
    <n v="2.5"/>
    <n v="2.5"/>
    <s v="Sathish&amp;Azim"/>
    <s v="4h"/>
    <s v="Technical skills Training"/>
    <d v="2018-08-21T00:00:00"/>
    <d v="2018-08-25T00:00:00"/>
    <s v="Emergency leave"/>
    <n v="4"/>
    <s v="Anudeep"/>
    <s v="Charlie"/>
    <s v="George"/>
    <d v="2013-05-04T00:00:00"/>
    <d v="2012-09-26T00:00:00"/>
    <n v="0"/>
    <s v="Good"/>
    <s v="Worst"/>
    <s v="Better"/>
    <s v="Worst"/>
    <s v="Excellent"/>
  </r>
  <r>
    <n v="226"/>
    <s v="K.Naveena"/>
    <s v="S0209"/>
    <s v="M"/>
    <n v="40"/>
    <s v="Learning and Development"/>
    <s v="Varanasi"/>
    <s v="India"/>
    <n v="4"/>
    <n v="3"/>
    <n v="5"/>
    <n v="5"/>
    <n v="4.25"/>
    <n v="4.25"/>
    <s v="Santhosh&amp;Anudeep"/>
    <s v="3h"/>
    <s v="Job Training"/>
    <d v="2018-08-22T00:00:00"/>
    <d v="2018-08-29T00:00:00"/>
    <s v="Planned leave"/>
    <n v="7"/>
    <s v="Arundathi"/>
    <s v="Jacob"/>
    <s v="George"/>
    <d v="2013-05-29T00:00:00"/>
    <d v="2012-10-08T00:00:00"/>
    <n v="0"/>
    <s v="Bad"/>
    <s v="Worst"/>
    <s v="Bad"/>
    <s v="Bad"/>
    <s v="Bad"/>
  </r>
  <r>
    <n v="227"/>
    <s v="K.Srilatha"/>
    <s v="S0210"/>
    <s v="M"/>
    <n v="37"/>
    <s v="Infrastructures"/>
    <s v="Madrid"/>
    <s v="Span"/>
    <n v="1"/>
    <n v="5"/>
    <n v="5"/>
    <n v="1"/>
    <n v="3"/>
    <n v="3"/>
    <s v="Hemanth&amp;Salomi"/>
    <s v="3h"/>
    <s v="Soft skills Training"/>
    <d v="2018-08-23T00:00:00"/>
    <d v="2018-08-29T00:00:00"/>
    <s v="Maternity/Parental leave"/>
    <n v="36"/>
    <s v="Rajesh"/>
    <s v="Isla"/>
    <s v="George"/>
    <d v="2013-06-23T00:00:00"/>
    <d v="2012-10-20T00:00:00"/>
    <n v="0"/>
    <s v="Better"/>
    <s v="Bad"/>
    <s v="Excellent"/>
    <s v="Excellent"/>
    <s v="Good"/>
  </r>
  <r>
    <n v="228"/>
    <s v="K.Sumalatha"/>
    <s v="S0211"/>
    <s v="M"/>
    <n v="21"/>
    <s v="Accounts and Finance"/>
    <s v="Bhopal"/>
    <s v="India"/>
    <n v="5"/>
    <n v="5"/>
    <n v="4"/>
    <n v="5"/>
    <n v="4.75"/>
    <n v="4.75"/>
    <s v="Santhosh&amp;Anudeep"/>
    <s v="3h"/>
    <s v="Job Training"/>
    <d v="2018-08-24T00:00:00"/>
    <d v="2018-08-28T00:00:00"/>
    <s v="Emergency leave"/>
    <n v="4"/>
    <s v="Lihar"/>
    <s v="Isla"/>
    <s v="George"/>
    <d v="2013-07-18T00:00:00"/>
    <d v="2012-11-01T00:00:00"/>
    <n v="0"/>
    <s v="Good"/>
    <s v="Better"/>
    <s v="Worst"/>
    <s v="Better"/>
    <s v="Bad"/>
  </r>
  <r>
    <n v="229"/>
    <s v="K.Rasagna"/>
    <s v="S0212"/>
    <s v="M"/>
    <n v="52"/>
    <s v="Accounts and Finance"/>
    <s v="Berlin"/>
    <s v="Germany"/>
    <n v="1"/>
    <n v="4"/>
    <n v="1"/>
    <n v="3"/>
    <n v="2.25"/>
    <n v="2.25"/>
    <s v="Sathish&amp;Azim"/>
    <s v="4h"/>
    <s v="Technical skills Training"/>
    <d v="2018-08-25T00:00:00"/>
    <d v="2018-08-27T00:00:00"/>
    <s v="Maternity/Parental leave"/>
    <n v="32"/>
    <s v="Lihar"/>
    <s v="Isla"/>
    <s v="George"/>
    <d v="2013-08-12T00:00:00"/>
    <d v="2012-11-13T00:00:00"/>
    <n v="0"/>
    <s v="Bad"/>
    <s v="Bad"/>
    <s v="Worst"/>
    <s v="Excellent"/>
    <s v="Better"/>
  </r>
  <r>
    <n v="230"/>
    <s v="L.Priyanka"/>
    <s v="S0213"/>
    <s v="M"/>
    <n v="37"/>
    <s v="Sales and Marketing"/>
    <s v="Bengalore"/>
    <s v="India"/>
    <n v="3"/>
    <n v="5"/>
    <n v="2"/>
    <n v="5"/>
    <n v="3.75"/>
    <n v="3.75"/>
    <s v="Hemanth&amp;Salomi"/>
    <s v="3h"/>
    <s v="Soft skills Training"/>
    <d v="2018-08-26T00:00:00"/>
    <d v="2018-08-28T00:00:00"/>
    <s v="Maternity/Parental leave"/>
    <n v="32"/>
    <s v="Rishitha"/>
    <s v="Isla"/>
    <s v="George"/>
    <d v="2013-09-06T00:00:00"/>
    <d v="2012-11-25T00:00:00"/>
    <n v="0"/>
    <s v="Good"/>
    <s v="Good"/>
    <s v="Worst"/>
    <s v="Excellent"/>
    <s v="Bad"/>
  </r>
  <r>
    <n v="231"/>
    <s v="M.Ganga"/>
    <s v="S0214"/>
    <s v="F"/>
    <n v="55"/>
    <s v="Product Development"/>
    <s v="Luknow"/>
    <s v="India"/>
    <n v="5"/>
    <n v="5"/>
    <n v="2"/>
    <n v="4"/>
    <n v="4"/>
    <n v="4"/>
    <s v="Santhosh&amp;Anudeep"/>
    <s v="3h"/>
    <s v="Job Training"/>
    <d v="2018-08-27T00:00:00"/>
    <d v="2018-08-30T00:00:00"/>
    <s v="Emergency leave"/>
    <n v="3"/>
    <s v="David"/>
    <s v="Jacob"/>
    <s v="George"/>
    <d v="2013-10-01T00:00:00"/>
    <d v="2012-12-07T00:00:00"/>
    <n v="0"/>
    <s v="Better"/>
    <s v="Good"/>
    <s v="Good"/>
    <s v="Better"/>
    <s v="Bad"/>
  </r>
  <r>
    <n v="232"/>
    <s v="M.Goura"/>
    <s v="S0215"/>
    <s v="F"/>
    <n v="50"/>
    <s v="Infrastructures"/>
    <s v="London"/>
    <s v="UK"/>
    <n v="2"/>
    <n v="4"/>
    <n v="5"/>
    <n v="4"/>
    <n v="3.75"/>
    <n v="3.75"/>
    <s v="Hemanth&amp;Salomi"/>
    <s v="3h"/>
    <s v="Soft skills Training"/>
    <d v="2018-08-28T00:00:00"/>
    <d v="2018-08-30T00:00:00"/>
    <s v="Emergency leave"/>
    <n v="2"/>
    <s v="Santhosh"/>
    <s v="Harry"/>
    <s v="George"/>
    <d v="2013-10-26T00:00:00"/>
    <d v="2012-12-19T00:00:00"/>
    <n v="0"/>
    <s v="Bad"/>
    <s v="Excellent"/>
    <s v="Bad"/>
    <s v="Better"/>
    <s v="Bad"/>
  </r>
  <r>
    <n v="233"/>
    <s v="P.Sony"/>
    <s v="S0216"/>
    <s v="M"/>
    <n v="40"/>
    <s v="IT Services"/>
    <s v="Kochi"/>
    <s v="India"/>
    <n v="3"/>
    <n v="3"/>
    <n v="1"/>
    <n v="3"/>
    <n v="2.5"/>
    <n v="2.5"/>
    <s v="Sathish&amp;Azim"/>
    <s v="4h"/>
    <s v="Technical skills Training"/>
    <d v="2018-08-29T00:00:00"/>
    <d v="2018-09-03T00:00:00"/>
    <s v="Planned leave"/>
    <n v="5"/>
    <s v="Rishitha"/>
    <s v="Isla"/>
    <s v="George"/>
    <d v="2013-11-20T00:00:00"/>
    <d v="2012-12-31T00:00:00"/>
    <n v="0"/>
    <s v="Good"/>
    <s v="Excellent"/>
    <s v="Bad"/>
    <s v="Worst"/>
    <s v="Excellent"/>
  </r>
  <r>
    <n v="234"/>
    <s v="R.Shirisha"/>
    <s v="S0217"/>
    <s v="M"/>
    <n v="46"/>
    <s v="IT Services"/>
    <s v="Berlin"/>
    <s v="Germany"/>
    <n v="3"/>
    <n v="3"/>
    <n v="5"/>
    <n v="5"/>
    <n v="4"/>
    <n v="4"/>
    <s v="Santhosh&amp;Anudeep"/>
    <s v="3h"/>
    <s v="Job Training"/>
    <d v="2018-08-30T00:00:00"/>
    <d v="2018-09-05T00:00:00"/>
    <s v="Maternity/Parental leave"/>
    <n v="36"/>
    <s v="Hemanth"/>
    <s v="Amelia"/>
    <s v="George"/>
    <d v="2013-12-15T00:00:00"/>
    <d v="2013-01-12T00:00:00"/>
    <n v="0"/>
    <s v="Better"/>
    <s v="Bad"/>
    <s v="Excellent"/>
    <s v="Good"/>
    <s v="Excellent"/>
  </r>
  <r>
    <n v="235"/>
    <s v="R.Soujanya"/>
    <s v="S0218"/>
    <s v="F"/>
    <n v="39"/>
    <s v="IT Services"/>
    <s v="Hyderabad"/>
    <s v="India"/>
    <n v="3"/>
    <n v="5"/>
    <n v="4"/>
    <n v="2"/>
    <n v="3.5"/>
    <n v="3.5"/>
    <s v="Hemanth&amp;Salomi"/>
    <s v="3h"/>
    <s v="Soft skills Training"/>
    <d v="2018-08-31T00:00:00"/>
    <d v="2018-09-03T00:00:00"/>
    <s v="Planned leave"/>
    <n v="3"/>
    <s v="Lihar"/>
    <s v="Isla"/>
    <s v="George"/>
    <d v="2014-01-09T00:00:00"/>
    <d v="2013-01-24T00:00:00"/>
    <n v="0"/>
    <s v="Worst"/>
    <s v="Better"/>
    <s v="Good"/>
    <s v="Worst"/>
    <s v="Better"/>
  </r>
  <r>
    <n v="236"/>
    <s v="S.Lavanya"/>
    <s v="S0219"/>
    <s v="F"/>
    <n v="47"/>
    <s v="Security and Transport"/>
    <s v="Bhopal"/>
    <s v="India"/>
    <n v="1"/>
    <n v="5"/>
    <n v="2"/>
    <n v="1"/>
    <n v="2.25"/>
    <n v="2.25"/>
    <s v="Sathish&amp;Azim"/>
    <s v="4h"/>
    <s v="Technical skills Training"/>
    <d v="2018-09-01T00:00:00"/>
    <d v="2018-09-05T00:00:00"/>
    <s v="Emergency leave"/>
    <n v="4"/>
    <s v="Harish"/>
    <s v="Amelia"/>
    <s v="George"/>
    <d v="2014-02-03T00:00:00"/>
    <d v="2013-02-05T00:00:00"/>
    <n v="0"/>
    <s v="Worst"/>
    <s v="Bad"/>
    <s v="Better"/>
    <s v="Worst"/>
    <s v="Good"/>
  </r>
  <r>
    <n v="237"/>
    <s v="S.Suvarna"/>
    <s v="S0220"/>
    <s v="M"/>
    <n v="45"/>
    <s v="HR"/>
    <s v="Caracas"/>
    <s v="Venizuela"/>
    <n v="1"/>
    <n v="3"/>
    <n v="2"/>
    <n v="4"/>
    <n v="2.5"/>
    <n v="2.5"/>
    <s v="Sathish&amp;Azim"/>
    <s v="4h"/>
    <s v="Technical skills Training"/>
    <d v="2018-09-02T00:00:00"/>
    <d v="2018-09-06T00:00:00"/>
    <s v="Planned leave"/>
    <n v="4"/>
    <s v="Salomi"/>
    <s v="Harry"/>
    <s v="George"/>
    <d v="2014-02-28T00:00:00"/>
    <d v="2013-02-17T00:00:00"/>
    <n v="0"/>
    <s v="Bad"/>
    <s v="Bad"/>
    <s v="Excellent"/>
    <s v="Better"/>
    <s v="Good"/>
  </r>
  <r>
    <n v="238"/>
    <s v="T.Sandhyarani"/>
    <s v="S0221"/>
    <s v="M"/>
    <n v="29"/>
    <s v="Accounts and Finance"/>
    <s v="Bhopal"/>
    <s v="India"/>
    <n v="5"/>
    <n v="5"/>
    <n v="5"/>
    <n v="5"/>
    <n v="5"/>
    <n v="5"/>
    <s v="David&amp;Lihar"/>
    <s v="2h"/>
    <s v="Promotional Training"/>
    <d v="2018-09-03T00:00:00"/>
    <d v="2018-09-05T00:00:00"/>
    <s v="Maternity/Parental leave"/>
    <n v="32"/>
    <s v="Santhosh"/>
    <s v="Harry"/>
    <s v="George"/>
    <d v="2014-03-25T00:00:00"/>
    <d v="2013-03-01T00:00:00"/>
    <n v="0"/>
    <s v="Better"/>
    <s v="Worst"/>
    <s v="Bad"/>
    <s v="Bad"/>
    <s v="Bad"/>
  </r>
  <r>
    <n v="239"/>
    <s v="T.Rajitha"/>
    <s v="S0222"/>
    <s v="M"/>
    <n v="56"/>
    <s v="Infrastructures"/>
    <s v="Mumbai"/>
    <s v="India"/>
    <n v="1"/>
    <n v="5"/>
    <n v="1"/>
    <n v="1"/>
    <n v="2"/>
    <n v="2"/>
    <s v="Sathish&amp;Azim"/>
    <s v="4h"/>
    <s v="Technical skills Training"/>
    <d v="2018-09-04T00:00:00"/>
    <d v="2018-09-05T00:00:00"/>
    <s v="Maternity/Parental leave"/>
    <n v="31"/>
    <s v="Sathish"/>
    <s v="Charlie"/>
    <s v="George"/>
    <d v="2014-04-19T00:00:00"/>
    <d v="2013-03-13T00:00:00"/>
    <n v="0"/>
    <s v="Good"/>
    <s v="Worst"/>
    <s v="Excellent"/>
    <s v="Worst"/>
    <s v="Worst"/>
  </r>
  <r>
    <n v="240"/>
    <s v="A.Sindhuja"/>
    <s v="S0223"/>
    <s v="M"/>
    <n v="29"/>
    <s v="Accounts and Finance"/>
    <s v="Pune"/>
    <s v="India"/>
    <n v="5"/>
    <n v="1"/>
    <n v="2"/>
    <n v="1"/>
    <n v="2.25"/>
    <n v="2.25"/>
    <s v="Sathish&amp;Azim"/>
    <s v="4h"/>
    <s v="Technical skills Training"/>
    <d v="2018-09-05T00:00:00"/>
    <d v="2018-09-10T00:00:00"/>
    <s v="Planned leave"/>
    <n v="5"/>
    <s v="Roy"/>
    <s v="Harry"/>
    <s v="George"/>
    <d v="2014-05-14T00:00:00"/>
    <d v="2013-03-25T00:00:00"/>
    <n v="0"/>
    <s v="Excellent"/>
    <s v="Good"/>
    <s v="Worst"/>
    <s v="Bad"/>
    <s v="Excellent"/>
  </r>
  <r>
    <n v="241"/>
    <s v="A.Pranaya"/>
    <s v="S0224"/>
    <s v="M"/>
    <n v="40"/>
    <s v="Accounts and Finance"/>
    <s v="Varanasi"/>
    <s v="India"/>
    <n v="3"/>
    <n v="1"/>
    <n v="1"/>
    <n v="1"/>
    <n v="1.5"/>
    <n v="1.5"/>
    <s v="Sathish&amp;Azim"/>
    <s v="4h"/>
    <s v="Technical skills Training"/>
    <d v="2018-09-06T00:00:00"/>
    <d v="2018-09-09T00:00:00"/>
    <s v="Planned leave"/>
    <n v="3"/>
    <s v="Azim"/>
    <s v="Jacob"/>
    <s v="George"/>
    <d v="2014-06-08T00:00:00"/>
    <d v="2013-04-06T00:00:00"/>
    <n v="0"/>
    <s v="Good"/>
    <s v="Good"/>
    <s v="Better"/>
    <s v="Worst"/>
    <s v="Bad"/>
  </r>
  <r>
    <n v="242"/>
    <s v="B.Srujana"/>
    <s v="S0225"/>
    <s v="M"/>
    <n v="23"/>
    <s v="Security and Transport"/>
    <s v="Madrid"/>
    <s v="Span"/>
    <n v="4"/>
    <n v="4"/>
    <n v="1"/>
    <n v="5"/>
    <n v="3.5"/>
    <n v="3.5"/>
    <s v="Hemanth&amp;Salomi"/>
    <s v="3h"/>
    <s v="Soft skills Training"/>
    <d v="2018-09-07T00:00:00"/>
    <d v="2018-09-12T00:00:00"/>
    <s v="Emergency leave"/>
    <n v="5"/>
    <s v="Lihar"/>
    <s v="Isla"/>
    <s v="George"/>
    <d v="2014-07-03T00:00:00"/>
    <d v="2013-04-18T00:00:00"/>
    <n v="0"/>
    <s v="Worst"/>
    <s v="Excellent"/>
    <s v="Good"/>
    <s v="Good"/>
    <s v="Better"/>
  </r>
  <r>
    <n v="243"/>
    <s v="B.Chamanthi"/>
    <s v="S0226"/>
    <s v="F"/>
    <n v="36"/>
    <s v="Infrastructures"/>
    <s v="Mannheim"/>
    <s v="Germany"/>
    <n v="1"/>
    <n v="2"/>
    <n v="5"/>
    <n v="5"/>
    <n v="3.25"/>
    <n v="3.25"/>
    <s v="Hemanth&amp;Salomi"/>
    <s v="3h"/>
    <s v="Soft skills Training"/>
    <d v="2018-09-08T00:00:00"/>
    <d v="2018-09-13T00:00:00"/>
    <s v="Emergency leave"/>
    <n v="5"/>
    <s v="Harish"/>
    <s v="Amelia"/>
    <s v="George"/>
    <d v="2014-07-28T00:00:00"/>
    <d v="2013-04-30T00:00:00"/>
    <n v="0"/>
    <s v="Better"/>
    <s v="Worst"/>
    <s v="Worst"/>
    <s v="Worst"/>
    <s v="Better"/>
  </r>
  <r>
    <n v="244"/>
    <s v="D.Mounika"/>
    <s v="S0227"/>
    <s v="M"/>
    <n v="24"/>
    <s v="Security and Transport"/>
    <s v="Varanasi"/>
    <s v="India"/>
    <n v="4"/>
    <n v="5"/>
    <n v="4"/>
    <n v="4"/>
    <n v="4.25"/>
    <n v="4.25"/>
    <s v="Santhosh&amp;Anudeep"/>
    <s v="3h"/>
    <s v="Job Training"/>
    <d v="2018-09-09T00:00:00"/>
    <d v="2018-09-16T00:00:00"/>
    <s v="Emergency leave"/>
    <n v="7"/>
    <s v="Lihar"/>
    <s v="Isla"/>
    <s v="George"/>
    <d v="2014-08-22T00:00:00"/>
    <d v="2013-05-12T00:00:00"/>
    <n v="0"/>
    <s v="Excellent"/>
    <s v="Good"/>
    <s v="Bad"/>
    <s v="Bad"/>
    <s v="Worst"/>
  </r>
  <r>
    <n v="245"/>
    <s v="D.Anjali"/>
    <s v="S0228"/>
    <s v="M"/>
    <n v="54"/>
    <s v="Infrastructures"/>
    <s v="Mannheim"/>
    <s v="Germany"/>
    <n v="5"/>
    <n v="2"/>
    <n v="4"/>
    <n v="4"/>
    <n v="3.75"/>
    <n v="3.75"/>
    <s v="Hemanth&amp;Salomi"/>
    <s v="3h"/>
    <s v="Soft skills Training"/>
    <d v="2018-09-10T00:00:00"/>
    <d v="2018-09-11T00:00:00"/>
    <s v="Planned leave"/>
    <n v="1"/>
    <s v="Salomi"/>
    <s v="Harry"/>
    <s v="George"/>
    <d v="2014-09-16T00:00:00"/>
    <d v="2013-05-24T00:00:00"/>
    <n v="0"/>
    <s v="Excellent"/>
    <s v="Bad"/>
    <s v="Good"/>
    <s v="Better"/>
    <s v="Better"/>
  </r>
  <r>
    <n v="246"/>
    <s v="G.Sony"/>
    <s v="S0229"/>
    <s v="M"/>
    <n v="42"/>
    <s v="Learning and Development"/>
    <s v="Hyderabad"/>
    <s v="India"/>
    <n v="2"/>
    <n v="5"/>
    <n v="5"/>
    <n v="2"/>
    <n v="3.5"/>
    <n v="3.5"/>
    <s v="Hemanth&amp;Salomi"/>
    <s v="3h"/>
    <s v="Soft skills Training"/>
    <d v="2018-09-11T00:00:00"/>
    <d v="2018-09-18T00:00:00"/>
    <s v="Emergency leave"/>
    <n v="7"/>
    <s v="Arundathi"/>
    <s v="Jacob"/>
    <s v="George"/>
    <d v="2014-10-11T00:00:00"/>
    <d v="2013-06-05T00:00:00"/>
    <n v="0"/>
    <s v="Worst"/>
    <s v="Excellent"/>
    <s v="Worst"/>
    <s v="Excellent"/>
    <s v="Good"/>
  </r>
  <r>
    <n v="247"/>
    <s v="G.Shobharani"/>
    <s v="S0230"/>
    <s v="F"/>
    <n v="36"/>
    <s v="IT Services"/>
    <s v="Varanasi"/>
    <s v="India"/>
    <n v="1"/>
    <n v="1"/>
    <n v="1"/>
    <n v="1"/>
    <n v="1"/>
    <n v="1"/>
    <s v="Sathish&amp;Azim"/>
    <s v="4h"/>
    <s v="Technical skills Training"/>
    <d v="2018-09-12T00:00:00"/>
    <d v="2018-09-18T00:00:00"/>
    <s v="Emergency leave"/>
    <n v="6"/>
    <s v="Rajesh"/>
    <s v="Isla"/>
    <s v="George"/>
    <d v="2014-11-05T00:00:00"/>
    <d v="2013-06-17T00:00:00"/>
    <n v="0"/>
    <s v="Good"/>
    <s v="Better"/>
    <s v="Worst"/>
    <s v="Better"/>
    <s v="Worst"/>
  </r>
  <r>
    <n v="248"/>
    <s v="J.Manisha"/>
    <s v="S0231"/>
    <s v="F"/>
    <n v="52"/>
    <s v="Research and Development"/>
    <s v="Varanasi"/>
    <s v="India"/>
    <n v="2"/>
    <n v="4"/>
    <n v="4"/>
    <n v="1"/>
    <n v="2.75"/>
    <n v="2.75"/>
    <s v="Sathish&amp;Azim"/>
    <s v="4h"/>
    <s v="Technical skills Training"/>
    <d v="2018-09-13T00:00:00"/>
    <d v="2018-09-19T00:00:00"/>
    <s v="Planned leave"/>
    <n v="6"/>
    <s v="Azim"/>
    <s v="Jacob"/>
    <s v="George"/>
    <d v="2014-11-30T00:00:00"/>
    <d v="2013-06-29T00:00:00"/>
    <n v="0"/>
    <s v="Worst"/>
    <s v="Better"/>
    <s v="Worst"/>
    <s v="Excellent"/>
    <s v="Bad"/>
  </r>
  <r>
    <n v="249"/>
    <s v="K.Prathyusha"/>
    <s v="S0232"/>
    <s v="F"/>
    <n v="53"/>
    <s v="Product Development"/>
    <s v="Kolkata"/>
    <s v="India"/>
    <n v="4"/>
    <n v="4"/>
    <n v="4"/>
    <n v="2"/>
    <n v="3.5"/>
    <n v="3.5"/>
    <s v="Hemanth&amp;Salomi"/>
    <s v="3h"/>
    <s v="Soft skills Training"/>
    <d v="2018-09-14T00:00:00"/>
    <d v="2018-09-15T00:00:00"/>
    <s v="Planned leave"/>
    <n v="1"/>
    <s v="Lihar"/>
    <s v="Isla"/>
    <s v="George"/>
    <d v="2014-12-25T00:00:00"/>
    <d v="2013-07-11T00:00:00"/>
    <n v="0"/>
    <s v="Worst"/>
    <s v="Better"/>
    <s v="Bad"/>
    <s v="Bad"/>
    <s v="Excellent"/>
  </r>
  <r>
    <n v="250"/>
    <s v="K.Tejaswi"/>
    <s v="S0233"/>
    <s v="F"/>
    <n v="38"/>
    <s v="Accounts and Finance"/>
    <s v="Lisboa"/>
    <s v="Portugal"/>
    <n v="5"/>
    <n v="5"/>
    <n v="5"/>
    <n v="5"/>
    <n v="5"/>
    <n v="5"/>
    <s v="David&amp;Lihar"/>
    <s v="2h"/>
    <s v="Promotional Training"/>
    <d v="2018-09-15T00:00:00"/>
    <d v="2018-09-18T00:00:00"/>
    <s v="Emergency leave"/>
    <n v="3"/>
    <s v="Azim"/>
    <s v="Jacob"/>
    <s v="George"/>
    <d v="2015-01-19T00:00:00"/>
    <d v="2013-07-23T00:00:00"/>
    <n v="0"/>
    <s v="Good"/>
    <s v="Excellent"/>
    <s v="Worst"/>
    <s v="Good"/>
    <s v="Good"/>
  </r>
  <r>
    <n v="251"/>
    <s v="K.Krupajyothi"/>
    <s v="S0234"/>
    <s v="M"/>
    <n v="56"/>
    <s v="Learning and Development"/>
    <s v="Kochi"/>
    <s v="India"/>
    <n v="2"/>
    <n v="4"/>
    <n v="5"/>
    <n v="1"/>
    <n v="3"/>
    <n v="3"/>
    <s v="Hemanth&amp;Salomi"/>
    <s v="3h"/>
    <s v="Soft skills Training"/>
    <d v="2018-09-16T00:00:00"/>
    <d v="2018-09-18T00:00:00"/>
    <s v="Planned leave"/>
    <n v="2"/>
    <s v="Rajesh"/>
    <s v="Isla"/>
    <s v="George"/>
    <d v="2015-02-13T00:00:00"/>
    <d v="2013-08-04T00:00:00"/>
    <n v="0"/>
    <s v="Worst"/>
    <s v="Excellent"/>
    <s v="Bad"/>
    <s v="Better"/>
    <s v="Good"/>
  </r>
  <r>
    <n v="252"/>
    <s v="L.Shireesha"/>
    <s v="S0235"/>
    <s v="M"/>
    <n v="36"/>
    <s v="HR"/>
    <s v="Kolkata"/>
    <s v="India"/>
    <n v="5"/>
    <n v="5"/>
    <n v="5"/>
    <n v="2"/>
    <n v="4.25"/>
    <n v="4.25"/>
    <s v="Santhosh&amp;Anudeep"/>
    <s v="3h"/>
    <s v="Job Training"/>
    <d v="2018-09-17T00:00:00"/>
    <d v="2018-09-24T00:00:00"/>
    <s v="Planned leave"/>
    <n v="7"/>
    <s v="Lihar"/>
    <s v="Isla"/>
    <s v="George"/>
    <d v="2015-03-10T00:00:00"/>
    <d v="2013-08-16T00:00:00"/>
    <n v="0"/>
    <s v="Excellent"/>
    <s v="Bad"/>
    <s v="Bad"/>
    <s v="Worst"/>
    <s v="Bad"/>
  </r>
  <r>
    <n v="253"/>
    <s v="M.Pushpalatha"/>
    <s v="S0236"/>
    <s v="M"/>
    <n v="42"/>
    <s v="Admin Department"/>
    <s v="Pune"/>
    <s v="India"/>
    <n v="4"/>
    <n v="3"/>
    <n v="1"/>
    <n v="1"/>
    <n v="2.25"/>
    <n v="2.25"/>
    <s v="Sathish&amp;Azim"/>
    <s v="4h"/>
    <s v="Technical skills Training"/>
    <d v="2018-09-18T00:00:00"/>
    <d v="2018-09-23T00:00:00"/>
    <s v="Planned leave"/>
    <n v="5"/>
    <s v="Arundathi"/>
    <s v="Jacob"/>
    <s v="George"/>
    <d v="2015-04-04T00:00:00"/>
    <d v="2013-08-28T00:00:00"/>
    <n v="0"/>
    <s v="Excellent"/>
    <s v="Better"/>
    <s v="Good"/>
    <s v="Better"/>
    <s v="Excellent"/>
  </r>
  <r>
    <n v="254"/>
    <s v="M.Harshana"/>
    <s v="S0237"/>
    <s v="M"/>
    <n v="49"/>
    <s v="Infrastructures"/>
    <s v="New Delhi"/>
    <s v="India"/>
    <n v="1"/>
    <n v="1"/>
    <n v="1"/>
    <n v="1"/>
    <n v="1"/>
    <n v="1"/>
    <s v="Sathish&amp;Azim"/>
    <s v="4h"/>
    <s v="Technical skills Training"/>
    <d v="2018-09-19T00:00:00"/>
    <d v="2018-09-23T00:00:00"/>
    <s v="Planned leave"/>
    <n v="4"/>
    <s v="Sathish"/>
    <s v="Charlie"/>
    <s v="George"/>
    <d v="2015-04-29T00:00:00"/>
    <d v="2013-09-09T00:00:00"/>
    <n v="0"/>
    <s v="Bad"/>
    <s v="Good"/>
    <s v="Good"/>
    <s v="Worst"/>
    <s v="Worst"/>
  </r>
  <r>
    <n v="255"/>
    <s v="N.Mounika"/>
    <s v="S0238"/>
    <s v="F"/>
    <n v="44"/>
    <s v="Product Development"/>
    <s v="Berlin"/>
    <s v="Germany"/>
    <n v="2"/>
    <n v="5"/>
    <n v="4"/>
    <n v="2"/>
    <n v="3.25"/>
    <n v="3.25"/>
    <s v="Hemanth&amp;Salomi"/>
    <s v="3h"/>
    <s v="Soft skills Training"/>
    <d v="2018-09-20T00:00:00"/>
    <d v="2018-09-22T00:00:00"/>
    <s v="Maternity/Parental leave"/>
    <n v="32"/>
    <s v="Rajesh"/>
    <s v="Isla"/>
    <s v="George"/>
    <d v="2015-05-24T00:00:00"/>
    <d v="2013-09-21T00:00:00"/>
    <n v="0"/>
    <s v="Bad"/>
    <s v="Better"/>
    <s v="Worst"/>
    <s v="Better"/>
    <s v="Worst"/>
  </r>
  <r>
    <n v="256"/>
    <s v="N.Shireesha"/>
    <s v="S0239"/>
    <s v="M"/>
    <n v="26"/>
    <s v="Product Development"/>
    <s v="Pune"/>
    <s v="India"/>
    <n v="2"/>
    <n v="1"/>
    <n v="3"/>
    <n v="1"/>
    <n v="1.75"/>
    <n v="1.75"/>
    <s v="Sathish&amp;Azim"/>
    <s v="4h"/>
    <s v="Technical skills Training"/>
    <d v="2018-09-21T00:00:00"/>
    <d v="2018-09-26T00:00:00"/>
    <s v="Maternity/Parental leave"/>
    <n v="35"/>
    <s v="Rajesh"/>
    <s v="Isla"/>
    <s v="George"/>
    <d v="2015-06-18T00:00:00"/>
    <d v="2013-10-03T00:00:00"/>
    <n v="0"/>
    <s v="Excellent"/>
    <s v="Good"/>
    <s v="Good"/>
    <s v="Worst"/>
    <s v="Bad"/>
  </r>
  <r>
    <n v="257"/>
    <s v="N.Swarnalatha"/>
    <s v="S0240"/>
    <s v="M"/>
    <n v="26"/>
    <s v="Learning and Development"/>
    <s v="Surat"/>
    <s v="India"/>
    <n v="5"/>
    <n v="3"/>
    <n v="1"/>
    <n v="2"/>
    <n v="2.75"/>
    <n v="2.75"/>
    <s v="Sathish&amp;Azim"/>
    <s v="4h"/>
    <s v="Technical skills Training"/>
    <d v="2018-09-22T00:00:00"/>
    <d v="2018-09-26T00:00:00"/>
    <s v="Emergency leave"/>
    <n v="4"/>
    <s v="Rajesh"/>
    <s v="Isla"/>
    <s v="George"/>
    <d v="2015-07-13T00:00:00"/>
    <d v="2013-10-15T00:00:00"/>
    <n v="0"/>
    <s v="Good"/>
    <s v="Excellent"/>
    <s v="Excellent"/>
    <s v="Good"/>
    <s v="Excellent"/>
  </r>
  <r>
    <n v="258"/>
    <s v="P.Urmila"/>
    <s v="S0241"/>
    <s v="M"/>
    <n v="43"/>
    <s v="Product Development"/>
    <s v="Walla"/>
    <s v="Poland"/>
    <n v="2"/>
    <n v="5"/>
    <n v="1"/>
    <n v="3"/>
    <n v="2.75"/>
    <n v="2.75"/>
    <s v="Sathish&amp;Azim"/>
    <s v="4h"/>
    <s v="Technical skills Training"/>
    <d v="2018-09-23T00:00:00"/>
    <d v="2018-09-25T00:00:00"/>
    <s v="Planned leave"/>
    <n v="2"/>
    <s v="Azim"/>
    <s v="Jacob"/>
    <s v="George"/>
    <d v="2015-08-07T00:00:00"/>
    <d v="2013-10-27T00:00:00"/>
    <n v="0"/>
    <s v="Worst"/>
    <s v="Good"/>
    <s v="Excellent"/>
    <s v="Better"/>
    <s v="Good"/>
  </r>
  <r>
    <n v="259"/>
    <s v="R.Samatha"/>
    <s v="S0242"/>
    <s v="F"/>
    <n v="30"/>
    <s v="Product Development"/>
    <s v="Mumbai"/>
    <s v="India"/>
    <n v="3"/>
    <n v="2"/>
    <n v="5"/>
    <n v="2"/>
    <n v="3"/>
    <n v="3"/>
    <s v="Hemanth&amp;Salomi"/>
    <s v="3h"/>
    <s v="Soft skills Training"/>
    <d v="2018-09-24T00:00:00"/>
    <d v="2018-09-25T00:00:00"/>
    <s v="Maternity/Parental leave"/>
    <n v="31"/>
    <s v="Anudeep"/>
    <s v="Charlie"/>
    <s v="George"/>
    <d v="2015-09-01T00:00:00"/>
    <d v="2013-11-08T00:00:00"/>
    <n v="0"/>
    <s v="Excellent"/>
    <s v="Excellent"/>
    <s v="Worst"/>
    <s v="Bad"/>
    <s v="Bad"/>
  </r>
  <r>
    <n v="260"/>
    <s v="S.Divya"/>
    <s v="S0301"/>
    <s v="F"/>
    <n v="40"/>
    <s v="Accounts and Finance"/>
    <s v="Kolkata"/>
    <s v="India"/>
    <n v="2"/>
    <n v="4"/>
    <n v="3"/>
    <n v="3"/>
    <n v="3"/>
    <n v="3"/>
    <s v="Hemanth&amp;Salomi"/>
    <s v="3h"/>
    <s v="Soft skills Training"/>
    <d v="2018-09-25T00:00:00"/>
    <d v="2018-10-02T00:00:00"/>
    <s v="Emergency leave"/>
    <n v="7"/>
    <s v="Aneela"/>
    <s v="Charlie"/>
    <s v="George"/>
    <d v="2015-09-26T00:00:00"/>
    <d v="2013-11-20T00:00:00"/>
    <n v="0"/>
    <s v="Bad"/>
    <s v="Worst"/>
    <s v="Excellent"/>
    <s v="Better"/>
    <s v="Better"/>
  </r>
  <r>
    <n v="261"/>
    <s v="S.Sushmitha"/>
    <s v="S0302"/>
    <s v="M"/>
    <n v="44"/>
    <s v="HR"/>
    <s v="London"/>
    <s v="UK"/>
    <n v="3"/>
    <n v="4"/>
    <n v="3"/>
    <n v="4"/>
    <n v="3.5"/>
    <n v="3.5"/>
    <s v="Hemanth&amp;Salomi"/>
    <s v="3h"/>
    <s v="Soft skills Training"/>
    <d v="2018-09-26T00:00:00"/>
    <d v="2018-10-01T00:00:00"/>
    <s v="Planned leave"/>
    <n v="5"/>
    <s v="David"/>
    <s v="Jacob"/>
    <s v="George"/>
    <d v="2015-10-21T00:00:00"/>
    <d v="2013-12-02T00:00:00"/>
    <n v="0"/>
    <s v="Excellent"/>
    <s v="Excellent"/>
    <s v="Better"/>
    <s v="Excellent"/>
    <s v="Better"/>
  </r>
  <r>
    <n v="262"/>
    <s v="T.Ramya"/>
    <s v="S0303"/>
    <s v="M"/>
    <n v="35"/>
    <s v="HR"/>
    <s v="Varanasi"/>
    <s v="India"/>
    <n v="5"/>
    <n v="2"/>
    <n v="2"/>
    <n v="1"/>
    <n v="2.5"/>
    <n v="2.5"/>
    <s v="Sathish&amp;Azim"/>
    <s v="4h"/>
    <s v="Technical skills Training"/>
    <d v="2018-09-27T00:00:00"/>
    <d v="2018-09-29T00:00:00"/>
    <s v="Maternity/Parental leave"/>
    <n v="32"/>
    <s v="Salomi"/>
    <s v="Harry"/>
    <s v="George"/>
    <d v="2015-11-15T00:00:00"/>
    <d v="2013-12-14T00:00:00"/>
    <n v="0"/>
    <s v="Bad"/>
    <s v="Excellent"/>
    <s v="Good"/>
    <s v="Worst"/>
    <s v="Good"/>
  </r>
  <r>
    <n v="263"/>
    <s v="T.Archana"/>
    <s v="S0304"/>
    <s v="M"/>
    <n v="43"/>
    <s v="Research and Development"/>
    <s v="New Delhi"/>
    <s v="India"/>
    <n v="5"/>
    <n v="1"/>
    <n v="4"/>
    <n v="4"/>
    <n v="3.5"/>
    <n v="3.5"/>
    <s v="Hemanth&amp;Salomi"/>
    <s v="3h"/>
    <s v="Soft skills Training"/>
    <d v="2018-09-28T00:00:00"/>
    <d v="2018-10-02T00:00:00"/>
    <s v="Planned leave"/>
    <n v="4"/>
    <s v="Rajesh"/>
    <s v="Isla"/>
    <s v="George"/>
    <d v="2015-12-10T00:00:00"/>
    <d v="2013-12-26T00:00:00"/>
    <n v="0"/>
    <s v="Good"/>
    <s v="Excellent"/>
    <s v="Bad"/>
    <s v="Good"/>
    <s v="Worst"/>
  </r>
  <r>
    <n v="264"/>
    <s v="J.Anjali"/>
    <s v="S0305"/>
    <s v="F"/>
    <n v="55"/>
    <s v="IT Services"/>
    <s v="Bhopal"/>
    <s v="India"/>
    <n v="4"/>
    <n v="4"/>
    <n v="5"/>
    <n v="4"/>
    <n v="4.25"/>
    <n v="4.25"/>
    <s v="Santhosh&amp;Anudeep"/>
    <s v="3h"/>
    <s v="Job Training"/>
    <d v="2018-09-29T00:00:00"/>
    <d v="2018-10-03T00:00:00"/>
    <s v="Planned leave"/>
    <n v="4"/>
    <s v="David"/>
    <s v="Jacob"/>
    <s v="George"/>
    <d v="2016-01-04T00:00:00"/>
    <d v="2014-01-07T00:00:00"/>
    <n v="0"/>
    <s v="Excellent"/>
    <s v="Worst"/>
    <s v="Better"/>
    <s v="Excellent"/>
    <s v="Worst"/>
  </r>
  <r>
    <n v="265"/>
    <s v="V.Sowmya"/>
    <s v="S0306"/>
    <s v="M"/>
    <n v="49"/>
    <s v="Infrastructures"/>
    <s v="Chennai"/>
    <s v="India"/>
    <n v="4"/>
    <n v="4"/>
    <n v="3"/>
    <n v="4"/>
    <n v="3.75"/>
    <n v="3.75"/>
    <s v="Hemanth&amp;Salomi"/>
    <s v="3h"/>
    <s v="Soft skills Training"/>
    <d v="2018-09-30T00:00:00"/>
    <d v="2018-10-06T00:00:00"/>
    <s v="Emergency leave"/>
    <n v="6"/>
    <s v="Aneela"/>
    <s v="Charlie"/>
    <s v="George"/>
    <d v="2016-01-29T00:00:00"/>
    <d v="2014-01-19T00:00:00"/>
    <n v="0"/>
    <s v="Bad"/>
    <s v="Good"/>
    <s v="Good"/>
    <s v="Worst"/>
    <s v="Excellent"/>
  </r>
  <r>
    <n v="266"/>
    <s v="L.Swetha"/>
    <s v="S0307"/>
    <s v="F"/>
    <n v="25"/>
    <s v="Admin Department"/>
    <s v="London"/>
    <s v="UK"/>
    <n v="3"/>
    <n v="2"/>
    <n v="2"/>
    <n v="2"/>
    <n v="2.25"/>
    <n v="2.25"/>
    <s v="Sathish&amp;Azim"/>
    <s v="4h"/>
    <s v="Technical skills Training"/>
    <d v="2018-10-01T00:00:00"/>
    <d v="2018-10-02T00:00:00"/>
    <s v="Maternity/Parental leave"/>
    <n v="31"/>
    <s v="Santhosh"/>
    <s v="Harry"/>
    <s v="George"/>
    <d v="2016-02-23T00:00:00"/>
    <d v="2014-01-31T00:00:00"/>
    <n v="0"/>
    <s v="Worst"/>
    <s v="Good"/>
    <s v="Bad"/>
    <s v="Good"/>
    <s v="Worst"/>
  </r>
  <r>
    <n v="267"/>
    <s v="G.Thirumala"/>
    <s v="S0308"/>
    <s v="M"/>
    <n v="45"/>
    <s v="IT Services"/>
    <s v="Walla"/>
    <s v="Poland"/>
    <n v="5"/>
    <n v="5"/>
    <n v="4"/>
    <n v="4"/>
    <n v="4.5"/>
    <n v="4.5"/>
    <s v="Santhosh&amp;Anudeep"/>
    <s v="3h"/>
    <s v="Job Training"/>
    <d v="2018-10-02T00:00:00"/>
    <d v="2018-10-03T00:00:00"/>
    <s v="Planned leave"/>
    <n v="1"/>
    <s v="Hemanth"/>
    <s v="Amelia"/>
    <s v="George"/>
    <d v="2016-03-19T00:00:00"/>
    <d v="2014-02-12T00:00:00"/>
    <n v="0"/>
    <s v="Worst"/>
    <s v="Worst"/>
    <s v="Good"/>
    <s v="Better"/>
    <s v="Good"/>
  </r>
  <r>
    <n v="268"/>
    <s v="B.Mamatha"/>
    <s v="S0309"/>
    <s v="M"/>
    <n v="25"/>
    <s v="Learning and Development"/>
    <s v="Surat"/>
    <s v="India"/>
    <n v="5"/>
    <n v="5"/>
    <n v="1"/>
    <n v="2"/>
    <n v="3.25"/>
    <n v="3.25"/>
    <s v="Hemanth&amp;Salomi"/>
    <s v="3h"/>
    <s v="Soft skills Training"/>
    <d v="2018-10-03T00:00:00"/>
    <d v="2018-10-05T00:00:00"/>
    <s v="Planned leave"/>
    <n v="2"/>
    <s v="Sathish"/>
    <s v="Charlie"/>
    <s v="George"/>
    <d v="2016-04-13T00:00:00"/>
    <d v="2014-02-24T00:00:00"/>
    <n v="0"/>
    <s v="Good"/>
    <s v="Bad"/>
    <s v="Better"/>
    <s v="Bad"/>
    <s v="Bad"/>
  </r>
  <r>
    <n v="269"/>
    <s v="Ch.Ramya"/>
    <s v="S0310"/>
    <s v="M"/>
    <n v="52"/>
    <s v="Sales and Marketing"/>
    <s v="Mumbai"/>
    <s v="India"/>
    <n v="3"/>
    <n v="2"/>
    <n v="3"/>
    <n v="3"/>
    <n v="2.75"/>
    <n v="2.75"/>
    <s v="Sathish&amp;Azim"/>
    <s v="4h"/>
    <s v="Technical skills Training"/>
    <d v="2018-10-04T00:00:00"/>
    <d v="2018-10-07T00:00:00"/>
    <s v="Emergency leave"/>
    <n v="3"/>
    <s v="Roy"/>
    <s v="Harry"/>
    <s v="George"/>
    <d v="2016-05-08T00:00:00"/>
    <d v="2014-03-08T00:00:00"/>
    <n v="0"/>
    <s v="Good"/>
    <s v="Excellent"/>
    <s v="Good"/>
    <s v="Good"/>
    <s v="Better"/>
  </r>
  <r>
    <n v="270"/>
    <s v="K.Sushmitha"/>
    <s v="S0311"/>
    <s v="F"/>
    <n v="53"/>
    <s v="Research and Development"/>
    <s v="Varanasi"/>
    <s v="India"/>
    <n v="4"/>
    <n v="2"/>
    <n v="3"/>
    <n v="2"/>
    <n v="2.75"/>
    <n v="2.75"/>
    <s v="Sathish&amp;Azim"/>
    <s v="4h"/>
    <s v="Technical skills Training"/>
    <d v="2018-10-05T00:00:00"/>
    <d v="2018-10-12T00:00:00"/>
    <s v="Emergency leave"/>
    <n v="7"/>
    <s v="Rishitha"/>
    <s v="Isla"/>
    <s v="George"/>
    <d v="2016-06-02T00:00:00"/>
    <d v="2014-03-20T00:00:00"/>
    <n v="0"/>
    <s v="Excellent"/>
    <s v="Excellent"/>
    <s v="Better"/>
    <s v="Bad"/>
    <s v="Better"/>
  </r>
  <r>
    <n v="271"/>
    <s v="K.Sandya"/>
    <s v="S0312"/>
    <s v="F"/>
    <n v="26"/>
    <s v="HR"/>
    <s v="Jaipur"/>
    <s v="India"/>
    <n v="4"/>
    <n v="5"/>
    <n v="3"/>
    <n v="5"/>
    <n v="4.25"/>
    <n v="4.25"/>
    <s v="Santhosh&amp;Anudeep"/>
    <s v="3h"/>
    <s v="Job Training"/>
    <d v="2018-10-06T00:00:00"/>
    <d v="2018-10-11T00:00:00"/>
    <s v="Maternity/Parental leave"/>
    <n v="35"/>
    <s v="Salomi"/>
    <s v="Harry"/>
    <s v="George"/>
    <d v="2016-06-27T00:00:00"/>
    <d v="2014-04-01T00:00:00"/>
    <n v="0"/>
    <s v="Excellent"/>
    <s v="Worst"/>
    <s v="Bad"/>
    <s v="Worst"/>
    <s v="Better"/>
  </r>
  <r>
    <n v="272"/>
    <s v="M.Ravalika"/>
    <s v="S0313"/>
    <s v="F"/>
    <n v="33"/>
    <s v="Sales and Marketing"/>
    <s v="Jaipur"/>
    <s v="India"/>
    <n v="5"/>
    <n v="4"/>
    <n v="5"/>
    <n v="1"/>
    <n v="3.75"/>
    <n v="3.75"/>
    <s v="Hemanth&amp;Salomi"/>
    <s v="3h"/>
    <s v="Soft skills Training"/>
    <d v="2018-10-07T00:00:00"/>
    <d v="2018-10-14T00:00:00"/>
    <s v="Emergency leave"/>
    <n v="7"/>
    <s v="Azim"/>
    <s v="Jacob"/>
    <s v="George"/>
    <d v="2016-07-22T00:00:00"/>
    <d v="2014-04-13T00:00:00"/>
    <n v="0"/>
    <s v="Worst"/>
    <s v="Worst"/>
    <s v="Bad"/>
    <s v="Worst"/>
    <s v="Excellent"/>
  </r>
  <r>
    <n v="273"/>
    <s v="S.Sumalatha"/>
    <s v="S0314"/>
    <s v="M"/>
    <n v="29"/>
    <s v="Admin Department"/>
    <s v="Lisboa"/>
    <s v="Portugal"/>
    <n v="1"/>
    <n v="1"/>
    <n v="3"/>
    <n v="5"/>
    <n v="2.5"/>
    <n v="2.5"/>
    <s v="Sathish&amp;Azim"/>
    <s v="4h"/>
    <s v="Technical skills Training"/>
    <d v="2018-10-08T00:00:00"/>
    <d v="2018-10-15T00:00:00"/>
    <s v="Planned leave"/>
    <n v="7"/>
    <s v="Harish"/>
    <s v="Amelia"/>
    <s v="George"/>
    <d v="2016-08-16T00:00:00"/>
    <d v="2014-04-25T00:00:00"/>
    <n v="0"/>
    <s v="Excellent"/>
    <s v="Excellent"/>
    <s v="Worst"/>
    <s v="Better"/>
    <s v="Excellent"/>
  </r>
  <r>
    <n v="274"/>
    <s v="R.Lavanya"/>
    <s v="S0315"/>
    <s v="F"/>
    <n v="41"/>
    <s v="Research and Development"/>
    <s v="Kochi"/>
    <s v="India"/>
    <n v="4"/>
    <n v="3"/>
    <n v="1"/>
    <n v="5"/>
    <n v="3.25"/>
    <n v="3.25"/>
    <s v="Hemanth&amp;Salomi"/>
    <s v="3h"/>
    <s v="Soft skills Training"/>
    <d v="2018-10-09T00:00:00"/>
    <d v="2018-10-13T00:00:00"/>
    <s v="Planned leave"/>
    <n v="4"/>
    <s v="David"/>
    <s v="Jacob"/>
    <s v="George"/>
    <d v="2016-09-10T00:00:00"/>
    <d v="2014-05-07T00:00:00"/>
    <n v="0"/>
    <s v="Better"/>
    <s v="Good"/>
    <s v="Excellent"/>
    <s v="Good"/>
    <s v="Better"/>
  </r>
  <r>
    <n v="275"/>
    <s v="R.Pravalika"/>
    <s v="S0316"/>
    <s v="M"/>
    <n v="21"/>
    <s v="Admin Department"/>
    <s v="Bengalore"/>
    <s v="India"/>
    <n v="2"/>
    <n v="3"/>
    <n v="4"/>
    <n v="3"/>
    <n v="3"/>
    <n v="3"/>
    <s v="Hemanth&amp;Salomi"/>
    <s v="3h"/>
    <s v="Soft skills Training"/>
    <d v="2018-10-10T00:00:00"/>
    <d v="2018-10-15T00:00:00"/>
    <s v="Emergency leave"/>
    <n v="5"/>
    <s v="Lihar"/>
    <s v="Isla"/>
    <s v="George"/>
    <d v="2016-10-05T00:00:00"/>
    <d v="2014-05-19T00:00:00"/>
    <n v="0"/>
    <s v="Worst"/>
    <s v="Good"/>
    <s v="Excellent"/>
    <s v="Worst"/>
    <s v="Better"/>
  </r>
  <r>
    <n v="276"/>
    <s v="A.Pavani"/>
    <s v="S0317"/>
    <s v="M"/>
    <n v="58"/>
    <s v="Security and Transport"/>
    <s v="Chennai"/>
    <s v="India"/>
    <n v="4"/>
    <n v="5"/>
    <n v="5"/>
    <n v="4"/>
    <n v="4.5"/>
    <n v="4.5"/>
    <s v="Santhosh&amp;Anudeep"/>
    <s v="3h"/>
    <s v="Job Training"/>
    <d v="2018-10-11T00:00:00"/>
    <d v="2018-10-18T00:00:00"/>
    <s v="Emergency leave"/>
    <n v="7"/>
    <s v="Lihar"/>
    <s v="Isla"/>
    <s v="George"/>
    <d v="2016-10-30T00:00:00"/>
    <d v="2014-05-31T00:00:00"/>
    <n v="0"/>
    <s v="Worst"/>
    <s v="Bad"/>
    <s v="Good"/>
    <s v="Worst"/>
    <s v="Good"/>
  </r>
  <r>
    <n v="277"/>
    <s v="G.Vanitha"/>
    <s v="S0318"/>
    <s v="F"/>
    <n v="33"/>
    <s v="Research and Development"/>
    <s v="London"/>
    <s v="UK"/>
    <n v="2"/>
    <n v="1"/>
    <n v="4"/>
    <n v="5"/>
    <n v="3"/>
    <n v="3"/>
    <s v="Hemanth&amp;Salomi"/>
    <s v="3h"/>
    <s v="Soft skills Training"/>
    <d v="2018-10-12T00:00:00"/>
    <d v="2018-10-19T00:00:00"/>
    <s v="Planned leave"/>
    <n v="7"/>
    <s v="Rishitha"/>
    <s v="Isla"/>
    <s v="George"/>
    <d v="2016-11-24T00:00:00"/>
    <d v="2014-06-12T00:00:00"/>
    <n v="0"/>
    <s v="Good"/>
    <s v="Excellent"/>
    <s v="Good"/>
    <s v="Bad"/>
    <s v="Good"/>
  </r>
  <r>
    <n v="278"/>
    <s v="B.Jyothi"/>
    <s v="S0319"/>
    <s v="F"/>
    <n v="57"/>
    <s v="Infrastructures"/>
    <s v="New Delhi"/>
    <s v="India"/>
    <n v="5"/>
    <n v="3"/>
    <n v="3"/>
    <n v="5"/>
    <n v="4"/>
    <n v="4"/>
    <s v="Santhosh&amp;Anudeep"/>
    <s v="3h"/>
    <s v="Job Training"/>
    <d v="2018-10-13T00:00:00"/>
    <d v="2018-10-14T00:00:00"/>
    <s v="Planned leave"/>
    <n v="1"/>
    <s v="Harika"/>
    <s v="Amelia"/>
    <s v="George"/>
    <d v="2016-12-19T00:00:00"/>
    <d v="2014-06-24T00:00:00"/>
    <n v="0"/>
    <s v="Excellent"/>
    <s v="Good"/>
    <s v="Excellent"/>
    <s v="Bad"/>
    <s v="Better"/>
  </r>
  <r>
    <n v="279"/>
    <s v="N.Jyothi"/>
    <s v="S0320"/>
    <s v="M"/>
    <n v="50"/>
    <s v="Research and Development"/>
    <s v="Kolkata"/>
    <s v="India"/>
    <n v="5"/>
    <n v="1"/>
    <n v="4"/>
    <n v="3"/>
    <n v="3.25"/>
    <n v="3.25"/>
    <s v="Hemanth&amp;Salomi"/>
    <s v="3h"/>
    <s v="Soft skills Training"/>
    <d v="2018-10-14T00:00:00"/>
    <d v="2018-10-20T00:00:00"/>
    <s v="Emergency leave"/>
    <n v="6"/>
    <s v="Azim"/>
    <s v="Jacob"/>
    <s v="George"/>
    <d v="2017-01-13T00:00:00"/>
    <d v="2014-07-06T00:00:00"/>
    <n v="0"/>
    <s v="Better"/>
    <s v="Good"/>
    <s v="Better"/>
    <s v="Excellent"/>
    <s v="Worst"/>
  </r>
  <r>
    <n v="280"/>
    <s v="G.Rama"/>
    <s v="S0321"/>
    <s v="F"/>
    <n v="47"/>
    <s v="Sales and Marketing"/>
    <s v="Bhopal"/>
    <s v="India"/>
    <n v="1"/>
    <n v="3"/>
    <n v="2"/>
    <n v="4"/>
    <n v="2.5"/>
    <n v="2.5"/>
    <s v="Sathish&amp;Azim"/>
    <s v="4h"/>
    <s v="Technical skills Training"/>
    <d v="2018-10-15T00:00:00"/>
    <d v="2018-10-17T00:00:00"/>
    <s v="Emergency leave"/>
    <n v="2"/>
    <s v="Rishitha"/>
    <s v="Isla"/>
    <s v="George"/>
    <d v="2017-02-07T00:00:00"/>
    <d v="2014-07-18T00:00:00"/>
    <n v="0"/>
    <s v="Bad"/>
    <s v="Good"/>
    <s v="Worst"/>
    <s v="Worst"/>
    <s v="Good"/>
  </r>
  <r>
    <n v="281"/>
    <s v="M.Mamatha"/>
    <s v="S0322"/>
    <s v="M"/>
    <n v="22"/>
    <s v="HR"/>
    <s v="Kolkata"/>
    <s v="India"/>
    <n v="1"/>
    <n v="5"/>
    <n v="4"/>
    <n v="4"/>
    <n v="3.5"/>
    <n v="3.5"/>
    <s v="Hemanth&amp;Salomi"/>
    <s v="3h"/>
    <s v="Soft skills Training"/>
    <d v="2018-10-16T00:00:00"/>
    <d v="2018-10-18T00:00:00"/>
    <s v="Emergency leave"/>
    <n v="2"/>
    <s v="Rishitha"/>
    <s v="Isla"/>
    <s v="George"/>
    <d v="2017-03-04T00:00:00"/>
    <d v="2014-07-30T00:00:00"/>
    <n v="0"/>
    <s v="Better"/>
    <s v="Good"/>
    <s v="Better"/>
    <s v="Excellent"/>
    <s v="Worst"/>
  </r>
  <r>
    <n v="282"/>
    <s v="T.Geetha"/>
    <s v="S0323"/>
    <s v="M"/>
    <n v="53"/>
    <s v="Learning and Development"/>
    <s v="Chennai"/>
    <s v="India"/>
    <n v="1"/>
    <n v="5"/>
    <n v="3"/>
    <n v="1"/>
    <n v="2.5"/>
    <n v="2.5"/>
    <s v="Sathish&amp;Azim"/>
    <s v="4h"/>
    <s v="Technical skills Training"/>
    <d v="2018-10-17T00:00:00"/>
    <d v="2018-10-18T00:00:00"/>
    <s v="Maternity/Parental leave"/>
    <n v="31"/>
    <s v="Harika"/>
    <s v="Amelia"/>
    <s v="George"/>
    <d v="2017-03-29T00:00:00"/>
    <d v="2014-08-11T00:00:00"/>
    <n v="0"/>
    <s v="Bad"/>
    <s v="Excellent"/>
    <s v="Bad"/>
    <s v="Excellent"/>
    <s v="Good"/>
  </r>
  <r>
    <n v="283"/>
    <s v="K.Vanaja"/>
    <s v="S0324"/>
    <s v="F"/>
    <n v="31"/>
    <s v="Accounts and Finance"/>
    <s v="Walla"/>
    <s v="Poland"/>
    <n v="3"/>
    <n v="5"/>
    <n v="5"/>
    <n v="4"/>
    <n v="4.25"/>
    <n v="4.25"/>
    <s v="Santhosh&amp;Anudeep"/>
    <s v="3h"/>
    <s v="Job Training"/>
    <d v="2018-10-18T00:00:00"/>
    <d v="2018-10-23T00:00:00"/>
    <s v="Emergency leave"/>
    <n v="5"/>
    <s v="Rajesh"/>
    <s v="Isla"/>
    <s v="George"/>
    <d v="2017-04-23T00:00:00"/>
    <d v="2014-08-23T00:00:00"/>
    <n v="0"/>
    <s v="Worst"/>
    <s v="Bad"/>
    <s v="Good"/>
    <s v="Excellent"/>
    <s v="Better"/>
  </r>
  <r>
    <n v="284"/>
    <s v="L.Mounika"/>
    <s v="S0325"/>
    <s v="M"/>
    <n v="39"/>
    <s v="Accounts and Finance"/>
    <s v="Surat"/>
    <s v="India"/>
    <n v="4"/>
    <n v="1"/>
    <n v="1"/>
    <n v="4"/>
    <n v="2.5"/>
    <n v="2.5"/>
    <s v="Sathish&amp;Azim"/>
    <s v="4h"/>
    <s v="Technical skills Training"/>
    <d v="2018-10-19T00:00:00"/>
    <d v="2018-10-25T00:00:00"/>
    <s v="Maternity/Parental leave"/>
    <n v="36"/>
    <s v="Sathish"/>
    <s v="Charlie"/>
    <s v="George"/>
    <d v="2017-05-18T00:00:00"/>
    <d v="2014-09-04T00:00:00"/>
    <n v="0"/>
    <s v="Better"/>
    <s v="Worst"/>
    <s v="Excellent"/>
    <s v="Bad"/>
    <s v="Better"/>
  </r>
  <r>
    <n v="285"/>
    <s v="S.Radha"/>
    <s v="S0326"/>
    <s v="F"/>
    <n v="22"/>
    <s v="HR"/>
    <s v="Walla"/>
    <s v="Poland"/>
    <n v="5"/>
    <n v="5"/>
    <n v="5"/>
    <n v="5"/>
    <n v="5"/>
    <n v="5"/>
    <s v="David&amp;Lihar"/>
    <s v="2h"/>
    <s v="Promotional Training"/>
    <d v="2018-10-20T00:00:00"/>
    <d v="2018-10-26T00:00:00"/>
    <s v="Maternity/Parental leave"/>
    <n v="36"/>
    <s v="Rishitha"/>
    <s v="Isla"/>
    <s v="George"/>
    <d v="2017-06-12T00:00:00"/>
    <d v="2014-09-16T00:00:00"/>
    <n v="0"/>
    <s v="Good"/>
    <s v="Good"/>
    <s v="Bad"/>
    <s v="Better"/>
    <s v="Worst"/>
  </r>
  <r>
    <n v="286"/>
    <s v="L.Sruthi"/>
    <s v="S0327"/>
    <s v="F"/>
    <n v="33"/>
    <s v="Security and Transport"/>
    <s v="Luknow"/>
    <s v="India"/>
    <n v="1"/>
    <n v="2"/>
    <n v="2"/>
    <n v="1"/>
    <n v="1.5"/>
    <n v="1.5"/>
    <s v="Sathish&amp;Azim"/>
    <s v="4h"/>
    <s v="Technical skills Training"/>
    <d v="2018-10-21T00:00:00"/>
    <d v="2018-10-22T00:00:00"/>
    <s v="Planned leave"/>
    <n v="1"/>
    <s v="Aneela"/>
    <s v="Charlie"/>
    <s v="George"/>
    <d v="2017-07-07T00:00:00"/>
    <d v="2014-09-28T00:00:00"/>
    <n v="0"/>
    <s v="Excellent"/>
    <s v="Good"/>
    <s v="Good"/>
    <s v="Good"/>
    <s v="Worst"/>
  </r>
  <r>
    <n v="287"/>
    <s v="J.Sushma"/>
    <s v="S0328"/>
    <s v="F"/>
    <n v="40"/>
    <s v="Sales and Marketing"/>
    <s v="Pune"/>
    <s v="India"/>
    <n v="3"/>
    <n v="3"/>
    <n v="3"/>
    <n v="4"/>
    <n v="3.25"/>
    <n v="3.25"/>
    <s v="Hemanth&amp;Salomi"/>
    <s v="3h"/>
    <s v="Soft skills Training"/>
    <d v="2018-10-22T00:00:00"/>
    <d v="2018-10-24T00:00:00"/>
    <s v="Maternity/Parental leave"/>
    <n v="32"/>
    <s v="Sathish"/>
    <s v="Charlie"/>
    <s v="George"/>
    <d v="2017-08-01T00:00:00"/>
    <d v="2014-10-10T00:00:00"/>
    <n v="0"/>
    <s v="Worst"/>
    <s v="Good"/>
    <s v="Good"/>
    <s v="Better"/>
    <s v="Bad"/>
  </r>
  <r>
    <n v="288"/>
    <s v="T.Ramya"/>
    <s v="S0329"/>
    <s v="M"/>
    <n v="37"/>
    <s v="Security and Transport"/>
    <s v="Caracas"/>
    <s v="Venizuela"/>
    <n v="3"/>
    <n v="2"/>
    <n v="2"/>
    <n v="4"/>
    <n v="2.75"/>
    <n v="2.75"/>
    <s v="Sathish&amp;Azim"/>
    <s v="4h"/>
    <s v="Technical skills Training"/>
    <d v="2018-10-23T00:00:00"/>
    <d v="2018-10-28T00:00:00"/>
    <s v="Planned leave"/>
    <n v="5"/>
    <s v="Sathish"/>
    <s v="Charlie"/>
    <s v="George"/>
    <d v="2017-08-26T00:00:00"/>
    <d v="2014-10-22T00:00:00"/>
    <n v="0"/>
    <s v="Excellent"/>
    <s v="Good"/>
    <s v="Bad"/>
    <s v="Bad"/>
    <s v="Better"/>
  </r>
  <r>
    <n v="289"/>
    <s v="K.Vennela"/>
    <s v="S0330"/>
    <s v="M"/>
    <n v="60"/>
    <s v="Admin Department"/>
    <s v="Luknow"/>
    <s v="India"/>
    <n v="1"/>
    <n v="1"/>
    <n v="5"/>
    <n v="5"/>
    <n v="3"/>
    <n v="3"/>
    <s v="Hemanth&amp;Salomi"/>
    <s v="3h"/>
    <s v="Soft skills Training"/>
    <d v="2018-10-24T00:00:00"/>
    <d v="2018-10-28T00:00:00"/>
    <s v="Maternity/Parental leave"/>
    <n v="34"/>
    <s v="Santhosh"/>
    <s v="Harry"/>
    <s v="George"/>
    <d v="2017-09-20T00:00:00"/>
    <d v="2014-11-03T00:00:00"/>
    <n v="0"/>
    <s v="Worst"/>
    <s v="Worst"/>
    <s v="Better"/>
    <s v="Worst"/>
    <s v="Bad"/>
  </r>
  <r>
    <n v="290"/>
    <s v="B.Srijha"/>
    <s v="S0331"/>
    <s v="M"/>
    <n v="46"/>
    <s v="Infrastructures"/>
    <s v="Pune"/>
    <s v="India"/>
    <n v="4"/>
    <n v="3"/>
    <n v="1"/>
    <n v="5"/>
    <n v="3.25"/>
    <n v="3.25"/>
    <s v="Hemanth&amp;Salomi"/>
    <s v="3h"/>
    <s v="Soft skills Training"/>
    <d v="2018-10-25T00:00:00"/>
    <d v="2018-10-27T00:00:00"/>
    <s v="Emergency leave"/>
    <n v="2"/>
    <s v="Rishitha"/>
    <s v="Isla"/>
    <s v="George"/>
    <d v="2017-10-15T00:00:00"/>
    <d v="2014-11-15T00:00:00"/>
    <n v="0"/>
    <s v="Good"/>
    <s v="Excellent"/>
    <s v="Excellent"/>
    <s v="Excellent"/>
    <s v="Good"/>
  </r>
  <r>
    <n v="291"/>
    <s v="G.Susmitha"/>
    <s v="S0332"/>
    <s v="M"/>
    <n v="57"/>
    <s v="Research and Development"/>
    <s v="Jaipur"/>
    <s v="India"/>
    <n v="4"/>
    <n v="2"/>
    <n v="2"/>
    <n v="2"/>
    <n v="2.5"/>
    <n v="2.5"/>
    <s v="Sathish&amp;Azim"/>
    <s v="4h"/>
    <s v="Technical skills Training"/>
    <d v="2018-10-26T00:00:00"/>
    <d v="2018-11-02T00:00:00"/>
    <s v="Planned leave"/>
    <n v="7"/>
    <s v="Harika"/>
    <s v="Amelia"/>
    <s v="George"/>
    <d v="2017-11-09T00:00:00"/>
    <d v="2014-11-27T00:00:00"/>
    <n v="0"/>
    <s v="Bad"/>
    <s v="Better"/>
    <s v="Worst"/>
    <s v="Good"/>
    <s v="Better"/>
  </r>
  <r>
    <n v="292"/>
    <s v="B.Manasa"/>
    <s v="S0333"/>
    <s v="F"/>
    <n v="36"/>
    <s v="Accounts and Finance"/>
    <s v="Walla"/>
    <s v="Poland"/>
    <n v="4"/>
    <n v="2"/>
    <n v="2"/>
    <n v="2"/>
    <n v="2.5"/>
    <n v="2.5"/>
    <s v="Sathish&amp;Azim"/>
    <s v="4h"/>
    <s v="Technical skills Training"/>
    <d v="2018-10-27T00:00:00"/>
    <d v="2018-11-02T00:00:00"/>
    <s v="Maternity/Parental leave"/>
    <n v="36"/>
    <s v="Azim"/>
    <s v="Jacob"/>
    <s v="George"/>
    <d v="2017-12-04T00:00:00"/>
    <d v="2014-12-09T00:00:00"/>
    <n v="0"/>
    <s v="Better"/>
    <s v="Better"/>
    <s v="Better"/>
    <s v="Worst"/>
    <s v="Worst"/>
  </r>
  <r>
    <n v="293"/>
    <s v="S.Manasa"/>
    <s v="S0334"/>
    <s v="M"/>
    <n v="38"/>
    <s v="Sales and Marketing"/>
    <s v="Luknow"/>
    <s v="India"/>
    <n v="3"/>
    <n v="3"/>
    <n v="5"/>
    <n v="1"/>
    <n v="3"/>
    <n v="3"/>
    <s v="Hemanth&amp;Salomi"/>
    <s v="3h"/>
    <s v="Soft skills Training"/>
    <d v="2018-10-28T00:00:00"/>
    <d v="2018-11-02T00:00:00"/>
    <s v="Maternity/Parental leave"/>
    <n v="35"/>
    <s v="Harika"/>
    <s v="Amelia"/>
    <s v="George"/>
    <d v="2017-12-29T00:00:00"/>
    <d v="2014-12-21T00:00:00"/>
    <n v="0"/>
    <s v="Worst"/>
    <s v="Worst"/>
    <s v="Worst"/>
    <s v="Worst"/>
    <s v="Excellent"/>
  </r>
  <r>
    <n v="294"/>
    <s v="J.Radhika"/>
    <s v="S0335"/>
    <s v="F"/>
    <n v="60"/>
    <s v="Learning and Development"/>
    <s v="Varanasi"/>
    <s v="India"/>
    <n v="4"/>
    <n v="5"/>
    <n v="2"/>
    <n v="2"/>
    <n v="3.25"/>
    <n v="3.25"/>
    <s v="Hemanth&amp;Salomi"/>
    <s v="3h"/>
    <s v="Soft skills Training"/>
    <d v="2018-10-29T00:00:00"/>
    <d v="2018-11-02T00:00:00"/>
    <s v="Planned leave"/>
    <n v="4"/>
    <s v="Sathish"/>
    <s v="Charlie"/>
    <s v="George"/>
    <d v="2018-01-23T00:00:00"/>
    <d v="2015-01-02T00:00:00"/>
    <n v="0"/>
    <s v="Worst"/>
    <s v="Worst"/>
    <s v="Better"/>
    <s v="Better"/>
    <s v="Excellent"/>
  </r>
  <r>
    <n v="295"/>
    <s v="S.Rasmitha"/>
    <s v="S0336"/>
    <s v="M"/>
    <n v="58"/>
    <s v="Research and Development"/>
    <s v="Jaipur"/>
    <s v="India"/>
    <n v="5"/>
    <n v="5"/>
    <n v="5"/>
    <n v="5"/>
    <n v="5"/>
    <n v="5"/>
    <s v="David&amp;Lihar"/>
    <s v="2h"/>
    <s v="Promotional Training"/>
    <d v="2018-10-30T00:00:00"/>
    <d v="2018-11-05T00:00:00"/>
    <s v="Emergency leave"/>
    <n v="6"/>
    <s v="Roy"/>
    <s v="Harry"/>
    <s v="George"/>
    <d v="2018-02-17T00:00:00"/>
    <d v="2015-01-14T00:00:00"/>
    <n v="0"/>
    <s v="Bad"/>
    <s v="Bad"/>
    <s v="Worst"/>
    <s v="Worst"/>
    <s v="Better"/>
  </r>
  <r>
    <n v="296"/>
    <s v="J.Shwetha"/>
    <s v="S0401"/>
    <s v="M"/>
    <n v="29"/>
    <s v="Research and Development"/>
    <s v="Madrid"/>
    <s v="Span"/>
    <n v="3"/>
    <n v="1"/>
    <n v="3"/>
    <n v="1"/>
    <n v="2"/>
    <n v="2"/>
    <s v="Sathish&amp;Azim"/>
    <s v="4h"/>
    <s v="Technical skills Training"/>
    <d v="2018-10-31T00:00:00"/>
    <d v="2018-11-06T00:00:00"/>
    <s v="Emergency leave"/>
    <n v="6"/>
    <s v="Anudeep"/>
    <s v="Charlie"/>
    <s v="George"/>
    <d v="2018-03-14T00:00:00"/>
    <d v="2015-01-26T00:00:00"/>
    <n v="0"/>
    <s v="Good"/>
    <s v="Bad"/>
    <s v="Worst"/>
    <s v="Better"/>
    <s v="Worst"/>
  </r>
  <r>
    <n v="297"/>
    <s v="A.Pavani"/>
    <s v="S0402"/>
    <s v="F"/>
    <n v="48"/>
    <s v="Accounts and Finance"/>
    <s v="Bhopal"/>
    <s v="India"/>
    <n v="4"/>
    <n v="1"/>
    <n v="5"/>
    <n v="4"/>
    <n v="3.5"/>
    <n v="3.5"/>
    <s v="Hemanth&amp;Salomi"/>
    <s v="3h"/>
    <s v="Soft skills Training"/>
    <d v="2018-11-01T00:00:00"/>
    <d v="2018-11-03T00:00:00"/>
    <s v="Maternity/Parental leave"/>
    <n v="32"/>
    <s v="Rishitha"/>
    <s v="Isla"/>
    <s v="George"/>
    <d v="2018-04-08T00:00:00"/>
    <d v="2015-02-07T00:00:00"/>
    <n v="0"/>
    <s v="Bad"/>
    <s v="Good"/>
    <s v="Bad"/>
    <s v="Excellent"/>
    <s v="Bad"/>
  </r>
  <r>
    <n v="298"/>
    <s v="S.Jalahamsa"/>
    <s v="S0403"/>
    <s v="F"/>
    <n v="37"/>
    <s v="IT Services"/>
    <s v="Walla"/>
    <s v="Poland"/>
    <n v="5"/>
    <n v="4"/>
    <n v="2"/>
    <n v="1"/>
    <n v="3"/>
    <n v="3"/>
    <s v="Hemanth&amp;Salomi"/>
    <s v="3h"/>
    <s v="Soft skills Training"/>
    <d v="2018-11-02T00:00:00"/>
    <d v="2018-11-05T00:00:00"/>
    <s v="Maternity/Parental leave"/>
    <n v="33"/>
    <s v="Rajesh"/>
    <s v="Isla"/>
    <s v="George"/>
    <d v="2018-05-03T00:00:00"/>
    <d v="2015-02-19T00:00:00"/>
    <n v="0"/>
    <s v="Better"/>
    <s v="Worst"/>
    <s v="Excellent"/>
    <s v="Bad"/>
    <s v="Worst"/>
  </r>
  <r>
    <n v="299"/>
    <s v="K.Urmila"/>
    <s v="S0404"/>
    <s v="M"/>
    <n v="54"/>
    <s v="Accounts and Finance"/>
    <s v="Luknow"/>
    <s v="India"/>
    <n v="3"/>
    <n v="5"/>
    <n v="1"/>
    <n v="2"/>
    <n v="2.75"/>
    <n v="2.75"/>
    <s v="Sathish&amp;Azim"/>
    <s v="4h"/>
    <s v="Technical skills Training"/>
    <d v="2018-11-03T00:00:00"/>
    <d v="2018-11-09T00:00:00"/>
    <s v="Emergency leave"/>
    <n v="6"/>
    <s v="Anudeep"/>
    <s v="Charlie"/>
    <s v="George"/>
    <d v="2018-05-28T00:00:00"/>
    <d v="2015-03-03T00:00:00"/>
    <n v="0"/>
    <s v="Better"/>
    <s v="Worst"/>
    <s v="Excellent"/>
    <s v="Bad"/>
    <s v="Excellent"/>
  </r>
  <r>
    <n v="300"/>
    <s v="G.Uma"/>
    <s v="S0405"/>
    <s v="M"/>
    <n v="55"/>
    <s v="Sales and Marketing"/>
    <s v="Lisboa"/>
    <s v="Portugal"/>
    <n v="4"/>
    <n v="3"/>
    <n v="1"/>
    <n v="4"/>
    <n v="3"/>
    <n v="3"/>
    <s v="Hemanth&amp;Salomi"/>
    <s v="3h"/>
    <s v="Soft skills Training"/>
    <d v="2018-11-04T00:00:00"/>
    <d v="2018-11-11T00:00:00"/>
    <s v="Planned leave"/>
    <n v="7"/>
    <s v="Salomi"/>
    <s v="Harry"/>
    <s v="George"/>
    <d v="2018-06-22T00:00:00"/>
    <d v="2015-03-15T00:00:00"/>
    <n v="0"/>
    <s v="Worst"/>
    <s v="Worst"/>
    <s v="Bad"/>
    <s v="Good"/>
    <s v="Better"/>
  </r>
  <r>
    <n v="301"/>
    <s v="B.Manasa"/>
    <s v="S0406"/>
    <s v="F"/>
    <n v="28"/>
    <s v="Learning and Development"/>
    <s v="Pune"/>
    <s v="India"/>
    <n v="3"/>
    <n v="3"/>
    <n v="2"/>
    <n v="5"/>
    <n v="3.25"/>
    <n v="3.25"/>
    <s v="Hemanth&amp;Salomi"/>
    <s v="3h"/>
    <s v="Soft skills Training"/>
    <d v="2018-11-05T00:00:00"/>
    <d v="2018-11-12T00:00:00"/>
    <s v="Emergency leave"/>
    <n v="7"/>
    <s v="Sathish"/>
    <s v="Charlie"/>
    <s v="George"/>
    <d v="2018-07-17T00:00:00"/>
    <d v="2015-03-27T00:00:00"/>
    <n v="0"/>
    <s v="Worst"/>
    <s v="Excellent"/>
    <s v="Worst"/>
    <s v="Good"/>
    <s v="Better"/>
  </r>
  <r>
    <n v="302"/>
    <s v="P.Sushma"/>
    <s v="S0407"/>
    <s v="M"/>
    <n v="54"/>
    <s v="Infrastructures"/>
    <s v="Walla"/>
    <s v="Poland"/>
    <n v="5"/>
    <n v="1"/>
    <n v="2"/>
    <n v="4"/>
    <n v="3"/>
    <n v="3"/>
    <s v="Hemanth&amp;Salomi"/>
    <s v="3h"/>
    <s v="Soft skills Training"/>
    <d v="2018-11-06T00:00:00"/>
    <d v="2018-11-08T00:00:00"/>
    <s v="Maternity/Parental leave"/>
    <n v="32"/>
    <s v="Roy"/>
    <s v="Harry"/>
    <s v="George"/>
    <d v="2018-08-11T00:00:00"/>
    <d v="2015-04-08T00:00:00"/>
    <n v="0"/>
    <s v="Good"/>
    <s v="Good"/>
    <s v="Better"/>
    <s v="Excellent"/>
    <s v="Bad"/>
  </r>
  <r>
    <n v="303"/>
    <s v="M.Swapna"/>
    <s v="S0408"/>
    <s v="F"/>
    <n v="31"/>
    <s v="Sales and Marketing"/>
    <s v="Kolkata"/>
    <s v="India"/>
    <n v="1"/>
    <n v="5"/>
    <n v="5"/>
    <n v="4"/>
    <n v="3.75"/>
    <n v="3.75"/>
    <s v="Hemanth&amp;Salomi"/>
    <s v="3h"/>
    <s v="Soft skills Training"/>
    <d v="2018-11-07T00:00:00"/>
    <d v="2018-11-10T00:00:00"/>
    <s v="Maternity/Parental leave"/>
    <n v="33"/>
    <s v="Anudeep"/>
    <s v="Charlie"/>
    <s v="George"/>
    <d v="2018-09-05T00:00:00"/>
    <d v="2015-04-20T00:00:00"/>
    <n v="0"/>
    <s v="Bad"/>
    <s v="Excellent"/>
    <s v="Bad"/>
    <s v="Better"/>
    <s v="Excellent"/>
  </r>
  <r>
    <n v="304"/>
    <s v="M.Mounika"/>
    <s v="S0409"/>
    <s v="M"/>
    <n v="26"/>
    <s v="Product Development"/>
    <s v="Bengalore"/>
    <s v="India"/>
    <n v="3"/>
    <n v="1"/>
    <n v="3"/>
    <n v="1"/>
    <n v="2"/>
    <n v="2"/>
    <s v="Sathish&amp;Azim"/>
    <s v="4h"/>
    <s v="Technical skills Training"/>
    <d v="2018-11-08T00:00:00"/>
    <d v="2018-11-12T00:00:00"/>
    <s v="Maternity/Parental leave"/>
    <n v="34"/>
    <s v="David"/>
    <s v="Jacob"/>
    <s v="George"/>
    <d v="2018-09-30T00:00:00"/>
    <d v="2015-05-02T00:00:00"/>
    <n v="0"/>
    <s v="Excellent"/>
    <s v="Worst"/>
    <s v="Better"/>
    <s v="Excellent"/>
    <s v="Excellent"/>
  </r>
  <r>
    <n v="305"/>
    <s v="M.Rajitha"/>
    <s v="S0410"/>
    <s v="F"/>
    <n v="59"/>
    <s v="Learning and Development"/>
    <s v="Jaipur"/>
    <s v="India"/>
    <n v="3"/>
    <n v="5"/>
    <n v="1"/>
    <n v="1"/>
    <n v="2.5"/>
    <n v="2.5"/>
    <s v="Sathish&amp;Azim"/>
    <s v="4h"/>
    <s v="Technical skills Training"/>
    <d v="2018-11-09T00:00:00"/>
    <d v="2018-11-10T00:00:00"/>
    <s v="Emergency leave"/>
    <n v="1"/>
    <s v="Azim"/>
    <s v="Jacob"/>
    <s v="George"/>
    <d v="2018-10-25T00:00:00"/>
    <d v="2015-05-14T00:00:00"/>
    <n v="0"/>
    <s v="Worst"/>
    <s v="Good"/>
    <s v="Bad"/>
    <s v="Bad"/>
    <s v="Better"/>
  </r>
  <r>
    <n v="306"/>
    <s v="M.Jayasreela"/>
    <s v="S0411"/>
    <s v="F"/>
    <n v="47"/>
    <s v="Security and Transport"/>
    <s v="Berlin"/>
    <s v="Germany"/>
    <n v="4"/>
    <n v="5"/>
    <n v="2"/>
    <n v="2"/>
    <n v="3.25"/>
    <n v="3.25"/>
    <s v="Hemanth&amp;Salomi"/>
    <s v="3h"/>
    <s v="Soft skills Training"/>
    <d v="2018-11-10T00:00:00"/>
    <d v="2018-11-13T00:00:00"/>
    <s v="Emergency leave"/>
    <n v="3"/>
    <s v="Santhosh"/>
    <s v="Harry"/>
    <s v="George"/>
    <d v="2018-11-19T00:00:00"/>
    <d v="2015-05-26T00:00:00"/>
    <n v="0"/>
    <s v="Worst"/>
    <s v="Good"/>
    <s v="Better"/>
    <s v="Better"/>
    <s v="Good"/>
  </r>
  <r>
    <n v="307"/>
    <s v="N.Sukeerthana"/>
    <s v="S0412"/>
    <s v="F"/>
    <n v="27"/>
    <s v="Admin Department"/>
    <s v="Luknow"/>
    <s v="India"/>
    <n v="2"/>
    <n v="2"/>
    <n v="1"/>
    <n v="3"/>
    <n v="2"/>
    <n v="2"/>
    <s v="Sathish&amp;Azim"/>
    <s v="4h"/>
    <s v="Technical skills Training"/>
    <d v="2018-11-11T00:00:00"/>
    <d v="2018-11-14T00:00:00"/>
    <s v="Emergency leave"/>
    <n v="3"/>
    <s v="Azim"/>
    <s v="Jacob"/>
    <s v="George"/>
    <d v="2018-12-14T00:00:00"/>
    <d v="2015-06-07T00:00:00"/>
    <n v="0"/>
    <s v="Worst"/>
    <s v="Good"/>
    <s v="Excellent"/>
    <s v="Good"/>
    <s v="Excellent"/>
  </r>
  <r>
    <n v="308"/>
    <s v="N.Sai Sreeja"/>
    <s v="S0413"/>
    <s v="M"/>
    <n v="27"/>
    <s v="Infrastructures"/>
    <s v="Hyderabad"/>
    <s v="India"/>
    <n v="4"/>
    <n v="2"/>
    <n v="4"/>
    <n v="5"/>
    <n v="3.75"/>
    <n v="3.75"/>
    <s v="Hemanth&amp;Salomi"/>
    <s v="3h"/>
    <s v="Soft skills Training"/>
    <d v="2018-11-12T00:00:00"/>
    <d v="2018-11-19T00:00:00"/>
    <s v="Emergency leave"/>
    <n v="7"/>
    <s v="Rishitha"/>
    <s v="Isla"/>
    <s v="George"/>
    <d v="2019-01-08T00:00:00"/>
    <d v="2015-06-19T00:00:00"/>
    <n v="0"/>
    <s v="Excellent"/>
    <s v="Worst"/>
    <s v="Excellent"/>
    <s v="Good"/>
    <s v="Excellent"/>
  </r>
  <r>
    <n v="309"/>
    <s v="R.Shobha"/>
    <s v="S0414"/>
    <s v="M"/>
    <n v="58"/>
    <s v="Security and Transport"/>
    <s v="Pune"/>
    <s v="India"/>
    <n v="1"/>
    <n v="3"/>
    <n v="4"/>
    <n v="3"/>
    <n v="2.75"/>
    <n v="2.75"/>
    <s v="Sathish&amp;Azim"/>
    <s v="4h"/>
    <s v="Technical skills Training"/>
    <d v="2018-11-13T00:00:00"/>
    <d v="2018-11-14T00:00:00"/>
    <s v="Maternity/Parental leave"/>
    <n v="31"/>
    <s v="Hemanth"/>
    <s v="Amelia"/>
    <s v="George"/>
    <d v="2019-02-02T00:00:00"/>
    <d v="2015-07-01T00:00:00"/>
    <n v="0"/>
    <s v="Worst"/>
    <s v="Better"/>
    <s v="Excellent"/>
    <s v="Bad"/>
    <s v="Worst"/>
  </r>
  <r>
    <n v="310"/>
    <s v="N.Nayomi"/>
    <s v="S0415"/>
    <s v="M"/>
    <n v="41"/>
    <s v="HR"/>
    <s v="Mannheim"/>
    <s v="Germany"/>
    <n v="4"/>
    <n v="3"/>
    <n v="4"/>
    <n v="1"/>
    <n v="3"/>
    <n v="3"/>
    <s v="Hemanth&amp;Salomi"/>
    <s v="3h"/>
    <s v="Soft skills Training"/>
    <d v="2018-11-14T00:00:00"/>
    <d v="2018-11-16T00:00:00"/>
    <s v="Emergency leave"/>
    <n v="2"/>
    <s v="Rajesh"/>
    <s v="Isla"/>
    <s v="George"/>
    <d v="2019-02-27T00:00:00"/>
    <d v="2015-07-13T00:00:00"/>
    <n v="0"/>
    <s v="Bad"/>
    <s v="Worst"/>
    <s v="Better"/>
    <s v="Worst"/>
    <s v="Excellent"/>
  </r>
  <r>
    <n v="311"/>
    <s v="T.Manjula"/>
    <s v="S0416"/>
    <s v="F"/>
    <n v="39"/>
    <s v="Admin Department"/>
    <s v="Varanasi"/>
    <s v="India"/>
    <n v="2"/>
    <n v="2"/>
    <n v="3"/>
    <n v="4"/>
    <n v="2.75"/>
    <n v="2.75"/>
    <s v="Sathish&amp;Azim"/>
    <s v="4h"/>
    <s v="Technical skills Training"/>
    <d v="2018-11-15T00:00:00"/>
    <d v="2018-11-19T00:00:00"/>
    <s v="Emergency leave"/>
    <n v="4"/>
    <s v="Lihar"/>
    <s v="Isla"/>
    <s v="George"/>
    <d v="2019-03-24T00:00:00"/>
    <d v="2015-07-25T00:00:00"/>
    <n v="0"/>
    <s v="Good"/>
    <s v="Better"/>
    <s v="Excellent"/>
    <s v="Better"/>
    <s v="Worst"/>
  </r>
  <r>
    <n v="312"/>
    <s v="V.Mounika"/>
    <s v="S0417"/>
    <s v="M"/>
    <n v="43"/>
    <s v="Security and Transport"/>
    <s v="Mumbai"/>
    <s v="India"/>
    <n v="1"/>
    <n v="4"/>
    <n v="1"/>
    <n v="2"/>
    <n v="2"/>
    <n v="2"/>
    <s v="Sathish&amp;Azim"/>
    <s v="4h"/>
    <s v="Technical skills Training"/>
    <d v="2018-11-16T00:00:00"/>
    <d v="2018-11-20T00:00:00"/>
    <s v="Maternity/Parental leave"/>
    <n v="34"/>
    <s v="Santhosh"/>
    <s v="Harry"/>
    <s v="George"/>
    <d v="2019-04-18T00:00:00"/>
    <d v="2015-08-06T00:00:00"/>
    <n v="0"/>
    <s v="Excellent"/>
    <s v="Worst"/>
    <s v="Better"/>
    <s v="Good"/>
    <s v="Worst"/>
  </r>
  <r>
    <n v="313"/>
    <s v="V.Manjula"/>
    <s v="S0418"/>
    <s v="F"/>
    <n v="55"/>
    <s v="Infrastructures"/>
    <s v="Kochi"/>
    <s v="India"/>
    <n v="3"/>
    <n v="3"/>
    <n v="4"/>
    <n v="2"/>
    <n v="3"/>
    <n v="3"/>
    <s v="Hemanth&amp;Salomi"/>
    <s v="3h"/>
    <s v="Soft skills Training"/>
    <d v="2018-11-17T00:00:00"/>
    <d v="2018-11-18T00:00:00"/>
    <s v="Planned leave"/>
    <n v="1"/>
    <s v="Anudeep"/>
    <s v="Charlie"/>
    <s v="George"/>
    <d v="2019-05-13T00:00:00"/>
    <d v="2015-08-18T00:00:00"/>
    <n v="0"/>
    <s v="Better"/>
    <s v="Bad"/>
    <s v="Worst"/>
    <s v="Better"/>
    <s v="Excellent"/>
  </r>
  <r>
    <n v="314"/>
    <s v="V.Nagavani"/>
    <s v="S0419"/>
    <s v="F"/>
    <n v="57"/>
    <s v="HR"/>
    <s v="London"/>
    <s v="UK"/>
    <n v="3"/>
    <n v="5"/>
    <n v="2"/>
    <n v="2"/>
    <n v="3"/>
    <n v="3"/>
    <s v="Hemanth&amp;Salomi"/>
    <s v="3h"/>
    <s v="Soft skills Training"/>
    <d v="2018-11-18T00:00:00"/>
    <d v="2018-11-22T00:00:00"/>
    <s v="Emergency leave"/>
    <n v="4"/>
    <s v="Santhosh"/>
    <s v="Harry"/>
    <s v="George"/>
    <d v="2019-06-07T00:00:00"/>
    <d v="2015-08-30T00:00:00"/>
    <n v="0"/>
    <s v="Better"/>
    <s v="Good"/>
    <s v="Good"/>
    <s v="Good"/>
    <s v="Good"/>
  </r>
  <r>
    <n v="315"/>
    <s v="T.Manjula"/>
    <s v="S0420"/>
    <s v="M"/>
    <n v="49"/>
    <s v="Research and Development"/>
    <s v="Kochi"/>
    <s v="India"/>
    <n v="4"/>
    <n v="1"/>
    <n v="5"/>
    <n v="2"/>
    <n v="3"/>
    <n v="3"/>
    <s v="Hemanth&amp;Salomi"/>
    <s v="3h"/>
    <s v="Soft skills Training"/>
    <d v="2018-11-19T00:00:00"/>
    <d v="2018-11-25T00:00:00"/>
    <s v="Maternity/Parental leave"/>
    <n v="36"/>
    <s v="Anudeep"/>
    <s v="Charlie"/>
    <s v="George"/>
    <d v="2019-07-02T00:00:00"/>
    <d v="2015-09-11T00:00:00"/>
    <n v="0"/>
    <s v="Worst"/>
    <s v="Bad"/>
    <s v="Excellent"/>
    <s v="Better"/>
    <s v="Worst"/>
  </r>
  <r>
    <n v="316"/>
    <s v="A. Akhila"/>
    <s v="S1601"/>
    <s v="F"/>
    <n v="47"/>
    <s v="Infrastructures"/>
    <s v="Lisboa"/>
    <s v="Portugal"/>
    <n v="4"/>
    <n v="2"/>
    <n v="5"/>
    <n v="5"/>
    <n v="4"/>
    <n v="4"/>
    <s v="Santhosh&amp;Anudeep"/>
    <s v="3h"/>
    <s v="Job Training"/>
    <d v="2018-11-20T00:00:00"/>
    <d v="2018-11-25T00:00:00"/>
    <s v="Emergency leave"/>
    <n v="5"/>
    <s v="Lihar"/>
    <s v="Isla"/>
    <s v="George"/>
    <d v="2019-07-27T00:00:00"/>
    <d v="2015-09-23T00:00:00"/>
    <n v="0"/>
    <s v="Good"/>
    <s v="Worst"/>
    <s v="Good"/>
    <s v="Better"/>
    <s v="Excellent"/>
  </r>
  <r>
    <n v="317"/>
    <s v="A. Jayasree"/>
    <s v="S1602"/>
    <s v="F"/>
    <n v="27"/>
    <s v="Infrastructures"/>
    <s v="Madrid"/>
    <s v="Span"/>
    <n v="3"/>
    <n v="1"/>
    <n v="5"/>
    <n v="1"/>
    <n v="2.5"/>
    <n v="2.5"/>
    <s v="Sathish&amp;Azim"/>
    <s v="4h"/>
    <s v="Technical skills Training"/>
    <d v="2018-11-21T00:00:00"/>
    <d v="2018-11-28T00:00:00"/>
    <s v="Maternity/Parental leave"/>
    <n v="37"/>
    <s v="Salomi"/>
    <s v="Harry"/>
    <s v="George"/>
    <d v="2019-08-21T00:00:00"/>
    <d v="2015-10-05T00:00:00"/>
    <n v="0"/>
    <s v="Bad"/>
    <s v="Worst"/>
    <s v="Worst"/>
    <s v="Good"/>
    <s v="Excellent"/>
  </r>
  <r>
    <n v="318"/>
    <s v="B. Srilatha"/>
    <s v="S1603"/>
    <s v="F"/>
    <n v="41"/>
    <s v="Product Development"/>
    <s v="Berlin"/>
    <s v="Germany"/>
    <n v="2"/>
    <n v="1"/>
    <n v="4"/>
    <n v="4"/>
    <n v="2.75"/>
    <n v="2.75"/>
    <s v="Sathish&amp;Azim"/>
    <s v="4h"/>
    <s v="Technical skills Training"/>
    <d v="2018-11-22T00:00:00"/>
    <d v="2018-11-23T00:00:00"/>
    <s v="Maternity/Parental leave"/>
    <n v="31"/>
    <s v="Rajesh"/>
    <s v="Isla"/>
    <s v="George"/>
    <d v="2019-09-15T00:00:00"/>
    <d v="2015-10-17T00:00:00"/>
    <n v="0"/>
    <s v="Excellent"/>
    <s v="Excellent"/>
    <s v="Worst"/>
    <s v="Excellent"/>
    <s v="Good"/>
  </r>
  <r>
    <n v="319"/>
    <s v="D. Srilatha"/>
    <s v="S1604"/>
    <s v="F"/>
    <n v="52"/>
    <s v="Sales and Marketing"/>
    <s v="Bengalore"/>
    <s v="India"/>
    <n v="3"/>
    <n v="3"/>
    <n v="4"/>
    <n v="5"/>
    <n v="3.75"/>
    <n v="3.75"/>
    <s v="Hemanth&amp;Salomi"/>
    <s v="3h"/>
    <s v="Soft skills Training"/>
    <d v="2018-11-23T00:00:00"/>
    <d v="2018-11-30T00:00:00"/>
    <s v="Emergency leave"/>
    <n v="7"/>
    <s v="David"/>
    <s v="Jacob"/>
    <s v="George"/>
    <d v="2019-10-10T00:00:00"/>
    <d v="2015-10-29T00:00:00"/>
    <n v="0"/>
    <s v="Better"/>
    <s v="Worst"/>
    <s v="Excellent"/>
    <s v="Worst"/>
    <s v="Better"/>
  </r>
  <r>
    <n v="320"/>
    <s v="G. Shirisha"/>
    <s v="S1605"/>
    <s v="M"/>
    <n v="37"/>
    <s v="Learning and Development"/>
    <s v="Chennai"/>
    <s v="India"/>
    <n v="2"/>
    <n v="5"/>
    <n v="1"/>
    <n v="3"/>
    <n v="2.75"/>
    <n v="2.75"/>
    <s v="Sathish&amp;Azim"/>
    <s v="4h"/>
    <s v="Technical skills Training"/>
    <d v="2018-11-24T00:00:00"/>
    <d v="2018-11-26T00:00:00"/>
    <s v="Maternity/Parental leave"/>
    <n v="32"/>
    <s v="Rishitha"/>
    <s v="Isla"/>
    <s v="George"/>
    <d v="2019-11-04T00:00:00"/>
    <d v="2015-11-10T00:00:00"/>
    <n v="0"/>
    <s v="Good"/>
    <s v="Worst"/>
    <s v="Bad"/>
    <s v="Good"/>
    <s v="Bad"/>
  </r>
  <r>
    <n v="321"/>
    <s v="G. Anjali"/>
    <s v="S1606"/>
    <s v="F"/>
    <n v="44"/>
    <s v="Accounts and Finance"/>
    <s v="Mumbai"/>
    <s v="India"/>
    <n v="1"/>
    <n v="3"/>
    <n v="2"/>
    <n v="4"/>
    <n v="2.5"/>
    <n v="2.5"/>
    <s v="Sathish&amp;Azim"/>
    <s v="4h"/>
    <s v="Technical skills Training"/>
    <d v="2018-11-25T00:00:00"/>
    <d v="2018-11-28T00:00:00"/>
    <s v="Planned leave"/>
    <n v="3"/>
    <s v="Lihar"/>
    <s v="Isla"/>
    <s v="George"/>
    <d v="2019-11-29T00:00:00"/>
    <d v="2015-11-22T00:00:00"/>
    <n v="0"/>
    <s v="Bad"/>
    <s v="Worst"/>
    <s v="Good"/>
    <s v="Bad"/>
    <s v="Better"/>
  </r>
  <r>
    <n v="322"/>
    <s v="J. Sruthi"/>
    <s v="S1607"/>
    <s v="M"/>
    <n v="36"/>
    <s v="Learning and Development"/>
    <s v="Luknow"/>
    <s v="India"/>
    <n v="4"/>
    <n v="2"/>
    <n v="5"/>
    <n v="2"/>
    <n v="3.25"/>
    <n v="3.25"/>
    <s v="Hemanth&amp;Salomi"/>
    <s v="3h"/>
    <s v="Soft skills Training"/>
    <d v="2018-11-26T00:00:00"/>
    <d v="2018-11-27T00:00:00"/>
    <s v="Planned leave"/>
    <n v="1"/>
    <s v="Sathish"/>
    <s v="Charlie"/>
    <s v="George"/>
    <d v="2019-12-24T00:00:00"/>
    <d v="2015-12-04T00:00:00"/>
    <n v="0"/>
    <s v="Worst"/>
    <s v="Excellent"/>
    <s v="Worst"/>
    <s v="Better"/>
    <s v="Good"/>
  </r>
  <r>
    <n v="323"/>
    <s v="K. Sumalatha"/>
    <s v="S1608"/>
    <s v="F"/>
    <n v="30"/>
    <s v="Accounts and Finance"/>
    <s v="Jaipur"/>
    <s v="India"/>
    <n v="4"/>
    <n v="3"/>
    <n v="4"/>
    <n v="3"/>
    <n v="3.5"/>
    <n v="3.5"/>
    <s v="Hemanth&amp;Salomi"/>
    <s v="3h"/>
    <s v="Soft skills Training"/>
    <d v="2018-11-27T00:00:00"/>
    <d v="2018-12-04T00:00:00"/>
    <s v="Maternity/Parental leave"/>
    <n v="37"/>
    <s v="Rishitha"/>
    <s v="Isla"/>
    <s v="George"/>
    <d v="1998-01-05T00:00:00"/>
    <d v="2015-12-16T00:00:00"/>
    <n v="0"/>
    <s v="Excellent"/>
    <s v="Better"/>
    <s v="Excellent"/>
    <s v="Better"/>
    <s v="Worst"/>
  </r>
  <r>
    <n v="324"/>
    <s v="M. Vignani"/>
    <s v="S1609"/>
    <s v="M"/>
    <n v="37"/>
    <s v="IT Services"/>
    <s v="Chennai"/>
    <s v="India"/>
    <n v="3"/>
    <n v="4"/>
    <n v="4"/>
    <n v="1"/>
    <n v="3"/>
    <n v="3"/>
    <s v="Hemanth&amp;Salomi"/>
    <s v="3h"/>
    <s v="Soft skills Training"/>
    <d v="2018-11-28T00:00:00"/>
    <d v="2018-12-04T00:00:00"/>
    <s v="Planned leave"/>
    <n v="6"/>
    <s v="Rajesh"/>
    <s v="Isla"/>
    <s v="George"/>
    <d v="1998-01-13T00:00:00"/>
    <d v="2015-12-28T00:00:00"/>
    <n v="0"/>
    <s v="Good"/>
    <s v="Good"/>
    <s v="Excellent"/>
    <s v="Better"/>
    <s v="Bad"/>
  </r>
  <r>
    <n v="325"/>
    <s v="M. Kavitha"/>
    <s v="S1610"/>
    <s v="M"/>
    <n v="22"/>
    <s v="IT Services"/>
    <s v="Caracas"/>
    <s v="Venizuela"/>
    <n v="3"/>
    <n v="1"/>
    <n v="4"/>
    <n v="3"/>
    <n v="2.75"/>
    <n v="2.75"/>
    <s v="Sathish&amp;Azim"/>
    <s v="4h"/>
    <s v="Technical skills Training"/>
    <d v="2018-11-29T00:00:00"/>
    <d v="2018-11-30T00:00:00"/>
    <s v="Maternity/Parental leave"/>
    <n v="31"/>
    <s v="Hemanth"/>
    <s v="Amelia"/>
    <s v="George"/>
    <d v="1998-01-21T00:00:00"/>
    <d v="2016-01-09T00:00:00"/>
    <n v="0"/>
    <s v="Worst"/>
    <s v="Good"/>
    <s v="Excellent"/>
    <s v="Bad"/>
    <s v="Bad"/>
  </r>
  <r>
    <n v="326"/>
    <s v="M. Bhavani"/>
    <s v="S1611"/>
    <s v="F"/>
    <n v="58"/>
    <s v="Research and Development"/>
    <s v="Chennai"/>
    <s v="India"/>
    <n v="2"/>
    <n v="1"/>
    <n v="3"/>
    <n v="5"/>
    <n v="2.75"/>
    <n v="2.75"/>
    <s v="Sathish&amp;Azim"/>
    <s v="4h"/>
    <s v="Technical skills Training"/>
    <d v="2018-11-30T00:00:00"/>
    <d v="2018-12-04T00:00:00"/>
    <s v="Maternity/Parental leave"/>
    <n v="34"/>
    <s v="Rajesh"/>
    <s v="Isla"/>
    <s v="George"/>
    <d v="1998-01-29T00:00:00"/>
    <d v="2016-01-21T00:00:00"/>
    <n v="0"/>
    <s v="Better"/>
    <s v="Excellent"/>
    <s v="Worst"/>
    <s v="Worst"/>
    <s v="Bad"/>
  </r>
  <r>
    <n v="327"/>
    <s v="P. Parvathi"/>
    <s v="S1612"/>
    <s v="M"/>
    <n v="42"/>
    <s v="IT Services"/>
    <s v="New Delhi"/>
    <s v="India"/>
    <n v="2"/>
    <n v="3"/>
    <n v="2"/>
    <n v="1"/>
    <n v="2"/>
    <n v="2"/>
    <s v="Sathish&amp;Azim"/>
    <s v="4h"/>
    <s v="Technical skills Training"/>
    <d v="2018-12-01T00:00:00"/>
    <d v="2018-12-05T00:00:00"/>
    <s v="Emergency leave"/>
    <n v="4"/>
    <s v="Aneela"/>
    <s v="Charlie"/>
    <s v="George"/>
    <d v="1998-02-06T00:00:00"/>
    <d v="2016-02-02T00:00:00"/>
    <n v="0"/>
    <s v="Better"/>
    <s v="Worst"/>
    <s v="Bad"/>
    <s v="Excellent"/>
    <s v="Worst"/>
  </r>
  <r>
    <n v="328"/>
    <s v="P. Roja"/>
    <s v="S1613"/>
    <s v="F"/>
    <n v="33"/>
    <s v="IT Services"/>
    <s v="Luknow"/>
    <s v="India"/>
    <n v="1"/>
    <n v="4"/>
    <n v="3"/>
    <n v="2"/>
    <n v="2.5"/>
    <n v="2.5"/>
    <s v="Sathish&amp;Azim"/>
    <s v="4h"/>
    <s v="Technical skills Training"/>
    <d v="2018-12-02T00:00:00"/>
    <d v="2018-12-06T00:00:00"/>
    <s v="Maternity/Parental leave"/>
    <n v="34"/>
    <s v="Roy"/>
    <s v="Harry"/>
    <s v="George"/>
    <d v="1998-02-14T00:00:00"/>
    <d v="2016-02-14T00:00:00"/>
    <n v="0"/>
    <s v="Good"/>
    <s v="Excellent"/>
    <s v="Bad"/>
    <s v="Excellent"/>
    <s v="Bad"/>
  </r>
  <r>
    <n v="329"/>
    <s v="P. Madhavi"/>
    <s v="S1614"/>
    <s v="F"/>
    <n v="50"/>
    <s v="Learning and Development"/>
    <s v="Chennai"/>
    <s v="India"/>
    <n v="3"/>
    <n v="4"/>
    <n v="5"/>
    <n v="1"/>
    <n v="3.25"/>
    <n v="3.25"/>
    <s v="Hemanth&amp;Salomi"/>
    <s v="3h"/>
    <s v="Soft skills Training"/>
    <d v="2018-12-03T00:00:00"/>
    <d v="2018-12-08T00:00:00"/>
    <s v="Maternity/Parental leave"/>
    <n v="35"/>
    <s v="Santhosh"/>
    <s v="Harry"/>
    <s v="George"/>
    <d v="1998-02-22T00:00:00"/>
    <d v="2016-02-26T00:00:00"/>
    <n v="0"/>
    <s v="Bad"/>
    <s v="Better"/>
    <s v="Worst"/>
    <s v="Bad"/>
    <s v="Worst"/>
  </r>
  <r>
    <n v="330"/>
    <s v="S. Anitha"/>
    <s v="S1615"/>
    <s v="F"/>
    <n v="31"/>
    <s v="Sales and Marketing"/>
    <s v="Caracas"/>
    <s v="Venizuela"/>
    <n v="5"/>
    <n v="1"/>
    <n v="1"/>
    <n v="3"/>
    <n v="2.5"/>
    <n v="2.5"/>
    <s v="Sathish&amp;Azim"/>
    <s v="4h"/>
    <s v="Technical skills Training"/>
    <d v="2018-12-04T00:00:00"/>
    <d v="2018-12-11T00:00:00"/>
    <s v="Maternity/Parental leave"/>
    <n v="37"/>
    <s v="Sathish"/>
    <s v="Charlie"/>
    <s v="George"/>
    <d v="1998-03-02T00:00:00"/>
    <d v="2016-03-09T00:00:00"/>
    <n v="0"/>
    <s v="Better"/>
    <s v="Bad"/>
    <s v="Bad"/>
    <s v="Good"/>
    <s v="Bad"/>
  </r>
  <r>
    <n v="331"/>
    <s v="S. Sravani"/>
    <s v="S1616"/>
    <s v="M"/>
    <n v="46"/>
    <s v="Security and Transport"/>
    <s v="Jaipur"/>
    <s v="India"/>
    <n v="5"/>
    <n v="4"/>
    <n v="3"/>
    <n v="3"/>
    <n v="3.75"/>
    <n v="3.75"/>
    <s v="Hemanth&amp;Salomi"/>
    <s v="3h"/>
    <s v="Soft skills Training"/>
    <d v="2018-12-05T00:00:00"/>
    <d v="2018-12-08T00:00:00"/>
    <s v="Emergency leave"/>
    <n v="3"/>
    <s v="Harika"/>
    <s v="Amelia"/>
    <s v="George"/>
    <d v="1998-03-10T00:00:00"/>
    <d v="2016-03-21T00:00:00"/>
    <n v="0"/>
    <s v="Good"/>
    <s v="Better"/>
    <s v="Good"/>
    <s v="Excellent"/>
    <s v="Bad"/>
  </r>
  <r>
    <n v="332"/>
    <s v="S. Srilatha"/>
    <s v="S1617"/>
    <s v="F"/>
    <n v="45"/>
    <s v="Research and Development"/>
    <s v="Lisboa"/>
    <s v="Portugal"/>
    <n v="5"/>
    <n v="1"/>
    <n v="1"/>
    <n v="1"/>
    <n v="2"/>
    <n v="2"/>
    <s v="Sathish&amp;Azim"/>
    <s v="4h"/>
    <s v="Technical skills Training"/>
    <d v="2018-12-06T00:00:00"/>
    <d v="2018-12-11T00:00:00"/>
    <s v="Maternity/Parental leave"/>
    <n v="35"/>
    <s v="Sathish"/>
    <s v="Charlie"/>
    <s v="George"/>
    <d v="1998-03-18T00:00:00"/>
    <d v="2016-04-02T00:00:00"/>
    <n v="0"/>
    <s v="Bad"/>
    <s v="Bad"/>
    <s v="Excellent"/>
    <s v="Worst"/>
    <s v="Bad"/>
  </r>
  <r>
    <n v="333"/>
    <s v="T. Prema Rekha"/>
    <s v="S1618"/>
    <s v="F"/>
    <n v="38"/>
    <s v="Accounts and Finance"/>
    <s v="Mannheim"/>
    <s v="Germany"/>
    <n v="2"/>
    <n v="2"/>
    <n v="1"/>
    <n v="1"/>
    <n v="1.5"/>
    <n v="1.5"/>
    <s v="Sathish&amp;Azim"/>
    <s v="4h"/>
    <s v="Technical skills Training"/>
    <d v="2018-12-07T00:00:00"/>
    <d v="2018-12-12T00:00:00"/>
    <s v="Planned leave"/>
    <n v="5"/>
    <s v="Salomi"/>
    <s v="Harry"/>
    <s v="George"/>
    <d v="1998-03-26T00:00:00"/>
    <d v="2016-04-14T00:00:00"/>
    <n v="0"/>
    <s v="Worst"/>
    <s v="Bad"/>
    <s v="Excellent"/>
    <s v="Excellent"/>
    <s v="Better"/>
  </r>
  <r>
    <n v="334"/>
    <s v="T. Navaneetha"/>
    <s v="S1619"/>
    <s v="M"/>
    <n v="44"/>
    <s v="Infrastructures"/>
    <s v="Lisboa"/>
    <s v="Portugal"/>
    <n v="5"/>
    <n v="3"/>
    <n v="2"/>
    <n v="1"/>
    <n v="2.75"/>
    <n v="2.75"/>
    <s v="Sathish&amp;Azim"/>
    <s v="4h"/>
    <s v="Technical skills Training"/>
    <d v="2018-12-08T00:00:00"/>
    <d v="2018-12-14T00:00:00"/>
    <s v="Maternity/Parental leave"/>
    <n v="36"/>
    <s v="David"/>
    <s v="Jacob"/>
    <s v="George"/>
    <d v="1998-04-03T00:00:00"/>
    <d v="2016-04-26T00:00:00"/>
    <n v="0"/>
    <s v="Better"/>
    <s v="Better"/>
    <s v="Worst"/>
    <s v="Worst"/>
    <s v="Bad"/>
  </r>
  <r>
    <n v="335"/>
    <s v="U. Prashanthi"/>
    <s v="S1620"/>
    <s v="M"/>
    <n v="59"/>
    <s v="Learning and Development"/>
    <s v="Kochi"/>
    <s v="India"/>
    <n v="2"/>
    <n v="5"/>
    <n v="1"/>
    <n v="4"/>
    <n v="3"/>
    <n v="3"/>
    <s v="Hemanth&amp;Salomi"/>
    <s v="3h"/>
    <s v="Soft skills Training"/>
    <d v="2018-12-09T00:00:00"/>
    <d v="2018-12-11T00:00:00"/>
    <s v="Maternity/Parental leave"/>
    <n v="32"/>
    <s v="Salomi"/>
    <s v="Harry"/>
    <s v="George"/>
    <d v="1998-04-11T00:00:00"/>
    <d v="2016-05-08T00:00:00"/>
    <n v="0"/>
    <s v="Bad"/>
    <s v="Excellent"/>
    <s v="Better"/>
    <s v="Bad"/>
    <s v="Excellent"/>
  </r>
  <r>
    <n v="336"/>
    <s v="V. Kavitha"/>
    <s v="S1621"/>
    <s v="M"/>
    <n v="28"/>
    <s v="IT Services"/>
    <s v="Pune"/>
    <s v="India"/>
    <n v="3"/>
    <n v="1"/>
    <n v="2"/>
    <n v="1"/>
    <n v="1.75"/>
    <n v="1.75"/>
    <s v="Sathish&amp;Azim"/>
    <s v="4h"/>
    <s v="Technical skills Training"/>
    <d v="2018-12-10T00:00:00"/>
    <d v="2018-12-16T00:00:00"/>
    <s v="Maternity/Parental leave"/>
    <n v="36"/>
    <s v="Hemanth"/>
    <s v="Amelia"/>
    <s v="George"/>
    <d v="1998-04-19T00:00:00"/>
    <d v="2016-05-20T00:00:00"/>
    <n v="0"/>
    <s v="Excellent"/>
    <s v="Bad"/>
    <s v="Excellent"/>
    <s v="Better"/>
    <s v="Excellent"/>
  </r>
  <r>
    <n v="337"/>
    <s v="V. Sushmitha"/>
    <s v="S1622"/>
    <s v="M"/>
    <n v="24"/>
    <s v="Sales and Marketing"/>
    <s v="Pune"/>
    <s v="India"/>
    <n v="4"/>
    <n v="5"/>
    <n v="2"/>
    <n v="2"/>
    <n v="3.25"/>
    <n v="3.25"/>
    <s v="Hemanth&amp;Salomi"/>
    <s v="3h"/>
    <s v="Soft skills Training"/>
    <d v="2018-12-11T00:00:00"/>
    <d v="2018-12-14T00:00:00"/>
    <s v="Emergency leave"/>
    <n v="3"/>
    <s v="Lihar"/>
    <s v="Isla"/>
    <s v="George"/>
    <d v="1998-04-27T00:00:00"/>
    <d v="2016-06-01T00:00:00"/>
    <n v="0"/>
    <s v="Bad"/>
    <s v="Better"/>
    <s v="Excellent"/>
    <s v="Bad"/>
    <s v="Bad"/>
  </r>
  <r>
    <n v="338"/>
    <s v="G.Swathi"/>
    <s v="S1623"/>
    <s v="F"/>
    <n v="32"/>
    <s v="Learning and Development"/>
    <s v="Mannheim"/>
    <s v="Germany"/>
    <n v="5"/>
    <n v="1"/>
    <n v="3"/>
    <n v="1"/>
    <n v="2.5"/>
    <n v="2.5"/>
    <s v="Sathish&amp;Azim"/>
    <s v="4h"/>
    <s v="Technical skills Training"/>
    <d v="2018-12-12T00:00:00"/>
    <d v="2018-12-16T00:00:00"/>
    <s v="Maternity/Parental leave"/>
    <n v="34"/>
    <s v="Rishitha"/>
    <s v="Isla"/>
    <s v="George"/>
    <d v="1998-05-05T00:00:00"/>
    <d v="2016-06-13T00:00:00"/>
    <n v="0"/>
    <s v="Bad"/>
    <s v="Bad"/>
    <s v="Worst"/>
    <s v="Good"/>
    <s v="Better"/>
  </r>
  <r>
    <n v="339"/>
    <s v="Ch.Preethika"/>
    <s v="S1624"/>
    <s v="F"/>
    <n v="52"/>
    <s v="Learning and Development"/>
    <s v="Chennai"/>
    <s v="India"/>
    <n v="1"/>
    <n v="1"/>
    <n v="3"/>
    <n v="1"/>
    <n v="1.5"/>
    <n v="1.5"/>
    <s v="Sathish&amp;Azim"/>
    <s v="4h"/>
    <s v="Technical skills Training"/>
    <d v="2018-12-13T00:00:00"/>
    <d v="2018-12-15T00:00:00"/>
    <s v="Maternity/Parental leave"/>
    <n v="32"/>
    <s v="Anudeep"/>
    <s v="Charlie"/>
    <s v="George"/>
    <d v="1998-05-13T00:00:00"/>
    <d v="2016-06-25T00:00:00"/>
    <n v="0"/>
    <s v="Bad"/>
    <s v="Better"/>
    <s v="Excellent"/>
    <s v="Worst"/>
    <s v="Good"/>
  </r>
  <r>
    <n v="340"/>
    <s v="T.Harika"/>
    <s v="S1625"/>
    <s v="F"/>
    <n v="38"/>
    <s v="Research and Development"/>
    <s v="Luknow"/>
    <s v="India"/>
    <n v="2"/>
    <n v="2"/>
    <n v="5"/>
    <n v="4"/>
    <n v="3.25"/>
    <n v="3.25"/>
    <s v="Hemanth&amp;Salomi"/>
    <s v="3h"/>
    <s v="Soft skills Training"/>
    <d v="2018-12-14T00:00:00"/>
    <d v="2018-12-20T00:00:00"/>
    <s v="Maternity/Parental leave"/>
    <n v="36"/>
    <s v="Lihar"/>
    <s v="Isla"/>
    <s v="George"/>
    <d v="1998-05-21T00:00:00"/>
    <d v="2016-07-07T00:00:00"/>
    <n v="0"/>
    <s v="Better"/>
    <s v="Bad"/>
    <s v="Bad"/>
    <s v="Bad"/>
    <s v="Better"/>
  </r>
  <r>
    <n v="341"/>
    <s v="L.Kaveri"/>
    <s v="S1626"/>
    <s v="F"/>
    <n v="41"/>
    <s v="Infrastructures"/>
    <s v="Bengalore"/>
    <s v="India"/>
    <n v="2"/>
    <n v="3"/>
    <n v="1"/>
    <n v="5"/>
    <n v="2.75"/>
    <n v="2.75"/>
    <s v="Sathish&amp;Azim"/>
    <s v="4h"/>
    <s v="Technical skills Training"/>
    <d v="2018-12-15T00:00:00"/>
    <d v="2018-12-16T00:00:00"/>
    <s v="Maternity/Parental leave"/>
    <n v="31"/>
    <s v="Arundathi"/>
    <s v="Jacob"/>
    <s v="George"/>
    <d v="1998-05-29T00:00:00"/>
    <d v="2016-07-19T00:00:00"/>
    <n v="0"/>
    <s v="Better"/>
    <s v="Better"/>
    <s v="Better"/>
    <s v="Bad"/>
    <s v="Bad"/>
  </r>
  <r>
    <n v="342"/>
    <s v="J.Sinduja"/>
    <s v="S1627"/>
    <s v="F"/>
    <n v="39"/>
    <s v="Product Development"/>
    <s v="Lisboa"/>
    <s v="Portugal"/>
    <n v="1"/>
    <n v="3"/>
    <n v="3"/>
    <n v="2"/>
    <n v="2.25"/>
    <n v="2.25"/>
    <s v="Sathish&amp;Azim"/>
    <s v="4h"/>
    <s v="Technical skills Training"/>
    <d v="2018-12-16T00:00:00"/>
    <d v="2018-12-18T00:00:00"/>
    <s v="Emergency leave"/>
    <n v="2"/>
    <s v="Hemanth"/>
    <s v="Amelia"/>
    <s v="George"/>
    <d v="1998-06-06T00:00:00"/>
    <d v="2016-07-31T00:00:00"/>
    <n v="0"/>
    <s v="Bad"/>
    <s v="Excellent"/>
    <s v="Better"/>
    <s v="Better"/>
    <s v="Worst"/>
  </r>
  <r>
    <n v="343"/>
    <s v="K.Sravanthi"/>
    <s v="S1628"/>
    <s v="F"/>
    <n v="31"/>
    <s v="Infrastructures"/>
    <s v="Jaipur"/>
    <s v="India"/>
    <n v="5"/>
    <n v="2"/>
    <n v="4"/>
    <n v="5"/>
    <n v="4"/>
    <n v="4"/>
    <s v="Santhosh&amp;Anudeep"/>
    <s v="3h"/>
    <s v="Job Training"/>
    <d v="2018-12-17T00:00:00"/>
    <d v="2018-12-20T00:00:00"/>
    <s v="Emergency leave"/>
    <n v="3"/>
    <s v="Roy"/>
    <s v="Harry"/>
    <s v="George"/>
    <d v="1998-06-14T00:00:00"/>
    <d v="2016-08-12T00:00:00"/>
    <n v="0"/>
    <s v="Worst"/>
    <s v="Good"/>
    <s v="Good"/>
    <s v="Worst"/>
    <s v="Better"/>
  </r>
  <r>
    <n v="344"/>
    <s v="M.Sumalatha"/>
    <s v="S1629"/>
    <s v="F"/>
    <n v="58"/>
    <s v="HR"/>
    <s v="Berlin"/>
    <s v="Germany"/>
    <n v="1"/>
    <n v="1"/>
    <n v="4"/>
    <n v="3"/>
    <n v="2.25"/>
    <n v="2.25"/>
    <s v="Sathish&amp;Azim"/>
    <s v="4h"/>
    <s v="Technical skills Training"/>
    <d v="2018-12-18T00:00:00"/>
    <d v="2018-12-22T00:00:00"/>
    <s v="Emergency leave"/>
    <n v="4"/>
    <s v="Aneela"/>
    <s v="Charlie"/>
    <s v="George"/>
    <d v="1998-06-22T00:00:00"/>
    <d v="2016-08-24T00:00:00"/>
    <n v="0"/>
    <s v="Good"/>
    <s v="Good"/>
    <s v="Excellent"/>
    <s v="Excellent"/>
    <s v="Good"/>
  </r>
  <r>
    <n v="345"/>
    <s v="N.Priyanka"/>
    <s v="S1630"/>
    <s v="F"/>
    <n v="33"/>
    <s v="IT Services"/>
    <s v="Madrid"/>
    <s v="Span"/>
    <n v="1"/>
    <n v="5"/>
    <n v="2"/>
    <n v="1"/>
    <n v="2.25"/>
    <n v="2.25"/>
    <s v="Sathish&amp;Azim"/>
    <s v="4h"/>
    <s v="Technical skills Training"/>
    <d v="2018-12-19T00:00:00"/>
    <d v="2018-12-20T00:00:00"/>
    <s v="Maternity/Parental leave"/>
    <n v="31"/>
    <s v="Rishitha"/>
    <s v="Isla"/>
    <s v="George"/>
    <d v="1998-06-30T00:00:00"/>
    <d v="2016-09-05T00:00:00"/>
    <n v="0"/>
    <s v="Worst"/>
    <s v="Good"/>
    <s v="Bad"/>
    <s v="Better"/>
    <s v="Excellent"/>
  </r>
  <r>
    <n v="346"/>
    <s v="S.Sravani"/>
    <s v="S1631"/>
    <s v="M"/>
    <n v="22"/>
    <s v="Sales and Marketing"/>
    <s v="Kolkata"/>
    <s v="India"/>
    <n v="1"/>
    <n v="4"/>
    <n v="2"/>
    <n v="5"/>
    <n v="3"/>
    <n v="3"/>
    <s v="Hemanth&amp;Salomi"/>
    <s v="3h"/>
    <s v="Soft skills Training"/>
    <d v="2018-12-20T00:00:00"/>
    <d v="2018-12-27T00:00:00"/>
    <s v="Maternity/Parental leave"/>
    <n v="37"/>
    <s v="Sathish"/>
    <s v="Charlie"/>
    <s v="George"/>
    <d v="1998-07-08T00:00:00"/>
    <d v="2016-09-17T00:00:00"/>
    <n v="0"/>
    <s v="Good"/>
    <s v="Worst"/>
    <s v="Bad"/>
    <s v="Excellent"/>
    <s v="Bad"/>
  </r>
  <r>
    <n v="347"/>
    <s v="K.Shilpa"/>
    <s v="S1632"/>
    <s v="F"/>
    <n v="30"/>
    <s v="Product Development"/>
    <s v="Surat"/>
    <s v="India"/>
    <n v="1"/>
    <n v="1"/>
    <n v="5"/>
    <n v="2"/>
    <n v="2.25"/>
    <n v="2.25"/>
    <s v="Sathish&amp;Azim"/>
    <s v="4h"/>
    <s v="Technical skills Training"/>
    <d v="2018-12-21T00:00:00"/>
    <d v="2018-12-27T00:00:00"/>
    <s v="Planned leave"/>
    <n v="6"/>
    <s v="Santhosh"/>
    <s v="Harry"/>
    <s v="George"/>
    <d v="1998-07-16T00:00:00"/>
    <d v="2016-09-29T00:00:00"/>
    <n v="0"/>
    <s v="Better"/>
    <s v="Worst"/>
    <s v="Excellent"/>
    <s v="Better"/>
    <s v="Worst"/>
  </r>
  <r>
    <n v="348"/>
    <s v="K.Lalitha"/>
    <s v="S1633"/>
    <s v="F"/>
    <n v="35"/>
    <s v="IT Services"/>
    <s v="Kochi"/>
    <s v="India"/>
    <n v="1"/>
    <n v="3"/>
    <n v="5"/>
    <n v="2"/>
    <n v="2.75"/>
    <n v="2.75"/>
    <s v="Sathish&amp;Azim"/>
    <s v="4h"/>
    <s v="Technical skills Training"/>
    <d v="2018-12-22T00:00:00"/>
    <d v="2018-12-26T00:00:00"/>
    <s v="Planned leave"/>
    <n v="4"/>
    <s v="Lihar"/>
    <s v="Isla"/>
    <s v="George"/>
    <d v="1998-07-24T00:00:00"/>
    <d v="2016-10-11T00:00:00"/>
    <n v="0"/>
    <s v="Bad"/>
    <s v="Bad"/>
    <s v="Excellent"/>
    <s v="Better"/>
    <s v="Excellent"/>
  </r>
  <r>
    <n v="349"/>
    <s v="Ch.Mamatha"/>
    <s v="S1634"/>
    <s v="M"/>
    <n v="25"/>
    <s v="IT Services"/>
    <s v="Bhopal"/>
    <s v="India"/>
    <n v="5"/>
    <n v="4"/>
    <n v="5"/>
    <n v="3"/>
    <n v="4.25"/>
    <n v="4.25"/>
    <s v="Santhosh&amp;Anudeep"/>
    <s v="3h"/>
    <s v="Job Training"/>
    <d v="2018-12-23T00:00:00"/>
    <d v="2018-12-30T00:00:00"/>
    <s v="Planned leave"/>
    <n v="7"/>
    <s v="Azim"/>
    <s v="Jacob"/>
    <s v="George"/>
    <d v="1998-08-01T00:00:00"/>
    <d v="2016-10-23T00:00:00"/>
    <n v="0"/>
    <s v="Good"/>
    <s v="Worst"/>
    <s v="Better"/>
    <s v="Good"/>
    <s v="Better"/>
  </r>
  <r>
    <n v="350"/>
    <s v="A.Mounika"/>
    <s v="S1635"/>
    <s v="M"/>
    <n v="34"/>
    <s v="Sales and Marketing"/>
    <s v="Mannheim"/>
    <s v="Germany"/>
    <n v="4"/>
    <n v="1"/>
    <n v="5"/>
    <n v="4"/>
    <n v="3.5"/>
    <n v="3.5"/>
    <s v="Hemanth&amp;Salomi"/>
    <s v="3h"/>
    <s v="Soft skills Training"/>
    <d v="2018-12-24T00:00:00"/>
    <d v="2018-12-31T00:00:00"/>
    <s v="Maternity/Parental leave"/>
    <n v="37"/>
    <s v="Sathish"/>
    <s v="Charlie"/>
    <s v="George"/>
    <d v="1998-08-09T00:00:00"/>
    <d v="2016-11-04T00:00:00"/>
    <n v="0"/>
    <s v="Excellent"/>
    <s v="Bad"/>
    <s v="Good"/>
    <s v="Bad"/>
    <s v="Bad"/>
  </r>
  <r>
    <n v="351"/>
    <s v="B.Bindupriya Dharshini"/>
    <s v="S1636"/>
    <s v="F"/>
    <n v="31"/>
    <s v="HR"/>
    <s v="New Delhi"/>
    <s v="India"/>
    <n v="3"/>
    <n v="5"/>
    <n v="4"/>
    <n v="2"/>
    <n v="3.5"/>
    <n v="3.5"/>
    <s v="Hemanth&amp;Salomi"/>
    <s v="3h"/>
    <s v="Soft skills Training"/>
    <d v="2018-12-25T00:00:00"/>
    <d v="2018-12-27T00:00:00"/>
    <s v="Emergency leave"/>
    <n v="2"/>
    <s v="Salomi"/>
    <s v="Harry"/>
    <s v="George"/>
    <d v="1998-08-17T00:00:00"/>
    <d v="2016-11-16T00:00:00"/>
    <n v="0"/>
    <s v="Bad"/>
    <s v="Better"/>
    <s v="Bad"/>
    <s v="Worst"/>
    <s v="Good"/>
  </r>
  <r>
    <n v="352"/>
    <s v="B.Uma"/>
    <s v="S1637"/>
    <s v="F"/>
    <n v="54"/>
    <s v="HR"/>
    <s v="Mumbai"/>
    <s v="India"/>
    <n v="5"/>
    <n v="5"/>
    <n v="4"/>
    <n v="1"/>
    <n v="3.75"/>
    <n v="3.75"/>
    <s v="Hemanth&amp;Salomi"/>
    <s v="3h"/>
    <s v="Soft skills Training"/>
    <d v="2018-12-26T00:00:00"/>
    <d v="2018-12-30T00:00:00"/>
    <s v="Maternity/Parental leave"/>
    <n v="34"/>
    <s v="Rishitha"/>
    <s v="Isla"/>
    <s v="George"/>
    <d v="1998-08-25T00:00:00"/>
    <d v="2016-11-28T00:00:00"/>
    <n v="0"/>
    <s v="Bad"/>
    <s v="Better"/>
    <s v="Good"/>
    <s v="Bad"/>
    <s v="Good"/>
  </r>
  <r>
    <n v="353"/>
    <s v="B.Anusha"/>
    <s v="S1638"/>
    <s v="F"/>
    <n v="34"/>
    <s v="Learning and Development"/>
    <s v="Mumbai"/>
    <s v="India"/>
    <n v="1"/>
    <n v="1"/>
    <n v="1"/>
    <n v="1"/>
    <n v="1"/>
    <n v="1"/>
    <s v="Sathish&amp;Azim"/>
    <s v="4h"/>
    <s v="Technical skills Training"/>
    <d v="2018-12-27T00:00:00"/>
    <d v="2018-12-28T00:00:00"/>
    <s v="Maternity/Parental leave"/>
    <n v="31"/>
    <s v="Hemanth"/>
    <s v="Amelia"/>
    <s v="George"/>
    <d v="1998-09-02T00:00:00"/>
    <d v="2016-12-10T00:00:00"/>
    <n v="0"/>
    <s v="Worst"/>
    <s v="Excellent"/>
    <s v="Good"/>
    <s v="Bad"/>
    <s v="Worst"/>
  </r>
  <r>
    <n v="354"/>
    <s v="B.Annarani"/>
    <s v="S1639"/>
    <s v="F"/>
    <n v="41"/>
    <s v="Learning and Development"/>
    <s v="Lisboa"/>
    <s v="Portugal"/>
    <n v="3"/>
    <n v="1"/>
    <n v="5"/>
    <n v="3"/>
    <n v="3"/>
    <n v="3"/>
    <s v="Hemanth&amp;Salomi"/>
    <s v="3h"/>
    <s v="Soft skills Training"/>
    <d v="2018-12-28T00:00:00"/>
    <d v="2018-12-30T00:00:00"/>
    <s v="Maternity/Parental leave"/>
    <n v="32"/>
    <s v="Salomi"/>
    <s v="Harry"/>
    <s v="George"/>
    <d v="1998-09-10T00:00:00"/>
    <d v="2016-12-22T00:00:00"/>
    <n v="0"/>
    <s v="Bad"/>
    <s v="Worst"/>
    <s v="Good"/>
    <s v="Bad"/>
    <s v="Worst"/>
  </r>
  <r>
    <n v="355"/>
    <s v="B.Menaka"/>
    <s v="S1640"/>
    <s v="M"/>
    <n v="51"/>
    <s v="Accounts and Finance"/>
    <s v="Hyderabad"/>
    <s v="India"/>
    <n v="1"/>
    <n v="1"/>
    <n v="3"/>
    <n v="3"/>
    <n v="2"/>
    <n v="2"/>
    <s v="Sathish&amp;Azim"/>
    <s v="4h"/>
    <s v="Technical skills Training"/>
    <d v="2018-12-29T00:00:00"/>
    <d v="2019-01-04T00:00:00"/>
    <s v="Emergency leave"/>
    <n v="6"/>
    <s v="Arundathi"/>
    <s v="Jacob"/>
    <s v="George"/>
    <d v="1998-09-18T00:00:00"/>
    <d v="2017-01-03T00:00:00"/>
    <n v="0"/>
    <s v="Worst"/>
    <s v="Worst"/>
    <s v="Excellent"/>
    <s v="Worst"/>
    <s v="Good"/>
  </r>
  <r>
    <n v="356"/>
    <s v="Ch.Mounika"/>
    <s v="S1641"/>
    <s v="F"/>
    <n v="27"/>
    <s v="Product Development"/>
    <s v="Walla"/>
    <s v="Poland"/>
    <n v="2"/>
    <n v="3"/>
    <n v="1"/>
    <n v="1"/>
    <n v="1.75"/>
    <n v="1.75"/>
    <s v="Sathish&amp;Azim"/>
    <s v="4h"/>
    <s v="Technical skills Training"/>
    <d v="2018-12-30T00:00:00"/>
    <d v="2019-01-01T00:00:00"/>
    <s v="Emergency leave"/>
    <n v="2"/>
    <s v="David"/>
    <s v="Jacob"/>
    <s v="George"/>
    <d v="1998-09-26T00:00:00"/>
    <d v="2017-01-15T00:00:00"/>
    <n v="0"/>
    <s v="Excellent"/>
    <s v="Good"/>
    <s v="Bad"/>
    <s v="Better"/>
    <s v="Bad"/>
  </r>
  <r>
    <n v="357"/>
    <s v="C.Yadamma"/>
    <s v="S1642"/>
    <s v="M"/>
    <n v="27"/>
    <s v="Accounts and Finance"/>
    <s v="Chennai"/>
    <s v="India"/>
    <n v="5"/>
    <n v="4"/>
    <n v="1"/>
    <n v="1"/>
    <n v="2.75"/>
    <n v="2.75"/>
    <s v="Sathish&amp;Azim"/>
    <s v="4h"/>
    <s v="Technical skills Training"/>
    <d v="2018-12-31T00:00:00"/>
    <d v="2019-01-01T00:00:00"/>
    <s v="Maternity/Parental leave"/>
    <n v="31"/>
    <s v="Aneela"/>
    <s v="Charlie"/>
    <s v="George"/>
    <d v="1998-10-04T00:00:00"/>
    <d v="2017-01-27T00:00:00"/>
    <n v="0"/>
    <s v="Worst"/>
    <s v="Better"/>
    <s v="Good"/>
    <s v="Excellent"/>
    <s v="Bad"/>
  </r>
  <r>
    <n v="358"/>
    <s v="Ch.Jyothi"/>
    <s v="S1643"/>
    <s v="F"/>
    <n v="50"/>
    <s v="Security and Transport"/>
    <s v="Kolkata"/>
    <s v="India"/>
    <n v="1"/>
    <n v="1"/>
    <n v="1"/>
    <n v="4"/>
    <n v="1.75"/>
    <n v="1.75"/>
    <s v="Sathish&amp;Azim"/>
    <s v="4h"/>
    <s v="Technical skills Training"/>
    <d v="2018-01-13T00:00:00"/>
    <d v="2018-01-15T00:00:00"/>
    <s v="Maternity/Parental leave"/>
    <n v="32"/>
    <s v="Harika"/>
    <s v="Amelia"/>
    <s v="George"/>
    <d v="1998-10-12T00:00:00"/>
    <d v="2017-02-08T00:00:00"/>
    <n v="0"/>
    <s v="Worst"/>
    <s v="Excellent"/>
    <s v="Bad"/>
    <s v="Better"/>
    <s v="Bad"/>
  </r>
  <r>
    <n v="359"/>
    <s v="C.Soujanya"/>
    <s v="S1644"/>
    <s v="M"/>
    <n v="41"/>
    <s v="Research and Development"/>
    <s v="Berlin"/>
    <s v="Germany"/>
    <n v="3"/>
    <n v="4"/>
    <n v="1"/>
    <n v="4"/>
    <n v="3"/>
    <n v="3"/>
    <s v="Hemanth&amp;Salomi"/>
    <s v="3h"/>
    <s v="Soft skills Training"/>
    <d v="2018-01-14T00:00:00"/>
    <d v="2018-01-17T00:00:00"/>
    <s v="Emergency leave"/>
    <n v="3"/>
    <s v="Harish"/>
    <s v="Amelia"/>
    <s v="George"/>
    <d v="1998-10-20T00:00:00"/>
    <d v="2017-02-20T00:00:00"/>
    <n v="0"/>
    <s v="Bad"/>
    <s v="Worst"/>
    <s v="Bad"/>
    <s v="Bad"/>
    <s v="Worst"/>
  </r>
  <r>
    <n v="360"/>
    <s v="D.Srilatha"/>
    <s v="S1701"/>
    <s v="M"/>
    <n v="58"/>
    <s v="HR"/>
    <s v="Hyderabad"/>
    <s v="India"/>
    <n v="4"/>
    <n v="1"/>
    <n v="5"/>
    <n v="2"/>
    <n v="3"/>
    <n v="3"/>
    <s v="Hemanth&amp;Salomi"/>
    <s v="3h"/>
    <s v="Soft skills Training"/>
    <d v="2018-01-15T00:00:00"/>
    <d v="2018-01-19T00:00:00"/>
    <s v="Emergency leave"/>
    <n v="4"/>
    <s v="Sathish"/>
    <s v="Charlie"/>
    <s v="George"/>
    <d v="1998-10-28T00:00:00"/>
    <d v="2017-03-04T00:00:00"/>
    <n v="0"/>
    <s v="Good"/>
    <s v="Worst"/>
    <s v="Good"/>
    <s v="Excellent"/>
    <s v="Better"/>
  </r>
  <r>
    <n v="361"/>
    <s v="D.Manjula"/>
    <s v="S1702"/>
    <s v="F"/>
    <n v="54"/>
    <s v="Admin Department"/>
    <s v="Bengalore"/>
    <s v="India"/>
    <n v="2"/>
    <n v="2"/>
    <n v="5"/>
    <n v="4"/>
    <n v="3.25"/>
    <n v="3.25"/>
    <s v="Hemanth&amp;Salomi"/>
    <s v="3h"/>
    <s v="Soft skills Training"/>
    <d v="2018-01-16T00:00:00"/>
    <d v="2018-01-19T00:00:00"/>
    <s v="Planned leave"/>
    <n v="3"/>
    <s v="Rishitha"/>
    <s v="Isla"/>
    <s v="George"/>
    <d v="1998-11-05T00:00:00"/>
    <d v="2017-03-16T00:00:00"/>
    <n v="0"/>
    <s v="Better"/>
    <s v="Better"/>
    <s v="Good"/>
    <s v="Good"/>
    <s v="Bad"/>
  </r>
  <r>
    <n v="362"/>
    <s v="E.Vasantha"/>
    <s v="S1703"/>
    <s v="F"/>
    <n v="33"/>
    <s v="Product Development"/>
    <s v="Kolkata"/>
    <s v="India"/>
    <n v="3"/>
    <n v="5"/>
    <n v="2"/>
    <n v="4"/>
    <n v="3.5"/>
    <n v="3.5"/>
    <s v="Hemanth&amp;Salomi"/>
    <s v="3h"/>
    <s v="Soft skills Training"/>
    <d v="2018-01-17T00:00:00"/>
    <d v="2018-01-19T00:00:00"/>
    <s v="Planned leave"/>
    <n v="2"/>
    <s v="Harish"/>
    <s v="Amelia"/>
    <s v="George"/>
    <d v="1998-11-13T00:00:00"/>
    <d v="2017-03-28T00:00:00"/>
    <n v="0"/>
    <s v="Better"/>
    <s v="Bad"/>
    <s v="Bad"/>
    <s v="Excellent"/>
    <s v="Excellent"/>
  </r>
  <r>
    <n v="363"/>
    <s v="G.Ashwini"/>
    <s v="S1704"/>
    <s v="M"/>
    <n v="46"/>
    <s v="IT Services"/>
    <s v="London"/>
    <s v="UK"/>
    <n v="5"/>
    <n v="5"/>
    <n v="4"/>
    <n v="2"/>
    <n v="4"/>
    <n v="4"/>
    <s v="Santhosh&amp;Anudeep"/>
    <s v="3h"/>
    <s v="Job Training"/>
    <d v="2018-01-18T00:00:00"/>
    <d v="2018-01-21T00:00:00"/>
    <s v="Planned leave"/>
    <n v="3"/>
    <s v="Harika"/>
    <s v="Amelia"/>
    <s v="George"/>
    <d v="1998-11-21T00:00:00"/>
    <d v="2017-04-09T00:00:00"/>
    <n v="0"/>
    <s v="Better"/>
    <s v="Bad"/>
    <s v="Better"/>
    <s v="Worst"/>
    <s v="Good"/>
  </r>
  <r>
    <n v="364"/>
    <s v="G.Sneha"/>
    <s v="S1705"/>
    <s v="F"/>
    <n v="55"/>
    <s v="Learning and Development"/>
    <s v="Bhopal"/>
    <s v="India"/>
    <n v="5"/>
    <n v="3"/>
    <n v="1"/>
    <n v="3"/>
    <n v="3"/>
    <n v="3"/>
    <s v="Hemanth&amp;Salomi"/>
    <s v="3h"/>
    <s v="Soft skills Training"/>
    <d v="2018-01-19T00:00:00"/>
    <d v="2018-01-22T00:00:00"/>
    <s v="Emergency leave"/>
    <n v="3"/>
    <s v="Arundathi"/>
    <s v="Jacob"/>
    <s v="George"/>
    <d v="1998-11-29T00:00:00"/>
    <d v="2017-04-21T00:00:00"/>
    <n v="0"/>
    <s v="Excellent"/>
    <s v="Bad"/>
    <s v="Better"/>
    <s v="Worst"/>
    <s v="Bad"/>
  </r>
  <r>
    <n v="365"/>
    <s v="G.Kavitha"/>
    <s v="S1706"/>
    <s v="F"/>
    <n v="55"/>
    <s v="Security and Transport"/>
    <s v="Kolkata"/>
    <s v="India"/>
    <n v="4"/>
    <n v="1"/>
    <n v="1"/>
    <n v="4"/>
    <n v="2.5"/>
    <n v="2.5"/>
    <s v="Sathish&amp;Azim"/>
    <s v="4h"/>
    <s v="Technical skills Training"/>
    <d v="2018-01-20T00:00:00"/>
    <d v="2018-01-23T00:00:00"/>
    <s v="Planned leave"/>
    <n v="3"/>
    <s v="Harish"/>
    <s v="Amelia"/>
    <s v="George"/>
    <d v="1998-12-07T00:00:00"/>
    <d v="2017-05-03T00:00:00"/>
    <n v="0"/>
    <s v="Worst"/>
    <s v="Excellent"/>
    <s v="Bad"/>
    <s v="Bad"/>
    <s v="Bad"/>
  </r>
  <r>
    <n v="366"/>
    <s v="K.Anitha"/>
    <s v="S1707"/>
    <s v="F"/>
    <n v="57"/>
    <s v="Product Development"/>
    <s v="Caracas"/>
    <s v="Venizuela"/>
    <n v="3"/>
    <n v="1"/>
    <n v="4"/>
    <n v="1"/>
    <n v="2.25"/>
    <n v="2.25"/>
    <s v="Sathish&amp;Azim"/>
    <s v="4h"/>
    <s v="Technical skills Training"/>
    <d v="2018-01-21T00:00:00"/>
    <d v="2018-01-25T00:00:00"/>
    <s v="Planned leave"/>
    <n v="4"/>
    <s v="Hemanth"/>
    <s v="Amelia"/>
    <s v="George"/>
    <d v="1998-12-15T00:00:00"/>
    <d v="2017-05-15T00:00:00"/>
    <n v="0"/>
    <s v="Worst"/>
    <s v="Good"/>
    <s v="Better"/>
    <s v="Good"/>
    <s v="Better"/>
  </r>
  <r>
    <n v="367"/>
    <s v="K.Jyothi"/>
    <s v="S1708"/>
    <s v="M"/>
    <n v="39"/>
    <s v="HR"/>
    <s v="Bengalore"/>
    <s v="India"/>
    <n v="4"/>
    <n v="3"/>
    <n v="5"/>
    <n v="1"/>
    <n v="3.25"/>
    <n v="3.25"/>
    <s v="Hemanth&amp;Salomi"/>
    <s v="3h"/>
    <s v="Soft skills Training"/>
    <d v="2018-01-22T00:00:00"/>
    <d v="2018-01-24T00:00:00"/>
    <s v="Maternity/Parental leave"/>
    <n v="32"/>
    <s v="Azim"/>
    <s v="Jacob"/>
    <s v="George"/>
    <d v="1998-12-23T00:00:00"/>
    <d v="2017-05-27T00:00:00"/>
    <n v="0"/>
    <s v="Worst"/>
    <s v="Good"/>
    <s v="Excellent"/>
    <s v="Better"/>
    <s v="Better"/>
  </r>
  <r>
    <n v="368"/>
    <s v="M.Swapna"/>
    <s v="S1709"/>
    <s v="M"/>
    <n v="29"/>
    <s v="Security and Transport"/>
    <s v="Madrid"/>
    <s v="Span"/>
    <n v="3"/>
    <n v="3"/>
    <n v="1"/>
    <n v="1"/>
    <n v="2"/>
    <n v="2"/>
    <s v="Sathish&amp;Azim"/>
    <s v="4h"/>
    <s v="Technical skills Training"/>
    <d v="2018-01-23T00:00:00"/>
    <d v="2018-01-27T00:00:00"/>
    <s v="Maternity/Parental leave"/>
    <n v="34"/>
    <s v="Sathish"/>
    <s v="Charlie"/>
    <s v="George"/>
    <d v="1998-12-31T00:00:00"/>
    <d v="2017-06-08T00:00:00"/>
    <n v="0"/>
    <s v="Good"/>
    <s v="Worst"/>
    <s v="Better"/>
    <s v="Better"/>
    <s v="Worst"/>
  </r>
  <r>
    <n v="369"/>
    <s v="M.Renuka"/>
    <s v="S1710"/>
    <s v="F"/>
    <n v="46"/>
    <s v="Learning and Development"/>
    <s v="Pune"/>
    <s v="India"/>
    <n v="1"/>
    <n v="1"/>
    <n v="2"/>
    <n v="4"/>
    <n v="2"/>
    <n v="2"/>
    <s v="Sathish&amp;Azim"/>
    <s v="4h"/>
    <s v="Technical skills Training"/>
    <d v="2018-01-24T00:00:00"/>
    <d v="2018-01-29T00:00:00"/>
    <s v="Emergency leave"/>
    <n v="5"/>
    <s v="Harish"/>
    <s v="Amelia"/>
    <s v="George"/>
    <d v="1999-01-08T00:00:00"/>
    <d v="2017-06-20T00:00:00"/>
    <n v="0"/>
    <s v="Bad"/>
    <s v="Good"/>
    <s v="Bad"/>
    <s v="Bad"/>
    <s v="Worst"/>
  </r>
  <r>
    <n v="370"/>
    <s v="N.Anusha"/>
    <s v="S1711"/>
    <s v="M"/>
    <n v="21"/>
    <s v="Infrastructures"/>
    <s v="Bhopal"/>
    <s v="India"/>
    <n v="4"/>
    <n v="2"/>
    <n v="1"/>
    <n v="2"/>
    <n v="2.25"/>
    <n v="2.25"/>
    <s v="Sathish&amp;Azim"/>
    <s v="4h"/>
    <s v="Technical skills Training"/>
    <d v="2018-01-25T00:00:00"/>
    <d v="2018-01-30T00:00:00"/>
    <s v="Maternity/Parental leave"/>
    <n v="35"/>
    <s v="Harika"/>
    <s v="Amelia"/>
    <s v="George"/>
    <d v="1999-01-16T00:00:00"/>
    <d v="2017-07-02T00:00:00"/>
    <n v="0"/>
    <s v="Excellent"/>
    <s v="Worst"/>
    <s v="Bad"/>
    <s v="Bad"/>
    <s v="Good"/>
  </r>
  <r>
    <n v="371"/>
    <s v="R.Kavitha"/>
    <s v="S1712"/>
    <s v="F"/>
    <n v="37"/>
    <s v="Accounts and Finance"/>
    <s v="Lisboa"/>
    <s v="Portugal"/>
    <n v="3"/>
    <n v="2"/>
    <n v="1"/>
    <n v="5"/>
    <n v="2.75"/>
    <n v="2.75"/>
    <s v="Sathish&amp;Azim"/>
    <s v="4h"/>
    <s v="Technical skills Training"/>
    <d v="2018-01-26T00:00:00"/>
    <d v="2018-01-29T00:00:00"/>
    <s v="Emergency leave"/>
    <n v="3"/>
    <s v="Harika"/>
    <s v="Amelia"/>
    <s v="George"/>
    <d v="1999-01-24T00:00:00"/>
    <d v="2017-07-14T00:00:00"/>
    <n v="0"/>
    <s v="Better"/>
    <s v="Better"/>
    <s v="Better"/>
    <s v="Excellent"/>
    <s v="Good"/>
  </r>
  <r>
    <n v="372"/>
    <s v="S.Anjali"/>
    <s v="S1713"/>
    <s v="M"/>
    <n v="21"/>
    <s v="Product Development"/>
    <s v="Pune"/>
    <s v="India"/>
    <n v="2"/>
    <n v="1"/>
    <n v="3"/>
    <n v="4"/>
    <n v="2.5"/>
    <n v="2.5"/>
    <s v="Sathish&amp;Azim"/>
    <s v="4h"/>
    <s v="Technical skills Training"/>
    <d v="2018-01-27T00:00:00"/>
    <d v="2018-01-28T00:00:00"/>
    <s v="Planned leave"/>
    <n v="1"/>
    <s v="Harika"/>
    <s v="Amelia"/>
    <s v="George"/>
    <d v="1999-02-01T00:00:00"/>
    <d v="2017-07-26T00:00:00"/>
    <n v="0"/>
    <s v="Bad"/>
    <s v="Bad"/>
    <s v="Worst"/>
    <s v="Better"/>
    <s v="Bad"/>
  </r>
  <r>
    <n v="373"/>
    <s v="S.Maneesha"/>
    <s v="S1714"/>
    <s v="M"/>
    <n v="40"/>
    <s v="Learning and Development"/>
    <s v="London"/>
    <s v="UK"/>
    <n v="5"/>
    <n v="1"/>
    <n v="5"/>
    <n v="3"/>
    <n v="3.5"/>
    <n v="3.5"/>
    <s v="Hemanth&amp;Salomi"/>
    <s v="3h"/>
    <s v="Soft skills Training"/>
    <d v="2018-01-28T00:00:00"/>
    <d v="2018-01-31T00:00:00"/>
    <s v="Maternity/Parental leave"/>
    <n v="33"/>
    <s v="Aneela"/>
    <s v="Charlie"/>
    <s v="George"/>
    <d v="1999-02-09T00:00:00"/>
    <d v="2017-08-07T00:00:00"/>
    <n v="0"/>
    <s v="Excellent"/>
    <s v="Good"/>
    <s v="Worst"/>
    <s v="Worst"/>
    <s v="Excellent"/>
  </r>
  <r>
    <n v="374"/>
    <s v="S.Shiilpa"/>
    <s v="S1715"/>
    <s v="M"/>
    <n v="46"/>
    <s v="Learning and Development"/>
    <s v="Kolkata"/>
    <s v="India"/>
    <n v="2"/>
    <n v="4"/>
    <n v="4"/>
    <n v="2"/>
    <n v="3"/>
    <n v="3"/>
    <s v="Hemanth&amp;Salomi"/>
    <s v="3h"/>
    <s v="Soft skills Training"/>
    <d v="2018-01-29T00:00:00"/>
    <d v="2018-02-04T00:00:00"/>
    <s v="Planned leave"/>
    <n v="6"/>
    <s v="Rishitha"/>
    <s v="Isla"/>
    <s v="George"/>
    <d v="1999-02-17T00:00:00"/>
    <d v="2017-08-19T00:00:00"/>
    <n v="0"/>
    <s v="Worst"/>
    <s v="Good"/>
    <s v="Excellent"/>
    <s v="Bad"/>
    <s v="Good"/>
  </r>
  <r>
    <n v="375"/>
    <s v="T.Mounika"/>
    <s v="S1716"/>
    <s v="M"/>
    <n v="52"/>
    <s v="Sales and Marketing"/>
    <s v="Walla"/>
    <s v="Poland"/>
    <n v="1"/>
    <n v="2"/>
    <n v="3"/>
    <n v="5"/>
    <n v="2.75"/>
    <n v="2.75"/>
    <s v="Sathish&amp;Azim"/>
    <s v="4h"/>
    <s v="Technical skills Training"/>
    <d v="2018-01-30T00:00:00"/>
    <d v="2018-02-01T00:00:00"/>
    <s v="Emergency leave"/>
    <n v="2"/>
    <s v="Arundathi"/>
    <s v="Jacob"/>
    <s v="George"/>
    <d v="1999-02-25T00:00:00"/>
    <d v="2017-08-31T00:00:00"/>
    <n v="0"/>
    <s v="Good"/>
    <s v="Excellent"/>
    <s v="Bad"/>
    <s v="Better"/>
    <s v="Better"/>
  </r>
  <r>
    <n v="376"/>
    <s v="T.Tejaswini"/>
    <s v="S1717"/>
    <s v="M"/>
    <n v="21"/>
    <s v="Infrastructures"/>
    <s v="Lisboa"/>
    <s v="Portugal"/>
    <n v="1"/>
    <n v="1"/>
    <n v="4"/>
    <n v="2"/>
    <n v="2"/>
    <n v="2"/>
    <s v="Sathish&amp;Azim"/>
    <s v="4h"/>
    <s v="Technical skills Training"/>
    <d v="2018-01-31T00:00:00"/>
    <d v="2018-02-07T00:00:00"/>
    <s v="Maternity/Parental leave"/>
    <n v="37"/>
    <s v="Santhosh"/>
    <s v="Harry"/>
    <s v="George"/>
    <d v="1999-03-05T00:00:00"/>
    <d v="2017-09-12T00:00:00"/>
    <n v="0"/>
    <s v="Excellent"/>
    <s v="Good"/>
    <s v="Good"/>
    <s v="Good"/>
    <s v="Better"/>
  </r>
  <r>
    <n v="377"/>
    <s v="Vaggu Swathi"/>
    <s v="S1718"/>
    <s v="M"/>
    <n v="34"/>
    <s v="Learning and Development"/>
    <s v="New Delhi"/>
    <s v="India"/>
    <n v="3"/>
    <n v="2"/>
    <n v="3"/>
    <n v="2"/>
    <n v="2.5"/>
    <n v="2.5"/>
    <s v="Sathish&amp;Azim"/>
    <s v="4h"/>
    <s v="Technical skills Training"/>
    <d v="2018-02-01T00:00:00"/>
    <d v="2018-02-05T00:00:00"/>
    <s v="Planned leave"/>
    <n v="4"/>
    <s v="Arundathi"/>
    <s v="Jacob"/>
    <s v="George"/>
    <d v="1999-03-13T00:00:00"/>
    <d v="2017-09-24T00:00:00"/>
    <n v="0"/>
    <s v="Better"/>
    <s v="Good"/>
    <s v="Excellent"/>
    <s v="Excellent"/>
    <s v="Worst"/>
  </r>
  <r>
    <n v="378"/>
    <s v="Vaggupalli Swathi"/>
    <s v="S1719"/>
    <s v="F"/>
    <n v="24"/>
    <s v="HR"/>
    <s v="Lisboa"/>
    <s v="Portugal"/>
    <n v="3"/>
    <n v="5"/>
    <n v="4"/>
    <n v="2"/>
    <n v="3.5"/>
    <n v="3.5"/>
    <s v="Hemanth&amp;Salomi"/>
    <s v="3h"/>
    <s v="Soft skills Training"/>
    <d v="2018-02-02T00:00:00"/>
    <d v="2018-02-06T00:00:00"/>
    <s v="Maternity/Parental leave"/>
    <n v="34"/>
    <s v="Santhosh"/>
    <s v="Harry"/>
    <s v="George"/>
    <d v="1999-03-21T00:00:00"/>
    <d v="2017-10-06T00:00:00"/>
    <n v="0"/>
    <s v="Worst"/>
    <s v="Worst"/>
    <s v="Worst"/>
    <s v="Worst"/>
    <s v="Bad"/>
  </r>
  <r>
    <n v="379"/>
    <s v="K.Lavanya"/>
    <s v="S1720"/>
    <s v="F"/>
    <n v="31"/>
    <s v="Research and Development"/>
    <s v="Mumbai"/>
    <s v="India"/>
    <n v="5"/>
    <n v="5"/>
    <n v="5"/>
    <n v="5"/>
    <n v="5"/>
    <n v="5"/>
    <s v="David&amp;Lihar"/>
    <s v="2h"/>
    <s v="Promotional Training"/>
    <d v="2018-02-03T00:00:00"/>
    <d v="2018-02-07T00:00:00"/>
    <s v="Emergency leave"/>
    <n v="4"/>
    <s v="David"/>
    <s v="Jacob"/>
    <s v="George"/>
    <d v="1999-03-29T00:00:00"/>
    <d v="2017-10-18T00:00:00"/>
    <n v="0"/>
    <s v="Excellent"/>
    <s v="Worst"/>
    <s v="Worst"/>
    <s v="Excellent"/>
    <s v="Worst"/>
  </r>
  <r>
    <n v="380"/>
    <s v="A.Vijaya"/>
    <s v="S1721"/>
    <s v="M"/>
    <n v="36"/>
    <s v="Security and Transport"/>
    <s v="Bengalore"/>
    <s v="India"/>
    <n v="3"/>
    <n v="4"/>
    <n v="3"/>
    <n v="1"/>
    <n v="2.75"/>
    <n v="2.75"/>
    <s v="Sathish&amp;Azim"/>
    <s v="4h"/>
    <s v="Technical skills Training"/>
    <d v="2018-02-04T00:00:00"/>
    <d v="2018-02-08T00:00:00"/>
    <s v="Planned leave"/>
    <n v="4"/>
    <s v="Rajesh"/>
    <s v="Isla"/>
    <s v="George"/>
    <d v="1999-04-06T00:00:00"/>
    <d v="2017-10-30T00:00:00"/>
    <n v="0"/>
    <s v="Excellent"/>
    <s v="Good"/>
    <s v="Worst"/>
    <s v="Worst"/>
    <s v="Bad"/>
  </r>
  <r>
    <n v="381"/>
    <s v="B.Navaneetha"/>
    <s v="S1722"/>
    <s v="M"/>
    <n v="41"/>
    <s v="Sales and Marketing"/>
    <s v="Lisboa"/>
    <s v="Portugal"/>
    <n v="3"/>
    <n v="1"/>
    <n v="4"/>
    <n v="5"/>
    <n v="3.25"/>
    <n v="3.25"/>
    <s v="Hemanth&amp;Salomi"/>
    <s v="3h"/>
    <s v="Soft skills Training"/>
    <d v="2018-02-05T00:00:00"/>
    <d v="2018-02-07T00:00:00"/>
    <s v="Emergency leave"/>
    <n v="2"/>
    <s v="David"/>
    <s v="Jacob"/>
    <s v="George"/>
    <d v="1999-04-14T00:00:00"/>
    <d v="2017-11-11T00:00:00"/>
    <n v="0"/>
    <s v="Bad"/>
    <s v="Good"/>
    <s v="Good"/>
    <s v="Better"/>
    <s v="Good"/>
  </r>
  <r>
    <n v="382"/>
    <s v="B.Kavitha"/>
    <s v="S1723"/>
    <s v="F"/>
    <n v="34"/>
    <s v="Learning and Development"/>
    <s v="Varanasi"/>
    <s v="India"/>
    <n v="1"/>
    <n v="5"/>
    <n v="1"/>
    <n v="2"/>
    <n v="2.25"/>
    <n v="2.25"/>
    <s v="Sathish&amp;Azim"/>
    <s v="4h"/>
    <s v="Technical skills Training"/>
    <d v="2018-02-06T00:00:00"/>
    <d v="2018-02-12T00:00:00"/>
    <s v="Planned leave"/>
    <n v="6"/>
    <s v="David"/>
    <s v="Jacob"/>
    <s v="George"/>
    <d v="1999-04-22T00:00:00"/>
    <d v="2017-11-23T00:00:00"/>
    <n v="0"/>
    <s v="Good"/>
    <s v="Better"/>
    <s v="Bad"/>
    <s v="Excellent"/>
    <s v="Good"/>
  </r>
  <r>
    <n v="383"/>
    <s v="B.Sharadha"/>
    <s v="S1724"/>
    <s v="F"/>
    <n v="38"/>
    <s v="Learning and Development"/>
    <s v="Caracas"/>
    <s v="Venizuela"/>
    <n v="4"/>
    <n v="1"/>
    <n v="4"/>
    <n v="1"/>
    <n v="2.5"/>
    <n v="2.5"/>
    <s v="Sathish&amp;Azim"/>
    <s v="4h"/>
    <s v="Technical skills Training"/>
    <d v="2018-02-07T00:00:00"/>
    <d v="2018-02-12T00:00:00"/>
    <s v="Planned leave"/>
    <n v="5"/>
    <s v="Lihar"/>
    <s v="Isla"/>
    <s v="George"/>
    <d v="1999-04-30T00:00:00"/>
    <d v="2017-12-05T00:00:00"/>
    <n v="0"/>
    <s v="Bad"/>
    <s v="Better"/>
    <s v="Better"/>
    <s v="Bad"/>
    <s v="Good"/>
  </r>
  <r>
    <n v="384"/>
    <s v="B.Sravantthi"/>
    <s v="S1725"/>
    <s v="M"/>
    <n v="22"/>
    <s v="Product Development"/>
    <s v="Mannheim"/>
    <s v="Germany"/>
    <n v="4"/>
    <n v="1"/>
    <n v="5"/>
    <n v="2"/>
    <n v="3"/>
    <n v="3"/>
    <s v="Hemanth&amp;Salomi"/>
    <s v="3h"/>
    <s v="Soft skills Training"/>
    <d v="2018-02-08T00:00:00"/>
    <d v="2018-02-10T00:00:00"/>
    <s v="Planned leave"/>
    <n v="2"/>
    <s v="Harika"/>
    <s v="Amelia"/>
    <s v="George"/>
    <d v="1999-05-08T00:00:00"/>
    <d v="2017-12-17T00:00:00"/>
    <n v="0"/>
    <s v="Excellent"/>
    <s v="Worst"/>
    <s v="Good"/>
    <s v="Better"/>
    <s v="Excellent"/>
  </r>
  <r>
    <n v="385"/>
    <s v="C.Swapna"/>
    <s v="S1726"/>
    <s v="F"/>
    <n v="35"/>
    <s v="Admin Department"/>
    <s v="Kochi"/>
    <s v="India"/>
    <n v="3"/>
    <n v="4"/>
    <n v="3"/>
    <n v="5"/>
    <n v="3.75"/>
    <n v="3.75"/>
    <s v="Hemanth&amp;Salomi"/>
    <s v="3h"/>
    <s v="Soft skills Training"/>
    <d v="2018-02-09T00:00:00"/>
    <d v="2018-02-16T00:00:00"/>
    <s v="Planned leave"/>
    <n v="7"/>
    <s v="Aneela"/>
    <s v="Charlie"/>
    <s v="George"/>
    <d v="1999-05-16T00:00:00"/>
    <d v="2017-12-29T00:00:00"/>
    <n v="0"/>
    <s v="Excellent"/>
    <s v="Good"/>
    <s v="Bad"/>
    <s v="Excellent"/>
    <s v="Better"/>
  </r>
  <r>
    <n v="386"/>
    <s v="E.Mamatha"/>
    <s v="S1727"/>
    <s v="M"/>
    <n v="23"/>
    <s v="Infrastructures"/>
    <s v="Jaipur"/>
    <s v="India"/>
    <n v="3"/>
    <n v="3"/>
    <n v="3"/>
    <n v="2"/>
    <n v="2.75"/>
    <n v="2.75"/>
    <s v="Sathish&amp;Azim"/>
    <s v="4h"/>
    <s v="Technical skills Training"/>
    <d v="2018-02-10T00:00:00"/>
    <d v="2018-02-12T00:00:00"/>
    <s v="Maternity/Parental leave"/>
    <n v="32"/>
    <s v="Hemanth"/>
    <s v="Amelia"/>
    <s v="George"/>
    <d v="1999-05-24T00:00:00"/>
    <d v="2018-01-10T00:00:00"/>
    <n v="0"/>
    <s v="Worst"/>
    <s v="Worst"/>
    <s v="Excellent"/>
    <s v="Excellent"/>
    <s v="Bad"/>
  </r>
  <r>
    <n v="387"/>
    <s v="E.Sulochana"/>
    <s v="S1728"/>
    <s v="F"/>
    <n v="26"/>
    <s v="Learning and Development"/>
    <s v="Surat"/>
    <s v="India"/>
    <n v="2"/>
    <n v="3"/>
    <n v="1"/>
    <n v="4"/>
    <n v="2.5"/>
    <n v="2.5"/>
    <s v="Sathish&amp;Azim"/>
    <s v="4h"/>
    <s v="Technical skills Training"/>
    <d v="2018-02-11T00:00:00"/>
    <d v="2018-02-18T00:00:00"/>
    <s v="Planned leave"/>
    <n v="7"/>
    <s v="Anudeep"/>
    <s v="Charlie"/>
    <s v="George"/>
    <d v="1999-06-01T00:00:00"/>
    <d v="2018-01-22T00:00:00"/>
    <n v="0"/>
    <s v="Worst"/>
    <s v="Excellent"/>
    <s v="Good"/>
    <s v="Bad"/>
    <s v="Bad"/>
  </r>
  <r>
    <n v="388"/>
    <s v="E.Swathi"/>
    <s v="S1729"/>
    <s v="F"/>
    <n v="32"/>
    <s v="Sales and Marketing"/>
    <s v="Bhopal"/>
    <s v="India"/>
    <n v="2"/>
    <n v="3"/>
    <n v="5"/>
    <n v="1"/>
    <n v="2.75"/>
    <n v="2.75"/>
    <s v="Sathish&amp;Azim"/>
    <s v="4h"/>
    <s v="Technical skills Training"/>
    <d v="2018-02-12T00:00:00"/>
    <d v="2018-02-15T00:00:00"/>
    <s v="Maternity/Parental leave"/>
    <n v="33"/>
    <s v="Lihar"/>
    <s v="Isla"/>
    <s v="George"/>
    <d v="1999-06-09T00:00:00"/>
    <d v="2018-02-03T00:00:00"/>
    <n v="0"/>
    <s v="Excellent"/>
    <s v="Bad"/>
    <s v="Better"/>
    <s v="Worst"/>
    <s v="Worst"/>
  </r>
  <r>
    <n v="389"/>
    <s v="G.Mamatha"/>
    <s v="S1730"/>
    <s v="F"/>
    <n v="30"/>
    <s v="Admin Department"/>
    <s v="Bhopal"/>
    <s v="India"/>
    <n v="5"/>
    <n v="4"/>
    <n v="2"/>
    <n v="4"/>
    <n v="3.75"/>
    <n v="3.75"/>
    <s v="Hemanth&amp;Salomi"/>
    <s v="3h"/>
    <s v="Soft skills Training"/>
    <d v="2018-02-13T00:00:00"/>
    <d v="2018-02-19T00:00:00"/>
    <s v="Emergency leave"/>
    <n v="6"/>
    <s v="David"/>
    <s v="Jacob"/>
    <s v="George"/>
    <d v="1999-06-17T00:00:00"/>
    <d v="2018-02-15T00:00:00"/>
    <n v="0"/>
    <s v="Bad"/>
    <s v="Excellent"/>
    <s v="Excellent"/>
    <s v="Good"/>
    <s v="Bad"/>
  </r>
  <r>
    <n v="390"/>
    <s v="G.Pravalika"/>
    <s v="S1731"/>
    <s v="M"/>
    <n v="28"/>
    <s v="HR"/>
    <s v="Bengalore"/>
    <s v="India"/>
    <n v="3"/>
    <n v="5"/>
    <n v="4"/>
    <n v="1"/>
    <n v="3.25"/>
    <n v="3.25"/>
    <s v="Hemanth&amp;Salomi"/>
    <s v="3h"/>
    <s v="Soft skills Training"/>
    <d v="2018-02-14T00:00:00"/>
    <d v="2018-02-18T00:00:00"/>
    <s v="Maternity/Parental leave"/>
    <n v="34"/>
    <s v="Harish"/>
    <s v="Amelia"/>
    <s v="George"/>
    <d v="1999-06-25T00:00:00"/>
    <d v="2018-02-27T00:00:00"/>
    <n v="0"/>
    <s v="Excellent"/>
    <s v="Better"/>
    <s v="Bad"/>
    <s v="Better"/>
    <s v="Better"/>
  </r>
  <r>
    <n v="391"/>
    <s v="H.Jagadhamba"/>
    <s v="S1732"/>
    <s v="M"/>
    <n v="37"/>
    <s v="Research and Development"/>
    <s v="Lisboa"/>
    <s v="Portugal"/>
    <n v="5"/>
    <n v="5"/>
    <n v="1"/>
    <n v="2"/>
    <n v="3.25"/>
    <n v="3.25"/>
    <s v="Hemanth&amp;Salomi"/>
    <s v="3h"/>
    <s v="Soft skills Training"/>
    <d v="2018-02-15T00:00:00"/>
    <d v="2018-02-20T00:00:00"/>
    <s v="Planned leave"/>
    <n v="5"/>
    <s v="David"/>
    <s v="Jacob"/>
    <s v="George"/>
    <d v="1999-07-03T00:00:00"/>
    <d v="2018-03-11T00:00:00"/>
    <n v="0"/>
    <s v="Bad"/>
    <s v="Good"/>
    <s v="Excellent"/>
    <s v="Worst"/>
    <s v="Worst"/>
  </r>
  <r>
    <n v="392"/>
    <s v="H.Salomi"/>
    <s v="S1733"/>
    <s v="M"/>
    <n v="44"/>
    <s v="Infrastructures"/>
    <s v="London"/>
    <s v="UK"/>
    <n v="2"/>
    <n v="1"/>
    <n v="2"/>
    <n v="5"/>
    <n v="2.5"/>
    <n v="2.5"/>
    <s v="Sathish&amp;Azim"/>
    <s v="4h"/>
    <s v="Technical skills Training"/>
    <d v="2018-02-16T00:00:00"/>
    <d v="2018-02-20T00:00:00"/>
    <s v="Maternity/Parental leave"/>
    <n v="34"/>
    <s v="Salomi"/>
    <s v="Harry"/>
    <s v="George"/>
    <d v="1999-07-11T00:00:00"/>
    <d v="2018-03-23T00:00:00"/>
    <n v="0"/>
    <s v="Good"/>
    <s v="Excellent"/>
    <s v="Worst"/>
    <s v="Better"/>
    <s v="Better"/>
  </r>
  <r>
    <n v="393"/>
    <s v="J.Swathi"/>
    <s v="S1734"/>
    <s v="F"/>
    <n v="55"/>
    <s v="Accounts and Finance"/>
    <s v="London"/>
    <s v="UK"/>
    <n v="3"/>
    <n v="5"/>
    <n v="3"/>
    <n v="3"/>
    <n v="3.5"/>
    <n v="3.5"/>
    <s v="Hemanth&amp;Salomi"/>
    <s v="3h"/>
    <s v="Soft skills Training"/>
    <d v="2018-02-17T00:00:00"/>
    <d v="2018-02-18T00:00:00"/>
    <s v="Emergency leave"/>
    <n v="1"/>
    <s v="Azim"/>
    <s v="Jacob"/>
    <s v="George"/>
    <d v="1999-07-19T00:00:00"/>
    <d v="2018-04-04T00:00:00"/>
    <n v="0"/>
    <s v="Excellent"/>
    <s v="Good"/>
    <s v="Bad"/>
    <s v="Excellent"/>
    <s v="Worst"/>
  </r>
  <r>
    <n v="394"/>
    <s v="K.Ashwini"/>
    <s v="S1735"/>
    <s v="F"/>
    <n v="45"/>
    <s v="Infrastructures"/>
    <s v="Kochi"/>
    <s v="India"/>
    <n v="2"/>
    <n v="5"/>
    <n v="2"/>
    <n v="3"/>
    <n v="3"/>
    <n v="3"/>
    <s v="Hemanth&amp;Salomi"/>
    <s v="3h"/>
    <s v="Soft skills Training"/>
    <d v="2018-02-18T00:00:00"/>
    <d v="2018-02-21T00:00:00"/>
    <s v="Planned leave"/>
    <n v="3"/>
    <s v="Roy"/>
    <s v="Harry"/>
    <s v="George"/>
    <d v="1999-07-27T00:00:00"/>
    <d v="2018-04-16T00:00:00"/>
    <n v="0"/>
    <s v="Excellent"/>
    <s v="Better"/>
    <s v="Excellent"/>
    <s v="Worst"/>
    <s v="Better"/>
  </r>
  <r>
    <n v="395"/>
    <s v="K.Bhanupriya"/>
    <s v="S1736"/>
    <s v="M"/>
    <n v="36"/>
    <s v="Research and Development"/>
    <s v="Berlin"/>
    <s v="Germany"/>
    <n v="1"/>
    <n v="1"/>
    <n v="5"/>
    <n v="2"/>
    <n v="2.25"/>
    <n v="2.25"/>
    <s v="Sathish&amp;Azim"/>
    <s v="4h"/>
    <s v="Technical skills Training"/>
    <d v="2018-02-19T00:00:00"/>
    <d v="2018-02-22T00:00:00"/>
    <s v="Maternity/Parental leave"/>
    <n v="33"/>
    <s v="Harika"/>
    <s v="Amelia"/>
    <s v="George"/>
    <d v="1999-08-04T00:00:00"/>
    <d v="2018-04-28T00:00:00"/>
    <n v="0"/>
    <s v="Good"/>
    <s v="Excellent"/>
    <s v="Good"/>
    <s v="Better"/>
    <s v="Worst"/>
  </r>
  <r>
    <n v="396"/>
    <s v="K.Bhargavi"/>
    <s v="S1737"/>
    <s v="F"/>
    <n v="26"/>
    <s v="Security and Transport"/>
    <s v="Kochi"/>
    <s v="India"/>
    <n v="1"/>
    <n v="1"/>
    <n v="2"/>
    <n v="2"/>
    <n v="1.5"/>
    <n v="1.5"/>
    <s v="Sathish&amp;Azim"/>
    <s v="4h"/>
    <s v="Technical skills Training"/>
    <d v="2018-02-20T00:00:00"/>
    <d v="2018-02-21T00:00:00"/>
    <s v="Planned leave"/>
    <n v="1"/>
    <s v="Harika"/>
    <s v="Amelia"/>
    <s v="George"/>
    <d v="1999-08-12T00:00:00"/>
    <d v="2018-05-10T00:00:00"/>
    <n v="0"/>
    <s v="Better"/>
    <s v="Excellent"/>
    <s v="Good"/>
    <s v="Better"/>
    <s v="Good"/>
  </r>
  <r>
    <n v="397"/>
    <s v="K.Madhavi"/>
    <s v="S1738"/>
    <s v="F"/>
    <n v="24"/>
    <s v="HR"/>
    <s v="Madrid"/>
    <s v="Span"/>
    <n v="1"/>
    <n v="1"/>
    <n v="1"/>
    <n v="3"/>
    <n v="1.5"/>
    <n v="1.5"/>
    <s v="Sathish&amp;Azim"/>
    <s v="4h"/>
    <s v="Technical skills Training"/>
    <d v="2018-02-21T00:00:00"/>
    <d v="2018-02-25T00:00:00"/>
    <s v="Planned leave"/>
    <n v="4"/>
    <s v="Harish"/>
    <s v="Amelia"/>
    <s v="George"/>
    <d v="1999-08-20T00:00:00"/>
    <d v="2018-05-22T00:00:00"/>
    <n v="0"/>
    <s v="Good"/>
    <s v="Excellent"/>
    <s v="Worst"/>
    <s v="Excellent"/>
    <s v="Better"/>
  </r>
  <r>
    <n v="398"/>
    <s v="K.Suvartha"/>
    <s v="S1739"/>
    <s v="M"/>
    <n v="23"/>
    <s v="HR"/>
    <s v="Walla"/>
    <s v="Poland"/>
    <n v="3"/>
    <n v="2"/>
    <n v="5"/>
    <n v="4"/>
    <n v="3.5"/>
    <n v="3.5"/>
    <s v="Hemanth&amp;Salomi"/>
    <s v="3h"/>
    <s v="Soft skills Training"/>
    <d v="2018-02-22T00:00:00"/>
    <d v="2018-02-25T00:00:00"/>
    <s v="Emergency leave"/>
    <n v="3"/>
    <s v="Aneela"/>
    <s v="Charlie"/>
    <s v="George"/>
    <d v="1999-08-28T00:00:00"/>
    <d v="2018-06-03T00:00:00"/>
    <n v="0"/>
    <s v="Good"/>
    <s v="Bad"/>
    <s v="Excellent"/>
    <s v="Worst"/>
    <s v="Worst"/>
  </r>
  <r>
    <n v="399"/>
    <s v="K.Swapna"/>
    <s v="S1740"/>
    <s v="F"/>
    <n v="21"/>
    <s v="Sales and Marketing"/>
    <s v="New Delhi"/>
    <s v="India"/>
    <n v="1"/>
    <n v="3"/>
    <n v="1"/>
    <n v="2"/>
    <n v="1.75"/>
    <n v="1.75"/>
    <s v="Sathish&amp;Azim"/>
    <s v="4h"/>
    <s v="Technical skills Training"/>
    <d v="2018-02-23T00:00:00"/>
    <d v="2018-02-25T00:00:00"/>
    <s v="Emergency leave"/>
    <n v="2"/>
    <s v="David"/>
    <s v="Jacob"/>
    <s v="George"/>
    <d v="1999-09-05T00:00:00"/>
    <d v="2018-06-15T00:00:00"/>
    <n v="0"/>
    <s v="Worst"/>
    <s v="Bad"/>
    <s v="Worst"/>
    <s v="Better"/>
    <s v="Good"/>
  </r>
  <r>
    <n v="400"/>
    <s v="M.Bhagyalaxmi"/>
    <s v="S1741"/>
    <s v="M"/>
    <n v="58"/>
    <s v="Security and Transport"/>
    <s v="Hyderabad"/>
    <s v="India"/>
    <n v="1"/>
    <n v="1"/>
    <n v="1"/>
    <n v="1"/>
    <n v="1"/>
    <n v="1"/>
    <s v="Sathish&amp;Azim"/>
    <s v="4h"/>
    <s v="Technical skills Training"/>
    <d v="2018-02-24T00:00:00"/>
    <d v="2018-02-25T00:00:00"/>
    <s v="Planned leave"/>
    <n v="1"/>
    <s v="Azim"/>
    <s v="Jacob"/>
    <s v="George"/>
    <d v="1999-09-13T00:00:00"/>
    <d v="2018-06-27T00:00:00"/>
    <n v="0"/>
    <s v="Good"/>
    <s v="Worst"/>
    <s v="Good"/>
    <s v="Good"/>
    <s v="Better"/>
  </r>
  <r>
    <n v="401"/>
    <s v="M.Saritha"/>
    <s v="S1742"/>
    <s v="M"/>
    <n v="40"/>
    <s v="IT Services"/>
    <s v="Caracas"/>
    <s v="Venizuela"/>
    <n v="2"/>
    <n v="3"/>
    <n v="5"/>
    <n v="1"/>
    <n v="2.75"/>
    <n v="2.75"/>
    <s v="Sathish&amp;Azim"/>
    <s v="4h"/>
    <s v="Technical skills Training"/>
    <d v="2018-02-25T00:00:00"/>
    <d v="2018-03-01T00:00:00"/>
    <s v="Planned leave"/>
    <n v="4"/>
    <s v="Arundathi"/>
    <s v="Jacob"/>
    <s v="George"/>
    <d v="1999-09-21T00:00:00"/>
    <d v="2018-07-09T00:00:00"/>
    <n v="0"/>
    <s v="Bad"/>
    <s v="Worst"/>
    <s v="Excellent"/>
    <s v="Worst"/>
    <s v="Better"/>
  </r>
  <r>
    <n v="402"/>
    <s v="N.Saritha"/>
    <s v="S1743"/>
    <s v="M"/>
    <n v="31"/>
    <s v="Accounts and Finance"/>
    <s v="Hyderabad"/>
    <s v="India"/>
    <n v="3"/>
    <n v="4"/>
    <n v="4"/>
    <n v="2"/>
    <n v="3.25"/>
    <n v="3.25"/>
    <s v="Hemanth&amp;Salomi"/>
    <s v="3h"/>
    <s v="Soft skills Training"/>
    <d v="2018-02-26T00:00:00"/>
    <d v="2018-03-03T00:00:00"/>
    <s v="Planned leave"/>
    <n v="5"/>
    <s v="Santhosh"/>
    <s v="Harry"/>
    <s v="George"/>
    <d v="1999-09-29T00:00:00"/>
    <d v="2018-07-21T00:00:00"/>
    <n v="0"/>
    <s v="Worst"/>
    <s v="Better"/>
    <s v="Bad"/>
    <s v="Excellent"/>
    <s v="Worst"/>
  </r>
  <r>
    <n v="403"/>
    <s v="N.Kalpana"/>
    <s v="S1744"/>
    <s v="F"/>
    <n v="21"/>
    <s v="Accounts and Finance"/>
    <s v="Pune"/>
    <s v="India"/>
    <n v="4"/>
    <n v="2"/>
    <n v="4"/>
    <n v="1"/>
    <n v="2.75"/>
    <n v="2.75"/>
    <s v="Sathish&amp;Azim"/>
    <s v="4h"/>
    <s v="Technical skills Training"/>
    <d v="2018-02-27T00:00:00"/>
    <d v="2018-03-02T00:00:00"/>
    <s v="Planned leave"/>
    <n v="3"/>
    <s v="Rajesh"/>
    <s v="Isla"/>
    <s v="George"/>
    <d v="1999-10-07T00:00:00"/>
    <d v="2018-08-02T00:00:00"/>
    <n v="0"/>
    <s v="Excellent"/>
    <s v="Worst"/>
    <s v="Good"/>
    <s v="Bad"/>
    <s v="Excellent"/>
  </r>
  <r>
    <n v="404"/>
    <s v="N.Swapna"/>
    <s v="S1745"/>
    <s v="F"/>
    <n v="46"/>
    <s v="Infrastructures"/>
    <s v="Kochi"/>
    <s v="India"/>
    <n v="3"/>
    <n v="2"/>
    <n v="2"/>
    <n v="1"/>
    <n v="2"/>
    <n v="2"/>
    <s v="Sathish&amp;Azim"/>
    <s v="4h"/>
    <s v="Technical skills Training"/>
    <d v="2018-02-28T00:00:00"/>
    <d v="2018-03-07T00:00:00"/>
    <s v="Emergency leave"/>
    <n v="7"/>
    <s v="Anudeep"/>
    <s v="Charlie"/>
    <s v="George"/>
    <d v="1999-10-15T00:00:00"/>
    <d v="2018-08-14T00:00:00"/>
    <n v="0"/>
    <s v="Bad"/>
    <s v="Worst"/>
    <s v="Better"/>
    <s v="Excellent"/>
    <s v="Better"/>
  </r>
  <r>
    <n v="405"/>
    <s v="N.Swetha"/>
    <s v="S1746"/>
    <s v="M"/>
    <n v="37"/>
    <s v="Product Development"/>
    <s v="Surat"/>
    <s v="India"/>
    <n v="2"/>
    <n v="2"/>
    <n v="3"/>
    <n v="3"/>
    <n v="2.5"/>
    <n v="2.5"/>
    <s v="Sathish&amp;Azim"/>
    <s v="4h"/>
    <s v="Technical skills Training"/>
    <d v="2018-03-01T00:00:00"/>
    <d v="2018-03-07T00:00:00"/>
    <s v="Planned leave"/>
    <n v="6"/>
    <s v="Anudeep"/>
    <s v="Charlie"/>
    <s v="George"/>
    <d v="1999-10-23T00:00:00"/>
    <d v="2018-08-26T00:00:00"/>
    <n v="0"/>
    <s v="Better"/>
    <s v="Bad"/>
    <s v="Worst"/>
    <s v="Excellent"/>
    <s v="Bad"/>
  </r>
  <r>
    <n v="406"/>
    <s v="P.Ashwini"/>
    <s v="S1747"/>
    <s v="M"/>
    <n v="56"/>
    <s v="Admin Department"/>
    <s v="Bengalore"/>
    <s v="India"/>
    <n v="4"/>
    <n v="3"/>
    <n v="5"/>
    <n v="4"/>
    <n v="4"/>
    <n v="4"/>
    <s v="Santhosh&amp;Anudeep"/>
    <s v="3h"/>
    <s v="Job Training"/>
    <d v="2018-03-02T00:00:00"/>
    <d v="2018-03-09T00:00:00"/>
    <s v="Planned leave"/>
    <n v="7"/>
    <s v="Anudeep"/>
    <s v="Charlie"/>
    <s v="George"/>
    <d v="1999-10-31T00:00:00"/>
    <d v="2018-09-07T00:00:00"/>
    <n v="0"/>
    <s v="Excellent"/>
    <s v="Good"/>
    <s v="Good"/>
    <s v="Excellent"/>
    <s v="Excellent"/>
  </r>
  <r>
    <n v="407"/>
    <s v="P.Jyothi"/>
    <s v="S1748"/>
    <s v="F"/>
    <n v="30"/>
    <s v="Research and Development"/>
    <s v="Lisboa"/>
    <s v="Portugal"/>
    <n v="5"/>
    <n v="3"/>
    <n v="1"/>
    <n v="3"/>
    <n v="3"/>
    <n v="3"/>
    <s v="Hemanth&amp;Salomi"/>
    <s v="3h"/>
    <s v="Soft skills Training"/>
    <d v="2018-03-03T00:00:00"/>
    <d v="2018-03-09T00:00:00"/>
    <s v="Planned leave"/>
    <n v="6"/>
    <s v="Hemanth"/>
    <s v="Amelia"/>
    <s v="George"/>
    <d v="1999-11-08T00:00:00"/>
    <d v="2018-09-19T00:00:00"/>
    <n v="0"/>
    <s v="Better"/>
    <s v="Bad"/>
    <s v="Bad"/>
    <s v="Bad"/>
    <s v="Good"/>
  </r>
  <r>
    <n v="408"/>
    <s v="P.Madhavi"/>
    <s v="S1749"/>
    <s v="F"/>
    <n v="25"/>
    <s v="Learning and Development"/>
    <s v="London"/>
    <s v="UK"/>
    <n v="4"/>
    <n v="3"/>
    <n v="3"/>
    <n v="1"/>
    <n v="2.75"/>
    <n v="2.75"/>
    <s v="Sathish&amp;Azim"/>
    <s v="4h"/>
    <s v="Technical skills Training"/>
    <d v="2018-03-04T00:00:00"/>
    <d v="2018-03-10T00:00:00"/>
    <s v="Planned leave"/>
    <n v="6"/>
    <s v="Rishitha"/>
    <s v="Isla"/>
    <s v="George"/>
    <d v="1999-11-16T00:00:00"/>
    <d v="2018-10-01T00:00:00"/>
    <n v="0"/>
    <s v="Bad"/>
    <s v="Excellent"/>
    <s v="Excellent"/>
    <s v="Good"/>
    <s v="Bad"/>
  </r>
  <r>
    <n v="409"/>
    <s v="P.Swapna"/>
    <s v="S1750"/>
    <s v="M"/>
    <n v="48"/>
    <s v="Infrastructures"/>
    <s v="Walla"/>
    <s v="Poland"/>
    <n v="2"/>
    <n v="1"/>
    <n v="1"/>
    <n v="5"/>
    <n v="2.25"/>
    <n v="2.25"/>
    <s v="Sathish&amp;Azim"/>
    <s v="4h"/>
    <s v="Technical skills Training"/>
    <d v="2018-03-05T00:00:00"/>
    <d v="2018-03-08T00:00:00"/>
    <s v="Emergency leave"/>
    <n v="3"/>
    <s v="Salomi"/>
    <s v="Harry"/>
    <s v="George"/>
    <d v="1999-11-24T00:00:00"/>
    <d v="2018-10-13T00:00:00"/>
    <n v="0"/>
    <s v="Excellent"/>
    <s v="Excellent"/>
    <s v="Bad"/>
    <s v="Worst"/>
    <s v="Bad"/>
  </r>
  <r>
    <n v="410"/>
    <s v="U.Swapna"/>
    <s v="S1751"/>
    <s v="F"/>
    <n v="23"/>
    <s v="Research and Development"/>
    <s v="Bengalore"/>
    <s v="India"/>
    <n v="1"/>
    <n v="2"/>
    <n v="1"/>
    <n v="1"/>
    <n v="1.25"/>
    <n v="1.25"/>
    <s v="Sathish&amp;Azim"/>
    <s v="4h"/>
    <s v="Technical skills Training"/>
    <d v="2018-03-06T00:00:00"/>
    <d v="2018-03-12T00:00:00"/>
    <s v="Planned leave"/>
    <n v="6"/>
    <s v="Rishitha"/>
    <s v="Isla"/>
    <s v="George"/>
    <d v="1999-12-02T00:00:00"/>
    <d v="2018-10-25T00:00:00"/>
    <n v="0"/>
    <s v="Good"/>
    <s v="Bad"/>
    <s v="Good"/>
    <s v="Good"/>
    <s v="Bad"/>
  </r>
  <r>
    <n v="411"/>
    <s v="V.Bhagya Laxmi"/>
    <s v="S1752"/>
    <s v="M"/>
    <n v="43"/>
    <s v="Learning and Development"/>
    <s v="Kolkata"/>
    <s v="India"/>
    <n v="3"/>
    <n v="3"/>
    <n v="4"/>
    <n v="3"/>
    <n v="3.25"/>
    <n v="3.25"/>
    <s v="Hemanth&amp;Salomi"/>
    <s v="3h"/>
    <s v="Soft skills Training"/>
    <d v="2018-03-07T00:00:00"/>
    <d v="2018-03-11T00:00:00"/>
    <s v="Emergency leave"/>
    <n v="4"/>
    <s v="David"/>
    <s v="Jacob"/>
    <s v="George"/>
    <d v="1999-12-10T00:00:00"/>
    <d v="2018-11-06T00:00:00"/>
    <n v="0"/>
    <s v="Excellent"/>
    <s v="Worst"/>
    <s v="Worst"/>
    <s v="Better"/>
    <s v="Bad"/>
  </r>
  <r>
    <n v="412"/>
    <s v="V.Sharadha"/>
    <s v="S1753"/>
    <s v="F"/>
    <n v="38"/>
    <s v="Security and Transport"/>
    <s v="Caracas"/>
    <s v="Venizuela"/>
    <n v="3"/>
    <n v="5"/>
    <n v="1"/>
    <n v="1"/>
    <n v="2.5"/>
    <n v="2.5"/>
    <s v="Sathish&amp;Azim"/>
    <s v="4h"/>
    <s v="Technical skills Training"/>
    <d v="2018-03-08T00:00:00"/>
    <d v="2018-03-13T00:00:00"/>
    <s v="Planned leave"/>
    <n v="5"/>
    <s v="Lihar"/>
    <s v="Isla"/>
    <s v="George"/>
    <d v="1999-12-18T00:00:00"/>
    <d v="2018-11-18T00:00:00"/>
    <n v="0"/>
    <s v="Bad"/>
    <s v="Good"/>
    <s v="Worst"/>
    <s v="Good"/>
    <s v="Worst"/>
  </r>
  <r>
    <n v="413"/>
    <s v="Y.Anjamma"/>
    <s v="S1754"/>
    <s v="F"/>
    <n v="34"/>
    <s v="Product Development"/>
    <s v="Berlin"/>
    <s v="Germany"/>
    <n v="5"/>
    <n v="1"/>
    <n v="5"/>
    <n v="2"/>
    <n v="3.25"/>
    <n v="3.25"/>
    <s v="Hemanth&amp;Salomi"/>
    <s v="3h"/>
    <s v="Soft skills Training"/>
    <d v="2018-03-09T00:00:00"/>
    <d v="2018-03-12T00:00:00"/>
    <s v="Planned leave"/>
    <n v="3"/>
    <s v="Sathish"/>
    <s v="Charlie"/>
    <s v="George"/>
    <d v="1999-12-26T00:00:00"/>
    <d v="2018-11-30T00:00:00"/>
    <n v="0"/>
    <s v="Good"/>
    <s v="Excellent"/>
    <s v="Excellent"/>
    <s v="Worst"/>
    <s v="Excellent"/>
  </r>
  <r>
    <n v="414"/>
    <s v="Y.Latha"/>
    <s v="S1755"/>
    <s v="M"/>
    <n v="27"/>
    <s v="Admin Department"/>
    <s v="Bengalore"/>
    <s v="India"/>
    <n v="5"/>
    <n v="4"/>
    <n v="4"/>
    <n v="5"/>
    <n v="4.5"/>
    <n v="4.5"/>
    <s v="Santhosh&amp;Anudeep"/>
    <s v="3h"/>
    <s v="Job Training"/>
    <d v="2018-03-10T00:00:00"/>
    <d v="2018-03-15T00:00:00"/>
    <s v="Maternity/Parental leave"/>
    <n v="35"/>
    <s v="Azim"/>
    <s v="Jacob"/>
    <s v="George"/>
    <d v="2000-01-03T00:00:00"/>
    <d v="2018-12-12T00:00:00"/>
    <n v="0"/>
    <s v="Better"/>
    <s v="Worst"/>
    <s v="Excellent"/>
    <s v="Bad"/>
    <s v="Good"/>
  </r>
  <r>
    <n v="415"/>
    <s v="Y.Laxmi"/>
    <s v="S1756"/>
    <s v="F"/>
    <n v="36"/>
    <s v="Security and Transport"/>
    <s v="Madrid"/>
    <s v="Span"/>
    <n v="3"/>
    <n v="1"/>
    <n v="5"/>
    <n v="2"/>
    <n v="2.75"/>
    <n v="2.75"/>
    <s v="Sathish&amp;Azim"/>
    <s v="4h"/>
    <s v="Technical skills Training"/>
    <d v="2018-03-11T00:00:00"/>
    <d v="2018-03-13T00:00:00"/>
    <s v="Maternity/Parental leave"/>
    <n v="32"/>
    <s v="Arundathi"/>
    <s v="Jacob"/>
    <s v="George"/>
    <d v="2000-01-11T00:00:00"/>
    <d v="2018-12-24T00:00:00"/>
    <n v="0"/>
    <s v="Bad"/>
    <s v="Better"/>
    <s v="Worst"/>
    <s v="Bad"/>
    <s v="Better"/>
  </r>
  <r>
    <n v="416"/>
    <s v="D.Priyanka"/>
    <s v="S1757"/>
    <s v="M"/>
    <n v="46"/>
    <s v="Accounts and Finance"/>
    <s v="Chennai"/>
    <s v="India"/>
    <n v="3"/>
    <n v="2"/>
    <n v="5"/>
    <n v="4"/>
    <n v="3.5"/>
    <n v="3.5"/>
    <s v="Hemanth&amp;Salomi"/>
    <s v="3h"/>
    <s v="Soft skills Training"/>
    <d v="2018-03-12T00:00:00"/>
    <d v="2018-03-13T00:00:00"/>
    <s v="Emergency leave"/>
    <n v="1"/>
    <s v="Rajesh"/>
    <s v="Isla"/>
    <s v="George"/>
    <d v="2000-01-19T00:00:00"/>
    <d v="2019-01-05T00:00:00"/>
    <n v="0"/>
    <s v="Better"/>
    <s v="Bad"/>
    <s v="Better"/>
    <s v="Good"/>
    <s v="Excellent"/>
  </r>
  <r>
    <n v="417"/>
    <s v="G.Mounika"/>
    <s v="S1758"/>
    <s v="M"/>
    <n v="54"/>
    <s v="Admin Department"/>
    <s v="Madrid"/>
    <s v="Span"/>
    <n v="2"/>
    <n v="2"/>
    <n v="1"/>
    <n v="3"/>
    <n v="2"/>
    <n v="2"/>
    <s v="Sathish&amp;Azim"/>
    <s v="4h"/>
    <s v="Technical skills Training"/>
    <d v="2018-03-13T00:00:00"/>
    <d v="2018-03-15T00:00:00"/>
    <s v="Planned leave"/>
    <n v="2"/>
    <s v="Aneela"/>
    <s v="Charlie"/>
    <s v="George"/>
    <d v="2000-01-27T00:00:00"/>
    <d v="2019-01-17T00:00:00"/>
    <n v="0"/>
    <s v="Bad"/>
    <s v="Good"/>
    <s v="Excellent"/>
    <s v="Bad"/>
    <s v="Bad"/>
  </r>
  <r>
    <n v="418"/>
    <s v="J.Mounika"/>
    <s v="S1759"/>
    <s v="M"/>
    <n v="33"/>
    <s v="Admin Department"/>
    <s v="Walla"/>
    <s v="Poland"/>
    <n v="3"/>
    <n v="3"/>
    <n v="1"/>
    <n v="2"/>
    <n v="2.25"/>
    <n v="2.25"/>
    <s v="Sathish&amp;Azim"/>
    <s v="4h"/>
    <s v="Technical skills Training"/>
    <d v="2018-03-14T00:00:00"/>
    <d v="2018-03-20T00:00:00"/>
    <s v="Planned leave"/>
    <n v="6"/>
    <s v="Roy"/>
    <s v="Harry"/>
    <s v="George"/>
    <d v="2000-02-04T00:00:00"/>
    <d v="2019-01-29T00:00:00"/>
    <n v="0"/>
    <s v="Bad"/>
    <s v="Bad"/>
    <s v="Bad"/>
    <s v="Excellent"/>
    <s v="Excellent"/>
  </r>
  <r>
    <n v="419"/>
    <s v="K.Roja"/>
    <s v="S1760"/>
    <s v="M"/>
    <n v="39"/>
    <s v="Product Development"/>
    <s v="Berlin"/>
    <s v="Germany"/>
    <n v="2"/>
    <n v="3"/>
    <n v="3"/>
    <n v="4"/>
    <n v="3"/>
    <n v="3"/>
    <s v="Hemanth&amp;Salomi"/>
    <s v="3h"/>
    <s v="Soft skills Training"/>
    <d v="2018-03-15T00:00:00"/>
    <d v="2018-03-19T00:00:00"/>
    <s v="Maternity/Parental leave"/>
    <n v="34"/>
    <s v="Hemanth"/>
    <s v="Amelia"/>
    <s v="George"/>
    <d v="2000-02-12T00:00:00"/>
    <d v="2019-02-10T00:00:00"/>
    <n v="0"/>
    <s v="Worst"/>
    <s v="Bad"/>
    <s v="Good"/>
    <s v="Excellent"/>
    <s v="Good"/>
  </r>
  <r>
    <n v="420"/>
    <s v="K.Varalaxmi"/>
    <s v="S1761"/>
    <s v="F"/>
    <n v="32"/>
    <s v="Learning and Development"/>
    <s v="Berlin"/>
    <s v="Germany"/>
    <n v="2"/>
    <n v="4"/>
    <n v="2"/>
    <n v="3"/>
    <n v="2.75"/>
    <n v="2.75"/>
    <s v="Sathish&amp;Azim"/>
    <s v="4h"/>
    <s v="Technical skills Training"/>
    <d v="2018-03-16T00:00:00"/>
    <d v="2018-03-20T00:00:00"/>
    <s v="Planned leave"/>
    <n v="4"/>
    <s v="Lihar"/>
    <s v="Isla"/>
    <s v="George"/>
    <d v="2000-02-20T00:00:00"/>
    <d v="2019-02-22T00:00:00"/>
    <n v="0"/>
    <s v="Excellent"/>
    <s v="Worst"/>
    <s v="Excellent"/>
    <s v="Bad"/>
    <s v="Bad"/>
  </r>
  <r>
    <n v="421"/>
    <s v="K.Sushma"/>
    <s v="S1762"/>
    <s v="F"/>
    <n v="27"/>
    <s v="Accounts and Finance"/>
    <s v="Chennai"/>
    <s v="India"/>
    <n v="1"/>
    <n v="1"/>
    <n v="2"/>
    <n v="1"/>
    <n v="1.25"/>
    <n v="1.25"/>
    <s v="Sathish&amp;Azim"/>
    <s v="4h"/>
    <s v="Technical skills Training"/>
    <d v="2018-03-17T00:00:00"/>
    <d v="2018-03-24T00:00:00"/>
    <s v="Maternity/Parental leave"/>
    <n v="37"/>
    <s v="Hemanth"/>
    <s v="Amelia"/>
    <s v="George"/>
    <d v="2000-02-28T00:00:00"/>
    <d v="2019-03-06T00:00:00"/>
    <n v="0"/>
    <s v="Good"/>
    <s v="Good"/>
    <s v="Good"/>
    <s v="Better"/>
    <s v="Better"/>
  </r>
  <r>
    <n v="422"/>
    <s v="K.Swathi"/>
    <s v="S1763"/>
    <s v="M"/>
    <n v="50"/>
    <s v="Research and Development"/>
    <s v="Mumbai"/>
    <s v="India"/>
    <n v="5"/>
    <n v="5"/>
    <n v="2"/>
    <n v="3"/>
    <n v="3.75"/>
    <n v="3.75"/>
    <s v="Hemanth&amp;Salomi"/>
    <s v="3h"/>
    <s v="Soft skills Training"/>
    <d v="2018-03-18T00:00:00"/>
    <d v="2018-03-22T00:00:00"/>
    <s v="Maternity/Parental leave"/>
    <n v="34"/>
    <s v="Harika"/>
    <s v="Amelia"/>
    <s v="George"/>
    <d v="2000-03-07T00:00:00"/>
    <d v="2019-03-18T00:00:00"/>
    <n v="0"/>
    <s v="Excellent"/>
    <s v="Bad"/>
    <s v="Excellent"/>
    <s v="Excellent"/>
    <s v="Worst"/>
  </r>
  <r>
    <n v="423"/>
    <s v="K.Prashantha"/>
    <s v="S1764"/>
    <s v="M"/>
    <n v="34"/>
    <s v="Product Development"/>
    <s v="New Delhi"/>
    <s v="India"/>
    <n v="3"/>
    <n v="3"/>
    <n v="5"/>
    <n v="5"/>
    <n v="4"/>
    <n v="4"/>
    <s v="Santhosh&amp;Anudeep"/>
    <s v="3h"/>
    <s v="Job Training"/>
    <d v="2018-03-19T00:00:00"/>
    <d v="2018-03-26T00:00:00"/>
    <s v="Planned leave"/>
    <n v="7"/>
    <s v="Lihar"/>
    <s v="Isla"/>
    <s v="George"/>
    <d v="2000-03-15T00:00:00"/>
    <d v="2019-03-30T00:00:00"/>
    <n v="0"/>
    <s v="Better"/>
    <s v="Bad"/>
    <s v="Good"/>
    <s v="Worst"/>
    <s v="Excellent"/>
  </r>
  <r>
    <n v="424"/>
    <s v="K.Shirisha"/>
    <s v="S1765"/>
    <s v="M"/>
    <n v="52"/>
    <s v="Research and Development"/>
    <s v="Bengalore"/>
    <s v="India"/>
    <n v="1"/>
    <n v="2"/>
    <n v="1"/>
    <n v="4"/>
    <n v="2"/>
    <n v="2"/>
    <s v="Sathish&amp;Azim"/>
    <s v="4h"/>
    <s v="Technical skills Training"/>
    <d v="2018-03-20T00:00:00"/>
    <d v="2018-03-25T00:00:00"/>
    <s v="Maternity/Parental leave"/>
    <n v="35"/>
    <s v="Azim"/>
    <s v="Jacob"/>
    <s v="George"/>
    <d v="2000-03-23T00:00:00"/>
    <d v="2019-04-11T00:00:00"/>
    <n v="0"/>
    <s v="Good"/>
    <s v="Worst"/>
    <s v="Better"/>
    <s v="Bad"/>
    <s v="Worst"/>
  </r>
  <r>
    <n v="425"/>
    <s v="Shaik Haseena"/>
    <s v="S1801"/>
    <s v="F"/>
    <n v="57"/>
    <s v="Admin Department"/>
    <s v="New Delhi"/>
    <s v="India"/>
    <n v="3"/>
    <n v="1"/>
    <n v="4"/>
    <n v="3"/>
    <n v="2.75"/>
    <n v="2.75"/>
    <s v="Sathish&amp;Azim"/>
    <s v="4h"/>
    <s v="Technical skills Training"/>
    <d v="2018-03-21T00:00:00"/>
    <d v="2018-03-23T00:00:00"/>
    <s v="Maternity/Parental leave"/>
    <n v="32"/>
    <s v="Aneela"/>
    <s v="Charlie"/>
    <s v="George"/>
    <d v="2000-03-31T00:00:00"/>
    <d v="2019-04-23T00:00:00"/>
    <n v="0"/>
    <s v="Good"/>
    <s v="Excellent"/>
    <s v="Good"/>
    <s v="Excellent"/>
    <s v="Bad"/>
  </r>
  <r>
    <n v="426"/>
    <s v="P. Prashanthi"/>
    <s v="S1802"/>
    <s v="F"/>
    <n v="27"/>
    <s v="Product Development"/>
    <s v="Bengalore"/>
    <s v="India"/>
    <n v="2"/>
    <n v="2"/>
    <n v="5"/>
    <n v="3"/>
    <n v="3"/>
    <n v="3"/>
    <s v="Hemanth&amp;Salomi"/>
    <s v="3h"/>
    <s v="Soft skills Training"/>
    <d v="2018-03-22T00:00:00"/>
    <d v="2018-03-26T00:00:00"/>
    <s v="Emergency leave"/>
    <n v="4"/>
    <s v="Lihar"/>
    <s v="Isla"/>
    <s v="George"/>
    <d v="2000-04-08T00:00:00"/>
    <d v="2019-05-05T00:00:00"/>
    <n v="0"/>
    <s v="Excellent"/>
    <s v="Excellent"/>
    <s v="Worst"/>
    <s v="Bad"/>
    <s v="Good"/>
  </r>
  <r>
    <n v="427"/>
    <s v="M. Mounika"/>
    <s v="S1803"/>
    <s v="F"/>
    <n v="39"/>
    <s v="IT Services"/>
    <s v="Lisboa"/>
    <s v="Portugal"/>
    <n v="1"/>
    <n v="3"/>
    <n v="4"/>
    <n v="1"/>
    <n v="2.25"/>
    <n v="2.25"/>
    <s v="Sathish&amp;Azim"/>
    <s v="4h"/>
    <s v="Technical skills Training"/>
    <d v="2018-03-23T00:00:00"/>
    <d v="2018-03-29T00:00:00"/>
    <s v="Emergency leave"/>
    <n v="6"/>
    <s v="David"/>
    <s v="Jacob"/>
    <s v="George"/>
    <d v="2000-04-16T00:00:00"/>
    <d v="2019-05-17T00:00:00"/>
    <n v="0"/>
    <s v="Bad"/>
    <s v="Better"/>
    <s v="Better"/>
    <s v="Excellent"/>
    <s v="Good"/>
  </r>
  <r>
    <n v="428"/>
    <s v="A. Vindhya"/>
    <s v="S1804"/>
    <s v="M"/>
    <n v="37"/>
    <s v="Learning and Development"/>
    <s v="Pune"/>
    <s v="India"/>
    <n v="5"/>
    <n v="4"/>
    <n v="1"/>
    <n v="4"/>
    <n v="3.5"/>
    <n v="3.5"/>
    <s v="Hemanth&amp;Salomi"/>
    <s v="3h"/>
    <s v="Soft skills Training"/>
    <d v="2018-03-24T00:00:00"/>
    <d v="2018-03-26T00:00:00"/>
    <s v="Planned leave"/>
    <n v="2"/>
    <s v="Rishitha"/>
    <s v="Isla"/>
    <s v="George"/>
    <d v="2000-04-24T00:00:00"/>
    <d v="2019-05-29T00:00:00"/>
    <n v="0"/>
    <s v="Excellent"/>
    <s v="Good"/>
    <s v="Worst"/>
    <s v="Good"/>
    <s v="Worst"/>
  </r>
  <r>
    <n v="429"/>
    <s v="J. Saraswathi"/>
    <s v="S1805"/>
    <s v="F"/>
    <n v="33"/>
    <s v="HR"/>
    <s v="Lisboa"/>
    <s v="Portugal"/>
    <n v="3"/>
    <n v="5"/>
    <n v="5"/>
    <n v="2"/>
    <n v="3.75"/>
    <n v="3.75"/>
    <s v="Hemanth&amp;Salomi"/>
    <s v="3h"/>
    <s v="Soft skills Training"/>
    <d v="2018-03-25T00:00:00"/>
    <d v="2018-03-26T00:00:00"/>
    <s v="Maternity/Parental leave"/>
    <n v="31"/>
    <s v="Lihar"/>
    <s v="Isla"/>
    <s v="George"/>
    <d v="2000-05-02T00:00:00"/>
    <d v="2019-06-10T00:00:00"/>
    <n v="0"/>
    <s v="Worst"/>
    <s v="Excellent"/>
    <s v="Worst"/>
    <s v="Better"/>
    <s v="Bad"/>
  </r>
  <r>
    <n v="430"/>
    <s v="A. Meena"/>
    <s v="S1806"/>
    <s v="F"/>
    <n v="39"/>
    <s v="HR"/>
    <s v="Varanasi"/>
    <s v="India"/>
    <n v="5"/>
    <n v="5"/>
    <n v="2"/>
    <n v="5"/>
    <n v="4.25"/>
    <n v="4.25"/>
    <s v="Santhosh&amp;Anudeep"/>
    <s v="3h"/>
    <s v="Job Training"/>
    <d v="2018-03-26T00:00:00"/>
    <d v="2018-03-28T00:00:00"/>
    <s v="Emergency leave"/>
    <n v="2"/>
    <s v="Azim"/>
    <s v="Jacob"/>
    <s v="George"/>
    <d v="2000-05-10T00:00:00"/>
    <d v="2019-06-22T00:00:00"/>
    <n v="0"/>
    <s v="Bad"/>
    <s v="Worst"/>
    <s v="Worst"/>
    <s v="Better"/>
    <s v="Bad"/>
  </r>
  <r>
    <n v="431"/>
    <s v="K. Swapna"/>
    <s v="S1807"/>
    <s v="M"/>
    <n v="46"/>
    <s v="Learning and Development"/>
    <s v="Varanasi"/>
    <s v="India"/>
    <n v="1"/>
    <n v="2"/>
    <n v="4"/>
    <n v="3"/>
    <n v="2.5"/>
    <n v="2.5"/>
    <s v="Sathish&amp;Azim"/>
    <s v="4h"/>
    <s v="Technical skills Training"/>
    <d v="2018-03-27T00:00:00"/>
    <d v="2018-03-28T00:00:00"/>
    <s v="Maternity/Parental leave"/>
    <n v="31"/>
    <s v="Harish"/>
    <s v="Amelia"/>
    <s v="George"/>
    <d v="2000-05-18T00:00:00"/>
    <d v="2019-07-04T00:00:00"/>
    <n v="0"/>
    <s v="Better"/>
    <s v="Better"/>
    <s v="Good"/>
    <s v="Good"/>
    <s v="Excellent"/>
  </r>
  <r>
    <n v="432"/>
    <s v="R. Madhavi"/>
    <s v="S1808"/>
    <s v="F"/>
    <n v="23"/>
    <s v="Security and Transport"/>
    <s v="London"/>
    <s v="UK"/>
    <n v="2"/>
    <n v="5"/>
    <n v="2"/>
    <n v="3"/>
    <n v="3"/>
    <n v="3"/>
    <s v="Hemanth&amp;Salomi"/>
    <s v="3h"/>
    <s v="Soft skills Training"/>
    <d v="2018-03-28T00:00:00"/>
    <d v="2018-03-30T00:00:00"/>
    <s v="Planned leave"/>
    <n v="2"/>
    <s v="Santhosh"/>
    <s v="Harry"/>
    <s v="George"/>
    <d v="2000-05-26T00:00:00"/>
    <d v="2019-07-16T00:00:00"/>
    <n v="0"/>
    <s v="Worst"/>
    <s v="Bad"/>
    <s v="Excellent"/>
    <s v="Good"/>
    <s v="Worst"/>
  </r>
  <r>
    <n v="433"/>
    <s v="D. Mounika"/>
    <s v="S1809"/>
    <s v="F"/>
    <n v="37"/>
    <s v="Accounts and Finance"/>
    <s v="Caracas"/>
    <s v="Venizuela"/>
    <n v="4"/>
    <n v="2"/>
    <n v="4"/>
    <n v="5"/>
    <n v="3.75"/>
    <n v="3.75"/>
    <s v="Hemanth&amp;Salomi"/>
    <s v="3h"/>
    <s v="Soft skills Training"/>
    <d v="2018-03-29T00:00:00"/>
    <d v="2018-04-03T00:00:00"/>
    <s v="Emergency leave"/>
    <n v="5"/>
    <s v="Arundathi"/>
    <s v="Jacob"/>
    <s v="George"/>
    <d v="2000-06-03T00:00:00"/>
    <d v="2019-07-28T00:00:00"/>
    <n v="0"/>
    <s v="Bad"/>
    <s v="Excellent"/>
    <s v="Better"/>
    <s v="Bad"/>
    <s v="Worst"/>
  </r>
  <r>
    <n v="434"/>
    <s v="V. Shireesha"/>
    <s v="S1810"/>
    <s v="M"/>
    <n v="53"/>
    <s v="Learning and Development"/>
    <s v="Hyderabad"/>
    <s v="India"/>
    <n v="5"/>
    <n v="3"/>
    <n v="5"/>
    <n v="5"/>
    <n v="4.5"/>
    <n v="4.5"/>
    <s v="Santhosh&amp;Anudeep"/>
    <s v="3h"/>
    <s v="Job Training"/>
    <d v="2018-03-30T00:00:00"/>
    <d v="2018-04-01T00:00:00"/>
    <s v="Emergency leave"/>
    <n v="2"/>
    <s v="Hemanth"/>
    <s v="Amelia"/>
    <s v="George"/>
    <d v="2000-06-11T00:00:00"/>
    <d v="2019-08-09T00:00:00"/>
    <n v="0"/>
    <s v="Excellent"/>
    <s v="Good"/>
    <s v="Good"/>
    <s v="Better"/>
    <s v="Excellent"/>
  </r>
  <r>
    <n v="435"/>
    <s v="B. Kalpana"/>
    <s v="S1811"/>
    <s v="F"/>
    <n v="39"/>
    <s v="Admin Department"/>
    <s v="Bhopal"/>
    <s v="India"/>
    <n v="4"/>
    <n v="5"/>
    <n v="4"/>
    <n v="2"/>
    <n v="3.75"/>
    <n v="3.75"/>
    <s v="Hemanth&amp;Salomi"/>
    <s v="3h"/>
    <s v="Soft skills Training"/>
    <d v="2018-03-31T00:00:00"/>
    <d v="2018-04-05T00:00:00"/>
    <s v="Emergency leave"/>
    <n v="5"/>
    <s v="Rajesh"/>
    <s v="Isla"/>
    <s v="George"/>
    <d v="2000-06-19T00:00:00"/>
    <d v="2019-08-21T00:00:00"/>
    <n v="0"/>
    <s v="Good"/>
    <s v="Worst"/>
    <s v="Bad"/>
    <s v="Bad"/>
    <s v="Excellent"/>
  </r>
  <r>
    <n v="436"/>
    <s v="Ch. Ramya"/>
    <s v="S1812"/>
    <s v="F"/>
    <n v="27"/>
    <s v="Security and Transport"/>
    <s v="London"/>
    <s v="UK"/>
    <n v="3"/>
    <n v="2"/>
    <n v="5"/>
    <n v="4"/>
    <n v="3.5"/>
    <n v="3.5"/>
    <s v="Hemanth&amp;Salomi"/>
    <s v="3h"/>
    <s v="Soft skills Training"/>
    <d v="2018-04-01T00:00:00"/>
    <d v="2018-04-05T00:00:00"/>
    <s v="Maternity/Parental leave"/>
    <n v="34"/>
    <s v="Anudeep"/>
    <s v="Charlie"/>
    <s v="George"/>
    <d v="2000-06-27T00:00:00"/>
    <d v="2019-09-02T00:00:00"/>
    <n v="0"/>
    <s v="Worst"/>
    <s v="Good"/>
    <s v="Good"/>
    <s v="Bad"/>
    <s v="Better"/>
  </r>
  <r>
    <n v="437"/>
    <s v="K. Sanjeshwari"/>
    <s v="S1813"/>
    <s v="M"/>
    <n v="39"/>
    <s v="Admin Department"/>
    <s v="Bhopal"/>
    <s v="India"/>
    <n v="3"/>
    <n v="3"/>
    <n v="5"/>
    <n v="3"/>
    <n v="3.5"/>
    <n v="3.5"/>
    <s v="Hemanth&amp;Salomi"/>
    <s v="3h"/>
    <s v="Soft skills Training"/>
    <d v="2018-04-02T00:00:00"/>
    <d v="2018-04-07T00:00:00"/>
    <s v="Planned leave"/>
    <n v="5"/>
    <s v="Sathish"/>
    <s v="Charlie"/>
    <s v="George"/>
    <d v="2000-07-05T00:00:00"/>
    <d v="2019-09-14T00:00:00"/>
    <n v="0"/>
    <s v="Excellent"/>
    <s v="Better"/>
    <s v="Good"/>
    <s v="Worst"/>
    <s v="Excellent"/>
  </r>
  <r>
    <n v="438"/>
    <s v="K. Mani Deepika"/>
    <s v="S1814"/>
    <s v="M"/>
    <n v="58"/>
    <s v="Sales and Marketing"/>
    <s v="Berlin"/>
    <s v="Germany"/>
    <n v="1"/>
    <n v="1"/>
    <n v="1"/>
    <n v="1"/>
    <n v="1"/>
    <n v="1"/>
    <s v="Sathish&amp;Azim"/>
    <s v="4h"/>
    <s v="Technical skills Training"/>
    <d v="2018-04-03T00:00:00"/>
    <d v="2018-04-06T00:00:00"/>
    <s v="Emergency leave"/>
    <n v="3"/>
    <s v="Rishitha"/>
    <s v="Isla"/>
    <s v="George"/>
    <d v="2000-07-13T00:00:00"/>
    <d v="2019-09-26T00:00:00"/>
    <n v="0"/>
    <s v="Worst"/>
    <s v="Better"/>
    <s v="Good"/>
    <s v="Excellent"/>
    <s v="Bad"/>
  </r>
  <r>
    <n v="439"/>
    <s v="K. Anusha"/>
    <s v="S1815"/>
    <s v="M"/>
    <n v="31"/>
    <s v="HR"/>
    <s v="Kolkata"/>
    <s v="India"/>
    <n v="4"/>
    <n v="3"/>
    <n v="5"/>
    <n v="4"/>
    <n v="4"/>
    <n v="4"/>
    <s v="Santhosh&amp;Anudeep"/>
    <s v="3h"/>
    <s v="Job Training"/>
    <d v="2018-04-04T00:00:00"/>
    <d v="2018-04-07T00:00:00"/>
    <s v="Emergency leave"/>
    <n v="3"/>
    <s v="Harish"/>
    <s v="Amelia"/>
    <s v="George"/>
    <d v="2000-07-21T00:00:00"/>
    <d v="2019-10-08T00:00:00"/>
    <n v="0"/>
    <s v="Excellent"/>
    <s v="Worst"/>
    <s v="Worst"/>
    <s v="Better"/>
    <s v="Worst"/>
  </r>
  <r>
    <n v="440"/>
    <s v="L. Kalpana"/>
    <s v="S1816"/>
    <s v="M"/>
    <n v="58"/>
    <s v="Security and Transport"/>
    <s v="Pune"/>
    <s v="India"/>
    <n v="4"/>
    <n v="1"/>
    <n v="5"/>
    <n v="2"/>
    <n v="3"/>
    <n v="3"/>
    <s v="Hemanth&amp;Salomi"/>
    <s v="3h"/>
    <s v="Soft skills Training"/>
    <d v="2018-04-05T00:00:00"/>
    <d v="2018-04-10T00:00:00"/>
    <s v="Maternity/Parental leave"/>
    <n v="35"/>
    <s v="Roy"/>
    <s v="Harry"/>
    <s v="George"/>
    <d v="2000-07-29T00:00:00"/>
    <d v="2019-10-20T00:00:00"/>
    <n v="0"/>
    <s v="Bad"/>
    <s v="Excellent"/>
    <s v="Good"/>
    <s v="Worst"/>
    <s v="Excellent"/>
  </r>
  <r>
    <n v="441"/>
    <s v="G. Uma"/>
    <s v="S1817"/>
    <s v="M"/>
    <n v="41"/>
    <s v="Product Development"/>
    <s v="Hyderabad"/>
    <s v="India"/>
    <n v="4"/>
    <n v="1"/>
    <n v="5"/>
    <n v="4"/>
    <n v="3.5"/>
    <n v="3.5"/>
    <s v="Hemanth&amp;Salomi"/>
    <s v="3h"/>
    <s v="Soft skills Training"/>
    <d v="2018-04-06T00:00:00"/>
    <d v="2018-04-12T00:00:00"/>
    <s v="Maternity/Parental leave"/>
    <n v="36"/>
    <s v="Arundathi"/>
    <s v="Jacob"/>
    <s v="George"/>
    <d v="2000-08-06T00:00:00"/>
    <d v="2019-11-01T00:00:00"/>
    <n v="0"/>
    <s v="Worst"/>
    <s v="Good"/>
    <s v="Bad"/>
    <s v="Good"/>
    <s v="Worst"/>
  </r>
  <r>
    <n v="442"/>
    <s v="G. Mamatha"/>
    <s v="S1818"/>
    <s v="F"/>
    <n v="26"/>
    <s v="Accounts and Finance"/>
    <s v="Pune"/>
    <s v="India"/>
    <n v="1"/>
    <n v="2"/>
    <n v="4"/>
    <n v="2"/>
    <n v="2.25"/>
    <n v="2.25"/>
    <s v="Sathish&amp;Azim"/>
    <s v="4h"/>
    <s v="Technical skills Training"/>
    <d v="2018-04-07T00:00:00"/>
    <d v="2018-04-10T00:00:00"/>
    <s v="Maternity/Parental leave"/>
    <n v="33"/>
    <s v="Rajesh"/>
    <s v="Isla"/>
    <s v="George"/>
    <d v="2000-08-14T00:00:00"/>
    <d v="2019-11-13T00:00:00"/>
    <n v="0"/>
    <s v="Worst"/>
    <s v="Bad"/>
    <s v="Better"/>
    <s v="Better"/>
    <s v="Better"/>
  </r>
  <r>
    <n v="443"/>
    <s v="Baikani Bhargavi"/>
    <s v="S1819"/>
    <s v="M"/>
    <n v="22"/>
    <s v="Security and Transport"/>
    <s v="Caracas"/>
    <s v="Venizuela"/>
    <n v="4"/>
    <n v="1"/>
    <n v="1"/>
    <n v="2"/>
    <n v="2"/>
    <n v="2"/>
    <s v="Sathish&amp;Azim"/>
    <s v="4h"/>
    <s v="Technical skills Training"/>
    <d v="2018-04-08T00:00:00"/>
    <d v="2018-04-15T00:00:00"/>
    <s v="Planned leave"/>
    <n v="7"/>
    <s v="Harika"/>
    <s v="Amelia"/>
    <s v="George"/>
    <d v="2000-08-22T00:00:00"/>
    <d v="2019-11-25T00:00:00"/>
    <n v="0"/>
    <s v="Excellent"/>
    <s v="Good"/>
    <s v="Good"/>
    <s v="Bad"/>
    <s v="Bad"/>
  </r>
  <r>
    <n v="444"/>
    <s v="Bollam Chamasri"/>
    <s v="S1820"/>
    <s v="F"/>
    <n v="45"/>
    <s v="Research and Development"/>
    <s v="Hyderabad"/>
    <s v="India"/>
    <n v="1"/>
    <n v="4"/>
    <n v="5"/>
    <n v="2"/>
    <n v="3"/>
    <n v="3"/>
    <s v="Hemanth&amp;Salomi"/>
    <s v="3h"/>
    <s v="Soft skills Training"/>
    <d v="2018-04-09T00:00:00"/>
    <d v="2018-04-15T00:00:00"/>
    <s v="Emergency leave"/>
    <n v="6"/>
    <s v="Roy"/>
    <s v="Harry"/>
    <s v="George"/>
    <d v="2000-08-30T00:00:00"/>
    <d v="2019-12-07T00:00:00"/>
    <n v="0"/>
    <s v="Better"/>
    <s v="Good"/>
    <s v="Good"/>
    <s v="Good"/>
    <s v="Better"/>
  </r>
  <r>
    <n v="445"/>
    <s v="Boya Sangeetha"/>
    <s v="S1821"/>
    <s v="M"/>
    <n v="30"/>
    <s v="Sales and Marketing"/>
    <s v="Chennai"/>
    <s v="India"/>
    <n v="5"/>
    <n v="4"/>
    <n v="2"/>
    <n v="5"/>
    <n v="4"/>
    <n v="4"/>
    <s v="Santhosh&amp;Anudeep"/>
    <s v="3h"/>
    <s v="Job Training"/>
    <d v="2018-04-10T00:00:00"/>
    <d v="2018-04-12T00:00:00"/>
    <s v="Emergency leave"/>
    <n v="2"/>
    <s v="Hemanth"/>
    <s v="Amelia"/>
    <s v="George"/>
    <d v="2000-09-07T00:00:00"/>
    <d v="2019-12-19T00:00:00"/>
    <n v="0"/>
    <s v="Good"/>
    <s v="Excellent"/>
    <s v="Good"/>
    <s v="Better"/>
    <s v="Better"/>
  </r>
  <r>
    <n v="446"/>
    <s v="Bukya Laxmiparvathi"/>
    <s v="S1822"/>
    <s v="F"/>
    <n v="29"/>
    <s v="IT Services"/>
    <s v="New Delhi"/>
    <s v="India"/>
    <n v="4"/>
    <n v="3"/>
    <n v="5"/>
    <n v="1"/>
    <n v="3.25"/>
    <n v="3.25"/>
    <s v="Hemanth&amp;Salomi"/>
    <s v="3h"/>
    <s v="Soft skills Training"/>
    <d v="2018-04-11T00:00:00"/>
    <d v="2018-04-14T00:00:00"/>
    <s v="Maternity/Parental leave"/>
    <n v="33"/>
    <s v="Rajesh"/>
    <s v="Isla"/>
    <s v="George"/>
    <d v="2000-09-15T00:00:00"/>
    <d v="2019-12-31T00:00:00"/>
    <n v="0"/>
    <s v="Bad"/>
    <s v="Better"/>
    <s v="Excellent"/>
    <s v="Worst"/>
    <s v="Better"/>
  </r>
  <r>
    <n v="447"/>
    <s v="Maheshwaram Narmada"/>
    <s v="S1823"/>
    <s v="F"/>
    <n v="49"/>
    <s v="Security and Transport"/>
    <s v="Jaipur"/>
    <s v="India"/>
    <n v="3"/>
    <n v="1"/>
    <n v="5"/>
    <n v="4"/>
    <n v="3.25"/>
    <n v="3.25"/>
    <s v="Hemanth&amp;Salomi"/>
    <s v="3h"/>
    <s v="Soft skills Training"/>
    <d v="2018-04-12T00:00:00"/>
    <d v="2018-04-16T00:00:00"/>
    <s v="Emergency leave"/>
    <n v="4"/>
    <s v="Harish"/>
    <s v="Amelia"/>
    <s v="George"/>
    <d v="2000-09-23T00:00:00"/>
    <d v="2020-01-12T00:00:00"/>
    <n v="0"/>
    <s v="Worst"/>
    <s v="Worst"/>
    <s v="Excellent"/>
    <s v="Worst"/>
    <s v="Excellent"/>
  </r>
  <r>
    <n v="448"/>
    <s v="Mukkerla Chitanya"/>
    <s v="S1824"/>
    <s v="F"/>
    <n v="27"/>
    <s v="Learning and Development"/>
    <s v="Bengalore"/>
    <s v="India"/>
    <n v="4"/>
    <n v="5"/>
    <n v="2"/>
    <n v="2"/>
    <n v="3.25"/>
    <n v="3.25"/>
    <s v="Hemanth&amp;Salomi"/>
    <s v="3h"/>
    <s v="Soft skills Training"/>
    <d v="2018-04-13T00:00:00"/>
    <d v="2018-04-15T00:00:00"/>
    <s v="Maternity/Parental leave"/>
    <n v="32"/>
    <s v="Lihar"/>
    <s v="Isla"/>
    <s v="George"/>
    <d v="2000-10-01T00:00:00"/>
    <d v="2020-01-24T00:00:00"/>
    <n v="0"/>
    <s v="Bad"/>
    <s v="Bad"/>
    <s v="Bad"/>
    <s v="Good"/>
    <s v="Better"/>
  </r>
  <r>
    <n v="449"/>
    <s v="Nernakanti Ramadevi"/>
    <s v="S1825"/>
    <s v="M"/>
    <n v="25"/>
    <s v="Product Development"/>
    <s v="Bengalore"/>
    <s v="India"/>
    <n v="5"/>
    <n v="3"/>
    <n v="5"/>
    <n v="2"/>
    <n v="3.75"/>
    <n v="3.75"/>
    <s v="Hemanth&amp;Salomi"/>
    <s v="3h"/>
    <s v="Soft skills Training"/>
    <d v="2018-04-14T00:00:00"/>
    <d v="2018-04-16T00:00:00"/>
    <s v="Maternity/Parental leave"/>
    <n v="32"/>
    <s v="Harika"/>
    <s v="Amelia"/>
    <s v="George"/>
    <d v="2000-10-09T00:00:00"/>
    <d v="2020-02-05T00:00:00"/>
    <n v="0"/>
    <s v="Bad"/>
    <s v="Bad"/>
    <s v="Excellent"/>
    <s v="Excellent"/>
    <s v="Excellent"/>
  </r>
  <r>
    <n v="450"/>
    <s v="Podapangi Supriya"/>
    <s v="S1826"/>
    <s v="F"/>
    <n v="46"/>
    <s v="Research and Development"/>
    <s v="Bhopal"/>
    <s v="India"/>
    <n v="2"/>
    <n v="1"/>
    <n v="5"/>
    <n v="1"/>
    <n v="2.25"/>
    <n v="2.25"/>
    <s v="Sathish&amp;Azim"/>
    <s v="4h"/>
    <s v="Technical skills Training"/>
    <d v="2018-04-15T00:00:00"/>
    <d v="2018-04-18T00:00:00"/>
    <s v="Emergency leave"/>
    <n v="3"/>
    <s v="Harish"/>
    <s v="Amelia"/>
    <s v="George"/>
    <d v="2000-10-17T00:00:00"/>
    <d v="2020-02-17T00:00:00"/>
    <n v="0"/>
    <s v="Better"/>
    <s v="Good"/>
    <s v="Worst"/>
    <s v="Excellent"/>
    <s v="Bad"/>
  </r>
  <r>
    <n v="451"/>
    <s v="Vepuri Shruthi"/>
    <s v="S1901"/>
    <s v="F"/>
    <n v="46"/>
    <s v="Sales and Marketing"/>
    <s v="Kolkata"/>
    <s v="India"/>
    <n v="2"/>
    <n v="3"/>
    <n v="4"/>
    <n v="3"/>
    <n v="3"/>
    <n v="3"/>
    <s v="Hemanth&amp;Salomi"/>
    <s v="3h"/>
    <s v="Soft skills Training"/>
    <d v="2018-04-16T00:00:00"/>
    <d v="2018-04-17T00:00:00"/>
    <s v="Maternity/Parental leave"/>
    <n v="31"/>
    <s v="Salomi"/>
    <s v="Harry"/>
    <s v="George"/>
    <d v="2000-10-25T00:00:00"/>
    <d v="2020-02-29T00:00:00"/>
    <n v="0"/>
    <s v="Good"/>
    <s v="Better"/>
    <s v="Excellent"/>
    <s v="Excellent"/>
    <s v="Better"/>
  </r>
  <r>
    <n v="452"/>
    <s v="Anuthula Manasa"/>
    <s v="S1902"/>
    <s v="M"/>
    <n v="22"/>
    <s v="Research and Development"/>
    <s v="Hyderabad"/>
    <s v="India"/>
    <n v="3"/>
    <n v="1"/>
    <n v="1"/>
    <n v="5"/>
    <n v="2.5"/>
    <n v="2.5"/>
    <s v="Sathish&amp;Azim"/>
    <s v="4h"/>
    <s v="Technical skills Training"/>
    <d v="2018-04-17T00:00:00"/>
    <d v="2018-04-18T00:00:00"/>
    <s v="Emergency leave"/>
    <n v="1"/>
    <s v="Rajesh"/>
    <s v="Isla"/>
    <s v="George"/>
    <d v="2000-11-02T00:00:00"/>
    <d v="2020-03-12T00:00:00"/>
    <n v="0"/>
    <s v="Good"/>
    <s v="Better"/>
    <s v="Better"/>
    <s v="Worst"/>
    <s v="Better"/>
  </r>
  <r>
    <n v="453"/>
    <s v="Arpula.Rama"/>
    <s v="S1903"/>
    <s v="M"/>
    <n v="27"/>
    <s v="Product Development"/>
    <s v="Varanasi"/>
    <s v="India"/>
    <n v="3"/>
    <n v="2"/>
    <n v="2"/>
    <n v="3"/>
    <n v="2.5"/>
    <n v="2.5"/>
    <s v="Sathish&amp;Azim"/>
    <s v="4h"/>
    <s v="Technical skills Training"/>
    <d v="2018-04-18T00:00:00"/>
    <d v="2018-04-21T00:00:00"/>
    <s v="Maternity/Parental leave"/>
    <n v="33"/>
    <s v="David"/>
    <s v="Jacob"/>
    <s v="George"/>
    <d v="2000-11-10T00:00:00"/>
    <d v="2020-03-24T00:00:00"/>
    <n v="0"/>
    <s v="Excellent"/>
    <s v="Bad"/>
    <s v="Excellent"/>
    <s v="Good"/>
    <s v="Worst"/>
  </r>
  <r>
    <n v="454"/>
    <s v="Botta Rajeshwari"/>
    <s v="S1904"/>
    <s v="M"/>
    <n v="43"/>
    <s v="Research and Development"/>
    <s v="Mannheim"/>
    <s v="Germany"/>
    <n v="3"/>
    <n v="1"/>
    <n v="2"/>
    <n v="1"/>
    <n v="1.75"/>
    <n v="1.75"/>
    <s v="Sathish&amp;Azim"/>
    <s v="4h"/>
    <s v="Technical skills Training"/>
    <d v="2018-04-19T00:00:00"/>
    <d v="2018-04-26T00:00:00"/>
    <s v="Emergency leave"/>
    <n v="7"/>
    <s v="Aneela"/>
    <s v="Charlie"/>
    <s v="George"/>
    <d v="2000-11-18T00:00:00"/>
    <d v="2020-04-05T00:00:00"/>
    <n v="0"/>
    <s v="Worst"/>
    <s v="Excellent"/>
    <s v="Better"/>
    <s v="Excellent"/>
    <s v="Bad"/>
  </r>
  <r>
    <n v="455"/>
    <s v="Chekka Deepa"/>
    <s v="S1905"/>
    <s v="F"/>
    <n v="36"/>
    <s v="Research and Development"/>
    <s v="Madrid"/>
    <s v="Span"/>
    <n v="2"/>
    <n v="3"/>
    <n v="3"/>
    <n v="2"/>
    <n v="2.5"/>
    <n v="2.5"/>
    <s v="Sathish&amp;Azim"/>
    <s v="4h"/>
    <s v="Technical skills Training"/>
    <d v="2018-04-20T00:00:00"/>
    <d v="2018-04-27T00:00:00"/>
    <s v="Emergency leave"/>
    <n v="7"/>
    <s v="Sathish"/>
    <s v="Charlie"/>
    <s v="George"/>
    <d v="2000-11-26T00:00:00"/>
    <d v="2020-04-17T00:00:00"/>
    <n v="0"/>
    <s v="Better"/>
    <s v="Worst"/>
    <s v="Excellent"/>
    <s v="Good"/>
    <s v="Worst"/>
  </r>
  <r>
    <n v="456"/>
    <s v="Dasari Bhavani"/>
    <s v="S1906"/>
    <s v="M"/>
    <n v="26"/>
    <s v="IT Services"/>
    <s v="Surat"/>
    <s v="India"/>
    <n v="2"/>
    <n v="5"/>
    <n v="1"/>
    <n v="2"/>
    <n v="2.5"/>
    <n v="2.5"/>
    <s v="Sathish&amp;Azim"/>
    <s v="4h"/>
    <s v="Technical skills Training"/>
    <d v="2018-04-21T00:00:00"/>
    <d v="2018-04-23T00:00:00"/>
    <s v="Maternity/Parental leave"/>
    <n v="32"/>
    <s v="Sathish"/>
    <s v="Charlie"/>
    <s v="George"/>
    <d v="2000-12-04T00:00:00"/>
    <d v="2020-04-29T00:00:00"/>
    <n v="0"/>
    <s v="Bad"/>
    <s v="Worst"/>
    <s v="Good"/>
    <s v="Bad"/>
    <s v="Good"/>
  </r>
  <r>
    <n v="457"/>
    <s v="Dhanavath Manjula"/>
    <s v="S1907"/>
    <s v="M"/>
    <n v="23"/>
    <s v="IT Services"/>
    <s v="Berlin"/>
    <s v="Germany"/>
    <n v="4"/>
    <n v="3"/>
    <n v="2"/>
    <n v="3"/>
    <n v="3"/>
    <n v="3"/>
    <s v="Hemanth&amp;Salomi"/>
    <s v="3h"/>
    <s v="Soft skills Training"/>
    <d v="2018-04-22T00:00:00"/>
    <d v="2018-04-27T00:00:00"/>
    <s v="Emergency leave"/>
    <n v="5"/>
    <s v="Harish"/>
    <s v="Amelia"/>
    <s v="George"/>
    <d v="2000-12-12T00:00:00"/>
    <d v="2020-05-11T00:00:00"/>
    <n v="0"/>
    <s v="Bad"/>
    <s v="Excellent"/>
    <s v="Worst"/>
    <s v="Worst"/>
    <s v="Bad"/>
  </r>
  <r>
    <n v="458"/>
    <s v="Enjamuri Ismitha"/>
    <s v="S1908"/>
    <s v="F"/>
    <n v="25"/>
    <s v="Learning and Development"/>
    <s v="Berlin"/>
    <s v="Germany"/>
    <n v="5"/>
    <n v="5"/>
    <n v="1"/>
    <n v="1"/>
    <n v="3"/>
    <n v="3"/>
    <s v="Hemanth&amp;Salomi"/>
    <s v="3h"/>
    <s v="Soft skills Training"/>
    <d v="2018-04-23T00:00:00"/>
    <d v="2018-04-27T00:00:00"/>
    <s v="Maternity/Parental leave"/>
    <n v="34"/>
    <s v="Harika"/>
    <s v="Amelia"/>
    <s v="George"/>
    <d v="2000-12-20T00:00:00"/>
    <d v="2020-05-23T00:00:00"/>
    <n v="0"/>
    <s v="Worst"/>
    <s v="Good"/>
    <s v="Good"/>
    <s v="Good"/>
    <s v="Good"/>
  </r>
  <r>
    <n v="459"/>
    <s v="Kelothu Naveena"/>
    <s v="S1909"/>
    <s v="F"/>
    <n v="41"/>
    <s v="IT Services"/>
    <s v="Chennai"/>
    <s v="India"/>
    <n v="3"/>
    <n v="1"/>
    <n v="3"/>
    <n v="3"/>
    <n v="2.5"/>
    <n v="2.5"/>
    <s v="Sathish&amp;Azim"/>
    <s v="4h"/>
    <s v="Technical skills Training"/>
    <d v="2018-04-24T00:00:00"/>
    <d v="2018-04-25T00:00:00"/>
    <s v="Emergency leave"/>
    <n v="1"/>
    <s v="Anudeep"/>
    <s v="Charlie"/>
    <s v="George"/>
    <d v="2000-12-28T00:00:00"/>
    <d v="2020-06-04T00:00:00"/>
    <n v="0"/>
    <s v="Excellent"/>
    <s v="Excellent"/>
    <s v="Better"/>
    <s v="Good"/>
    <s v="Better"/>
  </r>
  <r>
    <n v="460"/>
    <s v="Korepally Navya"/>
    <s v="S1910"/>
    <s v="F"/>
    <n v="50"/>
    <s v="Learning and Development"/>
    <s v="Walla"/>
    <s v="Poland"/>
    <n v="5"/>
    <n v="1"/>
    <n v="4"/>
    <n v="3"/>
    <n v="3.25"/>
    <n v="3.25"/>
    <s v="Hemanth&amp;Salomi"/>
    <s v="3h"/>
    <s v="Soft skills Training"/>
    <d v="2018-04-25T00:00:00"/>
    <d v="2018-04-29T00:00:00"/>
    <s v="Maternity/Parental leave"/>
    <n v="34"/>
    <s v="Salomi"/>
    <s v="Harry"/>
    <s v="George"/>
    <d v="2001-01-05T00:00:00"/>
    <d v="2020-06-16T00:00:00"/>
    <n v="0"/>
    <s v="Bad"/>
    <s v="Good"/>
    <s v="Good"/>
    <s v="Excellent"/>
    <s v="Bad"/>
  </r>
  <r>
    <n v="461"/>
    <s v="Maraboina Saritha"/>
    <s v="S1911"/>
    <s v="M"/>
    <n v="44"/>
    <s v="Admin Department"/>
    <s v="Caracas"/>
    <s v="Venizuela"/>
    <n v="2"/>
    <n v="4"/>
    <n v="3"/>
    <n v="4"/>
    <n v="3.25"/>
    <n v="3.25"/>
    <s v="Hemanth&amp;Salomi"/>
    <s v="3h"/>
    <s v="Soft skills Training"/>
    <d v="2018-04-26T00:00:00"/>
    <d v="2018-04-27T00:00:00"/>
    <s v="Planned leave"/>
    <n v="1"/>
    <s v="Rishitha"/>
    <s v="Isla"/>
    <s v="George"/>
    <d v="2001-01-13T00:00:00"/>
    <d v="2020-06-28T00:00:00"/>
    <n v="0"/>
    <s v="Good"/>
    <s v="Better"/>
    <s v="Good"/>
    <s v="Worst"/>
    <s v="Worst"/>
  </r>
  <r>
    <n v="462"/>
    <s v="Mukka Revathi"/>
    <s v="S1912"/>
    <s v="F"/>
    <n v="49"/>
    <s v="Product Development"/>
    <s v="Kolkata"/>
    <s v="India"/>
    <n v="1"/>
    <n v="5"/>
    <n v="5"/>
    <n v="5"/>
    <n v="4"/>
    <n v="4"/>
    <s v="Santhosh&amp;Anudeep"/>
    <s v="3h"/>
    <s v="Job Training"/>
    <d v="2018-04-27T00:00:00"/>
    <d v="2018-05-03T00:00:00"/>
    <s v="Emergency leave"/>
    <n v="6"/>
    <s v="Rajesh"/>
    <s v="Isla"/>
    <s v="George"/>
    <d v="2001-01-21T00:00:00"/>
    <d v="2020-07-10T00:00:00"/>
    <n v="0"/>
    <s v="Better"/>
    <s v="Excellent"/>
    <s v="Better"/>
    <s v="Bad"/>
    <s v="Excellent"/>
  </r>
  <r>
    <n v="463"/>
    <s v="Nalla Chaithanya"/>
    <s v="S1913"/>
    <s v="M"/>
    <n v="46"/>
    <s v="Accounts and Finance"/>
    <s v="Walla"/>
    <s v="Poland"/>
    <n v="5"/>
    <n v="2"/>
    <n v="3"/>
    <n v="2"/>
    <n v="3"/>
    <n v="3"/>
    <s v="Hemanth&amp;Salomi"/>
    <s v="3h"/>
    <s v="Soft skills Training"/>
    <d v="2018-04-28T00:00:00"/>
    <d v="2018-05-03T00:00:00"/>
    <s v="Maternity/Parental leave"/>
    <n v="35"/>
    <s v="Harika"/>
    <s v="Amelia"/>
    <s v="George"/>
    <d v="2001-01-29T00:00:00"/>
    <d v="2020-07-22T00:00:00"/>
    <n v="0"/>
    <s v="Good"/>
    <s v="Worst"/>
    <s v="Excellent"/>
    <s v="Excellent"/>
    <s v="Better"/>
  </r>
  <r>
    <n v="464"/>
    <s v="A.Pooja"/>
    <s v="S1914"/>
    <s v="M"/>
    <n v="58"/>
    <s v="Accounts and Finance"/>
    <s v="Bhopal"/>
    <s v="India"/>
    <n v="5"/>
    <n v="3"/>
    <n v="3"/>
    <n v="3"/>
    <n v="3.5"/>
    <n v="3.5"/>
    <s v="Hemanth&amp;Salomi"/>
    <s v="3h"/>
    <s v="Soft skills Training"/>
    <d v="2018-04-29T00:00:00"/>
    <d v="2018-05-06T00:00:00"/>
    <s v="Emergency leave"/>
    <n v="7"/>
    <s v="Harish"/>
    <s v="Amelia"/>
    <s v="George"/>
    <d v="2001-02-06T00:00:00"/>
    <d v="2020-08-03T00:00:00"/>
    <n v="0"/>
    <s v="Worst"/>
    <s v="Excellent"/>
    <s v="Better"/>
    <s v="Good"/>
    <s v="Better"/>
  </r>
  <r>
    <n v="465"/>
    <s v="A.Ashwini"/>
    <s v="S1915"/>
    <s v="M"/>
    <n v="52"/>
    <s v="Sales and Marketing"/>
    <s v="Bhopal"/>
    <s v="India"/>
    <n v="2"/>
    <n v="1"/>
    <n v="3"/>
    <n v="4"/>
    <n v="2.5"/>
    <n v="2.5"/>
    <s v="Sathish&amp;Azim"/>
    <s v="4h"/>
    <s v="Technical skills Training"/>
    <d v="2018-04-30T00:00:00"/>
    <d v="2018-05-02T00:00:00"/>
    <s v="Emergency leave"/>
    <n v="2"/>
    <s v="Harika"/>
    <s v="Amelia"/>
    <s v="George"/>
    <d v="2001-02-14T00:00:00"/>
    <d v="2020-08-15T00:00:00"/>
    <n v="0"/>
    <s v="Excellent"/>
    <s v="Excellent"/>
    <s v="Worst"/>
    <s v="Bad"/>
    <s v="Bad"/>
  </r>
  <r>
    <n v="466"/>
    <s v="B.Bhuvaneshwari"/>
    <s v="S1916"/>
    <s v="M"/>
    <n v="50"/>
    <s v="Research and Development"/>
    <s v="Kochi"/>
    <s v="India"/>
    <n v="2"/>
    <n v="1"/>
    <n v="5"/>
    <n v="2"/>
    <n v="2.5"/>
    <n v="2.5"/>
    <s v="Sathish&amp;Azim"/>
    <s v="4h"/>
    <s v="Technical skills Training"/>
    <d v="2018-05-01T00:00:00"/>
    <d v="2018-05-04T00:00:00"/>
    <s v="Emergency leave"/>
    <n v="3"/>
    <s v="Arundathi"/>
    <s v="Jacob"/>
    <s v="George"/>
    <d v="2001-02-22T00:00:00"/>
    <d v="2020-08-27T00:00:00"/>
    <n v="0"/>
    <s v="Excellent"/>
    <s v="Excellent"/>
    <s v="Worst"/>
    <s v="Worst"/>
    <s v="Good"/>
  </r>
  <r>
    <n v="467"/>
    <s v="B.Vijayalaxmi"/>
    <s v="S1917"/>
    <s v="M"/>
    <n v="48"/>
    <s v="Infrastructures"/>
    <s v="Bengalore"/>
    <s v="India"/>
    <n v="2"/>
    <n v="3"/>
    <n v="3"/>
    <n v="1"/>
    <n v="2.25"/>
    <n v="2.25"/>
    <s v="Sathish&amp;Azim"/>
    <s v="4h"/>
    <s v="Technical skills Training"/>
    <d v="2018-05-02T00:00:00"/>
    <d v="2018-05-05T00:00:00"/>
    <s v="Maternity/Parental leave"/>
    <n v="33"/>
    <s v="Harika"/>
    <s v="Amelia"/>
    <s v="George"/>
    <d v="2001-03-02T00:00:00"/>
    <d v="2020-09-08T00:00:00"/>
    <n v="0"/>
    <s v="Excellent"/>
    <s v="Bad"/>
    <s v="Worst"/>
    <s v="Bad"/>
    <s v="Excellent"/>
  </r>
  <r>
    <n v="468"/>
    <s v="B.Krishnakumari"/>
    <s v="S1918"/>
    <s v="F"/>
    <n v="54"/>
    <s v="Sales and Marketing"/>
    <s v="Kochi"/>
    <s v="India"/>
    <n v="2"/>
    <n v="4"/>
    <n v="5"/>
    <n v="2"/>
    <n v="3.25"/>
    <n v="3.25"/>
    <s v="Hemanth&amp;Salomi"/>
    <s v="3h"/>
    <s v="Soft skills Training"/>
    <d v="2018-05-03T00:00:00"/>
    <d v="2018-05-08T00:00:00"/>
    <s v="Maternity/Parental leave"/>
    <n v="35"/>
    <s v="Harika"/>
    <s v="Amelia"/>
    <s v="George"/>
    <d v="2001-03-10T00:00:00"/>
    <d v="2020-09-20T00:00:00"/>
    <n v="0"/>
    <s v="Worst"/>
    <s v="Better"/>
    <s v="Excellent"/>
    <s v="Better"/>
    <s v="Worst"/>
  </r>
  <r>
    <n v="469"/>
    <s v="B.Sahithi"/>
    <s v="S1919"/>
    <s v="F"/>
    <n v="51"/>
    <s v="Learning and Development"/>
    <s v="Jaipur"/>
    <s v="India"/>
    <n v="3"/>
    <n v="2"/>
    <n v="5"/>
    <n v="1"/>
    <n v="2.75"/>
    <n v="2.75"/>
    <s v="Sathish&amp;Azim"/>
    <s v="4h"/>
    <s v="Technical skills Training"/>
    <d v="2018-05-04T00:00:00"/>
    <d v="2018-05-05T00:00:00"/>
    <s v="Planned leave"/>
    <n v="1"/>
    <s v="David"/>
    <s v="Jacob"/>
    <s v="George"/>
    <d v="2001-03-18T00:00:00"/>
    <d v="2020-10-02T00:00:00"/>
    <n v="0"/>
    <s v="Bad"/>
    <s v="Worst"/>
    <s v="Worst"/>
    <s v="Worst"/>
    <s v="Worst"/>
  </r>
  <r>
    <n v="470"/>
    <s v="Ch.Shanthakumari"/>
    <s v="S1920"/>
    <s v="M"/>
    <n v="53"/>
    <s v="Admin Department"/>
    <s v="New Delhi"/>
    <s v="India"/>
    <n v="3"/>
    <n v="3"/>
    <n v="1"/>
    <n v="2"/>
    <n v="2.25"/>
    <n v="2.25"/>
    <s v="Sathish&amp;Azim"/>
    <s v="4h"/>
    <s v="Technical skills Training"/>
    <d v="2018-05-05T00:00:00"/>
    <d v="2018-05-09T00:00:00"/>
    <s v="Maternity/Parental leave"/>
    <n v="34"/>
    <s v="Roy"/>
    <s v="Harry"/>
    <s v="George"/>
    <d v="2001-03-26T00:00:00"/>
    <d v="2020-10-14T00:00:00"/>
    <n v="0"/>
    <s v="Better"/>
    <s v="Good"/>
    <s v="Worst"/>
    <s v="Worst"/>
    <s v="Bad"/>
  </r>
  <r>
    <n v="471"/>
    <s v="D.Srilatha"/>
    <s v="S1921"/>
    <s v="M"/>
    <n v="58"/>
    <s v="Research and Development"/>
    <s v="Mumbai"/>
    <s v="India"/>
    <n v="5"/>
    <n v="2"/>
    <n v="2"/>
    <n v="1"/>
    <n v="2.5"/>
    <n v="2.5"/>
    <s v="Sathish&amp;Azim"/>
    <s v="4h"/>
    <s v="Technical skills Training"/>
    <d v="2018-05-06T00:00:00"/>
    <d v="2018-05-13T00:00:00"/>
    <s v="Planned leave"/>
    <n v="7"/>
    <s v="Sathish"/>
    <s v="Charlie"/>
    <s v="George"/>
    <d v="2001-04-03T00:00:00"/>
    <d v="2020-10-26T00:00:00"/>
    <n v="0"/>
    <s v="Worst"/>
    <s v="Good"/>
    <s v="Excellent"/>
    <s v="Excellent"/>
    <s v="Worst"/>
  </r>
  <r>
    <n v="472"/>
    <s v="D.Krishnaveni"/>
    <s v="S1922"/>
    <s v="M"/>
    <n v="35"/>
    <s v="Product Development"/>
    <s v="Hyderabad"/>
    <s v="India"/>
    <n v="3"/>
    <n v="3"/>
    <n v="1"/>
    <n v="1"/>
    <n v="2"/>
    <n v="2"/>
    <s v="Sathish&amp;Azim"/>
    <s v="4h"/>
    <s v="Technical skills Training"/>
    <d v="2018-05-07T00:00:00"/>
    <d v="2018-05-14T00:00:00"/>
    <s v="Maternity/Parental leave"/>
    <n v="37"/>
    <s v="Sathish"/>
    <s v="Charlie"/>
    <s v="George"/>
    <d v="2001-04-11T00:00:00"/>
    <d v="2020-11-07T00:00:00"/>
    <n v="0"/>
    <s v="Worst"/>
    <s v="Worst"/>
    <s v="Excellent"/>
    <s v="Excellent"/>
    <s v="Worst"/>
  </r>
  <r>
    <n v="473"/>
    <s v="D.Amala"/>
    <s v="S1923"/>
    <s v="M"/>
    <n v="54"/>
    <s v="Accounts and Finance"/>
    <s v="Berlin"/>
    <s v="Germany"/>
    <n v="1"/>
    <n v="3"/>
    <n v="2"/>
    <n v="4"/>
    <n v="2.5"/>
    <n v="2.5"/>
    <s v="Sathish&amp;Azim"/>
    <s v="4h"/>
    <s v="Technical skills Training"/>
    <d v="2018-05-08T00:00:00"/>
    <d v="2018-05-10T00:00:00"/>
    <s v="Emergency leave"/>
    <n v="2"/>
    <s v="Harika"/>
    <s v="Amelia"/>
    <s v="George"/>
    <d v="2001-04-19T00:00:00"/>
    <d v="2020-11-19T00:00:00"/>
    <n v="0"/>
    <s v="Good"/>
    <s v="Worst"/>
    <s v="Excellent"/>
    <s v="Better"/>
    <s v="Bad"/>
  </r>
  <r>
    <n v="474"/>
    <s v="J.Sandhya"/>
    <s v="S1924"/>
    <s v="F"/>
    <n v="49"/>
    <s v="Security and Transport"/>
    <s v="Walla"/>
    <s v="Poland"/>
    <n v="1"/>
    <n v="2"/>
    <n v="5"/>
    <n v="4"/>
    <n v="3"/>
    <n v="3"/>
    <s v="Hemanth&amp;Salomi"/>
    <s v="3h"/>
    <s v="Soft skills Training"/>
    <d v="2018-05-09T00:00:00"/>
    <d v="2018-05-16T00:00:00"/>
    <s v="Emergency leave"/>
    <n v="7"/>
    <s v="Roy"/>
    <s v="Harry"/>
    <s v="George"/>
    <d v="2001-04-27T00:00:00"/>
    <d v="2020-12-01T00:00:00"/>
    <n v="0"/>
    <s v="Better"/>
    <s v="Better"/>
    <s v="Worst"/>
    <s v="Good"/>
    <s v="Good"/>
  </r>
  <r>
    <n v="475"/>
    <s v="K.Nuthana"/>
    <s v="S1925"/>
    <s v="F"/>
    <n v="56"/>
    <s v="Infrastructures"/>
    <s v="Kolkata"/>
    <s v="India"/>
    <n v="3"/>
    <n v="4"/>
    <n v="5"/>
    <n v="3"/>
    <n v="3.75"/>
    <n v="3.75"/>
    <s v="Hemanth&amp;Salomi"/>
    <s v="3h"/>
    <s v="Soft skills Training"/>
    <d v="2018-05-10T00:00:00"/>
    <d v="2018-05-13T00:00:00"/>
    <s v="Emergency leave"/>
    <n v="3"/>
    <s v="David"/>
    <s v="Jacob"/>
    <s v="George"/>
    <d v="2001-05-05T00:00:00"/>
    <d v="2020-12-13T00:00:00"/>
    <n v="0"/>
    <s v="Better"/>
    <s v="Worst"/>
    <s v="Worst"/>
    <s v="Better"/>
    <s v="Good"/>
  </r>
  <r>
    <n v="476"/>
    <s v="K.Swathi"/>
    <s v="S1926"/>
    <s v="M"/>
    <n v="53"/>
    <s v="IT Services"/>
    <s v="Hyderabad"/>
    <s v="India"/>
    <n v="4"/>
    <n v="5"/>
    <n v="4"/>
    <n v="5"/>
    <n v="4.5"/>
    <n v="4.5"/>
    <s v="Santhosh&amp;Anudeep"/>
    <s v="3h"/>
    <s v="Job Training"/>
    <d v="2018-05-11T00:00:00"/>
    <d v="2018-05-16T00:00:00"/>
    <s v="Emergency leave"/>
    <n v="5"/>
    <s v="Anudeep"/>
    <s v="Charlie"/>
    <s v="George"/>
    <d v="2001-05-13T00:00:00"/>
    <d v="2020-12-25T00:00:00"/>
    <n v="0"/>
    <s v="Good"/>
    <s v="Worst"/>
    <s v="Good"/>
    <s v="Better"/>
    <s v="Bad"/>
  </r>
  <r>
    <n v="477"/>
    <s v="M.Kaveri"/>
    <s v="S1927"/>
    <s v="F"/>
    <n v="22"/>
    <s v="HR"/>
    <s v="Mumbai"/>
    <s v="India"/>
    <n v="3"/>
    <n v="4"/>
    <n v="4"/>
    <n v="1"/>
    <n v="3"/>
    <n v="3"/>
    <s v="Hemanth&amp;Salomi"/>
    <s v="3h"/>
    <s v="Soft skills Training"/>
    <d v="2018-05-12T00:00:00"/>
    <d v="2018-05-18T00:00:00"/>
    <s v="Maternity/Parental leave"/>
    <n v="36"/>
    <s v="Santhosh"/>
    <s v="Harry"/>
    <s v="George"/>
    <d v="2001-05-21T00:00:00"/>
    <d v="2021-01-06T00:00:00"/>
    <n v="0"/>
    <s v="Worst"/>
    <s v="Worst"/>
    <s v="Bad"/>
    <s v="Bad"/>
    <s v="Excellent"/>
  </r>
  <r>
    <n v="478"/>
    <s v="M.Pavithra"/>
    <s v="S1928"/>
    <s v="F"/>
    <n v="33"/>
    <s v="Admin Department"/>
    <s v="Caracas"/>
    <s v="Venizuela"/>
    <n v="4"/>
    <n v="4"/>
    <n v="5"/>
    <n v="1"/>
    <n v="3.5"/>
    <n v="3.5"/>
    <s v="Hemanth&amp;Salomi"/>
    <s v="3h"/>
    <s v="Soft skills Training"/>
    <d v="2018-05-13T00:00:00"/>
    <d v="2018-05-17T00:00:00"/>
    <s v="Maternity/Parental leave"/>
    <n v="34"/>
    <s v="Salomi"/>
    <s v="Harry"/>
    <s v="George"/>
    <d v="2001-05-29T00:00:00"/>
    <d v="2021-01-18T00:00:00"/>
    <n v="0"/>
    <s v="Good"/>
    <s v="Better"/>
    <s v="Bad"/>
    <s v="Good"/>
    <s v="Excellent"/>
  </r>
  <r>
    <n v="479"/>
    <s v="M.Uma"/>
    <s v="S1929"/>
    <s v="F"/>
    <n v="46"/>
    <s v="Security and Transport"/>
    <s v="New Delhi"/>
    <s v="India"/>
    <n v="5"/>
    <n v="2"/>
    <n v="5"/>
    <n v="4"/>
    <n v="4"/>
    <n v="4"/>
    <s v="Santhosh&amp;Anudeep"/>
    <s v="3h"/>
    <s v="Job Training"/>
    <d v="2018-05-14T00:00:00"/>
    <d v="2018-05-18T00:00:00"/>
    <s v="Emergency leave"/>
    <n v="4"/>
    <s v="Rishitha"/>
    <s v="Isla"/>
    <s v="George"/>
    <d v="2001-06-06T00:00:00"/>
    <d v="2021-01-30T00:00:00"/>
    <n v="0"/>
    <s v="Bad"/>
    <s v="Good"/>
    <s v="Good"/>
    <s v="Good"/>
    <s v="Excellent"/>
  </r>
  <r>
    <n v="480"/>
    <s v="N.Pravalika"/>
    <s v="S1930"/>
    <s v="M"/>
    <n v="44"/>
    <s v="Accounts and Finance"/>
    <s v="Hyderabad"/>
    <s v="India"/>
    <n v="2"/>
    <n v="1"/>
    <n v="4"/>
    <n v="4"/>
    <n v="2.75"/>
    <n v="2.75"/>
    <s v="Sathish&amp;Azim"/>
    <s v="4h"/>
    <s v="Technical skills Training"/>
    <d v="2018-05-15T00:00:00"/>
    <d v="2018-05-16T00:00:00"/>
    <s v="Planned leave"/>
    <n v="1"/>
    <s v="Harish"/>
    <s v="Amelia"/>
    <s v="George"/>
    <d v="2001-06-14T00:00:00"/>
    <d v="2021-02-11T00:00:00"/>
    <n v="0"/>
    <s v="Better"/>
    <s v="Better"/>
    <s v="Good"/>
    <s v="Excellent"/>
    <s v="Excellent"/>
  </r>
  <r>
    <n v="481"/>
    <s v="P.Kaveri"/>
    <s v="S1931"/>
    <s v="M"/>
    <n v="27"/>
    <s v="Security and Transport"/>
    <s v="New Delhi"/>
    <s v="India"/>
    <n v="1"/>
    <n v="4"/>
    <n v="2"/>
    <n v="5"/>
    <n v="3"/>
    <n v="3"/>
    <s v="Hemanth&amp;Salomi"/>
    <s v="3h"/>
    <s v="Soft skills Training"/>
    <d v="2018-05-16T00:00:00"/>
    <d v="2018-05-20T00:00:00"/>
    <s v="Maternity/Parental leave"/>
    <n v="34"/>
    <s v="Harish"/>
    <s v="Amelia"/>
    <s v="George"/>
    <d v="2001-06-22T00:00:00"/>
    <d v="2021-02-23T00:00:00"/>
    <n v="0"/>
    <s v="Excellent"/>
    <s v="Worst"/>
    <s v="Good"/>
    <s v="Good"/>
    <s v="Bad"/>
  </r>
  <r>
    <n v="482"/>
    <s v="P.Malleshwari"/>
    <s v="S1932"/>
    <s v="M"/>
    <n v="38"/>
    <s v="Infrastructures"/>
    <s v="Kolkata"/>
    <s v="India"/>
    <n v="3"/>
    <n v="3"/>
    <n v="5"/>
    <n v="1"/>
    <n v="3"/>
    <n v="3"/>
    <s v="Hemanth&amp;Salomi"/>
    <s v="3h"/>
    <s v="Soft skills Training"/>
    <d v="2018-05-17T00:00:00"/>
    <d v="2018-05-20T00:00:00"/>
    <s v="Maternity/Parental leave"/>
    <n v="33"/>
    <s v="Lihar"/>
    <s v="Isla"/>
    <s v="George"/>
    <d v="2001-06-30T00:00:00"/>
    <d v="2021-03-07T00:00:00"/>
    <n v="0"/>
    <s v="Better"/>
    <s v="Good"/>
    <s v="Worst"/>
    <s v="Good"/>
    <s v="Better"/>
  </r>
  <r>
    <n v="483"/>
    <s v="R.Priyanka"/>
    <s v="S1933"/>
    <s v="F"/>
    <n v="44"/>
    <s v="Product Development"/>
    <s v="Pune"/>
    <s v="India"/>
    <n v="3"/>
    <n v="3"/>
    <n v="1"/>
    <n v="2"/>
    <n v="2.25"/>
    <n v="2.25"/>
    <s v="Sathish&amp;Azim"/>
    <s v="4h"/>
    <s v="Technical skills Training"/>
    <d v="2018-05-18T00:00:00"/>
    <d v="2018-05-21T00:00:00"/>
    <s v="Planned leave"/>
    <n v="3"/>
    <s v="Sathish"/>
    <s v="Charlie"/>
    <s v="George"/>
    <d v="2001-07-08T00:00:00"/>
    <d v="2021-03-19T00:00:00"/>
    <n v="0"/>
    <s v="Bad"/>
    <s v="Better"/>
    <s v="Good"/>
    <s v="Bad"/>
    <s v="Excellent"/>
  </r>
  <r>
    <n v="484"/>
    <s v="R.Prashanthi"/>
    <s v="S1934"/>
    <s v="F"/>
    <n v="22"/>
    <s v="Accounts and Finance"/>
    <s v="Surat"/>
    <s v="India"/>
    <n v="4"/>
    <n v="5"/>
    <n v="3"/>
    <n v="4"/>
    <n v="4"/>
    <n v="4"/>
    <s v="Santhosh&amp;Anudeep"/>
    <s v="3h"/>
    <s v="Job Training"/>
    <d v="2018-05-19T00:00:00"/>
    <d v="2018-05-21T00:00:00"/>
    <s v="Maternity/Parental leave"/>
    <n v="32"/>
    <s v="Arundathi"/>
    <s v="Jacob"/>
    <s v="George"/>
    <d v="2001-07-16T00:00:00"/>
    <d v="2021-03-31T00:00:00"/>
    <n v="0"/>
    <s v="Bad"/>
    <s v="Better"/>
    <s v="Good"/>
    <s v="Good"/>
    <s v="Bad"/>
  </r>
  <r>
    <n v="485"/>
    <s v="V.Vennela"/>
    <s v="S1935"/>
    <s v="M"/>
    <n v="45"/>
    <s v="Learning and Development"/>
    <s v="Lisboa"/>
    <s v="Portugal"/>
    <n v="5"/>
    <n v="5"/>
    <n v="1"/>
    <n v="3"/>
    <n v="3.5"/>
    <n v="3.5"/>
    <s v="Hemanth&amp;Salomi"/>
    <s v="3h"/>
    <s v="Soft skills Training"/>
    <d v="2018-05-20T00:00:00"/>
    <d v="2018-05-25T00:00:00"/>
    <s v="Maternity/Parental leave"/>
    <n v="35"/>
    <s v="Sathish"/>
    <s v="Charlie"/>
    <s v="George"/>
    <d v="2001-07-24T00:00:00"/>
    <d v="2021-04-12T00:00:00"/>
    <n v="0"/>
    <s v="Excellent"/>
    <s v="Good"/>
    <s v="Better"/>
    <s v="Bad"/>
    <s v="Better"/>
  </r>
  <r>
    <n v="486"/>
    <s v="V.Sowjanya"/>
    <s v="S1936"/>
    <s v="F"/>
    <n v="46"/>
    <s v="Sales and Marketing"/>
    <s v="Surat"/>
    <s v="India"/>
    <n v="5"/>
    <n v="4"/>
    <n v="1"/>
    <n v="2"/>
    <n v="3"/>
    <n v="3"/>
    <s v="Hemanth&amp;Salomi"/>
    <s v="3h"/>
    <s v="Soft skills Training"/>
    <d v="2018-05-21T00:00:00"/>
    <d v="2018-05-27T00:00:00"/>
    <s v="Planned leave"/>
    <n v="6"/>
    <s v="David"/>
    <s v="Jacob"/>
    <s v="George"/>
    <d v="2001-08-01T00:00:00"/>
    <d v="2021-04-24T00:00:00"/>
    <n v="0"/>
    <s v="Bad"/>
    <s v="Bad"/>
    <s v="Good"/>
    <s v="Good"/>
    <s v="Worst"/>
  </r>
  <r>
    <n v="487"/>
    <s v="V.Mrudula"/>
    <s v="S1937"/>
    <s v="M"/>
    <n v="45"/>
    <s v="Learning and Development"/>
    <s v="Caracas"/>
    <s v="Venizuela"/>
    <n v="2"/>
    <n v="1"/>
    <n v="4"/>
    <n v="5"/>
    <n v="3"/>
    <n v="3"/>
    <s v="Hemanth&amp;Salomi"/>
    <s v="3h"/>
    <s v="Soft skills Training"/>
    <d v="2018-05-22T00:00:00"/>
    <d v="2018-05-23T00:00:00"/>
    <s v="Maternity/Parental leave"/>
    <n v="31"/>
    <s v="Harish"/>
    <s v="Amelia"/>
    <s v="George"/>
    <d v="2001-08-09T00:00:00"/>
    <d v="2021-05-06T00:00:00"/>
    <n v="0"/>
    <s v="Good"/>
    <s v="Worst"/>
    <s v="Excellent"/>
    <s v="Bad"/>
    <s v="Better"/>
  </r>
  <r>
    <n v="488"/>
    <s v="V.Bhavani"/>
    <s v="S1938"/>
    <s v="M"/>
    <n v="24"/>
    <s v="Accounts and Finance"/>
    <s v="New Delhi"/>
    <s v="India"/>
    <n v="5"/>
    <n v="3"/>
    <n v="5"/>
    <n v="2"/>
    <n v="3.75"/>
    <n v="3.75"/>
    <s v="Hemanth&amp;Salomi"/>
    <s v="3h"/>
    <s v="Soft skills Training"/>
    <d v="2018-05-23T00:00:00"/>
    <d v="2018-05-24T00:00:00"/>
    <s v="Emergency leave"/>
    <n v="1"/>
    <s v="Roy"/>
    <s v="Harry"/>
    <s v="George"/>
    <d v="2001-08-17T00:00:00"/>
    <d v="2021-05-18T00:00:00"/>
    <n v="0"/>
    <s v="Better"/>
    <s v="Worst"/>
    <s v="Better"/>
    <s v="Worst"/>
    <s v="Better"/>
  </r>
  <r>
    <n v="489"/>
    <s v="N.Sowjanya"/>
    <s v="S1939"/>
    <s v="F"/>
    <n v="51"/>
    <s v="HR"/>
    <s v="Kochi"/>
    <s v="India"/>
    <n v="1"/>
    <n v="1"/>
    <n v="2"/>
    <n v="4"/>
    <n v="2"/>
    <n v="2"/>
    <s v="Sathish&amp;Azim"/>
    <s v="4h"/>
    <s v="Technical skills Training"/>
    <d v="2018-05-24T00:00:00"/>
    <d v="2018-05-31T00:00:00"/>
    <s v="Emergency leave"/>
    <n v="7"/>
    <s v="Hemanth"/>
    <s v="Amelia"/>
    <s v="George"/>
    <d v="2001-08-25T00:00:00"/>
    <d v="2021-05-30T00:00:00"/>
    <n v="0"/>
    <s v="Bad"/>
    <s v="Excellent"/>
    <s v="Better"/>
    <s v="Bad"/>
    <s v="Good"/>
  </r>
  <r>
    <n v="490"/>
    <s v="A.Kalyani"/>
    <s v="S2001"/>
    <s v="F"/>
    <n v="41"/>
    <s v="HR"/>
    <s v="New Delhi"/>
    <s v="India"/>
    <n v="2"/>
    <n v="4"/>
    <n v="1"/>
    <n v="4"/>
    <n v="2.75"/>
    <n v="2.75"/>
    <s v="Sathish&amp;Azim"/>
    <s v="4h"/>
    <s v="Technical skills Training"/>
    <d v="2018-05-25T00:00:00"/>
    <d v="2018-05-27T00:00:00"/>
    <s v="Maternity/Parental leave"/>
    <n v="32"/>
    <s v="Aneela"/>
    <s v="Charlie"/>
    <s v="George"/>
    <d v="2001-09-02T00:00:00"/>
    <d v="2021-06-11T00:00:00"/>
    <n v="0"/>
    <s v="Good"/>
    <s v="Excellent"/>
    <s v="Better"/>
    <s v="Good"/>
    <s v="Good"/>
  </r>
  <r>
    <n v="491"/>
    <s v="B.Sindhuja"/>
    <s v="S2002"/>
    <s v="M"/>
    <n v="49"/>
    <s v="IT Services"/>
    <s v="Lisboa"/>
    <s v="Portugal"/>
    <n v="4"/>
    <n v="1"/>
    <n v="3"/>
    <n v="5"/>
    <n v="3.25"/>
    <n v="3.25"/>
    <s v="Hemanth&amp;Salomi"/>
    <s v="3h"/>
    <s v="Soft skills Training"/>
    <d v="2018-05-26T00:00:00"/>
    <d v="2018-05-31T00:00:00"/>
    <s v="Planned leave"/>
    <n v="5"/>
    <s v="David"/>
    <s v="Jacob"/>
    <s v="George"/>
    <d v="2001-09-10T00:00:00"/>
    <d v="2021-06-23T00:00:00"/>
    <n v="0"/>
    <s v="Good"/>
    <s v="Worst"/>
    <s v="Better"/>
    <s v="Excellent"/>
    <s v="Excellent"/>
  </r>
  <r>
    <n v="492"/>
    <s v="B.Ramadevi"/>
    <s v="S2003"/>
    <s v="F"/>
    <n v="54"/>
    <s v="IT Services"/>
    <s v="Hyderabad"/>
    <s v="India"/>
    <n v="2"/>
    <n v="3"/>
    <n v="2"/>
    <n v="4"/>
    <n v="2.75"/>
    <n v="2.75"/>
    <s v="Sathish&amp;Azim"/>
    <s v="4h"/>
    <s v="Technical skills Training"/>
    <d v="2018-05-27T00:00:00"/>
    <d v="2018-05-28T00:00:00"/>
    <s v="Emergency leave"/>
    <n v="1"/>
    <s v="Aneela"/>
    <s v="Charlie"/>
    <s v="George"/>
    <d v="2001-09-18T00:00:00"/>
    <d v="2021-07-05T00:00:00"/>
    <n v="0"/>
    <s v="Better"/>
    <s v="Good"/>
    <s v="Worst"/>
    <s v="Better"/>
    <s v="Excellent"/>
  </r>
  <r>
    <n v="493"/>
    <s v="Ch.Sony"/>
    <s v="S2004"/>
    <s v="M"/>
    <n v="46"/>
    <s v="Sales and Marketing"/>
    <s v="Kolkata"/>
    <s v="India"/>
    <n v="4"/>
    <n v="3"/>
    <n v="2"/>
    <n v="3"/>
    <n v="3"/>
    <n v="3"/>
    <s v="Hemanth&amp;Salomi"/>
    <s v="3h"/>
    <s v="Soft skills Training"/>
    <d v="2018-05-28T00:00:00"/>
    <d v="2018-05-31T00:00:00"/>
    <s v="Emergency leave"/>
    <n v="3"/>
    <s v="Rishitha"/>
    <s v="Isla"/>
    <s v="George"/>
    <d v="2001-09-26T00:00:00"/>
    <d v="2021-07-17T00:00:00"/>
    <n v="0"/>
    <s v="Good"/>
    <s v="Bad"/>
    <s v="Good"/>
    <s v="Bad"/>
    <s v="Excellent"/>
  </r>
  <r>
    <n v="494"/>
    <s v="D.Shirisha"/>
    <s v="S2005"/>
    <s v="F"/>
    <n v="39"/>
    <s v="Infrastructures"/>
    <s v="Bhopal"/>
    <s v="India"/>
    <n v="5"/>
    <n v="4"/>
    <n v="5"/>
    <n v="3"/>
    <n v="4.25"/>
    <n v="4.25"/>
    <s v="Santhosh&amp;Anudeep"/>
    <s v="3h"/>
    <s v="Job Training"/>
    <d v="2018-05-29T00:00:00"/>
    <d v="2018-06-03T00:00:00"/>
    <s v="Emergency leave"/>
    <n v="5"/>
    <s v="Anudeep"/>
    <s v="Charlie"/>
    <s v="George"/>
    <d v="2001-10-04T00:00:00"/>
    <d v="2021-07-29T00:00:00"/>
    <n v="0"/>
    <s v="Worst"/>
    <s v="Good"/>
    <s v="Worst"/>
    <s v="Excellent"/>
    <s v="Excellent"/>
  </r>
  <r>
    <n v="495"/>
    <s v="K.Swetha"/>
    <s v="S2006"/>
    <s v="F"/>
    <n v="36"/>
    <s v="IT Services"/>
    <s v="Pune"/>
    <s v="India"/>
    <n v="5"/>
    <n v="5"/>
    <n v="4"/>
    <n v="1"/>
    <n v="3.75"/>
    <n v="3.75"/>
    <s v="Hemanth&amp;Salomi"/>
    <s v="3h"/>
    <s v="Soft skills Training"/>
    <d v="2018-05-30T00:00:00"/>
    <d v="2018-06-02T00:00:00"/>
    <s v="Emergency leave"/>
    <n v="3"/>
    <s v="Salomi"/>
    <s v="Harry"/>
    <s v="George"/>
    <d v="2001-10-12T00:00:00"/>
    <d v="2021-08-10T00:00:00"/>
    <n v="0"/>
    <s v="Excellent"/>
    <s v="Good"/>
    <s v="Excellent"/>
    <s v="Excellent"/>
    <s v="Excellent"/>
  </r>
  <r>
    <n v="496"/>
    <s v="M.Raashi"/>
    <s v="S2007"/>
    <s v="M"/>
    <n v="42"/>
    <s v="Security and Transport"/>
    <s v="Jaipur"/>
    <s v="India"/>
    <n v="4"/>
    <n v="4"/>
    <n v="5"/>
    <n v="5"/>
    <n v="4.5"/>
    <n v="4.5"/>
    <s v="Santhosh&amp;Anudeep"/>
    <s v="3h"/>
    <s v="Job Training"/>
    <d v="2018-05-31T00:00:00"/>
    <d v="2018-06-02T00:00:00"/>
    <s v="Emergency leave"/>
    <n v="2"/>
    <s v="Aneela"/>
    <s v="Charlie"/>
    <s v="George"/>
    <d v="2001-10-20T00:00:00"/>
    <d v="2021-08-22T00:00:00"/>
    <n v="0"/>
    <s v="Better"/>
    <s v="Good"/>
    <s v="Good"/>
    <s v="Bad"/>
    <s v="Good"/>
  </r>
  <r>
    <n v="497"/>
    <s v="M.Nagendra"/>
    <s v="S2008"/>
    <s v="M"/>
    <n v="30"/>
    <s v="Research and Development"/>
    <s v="Hyderabad"/>
    <s v="India"/>
    <n v="5"/>
    <n v="2"/>
    <n v="2"/>
    <n v="2"/>
    <n v="2.75"/>
    <n v="2.75"/>
    <s v="Sathish&amp;Azim"/>
    <s v="4h"/>
    <s v="Technical skills Training"/>
    <d v="2018-06-01T00:00:00"/>
    <d v="2018-06-07T00:00:00"/>
    <s v="Emergency leave"/>
    <n v="6"/>
    <s v="Arundathi"/>
    <s v="Jacob"/>
    <s v="George"/>
    <d v="2001-10-28T00:00:00"/>
    <d v="2021-09-03T00:00:00"/>
    <n v="0"/>
    <s v="Bad"/>
    <s v="Good"/>
    <s v="Bad"/>
    <s v="Better"/>
    <s v="Worst"/>
  </r>
  <r>
    <n v="498"/>
    <s v="N.Anusha"/>
    <s v="S2009"/>
    <s v="M"/>
    <n v="30"/>
    <s v="Accounts and Finance"/>
    <s v="Luknow"/>
    <s v="India"/>
    <n v="5"/>
    <n v="5"/>
    <n v="5"/>
    <n v="5"/>
    <n v="5"/>
    <n v="5"/>
    <s v="David&amp;Lihar"/>
    <s v="2h"/>
    <s v="Promotional Training"/>
    <d v="2018-06-02T00:00:00"/>
    <d v="2018-06-09T00:00:00"/>
    <s v="Emergency leave"/>
    <n v="7"/>
    <s v="David"/>
    <s v="Jacob"/>
    <s v="George"/>
    <d v="2001-11-05T00:00:00"/>
    <d v="2021-09-15T00:00:00"/>
    <n v="0"/>
    <s v="Better"/>
    <s v="Excellent"/>
    <s v="Excellent"/>
    <s v="Better"/>
    <s v="Excellent"/>
  </r>
  <r>
    <n v="499"/>
    <s v="P.Neelavathi"/>
    <s v="S2010"/>
    <s v="F"/>
    <n v="47"/>
    <s v="IT Services"/>
    <s v="Lisboa"/>
    <s v="Portugal"/>
    <n v="1"/>
    <n v="2"/>
    <n v="2"/>
    <n v="4"/>
    <n v="2.25"/>
    <n v="2.25"/>
    <s v="Sathish&amp;Azim"/>
    <s v="4h"/>
    <s v="Technical skills Training"/>
    <d v="2018-06-03T00:00:00"/>
    <d v="2018-06-09T00:00:00"/>
    <s v="Emergency leave"/>
    <n v="6"/>
    <s v="Rishitha"/>
    <s v="Isla"/>
    <s v="George"/>
    <d v="2001-11-13T00:00:00"/>
    <d v="2021-09-27T00:00:00"/>
    <n v="0"/>
    <s v="Worst"/>
    <s v="Bad"/>
    <s v="Good"/>
    <s v="Excellent"/>
    <s v="Bad"/>
  </r>
  <r>
    <n v="500"/>
    <s v="P.Padmavathi"/>
    <s v="S2011"/>
    <s v="F"/>
    <n v="32"/>
    <s v="Research and Development"/>
    <s v="Caracas"/>
    <s v="Venizuela"/>
    <n v="2"/>
    <n v="4"/>
    <n v="5"/>
    <n v="3"/>
    <n v="3.5"/>
    <n v="3.5"/>
    <s v="Hemanth&amp;Salomi"/>
    <s v="3h"/>
    <s v="Soft skills Training"/>
    <d v="2018-06-04T00:00:00"/>
    <d v="2018-06-10T00:00:00"/>
    <s v="Emergency leave"/>
    <n v="6"/>
    <s v="Aneela"/>
    <s v="Charlie"/>
    <s v="George"/>
    <d v="2001-11-21T00:00:00"/>
    <d v="2021-10-09T00:00:00"/>
    <n v="0"/>
    <s v="Worst"/>
    <s v="Excellent"/>
    <s v="Worst"/>
    <s v="Excellent"/>
    <s v="Worst"/>
  </r>
  <r>
    <n v="501"/>
    <s v="P.Sony"/>
    <s v="S2012"/>
    <s v="M"/>
    <n v="29"/>
    <s v="Research and Development"/>
    <s v="Hyderabad"/>
    <s v="India"/>
    <n v="1"/>
    <n v="1"/>
    <n v="1"/>
    <n v="3"/>
    <n v="1.5"/>
    <n v="1.5"/>
    <s v="Sathish&amp;Azim"/>
    <s v="4h"/>
    <s v="Technical skills Training"/>
    <d v="2018-06-05T00:00:00"/>
    <d v="2018-06-06T00:00:00"/>
    <s v="Emergency leave"/>
    <n v="1"/>
    <s v="Roy"/>
    <s v="Harry"/>
    <s v="George"/>
    <d v="2001-11-29T00:00:00"/>
    <d v="2021-10-21T00:00:00"/>
    <n v="0"/>
    <s v="Bad"/>
    <s v="Excellent"/>
    <s v="Worst"/>
    <s v="Worst"/>
    <s v="Bad"/>
  </r>
  <r>
    <n v="502"/>
    <s v="Sk.Shabeera Begum"/>
    <s v="S2013"/>
    <s v="M"/>
    <n v="25"/>
    <s v="Security and Transport"/>
    <s v="Kochi"/>
    <s v="India"/>
    <n v="1"/>
    <n v="4"/>
    <n v="4"/>
    <n v="3"/>
    <n v="3"/>
    <n v="3"/>
    <s v="Hemanth&amp;Salomi"/>
    <s v="3h"/>
    <s v="Soft skills Training"/>
    <d v="2018-06-06T00:00:00"/>
    <d v="2018-06-11T00:00:00"/>
    <s v="Planned leave"/>
    <n v="5"/>
    <s v="Salomi"/>
    <s v="Harry"/>
    <s v="George"/>
    <d v="2001-12-07T00:00:00"/>
    <d v="2021-11-02T00:00:00"/>
    <n v="0"/>
    <s v="Better"/>
    <s v="Bad"/>
    <s v="Excellent"/>
    <s v="Worst"/>
    <s v="Excellent"/>
  </r>
  <r>
    <n v="503"/>
    <s v="S.Ramya"/>
    <s v="S2014"/>
    <s v="F"/>
    <n v="58"/>
    <s v="Sales and Marketing"/>
    <s v="Caracas"/>
    <s v="Venizuela"/>
    <n v="1"/>
    <n v="5"/>
    <n v="2"/>
    <n v="4"/>
    <n v="3"/>
    <n v="3"/>
    <s v="Hemanth&amp;Salomi"/>
    <s v="3h"/>
    <s v="Soft skills Training"/>
    <d v="2018-06-07T00:00:00"/>
    <d v="2018-06-10T00:00:00"/>
    <s v="Planned leave"/>
    <n v="3"/>
    <s v="Aneela"/>
    <s v="Charlie"/>
    <s v="George"/>
    <d v="2001-12-15T00:00:00"/>
    <d v="2021-11-14T00:00:00"/>
    <n v="0"/>
    <s v="Good"/>
    <s v="Bad"/>
    <s v="Better"/>
    <s v="Excellent"/>
    <s v="Excellent"/>
  </r>
  <r>
    <n v="504"/>
    <s v="T.Sravani"/>
    <s v="S2015"/>
    <s v="F"/>
    <n v="22"/>
    <s v="Infrastructures"/>
    <s v="Berlin"/>
    <s v="Germany"/>
    <n v="1"/>
    <n v="3"/>
    <n v="1"/>
    <n v="4"/>
    <n v="2.25"/>
    <n v="2.25"/>
    <s v="Sathish&amp;Azim"/>
    <s v="4h"/>
    <s v="Technical skills Training"/>
    <d v="2018-06-08T00:00:00"/>
    <d v="2018-06-15T00:00:00"/>
    <s v="Maternity/Parental leave"/>
    <n v="37"/>
    <s v="Azim"/>
    <s v="Jacob"/>
    <s v="George"/>
    <d v="2001-12-23T00:00:00"/>
    <d v="2021-11-26T00:00:00"/>
    <n v="0"/>
    <s v="Excellent"/>
    <s v="Good"/>
    <s v="Better"/>
    <s v="Better"/>
    <s v="Worst"/>
  </r>
  <r>
    <n v="505"/>
    <s v="Y.Upendra"/>
    <s v="S2016"/>
    <s v="M"/>
    <n v="36"/>
    <s v="Learning and Development"/>
    <s v="Madrid"/>
    <s v="Span"/>
    <n v="2"/>
    <n v="4"/>
    <n v="5"/>
    <n v="4"/>
    <n v="3.75"/>
    <n v="3.75"/>
    <s v="Hemanth&amp;Salomi"/>
    <s v="3h"/>
    <s v="Soft skills Training"/>
    <d v="2018-06-09T00:00:00"/>
    <d v="2018-06-15T00:00:00"/>
    <s v="Emergency leave"/>
    <n v="6"/>
    <s v="Rajesh"/>
    <s v="Isla"/>
    <s v="George"/>
    <d v="2001-12-31T00:00:00"/>
    <d v="2021-12-08T00:00:00"/>
    <n v="0"/>
    <s v="Excellent"/>
    <s v="Bad"/>
    <s v="Excellent"/>
    <s v="Excellent"/>
    <s v="Good"/>
  </r>
  <r>
    <n v="506"/>
    <s v="G.Ashwini"/>
    <s v="S2017"/>
    <s v="M"/>
    <n v="27"/>
    <s v="Product Development"/>
    <s v="Mannheim"/>
    <s v="Germany"/>
    <n v="3"/>
    <n v="3"/>
    <n v="3"/>
    <n v="3"/>
    <n v="3"/>
    <n v="3"/>
    <s v="Hemanth&amp;Salomi"/>
    <s v="3h"/>
    <s v="Soft skills Training"/>
    <d v="2018-06-10T00:00:00"/>
    <d v="2018-06-15T00:00:00"/>
    <s v="Planned leave"/>
    <n v="5"/>
    <s v="Sathish"/>
    <s v="Charlie"/>
    <s v="George"/>
    <d v="2002-01-08T00:00:00"/>
    <d v="2021-12-20T00:00:00"/>
    <n v="0"/>
    <s v="Excellent"/>
    <s v="Worst"/>
    <s v="Good"/>
    <s v="Worst"/>
    <s v="Bad"/>
  </r>
  <r>
    <n v="507"/>
    <s v="R.Rohita"/>
    <s v="S2018"/>
    <s v="F"/>
    <n v="29"/>
    <s v="Sales and Marketing"/>
    <s v="Kochi"/>
    <s v="India"/>
    <n v="1"/>
    <n v="2"/>
    <n v="5"/>
    <n v="5"/>
    <n v="3.25"/>
    <n v="3.25"/>
    <s v="Hemanth&amp;Salomi"/>
    <s v="3h"/>
    <s v="Soft skills Training"/>
    <d v="2018-06-11T00:00:00"/>
    <d v="2018-06-18T00:00:00"/>
    <s v="Emergency leave"/>
    <n v="7"/>
    <s v="Salomi"/>
    <s v="Harry"/>
    <s v="George"/>
    <d v="2002-01-16T00:00:00"/>
    <d v="2022-01-01T00:00:00"/>
    <n v="0"/>
    <s v="Worst"/>
    <s v="Good"/>
    <s v="Excellent"/>
    <s v="Bad"/>
    <s v="Better"/>
  </r>
  <r>
    <n v="508"/>
    <s v="G.Shirisha"/>
    <s v="S2019"/>
    <s v="F"/>
    <n v="47"/>
    <s v="IT Services"/>
    <s v="Kochi"/>
    <s v="India"/>
    <n v="2"/>
    <n v="4"/>
    <n v="5"/>
    <n v="4"/>
    <n v="3.75"/>
    <n v="3.75"/>
    <s v="Hemanth&amp;Salomi"/>
    <s v="3h"/>
    <s v="Soft skills Training"/>
    <d v="2018-06-12T00:00:00"/>
    <d v="2018-06-17T00:00:00"/>
    <s v="Emergency leave"/>
    <n v="5"/>
    <s v="Aneela"/>
    <s v="Charlie"/>
    <s v="George"/>
    <d v="2002-01-24T00:00:00"/>
    <d v="2022-01-13T00:00:00"/>
    <n v="0"/>
    <s v="Good"/>
    <s v="Good"/>
    <s v="Worst"/>
    <s v="Good"/>
    <s v="Excellent"/>
  </r>
  <r>
    <n v="509"/>
    <s v="K Renuka"/>
    <s v="S2020"/>
    <s v="F"/>
    <n v="48"/>
    <s v="Learning and Development"/>
    <s v="Chennai"/>
    <s v="India"/>
    <n v="3"/>
    <n v="3"/>
    <n v="1"/>
    <n v="3"/>
    <n v="2.5"/>
    <n v="2.5"/>
    <s v="Sathish&amp;Azim"/>
    <s v="4h"/>
    <s v="Technical skills Training"/>
    <d v="2018-06-13T00:00:00"/>
    <d v="2018-06-14T00:00:00"/>
    <s v="Maternity/Parental leave"/>
    <n v="31"/>
    <s v="Santhosh"/>
    <s v="Harry"/>
    <s v="George"/>
    <d v="2002-02-01T00:00:00"/>
    <d v="2022-01-25T00:00:00"/>
    <n v="0"/>
    <s v="Excellent"/>
    <s v="Excellent"/>
    <s v="Worst"/>
    <s v="Bad"/>
    <s v="Worst"/>
  </r>
  <r>
    <n v="510"/>
    <s v="E Maneesha"/>
    <s v="S2021"/>
    <s v="M"/>
    <n v="48"/>
    <s v="Admin Department"/>
    <s v="Bengalore"/>
    <s v="India"/>
    <n v="5"/>
    <n v="2"/>
    <n v="4"/>
    <n v="1"/>
    <n v="3"/>
    <n v="3"/>
    <s v="Hemanth&amp;Salomi"/>
    <s v="3h"/>
    <s v="Soft skills Training"/>
    <d v="2018-06-14T00:00:00"/>
    <d v="2018-06-15T00:00:00"/>
    <s v="Emergency leave"/>
    <n v="1"/>
    <s v="David"/>
    <s v="Jacob"/>
    <s v="George"/>
    <d v="2002-02-09T00:00:00"/>
    <d v="2022-02-06T00:00:00"/>
    <n v="0"/>
    <s v="Bad"/>
    <s v="Bad"/>
    <s v="Worst"/>
    <s v="Good"/>
    <s v="Better"/>
  </r>
  <r>
    <n v="511"/>
    <s v="Pb Ramya"/>
    <s v="S2022"/>
    <s v="F"/>
    <n v="50"/>
    <s v="Admin Department"/>
    <s v="Mannheim"/>
    <s v="Germany"/>
    <n v="5"/>
    <n v="2"/>
    <n v="1"/>
    <n v="1"/>
    <n v="2.25"/>
    <n v="2.25"/>
    <s v="Sathish&amp;Azim"/>
    <s v="4h"/>
    <s v="Technical skills Training"/>
    <d v="2018-06-15T00:00:00"/>
    <d v="2018-06-18T00:00:00"/>
    <s v="Planned leave"/>
    <n v="3"/>
    <s v="Aneela"/>
    <s v="Charlie"/>
    <s v="George"/>
    <d v="2002-02-17T00:00:00"/>
    <d v="2022-02-18T00:00:00"/>
    <n v="0"/>
    <s v="Worst"/>
    <s v="Worst"/>
    <s v="Good"/>
    <s v="Excellent"/>
    <s v="Better"/>
  </r>
  <r>
    <n v="512"/>
    <s v="Shivani N"/>
    <s v="S2023"/>
    <s v="F"/>
    <n v="54"/>
    <s v="Product Development"/>
    <s v="Kolkata"/>
    <s v="India"/>
    <n v="5"/>
    <n v="3"/>
    <n v="1"/>
    <n v="5"/>
    <n v="3.5"/>
    <n v="3.5"/>
    <s v="Hemanth&amp;Salomi"/>
    <s v="3h"/>
    <s v="Soft skills Training"/>
    <d v="2018-06-16T00:00:00"/>
    <d v="2018-06-21T00:00:00"/>
    <s v="Emergency leave"/>
    <n v="5"/>
    <s v="Lihar"/>
    <s v="Isla"/>
    <s v="George"/>
    <d v="2002-02-25T00:00:00"/>
    <d v="2022-03-02T00:00:00"/>
    <n v="0"/>
    <s v="Better"/>
    <s v="Better"/>
    <s v="Worst"/>
    <s v="Excellent"/>
    <s v="Excellent"/>
  </r>
  <r>
    <n v="513"/>
    <s v="J Rajitha"/>
    <s v="S2024"/>
    <s v="M"/>
    <n v="24"/>
    <s v="Learning and Development"/>
    <s v="Pune"/>
    <s v="India"/>
    <n v="5"/>
    <n v="3"/>
    <n v="4"/>
    <n v="5"/>
    <n v="4.25"/>
    <n v="4.25"/>
    <s v="Santhosh&amp;Anudeep"/>
    <s v="3h"/>
    <s v="Job Training"/>
    <d v="2018-06-17T00:00:00"/>
    <d v="2018-06-18T00:00:00"/>
    <s v="Maternity/Parental leave"/>
    <n v="31"/>
    <s v="Harish"/>
    <s v="Amelia"/>
    <s v="George"/>
    <d v="2002-03-05T00:00:00"/>
    <d v="2022-03-14T00:00:00"/>
    <n v="0"/>
    <s v="Worst"/>
    <s v="Bad"/>
    <s v="Excellent"/>
    <s v="Worst"/>
    <s v="Worst"/>
  </r>
  <r>
    <n v="514"/>
    <s v="D. Manisha"/>
    <s v="S0801"/>
    <s v="F"/>
    <n v="58"/>
    <s v="Infrastructures"/>
    <s v="Kolkata"/>
    <s v="India"/>
    <n v="1"/>
    <n v="3"/>
    <n v="2"/>
    <n v="5"/>
    <n v="2.75"/>
    <n v="2.75"/>
    <s v="Sathish&amp;Azim"/>
    <s v="4h"/>
    <s v="Technical skills Training"/>
    <d v="2018-06-18T00:00:00"/>
    <d v="2018-06-24T00:00:00"/>
    <s v="Planned leave"/>
    <n v="6"/>
    <s v="Roy"/>
    <s v="Harry"/>
    <s v="George"/>
    <d v="2002-03-13T00:00:00"/>
    <d v="2022-03-26T00:00:00"/>
    <n v="0"/>
    <s v="Excellent"/>
    <s v="Bad"/>
    <s v="Worst"/>
    <s v="Good"/>
    <s v="Excellent"/>
  </r>
  <r>
    <n v="515"/>
    <s v="D.Shirisha"/>
    <s v="S0802"/>
    <s v="F"/>
    <n v="54"/>
    <s v="Infrastructures"/>
    <s v="Walla"/>
    <s v="Poland"/>
    <n v="2"/>
    <n v="4"/>
    <n v="2"/>
    <n v="4"/>
    <n v="3"/>
    <n v="3"/>
    <s v="Hemanth&amp;Salomi"/>
    <s v="3h"/>
    <s v="Soft skills Training"/>
    <d v="2018-06-19T00:00:00"/>
    <d v="2018-06-21T00:00:00"/>
    <s v="Maternity/Parental leave"/>
    <n v="32"/>
    <s v="Aneela"/>
    <s v="Charlie"/>
    <s v="George"/>
    <d v="2002-03-21T00:00:00"/>
    <d v="2022-04-07T00:00:00"/>
    <n v="0"/>
    <s v="Better"/>
    <s v="Good"/>
    <s v="Good"/>
    <s v="Excellent"/>
    <s v="Worst"/>
  </r>
  <r>
    <n v="516"/>
    <s v="G.Swapna"/>
    <s v="S0803"/>
    <s v="M"/>
    <n v="37"/>
    <s v="Research and Development"/>
    <s v="Kochi"/>
    <s v="India"/>
    <n v="5"/>
    <n v="2"/>
    <n v="3"/>
    <n v="4"/>
    <n v="3.5"/>
    <n v="3.5"/>
    <s v="Hemanth&amp;Salomi"/>
    <s v="3h"/>
    <s v="Soft skills Training"/>
    <d v="2018-06-20T00:00:00"/>
    <d v="2018-06-25T00:00:00"/>
    <s v="Planned leave"/>
    <n v="5"/>
    <s v="David"/>
    <s v="Jacob"/>
    <s v="George"/>
    <d v="2002-03-29T00:00:00"/>
    <d v="2022-04-19T00:00:00"/>
    <n v="0"/>
    <s v="Good"/>
    <s v="Worst"/>
    <s v="Excellent"/>
    <s v="Good"/>
    <s v="Excellent"/>
  </r>
  <r>
    <n v="517"/>
    <s v="G. Shwetha"/>
    <s v="S0804"/>
    <s v="F"/>
    <n v="35"/>
    <s v="Infrastructures"/>
    <s v="Bengalore"/>
    <s v="India"/>
    <n v="3"/>
    <n v="1"/>
    <n v="1"/>
    <n v="4"/>
    <n v="2.25"/>
    <n v="2.25"/>
    <s v="Sathish&amp;Azim"/>
    <s v="4h"/>
    <s v="Technical skills Training"/>
    <d v="2018-06-21T00:00:00"/>
    <d v="2018-06-28T00:00:00"/>
    <s v="Planned leave"/>
    <n v="7"/>
    <s v="Hemanth"/>
    <s v="Amelia"/>
    <s v="George"/>
    <d v="2002-04-06T00:00:00"/>
    <d v="2022-05-01T00:00:00"/>
    <n v="0"/>
    <s v="Worst"/>
    <s v="Excellent"/>
    <s v="Excellent"/>
    <s v="Good"/>
    <s v="Excellent"/>
  </r>
  <r>
    <n v="518"/>
    <s v="K. Soundarya"/>
    <s v="S0805"/>
    <s v="F"/>
    <n v="37"/>
    <s v="Product Development"/>
    <s v="New Delhi"/>
    <s v="India"/>
    <n v="5"/>
    <n v="5"/>
    <n v="4"/>
    <n v="4"/>
    <n v="4.5"/>
    <n v="4.5"/>
    <s v="Santhosh&amp;Anudeep"/>
    <s v="3h"/>
    <s v="Job Training"/>
    <d v="2018-06-22T00:00:00"/>
    <d v="2018-06-27T00:00:00"/>
    <s v="Emergency leave"/>
    <n v="5"/>
    <s v="Anudeep"/>
    <s v="Charlie"/>
    <s v="George"/>
    <d v="2002-04-14T00:00:00"/>
    <d v="2022-05-13T00:00:00"/>
    <n v="0"/>
    <s v="Better"/>
    <s v="Good"/>
    <s v="Bad"/>
    <s v="Worst"/>
    <s v="Bad"/>
  </r>
  <r>
    <n v="519"/>
    <s v="K. Kaveri"/>
    <s v="S0806"/>
    <s v="F"/>
    <n v="32"/>
    <s v="Sales and Marketing"/>
    <s v="Bhopal"/>
    <s v="India"/>
    <n v="2"/>
    <n v="4"/>
    <n v="1"/>
    <n v="5"/>
    <n v="3"/>
    <n v="3"/>
    <s v="Hemanth&amp;Salomi"/>
    <s v="3h"/>
    <s v="Soft skills Training"/>
    <d v="2018-06-23T00:00:00"/>
    <d v="2018-06-25T00:00:00"/>
    <s v="Emergency leave"/>
    <n v="2"/>
    <s v="Rajesh"/>
    <s v="Isla"/>
    <s v="George"/>
    <d v="2002-04-22T00:00:00"/>
    <d v="2022-05-25T00:00:00"/>
    <n v="0"/>
    <s v="Good"/>
    <s v="Good"/>
    <s v="Bad"/>
    <s v="Worst"/>
    <s v="Good"/>
  </r>
  <r>
    <n v="520"/>
    <s v="R. Saroja"/>
    <s v="S0807"/>
    <s v="F"/>
    <n v="60"/>
    <s v="Accounts and Finance"/>
    <s v="Chennai"/>
    <s v="India"/>
    <n v="4"/>
    <n v="3"/>
    <n v="2"/>
    <n v="5"/>
    <n v="3.5"/>
    <n v="3.5"/>
    <s v="Hemanth&amp;Salomi"/>
    <s v="3h"/>
    <s v="Soft skills Training"/>
    <d v="2018-06-24T00:00:00"/>
    <d v="2018-06-28T00:00:00"/>
    <s v="Planned leave"/>
    <n v="4"/>
    <s v="Roy"/>
    <s v="Harry"/>
    <s v="George"/>
    <d v="2002-04-30T00:00:00"/>
    <d v="2022-06-06T00:00:00"/>
    <n v="0"/>
    <s v="Worst"/>
    <s v="Good"/>
    <s v="Good"/>
    <s v="Excellent"/>
    <s v="Good"/>
  </r>
  <r>
    <n v="521"/>
    <s v="T. Mamatha"/>
    <s v="S0808"/>
    <s v="M"/>
    <n v="38"/>
    <s v="Sales and Marketing"/>
    <s v="Mumbai"/>
    <s v="India"/>
    <n v="1"/>
    <n v="2"/>
    <n v="3"/>
    <n v="5"/>
    <n v="2.75"/>
    <n v="2.75"/>
    <s v="Sathish&amp;Azim"/>
    <s v="4h"/>
    <s v="Technical skills Training"/>
    <d v="2018-06-25T00:00:00"/>
    <d v="2018-06-30T00:00:00"/>
    <s v="Emergency leave"/>
    <n v="5"/>
    <s v="Harika"/>
    <s v="Amelia"/>
    <s v="George"/>
    <d v="2002-05-08T00:00:00"/>
    <d v="2022-06-18T00:00:00"/>
    <n v="0"/>
    <s v="Better"/>
    <s v="Good"/>
    <s v="Better"/>
    <s v="Bad"/>
    <s v="Excellent"/>
  </r>
  <r>
    <n v="522"/>
    <s v="V. Laxmi"/>
    <s v="S0809"/>
    <s v="F"/>
    <n v="28"/>
    <s v="Admin Department"/>
    <s v="Jaipur"/>
    <s v="India"/>
    <n v="4"/>
    <n v="2"/>
    <n v="3"/>
    <n v="1"/>
    <n v="2.5"/>
    <n v="2.5"/>
    <s v="Sathish&amp;Azim"/>
    <s v="4h"/>
    <s v="Technical skills Training"/>
    <d v="2018-06-26T00:00:00"/>
    <d v="2018-06-29T00:00:00"/>
    <s v="Emergency leave"/>
    <n v="3"/>
    <s v="Sathish"/>
    <s v="Charlie"/>
    <s v="George"/>
    <d v="2002-05-16T00:00:00"/>
    <d v="2022-06-30T00:00:00"/>
    <n v="0"/>
    <s v="Bad"/>
    <s v="Good"/>
    <s v="Better"/>
    <s v="Bad"/>
    <s v="Excellent"/>
  </r>
  <r>
    <n v="523"/>
    <s v="M. Manisha"/>
    <s v="S0810"/>
    <s v="F"/>
    <n v="42"/>
    <s v="IT Services"/>
    <s v="Surat"/>
    <s v="India"/>
    <n v="1"/>
    <n v="4"/>
    <n v="4"/>
    <n v="5"/>
    <n v="3.5"/>
    <n v="3.5"/>
    <s v="Hemanth&amp;Salomi"/>
    <s v="3h"/>
    <s v="Soft skills Training"/>
    <d v="2018-06-27T00:00:00"/>
    <d v="2018-06-28T00:00:00"/>
    <s v="Planned leave"/>
    <n v="1"/>
    <s v="Salomi"/>
    <s v="Harry"/>
    <s v="George"/>
    <d v="2002-05-24T00:00:00"/>
    <d v="2022-07-12T00:00:00"/>
    <n v="0"/>
    <s v="Better"/>
    <s v="Excellent"/>
    <s v="Bad"/>
    <s v="Good"/>
    <s v="Excellent"/>
  </r>
  <r>
    <n v="524"/>
    <s v="N. Manisha"/>
    <s v="S0811"/>
    <s v="M"/>
    <n v="24"/>
    <s v="HR"/>
    <s v="Lisboa"/>
    <s v="Portugal"/>
    <n v="5"/>
    <n v="1"/>
    <n v="2"/>
    <n v="1"/>
    <n v="2.25"/>
    <n v="2.25"/>
    <s v="Sathish&amp;Azim"/>
    <s v="4h"/>
    <s v="Technical skills Training"/>
    <d v="2018-06-28T00:00:00"/>
    <d v="2018-06-30T00:00:00"/>
    <s v="Planned leave"/>
    <n v="2"/>
    <s v="Rishitha"/>
    <s v="Isla"/>
    <s v="George"/>
    <d v="2002-06-01T00:00:00"/>
    <d v="2022-07-24T00:00:00"/>
    <n v="0"/>
    <s v="Better"/>
    <s v="Excellent"/>
    <s v="Worst"/>
    <s v="Better"/>
    <s v="Good"/>
  </r>
  <r>
    <n v="525"/>
    <s v="W. Ashwini"/>
    <s v="S0812"/>
    <s v="F"/>
    <n v="48"/>
    <s v="HR"/>
    <s v="Varanasi"/>
    <s v="India"/>
    <n v="2"/>
    <n v="3"/>
    <n v="5"/>
    <n v="2"/>
    <n v="3"/>
    <n v="3"/>
    <s v="Hemanth&amp;Salomi"/>
    <s v="3h"/>
    <s v="Soft skills Training"/>
    <d v="2018-06-29T00:00:00"/>
    <d v="2018-07-03T00:00:00"/>
    <s v="Planned leave"/>
    <n v="4"/>
    <s v="Arundathi"/>
    <s v="Jacob"/>
    <s v="George"/>
    <d v="2002-06-09T00:00:00"/>
    <d v="2022-08-05T00:00:00"/>
    <n v="0"/>
    <s v="Worst"/>
    <s v="Better"/>
    <s v="Bad"/>
    <s v="Excellent"/>
    <s v="Good"/>
  </r>
  <r>
    <n v="526"/>
    <s v="D. Haritha"/>
    <s v="S0813"/>
    <s v="F"/>
    <n v="46"/>
    <s v="HR"/>
    <s v="Berlin"/>
    <s v="Germany"/>
    <n v="1"/>
    <n v="1"/>
    <n v="1"/>
    <n v="3"/>
    <n v="1.5"/>
    <n v="1.5"/>
    <s v="Sathish&amp;Azim"/>
    <s v="4h"/>
    <s v="Technical skills Training"/>
    <d v="2018-06-30T00:00:00"/>
    <d v="2018-07-03T00:00:00"/>
    <s v="Planned leave"/>
    <n v="3"/>
    <s v="David"/>
    <s v="Jacob"/>
    <s v="George"/>
    <d v="2002-06-17T00:00:00"/>
    <d v="2022-08-17T00:00:00"/>
    <n v="0"/>
    <s v="Bad"/>
    <s v="Excellent"/>
    <s v="Worst"/>
    <s v="Worst"/>
    <s v="Good"/>
  </r>
  <r>
    <n v="527"/>
    <s v="D. Kavitha"/>
    <s v="S0814"/>
    <s v="M"/>
    <n v="45"/>
    <s v="Accounts and Finance"/>
    <s v="Jaipur"/>
    <s v="India"/>
    <n v="2"/>
    <n v="4"/>
    <n v="2"/>
    <n v="3"/>
    <n v="2.75"/>
    <n v="2.75"/>
    <s v="Sathish&amp;Azim"/>
    <s v="4h"/>
    <s v="Technical skills Training"/>
    <d v="2018-07-01T00:00:00"/>
    <d v="2018-07-07T00:00:00"/>
    <s v="Emergency leave"/>
    <n v="6"/>
    <s v="Lihar"/>
    <s v="Isla"/>
    <s v="George"/>
    <d v="2002-06-25T00:00:00"/>
    <d v="2022-08-29T00:00:00"/>
    <n v="0"/>
    <s v="Good"/>
    <s v="Good"/>
    <s v="Good"/>
    <s v="Good"/>
    <s v="Excellent"/>
  </r>
  <r>
    <n v="528"/>
    <s v="J. Pragnya"/>
    <s v="S0815"/>
    <s v="F"/>
    <n v="53"/>
    <s v="Infrastructures"/>
    <s v="Hyderabad"/>
    <s v="India"/>
    <n v="1"/>
    <n v="1"/>
    <n v="1"/>
    <n v="1"/>
    <n v="1"/>
    <n v="1"/>
    <s v="Sathish&amp;Azim"/>
    <s v="4h"/>
    <s v="Technical skills Training"/>
    <d v="2018-07-02T00:00:00"/>
    <d v="2018-07-03T00:00:00"/>
    <s v="Maternity/Parental leave"/>
    <n v="31"/>
    <s v="Santhosh"/>
    <s v="Harry"/>
    <s v="George"/>
    <d v="2002-07-03T00:00:00"/>
    <d v="2022-09-10T00:00:00"/>
    <n v="0"/>
    <s v="Worst"/>
    <s v="Excellent"/>
    <s v="Worst"/>
    <s v="Excellent"/>
    <s v="Excellent"/>
  </r>
  <r>
    <n v="529"/>
    <s v="K. Soniya"/>
    <s v="S0816"/>
    <s v="F"/>
    <n v="37"/>
    <s v="Learning and Development"/>
    <s v="Berlin"/>
    <s v="Germany"/>
    <n v="1"/>
    <n v="2"/>
    <n v="5"/>
    <n v="2"/>
    <n v="2.5"/>
    <n v="2.5"/>
    <s v="Sathish&amp;Azim"/>
    <s v="4h"/>
    <s v="Technical skills Training"/>
    <d v="2018-07-03T00:00:00"/>
    <d v="2018-07-10T00:00:00"/>
    <s v="Emergency leave"/>
    <n v="7"/>
    <s v="Rajesh"/>
    <s v="Isla"/>
    <s v="George"/>
    <d v="2002-07-11T00:00:00"/>
    <d v="2022-09-22T00:00:00"/>
    <n v="0"/>
    <s v="Excellent"/>
    <s v="Worst"/>
    <s v="Worst"/>
    <s v="Bad"/>
    <s v="Worst"/>
  </r>
  <r>
    <n v="530"/>
    <s v="M. Chandrabaga"/>
    <s v="S0817"/>
    <s v="M"/>
    <n v="36"/>
    <s v="Security and Transport"/>
    <s v="London"/>
    <s v="UK"/>
    <n v="3"/>
    <n v="3"/>
    <n v="2"/>
    <n v="3"/>
    <n v="2.75"/>
    <n v="2.75"/>
    <s v="Sathish&amp;Azim"/>
    <s v="4h"/>
    <s v="Technical skills Training"/>
    <d v="2018-07-04T00:00:00"/>
    <d v="2018-07-11T00:00:00"/>
    <s v="Planned leave"/>
    <n v="7"/>
    <s v="Azim"/>
    <s v="Jacob"/>
    <s v="George"/>
    <d v="2002-07-19T00:00:00"/>
    <d v="2022-10-04T00:00:00"/>
    <n v="0"/>
    <s v="Bad"/>
    <s v="Worst"/>
    <s v="Excellent"/>
    <s v="Bad"/>
    <s v="Excellent"/>
  </r>
  <r>
    <n v="531"/>
    <s v="B. Alekhya"/>
    <s v="S0818"/>
    <s v="M"/>
    <n v="32"/>
    <s v="Infrastructures"/>
    <s v="Luknow"/>
    <s v="India"/>
    <n v="3"/>
    <n v="3"/>
    <n v="3"/>
    <n v="5"/>
    <n v="3.5"/>
    <n v="3.5"/>
    <s v="Hemanth&amp;Salomi"/>
    <s v="3h"/>
    <s v="Soft skills Training"/>
    <d v="2018-07-05T00:00:00"/>
    <d v="2018-07-08T00:00:00"/>
    <s v="Maternity/Parental leave"/>
    <n v="33"/>
    <s v="Hemanth"/>
    <s v="Amelia"/>
    <s v="George"/>
    <d v="2002-07-27T00:00:00"/>
    <d v="2022-10-16T00:00:00"/>
    <n v="0"/>
    <s v="Excellent"/>
    <s v="Excellent"/>
    <s v="Worst"/>
    <s v="Excellent"/>
    <s v="Better"/>
  </r>
  <r>
    <n v="532"/>
    <s v="G. Soundarya"/>
    <s v="S0901"/>
    <s v="F"/>
    <n v="49"/>
    <s v="Infrastructures"/>
    <s v="Pune"/>
    <s v="India"/>
    <n v="5"/>
    <n v="1"/>
    <n v="2"/>
    <n v="3"/>
    <n v="2.75"/>
    <n v="2.75"/>
    <s v="Sathish&amp;Azim"/>
    <s v="4h"/>
    <s v="Technical skills Training"/>
    <d v="2018-07-06T00:00:00"/>
    <d v="2018-07-13T00:00:00"/>
    <s v="Planned leave"/>
    <n v="7"/>
    <s v="Aneela"/>
    <s v="Charlie"/>
    <s v="George"/>
    <d v="2002-08-04T00:00:00"/>
    <d v="2022-10-28T00:00:00"/>
    <n v="0"/>
    <s v="Good"/>
    <s v="Excellent"/>
    <s v="Worst"/>
    <s v="Good"/>
    <s v="Good"/>
  </r>
  <r>
    <n v="533"/>
    <s v="K. Pravanya"/>
    <s v="S0902"/>
    <s v="F"/>
    <n v="57"/>
    <s v="Learning and Development"/>
    <s v="Caracas"/>
    <s v="Venizuela"/>
    <n v="4"/>
    <n v="5"/>
    <n v="5"/>
    <n v="5"/>
    <n v="4.75"/>
    <n v="4.75"/>
    <s v="Santhosh&amp;Anudeep"/>
    <s v="3h"/>
    <s v="Job Training"/>
    <d v="2018-07-07T00:00:00"/>
    <d v="2018-07-08T00:00:00"/>
    <s v="Planned leave"/>
    <n v="1"/>
    <s v="Rishitha"/>
    <s v="Isla"/>
    <s v="George"/>
    <d v="2002-08-12T00:00:00"/>
    <d v="2022-11-09T00:00:00"/>
    <n v="0"/>
    <s v="Good"/>
    <s v="Better"/>
    <s v="Excellent"/>
    <s v="Worst"/>
    <s v="Excellent"/>
  </r>
  <r>
    <n v="534"/>
    <s v="R. Jayalalitha"/>
    <s v="S0903"/>
    <s v="M"/>
    <n v="24"/>
    <s v="Learning and Development"/>
    <s v="Mumbai"/>
    <s v="India"/>
    <n v="4"/>
    <n v="2"/>
    <n v="5"/>
    <n v="2"/>
    <n v="3.25"/>
    <n v="3.25"/>
    <s v="Hemanth&amp;Salomi"/>
    <s v="3h"/>
    <s v="Soft skills Training"/>
    <d v="2018-07-08T00:00:00"/>
    <d v="2018-07-12T00:00:00"/>
    <s v="Maternity/Parental leave"/>
    <n v="34"/>
    <s v="Rishitha"/>
    <s v="Isla"/>
    <s v="George"/>
    <d v="2002-08-20T00:00:00"/>
    <d v="2022-11-21T00:00:00"/>
    <n v="0"/>
    <s v="Worst"/>
    <s v="Better"/>
    <s v="Better"/>
    <s v="Bad"/>
    <s v="Good"/>
  </r>
  <r>
    <n v="535"/>
    <s v="D. Komala"/>
    <s v="S0904"/>
    <s v="F"/>
    <n v="50"/>
    <s v="Infrastructures"/>
    <s v="Luknow"/>
    <s v="India"/>
    <n v="4"/>
    <n v="3"/>
    <n v="3"/>
    <n v="3"/>
    <n v="3.25"/>
    <n v="3.25"/>
    <s v="Hemanth&amp;Salomi"/>
    <s v="3h"/>
    <s v="Soft skills Training"/>
    <d v="2018-07-09T00:00:00"/>
    <d v="2018-07-10T00:00:00"/>
    <s v="Emergency leave"/>
    <n v="1"/>
    <s v="Rajesh"/>
    <s v="Isla"/>
    <s v="George"/>
    <d v="2002-08-28T00:00:00"/>
    <d v="2022-12-03T00:00:00"/>
    <n v="0"/>
    <s v="Worst"/>
    <s v="Worst"/>
    <s v="Excellent"/>
    <s v="Excellent"/>
    <s v="Excellent"/>
  </r>
  <r>
    <n v="536"/>
    <s v="B. Sucharitha"/>
    <s v="S0905"/>
    <s v="M"/>
    <n v="53"/>
    <s v="IT Services"/>
    <s v="Bengalore"/>
    <s v="India"/>
    <n v="4"/>
    <n v="2"/>
    <n v="5"/>
    <n v="4"/>
    <n v="3.75"/>
    <n v="3.75"/>
    <s v="Hemanth&amp;Salomi"/>
    <s v="3h"/>
    <s v="Soft skills Training"/>
    <d v="2018-07-10T00:00:00"/>
    <d v="2018-07-15T00:00:00"/>
    <s v="Planned leave"/>
    <n v="5"/>
    <s v="Harish"/>
    <s v="Amelia"/>
    <s v="George"/>
    <d v="2002-09-05T00:00:00"/>
    <d v="2022-12-15T00:00:00"/>
    <n v="0"/>
    <s v="Better"/>
    <s v="Better"/>
    <s v="Excellent"/>
    <s v="Better"/>
    <s v="Worst"/>
  </r>
  <r>
    <n v="537"/>
    <s v="D. Kalpana"/>
    <s v="S0906"/>
    <s v="F"/>
    <n v="23"/>
    <s v="Product Development"/>
    <s v="Caracas"/>
    <s v="Venizuela"/>
    <n v="5"/>
    <n v="2"/>
    <n v="5"/>
    <n v="4"/>
    <n v="4"/>
    <n v="4"/>
    <s v="Santhosh&amp;Anudeep"/>
    <s v="3h"/>
    <s v="Job Training"/>
    <d v="2018-07-11T00:00:00"/>
    <d v="2018-07-17T00:00:00"/>
    <s v="Planned leave"/>
    <n v="6"/>
    <s v="Anudeep"/>
    <s v="Charlie"/>
    <s v="George"/>
    <d v="2002-09-13T00:00:00"/>
    <d v="2022-12-27T00:00:00"/>
    <n v="0"/>
    <s v="Worst"/>
    <s v="Excellent"/>
    <s v="Bad"/>
    <s v="Better"/>
    <s v="Good"/>
  </r>
  <r>
    <n v="538"/>
    <s v="B. Sharanya"/>
    <s v="S0907"/>
    <s v="F"/>
    <n v="52"/>
    <s v="Accounts and Finance"/>
    <s v="Kolkata"/>
    <s v="India"/>
    <n v="3"/>
    <n v="2"/>
    <n v="2"/>
    <n v="2"/>
    <n v="2.25"/>
    <n v="2.25"/>
    <s v="Sathish&amp;Azim"/>
    <s v="4h"/>
    <s v="Technical skills Training"/>
    <d v="2018-07-12T00:00:00"/>
    <d v="2018-07-14T00:00:00"/>
    <s v="Planned leave"/>
    <n v="2"/>
    <s v="Salomi"/>
    <s v="Harry"/>
    <s v="George"/>
    <d v="2002-09-21T00:00:00"/>
    <d v="2023-01-08T00:00:00"/>
    <n v="0"/>
    <s v="Better"/>
    <s v="Worst"/>
    <s v="Excellent"/>
    <s v="Good"/>
    <s v="Good"/>
  </r>
  <r>
    <n v="539"/>
    <s v="R. Anusha"/>
    <s v="S0908"/>
    <s v="M"/>
    <n v="38"/>
    <s v="Security and Transport"/>
    <s v="Hyderabad"/>
    <s v="India"/>
    <n v="4"/>
    <n v="4"/>
    <n v="4"/>
    <n v="5"/>
    <n v="4.25"/>
    <n v="4.25"/>
    <s v="Santhosh&amp;Anudeep"/>
    <s v="3h"/>
    <s v="Job Training"/>
    <d v="2018-07-13T00:00:00"/>
    <d v="2018-07-17T00:00:00"/>
    <s v="Emergency leave"/>
    <n v="4"/>
    <s v="Anudeep"/>
    <s v="Charlie"/>
    <s v="George"/>
    <d v="2002-09-29T00:00:00"/>
    <d v="2023-01-20T00:00:00"/>
    <n v="0"/>
    <s v="Worst"/>
    <s v="Better"/>
    <s v="Good"/>
    <s v="Bad"/>
    <s v="Excellent"/>
  </r>
  <r>
    <n v="540"/>
    <s v="E. Manusha"/>
    <s v="S0909"/>
    <s v="M"/>
    <n v="60"/>
    <s v="Research and Development"/>
    <s v="Lisboa"/>
    <s v="Portugal"/>
    <n v="3"/>
    <n v="5"/>
    <n v="3"/>
    <n v="1"/>
    <n v="3"/>
    <n v="3"/>
    <s v="Hemanth&amp;Salomi"/>
    <s v="3h"/>
    <s v="Soft skills Training"/>
    <d v="2018-07-14T00:00:00"/>
    <d v="2018-07-20T00:00:00"/>
    <s v="Planned leave"/>
    <n v="6"/>
    <s v="Anudeep"/>
    <s v="Charlie"/>
    <s v="George"/>
    <d v="2002-10-07T00:00:00"/>
    <d v="2023-02-01T00:00:00"/>
    <n v="0"/>
    <s v="Excellent"/>
    <s v="Bad"/>
    <s v="Good"/>
    <s v="Worst"/>
    <s v="Good"/>
  </r>
  <r>
    <n v="541"/>
    <s v="M. Shirisha"/>
    <s v="S0910"/>
    <s v="F"/>
    <n v="43"/>
    <s v="Learning and Development"/>
    <s v="Surat"/>
    <s v="India"/>
    <n v="4"/>
    <n v="1"/>
    <n v="2"/>
    <n v="5"/>
    <n v="3"/>
    <n v="3"/>
    <s v="Hemanth&amp;Salomi"/>
    <s v="3h"/>
    <s v="Soft skills Training"/>
    <d v="2018-07-15T00:00:00"/>
    <d v="2018-07-18T00:00:00"/>
    <s v="Emergency leave"/>
    <n v="3"/>
    <s v="Rishitha"/>
    <s v="Isla"/>
    <s v="George"/>
    <d v="2002-10-15T00:00:00"/>
    <d v="2023-02-13T00:00:00"/>
    <n v="0"/>
    <s v="Good"/>
    <s v="Good"/>
    <s v="Excellent"/>
    <s v="Worst"/>
    <s v="Bad"/>
  </r>
  <r>
    <n v="542"/>
    <s v="A. Ramya"/>
    <s v="S0911"/>
    <s v="F"/>
    <n v="34"/>
    <s v="Admin Department"/>
    <s v="London"/>
    <s v="UK"/>
    <n v="3"/>
    <n v="5"/>
    <n v="1"/>
    <n v="2"/>
    <n v="2.75"/>
    <n v="2.75"/>
    <s v="Sathish&amp;Azim"/>
    <s v="4h"/>
    <s v="Technical skills Training"/>
    <d v="2018-07-16T00:00:00"/>
    <d v="2018-07-17T00:00:00"/>
    <s v="Planned leave"/>
    <n v="1"/>
    <s v="Lihar"/>
    <s v="Isla"/>
    <s v="George"/>
    <d v="2002-10-23T00:00:00"/>
    <d v="2023-02-25T00:00:00"/>
    <n v="0"/>
    <s v="Excellent"/>
    <s v="Excellent"/>
    <s v="Good"/>
    <s v="Better"/>
    <s v="Worst"/>
  </r>
  <r>
    <n v="543"/>
    <s v="K. Saritha"/>
    <s v="S0912"/>
    <s v="M"/>
    <n v="35"/>
    <s v="IT Services"/>
    <s v="London"/>
    <s v="UK"/>
    <n v="1"/>
    <n v="1"/>
    <n v="1"/>
    <n v="5"/>
    <n v="2"/>
    <n v="2"/>
    <s v="Sathish&amp;Azim"/>
    <s v="4h"/>
    <s v="Technical skills Training"/>
    <d v="2018-07-17T00:00:00"/>
    <d v="2018-07-19T00:00:00"/>
    <s v="Planned leave"/>
    <n v="2"/>
    <s v="Salomi"/>
    <s v="Harry"/>
    <s v="George"/>
    <d v="2002-10-31T00:00:00"/>
    <d v="2023-03-09T00:00:00"/>
    <n v="0"/>
    <s v="Worst"/>
    <s v="Better"/>
    <s v="Excellent"/>
    <s v="Better"/>
    <s v="Worst"/>
  </r>
  <r>
    <n v="544"/>
    <s v="K. Sumalatha"/>
    <s v="S0913"/>
    <s v="M"/>
    <n v="49"/>
    <s v="Infrastructures"/>
    <s v="Lisboa"/>
    <s v="Portugal"/>
    <n v="5"/>
    <n v="1"/>
    <n v="2"/>
    <n v="5"/>
    <n v="3.25"/>
    <n v="3.25"/>
    <s v="Hemanth&amp;Salomi"/>
    <s v="3h"/>
    <s v="Soft skills Training"/>
    <d v="2018-07-18T00:00:00"/>
    <d v="2018-07-24T00:00:00"/>
    <s v="Emergency leave"/>
    <n v="6"/>
    <s v="Arundathi"/>
    <s v="Jacob"/>
    <s v="George"/>
    <d v="2002-11-08T00:00:00"/>
    <d v="2023-03-21T00:00:00"/>
    <n v="0"/>
    <s v="Bad"/>
    <s v="Worst"/>
    <s v="Good"/>
    <s v="Bad"/>
    <s v="Good"/>
  </r>
  <r>
    <n v="545"/>
    <s v="A. Akhila"/>
    <s v="S0914"/>
    <s v="M"/>
    <n v="33"/>
    <s v="Accounts and Finance"/>
    <s v="Berlin"/>
    <s v="Germany"/>
    <n v="1"/>
    <n v="1"/>
    <n v="2"/>
    <n v="2"/>
    <n v="1.5"/>
    <n v="1.5"/>
    <s v="Sathish&amp;Azim"/>
    <s v="4h"/>
    <s v="Technical skills Training"/>
    <d v="2018-07-19T00:00:00"/>
    <d v="2018-07-24T00:00:00"/>
    <s v="Emergency leave"/>
    <n v="5"/>
    <s v="Rishitha"/>
    <s v="Isla"/>
    <s v="George"/>
    <d v="2002-11-16T00:00:00"/>
    <d v="2023-04-02T00:00:00"/>
    <n v="0"/>
    <s v="Excellent"/>
    <s v="Bad"/>
    <s v="Worst"/>
    <s v="Good"/>
    <s v="Bad"/>
  </r>
  <r>
    <n v="546"/>
    <s v="M. Akansha"/>
    <s v="S0915"/>
    <s v="M"/>
    <n v="58"/>
    <s v="Accounts and Finance"/>
    <s v="Kochi"/>
    <s v="India"/>
    <n v="5"/>
    <n v="5"/>
    <n v="5"/>
    <n v="5"/>
    <n v="5"/>
    <n v="5"/>
    <s v="David&amp;Lihar"/>
    <s v="2h"/>
    <s v="Promotional Training"/>
    <d v="2018-07-20T00:00:00"/>
    <d v="2018-07-21T00:00:00"/>
    <s v="Maternity/Parental leave"/>
    <n v="31"/>
    <s v="Salomi"/>
    <s v="Harry"/>
    <s v="George"/>
    <d v="2002-11-24T00:00:00"/>
    <d v="2023-04-14T00:00:00"/>
    <n v="0"/>
    <s v="Excellent"/>
    <s v="Excellent"/>
    <s v="Good"/>
    <s v="Worst"/>
    <s v="Excellent"/>
  </r>
  <r>
    <n v="547"/>
    <s v="N. Aruna"/>
    <s v="S0916"/>
    <s v="M"/>
    <n v="54"/>
    <s v="IT Services"/>
    <s v="Jaipur"/>
    <s v="India"/>
    <n v="1"/>
    <n v="4"/>
    <n v="3"/>
    <n v="5"/>
    <n v="3.25"/>
    <n v="3.25"/>
    <s v="Hemanth&amp;Salomi"/>
    <s v="3h"/>
    <s v="Soft skills Training"/>
    <d v="2018-07-21T00:00:00"/>
    <d v="2018-07-27T00:00:00"/>
    <s v="Maternity/Parental leave"/>
    <n v="36"/>
    <s v="Harish"/>
    <s v="Amelia"/>
    <s v="George"/>
    <d v="2002-12-02T00:00:00"/>
    <d v="2023-04-26T00:00:00"/>
    <n v="0"/>
    <s v="Better"/>
    <s v="Worst"/>
    <s v="Bad"/>
    <s v="Worst"/>
    <s v="Excellent"/>
  </r>
  <r>
    <n v="548"/>
    <s v="N. Kavya Sri"/>
    <s v="S0917"/>
    <s v="F"/>
    <n v="43"/>
    <s v="Infrastructures"/>
    <s v="Varanasi"/>
    <s v="India"/>
    <n v="2"/>
    <n v="4"/>
    <n v="1"/>
    <n v="5"/>
    <n v="3"/>
    <n v="3"/>
    <s v="Hemanth&amp;Salomi"/>
    <s v="3h"/>
    <s v="Soft skills Training"/>
    <d v="2018-07-22T00:00:00"/>
    <d v="2018-07-26T00:00:00"/>
    <s v="Planned leave"/>
    <n v="4"/>
    <s v="Arundathi"/>
    <s v="Jacob"/>
    <s v="George"/>
    <d v="2002-12-10T00:00:00"/>
    <d v="2023-05-08T00:00:00"/>
    <n v="0"/>
    <s v="Better"/>
    <s v="Worst"/>
    <s v="Excellent"/>
    <s v="Worst"/>
    <s v="Good"/>
  </r>
  <r>
    <n v="549"/>
    <s v="G. Sneha"/>
    <s v="S0918"/>
    <s v="M"/>
    <n v="55"/>
    <s v="Research and Development"/>
    <s v="Kochi"/>
    <s v="India"/>
    <n v="3"/>
    <n v="5"/>
    <n v="2"/>
    <n v="3"/>
    <n v="3.25"/>
    <n v="3.25"/>
    <s v="Hemanth&amp;Salomi"/>
    <s v="3h"/>
    <s v="Soft skills Training"/>
    <d v="2018-07-23T00:00:00"/>
    <d v="2018-07-26T00:00:00"/>
    <s v="Emergency leave"/>
    <n v="3"/>
    <s v="Hemanth"/>
    <s v="Amelia"/>
    <s v="George"/>
    <d v="2002-12-18T00:00:00"/>
    <d v="2023-05-20T00:00:00"/>
    <n v="0"/>
    <s v="Bad"/>
    <s v="Good"/>
    <s v="Worst"/>
    <s v="Bad"/>
    <s v="Excellent"/>
  </r>
  <r>
    <n v="550"/>
    <s v="M. Prashanti"/>
    <s v="S0919"/>
    <s v="F"/>
    <n v="27"/>
    <s v="Research and Development"/>
    <s v="London"/>
    <s v="UK"/>
    <n v="4"/>
    <n v="2"/>
    <n v="3"/>
    <n v="5"/>
    <n v="3.5"/>
    <n v="3.5"/>
    <s v="Hemanth&amp;Salomi"/>
    <s v="3h"/>
    <s v="Soft skills Training"/>
    <d v="2018-07-24T00:00:00"/>
    <d v="2018-07-25T00:00:00"/>
    <s v="Planned leave"/>
    <n v="1"/>
    <s v="Sathish"/>
    <s v="Charlie"/>
    <s v="George"/>
    <d v="2002-12-26T00:00:00"/>
    <d v="2023-06-01T00:00:00"/>
    <n v="0"/>
    <s v="Good"/>
    <s v="Excellent"/>
    <s v="Bad"/>
    <s v="Better"/>
    <s v="Worst"/>
  </r>
  <r>
    <n v="551"/>
    <s v="E. Srujana"/>
    <s v="S0920"/>
    <s v="M"/>
    <n v="30"/>
    <s v="Sales and Marketing"/>
    <s v="Bengalore"/>
    <s v="India"/>
    <n v="4"/>
    <n v="5"/>
    <n v="5"/>
    <n v="4"/>
    <n v="4.5"/>
    <n v="4.5"/>
    <s v="Santhosh&amp;Anudeep"/>
    <s v="3h"/>
    <s v="Job Training"/>
    <d v="2018-07-25T00:00:00"/>
    <d v="2018-08-01T00:00:00"/>
    <s v="Emergency leave"/>
    <n v="7"/>
    <s v="Hemanth"/>
    <s v="Amelia"/>
    <s v="George"/>
    <d v="2003-01-03T00:00:00"/>
    <d v="2023-06-13T00:00:00"/>
    <n v="0"/>
    <s v="Worst"/>
    <s v="Good"/>
    <s v="Excellent"/>
    <s v="Excellent"/>
    <s v="Good"/>
  </r>
  <r>
    <n v="552"/>
    <s v="K. Sandhya"/>
    <s v="S0921"/>
    <s v="M"/>
    <n v="24"/>
    <s v="IT Services"/>
    <s v="Caracas"/>
    <s v="Venizuela"/>
    <n v="3"/>
    <n v="1"/>
    <n v="2"/>
    <n v="4"/>
    <n v="2.5"/>
    <n v="2.5"/>
    <s v="Sathish&amp;Azim"/>
    <s v="4h"/>
    <s v="Technical skills Training"/>
    <d v="2018-07-26T00:00:00"/>
    <d v="2018-08-02T00:00:00"/>
    <s v="Planned leave"/>
    <n v="7"/>
    <s v="Aneela"/>
    <s v="Charlie"/>
    <s v="George"/>
    <d v="2003-01-11T00:00:00"/>
    <d v="2023-06-25T00:00:00"/>
    <n v="0"/>
    <s v="Good"/>
    <s v="Bad"/>
    <s v="Excellent"/>
    <s v="Better"/>
    <s v="Excellent"/>
  </r>
  <r>
    <n v="553"/>
    <s v="Ch. Sravanthi"/>
    <s v="S1001"/>
    <s v="F"/>
    <n v="48"/>
    <s v="Product Development"/>
    <s v="Madrid"/>
    <s v="Span"/>
    <n v="3"/>
    <n v="5"/>
    <n v="3"/>
    <n v="2"/>
    <n v="3.25"/>
    <n v="3.25"/>
    <s v="Hemanth&amp;Salomi"/>
    <s v="3h"/>
    <s v="Soft skills Training"/>
    <d v="2018-07-27T00:00:00"/>
    <d v="2018-07-29T00:00:00"/>
    <s v="Planned leave"/>
    <n v="2"/>
    <s v="Aneela"/>
    <s v="Charlie"/>
    <s v="George"/>
    <d v="2003-01-19T00:00:00"/>
    <d v="2023-07-07T00:00:00"/>
    <n v="0"/>
    <s v="Bad"/>
    <s v="Excellent"/>
    <s v="Worst"/>
    <s v="Worst"/>
    <s v="Better"/>
  </r>
  <r>
    <n v="554"/>
    <s v="T. Deepthi"/>
    <s v="S1002"/>
    <s v="F"/>
    <n v="53"/>
    <s v="Learning and Development"/>
    <s v="New Delhi"/>
    <s v="India"/>
    <n v="5"/>
    <n v="5"/>
    <n v="4"/>
    <n v="5"/>
    <n v="4.75"/>
    <n v="4.75"/>
    <s v="Santhosh&amp;Anudeep"/>
    <s v="3h"/>
    <s v="Job Training"/>
    <d v="2018-07-28T00:00:00"/>
    <d v="2018-08-03T00:00:00"/>
    <s v="Emergency leave"/>
    <n v="6"/>
    <s v="Harish"/>
    <s v="Amelia"/>
    <s v="George"/>
    <d v="2003-01-27T00:00:00"/>
    <d v="2023-07-19T00:00:00"/>
    <n v="0"/>
    <s v="Good"/>
    <s v="Better"/>
    <s v="Worst"/>
    <s v="Bad"/>
    <s v="Excellent"/>
  </r>
  <r>
    <n v="555"/>
    <s v="A. Ashwini"/>
    <s v="S1003"/>
    <s v="F"/>
    <n v="48"/>
    <s v="Infrastructures"/>
    <s v="Chennai"/>
    <s v="India"/>
    <n v="2"/>
    <n v="5"/>
    <n v="1"/>
    <n v="4"/>
    <n v="3"/>
    <n v="3"/>
    <s v="Hemanth&amp;Salomi"/>
    <s v="3h"/>
    <s v="Soft skills Training"/>
    <d v="2018-07-29T00:00:00"/>
    <d v="2018-08-02T00:00:00"/>
    <s v="Maternity/Parental leave"/>
    <n v="34"/>
    <s v="Sathish"/>
    <s v="Charlie"/>
    <s v="George"/>
    <d v="2003-02-04T00:00:00"/>
    <d v="2023-07-31T00:00:00"/>
    <n v="0"/>
    <s v="Bad"/>
    <s v="Excellent"/>
    <s v="Bad"/>
    <s v="Worst"/>
    <s v="Good"/>
  </r>
  <r>
    <n v="556"/>
    <s v="J. Sushma"/>
    <s v="S1004"/>
    <s v="M"/>
    <n v="36"/>
    <s v="Admin Department"/>
    <s v="Caracas"/>
    <s v="Venizuela"/>
    <n v="2"/>
    <n v="5"/>
    <n v="4"/>
    <n v="3"/>
    <n v="3.5"/>
    <n v="3.5"/>
    <s v="Hemanth&amp;Salomi"/>
    <s v="3h"/>
    <s v="Soft skills Training"/>
    <d v="2018-07-30T00:00:00"/>
    <d v="2018-08-06T00:00:00"/>
    <s v="Maternity/Parental leave"/>
    <n v="37"/>
    <s v="Harish"/>
    <s v="Amelia"/>
    <s v="George"/>
    <d v="2003-02-12T00:00:00"/>
    <d v="2023-08-12T00:00:00"/>
    <n v="0"/>
    <s v="Good"/>
    <s v="Worst"/>
    <s v="Worst"/>
    <s v="Worst"/>
    <s v="Excellent"/>
  </r>
  <r>
    <n v="557"/>
    <s v="D. Mamatha"/>
    <s v="S1005"/>
    <s v="F"/>
    <n v="49"/>
    <s v="IT Services"/>
    <s v="Jaipur"/>
    <s v="India"/>
    <n v="5"/>
    <n v="2"/>
    <n v="4"/>
    <n v="2"/>
    <n v="3.25"/>
    <n v="3.25"/>
    <s v="Hemanth&amp;Salomi"/>
    <s v="3h"/>
    <s v="Soft skills Training"/>
    <d v="2018-07-31T00:00:00"/>
    <d v="2018-08-01T00:00:00"/>
    <s v="Planned leave"/>
    <n v="1"/>
    <s v="Roy"/>
    <s v="Harry"/>
    <s v="George"/>
    <d v="2003-02-20T00:00:00"/>
    <d v="2023-08-24T00:00:00"/>
    <n v="0"/>
    <s v="Better"/>
    <s v="Excellent"/>
    <s v="Excellent"/>
    <s v="Worst"/>
    <s v="Better"/>
  </r>
  <r>
    <n v="558"/>
    <s v="L. Bindu"/>
    <s v="s"/>
    <s v="F"/>
    <n v="43"/>
    <s v="Learning and Development"/>
    <s v="London"/>
    <s v="UK"/>
    <n v="3"/>
    <n v="3"/>
    <n v="1"/>
    <n v="5"/>
    <n v="3"/>
    <n v="3"/>
    <s v="Hemanth&amp;Salomi"/>
    <s v="3h"/>
    <s v="Soft skills Training"/>
    <d v="2018-08-01T00:00:00"/>
    <d v="2018-08-05T00:00:00"/>
    <s v="Emergency leave"/>
    <n v="4"/>
    <e v="#N/A"/>
    <e v="#N/A"/>
    <e v="#N/A"/>
    <d v="2003-02-28T00:00:00"/>
    <d v="2023-09-05T00:00:00"/>
    <n v="0"/>
    <s v="Better"/>
    <s v="Good"/>
    <s v="Good"/>
    <s v="Worst"/>
    <s v="Bad"/>
  </r>
  <r>
    <n v="559"/>
    <s v="B. Sunitha"/>
    <s v="S1007"/>
    <s v="F"/>
    <n v="59"/>
    <s v="Product Development"/>
    <s v="Pune"/>
    <s v="India"/>
    <n v="2"/>
    <n v="5"/>
    <n v="3"/>
    <n v="1"/>
    <n v="2.75"/>
    <n v="2.75"/>
    <s v="Sathish&amp;Azim"/>
    <s v="4h"/>
    <s v="Technical skills Training"/>
    <d v="2018-08-02T00:00:00"/>
    <d v="2018-08-08T00:00:00"/>
    <s v="Emergency leave"/>
    <n v="6"/>
    <s v="Rajesh"/>
    <s v="Isla"/>
    <s v="George"/>
    <d v="2003-03-08T00:00:00"/>
    <d v="2023-09-17T00:00:00"/>
    <n v="0"/>
    <s v="Bad"/>
    <s v="Bad"/>
    <s v="Better"/>
    <s v="Excellent"/>
    <s v="Bad"/>
  </r>
  <r>
    <n v="560"/>
    <s v="K. Mounika"/>
    <s v="S1008"/>
    <s v="F"/>
    <n v="32"/>
    <s v="Admin Department"/>
    <s v="Bengalore"/>
    <s v="India"/>
    <n v="4"/>
    <n v="4"/>
    <n v="3"/>
    <n v="5"/>
    <n v="4"/>
    <n v="4"/>
    <s v="Santhosh&amp;Anudeep"/>
    <s v="3h"/>
    <s v="Job Training"/>
    <d v="2018-08-03T00:00:00"/>
    <d v="2018-08-09T00:00:00"/>
    <s v="Emergency leave"/>
    <n v="6"/>
    <s v="Lihar"/>
    <s v="Isla"/>
    <s v="George"/>
    <d v="2003-03-16T00:00:00"/>
    <d v="2023-09-29T00:00:00"/>
    <n v="0"/>
    <s v="Good"/>
    <s v="Bad"/>
    <s v="Good"/>
    <s v="Excellent"/>
    <s v="Excellent"/>
  </r>
  <r>
    <n v="561"/>
    <s v="K. Poornima"/>
    <s v="S1009"/>
    <s v="F"/>
    <n v="55"/>
    <s v="Learning and Development"/>
    <s v="Pune"/>
    <s v="India"/>
    <n v="1"/>
    <n v="1"/>
    <n v="1"/>
    <n v="1"/>
    <n v="1"/>
    <n v="1"/>
    <s v="Sathish&amp;Azim"/>
    <s v="4h"/>
    <s v="Technical skills Training"/>
    <d v="2018-08-04T00:00:00"/>
    <d v="2018-08-09T00:00:00"/>
    <s v="Maternity/Parental leave"/>
    <n v="35"/>
    <s v="Lihar"/>
    <s v="Isla"/>
    <s v="George"/>
    <d v="2003-03-24T00:00:00"/>
    <d v="2023-10-11T00:00:00"/>
    <n v="0"/>
    <s v="Worst"/>
    <s v="Bad"/>
    <s v="Excellent"/>
    <s v="Excellent"/>
    <s v="Worst"/>
  </r>
  <r>
    <n v="562"/>
    <s v="K. Mythli"/>
    <s v="S1010"/>
    <s v="F"/>
    <n v="40"/>
    <s v="Research and Development"/>
    <s v="Caracas"/>
    <s v="Venizuela"/>
    <n v="3"/>
    <n v="4"/>
    <n v="4"/>
    <n v="5"/>
    <n v="4"/>
    <n v="4"/>
    <s v="Santhosh&amp;Anudeep"/>
    <s v="3h"/>
    <s v="Job Training"/>
    <d v="2018-08-05T00:00:00"/>
    <d v="2018-08-10T00:00:00"/>
    <s v="Planned leave"/>
    <n v="5"/>
    <s v="Arundathi"/>
    <s v="Jacob"/>
    <s v="George"/>
    <d v="2003-04-01T00:00:00"/>
    <d v="2023-10-23T00:00:00"/>
    <n v="0"/>
    <s v="Worst"/>
    <s v="Good"/>
    <s v="Bad"/>
    <s v="Bad"/>
    <s v="Worst"/>
  </r>
  <r>
    <n v="563"/>
    <s v="B. Swaroopa"/>
    <s v="S1011"/>
    <s v="M"/>
    <n v="44"/>
    <s v="Product Development"/>
    <s v="Bhopal"/>
    <s v="India"/>
    <n v="5"/>
    <n v="5"/>
    <n v="5"/>
    <n v="1"/>
    <n v="4"/>
    <n v="4"/>
    <s v="Santhosh&amp;Anudeep"/>
    <s v="3h"/>
    <s v="Job Training"/>
    <d v="2018-08-06T00:00:00"/>
    <d v="2018-08-11T00:00:00"/>
    <s v="Emergency leave"/>
    <n v="5"/>
    <s v="Roy"/>
    <s v="Harry"/>
    <s v="George"/>
    <d v="2003-04-09T00:00:00"/>
    <d v="2023-11-04T00:00:00"/>
    <n v="0"/>
    <s v="Better"/>
    <s v="Bad"/>
    <s v="Bad"/>
    <s v="Good"/>
    <s v="Worst"/>
  </r>
  <r>
    <n v="564"/>
    <s v="B. Savitha"/>
    <s v="S1012"/>
    <s v="M"/>
    <n v="33"/>
    <s v="Admin Department"/>
    <s v="London"/>
    <s v="UK"/>
    <n v="5"/>
    <n v="2"/>
    <n v="4"/>
    <n v="3"/>
    <n v="3.5"/>
    <n v="3.5"/>
    <s v="Hemanth&amp;Salomi"/>
    <s v="3h"/>
    <s v="Soft skills Training"/>
    <d v="2018-08-07T00:00:00"/>
    <d v="2018-08-13T00:00:00"/>
    <s v="Maternity/Parental leave"/>
    <n v="36"/>
    <s v="Aneela"/>
    <s v="Charlie"/>
    <s v="George"/>
    <d v="2003-04-17T00:00:00"/>
    <d v="2023-11-16T00:00:00"/>
    <n v="0"/>
    <s v="Bad"/>
    <s v="Better"/>
    <s v="Bad"/>
    <s v="Worst"/>
    <s v="Good"/>
  </r>
  <r>
    <n v="565"/>
    <s v="P. Supriya"/>
    <s v="S1013"/>
    <s v="M"/>
    <n v="41"/>
    <s v="Sales and Marketing"/>
    <s v="Hyderabad"/>
    <s v="India"/>
    <n v="4"/>
    <n v="4"/>
    <n v="5"/>
    <n v="5"/>
    <n v="4.5"/>
    <n v="4.5"/>
    <s v="Santhosh&amp;Anudeep"/>
    <s v="3h"/>
    <s v="Job Training"/>
    <d v="2018-08-08T00:00:00"/>
    <d v="2018-08-15T00:00:00"/>
    <s v="Planned leave"/>
    <n v="7"/>
    <s v="Rishitha"/>
    <s v="Isla"/>
    <s v="George"/>
    <d v="2003-04-25T00:00:00"/>
    <d v="2023-11-28T00:00:00"/>
    <n v="0"/>
    <s v="Excellent"/>
    <s v="Worst"/>
    <s v="Bad"/>
    <s v="Better"/>
    <s v="Better"/>
  </r>
  <r>
    <n v="566"/>
    <s v="M. Neeraja"/>
    <s v="S1014"/>
    <s v="F"/>
    <n v="39"/>
    <s v="Sales and Marketing"/>
    <s v="Jaipur"/>
    <s v="India"/>
    <n v="1"/>
    <n v="2"/>
    <n v="4"/>
    <n v="1"/>
    <n v="2"/>
    <n v="2"/>
    <s v="Sathish&amp;Azim"/>
    <s v="4h"/>
    <s v="Technical skills Training"/>
    <d v="2018-08-09T00:00:00"/>
    <d v="2018-08-13T00:00:00"/>
    <s v="Emergency leave"/>
    <n v="4"/>
    <s v="Sathish"/>
    <s v="Charlie"/>
    <s v="George"/>
    <d v="2003-05-03T00:00:00"/>
    <d v="2023-12-10T00:00:00"/>
    <n v="0"/>
    <s v="Bad"/>
    <s v="Better"/>
    <s v="Better"/>
    <s v="Good"/>
    <s v="Worst"/>
  </r>
  <r>
    <n v="567"/>
    <s v="T. Kruparani"/>
    <s v="S1015"/>
    <s v="M"/>
    <n v="44"/>
    <s v="Security and Transport"/>
    <s v="Hyderabad"/>
    <s v="India"/>
    <n v="4"/>
    <n v="2"/>
    <n v="2"/>
    <n v="2"/>
    <n v="2.5"/>
    <n v="2.5"/>
    <s v="Sathish&amp;Azim"/>
    <s v="4h"/>
    <s v="Technical skills Training"/>
    <d v="2018-08-10T00:00:00"/>
    <d v="2018-08-14T00:00:00"/>
    <s v="Planned leave"/>
    <n v="4"/>
    <s v="Salomi"/>
    <s v="Harry"/>
    <s v="George"/>
    <d v="2003-05-11T00:00:00"/>
    <d v="2023-12-22T00:00:00"/>
    <n v="0"/>
    <s v="Bad"/>
    <s v="Worst"/>
    <s v="Bad"/>
    <s v="Bad"/>
    <s v="Better"/>
  </r>
  <r>
    <n v="568"/>
    <s v="B. Saritha"/>
    <s v="S1016"/>
    <s v="F"/>
    <n v="21"/>
    <s v="Security and Transport"/>
    <s v="Bhopal"/>
    <s v="India"/>
    <n v="2"/>
    <n v="4"/>
    <n v="3"/>
    <n v="5"/>
    <n v="3.5"/>
    <n v="3.5"/>
    <s v="Hemanth&amp;Salomi"/>
    <s v="3h"/>
    <s v="Soft skills Training"/>
    <d v="2018-08-11T00:00:00"/>
    <d v="2018-08-16T00:00:00"/>
    <s v="Planned leave"/>
    <n v="5"/>
    <s v="Santhosh"/>
    <s v="Harry"/>
    <s v="George"/>
    <d v="2003-05-19T00:00:00"/>
    <d v="2024-01-03T00:00:00"/>
    <n v="0"/>
    <s v="Excellent"/>
    <s v="Bad"/>
    <s v="Good"/>
    <s v="Bad"/>
    <s v="Worst"/>
  </r>
  <r>
    <n v="569"/>
    <s v="B. Ramya"/>
    <s v="S1017"/>
    <s v="M"/>
    <n v="46"/>
    <s v="IT Services"/>
    <s v="Hyderabad"/>
    <s v="India"/>
    <n v="4"/>
    <n v="1"/>
    <n v="1"/>
    <n v="5"/>
    <n v="2.75"/>
    <n v="2.75"/>
    <s v="Sathish&amp;Azim"/>
    <s v="4h"/>
    <s v="Technical skills Training"/>
    <d v="2018-08-12T00:00:00"/>
    <d v="2018-08-17T00:00:00"/>
    <s v="Planned leave"/>
    <n v="5"/>
    <s v="Rishitha"/>
    <s v="Isla"/>
    <s v="George"/>
    <d v="2003-05-27T00:00:00"/>
    <d v="2024-01-15T00:00:00"/>
    <n v="0"/>
    <s v="Worst"/>
    <s v="Good"/>
    <s v="Good"/>
    <s v="Excellent"/>
    <s v="Better"/>
  </r>
  <r>
    <n v="570"/>
    <s v="M. Rajitha"/>
    <s v="S1018"/>
    <s v="F"/>
    <n v="22"/>
    <s v="Accounts and Finance"/>
    <s v="Pune"/>
    <s v="India"/>
    <n v="5"/>
    <n v="5"/>
    <n v="4"/>
    <n v="5"/>
    <n v="4.75"/>
    <n v="4.75"/>
    <s v="Santhosh&amp;Anudeep"/>
    <s v="3h"/>
    <s v="Job Training"/>
    <d v="2018-08-13T00:00:00"/>
    <d v="2018-08-15T00:00:00"/>
    <s v="Maternity/Parental leave"/>
    <n v="32"/>
    <s v="Sathish"/>
    <s v="Charlie"/>
    <s v="George"/>
    <d v="2003-06-04T00:00:00"/>
    <d v="2024-01-27T00:00:00"/>
    <n v="0"/>
    <s v="Worst"/>
    <s v="Better"/>
    <s v="Excellent"/>
    <s v="Bad"/>
    <s v="Good"/>
  </r>
  <r>
    <n v="571"/>
    <s v="S. Supriya"/>
    <s v="S1019"/>
    <s v="F"/>
    <n v="41"/>
    <s v="Accounts and Finance"/>
    <s v="Mumbai"/>
    <s v="India"/>
    <n v="4"/>
    <n v="3"/>
    <n v="5"/>
    <n v="4"/>
    <n v="4"/>
    <n v="4"/>
    <s v="Santhosh&amp;Anudeep"/>
    <s v="3h"/>
    <s v="Job Training"/>
    <d v="2018-08-14T00:00:00"/>
    <d v="2018-08-16T00:00:00"/>
    <s v="Planned leave"/>
    <n v="2"/>
    <s v="Aneela"/>
    <s v="Charlie"/>
    <s v="George"/>
    <d v="2003-06-12T00:00:00"/>
    <d v="2024-02-08T00:00:00"/>
    <n v="0"/>
    <s v="Bad"/>
    <s v="Excellent"/>
    <s v="Bad"/>
    <s v="Bad"/>
    <s v="Good"/>
  </r>
  <r>
    <n v="572"/>
    <s v="M. Yashoda"/>
    <s v="S1020"/>
    <s v="M"/>
    <n v="23"/>
    <s v="HR"/>
    <s v="Chennai"/>
    <s v="India"/>
    <n v="4"/>
    <n v="5"/>
    <n v="2"/>
    <n v="5"/>
    <n v="4"/>
    <n v="4"/>
    <s v="Santhosh&amp;Anudeep"/>
    <s v="3h"/>
    <s v="Job Training"/>
    <d v="2018-08-15T00:00:00"/>
    <d v="2018-08-19T00:00:00"/>
    <s v="Planned leave"/>
    <n v="4"/>
    <s v="Rajesh"/>
    <s v="Isla"/>
    <s v="George"/>
    <d v="2003-06-20T00:00:00"/>
    <d v="2024-02-20T00:00:00"/>
    <n v="0"/>
    <s v="Better"/>
    <s v="Better"/>
    <s v="Good"/>
    <s v="Better"/>
    <s v="Worst"/>
  </r>
  <r>
    <n v="573"/>
    <s v="R. Priyanka"/>
    <s v="S1021"/>
    <s v="F"/>
    <n v="60"/>
    <s v="Learning and Development"/>
    <s v="Lisboa"/>
    <s v="Portugal"/>
    <n v="3"/>
    <n v="3"/>
    <n v="4"/>
    <n v="5"/>
    <n v="3.75"/>
    <n v="3.75"/>
    <s v="Hemanth&amp;Salomi"/>
    <s v="3h"/>
    <s v="Soft skills Training"/>
    <d v="2018-08-16T00:00:00"/>
    <d v="2018-08-22T00:00:00"/>
    <s v="Emergency leave"/>
    <n v="6"/>
    <s v="Arundathi"/>
    <s v="Jacob"/>
    <s v="George"/>
    <d v="2003-06-28T00:00:00"/>
    <d v="2024-03-03T00:00:00"/>
    <n v="0"/>
    <s v="Bad"/>
    <s v="Better"/>
    <s v="Good"/>
    <s v="Bad"/>
    <s v="Bad"/>
  </r>
  <r>
    <n v="574"/>
    <s v="G. Jyothi"/>
    <s v="S1022"/>
    <s v="F"/>
    <n v="46"/>
    <s v="IT Services"/>
    <s v="Jaipur"/>
    <s v="India"/>
    <n v="5"/>
    <n v="4"/>
    <n v="5"/>
    <n v="4"/>
    <n v="4.5"/>
    <n v="4.5"/>
    <s v="Santhosh&amp;Anudeep"/>
    <s v="3h"/>
    <s v="Job Training"/>
    <d v="2018-08-17T00:00:00"/>
    <d v="2018-08-22T00:00:00"/>
    <s v="Maternity/Parental leave"/>
    <n v="35"/>
    <s v="Aneela"/>
    <s v="Charlie"/>
    <s v="George"/>
    <d v="2003-07-06T00:00:00"/>
    <d v="2024-03-15T00:00:00"/>
    <n v="0"/>
    <s v="Good"/>
    <s v="Good"/>
    <s v="Worst"/>
    <s v="Worst"/>
    <s v="Bad"/>
  </r>
  <r>
    <n v="575"/>
    <s v="T. Sai Priya"/>
    <s v="S1023"/>
    <s v="F"/>
    <n v="25"/>
    <s v="Accounts and Finance"/>
    <s v="Madrid"/>
    <s v="Span"/>
    <n v="2"/>
    <n v="3"/>
    <n v="5"/>
    <n v="4"/>
    <n v="3.5"/>
    <n v="3.5"/>
    <s v="Hemanth&amp;Salomi"/>
    <s v="3h"/>
    <s v="Soft skills Training"/>
    <d v="2018-08-18T00:00:00"/>
    <d v="2018-08-19T00:00:00"/>
    <s v="Planned leave"/>
    <n v="1"/>
    <s v="Hemanth"/>
    <s v="Amelia"/>
    <s v="George"/>
    <d v="2003-07-14T00:00:00"/>
    <d v="2024-03-27T00:00:00"/>
    <n v="0"/>
    <s v="Bad"/>
    <s v="Better"/>
    <s v="Excellent"/>
    <s v="Better"/>
    <s v="Better"/>
  </r>
  <r>
    <n v="576"/>
    <s v="K. Rachana"/>
    <s v="S1024"/>
    <s v="F"/>
    <n v="56"/>
    <s v="IT Services"/>
    <s v="Berlin"/>
    <s v="Germany"/>
    <n v="4"/>
    <n v="4"/>
    <n v="1"/>
    <n v="1"/>
    <n v="2.5"/>
    <n v="2.5"/>
    <s v="Sathish&amp;Azim"/>
    <s v="4h"/>
    <s v="Technical skills Training"/>
    <d v="2018-08-19T00:00:00"/>
    <d v="2018-08-20T00:00:00"/>
    <s v="Maternity/Parental leave"/>
    <n v="31"/>
    <s v="Rajesh"/>
    <s v="Isla"/>
    <s v="George"/>
    <d v="2003-07-22T00:00:00"/>
    <d v="2024-04-08T00:00:00"/>
    <n v="0"/>
    <s v="Bad"/>
    <s v="Excellent"/>
    <s v="Worst"/>
    <s v="Good"/>
    <s v="Excellent"/>
  </r>
  <r>
    <n v="577"/>
    <s v="G. Srilekha"/>
    <s v="S1025"/>
    <s v="F"/>
    <n v="49"/>
    <s v="Learning and Development"/>
    <s v="Pune"/>
    <s v="India"/>
    <n v="5"/>
    <n v="3"/>
    <n v="1"/>
    <n v="2"/>
    <n v="2.75"/>
    <n v="2.75"/>
    <s v="Sathish&amp;Azim"/>
    <s v="4h"/>
    <s v="Technical skills Training"/>
    <d v="2018-08-20T00:00:00"/>
    <d v="2018-08-23T00:00:00"/>
    <s v="Maternity/Parental leave"/>
    <n v="33"/>
    <s v="Harika"/>
    <s v="Amelia"/>
    <s v="George"/>
    <d v="2003-07-30T00:00:00"/>
    <d v="2024-04-20T00:00:00"/>
    <n v="0"/>
    <s v="Excellent"/>
    <s v="Bad"/>
    <s v="Worst"/>
    <s v="Worst"/>
    <s v="Good"/>
  </r>
  <r>
    <n v="578"/>
    <s v="P. Hepsiba"/>
    <s v="S1026"/>
    <s v="F"/>
    <n v="56"/>
    <s v="Admin Department"/>
    <s v="Kochi"/>
    <s v="India"/>
    <n v="3"/>
    <n v="4"/>
    <n v="4"/>
    <n v="3"/>
    <n v="3.5"/>
    <n v="3.5"/>
    <s v="Hemanth&amp;Salomi"/>
    <s v="3h"/>
    <s v="Soft skills Training"/>
    <d v="2018-08-21T00:00:00"/>
    <d v="2018-08-28T00:00:00"/>
    <s v="Emergency leave"/>
    <n v="7"/>
    <s v="Salomi"/>
    <s v="Harry"/>
    <s v="George"/>
    <d v="2003-08-07T00:00:00"/>
    <d v="2024-05-02T00:00:00"/>
    <n v="0"/>
    <s v="Good"/>
    <s v="Excellent"/>
    <s v="Excellent"/>
    <s v="Excellent"/>
    <s v="Better"/>
  </r>
  <r>
    <n v="579"/>
    <s v="T Megana"/>
    <s v="S1027"/>
    <s v="M"/>
    <n v="34"/>
    <s v="Research and Development"/>
    <s v="Jaipur"/>
    <s v="India"/>
    <n v="3"/>
    <n v="2"/>
    <n v="2"/>
    <n v="5"/>
    <n v="3"/>
    <n v="3"/>
    <s v="Hemanth&amp;Salomi"/>
    <s v="3h"/>
    <s v="Soft skills Training"/>
    <d v="2018-08-22T00:00:00"/>
    <d v="2018-08-25T00:00:00"/>
    <s v="Maternity/Parental leave"/>
    <n v="33"/>
    <s v="Harish"/>
    <s v="Amelia"/>
    <s v="George"/>
    <d v="2003-08-15T00:00:00"/>
    <d v="2024-05-14T00:00:00"/>
    <n v="0"/>
    <s v="Excellent"/>
    <s v="Worst"/>
    <s v="Worst"/>
    <s v="Bad"/>
    <s v="Bad"/>
  </r>
  <r>
    <n v="580"/>
    <s v="B Rachana"/>
    <s v="S1028"/>
    <s v="M"/>
    <n v="39"/>
    <s v="Research and Development"/>
    <s v="Jaipur"/>
    <s v="India"/>
    <n v="2"/>
    <n v="1"/>
    <n v="5"/>
    <n v="5"/>
    <n v="3.25"/>
    <n v="3.25"/>
    <s v="Hemanth&amp;Salomi"/>
    <s v="3h"/>
    <s v="Soft skills Training"/>
    <d v="2018-08-23T00:00:00"/>
    <d v="2018-08-30T00:00:00"/>
    <s v="Planned leave"/>
    <n v="7"/>
    <s v="Roy"/>
    <s v="Harry"/>
    <s v="George"/>
    <d v="2003-08-23T00:00:00"/>
    <d v="2024-05-26T00:00:00"/>
    <n v="0"/>
    <s v="Bad"/>
    <s v="Good"/>
    <s v="Bad"/>
    <s v="Good"/>
    <s v="Worst"/>
  </r>
  <r>
    <n v="581"/>
    <s v="M Swapna"/>
    <s v="S1029"/>
    <s v="F"/>
    <n v="56"/>
    <s v="Research and Development"/>
    <s v="Varanasi"/>
    <s v="India"/>
    <n v="3"/>
    <n v="4"/>
    <n v="5"/>
    <n v="1"/>
    <n v="3.25"/>
    <n v="3.25"/>
    <s v="Hemanth&amp;Salomi"/>
    <s v="3h"/>
    <s v="Soft skills Training"/>
    <d v="2018-08-24T00:00:00"/>
    <d v="2018-08-27T00:00:00"/>
    <s v="Planned leave"/>
    <n v="3"/>
    <s v="Azim"/>
    <s v="Jacob"/>
    <s v="George"/>
    <d v="2003-08-31T00:00:00"/>
    <d v="2024-06-07T00:00:00"/>
    <n v="0"/>
    <s v="Bad"/>
    <s v="Better"/>
    <s v="Better"/>
    <s v="Bad"/>
    <s v="Bad"/>
  </r>
  <r>
    <n v="582"/>
    <s v="S Abhinaya"/>
    <s v="S1030"/>
    <s v="M"/>
    <n v="40"/>
    <s v="Accounts and Finance"/>
    <s v="Walla"/>
    <s v="Poland"/>
    <n v="4"/>
    <n v="1"/>
    <n v="5"/>
    <n v="1"/>
    <n v="2.75"/>
    <n v="2.75"/>
    <s v="Sathish&amp;Azim"/>
    <s v="4h"/>
    <s v="Technical skills Training"/>
    <d v="2018-08-25T00:00:00"/>
    <d v="2018-08-29T00:00:00"/>
    <s v="Planned leave"/>
    <n v="4"/>
    <s v="Santhosh"/>
    <s v="Harry"/>
    <s v="George"/>
    <d v="2003-09-08T00:00:00"/>
    <d v="2024-06-19T00:00:00"/>
    <n v="0"/>
    <s v="Excellent"/>
    <s v="Worst"/>
    <s v="Bad"/>
    <s v="Better"/>
    <s v="Good"/>
  </r>
  <r>
    <n v="583"/>
    <s v="B Shirisha"/>
    <s v="S1031"/>
    <s v="M"/>
    <n v="30"/>
    <s v="Research and Development"/>
    <s v="New Delhi"/>
    <s v="India"/>
    <n v="2"/>
    <n v="2"/>
    <n v="3"/>
    <n v="3"/>
    <n v="2.5"/>
    <n v="2.5"/>
    <s v="Sathish&amp;Azim"/>
    <s v="4h"/>
    <s v="Technical skills Training"/>
    <d v="2018-08-26T00:00:00"/>
    <d v="2018-08-27T00:00:00"/>
    <s v="Emergency leave"/>
    <n v="1"/>
    <s v="Salomi"/>
    <s v="Harry"/>
    <s v="George"/>
    <d v="2003-09-16T00:00:00"/>
    <d v="2024-07-01T00:00:00"/>
    <n v="0"/>
    <s v="Worst"/>
    <s v="Worst"/>
    <s v="Better"/>
    <s v="Good"/>
    <s v="Excellent"/>
  </r>
  <r>
    <n v="584"/>
    <s v="G Sowmya"/>
    <s v="S1032"/>
    <s v="F"/>
    <n v="45"/>
    <s v="Admin Department"/>
    <s v="London"/>
    <s v="UK"/>
    <n v="1"/>
    <n v="2"/>
    <n v="5"/>
    <n v="4"/>
    <n v="3"/>
    <n v="3"/>
    <s v="Hemanth&amp;Salomi"/>
    <s v="3h"/>
    <s v="Soft skills Training"/>
    <d v="2018-08-27T00:00:00"/>
    <d v="2018-08-29T00:00:00"/>
    <s v="Emergency leave"/>
    <n v="2"/>
    <s v="David"/>
    <s v="Jacob"/>
    <s v="George"/>
    <d v="2003-09-24T00:00:00"/>
    <d v="2024-07-13T00:00:00"/>
    <n v="0"/>
    <s v="Good"/>
    <s v="Worst"/>
    <s v="Excellent"/>
    <s v="Good"/>
    <s v="Bad"/>
  </r>
  <r>
    <n v="585"/>
    <s v="K Pravalika"/>
    <s v="S1033"/>
    <s v="M"/>
    <n v="56"/>
    <s v="HR"/>
    <s v="Jaipur"/>
    <s v="India"/>
    <n v="3"/>
    <n v="4"/>
    <n v="3"/>
    <n v="2"/>
    <n v="3"/>
    <n v="3"/>
    <s v="Hemanth&amp;Salomi"/>
    <s v="3h"/>
    <s v="Soft skills Training"/>
    <d v="2018-08-28T00:00:00"/>
    <d v="2018-08-29T00:00:00"/>
    <s v="Emergency leave"/>
    <n v="1"/>
    <s v="Rajesh"/>
    <s v="Isla"/>
    <s v="George"/>
    <d v="2003-10-02T00:00:00"/>
    <d v="2024-07-25T00:00:00"/>
    <n v="0"/>
    <s v="Better"/>
    <s v="Good"/>
    <s v="Bad"/>
    <s v="Bad"/>
    <s v="Excellent"/>
  </r>
  <r>
    <n v="586"/>
    <s v="Jm Soumya"/>
    <s v="S1034"/>
    <s v="M"/>
    <n v="59"/>
    <s v="Sales and Marketing"/>
    <s v="Kolkata"/>
    <s v="India"/>
    <n v="1"/>
    <n v="5"/>
    <n v="5"/>
    <n v="4"/>
    <n v="3.75"/>
    <n v="3.75"/>
    <s v="Hemanth&amp;Salomi"/>
    <s v="3h"/>
    <s v="Soft skills Training"/>
    <d v="2018-08-29T00:00:00"/>
    <d v="2018-08-30T00:00:00"/>
    <s v="Emergency leave"/>
    <n v="1"/>
    <s v="Lihar"/>
    <s v="Isla"/>
    <s v="George"/>
    <d v="2003-10-10T00:00:00"/>
    <d v="2024-08-06T00:00:00"/>
    <n v="0"/>
    <s v="Better"/>
    <s v="Bad"/>
    <s v="Excellent"/>
    <s v="Bad"/>
    <s v="Better"/>
  </r>
  <r>
    <n v="587"/>
    <s v="G Archana"/>
    <s v="S1035"/>
    <s v="F"/>
    <n v="53"/>
    <s v="Admin Department"/>
    <s v="Mannheim"/>
    <s v="Germany"/>
    <n v="3"/>
    <n v="1"/>
    <n v="4"/>
    <n v="4"/>
    <n v="3"/>
    <n v="3"/>
    <s v="Hemanth&amp;Salomi"/>
    <s v="3h"/>
    <s v="Soft skills Training"/>
    <d v="2018-08-30T00:00:00"/>
    <d v="2018-08-31T00:00:00"/>
    <s v="Planned leave"/>
    <n v="1"/>
    <s v="Harish"/>
    <s v="Amelia"/>
    <s v="George"/>
    <d v="2003-10-18T00:00:00"/>
    <d v="2024-08-18T00:00:00"/>
    <n v="0"/>
    <s v="Good"/>
    <s v="Excellent"/>
    <s v="Good"/>
    <s v="Good"/>
    <s v="Worst"/>
  </r>
  <r>
    <n v="588"/>
    <s v="P Srilekha"/>
    <s v="S1036"/>
    <s v="M"/>
    <n v="58"/>
    <s v="Research and Development"/>
    <s v="London"/>
    <s v="UK"/>
    <n v="4"/>
    <n v="5"/>
    <n v="5"/>
    <n v="4"/>
    <n v="4.5"/>
    <n v="4.5"/>
    <s v="Santhosh&amp;Anudeep"/>
    <s v="3h"/>
    <s v="Job Training"/>
    <d v="2018-08-31T00:00:00"/>
    <d v="2018-09-07T00:00:00"/>
    <s v="Maternity/Parental leave"/>
    <n v="37"/>
    <s v="Sathish"/>
    <s v="Charlie"/>
    <s v="George"/>
    <d v="2003-10-26T00:00:00"/>
    <d v="2024-08-30T00:00:00"/>
    <n v="0"/>
    <s v="Good"/>
    <s v="Good"/>
    <s v="Worst"/>
    <s v="Excellent"/>
    <s v="Good"/>
  </r>
  <r>
    <n v="589"/>
    <s v="S Sailaja"/>
    <s v="S1037"/>
    <s v="M"/>
    <n v="24"/>
    <s v="Infrastructures"/>
    <s v="Chennai"/>
    <s v="India"/>
    <n v="2"/>
    <n v="5"/>
    <n v="5"/>
    <n v="4"/>
    <n v="4"/>
    <n v="4"/>
    <s v="Santhosh&amp;Anudeep"/>
    <s v="3h"/>
    <s v="Job Training"/>
    <d v="2018-09-01T00:00:00"/>
    <d v="2018-09-05T00:00:00"/>
    <s v="Emergency leave"/>
    <n v="4"/>
    <s v="Rishitha"/>
    <s v="Isla"/>
    <s v="George"/>
    <d v="2003-11-03T00:00:00"/>
    <d v="2024-09-11T00:00:00"/>
    <n v="0"/>
    <s v="Better"/>
    <s v="Worst"/>
    <s v="Good"/>
    <s v="Better"/>
    <s v="Better"/>
  </r>
  <r>
    <n v="590"/>
    <s v="M Sathwika"/>
    <s v="S1038"/>
    <s v="F"/>
    <n v="38"/>
    <s v="Accounts and Finance"/>
    <s v="Kolkata"/>
    <s v="India"/>
    <n v="4"/>
    <n v="2"/>
    <n v="4"/>
    <n v="2"/>
    <n v="3"/>
    <n v="3"/>
    <s v="Hemanth&amp;Salomi"/>
    <s v="3h"/>
    <s v="Soft skills Training"/>
    <d v="2018-09-02T00:00:00"/>
    <d v="2018-09-08T00:00:00"/>
    <s v="Emergency leave"/>
    <n v="6"/>
    <s v="Salomi"/>
    <s v="Harry"/>
    <s v="George"/>
    <d v="2003-11-11T00:00:00"/>
    <d v="2024-09-23T00:00:00"/>
    <n v="0"/>
    <s v="Worst"/>
    <s v="Good"/>
    <s v="Better"/>
    <s v="Better"/>
    <s v="Better"/>
  </r>
  <r>
    <n v="591"/>
    <s v="A Deena"/>
    <s v="S1039"/>
    <s v="M"/>
    <n v="32"/>
    <s v="Infrastructures"/>
    <s v="Varanasi"/>
    <s v="India"/>
    <n v="3"/>
    <n v="3"/>
    <n v="4"/>
    <n v="1"/>
    <n v="2.75"/>
    <n v="2.75"/>
    <s v="Sathish&amp;Azim"/>
    <s v="4h"/>
    <s v="Technical skills Training"/>
    <d v="2018-09-03T00:00:00"/>
    <d v="2018-09-04T00:00:00"/>
    <s v="Planned leave"/>
    <n v="1"/>
    <s v="David"/>
    <s v="Jacob"/>
    <s v="George"/>
    <d v="2003-11-19T00:00:00"/>
    <d v="2024-10-05T00:00:00"/>
    <n v="0"/>
    <s v="Good"/>
    <s v="Better"/>
    <s v="Excellent"/>
    <s v="Worst"/>
    <s v="Worst"/>
  </r>
  <r>
    <n v="592"/>
    <s v="B Soujanya"/>
    <s v="S1040"/>
    <s v="M"/>
    <n v="31"/>
    <s v="Product Development"/>
    <s v="Mumbai"/>
    <s v="India"/>
    <n v="1"/>
    <n v="2"/>
    <n v="5"/>
    <n v="2"/>
    <n v="2.5"/>
    <n v="2.5"/>
    <s v="Sathish&amp;Azim"/>
    <s v="4h"/>
    <s v="Technical skills Training"/>
    <d v="2018-09-04T00:00:00"/>
    <d v="2018-09-11T00:00:00"/>
    <s v="Emergency leave"/>
    <n v="7"/>
    <s v="Harika"/>
    <s v="Amelia"/>
    <s v="George"/>
    <d v="2003-11-27T00:00:00"/>
    <d v="2024-10-17T00:00:00"/>
    <n v="0"/>
    <s v="Better"/>
    <s v="Better"/>
    <s v="Good"/>
    <s v="Good"/>
    <s v="Worst"/>
  </r>
  <r>
    <n v="593"/>
    <s v="E Kavya"/>
    <s v="S1041"/>
    <s v="F"/>
    <n v="50"/>
    <s v="Research and Development"/>
    <s v="Kolkata"/>
    <s v="India"/>
    <n v="3"/>
    <n v="3"/>
    <n v="2"/>
    <n v="4"/>
    <n v="3"/>
    <n v="3"/>
    <s v="Hemanth&amp;Salomi"/>
    <s v="3h"/>
    <s v="Soft skills Training"/>
    <d v="2018-09-05T00:00:00"/>
    <d v="2018-09-08T00:00:00"/>
    <s v="Maternity/Parental leave"/>
    <n v="33"/>
    <s v="Roy"/>
    <s v="Harry"/>
    <s v="George"/>
    <d v="2003-12-05T00:00:00"/>
    <d v="2024-10-29T00:00:00"/>
    <n v="0"/>
    <s v="Bad"/>
    <s v="Better"/>
    <s v="Better"/>
    <s v="Excellent"/>
    <s v="Better"/>
  </r>
  <r>
    <n v="594"/>
    <s v="G Tejaswini"/>
    <s v="S1042"/>
    <s v="M"/>
    <n v="26"/>
    <s v="Learning and Development"/>
    <s v="Madrid"/>
    <s v="Span"/>
    <n v="4"/>
    <n v="2"/>
    <n v="4"/>
    <n v="2"/>
    <n v="3"/>
    <n v="3"/>
    <s v="Hemanth&amp;Salomi"/>
    <s v="3h"/>
    <s v="Soft skills Training"/>
    <d v="2018-09-06T00:00:00"/>
    <d v="2018-09-07T00:00:00"/>
    <s v="Maternity/Parental leave"/>
    <n v="31"/>
    <s v="Rajesh"/>
    <s v="Isla"/>
    <s v="George"/>
    <d v="2003-12-13T00:00:00"/>
    <d v="2024-11-10T00:00:00"/>
    <n v="0"/>
    <s v="Better"/>
    <s v="Better"/>
    <s v="Bad"/>
    <s v="Better"/>
    <s v="Bad"/>
  </r>
  <r>
    <n v="595"/>
    <s v="G Shravya"/>
    <s v="S1043"/>
    <s v="M"/>
    <n v="38"/>
    <s v="Product Development"/>
    <s v="London"/>
    <s v="UK"/>
    <n v="3"/>
    <n v="5"/>
    <n v="5"/>
    <n v="5"/>
    <n v="4.5"/>
    <n v="4.5"/>
    <s v="Santhosh&amp;Anudeep"/>
    <s v="3h"/>
    <s v="Job Training"/>
    <d v="2018-09-07T00:00:00"/>
    <d v="2018-09-14T00:00:00"/>
    <s v="Maternity/Parental leave"/>
    <n v="37"/>
    <s v="David"/>
    <s v="Jacob"/>
    <s v="George"/>
    <d v="2003-12-21T00:00:00"/>
    <d v="2024-11-22T00:00:00"/>
    <n v="0"/>
    <s v="Worst"/>
    <s v="Better"/>
    <s v="Excellent"/>
    <s v="Worst"/>
    <s v="Bad"/>
  </r>
  <r>
    <n v="596"/>
    <s v="M Nilima"/>
    <s v="S1044"/>
    <s v="M"/>
    <n v="28"/>
    <s v="Sales and Marketing"/>
    <s v="Madrid"/>
    <s v="Span"/>
    <n v="5"/>
    <n v="4"/>
    <n v="5"/>
    <n v="1"/>
    <n v="3.75"/>
    <n v="3.75"/>
    <s v="Hemanth&amp;Salomi"/>
    <s v="3h"/>
    <s v="Soft skills Training"/>
    <d v="2018-09-08T00:00:00"/>
    <d v="2018-09-15T00:00:00"/>
    <s v="Maternity/Parental leave"/>
    <n v="37"/>
    <s v="Harika"/>
    <s v="Amelia"/>
    <s v="George"/>
    <d v="2003-12-29T00:00:00"/>
    <d v="2024-12-04T00:00:00"/>
    <n v="0"/>
    <s v="Bad"/>
    <s v="Good"/>
    <s v="Better"/>
    <s v="Good"/>
    <s v="Bad"/>
  </r>
  <r>
    <n v="597"/>
    <s v="J Mounika"/>
    <s v="S1045"/>
    <s v="F"/>
    <n v="48"/>
    <s v="HR"/>
    <s v="Bhopal"/>
    <s v="India"/>
    <n v="3"/>
    <n v="5"/>
    <n v="1"/>
    <n v="4"/>
    <n v="3.25"/>
    <n v="3.25"/>
    <s v="Hemanth&amp;Salomi"/>
    <s v="3h"/>
    <s v="Soft skills Training"/>
    <d v="2018-09-09T00:00:00"/>
    <d v="2018-09-10T00:00:00"/>
    <s v="Emergency leave"/>
    <n v="1"/>
    <s v="Harika"/>
    <s v="Amelia"/>
    <s v="George"/>
    <d v="2004-01-06T00:00:00"/>
    <d v="2024-12-16T00:00:00"/>
    <n v="0"/>
    <s v="Better"/>
    <s v="Bad"/>
    <s v="Bad"/>
    <s v="Better"/>
    <s v="Good"/>
  </r>
  <r>
    <n v="598"/>
    <s v="Prashanthi"/>
    <s v="S3545"/>
    <s v="F"/>
    <n v="33"/>
    <s v="Accounts and Finance"/>
    <s v="Luknow"/>
    <s v="India"/>
    <n v="5"/>
    <n v="4"/>
    <n v="3"/>
    <n v="3"/>
    <n v="3.75"/>
    <n v="3.75"/>
    <s v="Hemanth&amp;Salomi"/>
    <s v="3h"/>
    <s v="Soft skills Training"/>
    <d v="2018-09-10T00:00:00"/>
    <d v="2018-09-15T00:00:00"/>
    <s v="Planned leave"/>
    <n v="5"/>
    <s v="Roy"/>
    <s v="Harry"/>
    <s v="George"/>
    <d v="2004-01-14T00:00:00"/>
    <d v="2024-12-28T00:00:00"/>
    <n v="0"/>
    <s v="Worst"/>
    <s v="Better"/>
    <s v="Bad"/>
    <s v="Worst"/>
    <s v="Worst"/>
  </r>
  <r>
    <n v="599"/>
    <s v="B. Leetha"/>
    <s v="S3185"/>
    <s v="F"/>
    <n v="59"/>
    <s v="Learning and Development"/>
    <s v="London"/>
    <s v="UK"/>
    <n v="1"/>
    <n v="2"/>
    <n v="2"/>
    <n v="3"/>
    <n v="2"/>
    <n v="2"/>
    <s v="Sathish&amp;Azim"/>
    <s v="4h"/>
    <s v="Technical skills Training"/>
    <d v="2018-09-11T00:00:00"/>
    <d v="2018-09-17T00:00:00"/>
    <s v="Emergency leave"/>
    <n v="6"/>
    <s v="Lihar"/>
    <s v="Isla"/>
    <s v="George"/>
    <d v="2004-01-22T00:00:00"/>
    <d v="2025-01-09T00:00:00"/>
    <n v="0"/>
    <s v="Good"/>
    <s v="Worst"/>
    <s v="Good"/>
    <s v="Bad"/>
    <s v="Bad"/>
  </r>
  <r>
    <n v="600"/>
    <s v="J. Padma"/>
    <s v="S3410"/>
    <s v="F"/>
    <n v="24"/>
    <s v="IT Services"/>
    <s v="Berlin"/>
    <s v="Germany"/>
    <n v="4"/>
    <n v="4"/>
    <n v="1"/>
    <n v="2"/>
    <n v="2.75"/>
    <n v="2.75"/>
    <s v="Sathish&amp;Azim"/>
    <s v="4h"/>
    <s v="Technical skills Training"/>
    <d v="2018-09-12T00:00:00"/>
    <d v="2018-09-14T00:00:00"/>
    <s v="Emergency leave"/>
    <n v="2"/>
    <s v="Sathish"/>
    <s v="Charlie"/>
    <s v="George"/>
    <d v="2004-01-30T00:00:00"/>
    <d v="2025-01-21T00:00:00"/>
    <n v="0"/>
    <s v="Bad"/>
    <s v="Good"/>
    <s v="Better"/>
    <s v="Bad"/>
    <s v="Excellent"/>
  </r>
  <r>
    <n v="601"/>
    <s v="B. Pushpa"/>
    <s v="S3048"/>
    <s v="F"/>
    <n v="32"/>
    <s v="Accounts and Finance"/>
    <s v="Kolkata"/>
    <s v="India"/>
    <n v="5"/>
    <n v="5"/>
    <n v="1"/>
    <n v="3"/>
    <n v="3.5"/>
    <n v="3.5"/>
    <s v="Hemanth&amp;Salomi"/>
    <s v="3h"/>
    <s v="Soft skills Training"/>
    <d v="2018-09-13T00:00:00"/>
    <d v="2018-09-16T00:00:00"/>
    <s v="Emergency leave"/>
    <n v="3"/>
    <s v="Harika"/>
    <s v="Amelia"/>
    <s v="George"/>
    <d v="2004-02-07T00:00:00"/>
    <d v="2025-02-02T00:00:00"/>
    <n v="0"/>
    <s v="Good"/>
    <s v="Excellent"/>
    <s v="Worst"/>
    <s v="Bad"/>
    <s v="Worst"/>
  </r>
  <r>
    <n v="602"/>
    <s v="S. Shruthi"/>
    <s v="S3293"/>
    <s v="M"/>
    <n v="40"/>
    <s v="Learning and Development"/>
    <s v="Chennai"/>
    <s v="India"/>
    <n v="5"/>
    <n v="5"/>
    <n v="5"/>
    <n v="5"/>
    <n v="5"/>
    <n v="5"/>
    <s v="David&amp;Lihar"/>
    <s v="2h"/>
    <s v="Promotional Training"/>
    <d v="2018-09-14T00:00:00"/>
    <d v="2018-09-19T00:00:00"/>
    <s v="Emergency leave"/>
    <n v="5"/>
    <s v="Rishitha"/>
    <s v="Isla"/>
    <s v="George"/>
    <d v="2004-02-15T00:00:00"/>
    <d v="2025-02-14T00:00:00"/>
    <n v="0"/>
    <s v="Bad"/>
    <s v="Bad"/>
    <s v="Better"/>
    <s v="Excellent"/>
    <s v="Excellent"/>
  </r>
  <r>
    <n v="603"/>
    <s v="Ch. Pragathi"/>
    <s v="S3083"/>
    <s v="M"/>
    <n v="23"/>
    <s v="Security and Transport"/>
    <s v="Kochi"/>
    <s v="India"/>
    <n v="2"/>
    <n v="3"/>
    <n v="5"/>
    <n v="3"/>
    <n v="3.25"/>
    <n v="3.25"/>
    <s v="Hemanth&amp;Salomi"/>
    <s v="3h"/>
    <s v="Soft skills Training"/>
    <d v="2018-09-15T00:00:00"/>
    <d v="2018-09-18T00:00:00"/>
    <s v="Maternity/Parental leave"/>
    <n v="33"/>
    <s v="Santhosh"/>
    <s v="Harry"/>
    <s v="George"/>
    <d v="2004-02-23T00:00:00"/>
    <d v="2025-02-26T00:00:00"/>
    <n v="0"/>
    <s v="Bad"/>
    <s v="Bad"/>
    <s v="Worst"/>
    <s v="Better"/>
    <s v="Good"/>
  </r>
  <r>
    <n v="604"/>
    <s v="B. Anusha"/>
    <s v="S3004"/>
    <s v="F"/>
    <n v="53"/>
    <s v="Infrastructures"/>
    <s v="Surat"/>
    <s v="India"/>
    <n v="1"/>
    <n v="4"/>
    <n v="4"/>
    <n v="1"/>
    <n v="2.5"/>
    <n v="2.5"/>
    <s v="Sathish&amp;Azim"/>
    <s v="4h"/>
    <s v="Technical skills Training"/>
    <d v="2018-09-16T00:00:00"/>
    <d v="2018-09-23T00:00:00"/>
    <s v="Emergency leave"/>
    <n v="7"/>
    <s v="Lihar"/>
    <s v="Isla"/>
    <s v="George"/>
    <d v="2004-03-02T00:00:00"/>
    <d v="2025-03-10T00:00:00"/>
    <n v="0"/>
    <s v="Excellent"/>
    <s v="Better"/>
    <s v="Excellent"/>
    <s v="Worst"/>
    <s v="Bad"/>
  </r>
  <r>
    <n v="605"/>
    <s v="D. Ramya"/>
    <s v="S3396"/>
    <s v="M"/>
    <n v="60"/>
    <s v="Learning and Development"/>
    <s v="Luknow"/>
    <s v="India"/>
    <n v="3"/>
    <n v="1"/>
    <n v="4"/>
    <n v="3"/>
    <n v="2.75"/>
    <n v="2.75"/>
    <s v="Sathish&amp;Azim"/>
    <s v="4h"/>
    <s v="Technical skills Training"/>
    <d v="2018-09-17T00:00:00"/>
    <d v="2018-09-22T00:00:00"/>
    <s v="Planned leave"/>
    <n v="5"/>
    <s v="Sathish"/>
    <s v="Charlie"/>
    <s v="George"/>
    <d v="2004-03-10T00:00:00"/>
    <d v="2025-03-22T00:00:00"/>
    <n v="0"/>
    <s v="Worst"/>
    <s v="Better"/>
    <s v="Better"/>
    <s v="Excellent"/>
    <s v="Better"/>
  </r>
  <r>
    <n v="606"/>
    <s v="R. Anuradha"/>
    <s v="S3072"/>
    <s v="M"/>
    <n v="60"/>
    <s v="Learning and Development"/>
    <s v="Berlin"/>
    <s v="Germany"/>
    <n v="2"/>
    <n v="5"/>
    <n v="4"/>
    <n v="3"/>
    <n v="3.5"/>
    <n v="3.5"/>
    <s v="Hemanth&amp;Salomi"/>
    <s v="3h"/>
    <s v="Soft skills Training"/>
    <d v="2018-09-18T00:00:00"/>
    <d v="2018-09-23T00:00:00"/>
    <s v="Emergency leave"/>
    <n v="5"/>
    <s v="Hemanth"/>
    <s v="Amelia"/>
    <s v="George"/>
    <d v="2004-03-18T00:00:00"/>
    <d v="2025-04-03T00:00:00"/>
    <n v="0"/>
    <s v="Bad"/>
    <s v="Excellent"/>
    <s v="Good"/>
    <s v="Better"/>
    <s v="Good"/>
  </r>
  <r>
    <n v="607"/>
    <s v="G. Anjali"/>
    <s v="S3453"/>
    <s v="F"/>
    <n v="55"/>
    <s v="HR"/>
    <s v="Chennai"/>
    <s v="India"/>
    <n v="4"/>
    <n v="4"/>
    <n v="4"/>
    <n v="1"/>
    <n v="3.25"/>
    <n v="3.25"/>
    <s v="Hemanth&amp;Salomi"/>
    <s v="3h"/>
    <s v="Soft skills Training"/>
    <d v="2018-09-19T00:00:00"/>
    <d v="2018-09-23T00:00:00"/>
    <s v="Planned leave"/>
    <n v="4"/>
    <s v="Harika"/>
    <s v="Amelia"/>
    <s v="George"/>
    <d v="2004-03-26T00:00:00"/>
    <d v="2025-04-15T00:00:00"/>
    <n v="0"/>
    <s v="Bad"/>
    <s v="Worst"/>
    <s v="Good"/>
    <s v="Good"/>
    <s v="Good"/>
  </r>
  <r>
    <n v="608"/>
    <s v="S. Vanaja"/>
    <s v="S3525"/>
    <s v="M"/>
    <n v="53"/>
    <s v="Security and Transport"/>
    <s v="Jaipur"/>
    <s v="India"/>
    <n v="2"/>
    <n v="2"/>
    <n v="3"/>
    <n v="5"/>
    <n v="3"/>
    <n v="3"/>
    <s v="Hemanth&amp;Salomi"/>
    <s v="3h"/>
    <s v="Soft skills Training"/>
    <d v="2018-09-20T00:00:00"/>
    <d v="2018-09-24T00:00:00"/>
    <s v="Maternity/Parental leave"/>
    <n v="34"/>
    <s v="Harika"/>
    <s v="Amelia"/>
    <s v="George"/>
    <d v="2004-04-03T00:00:00"/>
    <d v="2025-04-27T00:00:00"/>
    <n v="0"/>
    <s v="Excellent"/>
    <s v="Better"/>
    <s v="Worst"/>
    <s v="Good"/>
    <s v="Excellent"/>
  </r>
  <r>
    <n v="609"/>
    <s v="M.Sandhya"/>
    <s v="S3207"/>
    <s v="M"/>
    <n v="32"/>
    <s v="Product Development"/>
    <s v="Jaipur"/>
    <s v="India"/>
    <n v="4"/>
    <n v="4"/>
    <n v="2"/>
    <n v="5"/>
    <n v="3.75"/>
    <n v="3.75"/>
    <s v="Hemanth&amp;Salomi"/>
    <s v="3h"/>
    <s v="Soft skills Training"/>
    <d v="2018-09-21T00:00:00"/>
    <d v="2018-09-23T00:00:00"/>
    <s v="Planned leave"/>
    <n v="2"/>
    <s v="Harika"/>
    <s v="Amelia"/>
    <s v="George"/>
    <d v="2004-04-11T00:00:00"/>
    <d v="2025-05-09T00:00:00"/>
    <n v="0"/>
    <s v="Bad"/>
    <s v="Bad"/>
    <s v="Worst"/>
    <s v="Bad"/>
    <s v="Bad"/>
  </r>
  <r>
    <n v="610"/>
    <s v="T.Anuradha"/>
    <s v="S3226"/>
    <s v="M"/>
    <n v="44"/>
    <s v="Sales and Marketing"/>
    <s v="Madrid"/>
    <s v="Span"/>
    <n v="3"/>
    <n v="5"/>
    <n v="5"/>
    <n v="4"/>
    <n v="4.25"/>
    <n v="4.25"/>
    <s v="Santhosh&amp;Anudeep"/>
    <s v="3h"/>
    <s v="Job Training"/>
    <d v="2018-09-22T00:00:00"/>
    <d v="2018-09-27T00:00:00"/>
    <s v="Planned leave"/>
    <n v="5"/>
    <s v="Azim"/>
    <s v="Jacob"/>
    <s v="George"/>
    <d v="2004-04-19T00:00:00"/>
    <d v="2025-05-21T00:00:00"/>
    <n v="0"/>
    <s v="Worst"/>
    <s v="Worst"/>
    <s v="Bad"/>
    <s v="Bad"/>
    <s v="Better"/>
  </r>
  <r>
    <n v="611"/>
    <s v="D.Pooja"/>
    <s v="S3069"/>
    <s v="F"/>
    <n v="50"/>
    <s v="Product Development"/>
    <s v="Surat"/>
    <s v="India"/>
    <n v="5"/>
    <n v="4"/>
    <n v="1"/>
    <n v="3"/>
    <n v="3.25"/>
    <n v="3.25"/>
    <s v="Hemanth&amp;Salomi"/>
    <s v="3h"/>
    <s v="Soft skills Training"/>
    <d v="2018-09-23T00:00:00"/>
    <d v="2018-09-27T00:00:00"/>
    <s v="Planned leave"/>
    <n v="4"/>
    <s v="Harika"/>
    <s v="Amelia"/>
    <s v="George"/>
    <d v="2004-04-27T00:00:00"/>
    <d v="2025-06-02T00:00:00"/>
    <n v="0"/>
    <s v="Better"/>
    <s v="Excellent"/>
    <s v="Worst"/>
    <s v="Good"/>
    <s v="Excellent"/>
  </r>
  <r>
    <n v="612"/>
    <s v="A.Srilatha"/>
    <s v="S3490"/>
    <s v="F"/>
    <n v="49"/>
    <s v="Sales and Marketing"/>
    <s v="Kochi"/>
    <s v="India"/>
    <n v="3"/>
    <n v="3"/>
    <n v="2"/>
    <n v="4"/>
    <n v="3"/>
    <n v="3"/>
    <s v="Hemanth&amp;Salomi"/>
    <s v="3h"/>
    <s v="Soft skills Training"/>
    <d v="2018-09-24T00:00:00"/>
    <d v="2018-09-27T00:00:00"/>
    <s v="Planned leave"/>
    <n v="3"/>
    <s v="Harika"/>
    <s v="Amelia"/>
    <s v="George"/>
    <d v="2004-05-05T00:00:00"/>
    <d v="2025-06-14T00:00:00"/>
    <n v="0"/>
    <s v="Worst"/>
    <s v="Good"/>
    <s v="Worst"/>
    <s v="Worst"/>
    <s v="Excellent"/>
  </r>
  <r>
    <n v="613"/>
    <s v="B.Soukya"/>
    <s v="S3159"/>
    <s v="F"/>
    <n v="51"/>
    <s v="Infrastructures"/>
    <s v="Lisboa"/>
    <s v="Portugal"/>
    <n v="2"/>
    <n v="5"/>
    <n v="1"/>
    <n v="1"/>
    <n v="2.25"/>
    <n v="2.25"/>
    <s v="Sathish&amp;Azim"/>
    <s v="4h"/>
    <s v="Technical skills Training"/>
    <d v="2018-09-25T00:00:00"/>
    <d v="2018-09-28T00:00:00"/>
    <s v="Planned leave"/>
    <n v="3"/>
    <s v="Arundathi"/>
    <s v="Jacob"/>
    <s v="George"/>
    <d v="2004-05-13T00:00:00"/>
    <d v="2025-06-26T00:00:00"/>
    <n v="0"/>
    <s v="Excellent"/>
    <s v="Better"/>
    <s v="Excellent"/>
    <s v="Worst"/>
    <s v="Better"/>
  </r>
  <r>
    <n v="614"/>
    <s v="G.Akhila"/>
    <s v="S3045"/>
    <s v="M"/>
    <n v="50"/>
    <s v="Learning and Development"/>
    <s v="Walla"/>
    <s v="Poland"/>
    <n v="1"/>
    <n v="1"/>
    <n v="1"/>
    <n v="1"/>
    <n v="1"/>
    <n v="1"/>
    <s v="Sathish&amp;Azim"/>
    <s v="4h"/>
    <s v="Technical skills Training"/>
    <d v="2018-09-26T00:00:00"/>
    <d v="2018-10-02T00:00:00"/>
    <s v="Planned leave"/>
    <n v="6"/>
    <s v="Rajesh"/>
    <s v="Isla"/>
    <s v="George"/>
    <d v="2004-05-21T00:00:00"/>
    <d v="2025-07-08T00:00:00"/>
    <n v="0"/>
    <s v="Bad"/>
    <s v="Better"/>
    <s v="Good"/>
    <s v="Bad"/>
    <s v="Good"/>
  </r>
  <r>
    <n v="615"/>
    <s v="G Mamatha"/>
    <s v="S3507"/>
    <s v="F"/>
    <n v="49"/>
    <s v="Security and Transport"/>
    <s v="Bengalore"/>
    <s v="India"/>
    <n v="1"/>
    <n v="2"/>
    <n v="4"/>
    <n v="5"/>
    <n v="3"/>
    <n v="3"/>
    <s v="Hemanth&amp;Salomi"/>
    <s v="3h"/>
    <s v="Soft skills Training"/>
    <d v="2018-09-27T00:00:00"/>
    <d v="2018-09-29T00:00:00"/>
    <s v="Emergency leave"/>
    <n v="2"/>
    <s v="Rishitha"/>
    <s v="Isla"/>
    <s v="George"/>
    <d v="2004-05-29T00:00:00"/>
    <d v="2025-07-20T00:00:00"/>
    <n v="0"/>
    <s v="Better"/>
    <s v="Bad"/>
    <s v="Excellent"/>
    <s v="Worst"/>
    <s v="Better"/>
  </r>
  <r>
    <n v="616"/>
    <s v="G.Swapna"/>
    <s v="S3168"/>
    <s v="M"/>
    <n v="57"/>
    <s v="Infrastructures"/>
    <s v="Lisboa"/>
    <s v="Portugal"/>
    <n v="4"/>
    <n v="3"/>
    <n v="2"/>
    <n v="4"/>
    <n v="3.25"/>
    <n v="3.25"/>
    <s v="Hemanth&amp;Salomi"/>
    <s v="3h"/>
    <s v="Soft skills Training"/>
    <d v="2018-09-28T00:00:00"/>
    <d v="2018-10-03T00:00:00"/>
    <s v="Planned leave"/>
    <n v="5"/>
    <s v="Roy"/>
    <s v="Harry"/>
    <s v="George"/>
    <d v="2004-06-06T00:00:00"/>
    <d v="2025-08-01T00:00:00"/>
    <n v="0"/>
    <s v="Good"/>
    <s v="Excellent"/>
    <s v="Bad"/>
    <s v="Excellent"/>
    <s v="Bad"/>
  </r>
  <r>
    <n v="617"/>
    <s v="E.Richitha"/>
    <s v="S3571"/>
    <s v="F"/>
    <n v="60"/>
    <s v="IT Services"/>
    <s v="Bhopal"/>
    <s v="India"/>
    <n v="2"/>
    <n v="3"/>
    <n v="2"/>
    <n v="5"/>
    <n v="3"/>
    <n v="3"/>
    <s v="Hemanth&amp;Salomi"/>
    <s v="3h"/>
    <s v="Soft skills Training"/>
    <d v="2018-09-29T00:00:00"/>
    <d v="2018-10-06T00:00:00"/>
    <s v="Emergency leave"/>
    <n v="7"/>
    <s v="Santhosh"/>
    <s v="Harry"/>
    <s v="George"/>
    <d v="2004-06-14T00:00:00"/>
    <d v="2025-08-13T00:00:00"/>
    <n v="0"/>
    <s v="Better"/>
    <s v="Excellent"/>
    <s v="Excellent"/>
    <s v="Worst"/>
    <s v="Good"/>
  </r>
  <r>
    <n v="618"/>
    <s v="K.Divya Vani"/>
    <s v="S3361"/>
    <s v="F"/>
    <n v="39"/>
    <s v="Infrastructures"/>
    <s v="Chennai"/>
    <s v="India"/>
    <n v="5"/>
    <n v="5"/>
    <n v="3"/>
    <n v="3"/>
    <n v="4"/>
    <n v="4"/>
    <s v="Santhosh&amp;Anudeep"/>
    <s v="3h"/>
    <s v="Job Training"/>
    <d v="2018-09-30T00:00:00"/>
    <d v="2018-10-07T00:00:00"/>
    <s v="Planned leave"/>
    <n v="7"/>
    <s v="Anudeep"/>
    <s v="Charlie"/>
    <s v="George"/>
    <d v="2004-06-22T00:00:00"/>
    <d v="2025-08-25T00:00:00"/>
    <n v="0"/>
    <s v="Excellent"/>
    <s v="Better"/>
    <s v="Worst"/>
    <s v="Worst"/>
    <s v="Better"/>
  </r>
  <r>
    <n v="619"/>
    <s v="P.Shirisha"/>
    <s v="S3259"/>
    <s v="M"/>
    <n v="31"/>
    <s v="Security and Transport"/>
    <s v="Mumbai"/>
    <s v="India"/>
    <n v="1"/>
    <n v="1"/>
    <n v="4"/>
    <n v="1"/>
    <n v="1.75"/>
    <n v="1.75"/>
    <s v="Sathish&amp;Azim"/>
    <s v="4h"/>
    <s v="Technical skills Training"/>
    <d v="2018-10-01T00:00:00"/>
    <d v="2018-10-08T00:00:00"/>
    <s v="Maternity/Parental leave"/>
    <n v="37"/>
    <s v="Salomi"/>
    <s v="Harry"/>
    <s v="George"/>
    <d v="2004-06-30T00:00:00"/>
    <d v="2025-09-06T00:00:00"/>
    <n v="0"/>
    <s v="Worst"/>
    <s v="Better"/>
    <s v="Good"/>
    <s v="Bad"/>
    <s v="Good"/>
  </r>
  <r>
    <n v="620"/>
    <s v="M.Swathi"/>
    <s v="S3593"/>
    <s v="F"/>
    <n v="43"/>
    <s v="HR"/>
    <s v="Bengalore"/>
    <s v="India"/>
    <n v="3"/>
    <n v="4"/>
    <n v="5"/>
    <n v="4"/>
    <n v="4"/>
    <n v="4"/>
    <s v="Santhosh&amp;Anudeep"/>
    <s v="3h"/>
    <s v="Job Training"/>
    <d v="2018-10-02T00:00:00"/>
    <d v="2018-10-09T00:00:00"/>
    <s v="Emergency leave"/>
    <n v="7"/>
    <s v="Santhosh"/>
    <s v="Harry"/>
    <s v="George"/>
    <d v="2004-07-08T00:00:00"/>
    <d v="2025-09-18T00:00:00"/>
    <n v="0"/>
    <s v="Worst"/>
    <s v="Bad"/>
    <s v="Better"/>
    <s v="Good"/>
    <s v="Bad"/>
  </r>
  <r>
    <n v="621"/>
    <s v="K.Lavanya"/>
    <s v="S3044"/>
    <s v="M"/>
    <n v="30"/>
    <s v="Sales and Marketing"/>
    <s v="New Delhi"/>
    <s v="India"/>
    <n v="2"/>
    <n v="2"/>
    <n v="2"/>
    <n v="4"/>
    <n v="2.5"/>
    <n v="2.5"/>
    <s v="Sathish&amp;Azim"/>
    <s v="4h"/>
    <s v="Technical skills Training"/>
    <d v="2018-10-03T00:00:00"/>
    <d v="2018-10-08T00:00:00"/>
    <s v="Emergency leave"/>
    <n v="5"/>
    <s v="Harish"/>
    <s v="Amelia"/>
    <s v="George"/>
    <d v="2004-07-16T00:00:00"/>
    <d v="2025-09-30T00:00:00"/>
    <n v="0"/>
    <s v="Worst"/>
    <s v="Good"/>
    <s v="Better"/>
    <s v="Better"/>
    <s v="Good"/>
  </r>
  <r>
    <n v="622"/>
    <s v="O.Sruthi"/>
    <s v="S3101"/>
    <s v="M"/>
    <n v="54"/>
    <s v="Research and Development"/>
    <s v="Chennai"/>
    <s v="India"/>
    <n v="5"/>
    <n v="1"/>
    <n v="1"/>
    <n v="4"/>
    <n v="2.75"/>
    <n v="2.75"/>
    <s v="Sathish&amp;Azim"/>
    <s v="4h"/>
    <s v="Technical skills Training"/>
    <d v="2018-10-04T00:00:00"/>
    <d v="2018-10-10T00:00:00"/>
    <s v="Emergency leave"/>
    <n v="6"/>
    <s v="Anudeep"/>
    <s v="Charlie"/>
    <s v="George"/>
    <d v="2004-07-24T00:00:00"/>
    <d v="2025-10-12T00:00:00"/>
    <n v="0"/>
    <s v="Excellent"/>
    <s v="Good"/>
    <s v="Excellent"/>
    <s v="Better"/>
    <s v="Better"/>
  </r>
  <r>
    <n v="623"/>
    <s v="B.Pravalika"/>
    <s v="S3441"/>
    <s v="F"/>
    <n v="54"/>
    <s v="Sales and Marketing"/>
    <s v="Lisboa"/>
    <s v="Portugal"/>
    <n v="1"/>
    <n v="5"/>
    <n v="3"/>
    <n v="3"/>
    <n v="3"/>
    <n v="3"/>
    <s v="Hemanth&amp;Salomi"/>
    <s v="3h"/>
    <s v="Soft skills Training"/>
    <d v="2018-10-05T00:00:00"/>
    <d v="2018-10-11T00:00:00"/>
    <s v="Planned leave"/>
    <n v="6"/>
    <s v="Roy"/>
    <s v="Harry"/>
    <s v="George"/>
    <d v="2004-08-01T00:00:00"/>
    <d v="2025-10-24T00:00:00"/>
    <n v="0"/>
    <s v="Good"/>
    <s v="Good"/>
    <s v="Excellent"/>
    <s v="Worst"/>
    <s v="Good"/>
  </r>
  <r>
    <n v="624"/>
    <s v="M.Divya Kumari"/>
    <s v="S3046"/>
    <s v="M"/>
    <n v="31"/>
    <s v="Admin Department"/>
    <s v="Chennai"/>
    <s v="India"/>
    <n v="1"/>
    <n v="4"/>
    <n v="2"/>
    <n v="5"/>
    <n v="3"/>
    <n v="3"/>
    <s v="Hemanth&amp;Salomi"/>
    <s v="3h"/>
    <s v="Soft skills Training"/>
    <d v="2018-10-06T00:00:00"/>
    <d v="2018-10-10T00:00:00"/>
    <s v="Emergency leave"/>
    <n v="4"/>
    <s v="Sathish"/>
    <s v="Charlie"/>
    <s v="George"/>
    <d v="2004-08-09T00:00:00"/>
    <d v="2025-11-05T00:00:00"/>
    <n v="0"/>
    <s v="Good"/>
    <s v="Worst"/>
    <s v="Worst"/>
    <s v="Better"/>
    <s v="Worst"/>
  </r>
  <r>
    <n v="625"/>
    <s v="P.Soumya"/>
    <s v="S3375"/>
    <s v="F"/>
    <n v="55"/>
    <s v="Learning and Development"/>
    <s v="Varanasi"/>
    <s v="India"/>
    <n v="3"/>
    <n v="2"/>
    <n v="5"/>
    <n v="3"/>
    <n v="3.25"/>
    <n v="3.25"/>
    <s v="Hemanth&amp;Salomi"/>
    <s v="3h"/>
    <s v="Soft skills Training"/>
    <d v="2018-10-07T00:00:00"/>
    <d v="2018-10-10T00:00:00"/>
    <s v="Emergency leave"/>
    <n v="3"/>
    <s v="Arundathi"/>
    <s v="Jacob"/>
    <s v="George"/>
    <d v="2004-08-17T00:00:00"/>
    <d v="2025-11-17T00:00:00"/>
    <n v="0"/>
    <s v="Better"/>
    <s v="Bad"/>
    <s v="Good"/>
    <s v="Bad"/>
    <s v="Excellent"/>
  </r>
  <r>
    <n v="626"/>
    <s v="M.Shirisha"/>
    <s v="S3383"/>
    <s v="M"/>
    <n v="34"/>
    <s v="Accounts and Finance"/>
    <s v="Hyderabad"/>
    <s v="India"/>
    <n v="5"/>
    <n v="2"/>
    <n v="5"/>
    <n v="5"/>
    <n v="4.25"/>
    <n v="4.25"/>
    <s v="Santhosh&amp;Anudeep"/>
    <s v="3h"/>
    <s v="Job Training"/>
    <d v="2018-10-08T00:00:00"/>
    <d v="2018-10-12T00:00:00"/>
    <s v="Planned leave"/>
    <n v="4"/>
    <s v="Santhosh"/>
    <s v="Harry"/>
    <s v="George"/>
    <d v="2004-08-25T00:00:00"/>
    <d v="2025-11-29T00:00:00"/>
    <n v="0"/>
    <s v="Better"/>
    <s v="Excellent"/>
    <s v="Worst"/>
    <s v="Good"/>
    <s v="Bad"/>
  </r>
  <r>
    <n v="627"/>
    <s v="E.Anusha"/>
    <s v="S3313"/>
    <s v="M"/>
    <n v="45"/>
    <s v="HR"/>
    <s v="New Delhi"/>
    <s v="India"/>
    <n v="1"/>
    <n v="5"/>
    <n v="2"/>
    <n v="2"/>
    <n v="2.5"/>
    <n v="2.5"/>
    <s v="Sathish&amp;Azim"/>
    <s v="4h"/>
    <s v="Technical skills Training"/>
    <d v="2018-10-09T00:00:00"/>
    <d v="2018-10-14T00:00:00"/>
    <s v="Emergency leave"/>
    <n v="5"/>
    <s v="Rajesh"/>
    <s v="Isla"/>
    <s v="George"/>
    <d v="2004-09-02T00:00:00"/>
    <d v="2025-12-11T00:00:00"/>
    <n v="0"/>
    <s v="Worst"/>
    <s v="Worst"/>
    <s v="Bad"/>
    <s v="Better"/>
    <s v="Better"/>
  </r>
  <r>
    <n v="628"/>
    <s v="K.Krishnaveni"/>
    <s v="S3566"/>
    <s v="F"/>
    <n v="32"/>
    <s v="Sales and Marketing"/>
    <s v="Bengalore"/>
    <s v="India"/>
    <n v="4"/>
    <n v="5"/>
    <n v="4"/>
    <n v="2"/>
    <n v="3.75"/>
    <n v="3.75"/>
    <s v="Hemanth&amp;Salomi"/>
    <s v="3h"/>
    <s v="Soft skills Training"/>
    <d v="2018-10-10T00:00:00"/>
    <d v="2018-10-15T00:00:00"/>
    <s v="Planned leave"/>
    <n v="5"/>
    <s v="Hemanth"/>
    <s v="Amelia"/>
    <s v="George"/>
    <d v="2004-09-10T00:00:00"/>
    <d v="2025-12-23T00:00:00"/>
    <n v="0"/>
    <s v="Better"/>
    <s v="Worst"/>
    <s v="Worst"/>
    <s v="Good"/>
    <s v="Better"/>
  </r>
  <r>
    <n v="629"/>
    <s v="G.Kavya"/>
    <s v="S3033"/>
    <s v="M"/>
    <n v="23"/>
    <s v="Admin Department"/>
    <s v="Caracas"/>
    <s v="Venizuela"/>
    <n v="5"/>
    <n v="5"/>
    <n v="5"/>
    <n v="5"/>
    <n v="5"/>
    <n v="5"/>
    <s v="David&amp;Lihar"/>
    <s v="2h"/>
    <s v="Promotional Training"/>
    <d v="2018-10-11T00:00:00"/>
    <d v="2018-10-15T00:00:00"/>
    <s v="Emergency leave"/>
    <n v="4"/>
    <s v="Salomi"/>
    <s v="Harry"/>
    <s v="George"/>
    <d v="2004-09-18T00:00:00"/>
    <d v="2026-01-04T00:00:00"/>
    <n v="0"/>
    <s v="Better"/>
    <s v="Bad"/>
    <s v="Excellent"/>
    <s v="Excellent"/>
    <s v="Good"/>
  </r>
  <r>
    <n v="630"/>
    <s v="B.Ravali"/>
    <s v="S3216"/>
    <s v="F"/>
    <n v="52"/>
    <s v="Accounts and Finance"/>
    <s v="Walla"/>
    <s v="Poland"/>
    <n v="2"/>
    <n v="4"/>
    <n v="3"/>
    <n v="1"/>
    <n v="2.5"/>
    <n v="2.5"/>
    <s v="Sathish&amp;Azim"/>
    <s v="4h"/>
    <s v="Technical skills Training"/>
    <d v="2018-10-12T00:00:00"/>
    <d v="2018-10-17T00:00:00"/>
    <s v="Planned leave"/>
    <n v="5"/>
    <s v="Santhosh"/>
    <s v="Harry"/>
    <s v="George"/>
    <d v="2004-09-26T00:00:00"/>
    <d v="2026-01-16T00:00:00"/>
    <n v="0"/>
    <s v="Excellent"/>
    <s v="Worst"/>
    <s v="Bad"/>
    <s v="Good"/>
    <s v="Worst"/>
  </r>
  <r>
    <n v="631"/>
    <s v="D.Shirisha"/>
    <s v="S3025"/>
    <s v="M"/>
    <n v="40"/>
    <s v="Learning and Development"/>
    <s v="Jaipur"/>
    <s v="India"/>
    <n v="5"/>
    <n v="1"/>
    <n v="2"/>
    <n v="5"/>
    <n v="3.25"/>
    <n v="3.25"/>
    <s v="Hemanth&amp;Salomi"/>
    <s v="3h"/>
    <s v="Soft skills Training"/>
    <d v="2018-10-13T00:00:00"/>
    <d v="2018-10-18T00:00:00"/>
    <s v="Planned leave"/>
    <n v="5"/>
    <s v="Anudeep"/>
    <s v="Charlie"/>
    <s v="George"/>
    <d v="2004-10-04T00:00:00"/>
    <d v="2026-01-28T00:00:00"/>
    <n v="0"/>
    <s v="Excellent"/>
    <s v="Better"/>
    <s v="Better"/>
    <s v="Bad"/>
    <s v="Excellent"/>
  </r>
  <r>
    <n v="632"/>
    <s v="G.Akhila"/>
    <s v="S3501"/>
    <s v="M"/>
    <n v="34"/>
    <s v="Security and Transport"/>
    <s v="Varanasi"/>
    <s v="India"/>
    <n v="3"/>
    <n v="2"/>
    <n v="4"/>
    <n v="2"/>
    <n v="2.75"/>
    <n v="2.75"/>
    <s v="Sathish&amp;Azim"/>
    <s v="4h"/>
    <s v="Technical skills Training"/>
    <d v="2018-10-14T00:00:00"/>
    <d v="2018-10-15T00:00:00"/>
    <s v="Planned leave"/>
    <n v="1"/>
    <s v="Salomi"/>
    <s v="Harry"/>
    <s v="George"/>
    <d v="2004-10-12T00:00:00"/>
    <d v="2026-02-09T00:00:00"/>
    <n v="0"/>
    <s v="Excellent"/>
    <s v="Good"/>
    <s v="Good"/>
    <s v="Good"/>
    <s v="Bad"/>
  </r>
  <r>
    <n v="633"/>
    <s v="S.Divya"/>
    <s v="S3007"/>
    <s v="M"/>
    <n v="47"/>
    <s v="Product Development"/>
    <s v="Bengalore"/>
    <s v="India"/>
    <n v="4"/>
    <n v="2"/>
    <n v="3"/>
    <n v="4"/>
    <n v="3.25"/>
    <n v="3.25"/>
    <s v="Hemanth&amp;Salomi"/>
    <s v="3h"/>
    <s v="Soft skills Training"/>
    <d v="2018-10-15T00:00:00"/>
    <d v="2018-10-18T00:00:00"/>
    <s v="Emergency leave"/>
    <n v="3"/>
    <s v="Lihar"/>
    <s v="Isla"/>
    <s v="George"/>
    <d v="2004-10-20T00:00:00"/>
    <d v="2026-02-21T00:00:00"/>
    <n v="0"/>
    <s v="Better"/>
    <s v="Worst"/>
    <s v="Worst"/>
    <s v="Worst"/>
    <s v="Excellent"/>
  </r>
  <r>
    <n v="634"/>
    <s v="K.Chandana"/>
    <s v="S3071"/>
    <s v="F"/>
    <n v="29"/>
    <s v="Learning and Development"/>
    <s v="Mannheim"/>
    <s v="Germany"/>
    <n v="3"/>
    <n v="1"/>
    <n v="5"/>
    <n v="1"/>
    <n v="2.5"/>
    <n v="2.5"/>
    <s v="Sathish&amp;Azim"/>
    <s v="4h"/>
    <s v="Technical skills Training"/>
    <d v="2018-10-16T00:00:00"/>
    <d v="2018-10-21T00:00:00"/>
    <s v="Emergency leave"/>
    <n v="5"/>
    <s v="Lihar"/>
    <s v="Isla"/>
    <s v="George"/>
    <d v="2004-10-28T00:00:00"/>
    <d v="2026-03-05T00:00:00"/>
    <n v="0"/>
    <s v="Excellent"/>
    <s v="Bad"/>
    <s v="Better"/>
    <s v="Excellent"/>
    <s v="Good"/>
  </r>
  <r>
    <n v="635"/>
    <s v="G.Veena"/>
    <s v="S3189"/>
    <s v="M"/>
    <n v="60"/>
    <s v="IT Services"/>
    <s v="Berlin"/>
    <s v="Germany"/>
    <n v="3"/>
    <n v="2"/>
    <n v="1"/>
    <n v="1"/>
    <n v="1.75"/>
    <n v="1.75"/>
    <s v="Sathish&amp;Azim"/>
    <s v="4h"/>
    <s v="Technical skills Training"/>
    <d v="2018-10-17T00:00:00"/>
    <d v="2018-10-23T00:00:00"/>
    <s v="Planned leave"/>
    <n v="6"/>
    <s v="Rajesh"/>
    <s v="Isla"/>
    <s v="George"/>
    <d v="2004-11-05T00:00:00"/>
    <d v="2026-03-17T00:00:00"/>
    <n v="0"/>
    <s v="Better"/>
    <s v="Worst"/>
    <s v="Better"/>
    <s v="Excellent"/>
    <s v="Worst"/>
  </r>
  <r>
    <n v="636"/>
    <s v="G.Mounika"/>
    <s v="S3346"/>
    <s v="M"/>
    <n v="44"/>
    <s v="Admin Department"/>
    <s v="Varanasi"/>
    <s v="India"/>
    <n v="3"/>
    <n v="4"/>
    <n v="1"/>
    <n v="5"/>
    <n v="3.25"/>
    <n v="3.25"/>
    <s v="Hemanth&amp;Salomi"/>
    <s v="3h"/>
    <s v="Soft skills Training"/>
    <d v="2018-10-18T00:00:00"/>
    <d v="2018-10-20T00:00:00"/>
    <s v="Maternity/Parental leave"/>
    <n v="32"/>
    <s v="David"/>
    <s v="Jacob"/>
    <s v="George"/>
    <d v="2004-11-13T00:00:00"/>
    <d v="2026-03-29T00:00:00"/>
    <n v="0"/>
    <s v="Worst"/>
    <s v="Bad"/>
    <s v="Worst"/>
    <s v="Worst"/>
    <s v="Worst"/>
  </r>
  <r>
    <n v="637"/>
    <s v="B.Mounika"/>
    <s v="S3512"/>
    <s v="F"/>
    <n v="55"/>
    <s v="Admin Department"/>
    <s v="Hyderabad"/>
    <s v="India"/>
    <n v="2"/>
    <n v="3"/>
    <n v="4"/>
    <n v="2"/>
    <n v="2.75"/>
    <n v="2.75"/>
    <s v="Sathish&amp;Azim"/>
    <s v="4h"/>
    <s v="Technical skills Training"/>
    <d v="2018-10-19T00:00:00"/>
    <d v="2018-10-26T00:00:00"/>
    <s v="Emergency leave"/>
    <n v="7"/>
    <s v="David"/>
    <s v="Jacob"/>
    <s v="George"/>
    <d v="2004-11-21T00:00:00"/>
    <d v="2026-04-10T00:00:00"/>
    <n v="0"/>
    <s v="Excellent"/>
    <s v="Better"/>
    <s v="Better"/>
    <s v="Good"/>
    <s v="Excellent"/>
  </r>
  <r>
    <n v="638"/>
    <s v="K.Sushma"/>
    <s v="S3575"/>
    <s v="M"/>
    <n v="21"/>
    <s v="Learning and Development"/>
    <s v="Kolkata"/>
    <s v="India"/>
    <n v="1"/>
    <n v="2"/>
    <n v="2"/>
    <n v="2"/>
    <n v="1.75"/>
    <n v="1.75"/>
    <s v="Sathish&amp;Azim"/>
    <s v="4h"/>
    <s v="Technical skills Training"/>
    <d v="2018-10-20T00:00:00"/>
    <d v="2018-10-27T00:00:00"/>
    <s v="Emergency leave"/>
    <n v="7"/>
    <s v="Azim"/>
    <s v="Jacob"/>
    <s v="George"/>
    <d v="2004-11-29T00:00:00"/>
    <d v="2026-04-22T00:00:00"/>
    <n v="0"/>
    <s v="Excellent"/>
    <s v="Better"/>
    <s v="Bad"/>
    <s v="Better"/>
    <s v="Good"/>
  </r>
  <r>
    <n v="639"/>
    <s v="J.Uma"/>
    <s v="S3085"/>
    <s v="M"/>
    <n v="34"/>
    <s v="Security and Transport"/>
    <s v="Madrid"/>
    <s v="Span"/>
    <n v="5"/>
    <n v="1"/>
    <n v="2"/>
    <n v="5"/>
    <n v="3.25"/>
    <n v="3.25"/>
    <s v="Hemanth&amp;Salomi"/>
    <s v="3h"/>
    <s v="Soft skills Training"/>
    <d v="2018-10-21T00:00:00"/>
    <d v="2018-10-24T00:00:00"/>
    <s v="Maternity/Parental leave"/>
    <n v="33"/>
    <s v="Harika"/>
    <s v="Amelia"/>
    <s v="George"/>
    <d v="2004-12-07T00:00:00"/>
    <d v="2026-05-04T00:00:00"/>
    <n v="0"/>
    <s v="Worst"/>
    <s v="Bad"/>
    <s v="Good"/>
    <s v="Bad"/>
    <s v="Bad"/>
  </r>
  <r>
    <n v="640"/>
    <s v="B.Manusha"/>
    <s v="S3384"/>
    <s v="F"/>
    <n v="24"/>
    <s v="Accounts and Finance"/>
    <s v="Chennai"/>
    <s v="India"/>
    <n v="2"/>
    <n v="3"/>
    <n v="3"/>
    <n v="4"/>
    <n v="3"/>
    <n v="3"/>
    <s v="Hemanth&amp;Salomi"/>
    <s v="3h"/>
    <s v="Soft skills Training"/>
    <d v="2018-10-22T00:00:00"/>
    <d v="2018-10-26T00:00:00"/>
    <s v="Planned leave"/>
    <n v="4"/>
    <s v="Aneela"/>
    <s v="Charlie"/>
    <s v="George"/>
    <d v="2004-12-15T00:00:00"/>
    <d v="2026-05-16T00:00:00"/>
    <n v="0"/>
    <s v="Bad"/>
    <s v="Worst"/>
    <s v="Worst"/>
    <s v="Good"/>
    <s v="Excellent"/>
  </r>
  <r>
    <n v="641"/>
    <s v="B.Joythi"/>
    <s v="S3371"/>
    <s v="M"/>
    <n v="49"/>
    <s v="Security and Transport"/>
    <s v="Mannheim"/>
    <s v="Germany"/>
    <n v="3"/>
    <n v="3"/>
    <n v="2"/>
    <n v="1"/>
    <n v="2.25"/>
    <n v="2.25"/>
    <s v="Sathish&amp;Azim"/>
    <s v="4h"/>
    <s v="Technical skills Training"/>
    <d v="2018-10-23T00:00:00"/>
    <d v="2018-10-24T00:00:00"/>
    <s v="Maternity/Parental leave"/>
    <n v="31"/>
    <s v="Harika"/>
    <s v="Amelia"/>
    <s v="George"/>
    <d v="2004-12-23T00:00:00"/>
    <d v="2026-05-28T00:00:00"/>
    <n v="0"/>
    <s v="Worst"/>
    <s v="Better"/>
    <s v="Better"/>
    <s v="Good"/>
    <s v="Excellent"/>
  </r>
  <r>
    <n v="642"/>
    <s v="M.Vaishnavi"/>
    <s v="S3067"/>
    <s v="F"/>
    <n v="51"/>
    <s v="Product Development"/>
    <s v="Bhopal"/>
    <s v="India"/>
    <n v="4"/>
    <n v="1"/>
    <n v="1"/>
    <n v="5"/>
    <n v="2.75"/>
    <n v="2.75"/>
    <s v="Sathish&amp;Azim"/>
    <s v="4h"/>
    <s v="Technical skills Training"/>
    <d v="2018-10-24T00:00:00"/>
    <d v="2018-10-28T00:00:00"/>
    <s v="Emergency leave"/>
    <n v="4"/>
    <s v="Roy"/>
    <s v="Harry"/>
    <s v="George"/>
    <d v="2004-12-31T00:00:00"/>
    <d v="2026-06-09T00:00:00"/>
    <n v="0"/>
    <s v="Worst"/>
    <s v="Bad"/>
    <s v="Bad"/>
    <s v="Good"/>
    <s v="Good"/>
  </r>
  <r>
    <n v="643"/>
    <s v="D.Apranitha"/>
    <s v="S3364"/>
    <s v="M"/>
    <n v="56"/>
    <s v="HR"/>
    <s v="Luknow"/>
    <s v="India"/>
    <n v="2"/>
    <n v="3"/>
    <n v="5"/>
    <n v="5"/>
    <n v="3.75"/>
    <n v="3.75"/>
    <s v="Hemanth&amp;Salomi"/>
    <s v="3h"/>
    <s v="Soft skills Training"/>
    <d v="2018-10-25T00:00:00"/>
    <d v="2018-10-30T00:00:00"/>
    <s v="Maternity/Parental leave"/>
    <n v="35"/>
    <s v="Harish"/>
    <s v="Amelia"/>
    <s v="George"/>
    <d v="2005-01-08T00:00:00"/>
    <d v="2026-06-21T00:00:00"/>
    <n v="0"/>
    <s v="Excellent"/>
    <s v="Bad"/>
    <s v="Better"/>
    <s v="Good"/>
    <s v="Bad"/>
  </r>
  <r>
    <n v="644"/>
    <s v="U.Uma"/>
    <s v="S3362"/>
    <s v="F"/>
    <n v="45"/>
    <s v="IT Services"/>
    <s v="Caracas"/>
    <s v="Venizuela"/>
    <n v="5"/>
    <n v="4"/>
    <n v="3"/>
    <n v="2"/>
    <n v="3.5"/>
    <n v="3.5"/>
    <s v="Hemanth&amp;Salomi"/>
    <s v="3h"/>
    <s v="Soft skills Training"/>
    <d v="2018-10-26T00:00:00"/>
    <d v="2018-10-30T00:00:00"/>
    <s v="Emergency leave"/>
    <n v="4"/>
    <s v="Hemanth"/>
    <s v="Amelia"/>
    <s v="George"/>
    <d v="2005-01-16T00:00:00"/>
    <d v="2026-07-03T00:00:00"/>
    <n v="0"/>
    <s v="Good"/>
    <s v="Better"/>
    <s v="Worst"/>
    <s v="Excellent"/>
    <s v="Bad"/>
  </r>
  <r>
    <n v="645"/>
    <s v="A.Tejasri"/>
    <s v="S3275"/>
    <s v="F"/>
    <n v="22"/>
    <s v="IT Services"/>
    <s v="Bengalore"/>
    <s v="India"/>
    <n v="2"/>
    <n v="3"/>
    <n v="4"/>
    <n v="3"/>
    <n v="3"/>
    <n v="3"/>
    <s v="Hemanth&amp;Salomi"/>
    <s v="3h"/>
    <s v="Soft skills Training"/>
    <d v="2018-10-27T00:00:00"/>
    <d v="2018-10-28T00:00:00"/>
    <s v="Maternity/Parental leave"/>
    <n v="31"/>
    <s v="Hemanth"/>
    <s v="Amelia"/>
    <s v="George"/>
    <d v="2005-01-24T00:00:00"/>
    <d v="2026-07-15T00:00:00"/>
    <n v="0"/>
    <s v="Bad"/>
    <s v="Excellent"/>
    <s v="Bad"/>
    <s v="Excellent"/>
    <s v="Better"/>
  </r>
  <r>
    <n v="646"/>
    <s v="S.Ramya"/>
    <s v="S3377"/>
    <s v="M"/>
    <n v="56"/>
    <s v="IT Services"/>
    <s v="Kolkata"/>
    <s v="India"/>
    <n v="3"/>
    <n v="5"/>
    <n v="2"/>
    <n v="2"/>
    <n v="3"/>
    <n v="3"/>
    <s v="Hemanth&amp;Salomi"/>
    <s v="3h"/>
    <s v="Soft skills Training"/>
    <d v="2018-10-28T00:00:00"/>
    <d v="2018-11-03T00:00:00"/>
    <s v="Maternity/Parental leave"/>
    <n v="36"/>
    <s v="Rishitha"/>
    <s v="Isla"/>
    <s v="George"/>
    <d v="2005-02-01T00:00:00"/>
    <d v="2026-07-27T00:00:00"/>
    <n v="0"/>
    <s v="Good"/>
    <s v="Bad"/>
    <s v="Better"/>
    <s v="Worst"/>
    <s v="Bad"/>
  </r>
  <r>
    <n v="647"/>
    <s v="S.Krishnaveni"/>
    <s v="S3162"/>
    <s v="F"/>
    <n v="33"/>
    <s v="IT Services"/>
    <s v="Mannheim"/>
    <s v="Germany"/>
    <n v="5"/>
    <n v="4"/>
    <n v="1"/>
    <n v="2"/>
    <n v="3"/>
    <n v="3"/>
    <s v="Hemanth&amp;Salomi"/>
    <s v="3h"/>
    <s v="Soft skills Training"/>
    <d v="2018-10-29T00:00:00"/>
    <d v="2018-11-02T00:00:00"/>
    <s v="Maternity/Parental leave"/>
    <n v="34"/>
    <s v="Roy"/>
    <s v="Harry"/>
    <s v="George"/>
    <d v="2005-02-09T00:00:00"/>
    <d v="2026-08-08T00:00:00"/>
    <n v="0"/>
    <s v="Excellent"/>
    <s v="Better"/>
    <s v="Good"/>
    <s v="Excellent"/>
    <s v="Better"/>
  </r>
  <r>
    <n v="648"/>
    <s v="D. Navya Sri"/>
    <s v="S3166"/>
    <s v="F"/>
    <n v="30"/>
    <s v="Research and Development"/>
    <s v="Hyderabad"/>
    <s v="India"/>
    <n v="1"/>
    <n v="1"/>
    <n v="4"/>
    <n v="3"/>
    <n v="2.25"/>
    <n v="2.25"/>
    <s v="Sathish&amp;Azim"/>
    <s v="4h"/>
    <s v="Technical skills Training"/>
    <d v="2018-10-30T00:00:00"/>
    <d v="2018-11-02T00:00:00"/>
    <s v="Emergency leave"/>
    <n v="3"/>
    <s v="Sathish"/>
    <s v="Charlie"/>
    <s v="George"/>
    <d v="2005-02-17T00:00:00"/>
    <d v="2026-08-20T00:00:00"/>
    <n v="0"/>
    <s v="Better"/>
    <s v="Bad"/>
    <s v="Better"/>
    <s v="Bad"/>
    <s v="Worst"/>
  </r>
  <r>
    <n v="649"/>
    <s v="G. Priyadarshini"/>
    <s v="S3579"/>
    <s v="M"/>
    <n v="46"/>
    <s v="Learning and Development"/>
    <s v="Chennai"/>
    <s v="India"/>
    <n v="4"/>
    <n v="4"/>
    <n v="1"/>
    <n v="4"/>
    <n v="3.25"/>
    <n v="3.25"/>
    <s v="Hemanth&amp;Salomi"/>
    <s v="3h"/>
    <s v="Soft skills Training"/>
    <d v="2018-10-31T00:00:00"/>
    <d v="2018-11-04T00:00:00"/>
    <s v="Maternity/Parental leave"/>
    <n v="34"/>
    <s v="Sathish"/>
    <s v="Charlie"/>
    <s v="George"/>
    <d v="2005-02-25T00:00:00"/>
    <d v="2026-09-01T00:00:00"/>
    <n v="0"/>
    <s v="Excellent"/>
    <s v="Bad"/>
    <s v="Better"/>
    <s v="Excellent"/>
    <s v="Good"/>
  </r>
  <r>
    <n v="650"/>
    <s v="T.Divya"/>
    <s v="S3314"/>
    <s v="F"/>
    <n v="27"/>
    <s v="Security and Transport"/>
    <s v="Jaipur"/>
    <s v="India"/>
    <n v="2"/>
    <n v="4"/>
    <n v="2"/>
    <n v="1"/>
    <n v="2.25"/>
    <n v="2.25"/>
    <s v="Sathish&amp;Azim"/>
    <s v="4h"/>
    <s v="Technical skills Training"/>
    <d v="2018-11-01T00:00:00"/>
    <d v="2018-11-07T00:00:00"/>
    <s v="Planned leave"/>
    <n v="6"/>
    <s v="Arundathi"/>
    <s v="Jacob"/>
    <s v="George"/>
    <d v="2005-03-05T00:00:00"/>
    <d v="2026-09-13T00:00:00"/>
    <n v="0"/>
    <s v="Good"/>
    <s v="Excellent"/>
    <s v="Excellent"/>
    <s v="Good"/>
    <s v="Worst"/>
  </r>
  <r>
    <n v="651"/>
    <s v="R. Padma"/>
    <s v="S3111"/>
    <s v="M"/>
    <n v="39"/>
    <s v="HR"/>
    <s v="Surat"/>
    <s v="India"/>
    <n v="1"/>
    <n v="2"/>
    <n v="3"/>
    <n v="3"/>
    <n v="2.25"/>
    <n v="2.25"/>
    <s v="Sathish&amp;Azim"/>
    <s v="4h"/>
    <s v="Technical skills Training"/>
    <d v="2018-11-02T00:00:00"/>
    <d v="2018-11-03T00:00:00"/>
    <s v="Maternity/Parental leave"/>
    <n v="31"/>
    <s v="Harika"/>
    <s v="Amelia"/>
    <s v="George"/>
    <d v="2005-03-13T00:00:00"/>
    <d v="2026-09-25T00:00:00"/>
    <n v="0"/>
    <s v="Worst"/>
    <s v="Bad"/>
    <s v="Better"/>
    <s v="Excellent"/>
    <s v="Excellent"/>
  </r>
  <r>
    <n v="652"/>
    <s v="Ch. Triveni"/>
    <s v="S3423"/>
    <s v="F"/>
    <n v="36"/>
    <s v="IT Services"/>
    <s v="Chennai"/>
    <s v="India"/>
    <n v="5"/>
    <n v="4"/>
    <n v="4"/>
    <n v="2"/>
    <n v="3.75"/>
    <n v="3.75"/>
    <s v="Hemanth&amp;Salomi"/>
    <s v="3h"/>
    <s v="Soft skills Training"/>
    <d v="2018-11-03T00:00:00"/>
    <d v="2018-11-10T00:00:00"/>
    <s v="Planned leave"/>
    <n v="7"/>
    <s v="Roy"/>
    <s v="Harry"/>
    <s v="George"/>
    <d v="2005-03-21T00:00:00"/>
    <d v="2026-10-07T00:00:00"/>
    <n v="0"/>
    <s v="Excellent"/>
    <s v="Bad"/>
    <s v="Better"/>
    <s v="Bad"/>
    <s v="Excellent"/>
  </r>
  <r>
    <n v="653"/>
    <s v="Ch. Sandya Rani"/>
    <s v="S3016"/>
    <s v="F"/>
    <n v="32"/>
    <s v="Infrastructures"/>
    <s v="Kochi"/>
    <s v="India"/>
    <n v="5"/>
    <n v="5"/>
    <n v="1"/>
    <n v="3"/>
    <n v="3.5"/>
    <n v="3.5"/>
    <s v="Hemanth&amp;Salomi"/>
    <s v="3h"/>
    <s v="Soft skills Training"/>
    <d v="2018-11-04T00:00:00"/>
    <d v="2018-11-09T00:00:00"/>
    <s v="Planned leave"/>
    <n v="5"/>
    <s v="Harika"/>
    <s v="Amelia"/>
    <s v="George"/>
    <d v="2005-03-29T00:00:00"/>
    <d v="2026-10-19T00:00:00"/>
    <n v="0"/>
    <s v="Worst"/>
    <s v="Excellent"/>
    <s v="Worst"/>
    <s v="Bad"/>
    <s v="Worst"/>
  </r>
  <r>
    <n v="654"/>
    <s v="D. Pravallika"/>
    <s v="S3018"/>
    <s v="M"/>
    <n v="53"/>
    <s v="Security and Transport"/>
    <s v="Varanasi"/>
    <s v="India"/>
    <n v="5"/>
    <n v="3"/>
    <n v="3"/>
    <n v="1"/>
    <n v="3"/>
    <n v="3"/>
    <s v="Hemanth&amp;Salomi"/>
    <s v="3h"/>
    <s v="Soft skills Training"/>
    <d v="2018-11-05T00:00:00"/>
    <d v="2018-11-08T00:00:00"/>
    <s v="Planned leave"/>
    <n v="3"/>
    <s v="Hemanth"/>
    <s v="Amelia"/>
    <s v="George"/>
    <d v="2005-04-06T00:00:00"/>
    <d v="2026-10-31T00:00:00"/>
    <n v="0"/>
    <s v="Worst"/>
    <s v="Bad"/>
    <s v="Excellent"/>
    <s v="Good"/>
    <s v="Excellent"/>
  </r>
  <r>
    <n v="655"/>
    <s v="K. Alekya"/>
    <s v="S3198"/>
    <s v="M"/>
    <n v="49"/>
    <s v="IT Services"/>
    <s v="New Delhi"/>
    <s v="India"/>
    <n v="2"/>
    <n v="3"/>
    <n v="3"/>
    <n v="2"/>
    <n v="2.5"/>
    <n v="2.5"/>
    <s v="Sathish&amp;Azim"/>
    <s v="4h"/>
    <s v="Technical skills Training"/>
    <d v="2018-11-06T00:00:00"/>
    <d v="2018-11-07T00:00:00"/>
    <s v="Maternity/Parental leave"/>
    <n v="31"/>
    <s v="Sathish"/>
    <s v="Charlie"/>
    <s v="George"/>
    <d v="2005-04-14T00:00:00"/>
    <d v="2026-11-12T00:00:00"/>
    <n v="0"/>
    <s v="Good"/>
    <s v="Excellent"/>
    <s v="Excellent"/>
    <s v="Worst"/>
    <s v="Good"/>
  </r>
  <r>
    <n v="656"/>
    <s v="K. Anusha"/>
    <s v="S3128"/>
    <s v="F"/>
    <n v="40"/>
    <s v="Learning and Development"/>
    <s v="Mannheim"/>
    <s v="Germany"/>
    <n v="1"/>
    <n v="5"/>
    <n v="2"/>
    <n v="2"/>
    <n v="2.5"/>
    <n v="2.5"/>
    <s v="Sathish&amp;Azim"/>
    <s v="4h"/>
    <s v="Technical skills Training"/>
    <d v="2018-11-07T00:00:00"/>
    <d v="2018-11-11T00:00:00"/>
    <s v="Maternity/Parental leave"/>
    <n v="34"/>
    <s v="Rajesh"/>
    <s v="Isla"/>
    <s v="George"/>
    <d v="2005-04-22T00:00:00"/>
    <d v="2026-11-24T00:00:00"/>
    <n v="0"/>
    <s v="Excellent"/>
    <s v="Good"/>
    <s v="Worst"/>
    <s v="Bad"/>
    <s v="Bad"/>
  </r>
  <r>
    <n v="657"/>
    <s v="K. Esther Rani"/>
    <s v="S3089"/>
    <s v="M"/>
    <n v="55"/>
    <s v="Sales and Marketing"/>
    <s v="Walla"/>
    <s v="Poland"/>
    <n v="5"/>
    <n v="5"/>
    <n v="3"/>
    <n v="5"/>
    <n v="4.5"/>
    <n v="4.5"/>
    <s v="Santhosh&amp;Anudeep"/>
    <s v="3h"/>
    <s v="Job Training"/>
    <d v="2018-11-08T00:00:00"/>
    <d v="2018-11-13T00:00:00"/>
    <s v="Maternity/Parental leave"/>
    <n v="35"/>
    <s v="Roy"/>
    <s v="Harry"/>
    <s v="George"/>
    <d v="2005-04-30T00:00:00"/>
    <d v="2026-12-06T00:00:00"/>
    <n v="0"/>
    <s v="Worst"/>
    <s v="Good"/>
    <s v="Bad"/>
    <s v="Worst"/>
    <s v="Better"/>
  </r>
  <r>
    <n v="658"/>
    <s v="L. Devi"/>
    <s v="S3205"/>
    <s v="M"/>
    <n v="51"/>
    <s v="Product Development"/>
    <s v="Hyderabad"/>
    <s v="India"/>
    <n v="5"/>
    <n v="2"/>
    <n v="5"/>
    <n v="5"/>
    <n v="4.25"/>
    <n v="4.25"/>
    <s v="Santhosh&amp;Anudeep"/>
    <s v="3h"/>
    <s v="Job Training"/>
    <d v="2018-11-09T00:00:00"/>
    <d v="2018-11-13T00:00:00"/>
    <s v="Planned leave"/>
    <n v="4"/>
    <s v="Aneela"/>
    <s v="Charlie"/>
    <s v="George"/>
    <d v="2005-05-08T00:00:00"/>
    <d v="2026-12-18T00:00:00"/>
    <n v="0"/>
    <s v="Worst"/>
    <s v="Good"/>
    <s v="Good"/>
    <s v="Good"/>
    <s v="Bad"/>
  </r>
  <r>
    <n v="659"/>
    <s v="L. Tejaswini"/>
    <s v="S3567"/>
    <s v="F"/>
    <n v="53"/>
    <s v="Product Development"/>
    <s v="Madrid"/>
    <s v="Span"/>
    <n v="3"/>
    <n v="4"/>
    <n v="4"/>
    <n v="2"/>
    <n v="3.25"/>
    <n v="3.25"/>
    <s v="Hemanth&amp;Salomi"/>
    <s v="3h"/>
    <s v="Soft skills Training"/>
    <d v="2018-11-10T00:00:00"/>
    <d v="2018-11-11T00:00:00"/>
    <s v="Emergency leave"/>
    <n v="1"/>
    <s v="Aneela"/>
    <s v="Charlie"/>
    <s v="George"/>
    <d v="2005-05-16T00:00:00"/>
    <d v="2026-12-30T00:00:00"/>
    <n v="0"/>
    <s v="Bad"/>
    <s v="Good"/>
    <s v="Bad"/>
    <s v="Worst"/>
    <s v="Worst"/>
  </r>
  <r>
    <n v="660"/>
    <s v="P. Bhavani"/>
    <s v="S3306"/>
    <s v="M"/>
    <n v="56"/>
    <s v="IT Services"/>
    <s v="Mumbai"/>
    <s v="India"/>
    <n v="1"/>
    <n v="4"/>
    <n v="1"/>
    <n v="3"/>
    <n v="2.25"/>
    <n v="2.25"/>
    <s v="Sathish&amp;Azim"/>
    <s v="4h"/>
    <s v="Technical skills Training"/>
    <d v="2018-11-11T00:00:00"/>
    <d v="2018-11-15T00:00:00"/>
    <s v="Emergency leave"/>
    <n v="4"/>
    <s v="Salomi"/>
    <s v="Harry"/>
    <s v="George"/>
    <d v="2005-05-24T00:00:00"/>
    <d v="2027-01-11T00:00:00"/>
    <n v="0"/>
    <s v="Good"/>
    <s v="Worst"/>
    <s v="Excellent"/>
    <s v="Excellent"/>
    <s v="Bad"/>
  </r>
  <r>
    <n v="661"/>
    <s v="P. Manisha"/>
    <s v="S3264"/>
    <s v="F"/>
    <n v="33"/>
    <s v="Infrastructures"/>
    <s v="Hyderabad"/>
    <s v="India"/>
    <n v="5"/>
    <n v="1"/>
    <n v="4"/>
    <n v="2"/>
    <n v="3"/>
    <n v="3"/>
    <s v="Hemanth&amp;Salomi"/>
    <s v="3h"/>
    <s v="Soft skills Training"/>
    <d v="2018-11-12T00:00:00"/>
    <d v="2018-11-14T00:00:00"/>
    <s v="Planned leave"/>
    <n v="2"/>
    <s v="Harish"/>
    <s v="Amelia"/>
    <s v="George"/>
    <d v="2005-06-01T00:00:00"/>
    <d v="2027-01-23T00:00:00"/>
    <n v="0"/>
    <s v="Good"/>
    <s v="Excellent"/>
    <s v="Bad"/>
    <s v="Worst"/>
    <s v="Better"/>
  </r>
  <r>
    <n v="662"/>
    <s v="P. Shirisha"/>
    <s v="S3240"/>
    <s v="M"/>
    <n v="36"/>
    <s v="Admin Department"/>
    <s v="Berlin"/>
    <s v="Germany"/>
    <n v="2"/>
    <n v="5"/>
    <n v="1"/>
    <n v="2"/>
    <n v="2.5"/>
    <n v="2.5"/>
    <s v="Sathish&amp;Azim"/>
    <s v="4h"/>
    <s v="Technical skills Training"/>
    <d v="2018-11-13T00:00:00"/>
    <d v="2018-11-19T00:00:00"/>
    <s v="Maternity/Parental leave"/>
    <n v="36"/>
    <s v="Santhosh"/>
    <s v="Harry"/>
    <s v="George"/>
    <d v="2005-06-09T00:00:00"/>
    <d v="2027-02-04T00:00:00"/>
    <n v="0"/>
    <s v="Better"/>
    <s v="Better"/>
    <s v="Worst"/>
    <s v="Good"/>
    <s v="Good"/>
  </r>
  <r>
    <n v="663"/>
    <s v="Sk. Neelofar"/>
    <s v="S3500"/>
    <s v="F"/>
    <n v="31"/>
    <s v="Security and Transport"/>
    <s v="Bengalore"/>
    <s v="India"/>
    <n v="2"/>
    <n v="3"/>
    <n v="1"/>
    <n v="3"/>
    <n v="2.25"/>
    <n v="2.25"/>
    <s v="Sathish&amp;Azim"/>
    <s v="4h"/>
    <s v="Technical skills Training"/>
    <d v="2018-11-14T00:00:00"/>
    <d v="2018-11-17T00:00:00"/>
    <s v="Maternity/Parental leave"/>
    <n v="33"/>
    <s v="Lihar"/>
    <s v="Isla"/>
    <s v="George"/>
    <d v="2005-06-17T00:00:00"/>
    <d v="2027-02-16T00:00:00"/>
    <n v="0"/>
    <s v="Good"/>
    <s v="Better"/>
    <s v="Good"/>
    <s v="Good"/>
    <s v="Bad"/>
  </r>
  <r>
    <n v="664"/>
    <s v="T. Pavani"/>
    <s v="S3208"/>
    <s v="F"/>
    <n v="42"/>
    <s v="Sales and Marketing"/>
    <s v="Caracas"/>
    <s v="Venizuela"/>
    <n v="2"/>
    <n v="5"/>
    <n v="3"/>
    <n v="2"/>
    <n v="3"/>
    <n v="3"/>
    <s v="Hemanth&amp;Salomi"/>
    <s v="3h"/>
    <s v="Soft skills Training"/>
    <d v="2018-11-15T00:00:00"/>
    <d v="2018-11-21T00:00:00"/>
    <s v="Maternity/Parental leave"/>
    <n v="36"/>
    <s v="Anudeep"/>
    <s v="Charlie"/>
    <s v="George"/>
    <d v="2005-06-25T00:00:00"/>
    <d v="2027-02-28T00:00:00"/>
    <n v="0"/>
    <s v="Good"/>
    <s v="Better"/>
    <s v="Better"/>
    <s v="Worst"/>
    <s v="Bad"/>
  </r>
  <r>
    <n v="665"/>
    <s v="T. Kalpana"/>
    <s v="S3191"/>
    <s v="M"/>
    <n v="34"/>
    <s v="Accounts and Finance"/>
    <s v="Hyderabad"/>
    <s v="India"/>
    <n v="2"/>
    <n v="5"/>
    <n v="5"/>
    <n v="5"/>
    <n v="4.25"/>
    <n v="4.25"/>
    <s v="Santhosh&amp;Anudeep"/>
    <s v="3h"/>
    <s v="Job Training"/>
    <d v="2018-11-16T00:00:00"/>
    <d v="2018-11-19T00:00:00"/>
    <s v="Emergency leave"/>
    <n v="3"/>
    <s v="Harika"/>
    <s v="Amelia"/>
    <s v="George"/>
    <d v="2005-07-03T00:00:00"/>
    <d v="2027-03-12T00:00:00"/>
    <n v="0"/>
    <s v="Excellent"/>
    <s v="Better"/>
    <s v="Good"/>
    <s v="Bad"/>
    <s v="Worst"/>
  </r>
  <r>
    <n v="666"/>
    <s v="T. Rajani"/>
    <s v="S3308"/>
    <s v="F"/>
    <n v="40"/>
    <s v="Product Development"/>
    <s v="Surat"/>
    <s v="India"/>
    <n v="4"/>
    <n v="4"/>
    <n v="3"/>
    <n v="5"/>
    <n v="4"/>
    <n v="4"/>
    <s v="Santhosh&amp;Anudeep"/>
    <s v="3h"/>
    <s v="Job Training"/>
    <d v="2018-11-17T00:00:00"/>
    <d v="2018-11-22T00:00:00"/>
    <s v="Emergency leave"/>
    <n v="5"/>
    <s v="Aneela"/>
    <s v="Charlie"/>
    <s v="George"/>
    <d v="2005-07-11T00:00:00"/>
    <d v="2027-03-24T00:00:00"/>
    <n v="0"/>
    <s v="Bad"/>
    <s v="Bad"/>
    <s v="Better"/>
    <s v="Worst"/>
    <s v="Good"/>
  </r>
  <r>
    <n v="667"/>
    <s v="V. Swathi"/>
    <s v="S3382"/>
    <s v="M"/>
    <n v="34"/>
    <s v="Learning and Development"/>
    <s v="Mumbai"/>
    <s v="India"/>
    <n v="4"/>
    <n v="5"/>
    <n v="1"/>
    <n v="2"/>
    <n v="3"/>
    <n v="3"/>
    <s v="Hemanth&amp;Salomi"/>
    <s v="3h"/>
    <s v="Soft skills Training"/>
    <d v="2018-11-18T00:00:00"/>
    <d v="2018-11-20T00:00:00"/>
    <s v="Maternity/Parental leave"/>
    <n v="32"/>
    <s v="Roy"/>
    <s v="Harry"/>
    <s v="George"/>
    <d v="2005-07-19T00:00:00"/>
    <d v="2027-04-05T00:00:00"/>
    <n v="0"/>
    <s v="Excellent"/>
    <s v="Worst"/>
    <s v="Excellent"/>
    <s v="Bad"/>
    <s v="Excellent"/>
  </r>
  <r>
    <n v="668"/>
    <s v="V. Ramadevi"/>
    <s v="S3353"/>
    <s v="M"/>
    <n v="40"/>
    <s v="Admin Department"/>
    <s v="Mumbai"/>
    <s v="India"/>
    <n v="4"/>
    <n v="3"/>
    <n v="3"/>
    <n v="2"/>
    <n v="3"/>
    <n v="3"/>
    <s v="Hemanth&amp;Salomi"/>
    <s v="3h"/>
    <s v="Soft skills Training"/>
    <d v="2018-11-19T00:00:00"/>
    <d v="2018-11-26T00:00:00"/>
    <s v="Emergency leave"/>
    <n v="7"/>
    <s v="David"/>
    <s v="Jacob"/>
    <s v="George"/>
    <d v="2005-07-27T00:00:00"/>
    <d v="2027-04-17T00:00:00"/>
    <n v="0"/>
    <s v="Worst"/>
    <s v="Better"/>
    <s v="Bad"/>
    <s v="Good"/>
    <s v="Better"/>
  </r>
  <r>
    <n v="669"/>
    <s v="K. Ramya Sri"/>
    <s v="S3505"/>
    <s v="M"/>
    <n v="39"/>
    <s v="Learning and Development"/>
    <s v="Kochi"/>
    <s v="India"/>
    <n v="5"/>
    <n v="5"/>
    <n v="5"/>
    <n v="5"/>
    <n v="5"/>
    <n v="5"/>
    <s v="David&amp;Lihar"/>
    <s v="2h"/>
    <s v="Promotional Training"/>
    <d v="2018-11-20T00:00:00"/>
    <d v="2018-11-27T00:00:00"/>
    <s v="Emergency leave"/>
    <n v="7"/>
    <s v="Aneela"/>
    <s v="Charlie"/>
    <s v="George"/>
    <d v="2005-08-04T00:00:00"/>
    <d v="2027-04-29T00:00:00"/>
    <n v="0"/>
    <s v="Excellent"/>
    <s v="Better"/>
    <s v="Excellent"/>
    <s v="Good"/>
    <s v="Excellent"/>
  </r>
  <r>
    <n v="670"/>
    <s v="A.Manisha"/>
    <s v="S3012"/>
    <s v="M"/>
    <n v="44"/>
    <s v="Learning and Development"/>
    <s v="Bhopal"/>
    <s v="India"/>
    <n v="3"/>
    <n v="3"/>
    <n v="5"/>
    <n v="2"/>
    <n v="3.25"/>
    <n v="3.25"/>
    <s v="Hemanth&amp;Salomi"/>
    <s v="3h"/>
    <s v="Soft skills Training"/>
    <d v="2018-11-21T00:00:00"/>
    <d v="2018-11-26T00:00:00"/>
    <s v="Emergency leave"/>
    <n v="5"/>
    <s v="Harish"/>
    <s v="Amelia"/>
    <s v="George"/>
    <d v="2005-08-12T00:00:00"/>
    <d v="2027-05-11T00:00:00"/>
    <n v="0"/>
    <s v="Bad"/>
    <s v="Bad"/>
    <s v="Better"/>
    <s v="Worst"/>
    <s v="Better"/>
  </r>
  <r>
    <n v="671"/>
    <s v="G.Ramya"/>
    <s v="S3529"/>
    <s v="F"/>
    <n v="26"/>
    <s v="HR"/>
    <s v="Luknow"/>
    <s v="India"/>
    <n v="5"/>
    <n v="1"/>
    <n v="5"/>
    <n v="2"/>
    <n v="3.25"/>
    <n v="3.25"/>
    <s v="Hemanth&amp;Salomi"/>
    <s v="3h"/>
    <s v="Soft skills Training"/>
    <d v="2018-11-22T00:00:00"/>
    <d v="2018-11-24T00:00:00"/>
    <s v="Maternity/Parental leave"/>
    <n v="32"/>
    <s v="Aneela"/>
    <s v="Charlie"/>
    <s v="George"/>
    <d v="2005-08-20T00:00:00"/>
    <d v="2027-05-23T00:00:00"/>
    <n v="0"/>
    <s v="Excellent"/>
    <s v="Bad"/>
    <s v="Worst"/>
    <s v="Better"/>
    <s v="Good"/>
  </r>
  <r>
    <n v="672"/>
    <s v="G.Mallika"/>
    <s v="S3552"/>
    <s v="F"/>
    <n v="22"/>
    <s v="IT Services"/>
    <s v="Pune"/>
    <s v="India"/>
    <n v="3"/>
    <n v="4"/>
    <n v="5"/>
    <n v="5"/>
    <n v="4.25"/>
    <n v="4.25"/>
    <s v="Santhosh&amp;Anudeep"/>
    <s v="3h"/>
    <s v="Job Training"/>
    <d v="2018-11-23T00:00:00"/>
    <d v="2018-11-25T00:00:00"/>
    <s v="Maternity/Parental leave"/>
    <n v="32"/>
    <s v="Rajesh"/>
    <s v="Isla"/>
    <s v="George"/>
    <d v="2005-08-28T00:00:00"/>
    <d v="2027-06-04T00:00:00"/>
    <n v="0"/>
    <s v="Worst"/>
    <s v="Worst"/>
    <s v="Excellent"/>
    <s v="Worst"/>
    <s v="Better"/>
  </r>
  <r>
    <n v="673"/>
    <s v="E.Saritha"/>
    <s v="S3456"/>
    <s v="M"/>
    <n v="21"/>
    <s v="Security and Transport"/>
    <s v="Kochi"/>
    <s v="India"/>
    <n v="3"/>
    <n v="2"/>
    <n v="5"/>
    <n v="4"/>
    <n v="3.5"/>
    <n v="3.5"/>
    <s v="Hemanth&amp;Salomi"/>
    <s v="3h"/>
    <s v="Soft skills Training"/>
    <d v="2018-11-24T00:00:00"/>
    <d v="2018-11-29T00:00:00"/>
    <s v="Planned leave"/>
    <n v="5"/>
    <s v="Harika"/>
    <s v="Amelia"/>
    <s v="George"/>
    <d v="2005-09-05T00:00:00"/>
    <d v="2027-06-16T00:00:00"/>
    <n v="0"/>
    <s v="Better"/>
    <s v="Bad"/>
    <s v="Good"/>
    <s v="Bad"/>
    <s v="Bad"/>
  </r>
  <r>
    <n v="674"/>
    <s v="Ch.Sailaja"/>
    <s v="S3110"/>
    <s v="M"/>
    <n v="39"/>
    <s v="Learning and Development"/>
    <s v="Varanasi"/>
    <s v="India"/>
    <n v="1"/>
    <n v="2"/>
    <n v="4"/>
    <n v="4"/>
    <n v="2.75"/>
    <n v="2.75"/>
    <s v="Sathish&amp;Azim"/>
    <s v="4h"/>
    <s v="Technical skills Training"/>
    <d v="2018-11-25T00:00:00"/>
    <d v="2018-12-02T00:00:00"/>
    <s v="Planned leave"/>
    <n v="7"/>
    <s v="Rishitha"/>
    <s v="Isla"/>
    <s v="George"/>
    <d v="2005-09-13T00:00:00"/>
    <d v="2027-06-28T00:00:00"/>
    <n v="0"/>
    <s v="Excellent"/>
    <s v="Better"/>
    <s v="Good"/>
    <s v="Good"/>
    <s v="Excellent"/>
  </r>
  <r>
    <n v="675"/>
    <s v="P.Sahana"/>
    <s v="S3363"/>
    <s v="F"/>
    <n v="41"/>
    <s v="Product Development"/>
    <s v="Mumbai"/>
    <s v="India"/>
    <n v="1"/>
    <n v="5"/>
    <n v="1"/>
    <n v="5"/>
    <n v="3"/>
    <n v="3"/>
    <s v="Hemanth&amp;Salomi"/>
    <s v="3h"/>
    <s v="Soft skills Training"/>
    <d v="2018-11-26T00:00:00"/>
    <d v="2018-11-30T00:00:00"/>
    <s v="Maternity/Parental leave"/>
    <n v="34"/>
    <s v="Santhosh"/>
    <s v="Harry"/>
    <s v="George"/>
    <d v="2005-09-21T00:00:00"/>
    <d v="2027-07-10T00:00:00"/>
    <n v="0"/>
    <s v="Better"/>
    <s v="Bad"/>
    <s v="Excellent"/>
    <s v="Bad"/>
    <s v="Better"/>
  </r>
  <r>
    <n v="676"/>
    <s v="K.Harika"/>
    <s v="S3123"/>
    <s v="F"/>
    <n v="29"/>
    <s v="Admin Department"/>
    <s v="Mumbai"/>
    <s v="India"/>
    <n v="5"/>
    <n v="4"/>
    <n v="5"/>
    <n v="5"/>
    <n v="4.75"/>
    <n v="4.75"/>
    <s v="Santhosh&amp;Anudeep"/>
    <s v="3h"/>
    <s v="Job Training"/>
    <d v="2018-11-27T00:00:00"/>
    <d v="2018-11-30T00:00:00"/>
    <s v="Maternity/Parental leave"/>
    <n v="33"/>
    <s v="Azim"/>
    <s v="Jacob"/>
    <s v="George"/>
    <d v="2005-09-29T00:00:00"/>
    <d v="2027-07-22T00:00:00"/>
    <n v="0"/>
    <s v="Worst"/>
    <s v="Good"/>
    <s v="Excellent"/>
    <s v="Better"/>
    <s v="Bad"/>
  </r>
  <r>
    <n v="677"/>
    <s v="L.Deena"/>
    <s v="S3581"/>
    <s v="F"/>
    <n v="47"/>
    <s v="Research and Development"/>
    <s v="Bhopal"/>
    <s v="India"/>
    <n v="1"/>
    <n v="3"/>
    <n v="2"/>
    <n v="3"/>
    <n v="2.25"/>
    <n v="2.25"/>
    <s v="Sathish&amp;Azim"/>
    <s v="4h"/>
    <s v="Technical skills Training"/>
    <d v="2018-11-28T00:00:00"/>
    <d v="2018-12-01T00:00:00"/>
    <s v="Emergency leave"/>
    <n v="3"/>
    <s v="Azim"/>
    <s v="Jacob"/>
    <s v="George"/>
    <d v="2005-10-07T00:00:00"/>
    <d v="2027-08-03T00:00:00"/>
    <n v="0"/>
    <s v="Excellent"/>
    <s v="Bad"/>
    <s v="Good"/>
    <s v="Excellent"/>
    <s v="Worst"/>
  </r>
  <r>
    <n v="678"/>
    <s v="T.Kavitha"/>
    <s v="S3034"/>
    <s v="F"/>
    <n v="25"/>
    <s v="IT Services"/>
    <s v="Varanasi"/>
    <s v="India"/>
    <n v="1"/>
    <n v="3"/>
    <n v="1"/>
    <n v="4"/>
    <n v="2.25"/>
    <n v="2.25"/>
    <s v="Sathish&amp;Azim"/>
    <s v="4h"/>
    <s v="Technical skills Training"/>
    <d v="2018-11-29T00:00:00"/>
    <d v="2018-12-04T00:00:00"/>
    <s v="Maternity/Parental leave"/>
    <n v="35"/>
    <s v="Hemanth"/>
    <s v="Amelia"/>
    <s v="George"/>
    <d v="2005-10-15T00:00:00"/>
    <d v="2027-08-15T00:00:00"/>
    <n v="0"/>
    <s v="Better"/>
    <s v="Excellent"/>
    <s v="Better"/>
    <s v="Better"/>
    <s v="Worst"/>
  </r>
  <r>
    <n v="679"/>
    <s v="B.Pravallika"/>
    <s v="S3174"/>
    <s v="M"/>
    <n v="43"/>
    <s v="HR"/>
    <s v="Madrid"/>
    <s v="Span"/>
    <n v="1"/>
    <n v="2"/>
    <n v="4"/>
    <n v="2"/>
    <n v="2.25"/>
    <n v="2.25"/>
    <s v="Sathish&amp;Azim"/>
    <s v="4h"/>
    <s v="Technical skills Training"/>
    <d v="2018-11-30T00:00:00"/>
    <d v="2018-12-04T00:00:00"/>
    <s v="Emergency leave"/>
    <n v="4"/>
    <s v="Santhosh"/>
    <s v="Harry"/>
    <s v="George"/>
    <d v="2005-10-23T00:00:00"/>
    <d v="2027-08-27T00:00:00"/>
    <n v="0"/>
    <s v="Good"/>
    <s v="Bad"/>
    <s v="Excellent"/>
    <s v="Good"/>
    <s v="Good"/>
  </r>
  <r>
    <n v="680"/>
    <s v="Ch.Sravani"/>
    <s v="S3049"/>
    <s v="M"/>
    <n v="27"/>
    <s v="Product Development"/>
    <s v="Kochi"/>
    <s v="India"/>
    <n v="3"/>
    <n v="3"/>
    <n v="3"/>
    <n v="3"/>
    <n v="3"/>
    <n v="3"/>
    <s v="Hemanth&amp;Salomi"/>
    <s v="3h"/>
    <s v="Soft skills Training"/>
    <d v="2018-12-01T00:00:00"/>
    <d v="2018-12-08T00:00:00"/>
    <s v="Maternity/Parental leave"/>
    <n v="37"/>
    <s v="Rajesh"/>
    <s v="Isla"/>
    <s v="George"/>
    <d v="2005-10-31T00:00:00"/>
    <d v="2027-09-08T00:00:00"/>
    <n v="0"/>
    <s v="Excellent"/>
    <s v="Excellent"/>
    <s v="Bad"/>
    <s v="Bad"/>
    <s v="Worst"/>
  </r>
  <r>
    <n v="681"/>
    <s v="K.Durgabhavani"/>
    <s v="S3068"/>
    <s v="F"/>
    <n v="29"/>
    <s v="IT Services"/>
    <s v="Berlin"/>
    <s v="Germany"/>
    <n v="1"/>
    <n v="1"/>
    <n v="4"/>
    <n v="1"/>
    <n v="1.75"/>
    <n v="1.75"/>
    <s v="Sathish&amp;Azim"/>
    <s v="4h"/>
    <s v="Technical skills Training"/>
    <d v="2018-12-02T00:00:00"/>
    <d v="2018-12-08T00:00:00"/>
    <s v="Maternity/Parental leave"/>
    <n v="36"/>
    <s v="Salomi"/>
    <s v="Harry"/>
    <s v="George"/>
    <d v="2005-11-08T00:00:00"/>
    <d v="2027-09-20T00:00:00"/>
    <n v="0"/>
    <s v="Excellent"/>
    <s v="Bad"/>
    <s v="Worst"/>
    <s v="Worst"/>
    <s v="Better"/>
  </r>
  <r>
    <n v="682"/>
    <s v="J.Naga Mamatha"/>
    <s v="S3181"/>
    <s v="F"/>
    <n v="54"/>
    <s v="Security and Transport"/>
    <s v="Mumbai"/>
    <s v="India"/>
    <n v="1"/>
    <n v="1"/>
    <n v="3"/>
    <n v="4"/>
    <n v="2.25"/>
    <n v="2.25"/>
    <s v="Sathish&amp;Azim"/>
    <s v="4h"/>
    <s v="Technical skills Training"/>
    <d v="2018-12-03T00:00:00"/>
    <d v="2018-12-08T00:00:00"/>
    <s v="Planned leave"/>
    <n v="5"/>
    <s v="Azim"/>
    <s v="Jacob"/>
    <s v="George"/>
    <d v="2005-11-16T00:00:00"/>
    <d v="2027-10-02T00:00:00"/>
    <n v="0"/>
    <s v="Bad"/>
    <s v="Worst"/>
    <s v="Excellent"/>
    <s v="Excellent"/>
    <s v="Better"/>
  </r>
  <r>
    <n v="683"/>
    <s v="Ch.Shirisha"/>
    <s v="S3366"/>
    <s v="M"/>
    <n v="51"/>
    <s v="Product Development"/>
    <s v="Pune"/>
    <s v="India"/>
    <n v="2"/>
    <n v="1"/>
    <n v="4"/>
    <n v="2"/>
    <n v="2.25"/>
    <n v="2.25"/>
    <s v="Sathish&amp;Azim"/>
    <s v="4h"/>
    <s v="Technical skills Training"/>
    <d v="2018-12-04T00:00:00"/>
    <d v="2018-12-08T00:00:00"/>
    <s v="Planned leave"/>
    <n v="4"/>
    <s v="Santhosh"/>
    <s v="Harry"/>
    <s v="George"/>
    <d v="2005-11-24T00:00:00"/>
    <d v="2027-10-14T00:00:00"/>
    <n v="0"/>
    <s v="Bad"/>
    <s v="Good"/>
    <s v="Bad"/>
    <s v="Excellent"/>
    <s v="Good"/>
  </r>
  <r>
    <n v="684"/>
    <s v="M.Aruna"/>
    <s v="S3003"/>
    <s v="F"/>
    <n v="46"/>
    <s v="Product Development"/>
    <s v="Pune"/>
    <s v="India"/>
    <n v="5"/>
    <n v="4"/>
    <n v="4"/>
    <n v="2"/>
    <n v="3.75"/>
    <n v="3.75"/>
    <s v="Hemanth&amp;Salomi"/>
    <s v="3h"/>
    <s v="Soft skills Training"/>
    <d v="2018-12-05T00:00:00"/>
    <d v="2018-12-09T00:00:00"/>
    <s v="Emergency leave"/>
    <n v="4"/>
    <s v="Santhosh"/>
    <s v="Harry"/>
    <s v="George"/>
    <d v="2005-12-02T00:00:00"/>
    <d v="2027-10-26T00:00:00"/>
    <n v="0"/>
    <s v="Better"/>
    <s v="Bad"/>
    <s v="Excellent"/>
    <s v="Bad"/>
    <s v="Better"/>
  </r>
  <r>
    <n v="685"/>
    <s v="A.Shivarani"/>
    <s v="S3519"/>
    <s v="M"/>
    <n v="44"/>
    <s v="Research and Development"/>
    <s v="Berlin"/>
    <s v="Germany"/>
    <n v="5"/>
    <n v="2"/>
    <n v="2"/>
    <n v="3"/>
    <n v="3"/>
    <n v="3"/>
    <s v="Hemanth&amp;Salomi"/>
    <s v="3h"/>
    <s v="Soft skills Training"/>
    <d v="2018-12-06T00:00:00"/>
    <d v="2018-12-11T00:00:00"/>
    <s v="Maternity/Parental leave"/>
    <n v="35"/>
    <s v="Rishitha"/>
    <s v="Isla"/>
    <s v="George"/>
    <d v="2005-12-10T00:00:00"/>
    <d v="2027-11-07T00:00:00"/>
    <n v="0"/>
    <s v="Good"/>
    <s v="Better"/>
    <s v="Worst"/>
    <s v="Better"/>
    <s v="Better"/>
  </r>
  <r>
    <n v="686"/>
    <s v="K.Mounika"/>
    <s v="S3397"/>
    <s v="F"/>
    <n v="23"/>
    <s v="Product Development"/>
    <s v="Luknow"/>
    <s v="India"/>
    <n v="4"/>
    <n v="1"/>
    <n v="4"/>
    <n v="4"/>
    <n v="3.25"/>
    <n v="3.25"/>
    <s v="Hemanth&amp;Salomi"/>
    <s v="3h"/>
    <s v="Soft skills Training"/>
    <d v="2018-12-07T00:00:00"/>
    <d v="2018-12-11T00:00:00"/>
    <s v="Emergency leave"/>
    <n v="4"/>
    <s v="Salomi"/>
    <s v="Harry"/>
    <s v="George"/>
    <d v="2005-12-18T00:00:00"/>
    <d v="2027-11-19T00:00:00"/>
    <n v="0"/>
    <s v="Excellent"/>
    <s v="Better"/>
    <s v="Good"/>
    <s v="Good"/>
    <s v="Worst"/>
  </r>
  <r>
    <n v="687"/>
    <s v="D.Anusha"/>
    <s v="S3155"/>
    <s v="F"/>
    <n v="42"/>
    <s v="Infrastructures"/>
    <s v="Chennai"/>
    <s v="India"/>
    <n v="4"/>
    <n v="3"/>
    <n v="5"/>
    <n v="1"/>
    <n v="3.25"/>
    <n v="3.25"/>
    <s v="Hemanth&amp;Salomi"/>
    <s v="3h"/>
    <s v="Soft skills Training"/>
    <d v="2018-12-08T00:00:00"/>
    <d v="2018-12-09T00:00:00"/>
    <s v="Maternity/Parental leave"/>
    <n v="31"/>
    <s v="Azim"/>
    <s v="Jacob"/>
    <s v="George"/>
    <d v="2005-12-26T00:00:00"/>
    <d v="2027-12-01T00:00:00"/>
    <n v="0"/>
    <s v="Excellent"/>
    <s v="Bad"/>
    <s v="Better"/>
    <s v="Good"/>
    <s v="Better"/>
  </r>
  <r>
    <n v="688"/>
    <s v="D.Navya"/>
    <s v="S3246"/>
    <s v="M"/>
    <n v="50"/>
    <s v="Infrastructures"/>
    <s v="Madrid"/>
    <s v="Span"/>
    <n v="4"/>
    <n v="4"/>
    <n v="1"/>
    <n v="2"/>
    <n v="2.75"/>
    <n v="2.75"/>
    <s v="Sathish&amp;Azim"/>
    <s v="4h"/>
    <s v="Technical skills Training"/>
    <d v="2018-12-09T00:00:00"/>
    <d v="2018-12-12T00:00:00"/>
    <s v="Emergency leave"/>
    <n v="3"/>
    <s v="Harika"/>
    <s v="Amelia"/>
    <s v="George"/>
    <d v="2006-01-03T00:00:00"/>
    <d v="2027-12-13T00:00:00"/>
    <n v="0"/>
    <s v="Better"/>
    <s v="Excellent"/>
    <s v="Better"/>
    <s v="Bad"/>
    <s v="Excellent"/>
  </r>
  <r>
    <n v="689"/>
    <s v="K.Ramya"/>
    <s v="S3273"/>
    <s v="M"/>
    <n v="32"/>
    <s v="Admin Department"/>
    <s v="Chennai"/>
    <s v="India"/>
    <n v="2"/>
    <n v="5"/>
    <n v="5"/>
    <n v="3"/>
    <n v="3.75"/>
    <n v="3.75"/>
    <s v="Hemanth&amp;Salomi"/>
    <s v="3h"/>
    <s v="Soft skills Training"/>
    <d v="2018-12-10T00:00:00"/>
    <d v="2018-12-11T00:00:00"/>
    <s v="Emergency leave"/>
    <n v="1"/>
    <s v="Roy"/>
    <s v="Harry"/>
    <s v="George"/>
    <d v="2006-01-11T00:00:00"/>
    <d v="2027-12-25T00:00:00"/>
    <n v="0"/>
    <s v="Bad"/>
    <s v="Worst"/>
    <s v="Better"/>
    <s v="Better"/>
    <s v="Good"/>
  </r>
  <r>
    <n v="690"/>
    <s v="L.Mounika"/>
    <s v="S3047"/>
    <s v="M"/>
    <n v="47"/>
    <s v="Learning and Development"/>
    <s v="Kochi"/>
    <s v="India"/>
    <n v="2"/>
    <n v="5"/>
    <n v="4"/>
    <n v="2"/>
    <n v="3.25"/>
    <n v="3.25"/>
    <s v="Hemanth&amp;Salomi"/>
    <s v="3h"/>
    <s v="Soft skills Training"/>
    <d v="2018-12-11T00:00:00"/>
    <d v="2018-12-15T00:00:00"/>
    <s v="Maternity/Parental leave"/>
    <n v="34"/>
    <s v="Rajesh"/>
    <s v="Isla"/>
    <s v="George"/>
    <d v="2006-01-19T00:00:00"/>
    <d v="2028-01-06T00:00:00"/>
    <n v="0"/>
    <s v="Excellent"/>
    <s v="Excellent"/>
    <s v="Good"/>
    <s v="Excellent"/>
    <s v="Bad"/>
  </r>
  <r>
    <n v="691"/>
    <s v="V.Shirisha"/>
    <s v="S3483"/>
    <s v="F"/>
    <n v="51"/>
    <s v="Admin Department"/>
    <s v="Madrid"/>
    <s v="Span"/>
    <n v="5"/>
    <n v="3"/>
    <n v="2"/>
    <n v="2"/>
    <n v="3"/>
    <n v="3"/>
    <s v="Hemanth&amp;Salomi"/>
    <s v="3h"/>
    <s v="Soft skills Training"/>
    <d v="2018-12-12T00:00:00"/>
    <d v="2018-12-17T00:00:00"/>
    <s v="Maternity/Parental leave"/>
    <n v="35"/>
    <s v="Arundathi"/>
    <s v="Jacob"/>
    <s v="George"/>
    <d v="2006-01-27T00:00:00"/>
    <d v="2028-01-18T00:00:00"/>
    <n v="0"/>
    <s v="Better"/>
    <s v="Good"/>
    <s v="Bad"/>
    <s v="Bad"/>
    <s v="Good"/>
  </r>
  <r>
    <n v="692"/>
    <s v="M. Rajitha"/>
    <s v="S3513"/>
    <s v="M"/>
    <n v="36"/>
    <s v="Security and Transport"/>
    <s v="Pune"/>
    <s v="India"/>
    <n v="2"/>
    <n v="3"/>
    <n v="4"/>
    <n v="3"/>
    <n v="3"/>
    <n v="3"/>
    <s v="Hemanth&amp;Salomi"/>
    <s v="3h"/>
    <s v="Soft skills Training"/>
    <d v="2018-12-13T00:00:00"/>
    <d v="2018-12-17T00:00:00"/>
    <s v="Emergency leave"/>
    <n v="4"/>
    <s v="Sathish"/>
    <s v="Charlie"/>
    <s v="George"/>
    <d v="2006-02-04T00:00:00"/>
    <d v="2028-01-30T00:00:00"/>
    <n v="0"/>
    <s v="Worst"/>
    <s v="Excellent"/>
    <s v="Bad"/>
    <s v="Worst"/>
    <s v="Excellent"/>
  </r>
  <r>
    <n v="693"/>
    <s v="B. Leetha"/>
    <s v="S3551"/>
    <s v="M"/>
    <n v="33"/>
    <s v="Security and Transport"/>
    <s v="Madrid"/>
    <s v="Span"/>
    <n v="2"/>
    <n v="3"/>
    <n v="3"/>
    <n v="5"/>
    <n v="3.25"/>
    <n v="3.25"/>
    <s v="Hemanth&amp;Salomi"/>
    <s v="3h"/>
    <s v="Soft skills Training"/>
    <d v="2018-12-14T00:00:00"/>
    <d v="2018-12-16T00:00:00"/>
    <s v="Planned leave"/>
    <n v="2"/>
    <s v="Azim"/>
    <s v="Jacob"/>
    <s v="George"/>
    <d v="2006-02-12T00:00:00"/>
    <d v="2028-02-11T00:00:00"/>
    <n v="0"/>
    <s v="Excellent"/>
    <s v="Good"/>
    <s v="Excellent"/>
    <s v="Better"/>
    <s v="Worst"/>
  </r>
  <r>
    <n v="694"/>
    <s v="J. Padma"/>
    <s v="S3239"/>
    <s v="M"/>
    <n v="29"/>
    <s v="Learning and Development"/>
    <s v="Varanasi"/>
    <s v="India"/>
    <n v="2"/>
    <n v="1"/>
    <n v="2"/>
    <n v="5"/>
    <n v="2.5"/>
    <n v="2.5"/>
    <s v="Sathish&amp;Azim"/>
    <s v="4h"/>
    <s v="Technical skills Training"/>
    <d v="2018-12-15T00:00:00"/>
    <d v="2018-12-19T00:00:00"/>
    <s v="Emergency leave"/>
    <n v="4"/>
    <s v="Harish"/>
    <s v="Amelia"/>
    <s v="George"/>
    <d v="2006-02-20T00:00:00"/>
    <d v="2028-02-23T00:00:00"/>
    <n v="0"/>
    <s v="Better"/>
    <s v="Worst"/>
    <s v="Worst"/>
    <s v="Excellent"/>
    <s v="Worst"/>
  </r>
  <r>
    <n v="695"/>
    <s v="B. Pushpa"/>
    <s v="S3316"/>
    <s v="F"/>
    <n v="48"/>
    <s v="Learning and Development"/>
    <s v="Mannheim"/>
    <s v="Germany"/>
    <n v="2"/>
    <n v="2"/>
    <n v="5"/>
    <n v="4"/>
    <n v="3.25"/>
    <n v="3.25"/>
    <s v="Hemanth&amp;Salomi"/>
    <s v="3h"/>
    <s v="Soft skills Training"/>
    <d v="2018-12-16T00:00:00"/>
    <d v="2018-12-18T00:00:00"/>
    <s v="Maternity/Parental leave"/>
    <n v="32"/>
    <s v="Roy"/>
    <s v="Harry"/>
    <s v="George"/>
    <d v="2006-02-28T00:00:00"/>
    <d v="2028-03-06T00:00:00"/>
    <n v="0"/>
    <s v="Worst"/>
    <s v="Good"/>
    <s v="Better"/>
    <s v="Excellent"/>
    <s v="Excellent"/>
  </r>
  <r>
    <n v="696"/>
    <s v="S. Shruthi"/>
    <s v="S3172"/>
    <s v="M"/>
    <n v="48"/>
    <s v="Security and Transport"/>
    <s v="London"/>
    <s v="UK"/>
    <n v="1"/>
    <n v="5"/>
    <n v="5"/>
    <n v="4"/>
    <n v="3.75"/>
    <n v="3.75"/>
    <s v="Hemanth&amp;Salomi"/>
    <s v="3h"/>
    <s v="Soft skills Training"/>
    <d v="2018-12-17T00:00:00"/>
    <d v="2018-12-24T00:00:00"/>
    <s v="Planned leave"/>
    <n v="7"/>
    <s v="Harika"/>
    <s v="Amelia"/>
    <s v="George"/>
    <d v="2006-03-08T00:00:00"/>
    <d v="2028-03-18T00:00:00"/>
    <n v="0"/>
    <s v="Good"/>
    <s v="Excellent"/>
    <s v="Excellent"/>
    <s v="Good"/>
    <s v="Bad"/>
  </r>
  <r>
    <n v="697"/>
    <s v="Ch. Pragathi"/>
    <s v="S3006"/>
    <s v="F"/>
    <n v="25"/>
    <s v="IT Services"/>
    <s v="Varanasi"/>
    <s v="India"/>
    <n v="3"/>
    <n v="4"/>
    <n v="1"/>
    <n v="1"/>
    <n v="2.25"/>
    <n v="2.25"/>
    <s v="Sathish&amp;Azim"/>
    <s v="4h"/>
    <s v="Technical skills Training"/>
    <d v="2018-12-18T00:00:00"/>
    <d v="2018-12-22T00:00:00"/>
    <s v="Planned leave"/>
    <n v="4"/>
    <s v="Hemanth"/>
    <s v="Amelia"/>
    <s v="George"/>
    <d v="2006-03-16T00:00:00"/>
    <d v="2028-03-30T00:00:00"/>
    <n v="0"/>
    <s v="Better"/>
    <s v="Excellent"/>
    <s v="Good"/>
    <s v="Bad"/>
    <s v="Worst"/>
  </r>
  <r>
    <n v="698"/>
    <s v="B. Anusha"/>
    <s v="S3187"/>
    <s v="M"/>
    <n v="29"/>
    <s v="HR"/>
    <s v="Jaipur"/>
    <s v="India"/>
    <n v="3"/>
    <n v="4"/>
    <n v="4"/>
    <n v="4"/>
    <n v="3.75"/>
    <n v="3.75"/>
    <s v="Hemanth&amp;Salomi"/>
    <s v="3h"/>
    <s v="Soft skills Training"/>
    <d v="2018-12-19T00:00:00"/>
    <d v="2018-12-25T00:00:00"/>
    <s v="Planned leave"/>
    <n v="6"/>
    <s v="David"/>
    <s v="Jacob"/>
    <s v="George"/>
    <d v="2006-03-24T00:00:00"/>
    <d v="2028-04-11T00:00:00"/>
    <n v="0"/>
    <s v="Worst"/>
    <s v="Worst"/>
    <s v="Excellent"/>
    <s v="Better"/>
    <s v="Better"/>
  </r>
  <r>
    <n v="699"/>
    <s v="D. Ramya"/>
    <s v="S3272"/>
    <s v="F"/>
    <n v="59"/>
    <s v="IT Services"/>
    <s v="New Delhi"/>
    <s v="India"/>
    <n v="2"/>
    <n v="3"/>
    <n v="2"/>
    <n v="1"/>
    <n v="2"/>
    <n v="2"/>
    <s v="Sathish&amp;Azim"/>
    <s v="4h"/>
    <s v="Technical skills Training"/>
    <d v="2018-12-20T00:00:00"/>
    <d v="2018-12-25T00:00:00"/>
    <s v="Emergency leave"/>
    <n v="5"/>
    <s v="Roy"/>
    <s v="Harry"/>
    <s v="George"/>
    <d v="2006-04-01T00:00:00"/>
    <d v="2028-04-23T00:00:00"/>
    <n v="0"/>
    <s v="Excellent"/>
    <s v="Good"/>
    <s v="Excellent"/>
    <s v="Bad"/>
    <s v="Better"/>
  </r>
  <r>
    <n v="700"/>
    <s v="R. Anuradha"/>
    <s v="S3442"/>
    <s v="F"/>
    <n v="22"/>
    <s v="Learning and Development"/>
    <s v="Kolkata"/>
    <s v="India"/>
    <n v="4"/>
    <n v="2"/>
    <n v="4"/>
    <n v="2"/>
    <n v="3"/>
    <n v="3"/>
    <s v="Hemanth&amp;Salomi"/>
    <s v="3h"/>
    <s v="Soft skills Training"/>
    <d v="2018-12-21T00:00:00"/>
    <d v="2018-12-26T00:00:00"/>
    <s v="Maternity/Parental leave"/>
    <n v="35"/>
    <s v="Santhosh"/>
    <s v="Harry"/>
    <s v="George"/>
    <d v="2006-04-09T00:00:00"/>
    <d v="2028-05-05T00:00:00"/>
    <n v="0"/>
    <s v="Excellent"/>
    <s v="Better"/>
    <s v="Excellent"/>
    <s v="Good"/>
    <s v="Worst"/>
  </r>
  <r>
    <n v="701"/>
    <s v="G. Anjali"/>
    <s v="S3188"/>
    <s v="F"/>
    <n v="25"/>
    <s v="Accounts and Finance"/>
    <s v="Lisboa"/>
    <s v="Portugal"/>
    <n v="3"/>
    <n v="4"/>
    <n v="1"/>
    <n v="3"/>
    <n v="2.75"/>
    <n v="2.75"/>
    <s v="Sathish&amp;Azim"/>
    <s v="4h"/>
    <s v="Technical skills Training"/>
    <d v="2018-12-22T00:00:00"/>
    <d v="2018-12-29T00:00:00"/>
    <s v="Planned leave"/>
    <n v="7"/>
    <s v="Arundathi"/>
    <s v="Jacob"/>
    <s v="George"/>
    <d v="2006-04-17T00:00:00"/>
    <d v="2028-05-17T00:00:00"/>
    <n v="0"/>
    <s v="Good"/>
    <s v="Bad"/>
    <s v="Bad"/>
    <s v="Better"/>
    <s v="Worst"/>
  </r>
  <r>
    <n v="702"/>
    <s v="S. Vanaja"/>
    <s v="S3200"/>
    <s v="M"/>
    <n v="40"/>
    <s v="Sales and Marketing"/>
    <s v="Lisboa"/>
    <s v="Portugal"/>
    <n v="5"/>
    <n v="4"/>
    <n v="3"/>
    <n v="1"/>
    <n v="3.25"/>
    <n v="3.25"/>
    <s v="Hemanth&amp;Salomi"/>
    <s v="3h"/>
    <s v="Soft skills Training"/>
    <d v="2018-12-23T00:00:00"/>
    <d v="2018-12-30T00:00:00"/>
    <s v="Planned leave"/>
    <n v="7"/>
    <s v="Roy"/>
    <s v="Harry"/>
    <s v="George"/>
    <d v="2006-04-25T00:00:00"/>
    <d v="2028-05-29T00:00:00"/>
    <n v="0"/>
    <s v="Excellent"/>
    <s v="Excellent"/>
    <s v="Excellent"/>
    <s v="Good"/>
    <s v="Good"/>
  </r>
  <r>
    <n v="703"/>
    <s v="M.Sandhya"/>
    <s v="S3469"/>
    <s v="M"/>
    <n v="56"/>
    <s v="Accounts and Finance"/>
    <s v="Bengalore"/>
    <s v="India"/>
    <n v="5"/>
    <n v="5"/>
    <n v="4"/>
    <n v="1"/>
    <n v="3.75"/>
    <n v="3.75"/>
    <s v="Hemanth&amp;Salomi"/>
    <s v="3h"/>
    <s v="Soft skills Training"/>
    <d v="2018-12-24T00:00:00"/>
    <d v="2018-12-30T00:00:00"/>
    <s v="Planned leave"/>
    <n v="6"/>
    <s v="Aneela"/>
    <s v="Charlie"/>
    <s v="George"/>
    <d v="2006-05-03T00:00:00"/>
    <d v="2028-06-10T00:00:00"/>
    <n v="0"/>
    <s v="Bad"/>
    <s v="Good"/>
    <s v="Better"/>
    <s v="Bad"/>
    <s v="Worst"/>
  </r>
  <r>
    <n v="704"/>
    <s v="T.Anuradha"/>
    <s v="S3260"/>
    <s v="M"/>
    <n v="44"/>
    <s v="Admin Department"/>
    <s v="Jaipur"/>
    <s v="India"/>
    <n v="2"/>
    <n v="5"/>
    <n v="3"/>
    <n v="3"/>
    <n v="3.25"/>
    <n v="3.25"/>
    <s v="Hemanth&amp;Salomi"/>
    <s v="3h"/>
    <s v="Soft skills Training"/>
    <d v="2018-12-25T00:00:00"/>
    <d v="2019-01-01T00:00:00"/>
    <s v="Emergency leave"/>
    <n v="7"/>
    <s v="Hemanth"/>
    <s v="Amelia"/>
    <s v="George"/>
    <d v="2006-05-11T00:00:00"/>
    <d v="2028-06-22T00:00:00"/>
    <n v="0"/>
    <s v="Excellent"/>
    <s v="Worst"/>
    <s v="Worst"/>
    <s v="Worst"/>
    <s v="Good"/>
  </r>
  <r>
    <n v="705"/>
    <s v="D.Pooja"/>
    <s v="S3144"/>
    <s v="F"/>
    <n v="40"/>
    <s v="IT Services"/>
    <s v="Lisboa"/>
    <s v="Portugal"/>
    <n v="2"/>
    <n v="4"/>
    <n v="1"/>
    <n v="5"/>
    <n v="3"/>
    <n v="3"/>
    <s v="Hemanth&amp;Salomi"/>
    <s v="3h"/>
    <s v="Soft skills Training"/>
    <d v="2018-12-26T00:00:00"/>
    <d v="2018-12-27T00:00:00"/>
    <s v="Maternity/Parental leave"/>
    <n v="31"/>
    <s v="Azim"/>
    <s v="Jacob"/>
    <s v="George"/>
    <d v="2006-05-19T00:00:00"/>
    <d v="2028-07-04T00:00:00"/>
    <n v="0"/>
    <s v="Excellent"/>
    <s v="Better"/>
    <s v="Bad"/>
    <s v="Worst"/>
    <s v="Good"/>
  </r>
  <r>
    <n v="706"/>
    <s v="A.Srilatha"/>
    <s v="S3195"/>
    <s v="M"/>
    <n v="47"/>
    <s v="HR"/>
    <s v="Madrid"/>
    <s v="Span"/>
    <n v="4"/>
    <n v="3"/>
    <n v="2"/>
    <n v="1"/>
    <n v="2.5"/>
    <n v="2.5"/>
    <s v="Sathish&amp;Azim"/>
    <s v="4h"/>
    <s v="Technical skills Training"/>
    <d v="2018-12-27T00:00:00"/>
    <d v="2019-01-03T00:00:00"/>
    <s v="Emergency leave"/>
    <n v="7"/>
    <s v="Sathish"/>
    <s v="Charlie"/>
    <s v="George"/>
    <d v="2006-05-27T00:00:00"/>
    <d v="2028-07-16T00:00:00"/>
    <n v="0"/>
    <s v="Good"/>
    <s v="Worst"/>
    <s v="Better"/>
    <s v="Excellent"/>
    <s v="Bad"/>
  </r>
  <r>
    <n v="707"/>
    <s v="B.Soukya"/>
    <s v="S3454"/>
    <s v="F"/>
    <n v="26"/>
    <s v="Security and Transport"/>
    <s v="Varanasi"/>
    <s v="India"/>
    <n v="2"/>
    <n v="2"/>
    <n v="5"/>
    <n v="4"/>
    <n v="3.25"/>
    <n v="3.25"/>
    <s v="Hemanth&amp;Salomi"/>
    <s v="3h"/>
    <s v="Soft skills Training"/>
    <d v="2018-12-28T00:00:00"/>
    <d v="2019-01-04T00:00:00"/>
    <s v="Maternity/Parental leave"/>
    <n v="37"/>
    <s v="Salomi"/>
    <s v="Harry"/>
    <s v="George"/>
    <d v="2006-06-04T00:00:00"/>
    <d v="2028-07-28T00:00:00"/>
    <n v="0"/>
    <s v="Excellent"/>
    <s v="Bad"/>
    <s v="Worst"/>
    <s v="Worst"/>
    <s v="Better"/>
  </r>
  <r>
    <n v="708"/>
    <s v="G.Akhila"/>
    <s v="S3414"/>
    <s v="F"/>
    <n v="40"/>
    <s v="Admin Department"/>
    <s v="Chennai"/>
    <s v="India"/>
    <n v="3"/>
    <n v="3"/>
    <n v="3"/>
    <n v="2"/>
    <n v="2.75"/>
    <n v="2.75"/>
    <s v="Sathish&amp;Azim"/>
    <s v="4h"/>
    <s v="Technical skills Training"/>
    <d v="2018-12-29T00:00:00"/>
    <d v="2018-12-31T00:00:00"/>
    <s v="Planned leave"/>
    <n v="2"/>
    <s v="Aneela"/>
    <s v="Charlie"/>
    <s v="George"/>
    <d v="2006-06-12T00:00:00"/>
    <d v="2028-08-09T00:00:00"/>
    <n v="0"/>
    <s v="Worst"/>
    <s v="Better"/>
    <s v="Excellent"/>
    <s v="Excellent"/>
    <s v="Bad"/>
  </r>
  <r>
    <n v="709"/>
    <s v="G Mamatha"/>
    <s v="S3196"/>
    <s v="F"/>
    <n v="22"/>
    <s v="HR"/>
    <s v="Kochi"/>
    <s v="India"/>
    <n v="5"/>
    <n v="3"/>
    <n v="2"/>
    <n v="3"/>
    <n v="3.25"/>
    <n v="3.25"/>
    <s v="Hemanth&amp;Salomi"/>
    <s v="3h"/>
    <s v="Soft skills Training"/>
    <d v="2018-12-30T00:00:00"/>
    <d v="2018-12-31T00:00:00"/>
    <s v="Emergency leave"/>
    <n v="1"/>
    <s v="Anudeep"/>
    <s v="Charlie"/>
    <s v="George"/>
    <d v="2006-06-20T00:00:00"/>
    <d v="2028-08-21T00:00:00"/>
    <n v="0"/>
    <s v="Worst"/>
    <s v="Bad"/>
    <s v="Better"/>
    <s v="Worst"/>
    <s v="Bad"/>
  </r>
  <r>
    <n v="710"/>
    <s v="G.Swapna"/>
    <s v="S3211"/>
    <s v="M"/>
    <n v="60"/>
    <s v="IT Services"/>
    <s v="Hyderabad"/>
    <s v="India"/>
    <n v="3"/>
    <n v="1"/>
    <n v="4"/>
    <n v="1"/>
    <n v="2.25"/>
    <n v="2.25"/>
    <s v="Sathish&amp;Azim"/>
    <s v="4h"/>
    <s v="Technical skills Training"/>
    <d v="2018-12-31T00:00:00"/>
    <d v="2019-01-02T00:00:00"/>
    <s v="Maternity/Parental leave"/>
    <n v="32"/>
    <s v="Harish"/>
    <s v="Amelia"/>
    <s v="George"/>
    <d v="2006-06-28T00:00:00"/>
    <d v="2028-09-02T00:00:00"/>
    <n v="0"/>
    <s v="Good"/>
    <s v="Good"/>
    <s v="Worst"/>
    <s v="Good"/>
    <s v="Better"/>
  </r>
  <r>
    <n v="711"/>
    <s v="E.Richitha"/>
    <s v="S3305"/>
    <s v="F"/>
    <n v="44"/>
    <s v="Research and Development"/>
    <s v="Walla"/>
    <s v="Poland"/>
    <n v="5"/>
    <n v="3"/>
    <n v="3"/>
    <n v="2"/>
    <n v="3.25"/>
    <n v="3.25"/>
    <s v="Hemanth&amp;Salomi"/>
    <s v="3h"/>
    <s v="Soft skills Training"/>
    <d v="2018-01-01T00:00:00"/>
    <d v="2018-01-02T00:00:00"/>
    <s v="Emergency leave"/>
    <n v="1"/>
    <s v="Azim"/>
    <s v="Jacob"/>
    <s v="George"/>
    <d v="2006-07-06T00:00:00"/>
    <d v="2028-09-14T00:00:00"/>
    <n v="0"/>
    <s v="Excellent"/>
    <s v="Good"/>
    <s v="Better"/>
    <s v="Excellent"/>
    <s v="Excellent"/>
  </r>
  <r>
    <n v="712"/>
    <s v="K.Divya Vani"/>
    <s v="S3504"/>
    <s v="M"/>
    <n v="45"/>
    <s v="Accounts and Finance"/>
    <s v="Luknow"/>
    <s v="India"/>
    <n v="4"/>
    <n v="4"/>
    <n v="1"/>
    <n v="5"/>
    <n v="3.5"/>
    <n v="3.5"/>
    <s v="Hemanth&amp;Salomi"/>
    <s v="3h"/>
    <s v="Soft skills Training"/>
    <d v="2018-01-02T00:00:00"/>
    <d v="2018-01-03T00:00:00"/>
    <s v="Emergency leave"/>
    <n v="1"/>
    <s v="Salomi"/>
    <s v="Harry"/>
    <s v="George"/>
    <d v="2006-07-14T00:00:00"/>
    <d v="2028-09-26T00:00:00"/>
    <n v="0"/>
    <s v="Bad"/>
    <s v="Worst"/>
    <s v="Worst"/>
    <s v="Good"/>
    <s v="Worst"/>
  </r>
  <r>
    <n v="713"/>
    <s v="P.Shirisha"/>
    <s v="S3583"/>
    <s v="M"/>
    <n v="34"/>
    <s v="Infrastructures"/>
    <s v="Jaipur"/>
    <s v="India"/>
    <n v="4"/>
    <n v="3"/>
    <n v="1"/>
    <n v="1"/>
    <n v="2.25"/>
    <n v="2.25"/>
    <s v="Sathish&amp;Azim"/>
    <s v="4h"/>
    <s v="Technical skills Training"/>
    <d v="2018-01-03T00:00:00"/>
    <d v="2018-01-10T00:00:00"/>
    <s v="Maternity/Parental leave"/>
    <n v="37"/>
    <s v="Rishitha"/>
    <s v="Isla"/>
    <s v="George"/>
    <d v="2006-07-22T00:00:00"/>
    <d v="2028-10-08T00:00:00"/>
    <n v="0"/>
    <s v="Bad"/>
    <s v="Good"/>
    <s v="Bad"/>
    <s v="Good"/>
    <s v="Excellent"/>
  </r>
  <r>
    <n v="714"/>
    <s v="M.Swathi"/>
    <s v="S3401"/>
    <s v="F"/>
    <n v="51"/>
    <s v="Infrastructures"/>
    <s v="Bhopal"/>
    <s v="India"/>
    <n v="4"/>
    <n v="3"/>
    <n v="4"/>
    <n v="3"/>
    <n v="3.5"/>
    <n v="3.5"/>
    <s v="Hemanth&amp;Salomi"/>
    <s v="3h"/>
    <s v="Soft skills Training"/>
    <d v="2018-01-04T00:00:00"/>
    <d v="2018-01-05T00:00:00"/>
    <s v="Emergency leave"/>
    <n v="1"/>
    <s v="Lihar"/>
    <s v="Isla"/>
    <s v="George"/>
    <d v="2006-07-30T00:00:00"/>
    <d v="2028-10-20T00:00:00"/>
    <n v="0"/>
    <s v="Excellent"/>
    <s v="Bad"/>
    <s v="Good"/>
    <s v="Good"/>
    <s v="Bad"/>
  </r>
  <r>
    <n v="715"/>
    <s v="K.Lavanya"/>
    <s v="S3464"/>
    <s v="M"/>
    <n v="42"/>
    <s v="Learning and Development"/>
    <s v="Caracas"/>
    <s v="Venizuela"/>
    <n v="5"/>
    <n v="2"/>
    <n v="5"/>
    <n v="3"/>
    <n v="3.75"/>
    <n v="3.75"/>
    <s v="Hemanth&amp;Salomi"/>
    <s v="3h"/>
    <s v="Soft skills Training"/>
    <d v="2018-01-05T00:00:00"/>
    <d v="2018-01-10T00:00:00"/>
    <s v="Planned leave"/>
    <n v="5"/>
    <s v="Harish"/>
    <s v="Amelia"/>
    <s v="George"/>
    <d v="2006-08-07T00:00:00"/>
    <d v="2028-11-01T00:00:00"/>
    <n v="0"/>
    <s v="Worst"/>
    <s v="Excellent"/>
    <s v="Good"/>
    <s v="Bad"/>
    <s v="Bad"/>
  </r>
  <r>
    <n v="716"/>
    <s v="O.Sruthi"/>
    <s v="S3133"/>
    <s v="M"/>
    <n v="35"/>
    <s v="Product Development"/>
    <s v="Jaipur"/>
    <s v="India"/>
    <n v="2"/>
    <n v="2"/>
    <n v="1"/>
    <n v="2"/>
    <n v="1.75"/>
    <n v="1.75"/>
    <s v="Sathish&amp;Azim"/>
    <s v="4h"/>
    <s v="Technical skills Training"/>
    <d v="2018-01-06T00:00:00"/>
    <d v="2018-01-08T00:00:00"/>
    <s v="Emergency leave"/>
    <n v="2"/>
    <s v="Aneela"/>
    <s v="Charlie"/>
    <s v="George"/>
    <d v="2006-08-15T00:00:00"/>
    <d v="2028-11-13T00:00:00"/>
    <n v="0"/>
    <s v="Good"/>
    <s v="Good"/>
    <s v="Good"/>
    <s v="Good"/>
    <s v="Worst"/>
  </r>
  <r>
    <n v="717"/>
    <s v="B.Pravalika"/>
    <s v="S3026"/>
    <s v="F"/>
    <n v="55"/>
    <s v="Admin Department"/>
    <s v="Kochi"/>
    <s v="India"/>
    <n v="2"/>
    <n v="1"/>
    <n v="4"/>
    <n v="2"/>
    <n v="2.25"/>
    <n v="2.25"/>
    <s v="Sathish&amp;Azim"/>
    <s v="4h"/>
    <s v="Technical skills Training"/>
    <d v="2018-01-07T00:00:00"/>
    <d v="2018-01-13T00:00:00"/>
    <s v="Maternity/Parental leave"/>
    <n v="36"/>
    <s v="Aneela"/>
    <s v="Charlie"/>
    <s v="George"/>
    <d v="2006-08-23T00:00:00"/>
    <d v="2028-11-25T00:00:00"/>
    <n v="0"/>
    <s v="Worst"/>
    <s v="Good"/>
    <s v="Worst"/>
    <s v="Worst"/>
    <s v="Bad"/>
  </r>
  <r>
    <n v="718"/>
    <s v="M.Divya Kumari"/>
    <s v="S3332"/>
    <s v="M"/>
    <n v="29"/>
    <s v="IT Services"/>
    <s v="Jaipur"/>
    <s v="India"/>
    <n v="4"/>
    <n v="1"/>
    <n v="2"/>
    <n v="2"/>
    <n v="2.25"/>
    <n v="2.25"/>
    <s v="Sathish&amp;Azim"/>
    <s v="4h"/>
    <s v="Technical skills Training"/>
    <d v="2018-01-08T00:00:00"/>
    <d v="2018-01-15T00:00:00"/>
    <s v="Emergency leave"/>
    <n v="7"/>
    <s v="Harika"/>
    <s v="Amelia"/>
    <s v="George"/>
    <d v="2006-08-31T00:00:00"/>
    <d v="2028-12-07T00:00:00"/>
    <n v="0"/>
    <s v="Better"/>
    <s v="Excellent"/>
    <s v="Good"/>
    <s v="Excellent"/>
    <s v="Excellent"/>
  </r>
  <r>
    <n v="719"/>
    <s v="P.Soumya"/>
    <s v="S3475"/>
    <s v="F"/>
    <n v="53"/>
    <s v="Product Development"/>
    <s v="Hyderabad"/>
    <s v="India"/>
    <n v="1"/>
    <n v="2"/>
    <n v="4"/>
    <n v="3"/>
    <n v="2.5"/>
    <n v="2.5"/>
    <s v="Sathish&amp;Azim"/>
    <s v="4h"/>
    <s v="Technical skills Training"/>
    <d v="2018-01-09T00:00:00"/>
    <d v="2018-01-12T00:00:00"/>
    <s v="Planned leave"/>
    <n v="3"/>
    <s v="Sathish"/>
    <s v="Charlie"/>
    <s v="George"/>
    <d v="2006-09-08T00:00:00"/>
    <d v="2028-12-19T00:00:00"/>
    <n v="0"/>
    <s v="Worst"/>
    <s v="Good"/>
    <s v="Bad"/>
    <s v="Good"/>
    <s v="Worst"/>
  </r>
  <r>
    <n v="720"/>
    <s v="M.Shirisha"/>
    <s v="S3017"/>
    <s v="M"/>
    <n v="45"/>
    <s v="Product Development"/>
    <s v="Bengalore"/>
    <s v="India"/>
    <n v="2"/>
    <n v="1"/>
    <n v="3"/>
    <n v="3"/>
    <n v="2.25"/>
    <n v="2.25"/>
    <s v="Sathish&amp;Azim"/>
    <s v="4h"/>
    <s v="Technical skills Training"/>
    <d v="2018-01-10T00:00:00"/>
    <d v="2018-01-12T00:00:00"/>
    <s v="Emergency leave"/>
    <n v="2"/>
    <s v="Anudeep"/>
    <s v="Charlie"/>
    <s v="George"/>
    <d v="2006-09-16T00:00:00"/>
    <d v="2028-12-31T00:00:00"/>
    <n v="0"/>
    <s v="Worst"/>
    <s v="Bad"/>
    <s v="Bad"/>
    <s v="Bad"/>
    <s v="Good"/>
  </r>
  <r>
    <n v="721"/>
    <s v="E.Anusha"/>
    <s v="S3499"/>
    <s v="M"/>
    <n v="26"/>
    <s v="HR"/>
    <s v="Pune"/>
    <s v="India"/>
    <n v="4"/>
    <n v="3"/>
    <n v="4"/>
    <n v="2"/>
    <n v="3.25"/>
    <n v="3.25"/>
    <s v="Hemanth&amp;Salomi"/>
    <s v="3h"/>
    <s v="Soft skills Training"/>
    <d v="2018-01-11T00:00:00"/>
    <d v="2018-01-16T00:00:00"/>
    <s v="Maternity/Parental leave"/>
    <n v="35"/>
    <s v="Roy"/>
    <s v="Harry"/>
    <s v="George"/>
    <d v="2006-09-24T00:00:00"/>
    <d v="2029-01-12T00:00:00"/>
    <n v="0"/>
    <s v="Good"/>
    <s v="Bad"/>
    <s v="Excellent"/>
    <s v="Better"/>
    <s v="Better"/>
  </r>
  <r>
    <n v="722"/>
    <s v="K.Krishnaveni"/>
    <s v="S3019"/>
    <s v="F"/>
    <n v="50"/>
    <s v="Admin Department"/>
    <s v="Luknow"/>
    <s v="India"/>
    <n v="5"/>
    <n v="5"/>
    <n v="3"/>
    <n v="1"/>
    <n v="3.5"/>
    <n v="3.5"/>
    <s v="Hemanth&amp;Salomi"/>
    <s v="3h"/>
    <s v="Soft skills Training"/>
    <d v="2018-01-12T00:00:00"/>
    <d v="2018-01-17T00:00:00"/>
    <s v="Maternity/Parental leave"/>
    <n v="35"/>
    <s v="David"/>
    <s v="Jacob"/>
    <s v="George"/>
    <d v="2006-10-02T00:00:00"/>
    <d v="2029-01-24T00:00:00"/>
    <n v="0"/>
    <s v="Good"/>
    <s v="Excellent"/>
    <s v="Better"/>
    <s v="Bad"/>
    <s v="Good"/>
  </r>
  <r>
    <n v="723"/>
    <s v="G.Kavya"/>
    <s v="S3596"/>
    <s v="M"/>
    <n v="36"/>
    <s v="Research and Development"/>
    <s v="Bengalore"/>
    <s v="India"/>
    <n v="1"/>
    <n v="2"/>
    <n v="4"/>
    <n v="3"/>
    <n v="2.5"/>
    <n v="2.5"/>
    <s v="Sathish&amp;Azim"/>
    <s v="4h"/>
    <s v="Technical skills Training"/>
    <d v="2018-01-13T00:00:00"/>
    <d v="2018-01-15T00:00:00"/>
    <s v="Planned leave"/>
    <n v="2"/>
    <s v="David"/>
    <s v="Jacob"/>
    <s v="George"/>
    <d v="2006-10-10T00:00:00"/>
    <d v="2029-02-05T00:00:00"/>
    <n v="0"/>
    <s v="Good"/>
    <s v="Better"/>
    <s v="Better"/>
    <s v="Bad"/>
    <s v="Better"/>
  </r>
  <r>
    <n v="724"/>
    <s v="B.Ravali"/>
    <s v="S3078"/>
    <s v="M"/>
    <n v="37"/>
    <s v="Infrastructures"/>
    <s v="Madrid"/>
    <s v="Span"/>
    <n v="5"/>
    <n v="5"/>
    <n v="5"/>
    <n v="5"/>
    <n v="5"/>
    <n v="5"/>
    <s v="David&amp;Lihar"/>
    <s v="2h"/>
    <s v="Promotional Training"/>
    <d v="2018-01-14T00:00:00"/>
    <d v="2018-01-16T00:00:00"/>
    <s v="Maternity/Parental leave"/>
    <n v="32"/>
    <s v="Harish"/>
    <s v="Amelia"/>
    <s v="George"/>
    <d v="2006-10-18T00:00:00"/>
    <d v="2029-02-17T00:00:00"/>
    <n v="0"/>
    <s v="Excellent"/>
    <s v="Bad"/>
    <s v="Worst"/>
    <s v="Better"/>
    <s v="Good"/>
  </r>
  <r>
    <n v="725"/>
    <s v="D.Shirisha"/>
    <s v="S3481"/>
    <s v="M"/>
    <n v="25"/>
    <s v="Admin Department"/>
    <s v="Varanasi"/>
    <s v="India"/>
    <n v="2"/>
    <n v="5"/>
    <n v="4"/>
    <n v="4"/>
    <n v="3.75"/>
    <n v="3.75"/>
    <s v="Hemanth&amp;Salomi"/>
    <s v="3h"/>
    <s v="Soft skills Training"/>
    <d v="2018-01-15T00:00:00"/>
    <d v="2018-01-17T00:00:00"/>
    <s v="Maternity/Parental leave"/>
    <n v="32"/>
    <s v="Anudeep"/>
    <s v="Charlie"/>
    <s v="George"/>
    <d v="2006-10-26T00:00:00"/>
    <d v="2029-03-01T00:00:00"/>
    <n v="0"/>
    <s v="Better"/>
    <s v="Bad"/>
    <s v="Better"/>
    <s v="Better"/>
    <s v="Better"/>
  </r>
  <r>
    <n v="726"/>
    <s v="G.Akhila"/>
    <s v="S3360"/>
    <s v="F"/>
    <n v="56"/>
    <s v="Research and Development"/>
    <s v="Pune"/>
    <s v="India"/>
    <n v="1"/>
    <n v="4"/>
    <n v="5"/>
    <n v="2"/>
    <n v="3"/>
    <n v="3"/>
    <s v="Hemanth&amp;Salomi"/>
    <s v="3h"/>
    <s v="Soft skills Training"/>
    <d v="2018-01-16T00:00:00"/>
    <d v="2018-01-22T00:00:00"/>
    <s v="Maternity/Parental leave"/>
    <n v="36"/>
    <s v="Aneela"/>
    <s v="Charlie"/>
    <s v="George"/>
    <d v="2006-11-03T00:00:00"/>
    <d v="2029-03-13T00:00:00"/>
    <n v="0"/>
    <s v="Good"/>
    <s v="Better"/>
    <s v="Excellent"/>
    <s v="Good"/>
    <s v="Worst"/>
  </r>
  <r>
    <n v="727"/>
    <s v="S.Divya"/>
    <s v="S3225"/>
    <s v="F"/>
    <n v="46"/>
    <s v="Admin Department"/>
    <s v="Pune"/>
    <s v="India"/>
    <n v="4"/>
    <n v="3"/>
    <n v="1"/>
    <n v="2"/>
    <n v="2.5"/>
    <n v="2.5"/>
    <s v="Sathish&amp;Azim"/>
    <s v="4h"/>
    <s v="Technical skills Training"/>
    <d v="2018-01-17T00:00:00"/>
    <d v="2018-01-24T00:00:00"/>
    <s v="Maternity/Parental leave"/>
    <n v="37"/>
    <s v="Azim"/>
    <s v="Jacob"/>
    <s v="George"/>
    <d v="2006-11-11T00:00:00"/>
    <d v="2029-03-25T00:00:00"/>
    <n v="0"/>
    <s v="Worst"/>
    <s v="Bad"/>
    <s v="Better"/>
    <s v="Bad"/>
    <s v="Better"/>
  </r>
  <r>
    <n v="728"/>
    <s v="K.Chandana"/>
    <s v="S3190"/>
    <s v="F"/>
    <n v="30"/>
    <s v="Research and Development"/>
    <s v="Madrid"/>
    <s v="Span"/>
    <n v="3"/>
    <n v="1"/>
    <n v="4"/>
    <n v="4"/>
    <n v="3"/>
    <n v="3"/>
    <s v="Hemanth&amp;Salomi"/>
    <s v="3h"/>
    <s v="Soft skills Training"/>
    <d v="2018-01-18T00:00:00"/>
    <d v="2018-01-24T00:00:00"/>
    <s v="Maternity/Parental leave"/>
    <n v="36"/>
    <s v="Rajesh"/>
    <s v="Isla"/>
    <s v="George"/>
    <d v="2006-11-19T00:00:00"/>
    <d v="2029-04-06T00:00:00"/>
    <n v="0"/>
    <s v="Better"/>
    <s v="Worst"/>
    <s v="Bad"/>
    <s v="Worst"/>
    <s v="Good"/>
  </r>
  <r>
    <n v="729"/>
    <s v="G.Veena"/>
    <s v="S3073"/>
    <s v="F"/>
    <n v="38"/>
    <s v="Sales and Marketing"/>
    <s v="Bhopal"/>
    <s v="India"/>
    <n v="2"/>
    <n v="5"/>
    <n v="4"/>
    <n v="5"/>
    <n v="4"/>
    <n v="4"/>
    <s v="Santhosh&amp;Anudeep"/>
    <s v="3h"/>
    <s v="Job Training"/>
    <d v="2018-01-19T00:00:00"/>
    <d v="2018-01-22T00:00:00"/>
    <s v="Emergency leave"/>
    <n v="3"/>
    <s v="Anudeep"/>
    <s v="Charlie"/>
    <s v="George"/>
    <d v="2006-11-27T00:00:00"/>
    <d v="2029-04-18T00:00:00"/>
    <n v="0"/>
    <s v="Worst"/>
    <s v="Worst"/>
    <s v="Excellent"/>
    <s v="Bad"/>
    <s v="Worst"/>
  </r>
  <r>
    <n v="730"/>
    <s v="G.Mounika"/>
    <s v="S3434"/>
    <s v="M"/>
    <n v="22"/>
    <s v="IT Services"/>
    <s v="Bhopal"/>
    <s v="India"/>
    <n v="3"/>
    <n v="2"/>
    <n v="1"/>
    <n v="3"/>
    <n v="2.25"/>
    <n v="2.25"/>
    <s v="Sathish&amp;Azim"/>
    <s v="4h"/>
    <s v="Technical skills Training"/>
    <d v="2018-01-20T00:00:00"/>
    <d v="2018-01-27T00:00:00"/>
    <s v="Planned leave"/>
    <n v="7"/>
    <s v="Harish"/>
    <s v="Amelia"/>
    <s v="George"/>
    <d v="2006-12-05T00:00:00"/>
    <d v="2029-04-30T00:00:00"/>
    <n v="0"/>
    <s v="Bad"/>
    <s v="Better"/>
    <s v="Excellent"/>
    <s v="Worst"/>
    <s v="Better"/>
  </r>
  <r>
    <n v="731"/>
    <s v="B.Mounika"/>
    <s v="S3213"/>
    <s v="M"/>
    <n v="39"/>
    <s v="Admin Department"/>
    <s v="Hyderabad"/>
    <s v="India"/>
    <n v="3"/>
    <n v="5"/>
    <n v="2"/>
    <n v="1"/>
    <n v="2.75"/>
    <n v="2.75"/>
    <s v="Sathish&amp;Azim"/>
    <s v="4h"/>
    <s v="Technical skills Training"/>
    <d v="2018-01-21T00:00:00"/>
    <d v="2018-01-26T00:00:00"/>
    <s v="Maternity/Parental leave"/>
    <n v="35"/>
    <s v="Sathish"/>
    <s v="Charlie"/>
    <s v="George"/>
    <d v="2006-12-13T00:00:00"/>
    <d v="2029-05-12T00:00:00"/>
    <n v="0"/>
    <s v="Excellent"/>
    <s v="Worst"/>
    <s v="Good"/>
    <s v="Excellent"/>
    <s v="Good"/>
  </r>
  <r>
    <n v="732"/>
    <s v="K.Sushma"/>
    <s v="S3015"/>
    <s v="F"/>
    <n v="46"/>
    <s v="IT Services"/>
    <s v="Hyderabad"/>
    <s v="India"/>
    <n v="3"/>
    <n v="4"/>
    <n v="1"/>
    <n v="5"/>
    <n v="3.25"/>
    <n v="3.25"/>
    <s v="Hemanth&amp;Salomi"/>
    <s v="3h"/>
    <s v="Soft skills Training"/>
    <d v="2018-01-22T00:00:00"/>
    <d v="2018-01-24T00:00:00"/>
    <s v="Planned leave"/>
    <n v="2"/>
    <s v="Harish"/>
    <s v="Amelia"/>
    <s v="George"/>
    <d v="2006-12-21T00:00:00"/>
    <d v="2029-05-24T00:00:00"/>
    <n v="0"/>
    <s v="Worst"/>
    <s v="Better"/>
    <s v="Bad"/>
    <s v="Good"/>
    <s v="Excellent"/>
  </r>
  <r>
    <n v="733"/>
    <s v="J.Uma"/>
    <s v="S3518"/>
    <s v="F"/>
    <n v="37"/>
    <s v="IT Services"/>
    <s v="Madrid"/>
    <s v="Span"/>
    <n v="5"/>
    <n v="5"/>
    <n v="3"/>
    <n v="4"/>
    <n v="4.25"/>
    <n v="4.25"/>
    <s v="Santhosh&amp;Anudeep"/>
    <s v="3h"/>
    <s v="Job Training"/>
    <d v="2018-01-23T00:00:00"/>
    <d v="2018-01-30T00:00:00"/>
    <s v="Emergency leave"/>
    <n v="7"/>
    <s v="Aneela"/>
    <s v="Charlie"/>
    <s v="George"/>
    <d v="2006-12-29T00:00:00"/>
    <d v="2029-06-05T00:00:00"/>
    <n v="0"/>
    <s v="Bad"/>
    <s v="Excellent"/>
    <s v="Worst"/>
    <s v="Worst"/>
    <s v="Better"/>
  </r>
  <r>
    <n v="734"/>
    <s v="B.Manusha"/>
    <s v="S3412"/>
    <s v="M"/>
    <n v="56"/>
    <s v="Sales and Marketing"/>
    <s v="Surat"/>
    <s v="India"/>
    <n v="1"/>
    <n v="4"/>
    <n v="5"/>
    <n v="3"/>
    <n v="3.25"/>
    <n v="3.25"/>
    <s v="Hemanth&amp;Salomi"/>
    <s v="3h"/>
    <s v="Soft skills Training"/>
    <d v="2018-01-24T00:00:00"/>
    <d v="2018-01-26T00:00:00"/>
    <s v="Emergency leave"/>
    <n v="2"/>
    <s v="Harika"/>
    <s v="Amelia"/>
    <s v="George"/>
    <d v="2007-01-06T00:00:00"/>
    <d v="2029-06-17T00:00:00"/>
    <n v="0"/>
    <s v="Good"/>
    <s v="Excellent"/>
    <s v="Excellent"/>
    <s v="Better"/>
    <s v="Bad"/>
  </r>
  <r>
    <n v="735"/>
    <s v="B.Joythi"/>
    <s v="S3229"/>
    <s v="F"/>
    <n v="41"/>
    <s v="Security and Transport"/>
    <s v="Luknow"/>
    <s v="India"/>
    <n v="5"/>
    <n v="3"/>
    <n v="4"/>
    <n v="4"/>
    <n v="4"/>
    <n v="4"/>
    <s v="Santhosh&amp;Anudeep"/>
    <s v="3h"/>
    <s v="Job Training"/>
    <d v="2018-01-25T00:00:00"/>
    <d v="2018-01-28T00:00:00"/>
    <s v="Planned leave"/>
    <n v="3"/>
    <s v="Hemanth"/>
    <s v="Amelia"/>
    <s v="George"/>
    <d v="2007-01-14T00:00:00"/>
    <d v="2029-06-29T00:00:00"/>
    <n v="0"/>
    <s v="Bad"/>
    <s v="Bad"/>
    <s v="Excellent"/>
    <s v="Bad"/>
    <s v="Good"/>
  </r>
  <r>
    <n v="736"/>
    <s v="M.Vaishnavi"/>
    <s v="S3406"/>
    <s v="F"/>
    <n v="59"/>
    <s v="Sales and Marketing"/>
    <s v="Madrid"/>
    <s v="Span"/>
    <n v="2"/>
    <n v="1"/>
    <n v="3"/>
    <n v="5"/>
    <n v="2.75"/>
    <n v="2.75"/>
    <s v="Sathish&amp;Azim"/>
    <s v="4h"/>
    <s v="Technical skills Training"/>
    <d v="2018-01-26T00:00:00"/>
    <d v="2018-01-31T00:00:00"/>
    <s v="Planned leave"/>
    <n v="5"/>
    <s v="Harish"/>
    <s v="Amelia"/>
    <s v="George"/>
    <d v="2007-01-22T00:00:00"/>
    <d v="2029-07-11T00:00:00"/>
    <n v="0"/>
    <s v="Bad"/>
    <s v="Worst"/>
    <s v="Bad"/>
    <s v="Better"/>
    <s v="Worst"/>
  </r>
  <r>
    <n v="737"/>
    <s v="D.Apranitha"/>
    <s v="S3231"/>
    <s v="M"/>
    <n v="33"/>
    <s v="IT Services"/>
    <s v="Jaipur"/>
    <s v="India"/>
    <n v="4"/>
    <n v="5"/>
    <n v="3"/>
    <n v="2"/>
    <n v="3.5"/>
    <n v="3.5"/>
    <s v="Hemanth&amp;Salomi"/>
    <s v="3h"/>
    <s v="Soft skills Training"/>
    <d v="2018-01-27T00:00:00"/>
    <d v="2018-01-30T00:00:00"/>
    <s v="Planned leave"/>
    <n v="3"/>
    <s v="Aneela"/>
    <s v="Charlie"/>
    <s v="George"/>
    <d v="2007-01-30T00:00:00"/>
    <d v="2029-07-23T00:00:00"/>
    <n v="0"/>
    <s v="Bad"/>
    <s v="Better"/>
    <s v="Good"/>
    <s v="Better"/>
    <s v="Good"/>
  </r>
  <r>
    <n v="738"/>
    <s v="U.Uma"/>
    <s v="S3532"/>
    <s v="F"/>
    <n v="51"/>
    <s v="Security and Transport"/>
    <s v="Caracas"/>
    <s v="Venizuela"/>
    <n v="5"/>
    <n v="1"/>
    <n v="1"/>
    <n v="4"/>
    <n v="2.75"/>
    <n v="2.75"/>
    <s v="Sathish&amp;Azim"/>
    <s v="4h"/>
    <s v="Technical skills Training"/>
    <d v="2018-01-28T00:00:00"/>
    <d v="2018-02-04T00:00:00"/>
    <s v="Emergency leave"/>
    <n v="7"/>
    <s v="Harika"/>
    <s v="Amelia"/>
    <s v="George"/>
    <d v="2007-02-07T00:00:00"/>
    <d v="2029-08-04T00:00:00"/>
    <n v="0"/>
    <s v="Bad"/>
    <s v="Worst"/>
    <s v="Better"/>
    <s v="Excellent"/>
    <s v="Good"/>
  </r>
  <r>
    <n v="739"/>
    <s v="A.Tejasri"/>
    <s v="S3154"/>
    <s v="M"/>
    <n v="47"/>
    <s v="Learning and Development"/>
    <s v="Mannheim"/>
    <s v="Germany"/>
    <n v="2"/>
    <n v="2"/>
    <n v="1"/>
    <n v="1"/>
    <n v="1.5"/>
    <n v="1.5"/>
    <s v="Sathish&amp;Azim"/>
    <s v="4h"/>
    <s v="Technical skills Training"/>
    <d v="2018-01-29T00:00:00"/>
    <d v="2018-01-31T00:00:00"/>
    <s v="Emergency leave"/>
    <n v="2"/>
    <s v="Azim"/>
    <s v="Jacob"/>
    <s v="George"/>
    <d v="2007-02-15T00:00:00"/>
    <d v="2029-08-16T00:00:00"/>
    <n v="0"/>
    <s v="Good"/>
    <s v="Worst"/>
    <s v="Bad"/>
    <s v="Excellent"/>
    <s v="Excellent"/>
  </r>
  <r>
    <n v="740"/>
    <s v="S.Ramya"/>
    <s v="S3436"/>
    <s v="F"/>
    <n v="35"/>
    <s v="Sales and Marketing"/>
    <s v="Bengalore"/>
    <s v="India"/>
    <n v="4"/>
    <n v="1"/>
    <n v="1"/>
    <n v="4"/>
    <n v="2.5"/>
    <n v="2.5"/>
    <s v="Sathish&amp;Azim"/>
    <s v="4h"/>
    <s v="Technical skills Training"/>
    <d v="2018-01-30T00:00:00"/>
    <d v="2018-02-03T00:00:00"/>
    <s v="Planned leave"/>
    <n v="4"/>
    <s v="Hemanth"/>
    <s v="Amelia"/>
    <s v="George"/>
    <d v="2007-02-23T00:00:00"/>
    <d v="2029-08-28T00:00:00"/>
    <n v="0"/>
    <s v="Worst"/>
    <s v="Bad"/>
    <s v="Excellent"/>
    <s v="Good"/>
    <s v="Good"/>
  </r>
  <r>
    <n v="741"/>
    <s v="S.Krishnaveni"/>
    <s v="S3183"/>
    <s v="M"/>
    <n v="60"/>
    <s v="Product Development"/>
    <s v="Mannheim"/>
    <s v="Germany"/>
    <n v="3"/>
    <n v="3"/>
    <n v="1"/>
    <n v="5"/>
    <n v="3"/>
    <n v="3"/>
    <s v="Hemanth&amp;Salomi"/>
    <s v="3h"/>
    <s v="Soft skills Training"/>
    <d v="2018-01-31T00:00:00"/>
    <d v="2018-02-05T00:00:00"/>
    <s v="Planned leave"/>
    <n v="5"/>
    <s v="Anudeep"/>
    <s v="Charlie"/>
    <s v="George"/>
    <d v="2007-03-03T00:00:00"/>
    <d v="2029-09-09T00:00:00"/>
    <n v="0"/>
    <s v="Better"/>
    <s v="Bad"/>
    <s v="Worst"/>
    <s v="Excellent"/>
    <s v="Better"/>
  </r>
  <r>
    <n v="742"/>
    <s v="D. Navya Sri"/>
    <s v="S3053"/>
    <s v="M"/>
    <n v="28"/>
    <s v="Product Development"/>
    <s v="Pune"/>
    <s v="India"/>
    <n v="4"/>
    <n v="5"/>
    <n v="5"/>
    <n v="3"/>
    <n v="4.25"/>
    <n v="4.25"/>
    <s v="Santhosh&amp;Anudeep"/>
    <s v="3h"/>
    <s v="Job Training"/>
    <d v="2018-02-01T00:00:00"/>
    <d v="2018-02-05T00:00:00"/>
    <s v="Emergency leave"/>
    <n v="4"/>
    <s v="Aneela"/>
    <s v="Charlie"/>
    <s v="George"/>
    <d v="2007-03-11T00:00:00"/>
    <d v="2029-09-21T00:00:00"/>
    <n v="0"/>
    <s v="Bad"/>
    <s v="Better"/>
    <s v="Good"/>
    <s v="Worst"/>
    <s v="Bad"/>
  </r>
  <r>
    <n v="743"/>
    <s v="G. Priyadarshini"/>
    <s v="S3040"/>
    <s v="F"/>
    <n v="38"/>
    <s v="Admin Department"/>
    <s v="Bengalore"/>
    <s v="India"/>
    <n v="2"/>
    <n v="1"/>
    <n v="4"/>
    <n v="3"/>
    <n v="2.5"/>
    <n v="2.5"/>
    <s v="Sathish&amp;Azim"/>
    <s v="4h"/>
    <s v="Technical skills Training"/>
    <d v="2018-02-02T00:00:00"/>
    <d v="2018-02-07T00:00:00"/>
    <s v="Planned leave"/>
    <n v="5"/>
    <s v="Hemanth"/>
    <s v="Amelia"/>
    <s v="George"/>
    <d v="2007-03-19T00:00:00"/>
    <d v="2029-10-03T00:00:00"/>
    <n v="0"/>
    <s v="Good"/>
    <s v="Bad"/>
    <s v="Better"/>
    <s v="Worst"/>
    <s v="Good"/>
  </r>
  <r>
    <n v="744"/>
    <s v="T.Divya"/>
    <s v="S3142"/>
    <s v="F"/>
    <n v="57"/>
    <s v="Accounts and Finance"/>
    <s v="New Delhi"/>
    <s v="India"/>
    <n v="1"/>
    <n v="5"/>
    <n v="2"/>
    <n v="5"/>
    <n v="3.25"/>
    <n v="3.25"/>
    <s v="Hemanth&amp;Salomi"/>
    <s v="3h"/>
    <s v="Soft skills Training"/>
    <d v="2018-02-03T00:00:00"/>
    <d v="2018-02-09T00:00:00"/>
    <s v="Maternity/Parental leave"/>
    <n v="36"/>
    <s v="Azim"/>
    <s v="Jacob"/>
    <s v="George"/>
    <d v="2007-03-27T00:00:00"/>
    <d v="2029-10-15T00:00:00"/>
    <n v="0"/>
    <s v="Good"/>
    <s v="Good"/>
    <s v="Excellent"/>
    <s v="Worst"/>
    <s v="Good"/>
  </r>
  <r>
    <n v="745"/>
    <s v="R. Padma"/>
    <s v="S3550"/>
    <s v="M"/>
    <n v="23"/>
    <s v="Security and Transport"/>
    <s v="Lisboa"/>
    <s v="Portugal"/>
    <n v="1"/>
    <n v="4"/>
    <n v="2"/>
    <n v="4"/>
    <n v="2.75"/>
    <n v="2.75"/>
    <s v="Sathish&amp;Azim"/>
    <s v="4h"/>
    <s v="Technical skills Training"/>
    <d v="2018-02-04T00:00:00"/>
    <d v="2018-02-07T00:00:00"/>
    <s v="Planned leave"/>
    <n v="3"/>
    <s v="Azim"/>
    <s v="Jacob"/>
    <s v="George"/>
    <d v="2007-04-04T00:00:00"/>
    <d v="2029-10-27T00:00:00"/>
    <n v="0"/>
    <s v="Excellent"/>
    <s v="Excellent"/>
    <s v="Better"/>
    <s v="Better"/>
    <s v="Bad"/>
  </r>
  <r>
    <n v="746"/>
    <s v="Ch. Triveni"/>
    <s v="S3050"/>
    <s v="M"/>
    <n v="58"/>
    <s v="Infrastructures"/>
    <s v="Jaipur"/>
    <s v="India"/>
    <n v="2"/>
    <n v="2"/>
    <n v="3"/>
    <n v="5"/>
    <n v="3"/>
    <n v="3"/>
    <s v="Hemanth&amp;Salomi"/>
    <s v="3h"/>
    <s v="Soft skills Training"/>
    <d v="2018-02-05T00:00:00"/>
    <d v="2018-02-10T00:00:00"/>
    <s v="Emergency leave"/>
    <n v="5"/>
    <s v="Santhosh"/>
    <s v="Harry"/>
    <s v="George"/>
    <d v="2007-04-12T00:00:00"/>
    <d v="2029-11-08T00:00:00"/>
    <n v="0"/>
    <s v="Bad"/>
    <s v="Good"/>
    <s v="Worst"/>
    <s v="Good"/>
    <s v="Excellent"/>
  </r>
  <r>
    <n v="747"/>
    <s v="Ch. Sandya Rani"/>
    <s v="S3167"/>
    <s v="M"/>
    <n v="46"/>
    <s v="Admin Department"/>
    <s v="Mumbai"/>
    <s v="India"/>
    <n v="4"/>
    <n v="4"/>
    <n v="4"/>
    <n v="4"/>
    <n v="4"/>
    <n v="4"/>
    <s v="Santhosh&amp;Anudeep"/>
    <s v="3h"/>
    <s v="Job Training"/>
    <d v="2018-02-06T00:00:00"/>
    <d v="2018-02-09T00:00:00"/>
    <s v="Planned leave"/>
    <n v="3"/>
    <s v="Roy"/>
    <s v="Harry"/>
    <s v="George"/>
    <d v="2007-04-20T00:00:00"/>
    <d v="2029-11-20T00:00:00"/>
    <n v="0"/>
    <s v="Bad"/>
    <s v="Worst"/>
    <s v="Better"/>
    <s v="Better"/>
    <s v="Worst"/>
  </r>
  <r>
    <n v="748"/>
    <s v="D. Pravallika"/>
    <s v="S3356"/>
    <s v="M"/>
    <n v="23"/>
    <s v="HR"/>
    <s v="Surat"/>
    <s v="India"/>
    <n v="5"/>
    <n v="1"/>
    <n v="5"/>
    <n v="4"/>
    <n v="3.75"/>
    <n v="3.75"/>
    <s v="Hemanth&amp;Salomi"/>
    <s v="3h"/>
    <s v="Soft skills Training"/>
    <d v="2018-02-07T00:00:00"/>
    <d v="2018-02-11T00:00:00"/>
    <s v="Emergency leave"/>
    <n v="4"/>
    <s v="Hemanth"/>
    <s v="Amelia"/>
    <s v="George"/>
    <d v="2007-04-28T00:00:00"/>
    <d v="2029-12-02T00:00:00"/>
    <n v="0"/>
    <s v="Worst"/>
    <s v="Better"/>
    <s v="Worst"/>
    <s v="Better"/>
    <s v="Better"/>
  </r>
  <r>
    <n v="749"/>
    <s v="K. Alekya"/>
    <s v="S3478"/>
    <s v="M"/>
    <n v="27"/>
    <s v="Learning and Development"/>
    <s v="London"/>
    <s v="UK"/>
    <n v="2"/>
    <n v="2"/>
    <n v="4"/>
    <n v="1"/>
    <n v="2.25"/>
    <n v="2.25"/>
    <s v="Sathish&amp;Azim"/>
    <s v="4h"/>
    <s v="Technical skills Training"/>
    <d v="2018-02-08T00:00:00"/>
    <d v="2018-02-12T00:00:00"/>
    <s v="Maternity/Parental leave"/>
    <n v="34"/>
    <s v="David"/>
    <s v="Jacob"/>
    <s v="George"/>
    <d v="2007-05-06T00:00:00"/>
    <d v="2029-12-14T00:00:00"/>
    <n v="0"/>
    <s v="Bad"/>
    <s v="Good"/>
    <s v="Better"/>
    <s v="Excellent"/>
    <s v="Good"/>
  </r>
  <r>
    <n v="750"/>
    <s v="K. Anusha"/>
    <s v="S3352"/>
    <s v="F"/>
    <n v="24"/>
    <s v="HR"/>
    <s v="Chennai"/>
    <s v="India"/>
    <n v="4"/>
    <n v="5"/>
    <n v="1"/>
    <n v="4"/>
    <n v="3.5"/>
    <n v="3.5"/>
    <s v="Hemanth&amp;Salomi"/>
    <s v="3h"/>
    <s v="Soft skills Training"/>
    <d v="2018-02-09T00:00:00"/>
    <d v="2018-02-12T00:00:00"/>
    <s v="Emergency leave"/>
    <n v="3"/>
    <s v="Harish"/>
    <s v="Amelia"/>
    <s v="George"/>
    <d v="2007-05-14T00:00:00"/>
    <d v="2029-12-26T00:00:00"/>
    <n v="0"/>
    <s v="Better"/>
    <s v="Worst"/>
    <s v="Worst"/>
    <s v="Worst"/>
    <s v="Good"/>
  </r>
  <r>
    <n v="751"/>
    <s v="K. Esther Rani"/>
    <s v="S3543"/>
    <s v="M"/>
    <n v="55"/>
    <s v="Security and Transport"/>
    <s v="Mannheim"/>
    <s v="Germany"/>
    <n v="5"/>
    <n v="3"/>
    <n v="1"/>
    <n v="5"/>
    <n v="3.5"/>
    <n v="3.5"/>
    <s v="Hemanth&amp;Salomi"/>
    <s v="3h"/>
    <s v="Soft skills Training"/>
    <d v="2018-02-10T00:00:00"/>
    <d v="2018-02-11T00:00:00"/>
    <s v="Planned leave"/>
    <n v="1"/>
    <s v="Harika"/>
    <s v="Amelia"/>
    <s v="George"/>
    <d v="2007-05-22T00:00:00"/>
    <d v="1930-01-07T00:00:00"/>
    <n v="0"/>
    <s v="Bad"/>
    <s v="Better"/>
    <s v="Excellent"/>
    <s v="Excellent"/>
    <s v="Good"/>
  </r>
  <r>
    <n v="752"/>
    <s v="L. Devi"/>
    <s v="S3138"/>
    <s v="M"/>
    <n v="59"/>
    <s v="Accounts and Finance"/>
    <s v="Luknow"/>
    <s v="India"/>
    <n v="3"/>
    <n v="4"/>
    <n v="5"/>
    <n v="4"/>
    <n v="4"/>
    <n v="4"/>
    <s v="Santhosh&amp;Anudeep"/>
    <s v="3h"/>
    <s v="Job Training"/>
    <d v="2018-02-11T00:00:00"/>
    <d v="2018-02-14T00:00:00"/>
    <s v="Maternity/Parental leave"/>
    <n v="33"/>
    <s v="Arundathi"/>
    <s v="Jacob"/>
    <s v="George"/>
    <d v="2007-05-30T00:00:00"/>
    <d v="1930-01-19T00:00:00"/>
    <n v="0"/>
    <s v="Better"/>
    <s v="Better"/>
    <s v="Bad"/>
    <s v="Good"/>
    <s v="Bad"/>
  </r>
  <r>
    <n v="753"/>
    <s v="L. Tejaswini"/>
    <s v="S3561"/>
    <s v="M"/>
    <n v="39"/>
    <s v="IT Services"/>
    <s v="Kochi"/>
    <s v="India"/>
    <n v="3"/>
    <n v="4"/>
    <n v="4"/>
    <n v="2"/>
    <n v="3.25"/>
    <n v="3.25"/>
    <s v="Hemanth&amp;Salomi"/>
    <s v="3h"/>
    <s v="Soft skills Training"/>
    <d v="2018-02-12T00:00:00"/>
    <d v="2018-02-13T00:00:00"/>
    <s v="Planned leave"/>
    <n v="1"/>
    <s v="Santhosh"/>
    <s v="Harry"/>
    <s v="George"/>
    <d v="2007-06-07T00:00:00"/>
    <d v="1930-01-31T00:00:00"/>
    <n v="0"/>
    <s v="Good"/>
    <s v="Better"/>
    <s v="Bad"/>
    <s v="Excellent"/>
    <s v="Bad"/>
  </r>
  <r>
    <n v="754"/>
    <s v="P. Bhavani"/>
    <s v="S3450"/>
    <s v="F"/>
    <n v="58"/>
    <s v="Infrastructures"/>
    <s v="Mumbai"/>
    <s v="India"/>
    <n v="3"/>
    <n v="1"/>
    <n v="5"/>
    <n v="2"/>
    <n v="2.75"/>
    <n v="2.75"/>
    <s v="Sathish&amp;Azim"/>
    <s v="4h"/>
    <s v="Technical skills Training"/>
    <d v="2018-02-13T00:00:00"/>
    <d v="2018-02-17T00:00:00"/>
    <s v="Emergency leave"/>
    <n v="4"/>
    <s v="Hemanth"/>
    <s v="Amelia"/>
    <s v="George"/>
    <d v="2007-06-15T00:00:00"/>
    <d v="1930-02-12T00:00:00"/>
    <n v="0"/>
    <s v="Bad"/>
    <s v="Excellent"/>
    <s v="Good"/>
    <s v="Good"/>
    <s v="Bad"/>
  </r>
  <r>
    <n v="755"/>
    <s v="P. Manisha"/>
    <s v="S3487"/>
    <s v="M"/>
    <n v="21"/>
    <s v="Research and Development"/>
    <s v="Surat"/>
    <s v="India"/>
    <n v="3"/>
    <n v="4"/>
    <n v="3"/>
    <n v="3"/>
    <n v="3.25"/>
    <n v="3.25"/>
    <s v="Hemanth&amp;Salomi"/>
    <s v="3h"/>
    <s v="Soft skills Training"/>
    <d v="2018-02-14T00:00:00"/>
    <d v="2018-02-18T00:00:00"/>
    <s v="Maternity/Parental leave"/>
    <n v="34"/>
    <s v="Santhosh"/>
    <s v="Harry"/>
    <s v="George"/>
    <d v="2007-06-23T00:00:00"/>
    <d v="1930-02-24T00:00:00"/>
    <n v="0"/>
    <s v="Bad"/>
    <s v="Better"/>
    <s v="Worst"/>
    <s v="Good"/>
    <s v="Better"/>
  </r>
  <r>
    <n v="756"/>
    <s v="P. Shirisha"/>
    <s v="S3547"/>
    <s v="F"/>
    <n v="29"/>
    <s v="HR"/>
    <s v="Lisboa"/>
    <s v="Portugal"/>
    <n v="1"/>
    <n v="2"/>
    <n v="4"/>
    <n v="2"/>
    <n v="2.25"/>
    <n v="2.25"/>
    <s v="Sathish&amp;Azim"/>
    <s v="4h"/>
    <s v="Technical skills Training"/>
    <d v="2018-02-15T00:00:00"/>
    <d v="2018-02-19T00:00:00"/>
    <s v="Emergency leave"/>
    <n v="4"/>
    <s v="Santhosh"/>
    <s v="Harry"/>
    <s v="George"/>
    <d v="2007-07-01T00:00:00"/>
    <d v="1930-03-08T00:00:00"/>
    <n v="0"/>
    <s v="Better"/>
    <s v="Excellent"/>
    <s v="Worst"/>
    <s v="Good"/>
    <s v="Better"/>
  </r>
  <r>
    <n v="757"/>
    <s v="Sk. Neelofar"/>
    <s v="S3554"/>
    <s v="M"/>
    <n v="56"/>
    <s v="Sales and Marketing"/>
    <s v="Berlin"/>
    <s v="Germany"/>
    <n v="3"/>
    <n v="1"/>
    <n v="3"/>
    <n v="3"/>
    <n v="2.5"/>
    <n v="2.5"/>
    <s v="Sathish&amp;Azim"/>
    <s v="4h"/>
    <s v="Technical skills Training"/>
    <d v="2018-02-16T00:00:00"/>
    <d v="2018-02-19T00:00:00"/>
    <s v="Planned leave"/>
    <n v="3"/>
    <s v="Azim"/>
    <s v="Jacob"/>
    <s v="George"/>
    <d v="2007-07-09T00:00:00"/>
    <d v="1930-03-20T00:00:00"/>
    <n v="0"/>
    <s v="Good"/>
    <s v="Good"/>
    <s v="Good"/>
    <s v="Better"/>
    <s v="Bad"/>
  </r>
  <r>
    <n v="758"/>
    <s v="T. Pavani"/>
    <s v="S3560"/>
    <s v="M"/>
    <n v="24"/>
    <s v="Infrastructures"/>
    <s v="Hyderabad"/>
    <s v="India"/>
    <n v="5"/>
    <n v="3"/>
    <n v="2"/>
    <n v="1"/>
    <n v="2.75"/>
    <n v="2.75"/>
    <s v="Sathish&amp;Azim"/>
    <s v="4h"/>
    <s v="Technical skills Training"/>
    <d v="2018-02-17T00:00:00"/>
    <d v="2018-02-18T00:00:00"/>
    <s v="Maternity/Parental leave"/>
    <n v="31"/>
    <s v="Salomi"/>
    <s v="Harry"/>
    <s v="George"/>
    <d v="2007-07-17T00:00:00"/>
    <d v="1930-04-01T00:00:00"/>
    <n v="0"/>
    <s v="Bad"/>
    <s v="Excellent"/>
    <s v="Better"/>
    <s v="Better"/>
    <s v="Worst"/>
  </r>
  <r>
    <n v="759"/>
    <s v="T. Kalpana"/>
    <s v="S3378"/>
    <s v="F"/>
    <n v="50"/>
    <s v="Product Development"/>
    <s v="Kochi"/>
    <s v="India"/>
    <n v="3"/>
    <n v="3"/>
    <n v="4"/>
    <n v="1"/>
    <n v="2.75"/>
    <n v="2.75"/>
    <s v="Sathish&amp;Azim"/>
    <s v="4h"/>
    <s v="Technical skills Training"/>
    <d v="2018-02-18T00:00:00"/>
    <d v="2018-02-20T00:00:00"/>
    <s v="Planned leave"/>
    <n v="2"/>
    <s v="Roy"/>
    <s v="Harry"/>
    <s v="George"/>
    <d v="2007-07-25T00:00:00"/>
    <d v="1930-04-13T00:00:00"/>
    <n v="0"/>
    <s v="Better"/>
    <s v="Good"/>
    <s v="Good"/>
    <s v="Better"/>
    <s v="Good"/>
  </r>
  <r>
    <n v="760"/>
    <s v="T. Rajani"/>
    <s v="S3426"/>
    <s v="M"/>
    <n v="34"/>
    <s v="IT Services"/>
    <s v="Lisboa"/>
    <s v="Portugal"/>
    <n v="2"/>
    <n v="3"/>
    <n v="3"/>
    <n v="1"/>
    <n v="2.25"/>
    <n v="2.25"/>
    <s v="Sathish&amp;Azim"/>
    <s v="4h"/>
    <s v="Technical skills Training"/>
    <d v="2018-02-19T00:00:00"/>
    <d v="2018-02-23T00:00:00"/>
    <s v="Emergency leave"/>
    <n v="4"/>
    <s v="Harish"/>
    <s v="Amelia"/>
    <s v="George"/>
    <d v="2007-08-02T00:00:00"/>
    <d v="1930-04-25T00:00:00"/>
    <n v="0"/>
    <s v="Worst"/>
    <s v="Bad"/>
    <s v="Good"/>
    <s v="Good"/>
    <s v="Good"/>
  </r>
  <r>
    <n v="761"/>
    <s v="V. Swathi"/>
    <s v="S3452"/>
    <s v="M"/>
    <n v="50"/>
    <s v="Research and Development"/>
    <s v="Madrid"/>
    <s v="Span"/>
    <n v="2"/>
    <n v="5"/>
    <n v="2"/>
    <n v="4"/>
    <n v="3.25"/>
    <n v="3.25"/>
    <s v="Hemanth&amp;Salomi"/>
    <s v="3h"/>
    <s v="Soft skills Training"/>
    <d v="2018-02-20T00:00:00"/>
    <d v="2018-02-23T00:00:00"/>
    <s v="Emergency leave"/>
    <n v="3"/>
    <s v="Santhosh"/>
    <s v="Harry"/>
    <s v="George"/>
    <d v="2007-08-10T00:00:00"/>
    <d v="1930-05-07T00:00:00"/>
    <n v="0"/>
    <s v="Bad"/>
    <s v="Excellent"/>
    <s v="Better"/>
    <s v="Excellent"/>
    <s v="Bad"/>
  </r>
  <r>
    <n v="762"/>
    <s v="V. Ramadevi"/>
    <s v="S3244"/>
    <s v="M"/>
    <n v="24"/>
    <s v="Learning and Development"/>
    <s v="Jaipur"/>
    <s v="India"/>
    <n v="3"/>
    <n v="3"/>
    <n v="4"/>
    <n v="2"/>
    <n v="3"/>
    <n v="3"/>
    <s v="Hemanth&amp;Salomi"/>
    <s v="3h"/>
    <s v="Soft skills Training"/>
    <d v="2018-02-21T00:00:00"/>
    <d v="2018-02-26T00:00:00"/>
    <s v="Emergency leave"/>
    <n v="5"/>
    <s v="David"/>
    <s v="Jacob"/>
    <s v="George"/>
    <d v="2007-08-18T00:00:00"/>
    <d v="1930-05-19T00:00:00"/>
    <n v="0"/>
    <s v="Better"/>
    <s v="Good"/>
    <s v="Worst"/>
    <s v="Better"/>
    <s v="Better"/>
  </r>
  <r>
    <n v="763"/>
    <s v="K. Ramya Sri"/>
    <s v="S3482"/>
    <s v="F"/>
    <n v="52"/>
    <s v="Admin Department"/>
    <s v="Caracas"/>
    <s v="Venizuela"/>
    <n v="1"/>
    <n v="4"/>
    <n v="4"/>
    <n v="4"/>
    <n v="3.25"/>
    <n v="3.25"/>
    <s v="Hemanth&amp;Salomi"/>
    <s v="3h"/>
    <s v="Soft skills Training"/>
    <d v="2018-02-22T00:00:00"/>
    <d v="2018-02-23T00:00:00"/>
    <s v="Planned leave"/>
    <n v="1"/>
    <s v="Roy"/>
    <s v="Harry"/>
    <s v="George"/>
    <d v="2007-08-26T00:00:00"/>
    <d v="1930-05-31T00:00:00"/>
    <n v="0"/>
    <s v="Good"/>
    <s v="Good"/>
    <s v="Excellent"/>
    <s v="Worst"/>
    <s v="Excellent"/>
  </r>
  <r>
    <n v="764"/>
    <s v="A.Manisha"/>
    <s v="S3521"/>
    <s v="F"/>
    <n v="49"/>
    <s v="Learning and Development"/>
    <s v="Chennai"/>
    <s v="India"/>
    <n v="1"/>
    <n v="3"/>
    <n v="4"/>
    <n v="3"/>
    <n v="2.75"/>
    <n v="2.75"/>
    <s v="Sathish&amp;Azim"/>
    <s v="4h"/>
    <s v="Technical skills Training"/>
    <d v="2018-02-23T00:00:00"/>
    <d v="2018-02-24T00:00:00"/>
    <s v="Maternity/Parental leave"/>
    <n v="31"/>
    <s v="Rishitha"/>
    <s v="Isla"/>
    <s v="George"/>
    <d v="2007-09-03T00:00:00"/>
    <d v="1930-06-12T00:00:00"/>
    <n v="0"/>
    <s v="Good"/>
    <s v="Good"/>
    <s v="Bad"/>
    <s v="Worst"/>
    <s v="Worst"/>
  </r>
  <r>
    <n v="765"/>
    <s v="G.Ramya"/>
    <s v="S3298"/>
    <s v="M"/>
    <n v="40"/>
    <s v="Sales and Marketing"/>
    <s v="Pune"/>
    <s v="India"/>
    <n v="2"/>
    <n v="2"/>
    <n v="1"/>
    <n v="2"/>
    <n v="1.75"/>
    <n v="1.75"/>
    <s v="Sathish&amp;Azim"/>
    <s v="4h"/>
    <s v="Technical skills Training"/>
    <d v="2018-02-24T00:00:00"/>
    <d v="2018-02-26T00:00:00"/>
    <s v="Emergency leave"/>
    <n v="2"/>
    <s v="Arundathi"/>
    <s v="Jacob"/>
    <s v="George"/>
    <d v="2007-09-11T00:00:00"/>
    <d v="1930-06-24T00:00:00"/>
    <n v="0"/>
    <s v="Good"/>
    <s v="Worst"/>
    <s v="Better"/>
    <s v="Excellent"/>
    <s v="Bad"/>
  </r>
  <r>
    <n v="766"/>
    <s v="G.Mallika"/>
    <s v="S3010"/>
    <s v="F"/>
    <n v="49"/>
    <s v="Research and Development"/>
    <s v="Walla"/>
    <s v="Poland"/>
    <n v="5"/>
    <n v="2"/>
    <n v="5"/>
    <n v="2"/>
    <n v="3.5"/>
    <n v="3.5"/>
    <s v="Hemanth&amp;Salomi"/>
    <s v="3h"/>
    <s v="Soft skills Training"/>
    <d v="2018-02-25T00:00:00"/>
    <d v="2018-03-02T00:00:00"/>
    <s v="Maternity/Parental leave"/>
    <n v="35"/>
    <s v="Aneela"/>
    <s v="Charlie"/>
    <s v="George"/>
    <d v="2007-09-19T00:00:00"/>
    <d v="1930-07-06T00:00:00"/>
    <n v="0"/>
    <s v="Good"/>
    <s v="Bad"/>
    <s v="Worst"/>
    <s v="Excellent"/>
    <s v="Bad"/>
  </r>
  <r>
    <n v="767"/>
    <s v="E.Saritha"/>
    <s v="S3060"/>
    <s v="F"/>
    <n v="57"/>
    <s v="Product Development"/>
    <s v="Berlin"/>
    <s v="Germany"/>
    <n v="2"/>
    <n v="5"/>
    <n v="5"/>
    <n v="3"/>
    <n v="3.75"/>
    <n v="3.75"/>
    <s v="Hemanth&amp;Salomi"/>
    <s v="3h"/>
    <s v="Soft skills Training"/>
    <d v="2018-02-26T00:00:00"/>
    <d v="2018-03-02T00:00:00"/>
    <s v="Maternity/Parental leave"/>
    <n v="34"/>
    <s v="Santhosh"/>
    <s v="Harry"/>
    <s v="George"/>
    <d v="2007-09-27T00:00:00"/>
    <d v="1930-07-18T00:00:00"/>
    <n v="0"/>
    <s v="Worst"/>
    <s v="Excellent"/>
    <s v="Better"/>
    <s v="Worst"/>
    <s v="Excellent"/>
  </r>
  <r>
    <n v="768"/>
    <s v="Ch.Sailaja"/>
    <s v="S3354"/>
    <s v="M"/>
    <n v="33"/>
    <s v="Learning and Development"/>
    <s v="Bhopal"/>
    <s v="India"/>
    <n v="2"/>
    <n v="1"/>
    <n v="4"/>
    <n v="3"/>
    <n v="2.5"/>
    <n v="2.5"/>
    <s v="Sathish&amp;Azim"/>
    <s v="4h"/>
    <s v="Technical skills Training"/>
    <d v="2018-02-27T00:00:00"/>
    <d v="2018-03-05T00:00:00"/>
    <s v="Maternity/Parental leave"/>
    <n v="36"/>
    <s v="Anudeep"/>
    <s v="Charlie"/>
    <s v="George"/>
    <d v="2007-10-05T00:00:00"/>
    <d v="1930-07-30T00:00:00"/>
    <n v="0"/>
    <s v="Better"/>
    <s v="Good"/>
    <s v="Worst"/>
    <s v="Good"/>
    <s v="Good"/>
  </r>
  <r>
    <n v="769"/>
    <s v="P.Sahana"/>
    <s v="S3054"/>
    <s v="F"/>
    <n v="22"/>
    <s v="Sales and Marketing"/>
    <s v="Bhopal"/>
    <s v="India"/>
    <n v="5"/>
    <n v="1"/>
    <n v="1"/>
    <n v="3"/>
    <n v="2.5"/>
    <n v="2.5"/>
    <s v="Sathish&amp;Azim"/>
    <s v="4h"/>
    <s v="Technical skills Training"/>
    <d v="2018-02-28T00:00:00"/>
    <d v="2018-03-07T00:00:00"/>
    <s v="Emergency leave"/>
    <n v="7"/>
    <s v="Salomi"/>
    <s v="Harry"/>
    <s v="George"/>
    <d v="2007-10-13T00:00:00"/>
    <d v="1930-08-11T00:00:00"/>
    <n v="0"/>
    <s v="Good"/>
    <s v="Worst"/>
    <s v="Worst"/>
    <s v="Excellent"/>
    <s v="Better"/>
  </r>
  <r>
    <n v="770"/>
    <s v="K.Harika"/>
    <s v="S3220"/>
    <s v="F"/>
    <n v="46"/>
    <s v="IT Services"/>
    <s v="Surat"/>
    <s v="India"/>
    <n v="5"/>
    <n v="2"/>
    <n v="4"/>
    <n v="3"/>
    <n v="3.5"/>
    <n v="3.5"/>
    <s v="Hemanth&amp;Salomi"/>
    <s v="3h"/>
    <s v="Soft skills Training"/>
    <d v="2018-03-01T00:00:00"/>
    <d v="2018-03-04T00:00:00"/>
    <s v="Planned leave"/>
    <n v="3"/>
    <s v="Aneela"/>
    <s v="Charlie"/>
    <s v="George"/>
    <d v="2007-10-21T00:00:00"/>
    <d v="1930-08-23T00:00:00"/>
    <n v="0"/>
    <s v="Worst"/>
    <s v="Excellent"/>
    <s v="Excellent"/>
    <s v="Good"/>
    <s v="Worst"/>
  </r>
  <r>
    <n v="771"/>
    <s v="L.Deena"/>
    <s v="S3556"/>
    <s v="F"/>
    <n v="40"/>
    <s v="Admin Department"/>
    <s v="Bengalore"/>
    <s v="India"/>
    <n v="1"/>
    <n v="2"/>
    <n v="3"/>
    <n v="5"/>
    <n v="2.75"/>
    <n v="2.75"/>
    <s v="Sathish&amp;Azim"/>
    <s v="4h"/>
    <s v="Technical skills Training"/>
    <d v="2018-03-02T00:00:00"/>
    <d v="2018-03-06T00:00:00"/>
    <s v="Planned leave"/>
    <n v="4"/>
    <s v="Harika"/>
    <s v="Amelia"/>
    <s v="George"/>
    <d v="2007-10-29T00:00:00"/>
    <d v="1930-09-04T00:00:00"/>
    <n v="0"/>
    <s v="Worst"/>
    <s v="Good"/>
    <s v="Bad"/>
    <s v="Better"/>
    <s v="Excellent"/>
  </r>
  <r>
    <n v="772"/>
    <s v="T.Kavitha"/>
    <s v="S3112"/>
    <s v="M"/>
    <n v="23"/>
    <s v="Accounts and Finance"/>
    <s v="Bengalore"/>
    <s v="India"/>
    <n v="1"/>
    <n v="5"/>
    <n v="4"/>
    <n v="3"/>
    <n v="3.25"/>
    <n v="3.25"/>
    <s v="Hemanth&amp;Salomi"/>
    <s v="3h"/>
    <s v="Soft skills Training"/>
    <d v="2018-03-03T00:00:00"/>
    <d v="2018-03-06T00:00:00"/>
    <s v="Maternity/Parental leave"/>
    <n v="33"/>
    <s v="Aneela"/>
    <s v="Charlie"/>
    <s v="George"/>
    <d v="2007-11-06T00:00:00"/>
    <d v="1930-09-16T00:00:00"/>
    <n v="0"/>
    <s v="Bad"/>
    <s v="Good"/>
    <s v="Bad"/>
    <s v="Worst"/>
    <s v="Bad"/>
  </r>
  <r>
    <n v="773"/>
    <s v="B.Pravallika"/>
    <s v="S3439"/>
    <s v="M"/>
    <n v="51"/>
    <s v="HR"/>
    <s v="Bhopal"/>
    <s v="India"/>
    <n v="3"/>
    <n v="3"/>
    <n v="3"/>
    <n v="3"/>
    <n v="3"/>
    <n v="3"/>
    <s v="Hemanth&amp;Salomi"/>
    <s v="3h"/>
    <s v="Soft skills Training"/>
    <d v="2018-03-04T00:00:00"/>
    <d v="2018-03-06T00:00:00"/>
    <s v="Emergency leave"/>
    <n v="2"/>
    <s v="Salomi"/>
    <s v="Harry"/>
    <s v="George"/>
    <d v="2007-11-14T00:00:00"/>
    <d v="1930-09-28T00:00:00"/>
    <n v="0"/>
    <s v="Bad"/>
    <s v="Good"/>
    <s v="Bad"/>
    <s v="Good"/>
    <s v="Better"/>
  </r>
  <r>
    <n v="774"/>
    <s v="Ch.Sravani"/>
    <s v="S3212"/>
    <s v="F"/>
    <n v="30"/>
    <s v="Accounts and Finance"/>
    <s v="Caracas"/>
    <s v="Venizuela"/>
    <n v="2"/>
    <n v="3"/>
    <n v="5"/>
    <n v="4"/>
    <n v="3.5"/>
    <n v="3.5"/>
    <s v="Hemanth&amp;Salomi"/>
    <s v="3h"/>
    <s v="Soft skills Training"/>
    <d v="2018-03-05T00:00:00"/>
    <d v="2018-03-06T00:00:00"/>
    <s v="Emergency leave"/>
    <n v="1"/>
    <s v="Azim"/>
    <s v="Jacob"/>
    <s v="George"/>
    <d v="2007-11-22T00:00:00"/>
    <d v="1930-10-10T00:00:00"/>
    <n v="0"/>
    <s v="Excellent"/>
    <s v="Excellent"/>
    <s v="Better"/>
    <s v="Bad"/>
    <s v="Better"/>
  </r>
  <r>
    <n v="775"/>
    <s v="K.Durgabhavani"/>
    <s v="S3035"/>
    <s v="M"/>
    <n v="37"/>
    <s v="Learning and Development"/>
    <s v="Mumbai"/>
    <s v="India"/>
    <n v="5"/>
    <n v="1"/>
    <n v="4"/>
    <n v="2"/>
    <n v="3"/>
    <n v="3"/>
    <s v="Hemanth&amp;Salomi"/>
    <s v="3h"/>
    <s v="Soft skills Training"/>
    <d v="2018-03-06T00:00:00"/>
    <d v="2018-03-13T00:00:00"/>
    <s v="Emergency leave"/>
    <n v="7"/>
    <s v="Arundathi"/>
    <s v="Jacob"/>
    <s v="George"/>
    <d v="2007-11-30T00:00:00"/>
    <d v="1930-10-22T00:00:00"/>
    <n v="0"/>
    <s v="Bad"/>
    <s v="Excellent"/>
    <s v="Excellent"/>
    <s v="Better"/>
    <s v="Good"/>
  </r>
  <r>
    <n v="776"/>
    <s v="J.Naga Mamatha"/>
    <s v="S3065"/>
    <s v="F"/>
    <n v="48"/>
    <s v="Sales and Marketing"/>
    <s v="Mannheim"/>
    <s v="Germany"/>
    <n v="4"/>
    <n v="4"/>
    <n v="1"/>
    <n v="1"/>
    <n v="2.5"/>
    <n v="2.5"/>
    <s v="Sathish&amp;Azim"/>
    <s v="4h"/>
    <s v="Technical skills Training"/>
    <d v="2018-03-07T00:00:00"/>
    <d v="2018-03-08T00:00:00"/>
    <s v="Emergency leave"/>
    <n v="1"/>
    <s v="Sathish"/>
    <s v="Charlie"/>
    <s v="George"/>
    <d v="2007-12-08T00:00:00"/>
    <d v="1930-11-03T00:00:00"/>
    <n v="0"/>
    <s v="Excellent"/>
    <s v="Bad"/>
    <s v="Better"/>
    <s v="Worst"/>
    <s v="Worst"/>
  </r>
  <r>
    <n v="777"/>
    <s v="Ch.Shirisha"/>
    <s v="S3517"/>
    <s v="F"/>
    <n v="53"/>
    <s v="HR"/>
    <s v="Surat"/>
    <s v="India"/>
    <n v="2"/>
    <n v="1"/>
    <n v="3"/>
    <n v="2"/>
    <n v="2"/>
    <n v="2"/>
    <s v="Sathish&amp;Azim"/>
    <s v="4h"/>
    <s v="Technical skills Training"/>
    <d v="2018-03-08T00:00:00"/>
    <d v="2018-03-13T00:00:00"/>
    <s v="Maternity/Parental leave"/>
    <n v="35"/>
    <s v="Rajesh"/>
    <s v="Isla"/>
    <s v="George"/>
    <d v="2007-12-16T00:00:00"/>
    <d v="1930-11-15T00:00:00"/>
    <n v="0"/>
    <s v="Good"/>
    <s v="Better"/>
    <s v="Excellent"/>
    <s v="Excellent"/>
    <s v="Good"/>
  </r>
  <r>
    <n v="778"/>
    <s v="M.Aruna"/>
    <s v="S3477"/>
    <s v="M"/>
    <n v="39"/>
    <s v="Research and Development"/>
    <s v="New Delhi"/>
    <s v="India"/>
    <n v="4"/>
    <n v="5"/>
    <n v="5"/>
    <n v="3"/>
    <n v="4.25"/>
    <n v="4.25"/>
    <s v="Santhosh&amp;Anudeep"/>
    <s v="3h"/>
    <s v="Job Training"/>
    <d v="2018-03-09T00:00:00"/>
    <d v="2018-03-14T00:00:00"/>
    <s v="Planned leave"/>
    <n v="5"/>
    <s v="Roy"/>
    <s v="Harry"/>
    <s v="George"/>
    <d v="2007-12-24T00:00:00"/>
    <d v="1930-11-27T00:00:00"/>
    <n v="0"/>
    <s v="Better"/>
    <s v="Excellent"/>
    <s v="Good"/>
    <s v="Bad"/>
    <s v="Worst"/>
  </r>
  <r>
    <n v="779"/>
    <s v="A.Shivarani"/>
    <s v="S3524"/>
    <s v="F"/>
    <n v="35"/>
    <s v="Sales and Marketing"/>
    <s v="Bhopal"/>
    <s v="India"/>
    <n v="4"/>
    <n v="5"/>
    <n v="1"/>
    <n v="2"/>
    <n v="3"/>
    <n v="3"/>
    <s v="Hemanth&amp;Salomi"/>
    <s v="3h"/>
    <s v="Soft skills Training"/>
    <d v="2018-03-10T00:00:00"/>
    <d v="2018-03-16T00:00:00"/>
    <s v="Emergency leave"/>
    <n v="6"/>
    <s v="Aneela"/>
    <s v="Charlie"/>
    <s v="George"/>
    <d v="2008-01-01T00:00:00"/>
    <d v="1930-12-09T00:00:00"/>
    <n v="0"/>
    <s v="Bad"/>
    <s v="Better"/>
    <s v="Excellent"/>
    <s v="Bad"/>
    <s v="Better"/>
  </r>
  <r>
    <n v="780"/>
    <s v="K.Mounika"/>
    <s v="S3285"/>
    <s v="M"/>
    <n v="36"/>
    <s v="Product Development"/>
    <s v="Luknow"/>
    <s v="India"/>
    <n v="4"/>
    <n v="4"/>
    <n v="2"/>
    <n v="4"/>
    <n v="3.5"/>
    <n v="3.5"/>
    <s v="Hemanth&amp;Salomi"/>
    <s v="3h"/>
    <s v="Soft skills Training"/>
    <d v="2018-03-11T00:00:00"/>
    <d v="2018-03-15T00:00:00"/>
    <s v="Planned leave"/>
    <n v="4"/>
    <s v="Harika"/>
    <s v="Amelia"/>
    <s v="George"/>
    <d v="2008-01-09T00:00:00"/>
    <d v="1930-12-21T00:00:00"/>
    <n v="0"/>
    <s v="Worst"/>
    <s v="Excellent"/>
    <s v="Good"/>
    <s v="Worst"/>
    <s v="Bad"/>
  </r>
  <r>
    <n v="781"/>
    <s v="D.Anusha"/>
    <s v="S3309"/>
    <s v="F"/>
    <n v="56"/>
    <s v="Learning and Development"/>
    <s v="Hyderabad"/>
    <s v="India"/>
    <n v="5"/>
    <n v="2"/>
    <n v="1"/>
    <n v="1"/>
    <n v="2.25"/>
    <n v="2.25"/>
    <s v="Sathish&amp;Azim"/>
    <s v="4h"/>
    <s v="Technical skills Training"/>
    <d v="2018-03-12T00:00:00"/>
    <d v="2018-03-13T00:00:00"/>
    <s v="Planned leave"/>
    <n v="1"/>
    <s v="Rishitha"/>
    <s v="Isla"/>
    <s v="George"/>
    <d v="2008-01-17T00:00:00"/>
    <d v="1931-01-02T00:00:00"/>
    <n v="0"/>
    <s v="Excellent"/>
    <s v="Bad"/>
    <s v="Better"/>
    <s v="Better"/>
    <s v="Good"/>
  </r>
  <r>
    <n v="782"/>
    <s v="D.Navya"/>
    <s v="S3528"/>
    <s v="M"/>
    <n v="33"/>
    <s v="Product Development"/>
    <s v="Surat"/>
    <s v="India"/>
    <n v="5"/>
    <n v="4"/>
    <n v="1"/>
    <n v="3"/>
    <n v="3.25"/>
    <n v="3.25"/>
    <s v="Hemanth&amp;Salomi"/>
    <s v="3h"/>
    <s v="Soft skills Training"/>
    <d v="2018-03-13T00:00:00"/>
    <d v="2018-03-14T00:00:00"/>
    <s v="Planned leave"/>
    <n v="1"/>
    <s v="Azim"/>
    <s v="Jacob"/>
    <s v="George"/>
    <d v="2008-01-25T00:00:00"/>
    <d v="1931-01-14T00:00:00"/>
    <n v="0"/>
    <s v="Better"/>
    <s v="Bad"/>
    <s v="Good"/>
    <s v="Good"/>
    <s v="Good"/>
  </r>
  <r>
    <n v="783"/>
    <s v="K.Ramya"/>
    <s v="S3104"/>
    <s v="M"/>
    <n v="46"/>
    <s v="Infrastructures"/>
    <s v="Madrid"/>
    <s v="Span"/>
    <n v="2"/>
    <n v="2"/>
    <n v="3"/>
    <n v="3"/>
    <n v="2.5"/>
    <n v="2.5"/>
    <s v="Sathish&amp;Azim"/>
    <s v="4h"/>
    <s v="Technical skills Training"/>
    <d v="2018-03-14T00:00:00"/>
    <d v="2018-03-15T00:00:00"/>
    <s v="Maternity/Parental leave"/>
    <n v="31"/>
    <s v="Anudeep"/>
    <s v="Charlie"/>
    <s v="George"/>
    <d v="2008-02-02T00:00:00"/>
    <d v="1931-01-26T00:00:00"/>
    <n v="0"/>
    <s v="Excellent"/>
    <s v="Worst"/>
    <s v="Worst"/>
    <s v="Better"/>
    <s v="Excellent"/>
  </r>
  <r>
    <n v="784"/>
    <s v="L.Mounika"/>
    <s v="S3118"/>
    <s v="F"/>
    <n v="47"/>
    <s v="Research and Development"/>
    <s v="Mannheim"/>
    <s v="Germany"/>
    <n v="3"/>
    <n v="3"/>
    <n v="4"/>
    <n v="1"/>
    <n v="2.75"/>
    <n v="2.75"/>
    <s v="Sathish&amp;Azim"/>
    <s v="4h"/>
    <s v="Technical skills Training"/>
    <d v="2018-03-15T00:00:00"/>
    <d v="2018-03-19T00:00:00"/>
    <s v="Planned leave"/>
    <n v="4"/>
    <s v="Lihar"/>
    <s v="Isla"/>
    <s v="George"/>
    <d v="2008-02-10T00:00:00"/>
    <d v="1931-02-07T00:00:00"/>
    <n v="0"/>
    <s v="Bad"/>
    <s v="Bad"/>
    <s v="Bad"/>
    <s v="Good"/>
    <s v="Bad"/>
  </r>
  <r>
    <n v="785"/>
    <s v="V.Shirisha"/>
    <s v="S3323"/>
    <s v="M"/>
    <n v="22"/>
    <s v="Learning and Development"/>
    <s v="New Delhi"/>
    <s v="India"/>
    <n v="3"/>
    <n v="2"/>
    <n v="2"/>
    <n v="3"/>
    <n v="2.5"/>
    <n v="2.5"/>
    <s v="Sathish&amp;Azim"/>
    <s v="4h"/>
    <s v="Technical skills Training"/>
    <d v="2018-03-16T00:00:00"/>
    <d v="2018-03-18T00:00:00"/>
    <s v="Maternity/Parental leave"/>
    <n v="32"/>
    <s v="Harish"/>
    <s v="Amelia"/>
    <s v="George"/>
    <d v="2008-02-18T00:00:00"/>
    <d v="1931-02-19T00:00:00"/>
    <n v="0"/>
    <s v="Bad"/>
    <s v="Bad"/>
    <s v="Good"/>
    <s v="Excellent"/>
    <s v="Better"/>
  </r>
  <r>
    <n v="786"/>
    <s v="n.sunitha"/>
    <s v="S3105"/>
    <s v="F"/>
    <n v="60"/>
    <s v="IT Services"/>
    <s v="Berlin"/>
    <s v="Germany"/>
    <n v="3"/>
    <n v="4"/>
    <n v="5"/>
    <n v="4"/>
    <n v="4"/>
    <n v="4"/>
    <s v="Santhosh&amp;Anudeep"/>
    <s v="3h"/>
    <s v="Job Training"/>
    <d v="2018-03-17T00:00:00"/>
    <d v="2018-03-23T00:00:00"/>
    <s v="Maternity/Parental leave"/>
    <n v="36"/>
    <s v="Sathish"/>
    <s v="Charlie"/>
    <s v="George"/>
    <d v="2008-02-26T00:00:00"/>
    <d v="1931-03-03T00:00:00"/>
    <n v="0"/>
    <s v="Bad"/>
    <s v="Bad"/>
    <s v="Worst"/>
    <s v="Bad"/>
    <s v="Good"/>
  </r>
  <r>
    <n v="787"/>
    <s v="N.Janaki"/>
    <s v="S3290"/>
    <s v="M"/>
    <n v="54"/>
    <s v="Admin Department"/>
    <s v="Surat"/>
    <s v="India"/>
    <n v="5"/>
    <n v="5"/>
    <n v="5"/>
    <n v="5"/>
    <n v="5"/>
    <n v="5"/>
    <s v="David&amp;Lihar"/>
    <s v="2h"/>
    <s v="Promotional Training"/>
    <d v="2018-03-18T00:00:00"/>
    <d v="2018-03-23T00:00:00"/>
    <s v="Emergency leave"/>
    <n v="5"/>
    <s v="Roy"/>
    <s v="Harry"/>
    <s v="George"/>
    <d v="2008-03-05T00:00:00"/>
    <d v="1931-03-15T00:00:00"/>
    <n v="0"/>
    <s v="Excellent"/>
    <s v="Worst"/>
    <s v="Bad"/>
    <s v="Excellent"/>
    <s v="Worst"/>
  </r>
  <r>
    <n v="788"/>
    <s v="p.shirisha"/>
    <s v="S3093"/>
    <s v="F"/>
    <n v="41"/>
    <s v="Infrastructures"/>
    <s v="Surat"/>
    <s v="India"/>
    <n v="5"/>
    <n v="2"/>
    <n v="2"/>
    <n v="4"/>
    <n v="3.25"/>
    <n v="3.25"/>
    <s v="Hemanth&amp;Salomi"/>
    <s v="3h"/>
    <s v="Soft skills Training"/>
    <d v="2018-03-19T00:00:00"/>
    <d v="2018-03-22T00:00:00"/>
    <s v="Emergency leave"/>
    <n v="3"/>
    <s v="Rajesh"/>
    <s v="Isla"/>
    <s v="George"/>
    <d v="2008-03-13T00:00:00"/>
    <d v="1931-03-27T00:00:00"/>
    <n v="0"/>
    <s v="Excellent"/>
    <s v="Better"/>
    <s v="Bad"/>
    <s v="Excellent"/>
    <s v="Good"/>
  </r>
  <r>
    <n v="789"/>
    <s v="b.pragathi"/>
    <s v="S3463"/>
    <s v="F"/>
    <n v="27"/>
    <s v="Security and Transport"/>
    <s v="Varanasi"/>
    <s v="India"/>
    <n v="1"/>
    <n v="2"/>
    <n v="4"/>
    <n v="3"/>
    <n v="2.5"/>
    <n v="2.5"/>
    <s v="Sathish&amp;Azim"/>
    <s v="4h"/>
    <s v="Technical skills Training"/>
    <d v="2018-03-20T00:00:00"/>
    <d v="2018-03-27T00:00:00"/>
    <s v="Planned leave"/>
    <n v="7"/>
    <s v="Santhosh"/>
    <s v="Harry"/>
    <s v="George"/>
    <d v="2008-03-21T00:00:00"/>
    <d v="1931-04-08T00:00:00"/>
    <n v="0"/>
    <s v="Worst"/>
    <s v="Worst"/>
    <s v="Bad"/>
    <s v="Better"/>
    <s v="Better"/>
  </r>
  <r>
    <n v="790"/>
    <s v="s.prasanna"/>
    <s v="S3476"/>
    <s v="F"/>
    <n v="32"/>
    <s v="Learning and Development"/>
    <s v="Mumbai"/>
    <s v="India"/>
    <n v="4"/>
    <n v="1"/>
    <n v="5"/>
    <n v="1"/>
    <n v="2.75"/>
    <n v="2.75"/>
    <s v="Sathish&amp;Azim"/>
    <s v="4h"/>
    <s v="Technical skills Training"/>
    <d v="2018-03-21T00:00:00"/>
    <d v="2018-03-26T00:00:00"/>
    <s v="Emergency leave"/>
    <n v="5"/>
    <s v="Santhosh"/>
    <s v="Harry"/>
    <s v="George"/>
    <d v="2008-03-29T00:00:00"/>
    <d v="1931-04-20T00:00:00"/>
    <n v="0"/>
    <s v="Worst"/>
    <s v="Bad"/>
    <s v="Excellent"/>
    <s v="Excellent"/>
    <s v="Excellent"/>
  </r>
  <r>
    <n v="791"/>
    <s v="t.govindamma"/>
    <s v="S3092"/>
    <s v="M"/>
    <n v="34"/>
    <s v="Research and Development"/>
    <s v="Mannheim"/>
    <s v="Germany"/>
    <n v="1"/>
    <n v="3"/>
    <n v="3"/>
    <n v="1"/>
    <n v="2"/>
    <n v="2"/>
    <s v="Sathish&amp;Azim"/>
    <s v="4h"/>
    <s v="Technical skills Training"/>
    <d v="2018-03-22T00:00:00"/>
    <d v="2018-03-25T00:00:00"/>
    <s v="Maternity/Parental leave"/>
    <n v="33"/>
    <s v="Aneela"/>
    <s v="Charlie"/>
    <s v="George"/>
    <d v="2008-04-06T00:00:00"/>
    <d v="1931-05-02T00:00:00"/>
    <n v="0"/>
    <s v="Good"/>
    <s v="Excellent"/>
    <s v="Worst"/>
    <s v="Good"/>
    <s v="Excellent"/>
  </r>
  <r>
    <n v="792"/>
    <s v="Y.Rukmini"/>
    <s v="S3097"/>
    <s v="M"/>
    <n v="29"/>
    <s v="Infrastructures"/>
    <s v="Lisboa"/>
    <s v="Portugal"/>
    <n v="1"/>
    <n v="1"/>
    <n v="4"/>
    <n v="3"/>
    <n v="2.25"/>
    <n v="2.25"/>
    <s v="Sathish&amp;Azim"/>
    <s v="4h"/>
    <s v="Technical skills Training"/>
    <d v="2018-03-23T00:00:00"/>
    <d v="2018-03-24T00:00:00"/>
    <s v="Emergency leave"/>
    <n v="1"/>
    <s v="Rishitha"/>
    <s v="Isla"/>
    <s v="George"/>
    <d v="2008-04-14T00:00:00"/>
    <d v="1931-05-14T00:00:00"/>
    <n v="0"/>
    <s v="Good"/>
    <s v="Good"/>
    <s v="Good"/>
    <s v="Better"/>
    <s v="Bad"/>
  </r>
  <r>
    <n v="793"/>
    <s v="P.Kiranmai"/>
    <s v="S3565"/>
    <s v="F"/>
    <n v="23"/>
    <s v="Product Development"/>
    <s v="Luknow"/>
    <s v="India"/>
    <n v="4"/>
    <n v="4"/>
    <n v="2"/>
    <n v="1"/>
    <n v="2.75"/>
    <n v="2.75"/>
    <s v="Sathish&amp;Azim"/>
    <s v="4h"/>
    <s v="Technical skills Training"/>
    <d v="2018-03-24T00:00:00"/>
    <d v="2018-03-25T00:00:00"/>
    <s v="Emergency leave"/>
    <n v="1"/>
    <s v="Lihar"/>
    <s v="Isla"/>
    <s v="George"/>
    <d v="2008-04-22T00:00:00"/>
    <d v="1931-05-26T00:00:00"/>
    <n v="0"/>
    <s v="Worst"/>
    <s v="Bad"/>
    <s v="Good"/>
    <s v="Bad"/>
    <s v="Excellent"/>
  </r>
  <r>
    <n v="794"/>
    <s v="Ch.Deeksha"/>
    <s v="S3520"/>
    <s v="M"/>
    <n v="23"/>
    <s v="Research and Development"/>
    <s v="Jaipur"/>
    <s v="India"/>
    <n v="5"/>
    <n v="1"/>
    <n v="5"/>
    <n v="5"/>
    <n v="4"/>
    <n v="4"/>
    <s v="Santhosh&amp;Anudeep"/>
    <s v="3h"/>
    <s v="Job Training"/>
    <d v="2018-03-25T00:00:00"/>
    <d v="2018-03-28T00:00:00"/>
    <s v="Maternity/Parental leave"/>
    <n v="33"/>
    <s v="Santhosh"/>
    <s v="Harry"/>
    <s v="George"/>
    <d v="2008-04-30T00:00:00"/>
    <d v="1931-06-07T00:00:00"/>
    <n v="0"/>
    <s v="Better"/>
    <s v="Excellent"/>
    <s v="Good"/>
    <s v="Good"/>
    <s v="Good"/>
  </r>
  <r>
    <n v="795"/>
    <s v="A.Sandhya"/>
    <s v="S3080"/>
    <s v="F"/>
    <n v="59"/>
    <s v="IT Services"/>
    <s v="Madrid"/>
    <s v="Span"/>
    <n v="3"/>
    <n v="4"/>
    <n v="3"/>
    <n v="4"/>
    <n v="3.5"/>
    <n v="3.5"/>
    <s v="Hemanth&amp;Salomi"/>
    <s v="3h"/>
    <s v="Soft skills Training"/>
    <d v="2018-03-26T00:00:00"/>
    <d v="2018-03-28T00:00:00"/>
    <s v="Planned leave"/>
    <n v="2"/>
    <s v="Roy"/>
    <s v="Harry"/>
    <s v="George"/>
    <d v="2008-05-08T00:00:00"/>
    <d v="1931-06-19T00:00:00"/>
    <n v="0"/>
    <s v="Excellent"/>
    <s v="Worst"/>
    <s v="Better"/>
    <s v="Bad"/>
    <s v="Good"/>
  </r>
  <r>
    <n v="796"/>
    <s v="A.Swapna"/>
    <s v="S3548"/>
    <s v="F"/>
    <n v="38"/>
    <s v="IT Services"/>
    <s v="London"/>
    <s v="UK"/>
    <n v="1"/>
    <n v="3"/>
    <n v="1"/>
    <n v="4"/>
    <n v="2.25"/>
    <n v="2.25"/>
    <s v="Sathish&amp;Azim"/>
    <s v="4h"/>
    <s v="Technical skills Training"/>
    <d v="2018-03-27T00:00:00"/>
    <d v="2018-03-31T00:00:00"/>
    <s v="Planned leave"/>
    <n v="4"/>
    <s v="Anudeep"/>
    <s v="Charlie"/>
    <s v="George"/>
    <d v="2008-05-16T00:00:00"/>
    <d v="1931-07-01T00:00:00"/>
    <n v="0"/>
    <s v="Good"/>
    <s v="Excellent"/>
    <s v="Bad"/>
    <s v="Worst"/>
    <s v="Worst"/>
  </r>
  <r>
    <n v="797"/>
    <s v="D.Gouthami"/>
    <s v="S3355"/>
    <s v="M"/>
    <n v="32"/>
    <s v="Product Development"/>
    <s v="Madrid"/>
    <s v="Span"/>
    <n v="3"/>
    <n v="3"/>
    <n v="5"/>
    <n v="5"/>
    <n v="4"/>
    <n v="4"/>
    <s v="Santhosh&amp;Anudeep"/>
    <s v="3h"/>
    <s v="Job Training"/>
    <d v="2018-03-28T00:00:00"/>
    <d v="2018-03-29T00:00:00"/>
    <s v="Planned leave"/>
    <n v="1"/>
    <s v="Harish"/>
    <s v="Amelia"/>
    <s v="George"/>
    <d v="2008-05-24T00:00:00"/>
    <d v="1931-07-13T00:00:00"/>
    <n v="0"/>
    <s v="Better"/>
    <s v="Good"/>
    <s v="Worst"/>
    <s v="Good"/>
    <s v="Worst"/>
  </r>
  <r>
    <n v="798"/>
    <s v="T.Savitha"/>
    <s v="S3163"/>
    <s v="F"/>
    <n v="58"/>
    <s v="IT Services"/>
    <s v="Lisboa"/>
    <s v="Portugal"/>
    <n v="5"/>
    <n v="5"/>
    <n v="2"/>
    <n v="2"/>
    <n v="3.5"/>
    <n v="3.5"/>
    <s v="Hemanth&amp;Salomi"/>
    <s v="3h"/>
    <s v="Soft skills Training"/>
    <d v="2018-03-29T00:00:00"/>
    <d v="2018-03-31T00:00:00"/>
    <s v="Planned leave"/>
    <n v="2"/>
    <s v="Harika"/>
    <s v="Amelia"/>
    <s v="George"/>
    <d v="2008-06-01T00:00:00"/>
    <d v="1931-07-25T00:00:00"/>
    <n v="0"/>
    <s v="Excellent"/>
    <s v="Excellent"/>
    <s v="Bad"/>
    <s v="Better"/>
    <s v="Excellent"/>
  </r>
  <r>
    <n v="799"/>
    <s v="K.Shailaja"/>
    <s v="S3471"/>
    <s v="M"/>
    <n v="58"/>
    <s v="Research and Development"/>
    <s v="Surat"/>
    <s v="India"/>
    <n v="1"/>
    <n v="4"/>
    <n v="1"/>
    <n v="4"/>
    <n v="2.5"/>
    <n v="2.5"/>
    <s v="Sathish&amp;Azim"/>
    <s v="4h"/>
    <s v="Technical skills Training"/>
    <d v="2018-03-30T00:00:00"/>
    <d v="2018-04-03T00:00:00"/>
    <s v="Maternity/Parental leave"/>
    <n v="34"/>
    <s v="David"/>
    <s v="Jacob"/>
    <s v="George"/>
    <d v="2008-06-09T00:00:00"/>
    <d v="1931-08-06T00:00:00"/>
    <n v="0"/>
    <s v="Bad"/>
    <s v="Better"/>
    <s v="Bad"/>
    <s v="Excellent"/>
    <s v="Excellent"/>
  </r>
  <r>
    <n v="800"/>
    <s v="K.Aradhana"/>
    <s v="S3440"/>
    <s v="F"/>
    <n v="56"/>
    <s v="Product Development"/>
    <s v="Madrid"/>
    <s v="Span"/>
    <n v="5"/>
    <n v="4"/>
    <n v="2"/>
    <n v="2"/>
    <n v="3.25"/>
    <n v="3.25"/>
    <s v="Hemanth&amp;Salomi"/>
    <s v="3h"/>
    <s v="Soft skills Training"/>
    <d v="2018-03-31T00:00:00"/>
    <d v="2018-04-04T00:00:00"/>
    <s v="Emergency leave"/>
    <n v="4"/>
    <s v="David"/>
    <s v="Jacob"/>
    <s v="George"/>
    <d v="2008-06-17T00:00:00"/>
    <d v="1931-08-18T00:00:00"/>
    <n v="0"/>
    <s v="Good"/>
    <s v="Bad"/>
    <s v="Excellent"/>
    <s v="Bad"/>
    <s v="Excellent"/>
  </r>
  <r>
    <n v="801"/>
    <s v="P.Soniya"/>
    <s v="S3095"/>
    <s v="F"/>
    <n v="31"/>
    <s v="Product Development"/>
    <s v="Caracas"/>
    <s v="Venizuela"/>
    <n v="4"/>
    <n v="4"/>
    <n v="3"/>
    <n v="4"/>
    <n v="3.75"/>
    <n v="3.75"/>
    <s v="Hemanth&amp;Salomi"/>
    <s v="3h"/>
    <s v="Soft skills Training"/>
    <d v="2018-04-01T00:00:00"/>
    <d v="2018-04-04T00:00:00"/>
    <s v="Emergency leave"/>
    <n v="3"/>
    <s v="Rajesh"/>
    <s v="Isla"/>
    <s v="George"/>
    <d v="2008-06-25T00:00:00"/>
    <d v="1931-08-30T00:00:00"/>
    <n v="0"/>
    <s v="Good"/>
    <s v="Good"/>
    <s v="Worst"/>
    <s v="Bad"/>
    <s v="Worst"/>
  </r>
  <r>
    <n v="802"/>
    <s v="R.Srilatha"/>
    <s v="S3584"/>
    <s v="F"/>
    <n v="32"/>
    <s v="IT Services"/>
    <s v="Mumbai"/>
    <s v="India"/>
    <n v="5"/>
    <n v="2"/>
    <n v="5"/>
    <n v="3"/>
    <n v="3.75"/>
    <n v="3.75"/>
    <s v="Hemanth&amp;Salomi"/>
    <s v="3h"/>
    <s v="Soft skills Training"/>
    <d v="2018-04-02T00:00:00"/>
    <d v="2018-04-06T00:00:00"/>
    <s v="Planned leave"/>
    <n v="4"/>
    <s v="Sathish"/>
    <s v="Charlie"/>
    <s v="George"/>
    <d v="2008-07-03T00:00:00"/>
    <d v="1931-09-11T00:00:00"/>
    <n v="0"/>
    <s v="Better"/>
    <s v="Good"/>
    <s v="Bad"/>
    <s v="Excellent"/>
    <s v="Good"/>
  </r>
  <r>
    <n v="803"/>
    <s v="D.Pavani"/>
    <s v="S3555"/>
    <s v="F"/>
    <n v="21"/>
    <s v="HR"/>
    <s v="Berlin"/>
    <s v="Germany"/>
    <n v="1"/>
    <n v="5"/>
    <n v="5"/>
    <n v="1"/>
    <n v="3"/>
    <n v="3"/>
    <s v="Hemanth&amp;Salomi"/>
    <s v="3h"/>
    <s v="Soft skills Training"/>
    <d v="2018-04-03T00:00:00"/>
    <d v="2018-04-06T00:00:00"/>
    <s v="Planned leave"/>
    <n v="3"/>
    <s v="Azim"/>
    <s v="Jacob"/>
    <s v="George"/>
    <d v="2008-07-11T00:00:00"/>
    <d v="1931-09-23T00:00:00"/>
    <n v="0"/>
    <s v="Better"/>
    <s v="Excellent"/>
    <s v="Good"/>
    <s v="Excellent"/>
    <s v="Worst"/>
  </r>
  <r>
    <n v="804"/>
    <s v="D.Saneertana"/>
    <s v="S3299"/>
    <s v="F"/>
    <n v="43"/>
    <s v="Product Development"/>
    <s v="Mannheim"/>
    <s v="Germany"/>
    <n v="3"/>
    <n v="5"/>
    <n v="2"/>
    <n v="2"/>
    <n v="3"/>
    <n v="3"/>
    <s v="Hemanth&amp;Salomi"/>
    <s v="3h"/>
    <s v="Soft skills Training"/>
    <d v="2018-04-04T00:00:00"/>
    <d v="2018-04-08T00:00:00"/>
    <s v="Planned leave"/>
    <n v="4"/>
    <s v="Hemanth"/>
    <s v="Amelia"/>
    <s v="George"/>
    <d v="2008-07-19T00:00:00"/>
    <d v="1931-10-05T00:00:00"/>
    <n v="0"/>
    <s v="Excellent"/>
    <s v="Excellent"/>
    <s v="Good"/>
    <s v="Worst"/>
    <s v="Excellent"/>
  </r>
  <r>
    <n v="805"/>
    <s v="Ch.Maheshwari"/>
    <s v="S3108"/>
    <s v="F"/>
    <n v="42"/>
    <s v="IT Services"/>
    <s v="Lisboa"/>
    <s v="Portugal"/>
    <n v="5"/>
    <n v="2"/>
    <n v="4"/>
    <n v="4"/>
    <n v="3.75"/>
    <n v="3.75"/>
    <s v="Hemanth&amp;Salomi"/>
    <s v="3h"/>
    <s v="Soft skills Training"/>
    <d v="2018-04-05T00:00:00"/>
    <d v="2018-04-08T00:00:00"/>
    <s v="Emergency leave"/>
    <n v="3"/>
    <s v="Rajesh"/>
    <s v="Isla"/>
    <s v="George"/>
    <d v="2008-07-27T00:00:00"/>
    <d v="1931-10-17T00:00:00"/>
    <n v="0"/>
    <s v="Good"/>
    <s v="Bad"/>
    <s v="Excellent"/>
    <s v="Bad"/>
    <s v="Excellent"/>
  </r>
  <r>
    <n v="806"/>
    <s v="D.Sujatha"/>
    <s v="S3379"/>
    <s v="F"/>
    <n v="29"/>
    <s v="Infrastructures"/>
    <s v="Kolkata"/>
    <s v="India"/>
    <n v="1"/>
    <n v="1"/>
    <n v="4"/>
    <n v="3"/>
    <n v="2.25"/>
    <n v="2.25"/>
    <s v="Sathish&amp;Azim"/>
    <s v="4h"/>
    <s v="Technical skills Training"/>
    <d v="2018-04-06T00:00:00"/>
    <d v="2018-04-07T00:00:00"/>
    <s v="Maternity/Parental leave"/>
    <n v="31"/>
    <s v="Lihar"/>
    <s v="Isla"/>
    <s v="George"/>
    <d v="2008-08-04T00:00:00"/>
    <d v="1931-10-29T00:00:00"/>
    <n v="0"/>
    <s v="Good"/>
    <s v="Excellent"/>
    <s v="Worst"/>
    <s v="Better"/>
    <s v="Better"/>
  </r>
  <r>
    <n v="807"/>
    <s v="D.Jyosna"/>
    <s v="S3184"/>
    <s v="F"/>
    <n v="44"/>
    <s v="Sales and Marketing"/>
    <s v="Varanasi"/>
    <s v="India"/>
    <n v="2"/>
    <n v="3"/>
    <n v="4"/>
    <n v="5"/>
    <n v="3.5"/>
    <n v="3.5"/>
    <s v="Hemanth&amp;Salomi"/>
    <s v="3h"/>
    <s v="Soft skills Training"/>
    <d v="2018-04-07T00:00:00"/>
    <d v="2018-04-08T00:00:00"/>
    <s v="Maternity/Parental leave"/>
    <n v="31"/>
    <s v="Anudeep"/>
    <s v="Charlie"/>
    <s v="George"/>
    <d v="2008-08-12T00:00:00"/>
    <d v="1931-11-10T00:00:00"/>
    <n v="0"/>
    <s v="Good"/>
    <s v="Excellent"/>
    <s v="Good"/>
    <s v="Worst"/>
    <s v="Worst"/>
  </r>
  <r>
    <n v="808"/>
    <s v="B.Srilatha"/>
    <s v="S3077"/>
    <s v="M"/>
    <n v="53"/>
    <s v="HR"/>
    <s v="Mumbai"/>
    <s v="India"/>
    <n v="5"/>
    <n v="4"/>
    <n v="5"/>
    <n v="1"/>
    <n v="3.75"/>
    <n v="3.75"/>
    <s v="Hemanth&amp;Salomi"/>
    <s v="3h"/>
    <s v="Soft skills Training"/>
    <d v="2018-04-08T00:00:00"/>
    <d v="2018-04-15T00:00:00"/>
    <s v="Emergency leave"/>
    <n v="7"/>
    <s v="Lihar"/>
    <s v="Isla"/>
    <s v="George"/>
    <d v="2008-08-20T00:00:00"/>
    <d v="1931-11-22T00:00:00"/>
    <n v="0"/>
    <s v="Better"/>
    <s v="Better"/>
    <s v="Good"/>
    <s v="Good"/>
    <s v="Better"/>
  </r>
  <r>
    <n v="809"/>
    <s v="Ch.Shirisha"/>
    <s v="S3468"/>
    <s v="M"/>
    <n v="33"/>
    <s v="Admin Department"/>
    <s v="Pune"/>
    <s v="India"/>
    <n v="4"/>
    <n v="4"/>
    <n v="2"/>
    <n v="4"/>
    <n v="3.5"/>
    <n v="3.5"/>
    <s v="Hemanth&amp;Salomi"/>
    <s v="3h"/>
    <s v="Soft skills Training"/>
    <d v="2018-04-09T00:00:00"/>
    <d v="2018-04-13T00:00:00"/>
    <s v="Planned leave"/>
    <n v="4"/>
    <s v="Harika"/>
    <s v="Amelia"/>
    <s v="George"/>
    <d v="2008-08-28T00:00:00"/>
    <d v="1931-12-04T00:00:00"/>
    <n v="0"/>
    <s v="Excellent"/>
    <s v="Better"/>
    <s v="Good"/>
    <s v="Bad"/>
    <s v="Good"/>
  </r>
  <r>
    <n v="810"/>
    <s v="D.Saikeertana"/>
    <s v="S3258"/>
    <s v="M"/>
    <n v="33"/>
    <s v="HR"/>
    <s v="Surat"/>
    <s v="India"/>
    <n v="2"/>
    <n v="5"/>
    <n v="3"/>
    <n v="3"/>
    <n v="3.25"/>
    <n v="3.25"/>
    <s v="Hemanth&amp;Salomi"/>
    <s v="3h"/>
    <s v="Soft skills Training"/>
    <d v="2018-04-10T00:00:00"/>
    <d v="2018-04-12T00:00:00"/>
    <s v="Planned leave"/>
    <n v="2"/>
    <s v="Lihar"/>
    <s v="Isla"/>
    <s v="George"/>
    <d v="2008-09-05T00:00:00"/>
    <d v="1931-12-16T00:00:00"/>
    <n v="0"/>
    <s v="Excellent"/>
    <s v="Excellent"/>
    <s v="Better"/>
    <s v="Excellent"/>
    <s v="Worst"/>
  </r>
  <r>
    <n v="811"/>
    <s v="D.Soniya"/>
    <s v="S3339"/>
    <s v="M"/>
    <n v="54"/>
    <s v="Learning and Development"/>
    <s v="Jaipur"/>
    <s v="India"/>
    <n v="2"/>
    <n v="2"/>
    <n v="4"/>
    <n v="4"/>
    <n v="3"/>
    <n v="3"/>
    <s v="Hemanth&amp;Salomi"/>
    <s v="3h"/>
    <s v="Soft skills Training"/>
    <d v="2018-04-11T00:00:00"/>
    <d v="2018-04-12T00:00:00"/>
    <s v="Planned leave"/>
    <n v="1"/>
    <s v="David"/>
    <s v="Jacob"/>
    <s v="George"/>
    <d v="2008-09-13T00:00:00"/>
    <d v="1931-12-28T00:00:00"/>
    <n v="0"/>
    <s v="Excellent"/>
    <s v="Good"/>
    <s v="Excellent"/>
    <s v="Bad"/>
    <s v="Worst"/>
  </r>
  <r>
    <n v="812"/>
    <s v="D.Gangajala"/>
    <s v="S3343"/>
    <s v="M"/>
    <n v="42"/>
    <s v="HR"/>
    <s v="Caracas"/>
    <s v="Venizuela"/>
    <n v="5"/>
    <n v="3"/>
    <n v="1"/>
    <n v="3"/>
    <n v="3"/>
    <n v="3"/>
    <s v="Hemanth&amp;Salomi"/>
    <s v="3h"/>
    <s v="Soft skills Training"/>
    <d v="2018-04-12T00:00:00"/>
    <d v="2018-04-13T00:00:00"/>
    <s v="Planned leave"/>
    <n v="1"/>
    <s v="David"/>
    <s v="Jacob"/>
    <s v="George"/>
    <d v="2008-09-21T00:00:00"/>
    <d v="1932-01-09T00:00:00"/>
    <n v="0"/>
    <s v="Bad"/>
    <s v="Good"/>
    <s v="Excellent"/>
    <s v="Bad"/>
    <s v="Worst"/>
  </r>
  <r>
    <n v="813"/>
    <s v="D.Deepthi"/>
    <s v="S3088"/>
    <s v="F"/>
    <n v="40"/>
    <s v="Sales and Marketing"/>
    <s v="Walla"/>
    <s v="Poland"/>
    <n v="5"/>
    <n v="5"/>
    <n v="5"/>
    <n v="2"/>
    <n v="4.25"/>
    <n v="4.25"/>
    <s v="Santhosh&amp;Anudeep"/>
    <s v="3h"/>
    <s v="Job Training"/>
    <d v="2018-04-13T00:00:00"/>
    <d v="2018-04-20T00:00:00"/>
    <s v="Planned leave"/>
    <n v="7"/>
    <s v="Santhosh"/>
    <s v="Harry"/>
    <s v="George"/>
    <d v="2008-09-29T00:00:00"/>
    <d v="1932-01-21T00:00:00"/>
    <n v="0"/>
    <s v="Excellent"/>
    <s v="Worst"/>
    <s v="Better"/>
    <s v="Better"/>
    <s v="Worst"/>
  </r>
  <r>
    <n v="814"/>
    <s v="D.Ravali"/>
    <s v="S3237"/>
    <s v="M"/>
    <n v="25"/>
    <s v="Infrastructures"/>
    <s v="New Delhi"/>
    <s v="India"/>
    <n v="3"/>
    <n v="4"/>
    <n v="3"/>
    <n v="3"/>
    <n v="3.25"/>
    <n v="3.25"/>
    <s v="Hemanth&amp;Salomi"/>
    <s v="3h"/>
    <s v="Soft skills Training"/>
    <d v="2018-04-14T00:00:00"/>
    <d v="2018-04-18T00:00:00"/>
    <s v="Maternity/Parental leave"/>
    <n v="34"/>
    <s v="Arundathi"/>
    <s v="Jacob"/>
    <s v="George"/>
    <d v="2008-10-07T00:00:00"/>
    <d v="1932-02-02T00:00:00"/>
    <n v="0"/>
    <s v="Excellent"/>
    <s v="Excellent"/>
    <s v="Good"/>
    <s v="Bad"/>
    <s v="Worst"/>
  </r>
  <r>
    <n v="815"/>
    <s v="D.Roja"/>
    <s v="S3164"/>
    <s v="F"/>
    <n v="45"/>
    <s v="IT Services"/>
    <s v="Surat"/>
    <s v="India"/>
    <n v="1"/>
    <n v="1"/>
    <n v="4"/>
    <n v="1"/>
    <n v="1.75"/>
    <n v="1.75"/>
    <s v="Sathish&amp;Azim"/>
    <s v="4h"/>
    <s v="Technical skills Training"/>
    <d v="2018-04-15T00:00:00"/>
    <d v="2018-04-21T00:00:00"/>
    <s v="Maternity/Parental leave"/>
    <n v="36"/>
    <s v="David"/>
    <s v="Jacob"/>
    <s v="George"/>
    <d v="2008-10-15T00:00:00"/>
    <d v="1932-02-14T00:00:00"/>
    <n v="0"/>
    <s v="Better"/>
    <s v="Worst"/>
    <s v="Better"/>
    <s v="Good"/>
    <s v="Better"/>
  </r>
  <r>
    <n v="816"/>
    <s v="D.Soundrya"/>
    <s v="S3224"/>
    <s v="M"/>
    <n v="36"/>
    <s v="Admin Department"/>
    <s v="Berlin"/>
    <s v="Germany"/>
    <n v="3"/>
    <n v="4"/>
    <n v="4"/>
    <n v="2"/>
    <n v="3.25"/>
    <n v="3.25"/>
    <s v="Hemanth&amp;Salomi"/>
    <s v="3h"/>
    <s v="Soft skills Training"/>
    <d v="2018-04-16T00:00:00"/>
    <d v="2018-04-17T00:00:00"/>
    <s v="Planned leave"/>
    <n v="1"/>
    <s v="David"/>
    <s v="Jacob"/>
    <s v="George"/>
    <d v="2008-10-23T00:00:00"/>
    <d v="1932-02-26T00:00:00"/>
    <n v="0"/>
    <s v="Excellent"/>
    <s v="Good"/>
    <s v="Good"/>
    <s v="Better"/>
    <s v="Excellent"/>
  </r>
  <r>
    <n v="817"/>
    <s v="E.Maheshwari"/>
    <s v="S3564"/>
    <s v="M"/>
    <n v="50"/>
    <s v="IT Services"/>
    <s v="New Delhi"/>
    <s v="India"/>
    <n v="5"/>
    <n v="3"/>
    <n v="4"/>
    <n v="4"/>
    <n v="4"/>
    <n v="4"/>
    <s v="Santhosh&amp;Anudeep"/>
    <s v="3h"/>
    <s v="Job Training"/>
    <d v="2018-04-17T00:00:00"/>
    <d v="2018-04-20T00:00:00"/>
    <s v="Planned leave"/>
    <n v="3"/>
    <s v="Sathish"/>
    <s v="Charlie"/>
    <s v="George"/>
    <d v="2008-10-31T00:00:00"/>
    <d v="1932-03-09T00:00:00"/>
    <n v="0"/>
    <s v="Better"/>
    <s v="Worst"/>
    <s v="Excellent"/>
    <s v="Better"/>
    <s v="Excellent"/>
  </r>
  <r>
    <n v="818"/>
    <s v="G.Naveena"/>
    <s v="S3201"/>
    <s v="F"/>
    <n v="22"/>
    <s v="Admin Department"/>
    <s v="Lisboa"/>
    <s v="Portugal"/>
    <n v="1"/>
    <n v="3"/>
    <n v="5"/>
    <n v="5"/>
    <n v="3.5"/>
    <n v="3.5"/>
    <s v="Hemanth&amp;Salomi"/>
    <s v="3h"/>
    <s v="Soft skills Training"/>
    <d v="2018-04-18T00:00:00"/>
    <d v="2018-04-19T00:00:00"/>
    <s v="Maternity/Parental leave"/>
    <n v="31"/>
    <s v="Hemanth"/>
    <s v="Amelia"/>
    <s v="George"/>
    <d v="2008-11-08T00:00:00"/>
    <d v="1932-03-21T00:00:00"/>
    <n v="0"/>
    <s v="Excellent"/>
    <s v="Better"/>
    <s v="Bad"/>
    <s v="Better"/>
    <s v="Excellent"/>
  </r>
  <r>
    <n v="819"/>
    <s v="G.Rajyalaxmi"/>
    <s v="S3508"/>
    <s v="F"/>
    <n v="27"/>
    <s v="Security and Transport"/>
    <s v="Bengalore"/>
    <s v="India"/>
    <n v="4"/>
    <n v="5"/>
    <n v="1"/>
    <n v="1"/>
    <n v="2.75"/>
    <n v="2.75"/>
    <s v="Sathish&amp;Azim"/>
    <s v="4h"/>
    <s v="Technical skills Training"/>
    <d v="2018-04-19T00:00:00"/>
    <d v="2018-04-26T00:00:00"/>
    <s v="Emergency leave"/>
    <n v="7"/>
    <s v="Harika"/>
    <s v="Amelia"/>
    <s v="George"/>
    <d v="2008-11-16T00:00:00"/>
    <d v="1932-04-02T00:00:00"/>
    <n v="0"/>
    <s v="Excellent"/>
    <s v="Better"/>
    <s v="Excellent"/>
    <s v="Good"/>
    <s v="Bad"/>
  </r>
  <r>
    <n v="820"/>
    <s v="G.Ramya"/>
    <s v="S3493"/>
    <s v="M"/>
    <n v="36"/>
    <s v="Research and Development"/>
    <s v="London"/>
    <s v="UK"/>
    <n v="3"/>
    <n v="4"/>
    <n v="3"/>
    <n v="1"/>
    <n v="2.75"/>
    <n v="2.75"/>
    <s v="Sathish&amp;Azim"/>
    <s v="4h"/>
    <s v="Technical skills Training"/>
    <d v="2018-04-20T00:00:00"/>
    <d v="2018-04-21T00:00:00"/>
    <s v="Maternity/Parental leave"/>
    <n v="31"/>
    <s v="Santhosh"/>
    <s v="Harry"/>
    <s v="George"/>
    <d v="2008-11-24T00:00:00"/>
    <d v="1932-04-14T00:00:00"/>
    <n v="0"/>
    <s v="Excellent"/>
    <s v="Good"/>
    <s v="Bad"/>
    <s v="Good"/>
    <s v="Better"/>
  </r>
  <r>
    <n v="821"/>
    <s v="J.Nirosha"/>
    <s v="S3334"/>
    <s v="M"/>
    <n v="54"/>
    <s v="Sales and Marketing"/>
    <s v="London"/>
    <s v="UK"/>
    <n v="1"/>
    <n v="4"/>
    <n v="3"/>
    <n v="5"/>
    <n v="3.25"/>
    <n v="3.25"/>
    <s v="Hemanth&amp;Salomi"/>
    <s v="3h"/>
    <s v="Soft skills Training"/>
    <d v="2018-04-21T00:00:00"/>
    <d v="2018-04-24T00:00:00"/>
    <s v="Planned leave"/>
    <n v="3"/>
    <s v="Santhosh"/>
    <s v="Harry"/>
    <s v="George"/>
    <d v="2008-12-02T00:00:00"/>
    <d v="1932-04-26T00:00:00"/>
    <n v="0"/>
    <s v="Worst"/>
    <s v="Worst"/>
    <s v="Better"/>
    <s v="Better"/>
    <s v="Good"/>
  </r>
  <r>
    <n v="822"/>
    <s v="K.Kalyani"/>
    <s v="S3197"/>
    <s v="M"/>
    <n v="27"/>
    <s v="Learning and Development"/>
    <s v="Lisboa"/>
    <s v="Portugal"/>
    <n v="4"/>
    <n v="5"/>
    <n v="5"/>
    <n v="1"/>
    <n v="3.75"/>
    <n v="3.75"/>
    <s v="Hemanth&amp;Salomi"/>
    <s v="3h"/>
    <s v="Soft skills Training"/>
    <d v="2018-04-22T00:00:00"/>
    <d v="2018-04-28T00:00:00"/>
    <s v="Planned leave"/>
    <n v="6"/>
    <s v="Harika"/>
    <s v="Amelia"/>
    <s v="George"/>
    <d v="2008-12-10T00:00:00"/>
    <d v="1932-05-08T00:00:00"/>
    <n v="0"/>
    <s v="Worst"/>
    <s v="Bad"/>
    <s v="Bad"/>
    <s v="Good"/>
    <s v="Worst"/>
  </r>
  <r>
    <n v="823"/>
    <s v="K.Naveena"/>
    <s v="S3320"/>
    <s v="M"/>
    <n v="54"/>
    <s v="Admin Department"/>
    <s v="Bengalore"/>
    <s v="India"/>
    <n v="3"/>
    <n v="3"/>
    <n v="2"/>
    <n v="1"/>
    <n v="2.25"/>
    <n v="2.25"/>
    <s v="Sathish&amp;Azim"/>
    <s v="4h"/>
    <s v="Technical skills Training"/>
    <d v="2018-04-23T00:00:00"/>
    <d v="2018-04-29T00:00:00"/>
    <s v="Emergency leave"/>
    <n v="6"/>
    <s v="Harish"/>
    <s v="Amelia"/>
    <s v="George"/>
    <d v="2008-12-18T00:00:00"/>
    <d v="1932-05-20T00:00:00"/>
    <n v="0"/>
    <s v="Good"/>
    <s v="Better"/>
    <s v="Worst"/>
    <s v="Good"/>
    <s v="Worst"/>
  </r>
  <r>
    <n v="824"/>
    <s v="K.Srilatha"/>
    <s v="S3585"/>
    <s v="F"/>
    <n v="41"/>
    <s v="Research and Development"/>
    <s v="Lisboa"/>
    <s v="Portugal"/>
    <n v="4"/>
    <n v="1"/>
    <n v="1"/>
    <n v="4"/>
    <n v="2.5"/>
    <n v="2.5"/>
    <s v="Sathish&amp;Azim"/>
    <s v="4h"/>
    <s v="Technical skills Training"/>
    <d v="2018-04-24T00:00:00"/>
    <d v="2018-04-30T00:00:00"/>
    <s v="Maternity/Parental leave"/>
    <n v="36"/>
    <s v="Aneela"/>
    <s v="Charlie"/>
    <s v="George"/>
    <d v="2008-12-26T00:00:00"/>
    <d v="1932-06-01T00:00:00"/>
    <n v="0"/>
    <s v="Bad"/>
    <s v="Bad"/>
    <s v="Good"/>
    <s v="Better"/>
    <s v="Good"/>
  </r>
  <r>
    <n v="825"/>
    <s v="K.Sumalatha"/>
    <s v="S3420"/>
    <s v="F"/>
    <n v="38"/>
    <s v="IT Services"/>
    <s v="Berlin"/>
    <s v="Germany"/>
    <n v="1"/>
    <n v="4"/>
    <n v="3"/>
    <n v="2"/>
    <n v="2.5"/>
    <n v="2.5"/>
    <s v="Sathish&amp;Azim"/>
    <s v="4h"/>
    <s v="Technical skills Training"/>
    <d v="2018-04-25T00:00:00"/>
    <d v="2018-04-27T00:00:00"/>
    <s v="Emergency leave"/>
    <n v="2"/>
    <s v="Harish"/>
    <s v="Amelia"/>
    <s v="George"/>
    <d v="2009-01-03T00:00:00"/>
    <d v="1932-06-13T00:00:00"/>
    <n v="0"/>
    <s v="Better"/>
    <s v="Good"/>
    <s v="Excellent"/>
    <s v="Better"/>
    <s v="Better"/>
  </r>
  <r>
    <n v="826"/>
    <s v="K.Rasagna"/>
    <s v="S3100"/>
    <s v="F"/>
    <n v="40"/>
    <s v="Research and Development"/>
    <s v="Varanasi"/>
    <s v="India"/>
    <n v="3"/>
    <n v="4"/>
    <n v="2"/>
    <n v="1"/>
    <n v="2.5"/>
    <n v="2.5"/>
    <s v="Sathish&amp;Azim"/>
    <s v="4h"/>
    <s v="Technical skills Training"/>
    <d v="2018-04-26T00:00:00"/>
    <d v="2018-05-02T00:00:00"/>
    <s v="Emergency leave"/>
    <n v="6"/>
    <s v="Aneela"/>
    <s v="Charlie"/>
    <s v="George"/>
    <d v="2009-01-11T00:00:00"/>
    <d v="1932-06-25T00:00:00"/>
    <n v="0"/>
    <s v="Worst"/>
    <s v="Excellent"/>
    <s v="Better"/>
    <s v="Worst"/>
    <s v="Bad"/>
  </r>
  <r>
    <n v="827"/>
    <s v="L.Priyanka"/>
    <s v="S3115"/>
    <s v="M"/>
    <n v="41"/>
    <s v="Research and Development"/>
    <s v="Luknow"/>
    <s v="India"/>
    <n v="1"/>
    <n v="5"/>
    <n v="2"/>
    <n v="1"/>
    <n v="2.25"/>
    <n v="2.25"/>
    <s v="Sathish&amp;Azim"/>
    <s v="4h"/>
    <s v="Technical skills Training"/>
    <d v="2018-04-27T00:00:00"/>
    <d v="2018-04-29T00:00:00"/>
    <s v="Maternity/Parental leave"/>
    <n v="32"/>
    <s v="Hemanth"/>
    <s v="Amelia"/>
    <s v="George"/>
    <d v="2009-01-19T00:00:00"/>
    <d v="1932-07-07T00:00:00"/>
    <n v="0"/>
    <s v="Worst"/>
    <s v="Bad"/>
    <s v="Excellent"/>
    <s v="Bad"/>
    <s v="Worst"/>
  </r>
  <r>
    <n v="828"/>
    <s v="M.Ganga"/>
    <s v="S3531"/>
    <s v="M"/>
    <n v="56"/>
    <s v="Product Development"/>
    <s v="Pune"/>
    <s v="India"/>
    <n v="5"/>
    <n v="3"/>
    <n v="5"/>
    <n v="1"/>
    <n v="3.5"/>
    <n v="3.5"/>
    <s v="Hemanth&amp;Salomi"/>
    <s v="3h"/>
    <s v="Soft skills Training"/>
    <d v="2018-04-28T00:00:00"/>
    <d v="2018-04-30T00:00:00"/>
    <s v="Emergency leave"/>
    <n v="2"/>
    <s v="Sathish"/>
    <s v="Charlie"/>
    <s v="George"/>
    <d v="2009-01-27T00:00:00"/>
    <d v="1932-07-19T00:00:00"/>
    <n v="0"/>
    <s v="Excellent"/>
    <s v="Better"/>
    <s v="Bad"/>
    <s v="Worst"/>
    <s v="Bad"/>
  </r>
  <r>
    <n v="829"/>
    <s v="M.Goura"/>
    <s v="S3277"/>
    <s v="F"/>
    <n v="25"/>
    <s v="Research and Development"/>
    <s v="Walla"/>
    <s v="Poland"/>
    <n v="5"/>
    <n v="2"/>
    <n v="1"/>
    <n v="4"/>
    <n v="3"/>
    <n v="3"/>
    <s v="Hemanth&amp;Salomi"/>
    <s v="3h"/>
    <s v="Soft skills Training"/>
    <d v="2018-04-29T00:00:00"/>
    <d v="2018-05-02T00:00:00"/>
    <s v="Planned leave"/>
    <n v="3"/>
    <s v="Rishitha"/>
    <s v="Isla"/>
    <s v="George"/>
    <d v="2009-02-04T00:00:00"/>
    <d v="1932-07-31T00:00:00"/>
    <n v="0"/>
    <s v="Good"/>
    <s v="Better"/>
    <s v="Better"/>
    <s v="Bad"/>
    <s v="Worst"/>
  </r>
  <r>
    <n v="830"/>
    <s v="P.Sony"/>
    <s v="S3387"/>
    <s v="F"/>
    <n v="22"/>
    <s v="Product Development"/>
    <s v="Chennai"/>
    <s v="India"/>
    <n v="1"/>
    <n v="4"/>
    <n v="5"/>
    <n v="2"/>
    <n v="3"/>
    <n v="3"/>
    <s v="Hemanth&amp;Salomi"/>
    <s v="3h"/>
    <s v="Soft skills Training"/>
    <d v="2018-04-30T00:00:00"/>
    <d v="2018-05-01T00:00:00"/>
    <s v="Planned leave"/>
    <n v="1"/>
    <s v="Arundathi"/>
    <s v="Jacob"/>
    <s v="George"/>
    <d v="2009-02-12T00:00:00"/>
    <d v="1932-08-12T00:00:00"/>
    <n v="0"/>
    <s v="Good"/>
    <s v="Excellent"/>
    <s v="Excellent"/>
    <s v="Good"/>
    <s v="Good"/>
  </r>
  <r>
    <n v="831"/>
    <s v="R.Shirisha"/>
    <s v="S3322"/>
    <s v="M"/>
    <n v="54"/>
    <s v="Research and Development"/>
    <s v="Lisboa"/>
    <s v="Portugal"/>
    <n v="3"/>
    <n v="5"/>
    <n v="4"/>
    <n v="3"/>
    <n v="3.75"/>
    <n v="3.75"/>
    <s v="Hemanth&amp;Salomi"/>
    <s v="3h"/>
    <s v="Soft skills Training"/>
    <d v="2018-05-01T00:00:00"/>
    <d v="2018-05-08T00:00:00"/>
    <s v="Maternity/Parental leave"/>
    <n v="37"/>
    <s v="Rajesh"/>
    <s v="Isla"/>
    <s v="George"/>
    <d v="2009-02-20T00:00:00"/>
    <d v="1932-08-24T00:00:00"/>
    <n v="0"/>
    <s v="Bad"/>
    <s v="Worst"/>
    <s v="Good"/>
    <s v="Better"/>
    <s v="Bad"/>
  </r>
  <r>
    <n v="832"/>
    <s v="R.Soujanya"/>
    <s v="S3031"/>
    <s v="M"/>
    <n v="39"/>
    <s v="HR"/>
    <s v="Varanasi"/>
    <s v="India"/>
    <n v="2"/>
    <n v="2"/>
    <n v="2"/>
    <n v="5"/>
    <n v="2.75"/>
    <n v="2.75"/>
    <s v="Sathish&amp;Azim"/>
    <s v="4h"/>
    <s v="Technical skills Training"/>
    <d v="2018-05-02T00:00:00"/>
    <d v="2018-05-03T00:00:00"/>
    <s v="Maternity/Parental leave"/>
    <n v="31"/>
    <s v="Hemanth"/>
    <s v="Amelia"/>
    <s v="George"/>
    <d v="2009-02-28T00:00:00"/>
    <d v="1932-09-05T00:00:00"/>
    <n v="0"/>
    <s v="Worst"/>
    <s v="Worst"/>
    <s v="Good"/>
    <s v="Better"/>
    <s v="Excellent"/>
  </r>
  <r>
    <n v="833"/>
    <s v="S.Lavanya"/>
    <s v="S3227"/>
    <s v="F"/>
    <n v="57"/>
    <s v="Accounts and Finance"/>
    <s v="Kolkata"/>
    <s v="India"/>
    <n v="5"/>
    <n v="4"/>
    <n v="3"/>
    <n v="3"/>
    <n v="3.75"/>
    <n v="3.75"/>
    <s v="Hemanth&amp;Salomi"/>
    <s v="3h"/>
    <s v="Soft skills Training"/>
    <d v="2018-05-03T00:00:00"/>
    <d v="2018-05-05T00:00:00"/>
    <s v="Planned leave"/>
    <n v="2"/>
    <s v="Rishitha"/>
    <s v="Isla"/>
    <s v="George"/>
    <d v="2009-03-08T00:00:00"/>
    <d v="1932-09-17T00:00:00"/>
    <n v="0"/>
    <s v="Excellent"/>
    <s v="Excellent"/>
    <s v="Good"/>
    <s v="Bad"/>
    <s v="Bad"/>
  </r>
  <r>
    <n v="834"/>
    <s v="S.Suvarna"/>
    <s v="S3582"/>
    <s v="M"/>
    <n v="44"/>
    <s v="Learning and Development"/>
    <s v="Chennai"/>
    <s v="India"/>
    <n v="1"/>
    <n v="2"/>
    <n v="5"/>
    <n v="2"/>
    <n v="2.5"/>
    <n v="2.5"/>
    <s v="Sathish&amp;Azim"/>
    <s v="4h"/>
    <s v="Technical skills Training"/>
    <d v="2018-05-04T00:00:00"/>
    <d v="2018-05-08T00:00:00"/>
    <s v="Emergency leave"/>
    <n v="4"/>
    <s v="Harish"/>
    <s v="Amelia"/>
    <s v="George"/>
    <d v="2009-03-16T00:00:00"/>
    <d v="1932-09-29T00:00:00"/>
    <n v="0"/>
    <s v="Good"/>
    <s v="Better"/>
    <s v="Better"/>
    <s v="Better"/>
    <s v="Good"/>
  </r>
  <r>
    <n v="835"/>
    <s v="T.Sandhyarani"/>
    <s v="S3393"/>
    <s v="F"/>
    <n v="54"/>
    <s v="Product Development"/>
    <s v="Kochi"/>
    <s v="India"/>
    <n v="5"/>
    <n v="4"/>
    <n v="4"/>
    <n v="2"/>
    <n v="3.75"/>
    <n v="3.75"/>
    <s v="Hemanth&amp;Salomi"/>
    <s v="3h"/>
    <s v="Soft skills Training"/>
    <d v="2018-05-05T00:00:00"/>
    <d v="2018-05-11T00:00:00"/>
    <s v="Emergency leave"/>
    <n v="6"/>
    <s v="Arundathi"/>
    <s v="Jacob"/>
    <s v="George"/>
    <d v="2009-03-24T00:00:00"/>
    <d v="1932-10-11T00:00:00"/>
    <n v="0"/>
    <s v="Worst"/>
    <s v="Excellent"/>
    <s v="Excellent"/>
    <s v="Excellent"/>
    <s v="Excellent"/>
  </r>
  <r>
    <n v="836"/>
    <s v="T.Rajitha"/>
    <s v="S3591"/>
    <s v="F"/>
    <n v="30"/>
    <s v="IT Services"/>
    <s v="Bengalore"/>
    <s v="India"/>
    <n v="1"/>
    <n v="2"/>
    <n v="3"/>
    <n v="4"/>
    <n v="2.5"/>
    <n v="2.5"/>
    <s v="Sathish&amp;Azim"/>
    <s v="4h"/>
    <s v="Technical skills Training"/>
    <d v="2018-05-06T00:00:00"/>
    <d v="2018-05-09T00:00:00"/>
    <s v="Maternity/Parental leave"/>
    <n v="33"/>
    <s v="Santhosh"/>
    <s v="Harry"/>
    <s v="George"/>
    <d v="2009-04-01T00:00:00"/>
    <d v="1932-10-23T00:00:00"/>
    <n v="0"/>
    <s v="Better"/>
    <s v="Bad"/>
    <s v="Good"/>
    <s v="Bad"/>
    <s v="Good"/>
  </r>
  <r>
    <n v="837"/>
    <s v="A.Sindhuja"/>
    <s v="S3102"/>
    <s v="F"/>
    <n v="40"/>
    <s v="Learning and Development"/>
    <s v="Kolkata"/>
    <s v="India"/>
    <n v="5"/>
    <n v="4"/>
    <n v="4"/>
    <n v="4"/>
    <n v="4.25"/>
    <n v="4.25"/>
    <s v="Santhosh&amp;Anudeep"/>
    <s v="3h"/>
    <s v="Job Training"/>
    <d v="2018-05-07T00:00:00"/>
    <d v="2018-05-10T00:00:00"/>
    <s v="Planned leave"/>
    <n v="3"/>
    <s v="Azim"/>
    <s v="Jacob"/>
    <s v="George"/>
    <d v="2009-04-09T00:00:00"/>
    <d v="1932-11-04T00:00:00"/>
    <n v="0"/>
    <s v="Excellent"/>
    <s v="Better"/>
    <s v="Bad"/>
    <s v="Worst"/>
    <s v="Good"/>
  </r>
  <r>
    <n v="838"/>
    <s v="A.Pranaya"/>
    <s v="S3156"/>
    <s v="M"/>
    <n v="37"/>
    <s v="Infrastructures"/>
    <s v="Bhopal"/>
    <s v="India"/>
    <n v="3"/>
    <n v="1"/>
    <n v="1"/>
    <n v="1"/>
    <n v="1.5"/>
    <n v="1.5"/>
    <s v="Sathish&amp;Azim"/>
    <s v="4h"/>
    <s v="Technical skills Training"/>
    <d v="2018-05-08T00:00:00"/>
    <d v="2018-05-13T00:00:00"/>
    <s v="Maternity/Parental leave"/>
    <n v="35"/>
    <s v="Salomi"/>
    <s v="Harry"/>
    <s v="George"/>
    <d v="2009-04-17T00:00:00"/>
    <d v="1932-11-16T00:00:00"/>
    <n v="0"/>
    <s v="Excellent"/>
    <s v="Bad"/>
    <s v="Good"/>
    <s v="Worst"/>
    <s v="Better"/>
  </r>
  <r>
    <n v="839"/>
    <s v="B.Srujana"/>
    <s v="S3534"/>
    <s v="M"/>
    <n v="48"/>
    <s v="Research and Development"/>
    <s v="Pune"/>
    <s v="India"/>
    <n v="3"/>
    <n v="5"/>
    <n v="2"/>
    <n v="3"/>
    <n v="3.25"/>
    <n v="3.25"/>
    <s v="Hemanth&amp;Salomi"/>
    <s v="3h"/>
    <s v="Soft skills Training"/>
    <d v="2018-05-09T00:00:00"/>
    <d v="2018-05-13T00:00:00"/>
    <s v="Emergency leave"/>
    <n v="4"/>
    <s v="Rishitha"/>
    <s v="Isla"/>
    <s v="George"/>
    <d v="2009-04-25T00:00:00"/>
    <d v="1932-11-28T00:00:00"/>
    <n v="0"/>
    <s v="Worst"/>
    <s v="Bad"/>
    <s v="Bad"/>
    <s v="Excellent"/>
    <s v="Bad"/>
  </r>
  <r>
    <n v="840"/>
    <s v="B.Chamanthi"/>
    <s v="S3515"/>
    <s v="F"/>
    <n v="30"/>
    <s v="Learning and Development"/>
    <s v="Mumbai"/>
    <s v="India"/>
    <n v="5"/>
    <n v="2"/>
    <n v="2"/>
    <n v="5"/>
    <n v="3.5"/>
    <n v="3.5"/>
    <s v="Hemanth&amp;Salomi"/>
    <s v="3h"/>
    <s v="Soft skills Training"/>
    <d v="2018-05-10T00:00:00"/>
    <d v="2018-05-12T00:00:00"/>
    <s v="Maternity/Parental leave"/>
    <n v="32"/>
    <s v="Rishitha"/>
    <s v="Isla"/>
    <s v="George"/>
    <d v="2009-05-03T00:00:00"/>
    <d v="1932-12-10T00:00:00"/>
    <n v="0"/>
    <s v="Bad"/>
    <s v="Bad"/>
    <s v="Bad"/>
    <s v="Worst"/>
    <s v="Bad"/>
  </r>
  <r>
    <n v="841"/>
    <s v="D.Mounika"/>
    <s v="S3538"/>
    <s v="M"/>
    <n v="31"/>
    <s v="Learning and Development"/>
    <s v="Mannheim"/>
    <s v="Germany"/>
    <n v="2"/>
    <n v="1"/>
    <n v="2"/>
    <n v="3"/>
    <n v="2"/>
    <n v="2"/>
    <s v="Sathish&amp;Azim"/>
    <s v="4h"/>
    <s v="Technical skills Training"/>
    <d v="2018-05-11T00:00:00"/>
    <d v="2018-05-16T00:00:00"/>
    <s v="Maternity/Parental leave"/>
    <n v="35"/>
    <s v="Sathish"/>
    <s v="Charlie"/>
    <s v="George"/>
    <d v="2009-05-11T00:00:00"/>
    <d v="1932-12-22T00:00:00"/>
    <n v="0"/>
    <s v="Bad"/>
    <s v="Bad"/>
    <s v="Bad"/>
    <s v="Excellent"/>
    <s v="Bad"/>
  </r>
  <r>
    <n v="842"/>
    <s v="D.Anjali"/>
    <s v="S3121"/>
    <s v="F"/>
    <n v="22"/>
    <s v="Product Development"/>
    <s v="Bhopal"/>
    <s v="India"/>
    <n v="1"/>
    <n v="3"/>
    <n v="1"/>
    <n v="1"/>
    <n v="1.5"/>
    <n v="1.5"/>
    <s v="Sathish&amp;Azim"/>
    <s v="4h"/>
    <s v="Technical skills Training"/>
    <d v="2018-05-12T00:00:00"/>
    <d v="2018-05-19T00:00:00"/>
    <s v="Emergency leave"/>
    <n v="7"/>
    <s v="Salomi"/>
    <s v="Harry"/>
    <s v="George"/>
    <d v="2009-05-19T00:00:00"/>
    <d v="1933-01-03T00:00:00"/>
    <n v="0"/>
    <s v="Better"/>
    <s v="Better"/>
    <s v="Better"/>
    <s v="Good"/>
    <s v="Better"/>
  </r>
  <r>
    <n v="843"/>
    <s v="G.Sony"/>
    <s v="S3380"/>
    <s v="F"/>
    <n v="23"/>
    <s v="Learning and Development"/>
    <s v="Luknow"/>
    <s v="India"/>
    <n v="3"/>
    <n v="4"/>
    <n v="1"/>
    <n v="4"/>
    <n v="3"/>
    <n v="3"/>
    <s v="Hemanth&amp;Salomi"/>
    <s v="3h"/>
    <s v="Soft skills Training"/>
    <d v="2018-05-13T00:00:00"/>
    <d v="2018-05-15T00:00:00"/>
    <s v="Maternity/Parental leave"/>
    <n v="32"/>
    <s v="Azim"/>
    <s v="Jacob"/>
    <s v="George"/>
    <d v="2009-05-27T00:00:00"/>
    <d v="1933-01-15T00:00:00"/>
    <n v="0"/>
    <s v="Excellent"/>
    <s v="Good"/>
    <s v="Better"/>
    <s v="Excellent"/>
    <s v="Excellent"/>
  </r>
  <r>
    <n v="844"/>
    <s v="G.Shobharani"/>
    <s v="S3495"/>
    <s v="F"/>
    <n v="57"/>
    <s v="HR"/>
    <s v="Mumbai"/>
    <s v="India"/>
    <n v="3"/>
    <n v="2"/>
    <n v="4"/>
    <n v="1"/>
    <n v="2.5"/>
    <n v="2.5"/>
    <s v="Sathish&amp;Azim"/>
    <s v="4h"/>
    <s v="Technical skills Training"/>
    <d v="2018-05-14T00:00:00"/>
    <d v="2018-05-21T00:00:00"/>
    <s v="Emergency leave"/>
    <n v="7"/>
    <s v="Lihar"/>
    <s v="Isla"/>
    <s v="George"/>
    <d v="2009-06-04T00:00:00"/>
    <d v="1933-01-27T00:00:00"/>
    <n v="0"/>
    <s v="Worst"/>
    <s v="Better"/>
    <s v="Better"/>
    <s v="Better"/>
    <s v="Excellent"/>
  </r>
  <r>
    <n v="845"/>
    <s v="J.Manisha"/>
    <s v="S3039"/>
    <s v="F"/>
    <n v="43"/>
    <s v="Product Development"/>
    <s v="Hyderabad"/>
    <s v="India"/>
    <n v="1"/>
    <n v="2"/>
    <n v="1"/>
    <n v="3"/>
    <n v="1.75"/>
    <n v="1.75"/>
    <s v="Sathish&amp;Azim"/>
    <s v="4h"/>
    <s v="Technical skills Training"/>
    <d v="2018-05-15T00:00:00"/>
    <d v="2018-05-22T00:00:00"/>
    <s v="Emergency leave"/>
    <n v="7"/>
    <s v="Lihar"/>
    <s v="Isla"/>
    <s v="George"/>
    <d v="2009-06-12T00:00:00"/>
    <d v="1933-02-08T00:00:00"/>
    <n v="0"/>
    <s v="Excellent"/>
    <s v="Good"/>
    <s v="Bad"/>
    <s v="Bad"/>
    <s v="Worst"/>
  </r>
  <r>
    <n v="846"/>
    <s v="K.Prathyusha"/>
    <s v="S3027"/>
    <s v="M"/>
    <n v="51"/>
    <s v="Research and Development"/>
    <s v="Pune"/>
    <s v="India"/>
    <n v="2"/>
    <n v="3"/>
    <n v="4"/>
    <n v="4"/>
    <n v="3.25"/>
    <n v="3.25"/>
    <s v="Hemanth&amp;Salomi"/>
    <s v="3h"/>
    <s v="Soft skills Training"/>
    <d v="2018-05-16T00:00:00"/>
    <d v="2018-05-18T00:00:00"/>
    <s v="Planned leave"/>
    <n v="2"/>
    <s v="David"/>
    <s v="Jacob"/>
    <s v="George"/>
    <d v="2009-06-20T00:00:00"/>
    <d v="1933-02-20T00:00:00"/>
    <n v="0"/>
    <s v="Good"/>
    <s v="Good"/>
    <s v="Better"/>
    <s v="Better"/>
    <s v="Worst"/>
  </r>
  <r>
    <n v="847"/>
    <s v="K.Tejaswi"/>
    <s v="S3427"/>
    <s v="F"/>
    <n v="24"/>
    <s v="Research and Development"/>
    <s v="Surat"/>
    <s v="India"/>
    <n v="4"/>
    <n v="4"/>
    <n v="3"/>
    <n v="3"/>
    <n v="3.5"/>
    <n v="3.5"/>
    <s v="Hemanth&amp;Salomi"/>
    <s v="3h"/>
    <s v="Soft skills Training"/>
    <d v="2018-05-17T00:00:00"/>
    <d v="2018-05-21T00:00:00"/>
    <s v="Emergency leave"/>
    <n v="4"/>
    <s v="Santhosh"/>
    <s v="Harry"/>
    <s v="George"/>
    <d v="2009-06-28T00:00:00"/>
    <d v="1933-03-04T00:00:00"/>
    <n v="0"/>
    <s v="Bad"/>
    <s v="Bad"/>
    <s v="Worst"/>
    <s v="Excellent"/>
    <s v="Good"/>
  </r>
  <r>
    <n v="848"/>
    <s v="K.Krupajyothi"/>
    <s v="S3058"/>
    <s v="F"/>
    <n v="23"/>
    <s v="HR"/>
    <s v="Caracas"/>
    <s v="Venizuela"/>
    <n v="1"/>
    <n v="1"/>
    <n v="2"/>
    <n v="4"/>
    <n v="2"/>
    <n v="2"/>
    <s v="Sathish&amp;Azim"/>
    <s v="4h"/>
    <s v="Technical skills Training"/>
    <d v="2018-05-18T00:00:00"/>
    <d v="2018-05-24T00:00:00"/>
    <s v="Maternity/Parental leave"/>
    <n v="36"/>
    <s v="Harika"/>
    <s v="Amelia"/>
    <s v="George"/>
    <d v="2009-07-06T00:00:00"/>
    <d v="1933-03-16T00:00:00"/>
    <n v="0"/>
    <s v="Good"/>
    <s v="Bad"/>
    <s v="Bad"/>
    <s v="Better"/>
    <s v="Worst"/>
  </r>
  <r>
    <n v="849"/>
    <s v="L.Shireesha"/>
    <s v="S3081"/>
    <s v="F"/>
    <n v="30"/>
    <s v="HR"/>
    <s v="Madrid"/>
    <s v="Span"/>
    <n v="5"/>
    <n v="2"/>
    <n v="4"/>
    <n v="2"/>
    <n v="3.25"/>
    <n v="3.25"/>
    <s v="Hemanth&amp;Salomi"/>
    <s v="3h"/>
    <s v="Soft skills Training"/>
    <d v="2018-05-19T00:00:00"/>
    <d v="2018-05-20T00:00:00"/>
    <s v="Planned leave"/>
    <n v="1"/>
    <s v="Lihar"/>
    <s v="Isla"/>
    <s v="George"/>
    <d v="2009-07-14T00:00:00"/>
    <d v="1933-03-28T00:00:00"/>
    <n v="0"/>
    <s v="Bad"/>
    <s v="Worst"/>
    <s v="Excellent"/>
    <s v="Bad"/>
    <s v="Excellent"/>
  </r>
  <r>
    <n v="850"/>
    <s v="M.Pushpalatha"/>
    <s v="S3448"/>
    <s v="M"/>
    <n v="34"/>
    <s v="Security and Transport"/>
    <s v="Kochi"/>
    <s v="India"/>
    <n v="1"/>
    <n v="4"/>
    <n v="3"/>
    <n v="4"/>
    <n v="3"/>
    <n v="3"/>
    <s v="Hemanth&amp;Salomi"/>
    <s v="3h"/>
    <s v="Soft skills Training"/>
    <d v="2018-05-20T00:00:00"/>
    <d v="2018-05-26T00:00:00"/>
    <s v="Emergency leave"/>
    <n v="6"/>
    <s v="Harish"/>
    <s v="Amelia"/>
    <s v="George"/>
    <d v="2009-07-22T00:00:00"/>
    <d v="1933-04-09T00:00:00"/>
    <n v="0"/>
    <s v="Good"/>
    <s v="Worst"/>
    <s v="Excellent"/>
    <s v="Worst"/>
    <s v="Excellent"/>
  </r>
  <r>
    <n v="851"/>
    <s v="M.Harshana"/>
    <s v="S3472"/>
    <s v="M"/>
    <n v="37"/>
    <s v="IT Services"/>
    <s v="Bengalore"/>
    <s v="India"/>
    <n v="3"/>
    <n v="2"/>
    <n v="3"/>
    <n v="5"/>
    <n v="3.25"/>
    <n v="3.25"/>
    <s v="Hemanth&amp;Salomi"/>
    <s v="3h"/>
    <s v="Soft skills Training"/>
    <d v="2018-05-21T00:00:00"/>
    <d v="2018-05-22T00:00:00"/>
    <s v="Maternity/Parental leave"/>
    <n v="31"/>
    <s v="Harika"/>
    <s v="Amelia"/>
    <s v="George"/>
    <d v="2009-07-30T00:00:00"/>
    <d v="1933-04-21T00:00:00"/>
    <n v="0"/>
    <s v="Good"/>
    <s v="Good"/>
    <s v="Better"/>
    <s v="Better"/>
    <s v="Better"/>
  </r>
  <r>
    <n v="852"/>
    <s v="N.Mounika"/>
    <s v="S3243"/>
    <s v="F"/>
    <n v="45"/>
    <s v="Sales and Marketing"/>
    <s v="Varanasi"/>
    <s v="India"/>
    <n v="3"/>
    <n v="3"/>
    <n v="2"/>
    <n v="4"/>
    <n v="3"/>
    <n v="3"/>
    <s v="Hemanth&amp;Salomi"/>
    <s v="3h"/>
    <s v="Soft skills Training"/>
    <d v="2018-05-22T00:00:00"/>
    <d v="2018-05-23T00:00:00"/>
    <s v="Maternity/Parental leave"/>
    <n v="31"/>
    <s v="Azim"/>
    <s v="Jacob"/>
    <s v="George"/>
    <d v="2009-08-07T00:00:00"/>
    <d v="1933-05-03T00:00:00"/>
    <n v="0"/>
    <s v="Better"/>
    <s v="Good"/>
    <s v="Worst"/>
    <s v="Worst"/>
    <s v="Worst"/>
  </r>
  <r>
    <n v="853"/>
    <s v="N.Shireesha"/>
    <s v="S3424"/>
    <s v="M"/>
    <n v="51"/>
    <s v="Research and Development"/>
    <s v="London"/>
    <s v="UK"/>
    <n v="3"/>
    <n v="3"/>
    <n v="4"/>
    <n v="1"/>
    <n v="2.75"/>
    <n v="2.75"/>
    <s v="Sathish&amp;Azim"/>
    <s v="4h"/>
    <s v="Technical skills Training"/>
    <d v="2018-05-23T00:00:00"/>
    <d v="2018-05-28T00:00:00"/>
    <s v="Planned leave"/>
    <n v="5"/>
    <s v="Rishitha"/>
    <s v="Isla"/>
    <s v="George"/>
    <d v="2009-08-15T00:00:00"/>
    <d v="1933-05-15T00:00:00"/>
    <n v="0"/>
    <s v="Worst"/>
    <s v="Excellent"/>
    <s v="Better"/>
    <s v="Better"/>
    <s v="Worst"/>
  </r>
  <r>
    <n v="854"/>
    <s v="N.Swarnalatha"/>
    <s v="S3418"/>
    <s v="M"/>
    <n v="29"/>
    <s v="Infrastructures"/>
    <s v="New Delhi"/>
    <s v="India"/>
    <n v="3"/>
    <n v="3"/>
    <n v="4"/>
    <n v="3"/>
    <n v="3.25"/>
    <n v="3.25"/>
    <s v="Hemanth&amp;Salomi"/>
    <s v="3h"/>
    <s v="Soft skills Training"/>
    <d v="2018-05-24T00:00:00"/>
    <d v="2018-05-28T00:00:00"/>
    <s v="Emergency leave"/>
    <n v="4"/>
    <s v="Rajesh"/>
    <s v="Isla"/>
    <s v="George"/>
    <d v="2009-08-23T00:00:00"/>
    <d v="1933-05-27T00:00:00"/>
    <n v="0"/>
    <s v="Excellent"/>
    <s v="Better"/>
    <s v="Worst"/>
    <s v="Bad"/>
    <s v="Good"/>
  </r>
  <r>
    <n v="855"/>
    <s v="P.Urmila"/>
    <s v="S3488"/>
    <s v="M"/>
    <n v="29"/>
    <s v="Security and Transport"/>
    <s v="New Delhi"/>
    <s v="India"/>
    <n v="5"/>
    <n v="3"/>
    <n v="3"/>
    <n v="5"/>
    <n v="4"/>
    <n v="4"/>
    <s v="Santhosh&amp;Anudeep"/>
    <s v="3h"/>
    <s v="Job Training"/>
    <d v="2018-05-25T00:00:00"/>
    <d v="2018-05-30T00:00:00"/>
    <s v="Emergency leave"/>
    <n v="5"/>
    <s v="Lihar"/>
    <s v="Isla"/>
    <s v="George"/>
    <d v="2009-08-31T00:00:00"/>
    <d v="1933-06-08T00:00:00"/>
    <n v="0"/>
    <s v="Better"/>
    <s v="Excellent"/>
    <s v="Good"/>
    <s v="Excellent"/>
    <s v="Good"/>
  </r>
  <r>
    <n v="856"/>
    <s v="R.Samatha"/>
    <s v="S3129"/>
    <s v="F"/>
    <n v="23"/>
    <s v="Security and Transport"/>
    <s v="Bengalore"/>
    <s v="India"/>
    <n v="2"/>
    <n v="5"/>
    <n v="4"/>
    <n v="5"/>
    <n v="4"/>
    <n v="4"/>
    <s v="Santhosh&amp;Anudeep"/>
    <s v="3h"/>
    <s v="Job Training"/>
    <d v="2018-05-26T00:00:00"/>
    <d v="2018-05-30T00:00:00"/>
    <s v="Maternity/Parental leave"/>
    <n v="34"/>
    <s v="Harika"/>
    <s v="Amelia"/>
    <s v="George"/>
    <d v="2009-09-08T00:00:00"/>
    <d v="1933-06-20T00:00:00"/>
    <n v="0"/>
    <s v="Excellent"/>
    <s v="Good"/>
    <s v="Good"/>
    <s v="Good"/>
    <s v="Better"/>
  </r>
  <r>
    <n v="857"/>
    <s v="S.Divya"/>
    <s v="S3245"/>
    <s v="M"/>
    <n v="45"/>
    <s v="Accounts and Finance"/>
    <s v="Varanasi"/>
    <s v="India"/>
    <n v="5"/>
    <n v="3"/>
    <n v="1"/>
    <n v="2"/>
    <n v="2.75"/>
    <n v="2.75"/>
    <s v="Sathish&amp;Azim"/>
    <s v="4h"/>
    <s v="Technical skills Training"/>
    <d v="2018-05-27T00:00:00"/>
    <d v="2018-05-31T00:00:00"/>
    <s v="Planned leave"/>
    <n v="4"/>
    <s v="Santhosh"/>
    <s v="Harry"/>
    <s v="George"/>
    <d v="2009-09-16T00:00:00"/>
    <d v="1933-07-02T00:00:00"/>
    <n v="0"/>
    <s v="Excellent"/>
    <s v="Worst"/>
    <s v="Worst"/>
    <s v="Better"/>
    <s v="Excellent"/>
  </r>
  <r>
    <n v="858"/>
    <s v="S.Sushmitha"/>
    <s v="S3113"/>
    <s v="F"/>
    <n v="31"/>
    <s v="Research and Development"/>
    <s v="Madrid"/>
    <s v="Span"/>
    <n v="1"/>
    <n v="5"/>
    <n v="5"/>
    <n v="2"/>
    <n v="3.25"/>
    <n v="3.25"/>
    <s v="Hemanth&amp;Salomi"/>
    <s v="3h"/>
    <s v="Soft skills Training"/>
    <d v="2018-05-28T00:00:00"/>
    <d v="2018-06-03T00:00:00"/>
    <s v="Maternity/Parental leave"/>
    <n v="36"/>
    <s v="Salomi"/>
    <s v="Harry"/>
    <s v="George"/>
    <d v="2009-09-24T00:00:00"/>
    <d v="1933-07-14T00:00:00"/>
    <n v="0"/>
    <s v="Better"/>
    <s v="Good"/>
    <s v="Good"/>
    <s v="Worst"/>
    <s v="Good"/>
  </r>
  <r>
    <n v="859"/>
    <s v="T.Ramya"/>
    <s v="S3042"/>
    <s v="M"/>
    <n v="58"/>
    <s v="Learning and Development"/>
    <s v="Bhopal"/>
    <s v="India"/>
    <n v="4"/>
    <n v="2"/>
    <n v="3"/>
    <n v="5"/>
    <n v="3.5"/>
    <n v="3.5"/>
    <s v="Hemanth&amp;Salomi"/>
    <s v="3h"/>
    <s v="Soft skills Training"/>
    <d v="2018-05-29T00:00:00"/>
    <d v="2018-05-31T00:00:00"/>
    <s v="Planned leave"/>
    <n v="2"/>
    <s v="Harika"/>
    <s v="Amelia"/>
    <s v="George"/>
    <d v="2009-10-02T00:00:00"/>
    <d v="1933-07-26T00:00:00"/>
    <n v="0"/>
    <s v="Good"/>
    <s v="Better"/>
    <s v="Bad"/>
    <s v="Worst"/>
    <s v="Good"/>
  </r>
  <r>
    <n v="860"/>
    <s v="T.Archana"/>
    <s v="S3549"/>
    <s v="F"/>
    <n v="25"/>
    <s v="Learning and Development"/>
    <s v="London"/>
    <s v="UK"/>
    <n v="2"/>
    <n v="3"/>
    <n v="2"/>
    <n v="2"/>
    <n v="2.25"/>
    <n v="2.25"/>
    <s v="Sathish&amp;Azim"/>
    <s v="4h"/>
    <s v="Technical skills Training"/>
    <d v="2018-05-30T00:00:00"/>
    <d v="2018-06-05T00:00:00"/>
    <s v="Emergency leave"/>
    <n v="6"/>
    <s v="David"/>
    <s v="Jacob"/>
    <s v="George"/>
    <d v="2009-10-10T00:00:00"/>
    <d v="1933-08-07T00:00:00"/>
    <n v="0"/>
    <s v="Worst"/>
    <s v="Worst"/>
    <s v="Good"/>
    <s v="Bad"/>
    <s v="Bad"/>
  </r>
  <r>
    <n v="861"/>
    <s v="J.Anjali"/>
    <s v="S3367"/>
    <s v="M"/>
    <n v="50"/>
    <s v="Sales and Marketing"/>
    <s v="Caracas"/>
    <s v="Venizuela"/>
    <n v="1"/>
    <n v="2"/>
    <n v="3"/>
    <n v="1"/>
    <n v="1.75"/>
    <n v="1.75"/>
    <s v="Sathish&amp;Azim"/>
    <s v="4h"/>
    <s v="Technical skills Training"/>
    <d v="2018-05-31T00:00:00"/>
    <d v="2018-06-05T00:00:00"/>
    <s v="Emergency leave"/>
    <n v="5"/>
    <s v="Harish"/>
    <s v="Amelia"/>
    <s v="George"/>
    <d v="2009-10-18T00:00:00"/>
    <d v="1933-08-19T00:00:00"/>
    <n v="0"/>
    <s v="Good"/>
    <s v="Worst"/>
    <s v="Bad"/>
    <s v="Good"/>
    <s v="Better"/>
  </r>
  <r>
    <n v="862"/>
    <s v="V.Sowmya"/>
    <s v="S3484"/>
    <s v="M"/>
    <n v="38"/>
    <s v="Security and Transport"/>
    <s v="Bengalore"/>
    <s v="India"/>
    <n v="2"/>
    <n v="2"/>
    <n v="1"/>
    <n v="5"/>
    <n v="2.5"/>
    <n v="2.5"/>
    <s v="Sathish&amp;Azim"/>
    <s v="4h"/>
    <s v="Technical skills Training"/>
    <d v="2018-06-01T00:00:00"/>
    <d v="2018-06-04T00:00:00"/>
    <s v="Emergency leave"/>
    <n v="3"/>
    <s v="Salomi"/>
    <s v="Harry"/>
    <s v="George"/>
    <d v="2009-10-26T00:00:00"/>
    <d v="1933-08-31T00:00:00"/>
    <n v="0"/>
    <s v="Good"/>
    <s v="Excellent"/>
    <s v="Good"/>
    <s v="Bad"/>
    <s v="Better"/>
  </r>
  <r>
    <n v="863"/>
    <s v="L.Swetha"/>
    <s v="S3009"/>
    <s v="F"/>
    <n v="59"/>
    <s v="Security and Transport"/>
    <s v="Chennai"/>
    <s v="India"/>
    <n v="5"/>
    <n v="5"/>
    <n v="5"/>
    <n v="5"/>
    <n v="5"/>
    <n v="5"/>
    <s v="David&amp;Lihar"/>
    <s v="2h"/>
    <s v="Promotional Training"/>
    <d v="2018-06-02T00:00:00"/>
    <d v="2018-06-04T00:00:00"/>
    <s v="Maternity/Parental leave"/>
    <n v="32"/>
    <s v="Hemanth"/>
    <s v="Amelia"/>
    <s v="George"/>
    <d v="2009-11-03T00:00:00"/>
    <d v="1933-09-12T00:00:00"/>
    <n v="0"/>
    <s v="Excellent"/>
    <s v="Excellent"/>
    <s v="Excellent"/>
    <s v="Excellent"/>
    <s v="Excellent"/>
  </r>
  <r>
    <n v="864"/>
    <s v="G.Thirumala"/>
    <s v="S3292"/>
    <s v="M"/>
    <n v="51"/>
    <s v="Security and Transport"/>
    <s v="New Delhi"/>
    <s v="India"/>
    <n v="3"/>
    <n v="3"/>
    <n v="1"/>
    <n v="1"/>
    <n v="2"/>
    <n v="2"/>
    <s v="Sathish&amp;Azim"/>
    <s v="4h"/>
    <s v="Technical skills Training"/>
    <d v="2018-06-03T00:00:00"/>
    <d v="2018-06-05T00:00:00"/>
    <s v="Maternity/Parental leave"/>
    <n v="32"/>
    <s v="Rishitha"/>
    <s v="Isla"/>
    <s v="George"/>
    <d v="2009-11-11T00:00:00"/>
    <d v="1933-09-24T00:00:00"/>
    <n v="0"/>
    <s v="Better"/>
    <s v="Worst"/>
    <s v="Bad"/>
    <s v="Worst"/>
    <s v="Better"/>
  </r>
  <r>
    <n v="865"/>
    <s v="B.Mamatha"/>
    <s v="S3391"/>
    <s v="F"/>
    <n v="32"/>
    <s v="Research and Development"/>
    <s v="Jaipur"/>
    <s v="India"/>
    <n v="1"/>
    <n v="2"/>
    <n v="1"/>
    <n v="5"/>
    <n v="2.25"/>
    <n v="2.25"/>
    <s v="Sathish&amp;Azim"/>
    <s v="4h"/>
    <s v="Technical skills Training"/>
    <d v="2018-06-04T00:00:00"/>
    <d v="2018-06-07T00:00:00"/>
    <s v="Planned leave"/>
    <n v="3"/>
    <s v="Aneela"/>
    <s v="Charlie"/>
    <s v="George"/>
    <d v="2009-11-19T00:00:00"/>
    <d v="1933-10-06T00:00:00"/>
    <n v="0"/>
    <s v="Better"/>
    <s v="Better"/>
    <s v="Excellent"/>
    <s v="Bad"/>
    <s v="Bad"/>
  </r>
  <r>
    <n v="866"/>
    <s v="Ch.Ramya"/>
    <s v="S3326"/>
    <s v="M"/>
    <n v="48"/>
    <s v="Learning and Development"/>
    <s v="Walla"/>
    <s v="Poland"/>
    <n v="2"/>
    <n v="5"/>
    <n v="1"/>
    <n v="5"/>
    <n v="3.25"/>
    <n v="3.25"/>
    <s v="Hemanth&amp;Salomi"/>
    <s v="3h"/>
    <s v="Soft skills Training"/>
    <d v="2018-06-05T00:00:00"/>
    <d v="2018-06-12T00:00:00"/>
    <s v="Emergency leave"/>
    <n v="7"/>
    <s v="Sathish"/>
    <s v="Charlie"/>
    <s v="George"/>
    <d v="2009-11-27T00:00:00"/>
    <d v="1933-10-18T00:00:00"/>
    <n v="0"/>
    <s v="Excellent"/>
    <s v="Better"/>
    <s v="Better"/>
    <s v="Worst"/>
    <s v="Worst"/>
  </r>
  <r>
    <n v="867"/>
    <s v="K.Sushmitha"/>
    <s v="S3497"/>
    <s v="M"/>
    <n v="24"/>
    <s v="Learning and Development"/>
    <s v="Mumbai"/>
    <s v="India"/>
    <n v="3"/>
    <n v="2"/>
    <n v="3"/>
    <n v="4"/>
    <n v="3"/>
    <n v="3"/>
    <s v="Hemanth&amp;Salomi"/>
    <s v="3h"/>
    <s v="Soft skills Training"/>
    <d v="2018-06-06T00:00:00"/>
    <d v="2018-06-10T00:00:00"/>
    <s v="Planned leave"/>
    <n v="4"/>
    <s v="Hemanth"/>
    <s v="Amelia"/>
    <s v="George"/>
    <d v="2009-12-05T00:00:00"/>
    <d v="1933-10-30T00:00:00"/>
    <n v="0"/>
    <s v="Better"/>
    <s v="Excellent"/>
    <s v="Good"/>
    <s v="Excellent"/>
    <s v="Bad"/>
  </r>
  <r>
    <n v="868"/>
    <s v="K.Sandya"/>
    <s v="S3286"/>
    <s v="F"/>
    <n v="21"/>
    <s v="Infrastructures"/>
    <s v="Caracas"/>
    <s v="Venizuela"/>
    <n v="4"/>
    <n v="4"/>
    <n v="1"/>
    <n v="1"/>
    <n v="2.5"/>
    <n v="2.5"/>
    <s v="Sathish&amp;Azim"/>
    <s v="4h"/>
    <s v="Technical skills Training"/>
    <d v="2018-06-07T00:00:00"/>
    <d v="2018-06-10T00:00:00"/>
    <s v="Planned leave"/>
    <n v="3"/>
    <s v="Aneela"/>
    <s v="Charlie"/>
    <s v="George"/>
    <d v="2009-12-13T00:00:00"/>
    <d v="1933-11-11T00:00:00"/>
    <n v="0"/>
    <s v="Excellent"/>
    <s v="Better"/>
    <s v="Good"/>
    <s v="Bad"/>
    <s v="Worst"/>
  </r>
  <r>
    <n v="869"/>
    <s v="M.Ravalika"/>
    <s v="S3530"/>
    <s v="M"/>
    <n v="28"/>
    <s v="IT Services"/>
    <s v="Luknow"/>
    <s v="India"/>
    <n v="4"/>
    <n v="2"/>
    <n v="1"/>
    <n v="2"/>
    <n v="2.25"/>
    <n v="2.25"/>
    <s v="Sathish&amp;Azim"/>
    <s v="4h"/>
    <s v="Technical skills Training"/>
    <d v="2018-06-08T00:00:00"/>
    <d v="2018-06-10T00:00:00"/>
    <s v="Maternity/Parental leave"/>
    <n v="32"/>
    <s v="Harika"/>
    <s v="Amelia"/>
    <s v="George"/>
    <d v="2009-12-21T00:00:00"/>
    <d v="1933-11-23T00:00:00"/>
    <n v="0"/>
    <s v="Bad"/>
    <s v="Better"/>
    <s v="Excellent"/>
    <s v="Excellent"/>
    <s v="Excellent"/>
  </r>
  <r>
    <n v="870"/>
    <s v="S.Sumalatha"/>
    <s v="S3241"/>
    <s v="M"/>
    <n v="51"/>
    <s v="HR"/>
    <s v="Kolkata"/>
    <s v="India"/>
    <n v="3"/>
    <n v="4"/>
    <n v="5"/>
    <n v="3"/>
    <n v="3.75"/>
    <n v="3.75"/>
    <s v="Hemanth&amp;Salomi"/>
    <s v="3h"/>
    <s v="Soft skills Training"/>
    <d v="2018-06-09T00:00:00"/>
    <d v="2018-06-11T00:00:00"/>
    <s v="Planned leave"/>
    <n v="2"/>
    <s v="Lihar"/>
    <s v="Isla"/>
    <s v="George"/>
    <d v="2009-12-29T00:00:00"/>
    <d v="1933-12-05T00:00:00"/>
    <n v="0"/>
    <s v="Bad"/>
    <s v="Good"/>
    <s v="Worst"/>
    <s v="Good"/>
    <s v="Bad"/>
  </r>
  <r>
    <n v="871"/>
    <s v="R.Lavanya"/>
    <s v="S3151"/>
    <s v="M"/>
    <n v="28"/>
    <s v="Research and Development"/>
    <s v="Varanasi"/>
    <s v="India"/>
    <n v="4"/>
    <n v="5"/>
    <n v="4"/>
    <n v="2"/>
    <n v="3.75"/>
    <n v="3.75"/>
    <s v="Hemanth&amp;Salomi"/>
    <s v="3h"/>
    <s v="Soft skills Training"/>
    <d v="2018-06-10T00:00:00"/>
    <d v="2018-06-16T00:00:00"/>
    <s v="Emergency leave"/>
    <n v="6"/>
    <s v="Anudeep"/>
    <s v="Charlie"/>
    <s v="George"/>
    <d v="2010-01-06T00:00:00"/>
    <d v="1933-12-17T00:00:00"/>
    <n v="0"/>
    <s v="Bad"/>
    <s v="Better"/>
    <s v="Worst"/>
    <s v="Worst"/>
    <s v="Good"/>
  </r>
  <r>
    <n v="872"/>
    <s v="R.Pravalika"/>
    <s v="S3297"/>
    <s v="M"/>
    <n v="49"/>
    <s v="Product Development"/>
    <s v="Caracas"/>
    <s v="Venizuela"/>
    <n v="3"/>
    <n v="3"/>
    <n v="2"/>
    <n v="5"/>
    <n v="3.25"/>
    <n v="3.25"/>
    <s v="Hemanth&amp;Salomi"/>
    <s v="3h"/>
    <s v="Soft skills Training"/>
    <d v="2018-06-11T00:00:00"/>
    <d v="2018-06-17T00:00:00"/>
    <s v="Emergency leave"/>
    <n v="6"/>
    <s v="Rajesh"/>
    <s v="Isla"/>
    <s v="George"/>
    <d v="2010-01-14T00:00:00"/>
    <d v="1933-12-29T00:00:00"/>
    <n v="0"/>
    <s v="Excellent"/>
    <s v="Good"/>
    <s v="Good"/>
    <s v="Worst"/>
    <s v="Excellent"/>
  </r>
  <r>
    <n v="873"/>
    <s v="A.Pavani"/>
    <s v="S3527"/>
    <s v="F"/>
    <n v="26"/>
    <s v="Admin Department"/>
    <s v="London"/>
    <s v="UK"/>
    <n v="1"/>
    <n v="5"/>
    <n v="4"/>
    <n v="1"/>
    <n v="2.75"/>
    <n v="2.75"/>
    <s v="Sathish&amp;Azim"/>
    <s v="4h"/>
    <s v="Technical skills Training"/>
    <d v="2018-06-12T00:00:00"/>
    <d v="2018-06-15T00:00:00"/>
    <s v="Maternity/Parental leave"/>
    <n v="33"/>
    <s v="Roy"/>
    <s v="Harry"/>
    <s v="George"/>
    <d v="2010-01-22T00:00:00"/>
    <d v="1934-01-10T00:00:00"/>
    <n v="0"/>
    <s v="Worst"/>
    <s v="Worst"/>
    <s v="Bad"/>
    <s v="Better"/>
    <s v="Good"/>
  </r>
  <r>
    <n v="874"/>
    <s v="G.Vanitha"/>
    <s v="S3302"/>
    <s v="M"/>
    <n v="58"/>
    <s v="Product Development"/>
    <s v="New Delhi"/>
    <s v="India"/>
    <n v="4"/>
    <n v="1"/>
    <n v="3"/>
    <n v="4"/>
    <n v="3"/>
    <n v="3"/>
    <s v="Hemanth&amp;Salomi"/>
    <s v="3h"/>
    <s v="Soft skills Training"/>
    <d v="2018-06-13T00:00:00"/>
    <d v="2018-06-20T00:00:00"/>
    <s v="Planned leave"/>
    <n v="7"/>
    <s v="Salomi"/>
    <s v="Harry"/>
    <s v="George"/>
    <d v="2010-01-30T00:00:00"/>
    <d v="1934-01-22T00:00:00"/>
    <n v="0"/>
    <s v="Better"/>
    <s v="Excellent"/>
    <s v="Bad"/>
    <s v="Excellent"/>
    <s v="Good"/>
  </r>
  <r>
    <n v="875"/>
    <s v="B.Jyothi"/>
    <s v="S3351"/>
    <s v="M"/>
    <n v="49"/>
    <s v="Security and Transport"/>
    <s v="Berlin"/>
    <s v="Germany"/>
    <n v="5"/>
    <n v="4"/>
    <n v="5"/>
    <n v="5"/>
    <n v="4.75"/>
    <n v="4.75"/>
    <s v="Santhosh&amp;Anudeep"/>
    <s v="3h"/>
    <s v="Job Training"/>
    <d v="2018-06-14T00:00:00"/>
    <d v="2018-06-21T00:00:00"/>
    <s v="Planned leave"/>
    <n v="7"/>
    <s v="Harika"/>
    <s v="Amelia"/>
    <s v="George"/>
    <d v="2010-02-07T00:00:00"/>
    <d v="1934-02-03T00:00:00"/>
    <n v="0"/>
    <s v="Worst"/>
    <s v="Good"/>
    <s v="Bad"/>
    <s v="Excellent"/>
    <s v="Worst"/>
  </r>
  <r>
    <n v="876"/>
    <s v="N.Jyothi"/>
    <s v="S3236"/>
    <s v="F"/>
    <n v="22"/>
    <s v="Sales and Marketing"/>
    <s v="Berlin"/>
    <s v="Germany"/>
    <n v="4"/>
    <n v="1"/>
    <n v="5"/>
    <n v="5"/>
    <n v="3.75"/>
    <n v="3.75"/>
    <s v="Hemanth&amp;Salomi"/>
    <s v="3h"/>
    <s v="Soft skills Training"/>
    <d v="2018-06-15T00:00:00"/>
    <d v="2018-06-16T00:00:00"/>
    <s v="Emergency leave"/>
    <n v="1"/>
    <s v="Rishitha"/>
    <s v="Isla"/>
    <s v="George"/>
    <d v="2010-02-15T00:00:00"/>
    <d v="1934-02-15T00:00:00"/>
    <n v="0"/>
    <s v="Better"/>
    <s v="Bad"/>
    <s v="Better"/>
    <s v="Excellent"/>
    <s v="Excellent"/>
  </r>
  <r>
    <n v="877"/>
    <s v="G.Rama"/>
    <s v="S3432"/>
    <s v="F"/>
    <n v="34"/>
    <s v="Security and Transport"/>
    <s v="Lisboa"/>
    <s v="Portugal"/>
    <n v="3"/>
    <n v="4"/>
    <n v="3"/>
    <n v="3"/>
    <n v="3.25"/>
    <n v="3.25"/>
    <s v="Hemanth&amp;Salomi"/>
    <s v="3h"/>
    <s v="Soft skills Training"/>
    <d v="2018-06-16T00:00:00"/>
    <d v="2018-06-17T00:00:00"/>
    <s v="Maternity/Parental leave"/>
    <n v="31"/>
    <s v="Roy"/>
    <s v="Harry"/>
    <s v="George"/>
    <d v="2010-02-23T00:00:00"/>
    <d v="1934-02-27T00:00:00"/>
    <n v="0"/>
    <s v="Better"/>
    <s v="Better"/>
    <s v="Excellent"/>
    <s v="Bad"/>
    <s v="Worst"/>
  </r>
  <r>
    <n v="878"/>
    <s v="M.Mamatha"/>
    <s v="S3588"/>
    <s v="F"/>
    <n v="53"/>
    <s v="Infrastructures"/>
    <s v="Bhopal"/>
    <s v="India"/>
    <n v="2"/>
    <n v="5"/>
    <n v="5"/>
    <n v="3"/>
    <n v="3.75"/>
    <n v="3.75"/>
    <s v="Hemanth&amp;Salomi"/>
    <s v="3h"/>
    <s v="Soft skills Training"/>
    <d v="2018-06-17T00:00:00"/>
    <d v="2018-06-18T00:00:00"/>
    <s v="Planned leave"/>
    <n v="1"/>
    <s v="Anudeep"/>
    <s v="Charlie"/>
    <s v="George"/>
    <d v="2010-03-03T00:00:00"/>
    <d v="1934-03-11T00:00:00"/>
    <n v="0"/>
    <s v="Good"/>
    <s v="Good"/>
    <s v="Better"/>
    <s v="Worst"/>
    <s v="Worst"/>
  </r>
  <r>
    <n v="879"/>
    <s v="T.Geetha"/>
    <s v="S3119"/>
    <s v="M"/>
    <n v="44"/>
    <s v="Sales and Marketing"/>
    <s v="Mannheim"/>
    <s v="Germany"/>
    <n v="2"/>
    <n v="3"/>
    <n v="4"/>
    <n v="1"/>
    <n v="2.5"/>
    <n v="2.5"/>
    <s v="Sathish&amp;Azim"/>
    <s v="4h"/>
    <s v="Technical skills Training"/>
    <d v="2018-06-18T00:00:00"/>
    <d v="2018-06-25T00:00:00"/>
    <s v="Maternity/Parental leave"/>
    <n v="37"/>
    <s v="Rishitha"/>
    <s v="Isla"/>
    <s v="George"/>
    <d v="2010-03-11T00:00:00"/>
    <d v="1934-03-23T00:00:00"/>
    <n v="0"/>
    <s v="Excellent"/>
    <s v="Bad"/>
    <s v="Good"/>
    <s v="Bad"/>
    <s v="Bad"/>
  </r>
  <r>
    <n v="880"/>
    <s v="K.Vanaja"/>
    <s v="S3388"/>
    <s v="M"/>
    <n v="43"/>
    <s v="Research and Development"/>
    <s v="Hyderabad"/>
    <s v="India"/>
    <n v="2"/>
    <n v="1"/>
    <n v="2"/>
    <n v="1"/>
    <n v="1.5"/>
    <n v="1.5"/>
    <s v="Sathish&amp;Azim"/>
    <s v="4h"/>
    <s v="Technical skills Training"/>
    <d v="2018-06-19T00:00:00"/>
    <d v="2018-06-22T00:00:00"/>
    <s v="Planned leave"/>
    <n v="3"/>
    <s v="Arundathi"/>
    <s v="Jacob"/>
    <s v="George"/>
    <d v="2010-03-19T00:00:00"/>
    <d v="1934-04-04T00:00:00"/>
    <n v="0"/>
    <s v="Better"/>
    <s v="Worst"/>
    <s v="Better"/>
    <s v="Bad"/>
    <s v="Excellent"/>
  </r>
  <r>
    <n v="881"/>
    <s v="L.Mounika"/>
    <s v="S3460"/>
    <s v="F"/>
    <n v="32"/>
    <s v="Security and Transport"/>
    <s v="Chennai"/>
    <s v="India"/>
    <n v="4"/>
    <n v="3"/>
    <n v="2"/>
    <n v="2"/>
    <n v="2.75"/>
    <n v="2.75"/>
    <s v="Sathish&amp;Azim"/>
    <s v="4h"/>
    <s v="Technical skills Training"/>
    <d v="2018-06-20T00:00:00"/>
    <d v="2018-06-22T00:00:00"/>
    <s v="Maternity/Parental leave"/>
    <n v="32"/>
    <s v="Azim"/>
    <s v="Jacob"/>
    <s v="George"/>
    <d v="2010-03-27T00:00:00"/>
    <d v="1934-04-16T00:00:00"/>
    <n v="0"/>
    <s v="Excellent"/>
    <s v="Better"/>
    <s v="Better"/>
    <s v="Bad"/>
    <s v="Good"/>
  </r>
  <r>
    <n v="882"/>
    <s v="S.Radha"/>
    <s v="S3055"/>
    <s v="M"/>
    <n v="52"/>
    <s v="Infrastructures"/>
    <s v="New Delhi"/>
    <s v="India"/>
    <n v="4"/>
    <n v="5"/>
    <n v="2"/>
    <n v="5"/>
    <n v="4"/>
    <n v="4"/>
    <s v="Santhosh&amp;Anudeep"/>
    <s v="3h"/>
    <s v="Job Training"/>
    <d v="2018-06-21T00:00:00"/>
    <d v="2018-06-28T00:00:00"/>
    <s v="Planned leave"/>
    <n v="7"/>
    <s v="Sathish"/>
    <s v="Charlie"/>
    <s v="George"/>
    <d v="2010-04-04T00:00:00"/>
    <d v="1934-04-28T00:00:00"/>
    <n v="0"/>
    <s v="Better"/>
    <s v="Good"/>
    <s v="Excellent"/>
    <s v="Excellent"/>
    <s v="Better"/>
  </r>
  <r>
    <n v="883"/>
    <s v="L.Sruthi"/>
    <s v="S3173"/>
    <s v="F"/>
    <n v="34"/>
    <s v="Admin Department"/>
    <s v="Caracas"/>
    <s v="Venizuela"/>
    <n v="5"/>
    <n v="5"/>
    <n v="3"/>
    <n v="3"/>
    <n v="4"/>
    <n v="4"/>
    <s v="Santhosh&amp;Anudeep"/>
    <s v="3h"/>
    <s v="Job Training"/>
    <d v="2018-06-22T00:00:00"/>
    <d v="2018-06-26T00:00:00"/>
    <s v="Emergency leave"/>
    <n v="4"/>
    <s v="Azim"/>
    <s v="Jacob"/>
    <s v="George"/>
    <d v="2010-04-12T00:00:00"/>
    <d v="1934-05-10T00:00:00"/>
    <n v="0"/>
    <s v="Excellent"/>
    <s v="Good"/>
    <s v="Worst"/>
    <s v="Good"/>
    <s v="Worst"/>
  </r>
  <r>
    <n v="884"/>
    <s v="J.Sushma"/>
    <s v="S3365"/>
    <s v="F"/>
    <n v="23"/>
    <s v="Infrastructures"/>
    <s v="Walla"/>
    <s v="Poland"/>
    <n v="1"/>
    <n v="3"/>
    <n v="5"/>
    <n v="1"/>
    <n v="2.5"/>
    <n v="2.5"/>
    <s v="Sathish&amp;Azim"/>
    <s v="4h"/>
    <s v="Technical skills Training"/>
    <d v="2018-06-23T00:00:00"/>
    <d v="2018-06-26T00:00:00"/>
    <s v="Emergency leave"/>
    <n v="3"/>
    <s v="Rajesh"/>
    <s v="Isla"/>
    <s v="George"/>
    <d v="2010-04-20T00:00:00"/>
    <d v="1934-05-22T00:00:00"/>
    <n v="0"/>
    <s v="Bad"/>
    <s v="Excellent"/>
    <s v="Bad"/>
    <s v="Excellent"/>
    <s v="Good"/>
  </r>
  <r>
    <n v="885"/>
    <s v="T.Ramya"/>
    <s v="S3074"/>
    <s v="M"/>
    <n v="31"/>
    <s v="Accounts and Finance"/>
    <s v="Madrid"/>
    <s v="Span"/>
    <n v="3"/>
    <n v="3"/>
    <n v="3"/>
    <n v="3"/>
    <n v="3"/>
    <n v="3"/>
    <s v="Hemanth&amp;Salomi"/>
    <s v="3h"/>
    <s v="Soft skills Training"/>
    <d v="2018-06-24T00:00:00"/>
    <d v="2018-06-29T00:00:00"/>
    <s v="Emergency leave"/>
    <n v="5"/>
    <s v="Rishitha"/>
    <s v="Isla"/>
    <s v="George"/>
    <d v="2010-04-28T00:00:00"/>
    <d v="1934-06-03T00:00:00"/>
    <n v="0"/>
    <s v="Better"/>
    <s v="Good"/>
    <s v="Bad"/>
    <s v="Worst"/>
    <s v="Bad"/>
  </r>
  <r>
    <n v="886"/>
    <s v="K.Vennela"/>
    <s v="S3084"/>
    <s v="M"/>
    <n v="39"/>
    <s v="Accounts and Finance"/>
    <s v="Caracas"/>
    <s v="Venizuela"/>
    <n v="5"/>
    <n v="2"/>
    <n v="2"/>
    <n v="3"/>
    <n v="3"/>
    <n v="3"/>
    <s v="Hemanth&amp;Salomi"/>
    <s v="3h"/>
    <s v="Soft skills Training"/>
    <d v="2018-06-25T00:00:00"/>
    <d v="2018-07-02T00:00:00"/>
    <s v="Emergency leave"/>
    <n v="7"/>
    <s v="Sathish"/>
    <s v="Charlie"/>
    <s v="George"/>
    <d v="2010-05-06T00:00:00"/>
    <d v="1934-06-15T00:00:00"/>
    <n v="0"/>
    <s v="Excellent"/>
    <s v="Bad"/>
    <s v="Better"/>
    <s v="Bad"/>
    <s v="Worst"/>
  </r>
  <r>
    <n v="887"/>
    <s v="B.Srijha"/>
    <s v="S3344"/>
    <s v="F"/>
    <n v="47"/>
    <s v="Accounts and Finance"/>
    <s v="Walla"/>
    <s v="Poland"/>
    <n v="2"/>
    <n v="3"/>
    <n v="1"/>
    <n v="1"/>
    <n v="1.75"/>
    <n v="1.75"/>
    <s v="Sathish&amp;Azim"/>
    <s v="4h"/>
    <s v="Technical skills Training"/>
    <d v="2018-06-26T00:00:00"/>
    <d v="2018-06-29T00:00:00"/>
    <s v="Emergency leave"/>
    <n v="3"/>
    <s v="Aneela"/>
    <s v="Charlie"/>
    <s v="George"/>
    <d v="2010-05-14T00:00:00"/>
    <d v="1934-06-27T00:00:00"/>
    <n v="0"/>
    <s v="Excellent"/>
    <s v="Worst"/>
    <s v="Worst"/>
    <s v="Bad"/>
    <s v="Better"/>
  </r>
  <r>
    <n v="888"/>
    <s v="G.Susmitha"/>
    <s v="S3204"/>
    <s v="F"/>
    <n v="52"/>
    <s v="IT Services"/>
    <s v="Walla"/>
    <s v="Poland"/>
    <n v="1"/>
    <n v="2"/>
    <n v="5"/>
    <n v="5"/>
    <n v="3.25"/>
    <n v="3.25"/>
    <s v="Hemanth&amp;Salomi"/>
    <s v="3h"/>
    <s v="Soft skills Training"/>
    <d v="2018-06-27T00:00:00"/>
    <d v="2018-07-04T00:00:00"/>
    <s v="Emergency leave"/>
    <n v="7"/>
    <s v="Sathish"/>
    <s v="Charlie"/>
    <s v="George"/>
    <d v="2010-05-22T00:00:00"/>
    <d v="1934-07-09T00:00:00"/>
    <n v="0"/>
    <s v="Better"/>
    <s v="Good"/>
    <s v="Good"/>
    <s v="Better"/>
    <s v="Excellent"/>
  </r>
  <r>
    <n v="889"/>
    <s v="B.Manasa"/>
    <s v="S3052"/>
    <s v="M"/>
    <n v="30"/>
    <s v="Infrastructures"/>
    <s v="Pune"/>
    <s v="India"/>
    <n v="5"/>
    <n v="5"/>
    <n v="2"/>
    <n v="2"/>
    <n v="3.5"/>
    <n v="3.5"/>
    <s v="Hemanth&amp;Salomi"/>
    <s v="3h"/>
    <s v="Soft skills Training"/>
    <d v="2018-06-28T00:00:00"/>
    <d v="2018-07-04T00:00:00"/>
    <s v="Maternity/Parental leave"/>
    <n v="36"/>
    <s v="Aneela"/>
    <s v="Charlie"/>
    <s v="George"/>
    <d v="2010-05-30T00:00:00"/>
    <d v="1934-07-21T00:00:00"/>
    <n v="0"/>
    <s v="Excellent"/>
    <s v="Excellent"/>
    <s v="Good"/>
    <s v="Worst"/>
    <s v="Better"/>
  </r>
  <r>
    <n v="890"/>
    <s v="S.Manasa"/>
    <s v="S3177"/>
    <s v="M"/>
    <n v="49"/>
    <s v="Sales and Marketing"/>
    <s v="Luknow"/>
    <s v="India"/>
    <n v="2"/>
    <n v="2"/>
    <n v="2"/>
    <n v="2"/>
    <n v="2"/>
    <n v="2"/>
    <s v="Sathish&amp;Azim"/>
    <s v="4h"/>
    <s v="Technical skills Training"/>
    <d v="2018-06-29T00:00:00"/>
    <d v="2018-07-03T00:00:00"/>
    <s v="Planned leave"/>
    <n v="4"/>
    <s v="Anudeep"/>
    <s v="Charlie"/>
    <s v="George"/>
    <d v="2010-06-07T00:00:00"/>
    <d v="1934-08-02T00:00:00"/>
    <n v="0"/>
    <s v="Better"/>
    <s v="Bad"/>
    <s v="Better"/>
    <s v="Bad"/>
    <s v="Good"/>
  </r>
  <r>
    <n v="891"/>
    <s v="J.Radhika"/>
    <s v="S3186"/>
    <s v="M"/>
    <n v="38"/>
    <s v="Learning and Development"/>
    <s v="Walla"/>
    <s v="Poland"/>
    <n v="3"/>
    <n v="1"/>
    <n v="3"/>
    <n v="5"/>
    <n v="3"/>
    <n v="3"/>
    <s v="Hemanth&amp;Salomi"/>
    <s v="3h"/>
    <s v="Soft skills Training"/>
    <d v="2018-06-30T00:00:00"/>
    <d v="2018-07-05T00:00:00"/>
    <s v="Planned leave"/>
    <n v="5"/>
    <s v="Sathish"/>
    <s v="Charlie"/>
    <s v="George"/>
    <d v="2010-06-15T00:00:00"/>
    <d v="1934-08-14T00:00:00"/>
    <n v="0"/>
    <s v="Good"/>
    <s v="Excellent"/>
    <s v="Better"/>
    <s v="Better"/>
    <s v="Bad"/>
  </r>
  <r>
    <n v="892"/>
    <s v="S.Rasmitha"/>
    <s v="S3479"/>
    <s v="F"/>
    <n v="51"/>
    <s v="Research and Development"/>
    <s v="Bengalore"/>
    <s v="India"/>
    <n v="4"/>
    <n v="4"/>
    <n v="1"/>
    <n v="2"/>
    <n v="2.75"/>
    <n v="2.75"/>
    <s v="Sathish&amp;Azim"/>
    <s v="4h"/>
    <s v="Technical skills Training"/>
    <d v="2018-07-01T00:00:00"/>
    <d v="2018-07-04T00:00:00"/>
    <s v="Maternity/Parental leave"/>
    <n v="33"/>
    <s v="Salomi"/>
    <s v="Harry"/>
    <s v="George"/>
    <d v="2010-06-23T00:00:00"/>
    <d v="1934-08-26T00:00:00"/>
    <n v="0"/>
    <s v="Excellent"/>
    <s v="Bad"/>
    <s v="Bad"/>
    <s v="Worst"/>
    <s v="Bad"/>
  </r>
  <r>
    <n v="893"/>
    <s v="J.Shwetha"/>
    <s v="S3331"/>
    <s v="M"/>
    <n v="26"/>
    <s v="Sales and Marketing"/>
    <s v="Mannheim"/>
    <s v="Germany"/>
    <n v="3"/>
    <n v="1"/>
    <n v="2"/>
    <n v="4"/>
    <n v="2.5"/>
    <n v="2.5"/>
    <s v="Sathish&amp;Azim"/>
    <s v="4h"/>
    <s v="Technical skills Training"/>
    <d v="2018-07-02T00:00:00"/>
    <d v="2018-07-05T00:00:00"/>
    <s v="Emergency leave"/>
    <n v="3"/>
    <s v="Roy"/>
    <s v="Harry"/>
    <s v="George"/>
    <d v="2010-07-01T00:00:00"/>
    <d v="1934-09-07T00:00:00"/>
    <n v="0"/>
    <s v="Good"/>
    <s v="Excellent"/>
    <s v="Better"/>
    <s v="Excellent"/>
    <s v="Better"/>
  </r>
  <r>
    <n v="894"/>
    <s v="A.Pavani"/>
    <s v="S3279"/>
    <s v="F"/>
    <n v="39"/>
    <s v="HR"/>
    <s v="Jaipur"/>
    <s v="India"/>
    <n v="2"/>
    <n v="1"/>
    <n v="4"/>
    <n v="4"/>
    <n v="2.75"/>
    <n v="2.75"/>
    <s v="Sathish&amp;Azim"/>
    <s v="4h"/>
    <s v="Technical skills Training"/>
    <d v="2018-07-03T00:00:00"/>
    <d v="2018-07-05T00:00:00"/>
    <s v="Planned leave"/>
    <n v="2"/>
    <s v="Harika"/>
    <s v="Amelia"/>
    <s v="George"/>
    <d v="2010-07-09T00:00:00"/>
    <d v="1934-09-19T00:00:00"/>
    <n v="0"/>
    <s v="Bad"/>
    <s v="Better"/>
    <s v="Good"/>
    <s v="Worst"/>
    <s v="Bad"/>
  </r>
  <r>
    <n v="895"/>
    <s v="S.Jalahamsa"/>
    <s v="S3503"/>
    <s v="F"/>
    <n v="28"/>
    <s v="Sales and Marketing"/>
    <s v="Lisboa"/>
    <s v="Portugal"/>
    <n v="1"/>
    <n v="5"/>
    <n v="4"/>
    <n v="1"/>
    <n v="2.75"/>
    <n v="2.75"/>
    <s v="Sathish&amp;Azim"/>
    <s v="4h"/>
    <s v="Technical skills Training"/>
    <d v="2018-07-04T00:00:00"/>
    <d v="2018-07-05T00:00:00"/>
    <s v="Maternity/Parental leave"/>
    <n v="31"/>
    <s v="Roy"/>
    <s v="Harry"/>
    <s v="George"/>
    <d v="2010-07-17T00:00:00"/>
    <d v="1934-10-01T00:00:00"/>
    <n v="0"/>
    <s v="Bad"/>
    <s v="Bad"/>
    <s v="Bad"/>
    <s v="Bad"/>
    <s v="Better"/>
  </r>
  <r>
    <n v="896"/>
    <s v="K.Urmila"/>
    <s v="S3238"/>
    <s v="F"/>
    <n v="32"/>
    <s v="HR"/>
    <s v="Jaipur"/>
    <s v="India"/>
    <n v="3"/>
    <n v="5"/>
    <n v="2"/>
    <n v="4"/>
    <n v="3.5"/>
    <n v="3.5"/>
    <s v="Hemanth&amp;Salomi"/>
    <s v="3h"/>
    <s v="Soft skills Training"/>
    <d v="2018-07-05T00:00:00"/>
    <d v="2018-07-07T00:00:00"/>
    <s v="Emergency leave"/>
    <n v="2"/>
    <s v="Rishitha"/>
    <s v="Isla"/>
    <s v="George"/>
    <d v="2010-07-25T00:00:00"/>
    <d v="1934-10-13T00:00:00"/>
    <n v="0"/>
    <s v="Bad"/>
    <s v="Bad"/>
    <s v="Good"/>
    <s v="Better"/>
    <s v="Bad"/>
  </r>
  <r>
    <n v="897"/>
    <s v="G.Uma"/>
    <s v="S3274"/>
    <s v="M"/>
    <n v="33"/>
    <s v="Research and Development"/>
    <s v="Jaipur"/>
    <s v="India"/>
    <n v="3"/>
    <n v="1"/>
    <n v="2"/>
    <n v="1"/>
    <n v="1.75"/>
    <n v="1.75"/>
    <s v="Sathish&amp;Azim"/>
    <s v="4h"/>
    <s v="Technical skills Training"/>
    <d v="2018-07-06T00:00:00"/>
    <d v="2018-07-10T00:00:00"/>
    <s v="Maternity/Parental leave"/>
    <n v="34"/>
    <s v="Aneela"/>
    <s v="Charlie"/>
    <s v="George"/>
    <d v="2010-08-02T00:00:00"/>
    <d v="1934-10-25T00:00:00"/>
    <n v="0"/>
    <s v="Better"/>
    <s v="Good"/>
    <s v="Bad"/>
    <s v="Worst"/>
    <s v="Better"/>
  </r>
  <r>
    <n v="898"/>
    <s v="B.Manasa"/>
    <s v="S3176"/>
    <s v="F"/>
    <n v="41"/>
    <s v="IT Services"/>
    <s v="Caracas"/>
    <s v="Venizuela"/>
    <n v="5"/>
    <n v="2"/>
    <n v="1"/>
    <n v="2"/>
    <n v="2.5"/>
    <n v="2.5"/>
    <s v="Sathish&amp;Azim"/>
    <s v="4h"/>
    <s v="Technical skills Training"/>
    <d v="2018-07-07T00:00:00"/>
    <d v="2018-07-12T00:00:00"/>
    <s v="Planned leave"/>
    <n v="5"/>
    <s v="Hemanth"/>
    <s v="Amelia"/>
    <s v="George"/>
    <d v="2010-08-10T00:00:00"/>
    <d v="1934-11-06T00:00:00"/>
    <n v="0"/>
    <s v="Bad"/>
    <s v="Good"/>
    <s v="Bad"/>
    <s v="Better"/>
    <s v="Bad"/>
  </r>
  <r>
    <n v="899"/>
    <s v="P.Sushma"/>
    <s v="S3002"/>
    <s v="F"/>
    <n v="52"/>
    <s v="Research and Development"/>
    <s v="Hyderabad"/>
    <s v="India"/>
    <n v="1"/>
    <n v="2"/>
    <n v="1"/>
    <n v="3"/>
    <n v="1.75"/>
    <n v="1.75"/>
    <s v="Sathish&amp;Azim"/>
    <s v="4h"/>
    <s v="Technical skills Training"/>
    <d v="2018-07-08T00:00:00"/>
    <d v="2018-07-12T00:00:00"/>
    <s v="Planned leave"/>
    <n v="4"/>
    <s v="Sathish"/>
    <s v="Charlie"/>
    <s v="George"/>
    <d v="2010-08-18T00:00:00"/>
    <d v="1934-11-18T00:00:00"/>
    <n v="0"/>
    <s v="Bad"/>
    <s v="Worst"/>
    <s v="Worst"/>
    <s v="Better"/>
    <s v="Good"/>
  </r>
  <r>
    <n v="900"/>
    <s v="M.Swapna"/>
    <s v="S3589"/>
    <s v="F"/>
    <n v="25"/>
    <s v="HR"/>
    <s v="Pune"/>
    <s v="India"/>
    <n v="2"/>
    <n v="3"/>
    <n v="5"/>
    <n v="3"/>
    <n v="3.25"/>
    <n v="3.25"/>
    <s v="Hemanth&amp;Salomi"/>
    <s v="3h"/>
    <s v="Soft skills Training"/>
    <d v="2018-07-09T00:00:00"/>
    <d v="2018-07-15T00:00:00"/>
    <s v="Maternity/Parental leave"/>
    <n v="36"/>
    <s v="Hemanth"/>
    <s v="Amelia"/>
    <s v="George"/>
    <d v="2010-08-26T00:00:00"/>
    <d v="1934-11-30T00:00:00"/>
    <n v="0"/>
    <s v="Better"/>
    <s v="Good"/>
    <s v="Worst"/>
    <s v="Worst"/>
    <s v="Better"/>
  </r>
  <r>
    <n v="901"/>
    <s v="M.Mounika"/>
    <s v="S3242"/>
    <s v="F"/>
    <n v="37"/>
    <s v="Sales and Marketing"/>
    <s v="Kolkata"/>
    <s v="India"/>
    <n v="2"/>
    <n v="5"/>
    <n v="1"/>
    <n v="3"/>
    <n v="2.75"/>
    <n v="2.75"/>
    <s v="Sathish&amp;Azim"/>
    <s v="4h"/>
    <s v="Technical skills Training"/>
    <d v="2018-07-10T00:00:00"/>
    <d v="2018-07-15T00:00:00"/>
    <s v="Maternity/Parental leave"/>
    <n v="35"/>
    <s v="David"/>
    <s v="Jacob"/>
    <s v="George"/>
    <d v="2010-09-03T00:00:00"/>
    <d v="1934-12-12T00:00:00"/>
    <n v="0"/>
    <s v="Excellent"/>
    <s v="Good"/>
    <s v="Bad"/>
    <s v="Better"/>
    <s v="Excellent"/>
  </r>
  <r>
    <n v="902"/>
    <s v="M.Rajitha"/>
    <s v="S3124"/>
    <s v="M"/>
    <n v="49"/>
    <s v="Security and Transport"/>
    <s v="Varanasi"/>
    <s v="India"/>
    <n v="1"/>
    <n v="1"/>
    <n v="1"/>
    <n v="5"/>
    <n v="2"/>
    <n v="2"/>
    <s v="Sathish&amp;Azim"/>
    <s v="4h"/>
    <s v="Technical skills Training"/>
    <d v="2018-07-11T00:00:00"/>
    <d v="2018-07-14T00:00:00"/>
    <s v="Planned leave"/>
    <n v="3"/>
    <s v="Rishitha"/>
    <s v="Isla"/>
    <s v="George"/>
    <d v="2010-09-11T00:00:00"/>
    <d v="1934-12-24T00:00:00"/>
    <n v="0"/>
    <s v="Worst"/>
    <s v="Worst"/>
    <s v="Better"/>
    <s v="Worst"/>
    <s v="Good"/>
  </r>
  <r>
    <n v="903"/>
    <s v="M.Jayasreela"/>
    <s v="S3132"/>
    <s v="F"/>
    <n v="56"/>
    <s v="HR"/>
    <s v="Kolkata"/>
    <s v="India"/>
    <n v="1"/>
    <n v="1"/>
    <n v="2"/>
    <n v="1"/>
    <n v="1.25"/>
    <n v="1.25"/>
    <s v="Sathish&amp;Azim"/>
    <s v="4h"/>
    <s v="Technical skills Training"/>
    <d v="2018-07-12T00:00:00"/>
    <d v="2018-07-16T00:00:00"/>
    <s v="Planned leave"/>
    <n v="4"/>
    <s v="Santhosh"/>
    <s v="Harry"/>
    <s v="George"/>
    <d v="2010-09-19T00:00:00"/>
    <d v="1935-01-05T00:00:00"/>
    <n v="0"/>
    <s v="Excellent"/>
    <s v="Worst"/>
    <s v="Worst"/>
    <s v="Better"/>
    <s v="Better"/>
  </r>
  <r>
    <n v="904"/>
    <s v="N.Sukeerthana"/>
    <s v="S3064"/>
    <s v="M"/>
    <n v="50"/>
    <s v="Product Development"/>
    <s v="Mannheim"/>
    <s v="Germany"/>
    <n v="5"/>
    <n v="1"/>
    <n v="3"/>
    <n v="5"/>
    <n v="3.5"/>
    <n v="3.5"/>
    <s v="Hemanth&amp;Salomi"/>
    <s v="3h"/>
    <s v="Soft skills Training"/>
    <d v="2018-07-13T00:00:00"/>
    <d v="2018-07-14T00:00:00"/>
    <s v="Planned leave"/>
    <n v="1"/>
    <s v="Harika"/>
    <s v="Amelia"/>
    <s v="George"/>
    <d v="2010-09-27T00:00:00"/>
    <d v="1935-01-17T00:00:00"/>
    <n v="0"/>
    <s v="Better"/>
    <s v="Excellent"/>
    <s v="Excellent"/>
    <s v="Worst"/>
    <s v="Good"/>
  </r>
  <r>
    <n v="905"/>
    <s v="N.Sai Sreeja"/>
    <s v="S3029"/>
    <s v="M"/>
    <n v="51"/>
    <s v="Sales and Marketing"/>
    <s v="Lisboa"/>
    <s v="Portugal"/>
    <n v="1"/>
    <n v="5"/>
    <n v="4"/>
    <n v="1"/>
    <n v="2.75"/>
    <n v="2.75"/>
    <s v="Sathish&amp;Azim"/>
    <s v="4h"/>
    <s v="Technical skills Training"/>
    <d v="2018-07-14T00:00:00"/>
    <d v="2018-07-21T00:00:00"/>
    <s v="Maternity/Parental leave"/>
    <n v="37"/>
    <s v="Aneela"/>
    <s v="Charlie"/>
    <s v="George"/>
    <d v="2010-10-05T00:00:00"/>
    <d v="1935-01-29T00:00:00"/>
    <n v="0"/>
    <s v="Worst"/>
    <s v="Bad"/>
    <s v="Better"/>
    <s v="Worst"/>
    <s v="Excellent"/>
  </r>
  <r>
    <n v="906"/>
    <s v="R.Shobha"/>
    <s v="S3270"/>
    <s v="M"/>
    <n v="31"/>
    <s v="Security and Transport"/>
    <s v="Kolkata"/>
    <s v="India"/>
    <n v="5"/>
    <n v="4"/>
    <n v="3"/>
    <n v="4"/>
    <n v="4"/>
    <n v="4"/>
    <s v="Santhosh&amp;Anudeep"/>
    <s v="3h"/>
    <s v="Job Training"/>
    <d v="2018-07-15T00:00:00"/>
    <d v="2018-07-18T00:00:00"/>
    <s v="Emergency leave"/>
    <n v="3"/>
    <s v="Rajesh"/>
    <s v="Isla"/>
    <s v="George"/>
    <d v="2010-10-13T00:00:00"/>
    <d v="1935-02-10T00:00:00"/>
    <n v="0"/>
    <s v="Good"/>
    <s v="Good"/>
    <s v="Better"/>
    <s v="Bad"/>
    <s v="Bad"/>
  </r>
  <r>
    <n v="907"/>
    <s v="N.Nayomi"/>
    <s v="S3218"/>
    <s v="M"/>
    <n v="37"/>
    <s v="Security and Transport"/>
    <s v="Mannheim"/>
    <s v="Germany"/>
    <n v="1"/>
    <n v="3"/>
    <n v="4"/>
    <n v="1"/>
    <n v="2.25"/>
    <n v="2.25"/>
    <s v="Sathish&amp;Azim"/>
    <s v="4h"/>
    <s v="Technical skills Training"/>
    <d v="2018-07-16T00:00:00"/>
    <d v="2018-07-17T00:00:00"/>
    <s v="Emergency leave"/>
    <n v="1"/>
    <s v="Arundathi"/>
    <s v="Jacob"/>
    <s v="George"/>
    <d v="2010-10-21T00:00:00"/>
    <d v="1935-02-22T00:00:00"/>
    <n v="0"/>
    <s v="Worst"/>
    <s v="Bad"/>
    <s v="Better"/>
    <s v="Bad"/>
    <s v="Excellent"/>
  </r>
  <r>
    <n v="908"/>
    <s v="T.Manjula"/>
    <s v="S3425"/>
    <s v="F"/>
    <n v="49"/>
    <s v="Product Development"/>
    <s v="London"/>
    <s v="UK"/>
    <n v="3"/>
    <n v="3"/>
    <n v="1"/>
    <n v="3"/>
    <n v="2.5"/>
    <n v="2.5"/>
    <s v="Sathish&amp;Azim"/>
    <s v="4h"/>
    <s v="Technical skills Training"/>
    <d v="2018-07-17T00:00:00"/>
    <d v="2018-07-18T00:00:00"/>
    <s v="Maternity/Parental leave"/>
    <n v="31"/>
    <s v="Aneela"/>
    <s v="Charlie"/>
    <s v="George"/>
    <d v="2010-10-29T00:00:00"/>
    <d v="1935-03-06T00:00:00"/>
    <n v="0"/>
    <s v="Worst"/>
    <s v="Good"/>
    <s v="Good"/>
    <s v="Bad"/>
    <s v="Bad"/>
  </r>
  <r>
    <n v="909"/>
    <s v="V.Mounika"/>
    <s v="S3514"/>
    <s v="F"/>
    <n v="35"/>
    <s v="Accounts and Finance"/>
    <s v="Bhopal"/>
    <s v="India"/>
    <n v="3"/>
    <n v="3"/>
    <n v="2"/>
    <n v="3"/>
    <n v="2.75"/>
    <n v="2.75"/>
    <s v="Sathish&amp;Azim"/>
    <s v="4h"/>
    <s v="Technical skills Training"/>
    <d v="2018-07-18T00:00:00"/>
    <d v="2018-07-24T00:00:00"/>
    <s v="Planned leave"/>
    <n v="6"/>
    <s v="Anudeep"/>
    <s v="Charlie"/>
    <s v="George"/>
    <d v="2010-11-06T00:00:00"/>
    <d v="1935-03-18T00:00:00"/>
    <n v="0"/>
    <s v="Better"/>
    <s v="Bad"/>
    <s v="Good"/>
    <s v="Bad"/>
    <s v="Better"/>
  </r>
  <r>
    <n v="910"/>
    <s v="V.Manjula"/>
    <s v="S3103"/>
    <s v="F"/>
    <n v="35"/>
    <s v="Learning and Development"/>
    <s v="Mumbai"/>
    <s v="India"/>
    <n v="1"/>
    <n v="1"/>
    <n v="1"/>
    <n v="3"/>
    <n v="1.5"/>
    <n v="1.5"/>
    <s v="Sathish&amp;Azim"/>
    <s v="4h"/>
    <s v="Technical skills Training"/>
    <d v="2018-07-19T00:00:00"/>
    <d v="2018-07-22T00:00:00"/>
    <s v="Planned leave"/>
    <n v="3"/>
    <s v="Rajesh"/>
    <s v="Isla"/>
    <s v="George"/>
    <d v="2010-11-14T00:00:00"/>
    <d v="1935-03-30T00:00:00"/>
    <n v="0"/>
    <s v="Excellent"/>
    <s v="Better"/>
    <s v="Bad"/>
    <s v="Excellent"/>
    <s v="Better"/>
  </r>
  <r>
    <n v="911"/>
    <s v="V.Nagavani"/>
    <s v="S3419"/>
    <s v="F"/>
    <n v="44"/>
    <s v="Admin Department"/>
    <s v="Lisboa"/>
    <s v="Portugal"/>
    <n v="1"/>
    <n v="1"/>
    <n v="5"/>
    <n v="1"/>
    <n v="2"/>
    <n v="2"/>
    <s v="Sathish&amp;Azim"/>
    <s v="4h"/>
    <s v="Technical skills Training"/>
    <d v="2018-07-20T00:00:00"/>
    <d v="2018-07-21T00:00:00"/>
    <s v="Emergency leave"/>
    <n v="1"/>
    <s v="Harika"/>
    <s v="Amelia"/>
    <s v="George"/>
    <d v="2010-11-22T00:00:00"/>
    <d v="1935-04-11T00:00:00"/>
    <n v="0"/>
    <s v="Bad"/>
    <s v="Good"/>
    <s v="Good"/>
    <s v="Worst"/>
    <s v="Worst"/>
  </r>
  <r>
    <n v="912"/>
    <s v="T.Manjula"/>
    <s v="S3215"/>
    <s v="M"/>
    <n v="44"/>
    <s v="Learning and Development"/>
    <s v="Mumbai"/>
    <s v="India"/>
    <n v="4"/>
    <n v="1"/>
    <n v="5"/>
    <n v="4"/>
    <n v="3.5"/>
    <n v="3.5"/>
    <s v="Hemanth&amp;Salomi"/>
    <s v="3h"/>
    <s v="Soft skills Training"/>
    <d v="2018-07-21T00:00:00"/>
    <d v="2018-07-27T00:00:00"/>
    <s v="Emergency leave"/>
    <n v="6"/>
    <s v="Roy"/>
    <s v="Harry"/>
    <s v="George"/>
    <d v="2010-11-30T00:00:00"/>
    <d v="1935-04-23T00:00:00"/>
    <n v="0"/>
    <s v="Good"/>
    <s v="Bad"/>
    <s v="Good"/>
    <s v="Excellent"/>
    <s v="Excellent"/>
  </r>
  <r>
    <n v="913"/>
    <s v="A. Akhila"/>
    <s v="S3435"/>
    <s v="F"/>
    <n v="47"/>
    <s v="Research and Development"/>
    <s v="Walla"/>
    <s v="Poland"/>
    <n v="1"/>
    <n v="3"/>
    <n v="5"/>
    <n v="5"/>
    <n v="3.5"/>
    <n v="3.5"/>
    <s v="Hemanth&amp;Salomi"/>
    <s v="3h"/>
    <s v="Soft skills Training"/>
    <d v="2018-07-22T00:00:00"/>
    <d v="2018-07-27T00:00:00"/>
    <s v="Planned leave"/>
    <n v="5"/>
    <s v="Harish"/>
    <s v="Amelia"/>
    <s v="George"/>
    <d v="2010-12-08T00:00:00"/>
    <d v="1935-05-05T00:00:00"/>
    <n v="0"/>
    <s v="Bad"/>
    <s v="Good"/>
    <s v="Bad"/>
    <s v="Excellent"/>
    <s v="Worst"/>
  </r>
  <r>
    <n v="914"/>
    <s v="A. Jayasree"/>
    <s v="S3573"/>
    <s v="M"/>
    <n v="44"/>
    <s v="IT Services"/>
    <s v="Bengalore"/>
    <s v="India"/>
    <n v="3"/>
    <n v="3"/>
    <n v="2"/>
    <n v="5"/>
    <n v="3.25"/>
    <n v="3.25"/>
    <s v="Hemanth&amp;Salomi"/>
    <s v="3h"/>
    <s v="Soft skills Training"/>
    <d v="2018-07-23T00:00:00"/>
    <d v="2018-07-26T00:00:00"/>
    <s v="Emergency leave"/>
    <n v="3"/>
    <s v="Harika"/>
    <s v="Amelia"/>
    <s v="George"/>
    <d v="2010-12-16T00:00:00"/>
    <d v="1935-05-17T00:00:00"/>
    <n v="0"/>
    <s v="Better"/>
    <s v="Excellent"/>
    <s v="Excellent"/>
    <s v="Good"/>
    <s v="Worst"/>
  </r>
  <r>
    <n v="915"/>
    <s v="B. Srilatha"/>
    <s v="S3094"/>
    <s v="F"/>
    <n v="43"/>
    <s v="Infrastructures"/>
    <s v="Madrid"/>
    <s v="Span"/>
    <n v="5"/>
    <n v="5"/>
    <n v="3"/>
    <n v="3"/>
    <n v="4"/>
    <n v="4"/>
    <s v="Santhosh&amp;Anudeep"/>
    <s v="3h"/>
    <s v="Job Training"/>
    <d v="2018-07-24T00:00:00"/>
    <d v="2018-07-29T00:00:00"/>
    <s v="Emergency leave"/>
    <n v="5"/>
    <s v="Harish"/>
    <s v="Amelia"/>
    <s v="George"/>
    <d v="2010-12-24T00:00:00"/>
    <d v="1935-05-29T00:00:00"/>
    <n v="0"/>
    <s v="Good"/>
    <s v="Better"/>
    <s v="Good"/>
    <s v="Excellent"/>
    <s v="Worst"/>
  </r>
  <r>
    <n v="916"/>
    <s v="D. Srilatha"/>
    <s v="S3403"/>
    <s v="M"/>
    <n v="55"/>
    <s v="IT Services"/>
    <s v="Berlin"/>
    <s v="Germany"/>
    <n v="1"/>
    <n v="5"/>
    <n v="1"/>
    <n v="5"/>
    <n v="3"/>
    <n v="3"/>
    <s v="Hemanth&amp;Salomi"/>
    <s v="3h"/>
    <s v="Soft skills Training"/>
    <d v="2018-07-25T00:00:00"/>
    <d v="2018-07-27T00:00:00"/>
    <s v="Maternity/Parental leave"/>
    <n v="32"/>
    <s v="Rajesh"/>
    <s v="Isla"/>
    <s v="George"/>
    <d v="2011-01-01T00:00:00"/>
    <d v="1935-06-10T00:00:00"/>
    <n v="0"/>
    <s v="Worst"/>
    <s v="Worst"/>
    <s v="Good"/>
    <s v="Excellent"/>
    <s v="Worst"/>
  </r>
  <r>
    <n v="917"/>
    <s v="G. Shirisha"/>
    <s v="S3559"/>
    <s v="M"/>
    <n v="32"/>
    <s v="Learning and Development"/>
    <s v="Bengalore"/>
    <s v="India"/>
    <n v="3"/>
    <n v="5"/>
    <n v="3"/>
    <n v="4"/>
    <n v="3.75"/>
    <n v="3.75"/>
    <s v="Hemanth&amp;Salomi"/>
    <s v="3h"/>
    <s v="Soft skills Training"/>
    <d v="2018-07-26T00:00:00"/>
    <d v="2018-07-30T00:00:00"/>
    <s v="Maternity/Parental leave"/>
    <n v="34"/>
    <s v="Azim"/>
    <s v="Jacob"/>
    <s v="George"/>
    <d v="2011-01-09T00:00:00"/>
    <d v="1935-06-22T00:00:00"/>
    <n v="0"/>
    <s v="Good"/>
    <s v="Better"/>
    <s v="Excellent"/>
    <s v="Bad"/>
    <s v="Better"/>
  </r>
  <r>
    <n v="918"/>
    <s v="G. Anjali"/>
    <s v="S3057"/>
    <s v="F"/>
    <n v="37"/>
    <s v="Sales and Marketing"/>
    <s v="Surat"/>
    <s v="India"/>
    <n v="2"/>
    <n v="5"/>
    <n v="4"/>
    <n v="4"/>
    <n v="3.75"/>
    <n v="3.75"/>
    <s v="Hemanth&amp;Salomi"/>
    <s v="3h"/>
    <s v="Soft skills Training"/>
    <d v="2018-07-27T00:00:00"/>
    <d v="2018-07-29T00:00:00"/>
    <s v="Emergency leave"/>
    <n v="2"/>
    <s v="Azim"/>
    <s v="Jacob"/>
    <s v="George"/>
    <d v="2011-01-17T00:00:00"/>
    <d v="1935-07-04T00:00:00"/>
    <n v="0"/>
    <s v="Bad"/>
    <s v="Good"/>
    <s v="Worst"/>
    <s v="Good"/>
    <s v="Good"/>
  </r>
  <r>
    <n v="919"/>
    <s v="J. Sruthi"/>
    <s v="S3523"/>
    <s v="M"/>
    <n v="33"/>
    <s v="Accounts and Finance"/>
    <s v="Mumbai"/>
    <s v="India"/>
    <n v="3"/>
    <n v="3"/>
    <n v="5"/>
    <n v="3"/>
    <n v="3.5"/>
    <n v="3.5"/>
    <s v="Hemanth&amp;Salomi"/>
    <s v="3h"/>
    <s v="Soft skills Training"/>
    <d v="2018-07-28T00:00:00"/>
    <d v="2018-08-03T00:00:00"/>
    <s v="Maternity/Parental leave"/>
    <n v="36"/>
    <s v="Salomi"/>
    <s v="Harry"/>
    <s v="George"/>
    <d v="2011-01-25T00:00:00"/>
    <d v="1935-07-16T00:00:00"/>
    <n v="0"/>
    <s v="Excellent"/>
    <s v="Better"/>
    <s v="Excellent"/>
    <s v="Worst"/>
    <s v="Better"/>
  </r>
  <r>
    <n v="920"/>
    <s v="K. Sumalatha"/>
    <s v="S3407"/>
    <s v="M"/>
    <n v="36"/>
    <s v="Infrastructures"/>
    <s v="Berlin"/>
    <s v="Germany"/>
    <n v="5"/>
    <n v="5"/>
    <n v="5"/>
    <n v="5"/>
    <n v="5"/>
    <n v="5"/>
    <s v="David&amp;Lihar"/>
    <s v="2h"/>
    <s v="Promotional Training"/>
    <d v="2018-07-29T00:00:00"/>
    <d v="2018-07-30T00:00:00"/>
    <s v="Planned leave"/>
    <n v="1"/>
    <s v="Rishitha"/>
    <s v="Isla"/>
    <s v="George"/>
    <d v="2011-02-02T00:00:00"/>
    <d v="1935-07-28T00:00:00"/>
    <n v="0"/>
    <s v="Excellent"/>
    <s v="Good"/>
    <s v="Excellent"/>
    <s v="Worst"/>
    <s v="Excellent"/>
  </r>
  <r>
    <n v="921"/>
    <s v="M. Vignani"/>
    <s v="S3036"/>
    <s v="F"/>
    <n v="34"/>
    <s v="Accounts and Finance"/>
    <s v="Varanasi"/>
    <s v="India"/>
    <n v="3"/>
    <n v="5"/>
    <n v="4"/>
    <n v="1"/>
    <n v="3.25"/>
    <n v="3.25"/>
    <s v="Hemanth&amp;Salomi"/>
    <s v="3h"/>
    <s v="Soft skills Training"/>
    <d v="2018-07-30T00:00:00"/>
    <d v="2018-08-03T00:00:00"/>
    <s v="Planned leave"/>
    <n v="4"/>
    <s v="Santhosh"/>
    <s v="Harry"/>
    <s v="George"/>
    <d v="2011-02-10T00:00:00"/>
    <d v="1935-08-09T00:00:00"/>
    <n v="0"/>
    <s v="Better"/>
    <s v="Worst"/>
    <s v="Better"/>
    <s v="Good"/>
    <s v="Worst"/>
  </r>
  <r>
    <n v="922"/>
    <s v="M. Kavitha"/>
    <s v="S3008"/>
    <s v="F"/>
    <n v="30"/>
    <s v="Product Development"/>
    <s v="London"/>
    <s v="UK"/>
    <n v="5"/>
    <n v="2"/>
    <n v="3"/>
    <n v="3"/>
    <n v="3.25"/>
    <n v="3.25"/>
    <s v="Hemanth&amp;Salomi"/>
    <s v="3h"/>
    <s v="Soft skills Training"/>
    <d v="2018-07-31T00:00:00"/>
    <d v="2018-08-07T00:00:00"/>
    <s v="Planned leave"/>
    <n v="7"/>
    <s v="Rishitha"/>
    <s v="Isla"/>
    <s v="George"/>
    <d v="2011-02-18T00:00:00"/>
    <d v="1935-08-21T00:00:00"/>
    <n v="0"/>
    <s v="Good"/>
    <s v="Excellent"/>
    <s v="Better"/>
    <s v="Worst"/>
    <s v="Worst"/>
  </r>
  <r>
    <n v="923"/>
    <s v="M. Bhavani"/>
    <s v="S3539"/>
    <s v="M"/>
    <n v="39"/>
    <s v="Admin Department"/>
    <s v="Walla"/>
    <s v="Poland"/>
    <n v="4"/>
    <n v="4"/>
    <n v="2"/>
    <n v="4"/>
    <n v="3.5"/>
    <n v="3.5"/>
    <s v="Hemanth&amp;Salomi"/>
    <s v="3h"/>
    <s v="Soft skills Training"/>
    <d v="2018-08-01T00:00:00"/>
    <d v="2018-08-04T00:00:00"/>
    <s v="Emergency leave"/>
    <n v="3"/>
    <s v="Sathish"/>
    <s v="Charlie"/>
    <s v="George"/>
    <d v="2011-02-26T00:00:00"/>
    <d v="1935-09-02T00:00:00"/>
    <n v="0"/>
    <s v="Bad"/>
    <s v="Better"/>
    <s v="Worst"/>
    <s v="Bad"/>
    <s v="Bad"/>
  </r>
  <r>
    <n v="924"/>
    <s v="P. Parvathi"/>
    <s v="S3444"/>
    <s v="F"/>
    <n v="31"/>
    <s v="IT Services"/>
    <s v="Hyderabad"/>
    <s v="India"/>
    <n v="2"/>
    <n v="2"/>
    <n v="2"/>
    <n v="4"/>
    <n v="2.5"/>
    <n v="2.5"/>
    <s v="Sathish&amp;Azim"/>
    <s v="4h"/>
    <s v="Technical skills Training"/>
    <d v="2018-08-02T00:00:00"/>
    <d v="2018-08-09T00:00:00"/>
    <s v="Planned leave"/>
    <n v="7"/>
    <s v="Arundathi"/>
    <s v="Jacob"/>
    <s v="George"/>
    <d v="2011-03-06T00:00:00"/>
    <d v="1935-09-14T00:00:00"/>
    <n v="0"/>
    <s v="Worst"/>
    <s v="Excellent"/>
    <s v="Good"/>
    <s v="Excellent"/>
    <s v="Bad"/>
  </r>
  <r>
    <n v="925"/>
    <s v="P. Roja"/>
    <s v="S3408"/>
    <s v="F"/>
    <n v="51"/>
    <s v="Product Development"/>
    <s v="Berlin"/>
    <s v="Germany"/>
    <n v="4"/>
    <n v="4"/>
    <n v="3"/>
    <n v="2"/>
    <n v="3.25"/>
    <n v="3.25"/>
    <s v="Hemanth&amp;Salomi"/>
    <s v="3h"/>
    <s v="Soft skills Training"/>
    <d v="2018-08-03T00:00:00"/>
    <d v="2018-08-06T00:00:00"/>
    <s v="Emergency leave"/>
    <n v="3"/>
    <s v="Santhosh"/>
    <s v="Harry"/>
    <s v="George"/>
    <d v="2011-03-14T00:00:00"/>
    <d v="1935-09-26T00:00:00"/>
    <n v="0"/>
    <s v="Worst"/>
    <s v="Worst"/>
    <s v="Bad"/>
    <s v="Excellent"/>
    <s v="Good"/>
  </r>
  <r>
    <n v="926"/>
    <s v="P. Madhavi"/>
    <s v="S3389"/>
    <s v="F"/>
    <n v="25"/>
    <s v="Research and Development"/>
    <s v="Mumbai"/>
    <s v="India"/>
    <n v="1"/>
    <n v="3"/>
    <n v="2"/>
    <n v="1"/>
    <n v="1.75"/>
    <n v="1.75"/>
    <s v="Sathish&amp;Azim"/>
    <s v="4h"/>
    <s v="Technical skills Training"/>
    <d v="2018-08-04T00:00:00"/>
    <d v="2018-08-10T00:00:00"/>
    <s v="Planned leave"/>
    <n v="6"/>
    <s v="Harika"/>
    <s v="Amelia"/>
    <s v="George"/>
    <d v="2011-03-22T00:00:00"/>
    <d v="1935-10-08T00:00:00"/>
    <n v="0"/>
    <s v="Worst"/>
    <s v="Good"/>
    <s v="Excellent"/>
    <s v="Worst"/>
    <s v="Good"/>
  </r>
  <r>
    <n v="927"/>
    <s v="S. Anitha"/>
    <s v="S3307"/>
    <s v="F"/>
    <n v="30"/>
    <s v="IT Services"/>
    <s v="Mannheim"/>
    <s v="Germany"/>
    <n v="4"/>
    <n v="2"/>
    <n v="3"/>
    <n v="1"/>
    <n v="2.5"/>
    <n v="2.5"/>
    <s v="Sathish&amp;Azim"/>
    <s v="4h"/>
    <s v="Technical skills Training"/>
    <d v="2018-08-05T00:00:00"/>
    <d v="2018-08-08T00:00:00"/>
    <s v="Planned leave"/>
    <n v="3"/>
    <s v="Sathish"/>
    <s v="Charlie"/>
    <s v="George"/>
    <d v="2011-03-30T00:00:00"/>
    <d v="1935-10-20T00:00:00"/>
    <n v="0"/>
    <s v="Better"/>
    <s v="Excellent"/>
    <s v="Bad"/>
    <s v="Good"/>
    <s v="Bad"/>
  </r>
  <r>
    <n v="928"/>
    <s v="S. Sravani"/>
    <s v="S3489"/>
    <s v="M"/>
    <n v="36"/>
    <s v="Product Development"/>
    <s v="Kolkata"/>
    <s v="India"/>
    <n v="1"/>
    <n v="5"/>
    <n v="2"/>
    <n v="5"/>
    <n v="3.25"/>
    <n v="3.25"/>
    <s v="Hemanth&amp;Salomi"/>
    <s v="3h"/>
    <s v="Soft skills Training"/>
    <d v="2018-08-06T00:00:00"/>
    <d v="2018-08-07T00:00:00"/>
    <s v="Emergency leave"/>
    <n v="1"/>
    <s v="Aneela"/>
    <s v="Charlie"/>
    <s v="George"/>
    <d v="2011-04-07T00:00:00"/>
    <d v="1935-11-01T00:00:00"/>
    <n v="0"/>
    <s v="Better"/>
    <s v="Bad"/>
    <s v="Bad"/>
    <s v="Bad"/>
    <s v="Excellent"/>
  </r>
  <r>
    <n v="929"/>
    <s v="S. Srilatha"/>
    <s v="S3254"/>
    <s v="M"/>
    <n v="56"/>
    <s v="IT Services"/>
    <s v="New Delhi"/>
    <s v="India"/>
    <n v="2"/>
    <n v="2"/>
    <n v="1"/>
    <n v="1"/>
    <n v="1.5"/>
    <n v="1.5"/>
    <s v="Sathish&amp;Azim"/>
    <s v="4h"/>
    <s v="Technical skills Training"/>
    <d v="2018-08-07T00:00:00"/>
    <d v="2018-08-13T00:00:00"/>
    <s v="Planned leave"/>
    <n v="6"/>
    <s v="David"/>
    <s v="Jacob"/>
    <s v="George"/>
    <d v="2011-04-15T00:00:00"/>
    <d v="1935-11-13T00:00:00"/>
    <n v="0"/>
    <s v="Excellent"/>
    <s v="Bad"/>
    <s v="Better"/>
    <s v="Bad"/>
    <s v="Better"/>
  </r>
  <r>
    <n v="930"/>
    <s v="T. Prema Rekha"/>
    <s v="S3304"/>
    <s v="M"/>
    <n v="57"/>
    <s v="Admin Department"/>
    <s v="Luknow"/>
    <s v="India"/>
    <n v="3"/>
    <n v="1"/>
    <n v="2"/>
    <n v="4"/>
    <n v="2.5"/>
    <n v="2.5"/>
    <s v="Sathish&amp;Azim"/>
    <s v="4h"/>
    <s v="Technical skills Training"/>
    <d v="2018-08-08T00:00:00"/>
    <d v="2018-08-13T00:00:00"/>
    <s v="Planned leave"/>
    <n v="5"/>
    <s v="Aneela"/>
    <s v="Charlie"/>
    <s v="George"/>
    <d v="2011-04-23T00:00:00"/>
    <d v="1935-11-25T00:00:00"/>
    <n v="0"/>
    <s v="Bad"/>
    <s v="Bad"/>
    <s v="Worst"/>
    <s v="Worst"/>
    <s v="Bad"/>
  </r>
  <r>
    <n v="931"/>
    <s v="T. Navaneetha"/>
    <s v="S3030"/>
    <s v="F"/>
    <n v="48"/>
    <s v="Learning and Development"/>
    <s v="Mumbai"/>
    <s v="India"/>
    <n v="5"/>
    <n v="3"/>
    <n v="3"/>
    <n v="4"/>
    <n v="3.75"/>
    <n v="3.75"/>
    <s v="Hemanth&amp;Salomi"/>
    <s v="3h"/>
    <s v="Soft skills Training"/>
    <d v="2018-08-09T00:00:00"/>
    <d v="2018-08-14T00:00:00"/>
    <s v="Planned leave"/>
    <n v="5"/>
    <s v="Sathish"/>
    <s v="Charlie"/>
    <s v="George"/>
    <d v="2011-05-01T00:00:00"/>
    <d v="1935-12-07T00:00:00"/>
    <n v="0"/>
    <s v="Good"/>
    <s v="Better"/>
    <s v="Worst"/>
    <s v="Bad"/>
    <s v="Better"/>
  </r>
  <r>
    <n v="932"/>
    <s v="U. Prashanthi"/>
    <s v="S3131"/>
    <s v="F"/>
    <n v="44"/>
    <s v="Product Development"/>
    <s v="London"/>
    <s v="UK"/>
    <n v="3"/>
    <n v="2"/>
    <n v="4"/>
    <n v="5"/>
    <n v="3.5"/>
    <n v="3.5"/>
    <s v="Hemanth&amp;Salomi"/>
    <s v="3h"/>
    <s v="Soft skills Training"/>
    <d v="2018-08-10T00:00:00"/>
    <d v="2018-08-12T00:00:00"/>
    <s v="Emergency leave"/>
    <n v="2"/>
    <s v="Anudeep"/>
    <s v="Charlie"/>
    <s v="George"/>
    <d v="2011-05-09T00:00:00"/>
    <d v="1935-12-19T00:00:00"/>
    <n v="0"/>
    <s v="Better"/>
    <s v="Worst"/>
    <s v="Better"/>
    <s v="Good"/>
    <s v="Better"/>
  </r>
  <r>
    <n v="933"/>
    <s v="V. Kavitha"/>
    <s v="S3135"/>
    <s v="M"/>
    <n v="32"/>
    <s v="Infrastructures"/>
    <s v="Kolkata"/>
    <s v="India"/>
    <n v="5"/>
    <n v="1"/>
    <n v="3"/>
    <n v="5"/>
    <n v="3.5"/>
    <n v="3.5"/>
    <s v="Hemanth&amp;Salomi"/>
    <s v="3h"/>
    <s v="Soft skills Training"/>
    <d v="2018-08-11T00:00:00"/>
    <d v="2018-08-13T00:00:00"/>
    <s v="Maternity/Parental leave"/>
    <n v="32"/>
    <s v="Sathish"/>
    <s v="Charlie"/>
    <s v="George"/>
    <d v="2011-05-17T00:00:00"/>
    <d v="1935-12-31T00:00:00"/>
    <n v="0"/>
    <s v="Good"/>
    <s v="Better"/>
    <s v="Excellent"/>
    <s v="Better"/>
    <s v="Worst"/>
  </r>
  <r>
    <n v="934"/>
    <s v="V. Sushmitha"/>
    <s v="S3056"/>
    <s v="F"/>
    <n v="22"/>
    <s v="HR"/>
    <s v="Varanasi"/>
    <s v="India"/>
    <n v="2"/>
    <n v="4"/>
    <n v="3"/>
    <n v="5"/>
    <n v="3.5"/>
    <n v="3.5"/>
    <s v="Hemanth&amp;Salomi"/>
    <s v="3h"/>
    <s v="Soft skills Training"/>
    <d v="2018-08-12T00:00:00"/>
    <d v="2018-08-19T00:00:00"/>
    <s v="Maternity/Parental leave"/>
    <n v="37"/>
    <s v="Sathish"/>
    <s v="Charlie"/>
    <s v="George"/>
    <d v="2011-05-25T00:00:00"/>
    <d v="1936-01-12T00:00:00"/>
    <n v="0"/>
    <s v="Worst"/>
    <s v="Good"/>
    <s v="Good"/>
    <s v="Good"/>
    <s v="Good"/>
  </r>
  <r>
    <n v="935"/>
    <s v="G.Swathi"/>
    <s v="S3496"/>
    <s v="F"/>
    <n v="25"/>
    <s v="Infrastructures"/>
    <s v="Mumbai"/>
    <s v="India"/>
    <n v="4"/>
    <n v="1"/>
    <n v="1"/>
    <n v="2"/>
    <n v="2"/>
    <n v="2"/>
    <s v="Sathish&amp;Azim"/>
    <s v="4h"/>
    <s v="Technical skills Training"/>
    <d v="2018-08-13T00:00:00"/>
    <d v="2018-08-19T00:00:00"/>
    <s v="Planned leave"/>
    <n v="6"/>
    <s v="Harika"/>
    <s v="Amelia"/>
    <s v="George"/>
    <d v="2011-06-02T00:00:00"/>
    <d v="1936-01-24T00:00:00"/>
    <n v="0"/>
    <s v="Excellent"/>
    <s v="Good"/>
    <s v="Worst"/>
    <s v="Better"/>
    <s v="Worst"/>
  </r>
  <r>
    <n v="936"/>
    <s v="Ch.Preethika"/>
    <s v="S3349"/>
    <s v="M"/>
    <n v="33"/>
    <s v="Accounts and Finance"/>
    <s v="New Delhi"/>
    <s v="India"/>
    <n v="2"/>
    <n v="5"/>
    <n v="2"/>
    <n v="1"/>
    <n v="2.5"/>
    <n v="2.5"/>
    <s v="Sathish&amp;Azim"/>
    <s v="4h"/>
    <s v="Technical skills Training"/>
    <d v="2018-08-14T00:00:00"/>
    <d v="2018-08-16T00:00:00"/>
    <s v="Emergency leave"/>
    <n v="2"/>
    <s v="Harish"/>
    <s v="Amelia"/>
    <s v="George"/>
    <d v="2011-06-10T00:00:00"/>
    <d v="1936-02-05T00:00:00"/>
    <n v="0"/>
    <s v="Bad"/>
    <s v="Better"/>
    <s v="Excellent"/>
    <s v="Good"/>
    <s v="Worst"/>
  </r>
  <r>
    <n v="937"/>
    <s v="T.Harika"/>
    <s v="S3572"/>
    <s v="M"/>
    <n v="53"/>
    <s v="Admin Department"/>
    <s v="Caracas"/>
    <s v="Venizuela"/>
    <n v="3"/>
    <n v="1"/>
    <n v="3"/>
    <n v="4"/>
    <n v="2.75"/>
    <n v="2.75"/>
    <s v="Sathish&amp;Azim"/>
    <s v="4h"/>
    <s v="Technical skills Training"/>
    <d v="2018-08-15T00:00:00"/>
    <d v="2018-08-20T00:00:00"/>
    <s v="Maternity/Parental leave"/>
    <n v="35"/>
    <s v="Santhosh"/>
    <s v="Harry"/>
    <s v="George"/>
    <d v="2011-06-18T00:00:00"/>
    <d v="1936-02-17T00:00:00"/>
    <n v="0"/>
    <s v="Worst"/>
    <s v="Worst"/>
    <s v="Better"/>
    <s v="Excellent"/>
    <s v="Worst"/>
  </r>
  <r>
    <n v="938"/>
    <s v="L.Kaveri"/>
    <s v="S3557"/>
    <s v="F"/>
    <n v="50"/>
    <s v="Accounts and Finance"/>
    <s v="Kochi"/>
    <s v="India"/>
    <n v="4"/>
    <n v="1"/>
    <n v="3"/>
    <n v="3"/>
    <n v="2.75"/>
    <n v="2.75"/>
    <s v="Sathish&amp;Azim"/>
    <s v="4h"/>
    <s v="Technical skills Training"/>
    <d v="2018-08-16T00:00:00"/>
    <d v="2018-08-22T00:00:00"/>
    <s v="Maternity/Parental leave"/>
    <n v="36"/>
    <s v="Harish"/>
    <s v="Amelia"/>
    <s v="George"/>
    <d v="2011-06-26T00:00:00"/>
    <d v="1936-02-29T00:00:00"/>
    <n v="0"/>
    <s v="Excellent"/>
    <s v="Worst"/>
    <s v="Better"/>
    <s v="Better"/>
    <s v="Better"/>
  </r>
  <r>
    <n v="939"/>
    <s v="J.Sinduja"/>
    <s v="S3130"/>
    <s v="M"/>
    <n v="27"/>
    <s v="Product Development"/>
    <s v="Kolkata"/>
    <s v="India"/>
    <n v="2"/>
    <n v="5"/>
    <n v="1"/>
    <n v="4"/>
    <n v="3"/>
    <n v="3"/>
    <s v="Hemanth&amp;Salomi"/>
    <s v="3h"/>
    <s v="Soft skills Training"/>
    <d v="2018-08-17T00:00:00"/>
    <d v="2018-08-23T00:00:00"/>
    <s v="Maternity/Parental leave"/>
    <n v="36"/>
    <s v="Santhosh"/>
    <s v="Harry"/>
    <s v="George"/>
    <d v="2011-07-04T00:00:00"/>
    <d v="1936-03-12T00:00:00"/>
    <n v="0"/>
    <s v="Good"/>
    <s v="Good"/>
    <s v="Good"/>
    <s v="Bad"/>
    <s v="Excellent"/>
  </r>
  <r>
    <n v="940"/>
    <s v="K.Sravanthi"/>
    <s v="S3526"/>
    <s v="M"/>
    <n v="50"/>
    <s v="Product Development"/>
    <s v="Mannheim"/>
    <s v="Germany"/>
    <n v="1"/>
    <n v="4"/>
    <n v="3"/>
    <n v="1"/>
    <n v="2.25"/>
    <n v="2.25"/>
    <s v="Sathish&amp;Azim"/>
    <s v="4h"/>
    <s v="Technical skills Training"/>
    <d v="2018-08-18T00:00:00"/>
    <d v="2018-08-20T00:00:00"/>
    <s v="Maternity/Parental leave"/>
    <n v="32"/>
    <s v="Azim"/>
    <s v="Jacob"/>
    <s v="George"/>
    <d v="2011-07-12T00:00:00"/>
    <d v="1936-03-24T00:00:00"/>
    <n v="0"/>
    <s v="Bad"/>
    <s v="Bad"/>
    <s v="Bad"/>
    <s v="Bad"/>
    <s v="Good"/>
  </r>
  <r>
    <n v="941"/>
    <s v="M.Sumalatha"/>
    <s v="S3466"/>
    <s v="F"/>
    <n v="31"/>
    <s v="Security and Transport"/>
    <s v="Berlin"/>
    <s v="Germany"/>
    <n v="1"/>
    <n v="2"/>
    <n v="1"/>
    <n v="2"/>
    <n v="1.5"/>
    <n v="1.5"/>
    <s v="Sathish&amp;Azim"/>
    <s v="4h"/>
    <s v="Technical skills Training"/>
    <d v="2018-08-19T00:00:00"/>
    <d v="2018-08-20T00:00:00"/>
    <s v="Planned leave"/>
    <n v="1"/>
    <s v="Harika"/>
    <s v="Amelia"/>
    <s v="George"/>
    <d v="2011-07-20T00:00:00"/>
    <d v="1936-04-05T00:00:00"/>
    <n v="0"/>
    <s v="Worst"/>
    <s v="Bad"/>
    <s v="Good"/>
    <s v="Good"/>
    <s v="Worst"/>
  </r>
  <r>
    <n v="942"/>
    <s v="N.Priyanka"/>
    <s v="S3041"/>
    <s v="F"/>
    <n v="48"/>
    <s v="Admin Department"/>
    <s v="New Delhi"/>
    <s v="India"/>
    <n v="5"/>
    <n v="1"/>
    <n v="4"/>
    <n v="3"/>
    <n v="3.25"/>
    <n v="3.25"/>
    <s v="Hemanth&amp;Salomi"/>
    <s v="3h"/>
    <s v="Soft skills Training"/>
    <d v="2018-08-20T00:00:00"/>
    <d v="2018-08-22T00:00:00"/>
    <s v="Planned leave"/>
    <n v="2"/>
    <s v="Hemanth"/>
    <s v="Amelia"/>
    <s v="George"/>
    <d v="2011-07-28T00:00:00"/>
    <d v="1936-04-17T00:00:00"/>
    <n v="0"/>
    <s v="Good"/>
    <s v="Excellent"/>
    <s v="Bad"/>
    <s v="Worst"/>
    <s v="Worst"/>
  </r>
  <r>
    <n v="943"/>
    <s v="S.Sravani"/>
    <s v="S3428"/>
    <s v="M"/>
    <n v="60"/>
    <s v="Accounts and Finance"/>
    <s v="Bhopal"/>
    <s v="India"/>
    <n v="5"/>
    <n v="1"/>
    <n v="3"/>
    <n v="3"/>
    <n v="3"/>
    <n v="3"/>
    <s v="Hemanth&amp;Salomi"/>
    <s v="3h"/>
    <s v="Soft skills Training"/>
    <d v="2018-08-21T00:00:00"/>
    <d v="2018-08-28T00:00:00"/>
    <s v="Planned leave"/>
    <n v="7"/>
    <s v="Arundathi"/>
    <s v="Jacob"/>
    <s v="George"/>
    <d v="2011-08-05T00:00:00"/>
    <d v="1936-04-29T00:00:00"/>
    <n v="0"/>
    <s v="Better"/>
    <s v="Better"/>
    <s v="Better"/>
    <s v="Worst"/>
    <s v="Worst"/>
  </r>
  <r>
    <n v="944"/>
    <s v="K.Shilpa"/>
    <s v="S3404"/>
    <s v="F"/>
    <n v="23"/>
    <s v="Accounts and Finance"/>
    <s v="Mannheim"/>
    <s v="Germany"/>
    <n v="2"/>
    <n v="5"/>
    <n v="4"/>
    <n v="3"/>
    <n v="3.5"/>
    <n v="3.5"/>
    <s v="Hemanth&amp;Salomi"/>
    <s v="3h"/>
    <s v="Soft skills Training"/>
    <d v="2018-08-22T00:00:00"/>
    <d v="2018-08-28T00:00:00"/>
    <s v="Planned leave"/>
    <n v="6"/>
    <s v="Sathish"/>
    <s v="Charlie"/>
    <s v="George"/>
    <d v="2011-08-13T00:00:00"/>
    <d v="1936-05-11T00:00:00"/>
    <n v="0"/>
    <s v="Good"/>
    <s v="Excellent"/>
    <s v="Excellent"/>
    <s v="Better"/>
    <s v="Worst"/>
  </r>
  <r>
    <n v="945"/>
    <s v="K.Lalitha"/>
    <s v="S3340"/>
    <s v="M"/>
    <n v="55"/>
    <s v="Research and Development"/>
    <s v="Mannheim"/>
    <s v="Germany"/>
    <n v="3"/>
    <n v="4"/>
    <n v="2"/>
    <n v="5"/>
    <n v="3.5"/>
    <n v="3.5"/>
    <s v="Hemanth&amp;Salomi"/>
    <s v="3h"/>
    <s v="Soft skills Training"/>
    <d v="2018-08-23T00:00:00"/>
    <d v="2018-08-27T00:00:00"/>
    <s v="Maternity/Parental leave"/>
    <n v="34"/>
    <s v="Arundathi"/>
    <s v="Jacob"/>
    <s v="George"/>
    <d v="2011-08-21T00:00:00"/>
    <d v="1936-05-23T00:00:00"/>
    <n v="0"/>
    <s v="Good"/>
    <s v="Bad"/>
    <s v="Bad"/>
    <s v="Excellent"/>
    <s v="Good"/>
  </r>
  <r>
    <n v="946"/>
    <s v="Ch.Mamatha"/>
    <s v="S3005"/>
    <s v="F"/>
    <n v="43"/>
    <s v="Security and Transport"/>
    <s v="Berlin"/>
    <s v="Germany"/>
    <n v="3"/>
    <n v="3"/>
    <n v="4"/>
    <n v="4"/>
    <n v="3.5"/>
    <n v="3.5"/>
    <s v="Hemanth&amp;Salomi"/>
    <s v="3h"/>
    <s v="Soft skills Training"/>
    <d v="2018-08-24T00:00:00"/>
    <d v="2018-08-30T00:00:00"/>
    <s v="Maternity/Parental leave"/>
    <n v="36"/>
    <s v="Rishitha"/>
    <s v="Isla"/>
    <s v="George"/>
    <d v="2011-08-29T00:00:00"/>
    <d v="1936-06-04T00:00:00"/>
    <n v="0"/>
    <s v="Good"/>
    <s v="Good"/>
    <s v="Worst"/>
    <s v="Worst"/>
    <s v="Better"/>
  </r>
  <r>
    <n v="947"/>
    <s v="A.Mounika"/>
    <s v="S3122"/>
    <s v="M"/>
    <n v="56"/>
    <s v="Accounts and Finance"/>
    <s v="Lisboa"/>
    <s v="Portugal"/>
    <n v="4"/>
    <n v="4"/>
    <n v="1"/>
    <n v="3"/>
    <n v="3"/>
    <n v="3"/>
    <s v="Hemanth&amp;Salomi"/>
    <s v="3h"/>
    <s v="Soft skills Training"/>
    <d v="2018-08-25T00:00:00"/>
    <d v="2018-08-26T00:00:00"/>
    <s v="Planned leave"/>
    <n v="1"/>
    <s v="Rishitha"/>
    <s v="Isla"/>
    <s v="George"/>
    <d v="2011-09-06T00:00:00"/>
    <d v="1936-06-16T00:00:00"/>
    <n v="0"/>
    <s v="Excellent"/>
    <s v="Worst"/>
    <s v="Good"/>
    <s v="Better"/>
    <s v="Better"/>
  </r>
  <r>
    <n v="948"/>
    <s v="B.Bindupriya Dharshini"/>
    <s v="S3255"/>
    <s v="M"/>
    <n v="26"/>
    <s v="Security and Transport"/>
    <s v="Mannheim"/>
    <s v="Germany"/>
    <n v="1"/>
    <n v="3"/>
    <n v="1"/>
    <n v="5"/>
    <n v="2.5"/>
    <n v="2.5"/>
    <s v="Sathish&amp;Azim"/>
    <s v="4h"/>
    <s v="Technical skills Training"/>
    <d v="2018-08-26T00:00:00"/>
    <d v="2018-08-28T00:00:00"/>
    <s v="Maternity/Parental leave"/>
    <n v="32"/>
    <s v="Roy"/>
    <s v="Harry"/>
    <s v="George"/>
    <d v="2011-09-14T00:00:00"/>
    <d v="1936-06-28T00:00:00"/>
    <n v="0"/>
    <s v="Excellent"/>
    <s v="Good"/>
    <s v="Worst"/>
    <s v="Worst"/>
    <s v="Excellent"/>
  </r>
  <r>
    <n v="949"/>
    <s v="B.Uma"/>
    <s v="S3136"/>
    <s v="F"/>
    <n v="27"/>
    <s v="Sales and Marketing"/>
    <s v="Surat"/>
    <s v="India"/>
    <n v="1"/>
    <n v="5"/>
    <n v="2"/>
    <n v="4"/>
    <n v="3"/>
    <n v="3"/>
    <s v="Hemanth&amp;Salomi"/>
    <s v="3h"/>
    <s v="Soft skills Training"/>
    <d v="2018-08-27T00:00:00"/>
    <d v="2018-08-28T00:00:00"/>
    <s v="Emergency leave"/>
    <n v="1"/>
    <s v="Anudeep"/>
    <s v="Charlie"/>
    <s v="George"/>
    <d v="2011-09-22T00:00:00"/>
    <d v="1936-07-10T00:00:00"/>
    <n v="0"/>
    <s v="Worst"/>
    <s v="Excellent"/>
    <s v="Excellent"/>
    <s v="Worst"/>
    <s v="Bad"/>
  </r>
  <r>
    <n v="950"/>
    <s v="B.Anusha"/>
    <s v="S3537"/>
    <s v="M"/>
    <n v="58"/>
    <s v="Sales and Marketing"/>
    <s v="Bhopal"/>
    <s v="India"/>
    <n v="2"/>
    <n v="5"/>
    <n v="5"/>
    <n v="4"/>
    <n v="4"/>
    <n v="4"/>
    <s v="Santhosh&amp;Anudeep"/>
    <s v="3h"/>
    <s v="Job Training"/>
    <d v="2018-08-28T00:00:00"/>
    <d v="2018-08-29T00:00:00"/>
    <s v="Planned leave"/>
    <n v="1"/>
    <s v="Anudeep"/>
    <s v="Charlie"/>
    <s v="George"/>
    <d v="2011-09-30T00:00:00"/>
    <d v="1936-07-22T00:00:00"/>
    <n v="0"/>
    <s v="Better"/>
    <s v="Good"/>
    <s v="Bad"/>
    <s v="Good"/>
    <s v="Better"/>
  </r>
  <r>
    <n v="951"/>
    <s v="B.Annarani"/>
    <s v="S3263"/>
    <s v="M"/>
    <n v="47"/>
    <s v="IT Services"/>
    <s v="Caracas"/>
    <s v="Venizuela"/>
    <n v="2"/>
    <n v="5"/>
    <n v="2"/>
    <n v="2"/>
    <n v="2.75"/>
    <n v="2.75"/>
    <s v="Sathish&amp;Azim"/>
    <s v="4h"/>
    <s v="Technical skills Training"/>
    <d v="2018-08-29T00:00:00"/>
    <d v="2018-08-30T00:00:00"/>
    <s v="Planned leave"/>
    <n v="1"/>
    <s v="Santhosh"/>
    <s v="Harry"/>
    <s v="George"/>
    <d v="2011-10-08T00:00:00"/>
    <d v="1936-08-03T00:00:00"/>
    <n v="0"/>
    <s v="Better"/>
    <s v="Good"/>
    <s v="Excellent"/>
    <s v="Good"/>
    <s v="Better"/>
  </r>
  <r>
    <n v="952"/>
    <s v="B.Menaka"/>
    <s v="S3338"/>
    <s v="M"/>
    <n v="33"/>
    <s v="Admin Department"/>
    <s v="Jaipur"/>
    <s v="India"/>
    <n v="3"/>
    <n v="4"/>
    <n v="4"/>
    <n v="3"/>
    <n v="3.5"/>
    <n v="3.5"/>
    <s v="Hemanth&amp;Salomi"/>
    <s v="3h"/>
    <s v="Soft skills Training"/>
    <d v="2018-08-30T00:00:00"/>
    <d v="2018-09-04T00:00:00"/>
    <s v="Maternity/Parental leave"/>
    <n v="35"/>
    <s v="Anudeep"/>
    <s v="Charlie"/>
    <s v="George"/>
    <d v="2011-10-16T00:00:00"/>
    <d v="1936-08-15T00:00:00"/>
    <n v="0"/>
    <s v="Good"/>
    <s v="Worst"/>
    <s v="Excellent"/>
    <s v="Excellent"/>
    <s v="Worst"/>
  </r>
  <r>
    <n v="953"/>
    <s v="Ch.Mounika"/>
    <s v="S3325"/>
    <s v="F"/>
    <n v="49"/>
    <s v="Product Development"/>
    <s v="London"/>
    <s v="UK"/>
    <n v="4"/>
    <n v="4"/>
    <n v="1"/>
    <n v="2"/>
    <n v="2.75"/>
    <n v="2.75"/>
    <s v="Sathish&amp;Azim"/>
    <s v="4h"/>
    <s v="Technical skills Training"/>
    <d v="2018-08-31T00:00:00"/>
    <d v="2018-09-06T00:00:00"/>
    <s v="Maternity/Parental leave"/>
    <n v="36"/>
    <s v="Aneela"/>
    <s v="Charlie"/>
    <s v="George"/>
    <d v="2011-10-24T00:00:00"/>
    <d v="1936-08-27T00:00:00"/>
    <n v="0"/>
    <s v="Excellent"/>
    <s v="Excellent"/>
    <s v="Bad"/>
    <s v="Good"/>
    <s v="Excellent"/>
  </r>
  <r>
    <n v="954"/>
    <s v="C.Yadamma"/>
    <s v="S3170"/>
    <s v="F"/>
    <n v="42"/>
    <s v="Product Development"/>
    <s v="Varanasi"/>
    <s v="India"/>
    <n v="3"/>
    <n v="1"/>
    <n v="3"/>
    <n v="3"/>
    <n v="2.5"/>
    <n v="2.5"/>
    <s v="Sathish&amp;Azim"/>
    <s v="4h"/>
    <s v="Technical skills Training"/>
    <d v="2018-09-01T00:00:00"/>
    <d v="2018-09-07T00:00:00"/>
    <s v="Maternity/Parental leave"/>
    <n v="36"/>
    <s v="Harish"/>
    <s v="Amelia"/>
    <s v="George"/>
    <d v="2011-11-01T00:00:00"/>
    <d v="1936-09-08T00:00:00"/>
    <n v="0"/>
    <s v="Bad"/>
    <s v="Excellent"/>
    <s v="Excellent"/>
    <s v="Good"/>
    <s v="Excellent"/>
  </r>
  <r>
    <n v="955"/>
    <s v="Ch.Jyothi"/>
    <s v="S3458"/>
    <s v="M"/>
    <n v="41"/>
    <s v="Learning and Development"/>
    <s v="Walla"/>
    <s v="Poland"/>
    <n v="4"/>
    <n v="1"/>
    <n v="3"/>
    <n v="2"/>
    <n v="2.5"/>
    <n v="2.5"/>
    <s v="Sathish&amp;Azim"/>
    <s v="4h"/>
    <s v="Technical skills Training"/>
    <d v="2018-09-02T00:00:00"/>
    <d v="2018-09-07T00:00:00"/>
    <s v="Maternity/Parental leave"/>
    <n v="35"/>
    <s v="Roy"/>
    <s v="Harry"/>
    <s v="George"/>
    <d v="2011-11-09T00:00:00"/>
    <d v="1936-09-20T00:00:00"/>
    <n v="0"/>
    <s v="Bad"/>
    <s v="Good"/>
    <s v="Better"/>
    <s v="Good"/>
    <s v="Excellent"/>
  </r>
  <r>
    <n v="956"/>
    <s v="C.Soujanya"/>
    <s v="S3253"/>
    <s v="F"/>
    <n v="21"/>
    <s v="Accounts and Finance"/>
    <s v="London"/>
    <s v="UK"/>
    <n v="4"/>
    <n v="4"/>
    <n v="3"/>
    <n v="4"/>
    <n v="3.75"/>
    <n v="3.75"/>
    <s v="Hemanth&amp;Salomi"/>
    <s v="3h"/>
    <s v="Soft skills Training"/>
    <d v="2018-09-03T00:00:00"/>
    <d v="2018-09-05T00:00:00"/>
    <s v="Maternity/Parental leave"/>
    <n v="32"/>
    <s v="Harish"/>
    <s v="Amelia"/>
    <s v="George"/>
    <d v="2011-11-17T00:00:00"/>
    <d v="1936-10-02T00:00:00"/>
    <n v="0"/>
    <s v="Good"/>
    <s v="Excellent"/>
    <s v="Good"/>
    <s v="Better"/>
    <s v="Good"/>
  </r>
  <r>
    <n v="957"/>
    <s v="D.Srilatha"/>
    <s v="S3287"/>
    <s v="F"/>
    <n v="47"/>
    <s v="HR"/>
    <s v="London"/>
    <s v="UK"/>
    <n v="5"/>
    <n v="4"/>
    <n v="1"/>
    <n v="4"/>
    <n v="3.5"/>
    <n v="3.5"/>
    <s v="Hemanth&amp;Salomi"/>
    <s v="3h"/>
    <s v="Soft skills Training"/>
    <d v="2018-09-04T00:00:00"/>
    <d v="2018-09-06T00:00:00"/>
    <s v="Maternity/Parental leave"/>
    <n v="32"/>
    <s v="Aneela"/>
    <s v="Charlie"/>
    <s v="George"/>
    <d v="2011-11-25T00:00:00"/>
    <d v="1936-10-14T00:00:00"/>
    <n v="0"/>
    <s v="Better"/>
    <s v="Bad"/>
    <s v="Good"/>
    <s v="Worst"/>
    <s v="Excellent"/>
  </r>
  <r>
    <n v="958"/>
    <s v="D.Manjula"/>
    <s v="S3160"/>
    <s v="F"/>
    <n v="50"/>
    <s v="Sales and Marketing"/>
    <s v="Hyderabad"/>
    <s v="India"/>
    <n v="3"/>
    <n v="2"/>
    <n v="3"/>
    <n v="1"/>
    <n v="2.25"/>
    <n v="2.25"/>
    <s v="Sathish&amp;Azim"/>
    <s v="4h"/>
    <s v="Technical skills Training"/>
    <d v="2018-09-05T00:00:00"/>
    <d v="2018-09-11T00:00:00"/>
    <s v="Planned leave"/>
    <n v="6"/>
    <s v="Rajesh"/>
    <s v="Isla"/>
    <s v="George"/>
    <d v="2011-12-03T00:00:00"/>
    <d v="1936-10-26T00:00:00"/>
    <n v="0"/>
    <s v="Bad"/>
    <s v="Bad"/>
    <s v="Excellent"/>
    <s v="Excellent"/>
    <s v="Better"/>
  </r>
  <r>
    <n v="959"/>
    <s v="E.Vasantha"/>
    <s v="S3319"/>
    <s v="M"/>
    <n v="26"/>
    <s v="Accounts and Finance"/>
    <s v="Pune"/>
    <s v="India"/>
    <n v="2"/>
    <n v="5"/>
    <n v="2"/>
    <n v="5"/>
    <n v="3.5"/>
    <n v="3.5"/>
    <s v="Hemanth&amp;Salomi"/>
    <s v="3h"/>
    <s v="Soft skills Training"/>
    <d v="2018-09-06T00:00:00"/>
    <d v="2018-09-13T00:00:00"/>
    <s v="Emergency leave"/>
    <n v="7"/>
    <s v="Harika"/>
    <s v="Amelia"/>
    <s v="George"/>
    <d v="2011-12-11T00:00:00"/>
    <d v="1936-11-07T00:00:00"/>
    <n v="0"/>
    <s v="Bad"/>
    <s v="Better"/>
    <s v="Excellent"/>
    <s v="Bad"/>
    <s v="Bad"/>
  </r>
  <r>
    <n v="960"/>
    <s v="G.Ashwini"/>
    <s v="S3494"/>
    <s v="F"/>
    <n v="33"/>
    <s v="HR"/>
    <s v="Bhopal"/>
    <s v="India"/>
    <n v="4"/>
    <n v="1"/>
    <n v="1"/>
    <n v="1"/>
    <n v="1.75"/>
    <n v="1.75"/>
    <s v="Sathish&amp;Azim"/>
    <s v="4h"/>
    <s v="Technical skills Training"/>
    <d v="2018-09-07T00:00:00"/>
    <d v="2018-09-10T00:00:00"/>
    <s v="Maternity/Parental leave"/>
    <n v="33"/>
    <s v="Harish"/>
    <s v="Amelia"/>
    <s v="George"/>
    <d v="2011-12-19T00:00:00"/>
    <d v="1936-11-19T00:00:00"/>
    <n v="0"/>
    <s v="Worst"/>
    <s v="Worst"/>
    <s v="Bad"/>
    <s v="Worst"/>
    <s v="Worst"/>
  </r>
  <r>
    <n v="961"/>
    <s v="G.Sneha"/>
    <s v="S3147"/>
    <s v="F"/>
    <n v="45"/>
    <s v="Security and Transport"/>
    <s v="Chennai"/>
    <s v="India"/>
    <n v="5"/>
    <n v="4"/>
    <n v="2"/>
    <n v="1"/>
    <n v="3"/>
    <n v="3"/>
    <s v="Hemanth&amp;Salomi"/>
    <s v="3h"/>
    <s v="Soft skills Training"/>
    <d v="2018-09-08T00:00:00"/>
    <d v="2018-09-09T00:00:00"/>
    <s v="Planned leave"/>
    <n v="1"/>
    <s v="Lihar"/>
    <s v="Isla"/>
    <s v="George"/>
    <d v="2011-12-27T00:00:00"/>
    <d v="1936-12-01T00:00:00"/>
    <n v="0"/>
    <s v="Better"/>
    <s v="Good"/>
    <s v="Bad"/>
    <s v="Bad"/>
    <s v="Excellent"/>
  </r>
  <r>
    <n v="962"/>
    <s v="G.Kavitha"/>
    <s v="S3600"/>
    <s v="M"/>
    <n v="34"/>
    <s v="Learning and Development"/>
    <s v="Kolkata"/>
    <s v="India"/>
    <n v="3"/>
    <n v="4"/>
    <n v="4"/>
    <n v="3"/>
    <n v="3.5"/>
    <n v="3.5"/>
    <s v="Hemanth&amp;Salomi"/>
    <s v="3h"/>
    <s v="Soft skills Training"/>
    <d v="2018-09-09T00:00:00"/>
    <d v="2018-09-14T00:00:00"/>
    <s v="Maternity/Parental leave"/>
    <n v="35"/>
    <s v="Harish"/>
    <s v="Amelia"/>
    <s v="George"/>
    <d v="2012-01-04T00:00:00"/>
    <d v="1936-12-13T00:00:00"/>
    <n v="0"/>
    <s v="Better"/>
    <s v="Bad"/>
    <s v="Better"/>
    <s v="Excellent"/>
    <s v="Bad"/>
  </r>
  <r>
    <n v="963"/>
    <s v="K.Anitha"/>
    <s v="S3021"/>
    <s v="M"/>
    <n v="28"/>
    <s v="IT Services"/>
    <s v="Mannheim"/>
    <s v="Germany"/>
    <n v="4"/>
    <n v="3"/>
    <n v="5"/>
    <n v="2"/>
    <n v="3.5"/>
    <n v="3.5"/>
    <s v="Hemanth&amp;Salomi"/>
    <s v="3h"/>
    <s v="Soft skills Training"/>
    <d v="2018-09-10T00:00:00"/>
    <d v="2018-09-14T00:00:00"/>
    <s v="Planned leave"/>
    <n v="4"/>
    <s v="Rajesh"/>
    <s v="Isla"/>
    <s v="George"/>
    <d v="2012-01-12T00:00:00"/>
    <d v="1936-12-25T00:00:00"/>
    <n v="0"/>
    <s v="Good"/>
    <s v="Better"/>
    <s v="Bad"/>
    <s v="Excellent"/>
    <s v="Bad"/>
  </r>
  <r>
    <n v="964"/>
    <s v="K.Jyothi"/>
    <s v="S3267"/>
    <s v="F"/>
    <n v="50"/>
    <s v="Product Development"/>
    <s v="Chennai"/>
    <s v="India"/>
    <n v="3"/>
    <n v="4"/>
    <n v="1"/>
    <n v="3"/>
    <n v="2.75"/>
    <n v="2.75"/>
    <s v="Sathish&amp;Azim"/>
    <s v="4h"/>
    <s v="Technical skills Training"/>
    <d v="2018-09-11T00:00:00"/>
    <d v="2018-09-13T00:00:00"/>
    <s v="Planned leave"/>
    <n v="2"/>
    <s v="Roy"/>
    <s v="Harry"/>
    <s v="George"/>
    <d v="2012-01-20T00:00:00"/>
    <d v="1937-01-06T00:00:00"/>
    <n v="0"/>
    <s v="Good"/>
    <s v="Better"/>
    <s v="Bad"/>
    <s v="Excellent"/>
    <s v="Better"/>
  </r>
  <r>
    <n v="965"/>
    <s v="M.Swapna"/>
    <s v="S3252"/>
    <s v="M"/>
    <n v="21"/>
    <s v="Research and Development"/>
    <s v="Varanasi"/>
    <s v="India"/>
    <n v="5"/>
    <n v="4"/>
    <n v="2"/>
    <n v="2"/>
    <n v="3.25"/>
    <n v="3.25"/>
    <s v="Hemanth&amp;Salomi"/>
    <s v="3h"/>
    <s v="Soft skills Training"/>
    <d v="2018-09-12T00:00:00"/>
    <d v="2018-09-16T00:00:00"/>
    <s v="Maternity/Parental leave"/>
    <n v="34"/>
    <s v="Sathish"/>
    <s v="Charlie"/>
    <s v="George"/>
    <d v="2012-01-28T00:00:00"/>
    <d v="1937-01-18T00:00:00"/>
    <n v="0"/>
    <s v="Excellent"/>
    <s v="Worst"/>
    <s v="Worst"/>
    <s v="Better"/>
    <s v="Better"/>
  </r>
  <r>
    <n v="966"/>
    <s v="M.Renuka"/>
    <s v="S3594"/>
    <s v="M"/>
    <n v="29"/>
    <s v="IT Services"/>
    <s v="Mannheim"/>
    <s v="Germany"/>
    <n v="5"/>
    <n v="5"/>
    <n v="5"/>
    <n v="3"/>
    <n v="4.5"/>
    <n v="4.5"/>
    <s v="Santhosh&amp;Anudeep"/>
    <s v="3h"/>
    <s v="Job Training"/>
    <d v="2018-09-13T00:00:00"/>
    <d v="2018-09-15T00:00:00"/>
    <s v="Emergency leave"/>
    <n v="2"/>
    <s v="Lihar"/>
    <s v="Isla"/>
    <s v="George"/>
    <d v="2012-02-05T00:00:00"/>
    <d v="1937-01-30T00:00:00"/>
    <n v="0"/>
    <s v="Worst"/>
    <s v="Bad"/>
    <s v="Worst"/>
    <s v="Worst"/>
    <s v="Bad"/>
  </r>
  <r>
    <n v="967"/>
    <s v="N.Anusha"/>
    <s v="S3598"/>
    <s v="F"/>
    <n v="42"/>
    <s v="Learning and Development"/>
    <s v="Luknow"/>
    <s v="India"/>
    <n v="4"/>
    <n v="3"/>
    <n v="4"/>
    <n v="2"/>
    <n v="3.25"/>
    <n v="3.25"/>
    <s v="Hemanth&amp;Salomi"/>
    <s v="3h"/>
    <s v="Soft skills Training"/>
    <d v="2018-09-14T00:00:00"/>
    <d v="2018-09-16T00:00:00"/>
    <s v="Planned leave"/>
    <n v="2"/>
    <s v="Azim"/>
    <s v="Jacob"/>
    <s v="George"/>
    <d v="2012-02-13T00:00:00"/>
    <d v="1937-02-11T00:00:00"/>
    <n v="0"/>
    <s v="Better"/>
    <s v="Good"/>
    <s v="Better"/>
    <s v="Better"/>
    <s v="Worst"/>
  </r>
  <r>
    <n v="968"/>
    <s v="R.Kavitha"/>
    <s v="S3169"/>
    <s v="M"/>
    <n v="56"/>
    <s v="Research and Development"/>
    <s v="New Delhi"/>
    <s v="India"/>
    <n v="2"/>
    <n v="2"/>
    <n v="5"/>
    <n v="3"/>
    <n v="3"/>
    <n v="3"/>
    <s v="Hemanth&amp;Salomi"/>
    <s v="3h"/>
    <s v="Soft skills Training"/>
    <d v="2018-09-15T00:00:00"/>
    <d v="2018-09-20T00:00:00"/>
    <s v="Maternity/Parental leave"/>
    <n v="35"/>
    <s v="Anudeep"/>
    <s v="Charlie"/>
    <s v="George"/>
    <d v="2012-02-21T00:00:00"/>
    <d v="1937-02-23T00:00:00"/>
    <n v="0"/>
    <s v="Excellent"/>
    <s v="Excellent"/>
    <s v="Excellent"/>
    <s v="Excellent"/>
    <s v="Excellent"/>
  </r>
  <r>
    <n v="969"/>
    <s v="S.Anjali"/>
    <s v="S3394"/>
    <s v="F"/>
    <n v="30"/>
    <s v="Learning and Development"/>
    <s v="Berlin"/>
    <s v="Germany"/>
    <n v="1"/>
    <n v="2"/>
    <n v="1"/>
    <n v="3"/>
    <n v="1.75"/>
    <n v="1.75"/>
    <s v="Sathish&amp;Azim"/>
    <s v="4h"/>
    <s v="Technical skills Training"/>
    <d v="2018-09-16T00:00:00"/>
    <d v="2018-09-19T00:00:00"/>
    <s v="Maternity/Parental leave"/>
    <n v="33"/>
    <s v="Harish"/>
    <s v="Amelia"/>
    <s v="George"/>
    <d v="2012-02-29T00:00:00"/>
    <d v="1937-03-07T00:00:00"/>
    <n v="0"/>
    <s v="Bad"/>
    <s v="Bad"/>
    <s v="Better"/>
    <s v="Better"/>
    <s v="Good"/>
  </r>
  <r>
    <n v="970"/>
    <s v="S.Maneesha"/>
    <s v="S3165"/>
    <s v="F"/>
    <n v="47"/>
    <s v="Admin Department"/>
    <s v="Pune"/>
    <s v="India"/>
    <n v="5"/>
    <n v="3"/>
    <n v="2"/>
    <n v="2"/>
    <n v="3"/>
    <n v="3"/>
    <s v="Hemanth&amp;Salomi"/>
    <s v="3h"/>
    <s v="Soft skills Training"/>
    <d v="2018-09-17T00:00:00"/>
    <d v="2018-09-19T00:00:00"/>
    <s v="Planned leave"/>
    <n v="2"/>
    <s v="David"/>
    <s v="Jacob"/>
    <s v="George"/>
    <d v="2012-03-08T00:00:00"/>
    <d v="1937-03-19T00:00:00"/>
    <n v="0"/>
    <s v="Better"/>
    <s v="Better"/>
    <s v="Better"/>
    <s v="Worst"/>
    <s v="Better"/>
  </r>
  <r>
    <n v="971"/>
    <s v="S.Shiilpa"/>
    <s v="S3398"/>
    <s v="F"/>
    <n v="43"/>
    <s v="HR"/>
    <s v="Luknow"/>
    <s v="India"/>
    <n v="5"/>
    <n v="2"/>
    <n v="2"/>
    <n v="1"/>
    <n v="2.5"/>
    <n v="2.5"/>
    <s v="Sathish&amp;Azim"/>
    <s v="4h"/>
    <s v="Technical skills Training"/>
    <d v="2018-09-18T00:00:00"/>
    <d v="2018-09-23T00:00:00"/>
    <s v="Emergency leave"/>
    <n v="5"/>
    <s v="David"/>
    <s v="Jacob"/>
    <s v="George"/>
    <d v="2012-03-16T00:00:00"/>
    <d v="1937-03-31T00:00:00"/>
    <n v="0"/>
    <s v="Better"/>
    <s v="Good"/>
    <s v="Better"/>
    <s v="Better"/>
    <s v="Better"/>
  </r>
  <r>
    <n v="972"/>
    <s v="T.Mounika"/>
    <s v="S3281"/>
    <s v="F"/>
    <n v="60"/>
    <s v="Learning and Development"/>
    <s v="Kolkata"/>
    <s v="India"/>
    <n v="4"/>
    <n v="5"/>
    <n v="5"/>
    <n v="3"/>
    <n v="4.25"/>
    <n v="4.25"/>
    <s v="Santhosh&amp;Anudeep"/>
    <s v="3h"/>
    <s v="Job Training"/>
    <d v="2018-09-19T00:00:00"/>
    <d v="2018-09-23T00:00:00"/>
    <s v="Maternity/Parental leave"/>
    <n v="34"/>
    <s v="Anudeep"/>
    <s v="Charlie"/>
    <s v="George"/>
    <d v="2012-03-24T00:00:00"/>
    <d v="1937-04-12T00:00:00"/>
    <n v="0"/>
    <s v="Worst"/>
    <s v="Bad"/>
    <s v="Bad"/>
    <s v="Worst"/>
    <s v="Bad"/>
  </r>
  <r>
    <n v="973"/>
    <s v="T.Tejaswini"/>
    <s v="S3098"/>
    <s v="M"/>
    <n v="28"/>
    <s v="Admin Department"/>
    <s v="Mannheim"/>
    <s v="Germany"/>
    <n v="5"/>
    <n v="3"/>
    <n v="4"/>
    <n v="1"/>
    <n v="3.25"/>
    <n v="3.25"/>
    <s v="Hemanth&amp;Salomi"/>
    <s v="3h"/>
    <s v="Soft skills Training"/>
    <d v="2018-09-20T00:00:00"/>
    <d v="2018-09-23T00:00:00"/>
    <s v="Planned leave"/>
    <n v="3"/>
    <s v="Hemanth"/>
    <s v="Amelia"/>
    <s v="George"/>
    <d v="2012-04-01T00:00:00"/>
    <d v="1937-04-24T00:00:00"/>
    <n v="0"/>
    <s v="Excellent"/>
    <s v="Better"/>
    <s v="Excellent"/>
    <s v="Better"/>
    <s v="Bad"/>
  </r>
  <r>
    <n v="974"/>
    <s v="Vaggu Swathi"/>
    <s v="S3392"/>
    <s v="M"/>
    <n v="39"/>
    <s v="Security and Transport"/>
    <s v="Varanasi"/>
    <s v="India"/>
    <n v="2"/>
    <n v="1"/>
    <n v="5"/>
    <n v="1"/>
    <n v="2.25"/>
    <n v="2.25"/>
    <s v="Sathish&amp;Azim"/>
    <s v="4h"/>
    <s v="Technical skills Training"/>
    <d v="2018-09-21T00:00:00"/>
    <d v="2018-09-23T00:00:00"/>
    <s v="Emergency leave"/>
    <n v="2"/>
    <s v="Rishitha"/>
    <s v="Isla"/>
    <s v="George"/>
    <d v="2012-04-09T00:00:00"/>
    <d v="1937-05-06T00:00:00"/>
    <n v="0"/>
    <s v="Better"/>
    <s v="Worst"/>
    <s v="Bad"/>
    <s v="Better"/>
    <s v="Good"/>
  </r>
  <r>
    <n v="975"/>
    <s v="Vaggupalli Swathi"/>
    <s v="S3542"/>
    <s v="F"/>
    <n v="26"/>
    <s v="Research and Development"/>
    <s v="Walla"/>
    <s v="Poland"/>
    <n v="2"/>
    <n v="4"/>
    <n v="2"/>
    <n v="1"/>
    <n v="2.25"/>
    <n v="2.25"/>
    <s v="Sathish&amp;Azim"/>
    <s v="4h"/>
    <s v="Technical skills Training"/>
    <d v="2018-09-22T00:00:00"/>
    <d v="2018-09-24T00:00:00"/>
    <s v="Emergency leave"/>
    <n v="2"/>
    <s v="Santhosh"/>
    <s v="Harry"/>
    <s v="George"/>
    <d v="2012-04-17T00:00:00"/>
    <d v="1937-05-18T00:00:00"/>
    <n v="0"/>
    <s v="Bad"/>
    <s v="Excellent"/>
    <s v="Bad"/>
    <s v="Excellent"/>
    <s v="Bad"/>
  </r>
  <r>
    <n v="976"/>
    <s v="K.Lavanya"/>
    <s v="S3014"/>
    <s v="F"/>
    <n v="28"/>
    <s v="Product Development"/>
    <s v="Walla"/>
    <s v="Poland"/>
    <n v="2"/>
    <n v="4"/>
    <n v="4"/>
    <n v="3"/>
    <n v="3.25"/>
    <n v="3.25"/>
    <s v="Hemanth&amp;Salomi"/>
    <s v="3h"/>
    <s v="Soft skills Training"/>
    <d v="2018-09-23T00:00:00"/>
    <d v="2018-09-30T00:00:00"/>
    <s v="Maternity/Parental leave"/>
    <n v="37"/>
    <s v="Salomi"/>
    <s v="Harry"/>
    <s v="George"/>
    <d v="2012-04-25T00:00:00"/>
    <d v="1937-05-30T00:00:00"/>
    <n v="0"/>
    <s v="Better"/>
    <s v="Bad"/>
    <s v="Excellent"/>
    <s v="Bad"/>
    <s v="Better"/>
  </r>
  <r>
    <n v="977"/>
    <s v="A.Vijaya"/>
    <s v="S3558"/>
    <s v="F"/>
    <n v="50"/>
    <s v="Admin Department"/>
    <s v="Varanasi"/>
    <s v="India"/>
    <n v="2"/>
    <n v="1"/>
    <n v="1"/>
    <n v="3"/>
    <n v="1.75"/>
    <n v="1.75"/>
    <s v="Sathish&amp;Azim"/>
    <s v="4h"/>
    <s v="Technical skills Training"/>
    <d v="2018-09-24T00:00:00"/>
    <d v="2018-09-29T00:00:00"/>
    <s v="Maternity/Parental leave"/>
    <n v="35"/>
    <s v="Rajesh"/>
    <s v="Isla"/>
    <s v="George"/>
    <d v="2012-05-03T00:00:00"/>
    <d v="1937-06-11T00:00:00"/>
    <n v="0"/>
    <s v="Excellent"/>
    <s v="Excellent"/>
    <s v="Worst"/>
    <s v="Good"/>
    <s v="Good"/>
  </r>
  <r>
    <n v="978"/>
    <s v="B.Navaneetha"/>
    <s v="S3509"/>
    <s v="F"/>
    <n v="40"/>
    <s v="HR"/>
    <s v="Surat"/>
    <s v="India"/>
    <n v="1"/>
    <n v="5"/>
    <n v="2"/>
    <n v="5"/>
    <n v="3.25"/>
    <n v="3.25"/>
    <s v="Hemanth&amp;Salomi"/>
    <s v="3h"/>
    <s v="Soft skills Training"/>
    <d v="2018-09-25T00:00:00"/>
    <d v="2018-09-28T00:00:00"/>
    <s v="Emergency leave"/>
    <n v="3"/>
    <s v="Rishitha"/>
    <s v="Isla"/>
    <s v="George"/>
    <d v="2012-05-11T00:00:00"/>
    <d v="1937-06-23T00:00:00"/>
    <n v="0"/>
    <s v="Bad"/>
    <s v="Worst"/>
    <s v="Better"/>
    <s v="Good"/>
    <s v="Good"/>
  </r>
  <r>
    <n v="979"/>
    <s v="B.Kavitha"/>
    <s v="S3278"/>
    <s v="M"/>
    <n v="48"/>
    <s v="Admin Department"/>
    <s v="Mumbai"/>
    <s v="India"/>
    <n v="5"/>
    <n v="1"/>
    <n v="5"/>
    <n v="2"/>
    <n v="3.25"/>
    <n v="3.25"/>
    <s v="Hemanth&amp;Salomi"/>
    <s v="3h"/>
    <s v="Soft skills Training"/>
    <d v="2018-09-26T00:00:00"/>
    <d v="2018-10-03T00:00:00"/>
    <s v="Emergency leave"/>
    <n v="7"/>
    <s v="Aneela"/>
    <s v="Charlie"/>
    <s v="George"/>
    <d v="2012-05-19T00:00:00"/>
    <d v="1937-07-05T00:00:00"/>
    <n v="0"/>
    <s v="Good"/>
    <s v="Worst"/>
    <s v="Good"/>
    <s v="Better"/>
    <s v="Excellent"/>
  </r>
  <r>
    <n v="980"/>
    <s v="B.Sharadha"/>
    <s v="S4094"/>
    <s v="M"/>
    <n v="58"/>
    <s v="Learning and Development"/>
    <s v="New Delhi"/>
    <s v="India"/>
    <n v="3"/>
    <n v="2"/>
    <n v="4"/>
    <n v="2"/>
    <n v="2.75"/>
    <n v="2.75"/>
    <s v="Sathish&amp;Azim"/>
    <s v="4h"/>
    <s v="Technical skills Training"/>
    <d v="2018-09-27T00:00:00"/>
    <d v="2018-09-28T00:00:00"/>
    <s v="Planned leave"/>
    <n v="1"/>
    <s v="Salomi"/>
    <s v="Harry"/>
    <s v="George"/>
    <d v="2012-05-27T00:00:00"/>
    <d v="1937-07-17T00:00:00"/>
    <n v="0"/>
    <s v="Good"/>
    <s v="Better"/>
    <s v="Better"/>
    <s v="Excellent"/>
    <s v="Worst"/>
  </r>
  <r>
    <n v="981"/>
    <s v="B.Sravantthi"/>
    <s v="S4479"/>
    <s v="M"/>
    <n v="22"/>
    <s v="HR"/>
    <s v="Kochi"/>
    <s v="India"/>
    <n v="2"/>
    <n v="4"/>
    <n v="3"/>
    <n v="4"/>
    <n v="3.25"/>
    <n v="3.25"/>
    <s v="Hemanth&amp;Salomi"/>
    <s v="3h"/>
    <s v="Soft skills Training"/>
    <d v="2018-09-28T00:00:00"/>
    <d v="2018-10-01T00:00:00"/>
    <s v="Planned leave"/>
    <n v="3"/>
    <s v="Lihar"/>
    <s v="Isla"/>
    <s v="George"/>
    <d v="2012-06-04T00:00:00"/>
    <d v="1937-07-29T00:00:00"/>
    <n v="0"/>
    <s v="Better"/>
    <s v="Good"/>
    <s v="Good"/>
    <s v="Worst"/>
    <s v="Bad"/>
  </r>
  <r>
    <n v="982"/>
    <s v="C.Swapna"/>
    <s v="S4470"/>
    <s v="M"/>
    <n v="60"/>
    <s v="Accounts and Finance"/>
    <s v="Pune"/>
    <s v="India"/>
    <n v="3"/>
    <n v="5"/>
    <n v="3"/>
    <n v="5"/>
    <n v="4"/>
    <n v="4"/>
    <s v="Santhosh&amp;Anudeep"/>
    <s v="3h"/>
    <s v="Job Training"/>
    <d v="2018-09-29T00:00:00"/>
    <d v="2018-10-01T00:00:00"/>
    <s v="Planned leave"/>
    <n v="2"/>
    <s v="Lihar"/>
    <s v="Isla"/>
    <s v="George"/>
    <d v="2012-06-12T00:00:00"/>
    <d v="1937-08-10T00:00:00"/>
    <n v="0"/>
    <s v="Good"/>
    <s v="Bad"/>
    <s v="Excellent"/>
    <s v="Worst"/>
    <s v="Excellent"/>
  </r>
  <r>
    <n v="983"/>
    <s v="E.Mamatha"/>
    <s v="S4320"/>
    <s v="M"/>
    <n v="33"/>
    <s v="Infrastructures"/>
    <s v="Pune"/>
    <s v="India"/>
    <n v="3"/>
    <n v="4"/>
    <n v="5"/>
    <n v="4"/>
    <n v="4"/>
    <n v="4"/>
    <s v="Santhosh&amp;Anudeep"/>
    <s v="3h"/>
    <s v="Job Training"/>
    <d v="2018-09-30T00:00:00"/>
    <d v="2018-10-06T00:00:00"/>
    <s v="Planned leave"/>
    <n v="6"/>
    <s v="David"/>
    <s v="Jacob"/>
    <s v="George"/>
    <d v="2012-06-20T00:00:00"/>
    <d v="1937-08-22T00:00:00"/>
    <n v="0"/>
    <s v="Better"/>
    <s v="Excellent"/>
    <s v="Better"/>
    <s v="Good"/>
    <s v="Bad"/>
  </r>
  <r>
    <n v="984"/>
    <s v="E.Sulochana"/>
    <s v="S4390"/>
    <s v="F"/>
    <n v="26"/>
    <s v="Sales and Marketing"/>
    <s v="Lisboa"/>
    <s v="Portugal"/>
    <n v="4"/>
    <n v="5"/>
    <n v="2"/>
    <n v="5"/>
    <n v="4"/>
    <n v="4"/>
    <s v="Santhosh&amp;Anudeep"/>
    <s v="3h"/>
    <s v="Job Training"/>
    <d v="2018-10-01T00:00:00"/>
    <d v="2018-10-02T00:00:00"/>
    <s v="Emergency leave"/>
    <n v="1"/>
    <s v="Salomi"/>
    <s v="Harry"/>
    <s v="George"/>
    <d v="2012-06-28T00:00:00"/>
    <d v="1937-09-03T00:00:00"/>
    <n v="0"/>
    <s v="Excellent"/>
    <s v="Good"/>
    <s v="Better"/>
    <s v="Excellent"/>
    <s v="Excellent"/>
  </r>
  <r>
    <n v="985"/>
    <s v="E.Swathi"/>
    <s v="S4051"/>
    <s v="F"/>
    <n v="50"/>
    <s v="Infrastructures"/>
    <s v="Pune"/>
    <s v="India"/>
    <n v="4"/>
    <n v="3"/>
    <n v="3"/>
    <n v="2"/>
    <n v="3"/>
    <n v="3"/>
    <s v="Hemanth&amp;Salomi"/>
    <s v="3h"/>
    <s v="Soft skills Training"/>
    <d v="2018-10-02T00:00:00"/>
    <d v="2018-10-06T00:00:00"/>
    <s v="Maternity/Parental leave"/>
    <n v="34"/>
    <s v="Arundathi"/>
    <s v="Jacob"/>
    <s v="George"/>
    <d v="2012-07-06T00:00:00"/>
    <d v="1937-09-15T00:00:00"/>
    <n v="0"/>
    <s v="Bad"/>
    <s v="Worst"/>
    <s v="Excellent"/>
    <s v="Worst"/>
    <s v="Worst"/>
  </r>
  <r>
    <n v="986"/>
    <s v="G.Mamatha"/>
    <s v="S4100"/>
    <s v="F"/>
    <n v="35"/>
    <s v="Accounts and Finance"/>
    <s v="Jaipur"/>
    <s v="India"/>
    <n v="2"/>
    <n v="5"/>
    <n v="4"/>
    <n v="2"/>
    <n v="3.25"/>
    <n v="3.25"/>
    <s v="Hemanth&amp;Salomi"/>
    <s v="3h"/>
    <s v="Soft skills Training"/>
    <d v="2018-10-03T00:00:00"/>
    <d v="2018-10-06T00:00:00"/>
    <s v="Planned leave"/>
    <n v="3"/>
    <s v="Salomi"/>
    <s v="Harry"/>
    <s v="George"/>
    <d v="2012-07-14T00:00:00"/>
    <d v="1937-09-27T00:00:00"/>
    <n v="0"/>
    <s v="Better"/>
    <s v="Worst"/>
    <s v="Excellent"/>
    <s v="Bad"/>
    <s v="Better"/>
  </r>
  <r>
    <n v="987"/>
    <s v="G.Pravalika"/>
    <s v="S4118"/>
    <s v="F"/>
    <n v="29"/>
    <s v="Security and Transport"/>
    <s v="Berlin"/>
    <s v="Germany"/>
    <n v="4"/>
    <n v="3"/>
    <n v="3"/>
    <n v="1"/>
    <n v="2.75"/>
    <n v="2.75"/>
    <s v="Sathish&amp;Azim"/>
    <s v="4h"/>
    <s v="Technical skills Training"/>
    <d v="2018-10-04T00:00:00"/>
    <d v="2018-10-09T00:00:00"/>
    <s v="Planned leave"/>
    <n v="5"/>
    <s v="Lihar"/>
    <s v="Isla"/>
    <s v="George"/>
    <d v="2012-07-22T00:00:00"/>
    <d v="1937-10-09T00:00:00"/>
    <n v="0"/>
    <s v="Bad"/>
    <s v="Bad"/>
    <s v="Excellent"/>
    <s v="Worst"/>
    <s v="Worst"/>
  </r>
  <r>
    <n v="988"/>
    <s v="H.Jagadhamba"/>
    <s v="S4135"/>
    <s v="M"/>
    <n v="56"/>
    <s v="Security and Transport"/>
    <s v="Berlin"/>
    <s v="Germany"/>
    <n v="5"/>
    <n v="5"/>
    <n v="5"/>
    <n v="5"/>
    <n v="5"/>
    <n v="5"/>
    <s v="David&amp;Lihar"/>
    <s v="2h"/>
    <s v="Promotional Training"/>
    <d v="2018-10-05T00:00:00"/>
    <d v="2018-10-09T00:00:00"/>
    <s v="Emergency leave"/>
    <n v="4"/>
    <s v="Aneela"/>
    <s v="Charlie"/>
    <s v="George"/>
    <d v="2012-07-30T00:00:00"/>
    <d v="1937-10-21T00:00:00"/>
    <n v="0"/>
    <s v="Bad"/>
    <s v="Good"/>
    <s v="Worst"/>
    <s v="Bad"/>
    <s v="Worst"/>
  </r>
  <r>
    <n v="989"/>
    <s v="H.Salomi"/>
    <s v="S4005"/>
    <s v="F"/>
    <n v="43"/>
    <s v="Sales and Marketing"/>
    <s v="Madrid"/>
    <s v="Span"/>
    <n v="1"/>
    <n v="5"/>
    <n v="5"/>
    <n v="1"/>
    <n v="3"/>
    <n v="3"/>
    <s v="Hemanth&amp;Salomi"/>
    <s v="3h"/>
    <s v="Soft skills Training"/>
    <d v="2018-10-06T00:00:00"/>
    <d v="2018-10-07T00:00:00"/>
    <s v="Planned leave"/>
    <n v="1"/>
    <s v="Santhosh"/>
    <s v="Harry"/>
    <s v="George"/>
    <d v="2012-08-07T00:00:00"/>
    <d v="1937-11-02T00:00:00"/>
    <n v="0"/>
    <s v="Good"/>
    <s v="Worst"/>
    <s v="Bad"/>
    <s v="Bad"/>
    <s v="Better"/>
  </r>
  <r>
    <n v="990"/>
    <s v="J.Swathi"/>
    <s v="S4256"/>
    <s v="M"/>
    <n v="24"/>
    <s v="HR"/>
    <s v="Hyderabad"/>
    <s v="India"/>
    <n v="4"/>
    <n v="1"/>
    <n v="3"/>
    <n v="1"/>
    <n v="2.25"/>
    <n v="2.25"/>
    <s v="Sathish&amp;Azim"/>
    <s v="4h"/>
    <s v="Technical skills Training"/>
    <d v="2018-10-07T00:00:00"/>
    <d v="2018-10-14T00:00:00"/>
    <s v="Planned leave"/>
    <n v="7"/>
    <s v="David"/>
    <s v="Jacob"/>
    <s v="George"/>
    <d v="2012-08-15T00:00:00"/>
    <d v="1937-11-14T00:00:00"/>
    <n v="0"/>
    <s v="Good"/>
    <s v="Worst"/>
    <s v="Worst"/>
    <s v="Good"/>
    <s v="Better"/>
  </r>
  <r>
    <n v="991"/>
    <s v="K.Ashwini"/>
    <s v="S4004"/>
    <s v="M"/>
    <n v="34"/>
    <s v="Security and Transport"/>
    <s v="Madrid"/>
    <s v="Span"/>
    <n v="4"/>
    <n v="3"/>
    <n v="3"/>
    <n v="1"/>
    <n v="2.75"/>
    <n v="2.75"/>
    <s v="Sathish&amp;Azim"/>
    <s v="4h"/>
    <s v="Technical skills Training"/>
    <d v="2018-10-08T00:00:00"/>
    <d v="2018-10-12T00:00:00"/>
    <s v="Planned leave"/>
    <n v="4"/>
    <s v="Hemanth"/>
    <s v="Amelia"/>
    <s v="George"/>
    <d v="2012-08-23T00:00:00"/>
    <d v="1937-11-26T00:00:00"/>
    <n v="0"/>
    <s v="Worst"/>
    <s v="Worst"/>
    <s v="Better"/>
    <s v="Good"/>
    <s v="Excellent"/>
  </r>
  <r>
    <n v="992"/>
    <s v="K.Bhanupriya"/>
    <s v="S4206"/>
    <s v="M"/>
    <n v="39"/>
    <s v="HR"/>
    <s v="Varanasi"/>
    <s v="India"/>
    <n v="2"/>
    <n v="1"/>
    <n v="5"/>
    <n v="4"/>
    <n v="3"/>
    <n v="3"/>
    <s v="Hemanth&amp;Salomi"/>
    <s v="3h"/>
    <s v="Soft skills Training"/>
    <d v="2018-10-09T00:00:00"/>
    <d v="2018-10-12T00:00:00"/>
    <s v="Maternity/Parental leave"/>
    <n v="33"/>
    <s v="Anudeep"/>
    <s v="Charlie"/>
    <s v="George"/>
    <d v="2012-08-31T00:00:00"/>
    <d v="1937-12-08T00:00:00"/>
    <n v="0"/>
    <s v="Bad"/>
    <s v="Worst"/>
    <s v="Better"/>
    <s v="Excellent"/>
    <s v="Better"/>
  </r>
  <r>
    <n v="993"/>
    <s v="K.Bhargavi"/>
    <s v="S4297"/>
    <s v="F"/>
    <n v="60"/>
    <s v="Research and Development"/>
    <s v="Kolkata"/>
    <s v="India"/>
    <n v="2"/>
    <n v="5"/>
    <n v="3"/>
    <n v="3"/>
    <n v="3.25"/>
    <n v="3.25"/>
    <s v="Hemanth&amp;Salomi"/>
    <s v="3h"/>
    <s v="Soft skills Training"/>
    <d v="2018-10-10T00:00:00"/>
    <d v="2018-10-11T00:00:00"/>
    <s v="Planned leave"/>
    <n v="1"/>
    <s v="Aneela"/>
    <s v="Charlie"/>
    <s v="George"/>
    <d v="2012-09-08T00:00:00"/>
    <d v="1937-12-20T00:00:00"/>
    <n v="0"/>
    <s v="Bad"/>
    <s v="Excellent"/>
    <s v="Worst"/>
    <s v="Bad"/>
    <s v="Better"/>
  </r>
  <r>
    <n v="994"/>
    <s v="K.Madhavi"/>
    <s v="S4452"/>
    <s v="M"/>
    <n v="21"/>
    <s v="Sales and Marketing"/>
    <s v="Pune"/>
    <s v="India"/>
    <n v="1"/>
    <n v="1"/>
    <n v="2"/>
    <n v="1"/>
    <n v="1.25"/>
    <n v="1.25"/>
    <s v="Sathish&amp;Azim"/>
    <s v="4h"/>
    <s v="Technical skills Training"/>
    <d v="2018-10-11T00:00:00"/>
    <d v="2018-10-14T00:00:00"/>
    <s v="Maternity/Parental leave"/>
    <n v="33"/>
    <s v="Hemanth"/>
    <s v="Amelia"/>
    <s v="George"/>
    <d v="2012-09-16T00:00:00"/>
    <d v="1938-01-01T00:00:00"/>
    <n v="0"/>
    <s v="Worst"/>
    <s v="Excellent"/>
    <s v="Good"/>
    <s v="Bad"/>
    <s v="Excellent"/>
  </r>
  <r>
    <n v="995"/>
    <s v="K.Suvartha"/>
    <s v="S4239"/>
    <s v="M"/>
    <n v="36"/>
    <s v="Admin Department"/>
    <s v="London"/>
    <s v="UK"/>
    <n v="4"/>
    <n v="3"/>
    <n v="1"/>
    <n v="4"/>
    <n v="3"/>
    <n v="3"/>
    <s v="Hemanth&amp;Salomi"/>
    <s v="3h"/>
    <s v="Soft skills Training"/>
    <d v="2018-10-12T00:00:00"/>
    <d v="2018-10-18T00:00:00"/>
    <s v="Maternity/Parental leave"/>
    <n v="36"/>
    <s v="Santhosh"/>
    <s v="Harry"/>
    <s v="George"/>
    <d v="2012-09-24T00:00:00"/>
    <d v="1938-01-13T00:00:00"/>
    <n v="0"/>
    <s v="Good"/>
    <s v="Bad"/>
    <s v="Better"/>
    <s v="Better"/>
    <s v="Bad"/>
  </r>
  <r>
    <n v="996"/>
    <s v="K.Swapna"/>
    <s v="S4378"/>
    <s v="F"/>
    <n v="31"/>
    <s v="Product Development"/>
    <s v="Varanasi"/>
    <s v="India"/>
    <n v="5"/>
    <n v="5"/>
    <n v="1"/>
    <n v="5"/>
    <n v="4"/>
    <n v="4"/>
    <s v="Santhosh&amp;Anudeep"/>
    <s v="3h"/>
    <s v="Job Training"/>
    <d v="2018-10-13T00:00:00"/>
    <d v="2018-10-18T00:00:00"/>
    <s v="Maternity/Parental leave"/>
    <n v="35"/>
    <s v="Salomi"/>
    <s v="Harry"/>
    <s v="George"/>
    <d v="2012-10-02T00:00:00"/>
    <d v="1938-01-25T00:00:00"/>
    <n v="0"/>
    <s v="Good"/>
    <s v="Good"/>
    <s v="Good"/>
    <s v="Worst"/>
    <s v="Better"/>
  </r>
  <r>
    <n v="997"/>
    <s v="M.Bhagyalaxmi"/>
    <s v="S4445"/>
    <s v="F"/>
    <n v="35"/>
    <s v="IT Services"/>
    <s v="Kolkata"/>
    <s v="India"/>
    <n v="1"/>
    <n v="1"/>
    <n v="4"/>
    <n v="1"/>
    <n v="1.75"/>
    <n v="1.75"/>
    <s v="Sathish&amp;Azim"/>
    <s v="4h"/>
    <s v="Technical skills Training"/>
    <d v="2018-10-14T00:00:00"/>
    <d v="2018-10-18T00:00:00"/>
    <s v="Planned leave"/>
    <n v="4"/>
    <s v="Harish"/>
    <s v="Amelia"/>
    <s v="George"/>
    <d v="2012-10-10T00:00:00"/>
    <d v="1938-02-06T00:00:00"/>
    <n v="0"/>
    <s v="Better"/>
    <s v="Worst"/>
    <s v="Better"/>
    <s v="Better"/>
    <s v="Better"/>
  </r>
  <r>
    <n v="998"/>
    <s v="M.Saritha"/>
    <s v="S4078"/>
    <s v="M"/>
    <n v="57"/>
    <s v="HR"/>
    <s v="New Delhi"/>
    <s v="India"/>
    <n v="2"/>
    <n v="3"/>
    <n v="3"/>
    <n v="5"/>
    <n v="3.25"/>
    <n v="3.25"/>
    <s v="Hemanth&amp;Salomi"/>
    <s v="3h"/>
    <s v="Soft skills Training"/>
    <d v="2018-10-15T00:00:00"/>
    <d v="2018-10-18T00:00:00"/>
    <s v="Planned leave"/>
    <n v="3"/>
    <s v="Rajesh"/>
    <s v="Isla"/>
    <s v="George"/>
    <d v="2012-10-18T00:00:00"/>
    <d v="1938-02-18T00:00:00"/>
    <n v="0"/>
    <s v="Good"/>
    <s v="Bad"/>
    <s v="Excellent"/>
    <s v="Worst"/>
    <s v="Excellent"/>
  </r>
  <r>
    <n v="999"/>
    <s v="N.Saritha"/>
    <s v="S4154"/>
    <s v="M"/>
    <n v="30"/>
    <s v="Learning and Development"/>
    <s v="Caracas"/>
    <s v="Venizuela"/>
    <n v="4"/>
    <n v="1"/>
    <n v="2"/>
    <n v="4"/>
    <n v="2.75"/>
    <n v="2.75"/>
    <s v="Sathish&amp;Azim"/>
    <s v="4h"/>
    <s v="Technical skills Training"/>
    <d v="2018-10-16T00:00:00"/>
    <d v="2018-10-18T00:00:00"/>
    <s v="Planned leave"/>
    <n v="2"/>
    <s v="Santhosh"/>
    <s v="Harry"/>
    <s v="George"/>
    <d v="2012-10-26T00:00:00"/>
    <d v="1938-03-02T00:00:00"/>
    <n v="0"/>
    <s v="Good"/>
    <s v="Excellent"/>
    <s v="Better"/>
    <s v="Good"/>
    <s v="Better"/>
  </r>
  <r>
    <n v="1000"/>
    <s v="N.Kalpana"/>
    <s v="S4242"/>
    <s v="F"/>
    <n v="49"/>
    <s v="IT Services"/>
    <s v="Berlin"/>
    <s v="Germany"/>
    <n v="2"/>
    <n v="3"/>
    <n v="2"/>
    <n v="5"/>
    <n v="3"/>
    <n v="3"/>
    <s v="Hemanth&amp;Salomi"/>
    <s v="3h"/>
    <s v="Soft skills Training"/>
    <d v="2018-10-17T00:00:00"/>
    <d v="2018-10-23T00:00:00"/>
    <s v="Maternity/Parental leave"/>
    <n v="36"/>
    <s v="Sathish"/>
    <s v="Charlie"/>
    <s v="George"/>
    <d v="2012-11-03T00:00:00"/>
    <d v="1938-03-14T00:00:00"/>
    <n v="0"/>
    <s v="Better"/>
    <s v="Excellent"/>
    <s v="Worst"/>
    <s v="Excellent"/>
    <s v="Bad"/>
  </r>
  <r>
    <n v="1001"/>
    <s v="N.Swapna"/>
    <s v="S4049"/>
    <s v="M"/>
    <n v="46"/>
    <s v="Security and Transport"/>
    <s v="Madrid"/>
    <s v="Span"/>
    <n v="4"/>
    <n v="2"/>
    <n v="5"/>
    <n v="2"/>
    <n v="3.25"/>
    <n v="3.25"/>
    <s v="Hemanth&amp;Salomi"/>
    <s v="3h"/>
    <s v="Soft skills Training"/>
    <d v="2018-10-18T00:00:00"/>
    <d v="2018-10-22T00:00:00"/>
    <s v="Emergency leave"/>
    <n v="4"/>
    <s v="Sathish"/>
    <s v="Charlie"/>
    <s v="George"/>
    <d v="2012-11-11T00:00:00"/>
    <d v="1938-03-26T00:00:00"/>
    <n v="0"/>
    <s v="Better"/>
    <s v="Bad"/>
    <s v="Worst"/>
    <s v="Worst"/>
    <s v="Good"/>
  </r>
  <r>
    <n v="1002"/>
    <s v="N.Swetha"/>
    <s v="S4415"/>
    <s v="F"/>
    <n v="33"/>
    <s v="Research and Development"/>
    <s v="Jaipur"/>
    <s v="India"/>
    <n v="1"/>
    <n v="3"/>
    <n v="2"/>
    <n v="2"/>
    <n v="2"/>
    <n v="2"/>
    <s v="Sathish&amp;Azim"/>
    <s v="4h"/>
    <s v="Technical skills Training"/>
    <d v="2018-10-19T00:00:00"/>
    <d v="2018-10-23T00:00:00"/>
    <s v="Maternity/Parental leave"/>
    <n v="34"/>
    <s v="Anudeep"/>
    <s v="Charlie"/>
    <s v="George"/>
    <d v="2012-11-19T00:00:00"/>
    <d v="1938-04-07T00:00:00"/>
    <n v="0"/>
    <s v="Good"/>
    <s v="Excellent"/>
    <s v="Worst"/>
    <s v="Better"/>
    <s v="Excellent"/>
  </r>
  <r>
    <n v="1003"/>
    <s v="P.Ashwini"/>
    <s v="S4115"/>
    <s v="M"/>
    <n v="59"/>
    <s v="Learning and Development"/>
    <s v="Pune"/>
    <s v="India"/>
    <n v="5"/>
    <n v="5"/>
    <n v="5"/>
    <n v="5"/>
    <n v="5"/>
    <n v="5"/>
    <s v="David&amp;Lihar"/>
    <s v="2h"/>
    <s v="Promotional Training"/>
    <d v="2018-10-20T00:00:00"/>
    <d v="2018-10-25T00:00:00"/>
    <s v="Emergency leave"/>
    <n v="5"/>
    <s v="David"/>
    <s v="Jacob"/>
    <s v="George"/>
    <d v="2012-11-27T00:00:00"/>
    <d v="1938-04-19T00:00:00"/>
    <n v="0"/>
    <s v="Good"/>
    <s v="Worst"/>
    <s v="Better"/>
    <s v="Good"/>
    <s v="Better"/>
  </r>
  <r>
    <n v="1004"/>
    <s v="P.Jyothi"/>
    <s v="S4334"/>
    <s v="M"/>
    <n v="21"/>
    <s v="Accounts and Finance"/>
    <s v="Mumbai"/>
    <s v="India"/>
    <n v="2"/>
    <n v="4"/>
    <n v="5"/>
    <n v="4"/>
    <n v="3.75"/>
    <n v="3.75"/>
    <s v="Hemanth&amp;Salomi"/>
    <s v="3h"/>
    <s v="Soft skills Training"/>
    <d v="2018-10-21T00:00:00"/>
    <d v="2018-10-27T00:00:00"/>
    <s v="Planned leave"/>
    <n v="6"/>
    <s v="Sathish"/>
    <s v="Charlie"/>
    <s v="George"/>
    <d v="2012-12-05T00:00:00"/>
    <d v="1938-05-01T00:00:00"/>
    <n v="0"/>
    <s v="Bad"/>
    <s v="Better"/>
    <s v="Worst"/>
    <s v="Excellent"/>
    <s v="Bad"/>
  </r>
  <r>
    <n v="1005"/>
    <s v="P.Madhavi"/>
    <s v="S4412"/>
    <s v="M"/>
    <n v="46"/>
    <s v="IT Services"/>
    <s v="Surat"/>
    <s v="India"/>
    <n v="1"/>
    <n v="4"/>
    <n v="5"/>
    <n v="4"/>
    <n v="3.5"/>
    <n v="3.5"/>
    <s v="Hemanth&amp;Salomi"/>
    <s v="3h"/>
    <s v="Soft skills Training"/>
    <d v="2018-10-22T00:00:00"/>
    <d v="2018-10-23T00:00:00"/>
    <s v="Maternity/Parental leave"/>
    <n v="31"/>
    <s v="Santhosh"/>
    <s v="Harry"/>
    <s v="George"/>
    <d v="2012-12-13T00:00:00"/>
    <d v="1938-05-13T00:00:00"/>
    <n v="0"/>
    <s v="Better"/>
    <s v="Worst"/>
    <s v="Worst"/>
    <s v="Excellent"/>
    <s v="Worst"/>
  </r>
  <r>
    <n v="1006"/>
    <s v="P.Swapna"/>
    <s v="S4468"/>
    <s v="M"/>
    <n v="21"/>
    <s v="Learning and Development"/>
    <s v="New Delhi"/>
    <s v="India"/>
    <n v="5"/>
    <n v="4"/>
    <n v="4"/>
    <n v="4"/>
    <n v="4.25"/>
    <n v="4.25"/>
    <s v="Santhosh&amp;Anudeep"/>
    <s v="3h"/>
    <s v="Job Training"/>
    <d v="2018-10-23T00:00:00"/>
    <d v="2018-10-24T00:00:00"/>
    <s v="Planned leave"/>
    <n v="1"/>
    <s v="Rishitha"/>
    <s v="Isla"/>
    <s v="George"/>
    <d v="2012-12-21T00:00:00"/>
    <d v="1938-05-25T00:00:00"/>
    <n v="0"/>
    <s v="Bad"/>
    <s v="Better"/>
    <s v="Worst"/>
    <s v="Worst"/>
    <s v="Bad"/>
  </r>
  <r>
    <n v="1007"/>
    <s v="U.Swapna"/>
    <s v="S4368"/>
    <s v="F"/>
    <n v="43"/>
    <s v="HR"/>
    <s v="Pune"/>
    <s v="India"/>
    <n v="3"/>
    <n v="1"/>
    <n v="4"/>
    <n v="1"/>
    <n v="2.25"/>
    <n v="2.25"/>
    <s v="Sathish&amp;Azim"/>
    <s v="4h"/>
    <s v="Technical skills Training"/>
    <d v="2018-10-24T00:00:00"/>
    <d v="2018-10-25T00:00:00"/>
    <s v="Emergency leave"/>
    <n v="1"/>
    <s v="Salomi"/>
    <s v="Harry"/>
    <s v="George"/>
    <d v="2012-12-29T00:00:00"/>
    <d v="1938-06-06T00:00:00"/>
    <n v="0"/>
    <s v="Good"/>
    <s v="Excellent"/>
    <s v="Worst"/>
    <s v="Better"/>
    <s v="Excellent"/>
  </r>
  <r>
    <n v="1008"/>
    <s v="V.Bhagya Laxmi"/>
    <s v="S4014"/>
    <s v="F"/>
    <n v="39"/>
    <s v="Admin Department"/>
    <s v="Hyderabad"/>
    <s v="India"/>
    <n v="3"/>
    <n v="4"/>
    <n v="3"/>
    <n v="1"/>
    <n v="2.75"/>
    <n v="2.75"/>
    <s v="Sathish&amp;Azim"/>
    <s v="4h"/>
    <s v="Technical skills Training"/>
    <d v="2018-10-25T00:00:00"/>
    <d v="2018-11-01T00:00:00"/>
    <s v="Maternity/Parental leave"/>
    <n v="37"/>
    <s v="Rajesh"/>
    <s v="Isla"/>
    <s v="George"/>
    <d v="2013-01-06T00:00:00"/>
    <d v="1938-06-18T00:00:00"/>
    <n v="0"/>
    <s v="Good"/>
    <s v="Good"/>
    <s v="Better"/>
    <s v="Excellent"/>
    <s v="Bad"/>
  </r>
  <r>
    <n v="1009"/>
    <s v="V.Sharadha"/>
    <s v="S4214"/>
    <s v="M"/>
    <n v="36"/>
    <s v="Sales and Marketing"/>
    <s v="Pune"/>
    <s v="India"/>
    <n v="2"/>
    <n v="4"/>
    <n v="5"/>
    <n v="1"/>
    <n v="3"/>
    <n v="3"/>
    <s v="Hemanth&amp;Salomi"/>
    <s v="3h"/>
    <s v="Soft skills Training"/>
    <d v="2018-10-26T00:00:00"/>
    <d v="2018-11-01T00:00:00"/>
    <s v="Maternity/Parental leave"/>
    <n v="36"/>
    <s v="Harika"/>
    <s v="Amelia"/>
    <s v="George"/>
    <d v="2013-01-14T00:00:00"/>
    <d v="1938-06-30T00:00:00"/>
    <n v="0"/>
    <s v="Better"/>
    <s v="Excellent"/>
    <s v="Excellent"/>
    <s v="Better"/>
    <s v="Bad"/>
  </r>
  <r>
    <n v="1010"/>
    <s v="Y.Anjamma"/>
    <s v="S4289"/>
    <s v="F"/>
    <n v="55"/>
    <s v="Security and Transport"/>
    <s v="Madrid"/>
    <s v="Span"/>
    <n v="5"/>
    <n v="1"/>
    <n v="1"/>
    <n v="1"/>
    <n v="2"/>
    <n v="2"/>
    <s v="Sathish&amp;Azim"/>
    <s v="4h"/>
    <s v="Technical skills Training"/>
    <d v="2018-10-27T00:00:00"/>
    <d v="2018-11-01T00:00:00"/>
    <s v="Maternity/Parental leave"/>
    <n v="35"/>
    <s v="Salomi"/>
    <s v="Harry"/>
    <s v="George"/>
    <d v="2013-01-22T00:00:00"/>
    <d v="1938-07-12T00:00:00"/>
    <n v="0"/>
    <s v="Excellent"/>
    <s v="Better"/>
    <s v="Better"/>
    <s v="Worst"/>
    <s v="Worst"/>
  </r>
  <r>
    <n v="1011"/>
    <s v="Y.Latha"/>
    <s v="S4074"/>
    <s v="M"/>
    <n v="21"/>
    <s v="Sales and Marketing"/>
    <s v="Jaipur"/>
    <s v="India"/>
    <n v="4"/>
    <n v="1"/>
    <n v="1"/>
    <n v="1"/>
    <n v="1.75"/>
    <n v="1.75"/>
    <s v="Sathish&amp;Azim"/>
    <s v="4h"/>
    <s v="Technical skills Training"/>
    <d v="2018-10-28T00:00:00"/>
    <d v="2018-11-02T00:00:00"/>
    <s v="Maternity/Parental leave"/>
    <n v="35"/>
    <s v="Aneela"/>
    <s v="Charlie"/>
    <s v="George"/>
    <d v="2013-01-30T00:00:00"/>
    <d v="1938-07-24T00:00:00"/>
    <n v="0"/>
    <s v="Worst"/>
    <s v="Bad"/>
    <s v="Better"/>
    <s v="Excellent"/>
    <s v="Good"/>
  </r>
  <r>
    <n v="1012"/>
    <s v="Y.Laxmi"/>
    <s v="S4307"/>
    <s v="M"/>
    <n v="37"/>
    <s v="IT Services"/>
    <s v="Kolkata"/>
    <s v="India"/>
    <n v="5"/>
    <n v="5"/>
    <n v="5"/>
    <n v="5"/>
    <n v="5"/>
    <n v="5"/>
    <s v="David&amp;Lihar"/>
    <s v="2h"/>
    <s v="Promotional Training"/>
    <d v="2018-10-29T00:00:00"/>
    <d v="2018-10-31T00:00:00"/>
    <s v="Planned leave"/>
    <n v="2"/>
    <s v="Aneela"/>
    <s v="Charlie"/>
    <s v="George"/>
    <d v="2013-02-07T00:00:00"/>
    <d v="1938-08-05T00:00:00"/>
    <n v="0"/>
    <s v="Bad"/>
    <s v="Good"/>
    <s v="Bad"/>
    <s v="Good"/>
    <s v="Better"/>
  </r>
  <r>
    <n v="1013"/>
    <s v="D.Priyanka"/>
    <s v="S4003"/>
    <s v="M"/>
    <n v="57"/>
    <s v="Security and Transport"/>
    <s v="Madrid"/>
    <s v="Span"/>
    <n v="4"/>
    <n v="1"/>
    <n v="5"/>
    <n v="5"/>
    <n v="3.75"/>
    <n v="3.75"/>
    <s v="Hemanth&amp;Salomi"/>
    <s v="3h"/>
    <s v="Soft skills Training"/>
    <d v="2018-10-30T00:00:00"/>
    <d v="2018-10-31T00:00:00"/>
    <s v="Maternity/Parental leave"/>
    <n v="31"/>
    <s v="Rajesh"/>
    <s v="Isla"/>
    <s v="George"/>
    <d v="2013-02-15T00:00:00"/>
    <d v="1938-08-17T00:00:00"/>
    <n v="0"/>
    <s v="Good"/>
    <s v="Excellent"/>
    <s v="Bad"/>
    <s v="Excellent"/>
    <s v="Good"/>
  </r>
  <r>
    <n v="1014"/>
    <s v="G.Mounika"/>
    <s v="S4076"/>
    <s v="F"/>
    <n v="32"/>
    <s v="Sales and Marketing"/>
    <s v="Bhopal"/>
    <s v="India"/>
    <n v="5"/>
    <n v="1"/>
    <n v="4"/>
    <n v="1"/>
    <n v="2.75"/>
    <n v="2.75"/>
    <s v="Sathish&amp;Azim"/>
    <s v="4h"/>
    <s v="Technical skills Training"/>
    <d v="2018-10-31T00:00:00"/>
    <d v="2018-11-03T00:00:00"/>
    <s v="Emergency leave"/>
    <n v="3"/>
    <s v="Lihar"/>
    <s v="Isla"/>
    <s v="George"/>
    <d v="2013-02-23T00:00:00"/>
    <d v="1938-08-29T00:00:00"/>
    <n v="0"/>
    <s v="Excellent"/>
    <s v="Better"/>
    <s v="Bad"/>
    <s v="Good"/>
    <s v="Better"/>
  </r>
  <r>
    <n v="1015"/>
    <s v="J.Mounika"/>
    <s v="S4411"/>
    <s v="M"/>
    <n v="54"/>
    <s v="IT Services"/>
    <s v="Lisboa"/>
    <s v="Portugal"/>
    <n v="4"/>
    <n v="4"/>
    <n v="5"/>
    <n v="4"/>
    <n v="4.25"/>
    <n v="11.75"/>
    <s v="Santhosh&amp;Anudeep"/>
    <s v="3h"/>
    <s v="Job Training"/>
    <d v="2018-11-01T00:00:00"/>
    <d v="2018-11-03T00:00:00"/>
    <s v="Planned leave"/>
    <n v="2"/>
    <s v="Hemanth"/>
    <s v="Amelia"/>
    <s v="George"/>
    <d v="2013-03-03T00:00:00"/>
    <d v="1938-09-10T00:00:00"/>
    <n v="0"/>
    <s v="Excellent"/>
    <s v="Worst"/>
    <s v="Worst"/>
    <s v="Good"/>
    <s v="Worst"/>
  </r>
  <r>
    <n v="1016"/>
    <s v="K.Roja"/>
    <s v="S4463"/>
    <s v="F"/>
    <n v="28"/>
    <s v="Sales and Marketing"/>
    <s v="Surat"/>
    <s v="India"/>
    <n v="2"/>
    <n v="3"/>
    <n v="3"/>
    <n v="3"/>
    <n v="2.75"/>
    <n v="2.75"/>
    <s v="Sathish&amp;Azim"/>
    <s v="4h"/>
    <s v="Technical skills Training"/>
    <d v="2018-11-02T00:00:00"/>
    <d v="2018-11-09T00:00:00"/>
    <s v="Planned leave"/>
    <n v="7"/>
    <s v="Roy"/>
    <s v="Harry"/>
    <s v="George"/>
    <d v="2013-03-11T00:00:00"/>
    <d v="1938-09-22T00:00:00"/>
    <n v="0"/>
    <s v="Excellent"/>
    <s v="Worst"/>
    <s v="Good"/>
    <s v="Bad"/>
    <s v="Excellent"/>
  </r>
  <r>
    <n v="1017"/>
    <s v="K.Varalaxmi"/>
    <s v="S4487"/>
    <s v="F"/>
    <n v="24"/>
    <s v="Security and Transport"/>
    <s v="Walla"/>
    <s v="Poland"/>
    <n v="1"/>
    <n v="1"/>
    <n v="5"/>
    <n v="2"/>
    <n v="2.25"/>
    <n v="2.25"/>
    <s v="Sathish&amp;Azim"/>
    <s v="4h"/>
    <s v="Technical skills Training"/>
    <d v="2018-11-03T00:00:00"/>
    <d v="2018-11-05T00:00:00"/>
    <s v="Maternity/Parental leave"/>
    <n v="32"/>
    <s v="Harika"/>
    <s v="Amelia"/>
    <s v="George"/>
    <d v="2013-03-19T00:00:00"/>
    <d v="1938-10-04T00:00:00"/>
    <n v="0"/>
    <s v="Bad"/>
    <s v="Good"/>
    <s v="Better"/>
    <s v="Bad"/>
    <s v="Worst"/>
  </r>
  <r>
    <n v="1018"/>
    <s v="K.Sushma"/>
    <s v="S4229"/>
    <s v="M"/>
    <n v="46"/>
    <s v="HR"/>
    <s v="Walla"/>
    <s v="Poland"/>
    <n v="1"/>
    <n v="4"/>
    <n v="2"/>
    <n v="5"/>
    <n v="3"/>
    <n v="3"/>
    <s v="Hemanth&amp;Salomi"/>
    <s v="3h"/>
    <s v="Soft skills Training"/>
    <d v="2018-11-04T00:00:00"/>
    <d v="2018-11-11T00:00:00"/>
    <s v="Planned leave"/>
    <n v="7"/>
    <s v="Hemanth"/>
    <s v="Amelia"/>
    <s v="George"/>
    <d v="2013-03-27T00:00:00"/>
    <d v="1938-10-16T00:00:00"/>
    <n v="0"/>
    <s v="Bad"/>
    <s v="Excellent"/>
    <s v="Better"/>
    <s v="Good"/>
    <s v="Good"/>
  </r>
  <r>
    <n v="1019"/>
    <s v="K.Swathi"/>
    <s v="S4369"/>
    <s v="M"/>
    <n v="36"/>
    <s v="Accounts and Finance"/>
    <s v="Kolkata"/>
    <s v="India"/>
    <n v="2"/>
    <n v="2"/>
    <n v="2"/>
    <n v="2"/>
    <n v="2"/>
    <n v="2"/>
    <s v="Sathish&amp;Azim"/>
    <s v="4h"/>
    <s v="Technical skills Training"/>
    <d v="2018-11-05T00:00:00"/>
    <d v="2018-11-11T00:00:00"/>
    <s v="Maternity/Parental leave"/>
    <n v="36"/>
    <s v="Harika"/>
    <s v="Amelia"/>
    <s v="George"/>
    <d v="2013-04-04T00:00:00"/>
    <d v="1938-10-28T00:00:00"/>
    <n v="0"/>
    <s v="Better"/>
    <s v="Bad"/>
    <s v="Worst"/>
    <s v="Bad"/>
    <s v="Better"/>
  </r>
  <r>
    <n v="1020"/>
    <s v="K.Prashantha"/>
    <s v="S4489"/>
    <s v="F"/>
    <n v="44"/>
    <s v="Sales and Marketing"/>
    <s v="Walla"/>
    <s v="Poland"/>
    <n v="5"/>
    <n v="5"/>
    <n v="4"/>
    <n v="2"/>
    <n v="4"/>
    <n v="4"/>
    <s v="Santhosh&amp;Anudeep"/>
    <s v="3h"/>
    <s v="Job Training"/>
    <d v="2018-11-06T00:00:00"/>
    <d v="2018-11-07T00:00:00"/>
    <s v="Maternity/Parental leave"/>
    <n v="31"/>
    <s v="Rishitha"/>
    <s v="Isla"/>
    <s v="George"/>
    <d v="2013-04-12T00:00:00"/>
    <d v="1938-11-09T00:00:00"/>
    <n v="0"/>
    <s v="Excellent"/>
    <s v="Better"/>
    <s v="Excellent"/>
    <s v="Excellent"/>
    <s v="Bad"/>
  </r>
  <r>
    <n v="1021"/>
    <s v="K.Shirisha"/>
    <s v="S4223"/>
    <s v="F"/>
    <n v="25"/>
    <s v="Admin Department"/>
    <s v="Jaipur"/>
    <s v="India"/>
    <n v="4"/>
    <n v="4"/>
    <n v="4"/>
    <n v="2"/>
    <n v="3.5"/>
    <n v="3.5"/>
    <s v="Hemanth&amp;Salomi"/>
    <s v="3h"/>
    <s v="Soft skills Training"/>
    <d v="2018-11-07T00:00:00"/>
    <d v="2018-11-11T00:00:00"/>
    <s v="Emergency leave"/>
    <n v="4"/>
    <s v="Rishitha"/>
    <s v="Isla"/>
    <s v="George"/>
    <d v="2013-04-20T00:00:00"/>
    <d v="1938-11-21T00:00:00"/>
    <n v="0"/>
    <s v="Excellent"/>
    <s v="Excellent"/>
    <s v="Worst"/>
    <s v="Excellent"/>
    <s v="Bad"/>
  </r>
  <r>
    <n v="1022"/>
    <s v="Shaik Haseena"/>
    <s v="S4201"/>
    <s v="F"/>
    <n v="35"/>
    <s v="Security and Transport"/>
    <s v="Mannheim"/>
    <s v="Germany"/>
    <n v="4"/>
    <n v="3"/>
    <n v="3"/>
    <n v="1"/>
    <n v="2.75"/>
    <n v="2.75"/>
    <s v="Sathish&amp;Azim"/>
    <s v="4h"/>
    <s v="Technical skills Training"/>
    <d v="2018-11-08T00:00:00"/>
    <d v="2018-11-12T00:00:00"/>
    <s v="Emergency leave"/>
    <n v="4"/>
    <s v="Sathish"/>
    <s v="Charlie"/>
    <s v="George"/>
    <d v="2013-04-28T00:00:00"/>
    <d v="1938-12-03T00:00:00"/>
    <n v="0"/>
    <s v="Bad"/>
    <s v="Excellent"/>
    <s v="Good"/>
    <s v="Worst"/>
    <s v="Bad"/>
  </r>
  <r>
    <n v="1023"/>
    <s v="P. Prashanthi"/>
    <s v="S4342"/>
    <s v="F"/>
    <n v="59"/>
    <s v="Security and Transport"/>
    <s v="Hyderabad"/>
    <s v="India"/>
    <n v="1"/>
    <n v="1"/>
    <n v="5"/>
    <n v="2"/>
    <n v="2.25"/>
    <n v="2.25"/>
    <s v="Sathish&amp;Azim"/>
    <s v="4h"/>
    <s v="Technical skills Training"/>
    <d v="2018-11-09T00:00:00"/>
    <d v="2018-11-16T00:00:00"/>
    <s v="Planned leave"/>
    <n v="7"/>
    <s v="Salomi"/>
    <s v="Harry"/>
    <s v="George"/>
    <d v="2013-05-06T00:00:00"/>
    <d v="1938-12-15T00:00:00"/>
    <n v="0"/>
    <s v="Worst"/>
    <s v="Better"/>
    <s v="Good"/>
    <s v="Good"/>
    <s v="Excellent"/>
  </r>
  <r>
    <n v="1024"/>
    <s v="M. Mounika"/>
    <s v="S4009"/>
    <s v="M"/>
    <n v="38"/>
    <s v="Security and Transport"/>
    <s v="Pune"/>
    <s v="India"/>
    <n v="1"/>
    <n v="5"/>
    <n v="5"/>
    <n v="4"/>
    <n v="3.75"/>
    <n v="3.75"/>
    <s v="Hemanth&amp;Salomi"/>
    <s v="3h"/>
    <s v="Soft skills Training"/>
    <d v="2018-11-10T00:00:00"/>
    <d v="2018-11-14T00:00:00"/>
    <s v="Planned leave"/>
    <n v="4"/>
    <s v="Santhosh"/>
    <s v="Harry"/>
    <s v="George"/>
    <d v="2013-05-14T00:00:00"/>
    <d v="1938-12-27T00:00:00"/>
    <n v="0"/>
    <s v="Bad"/>
    <s v="Excellent"/>
    <s v="Excellent"/>
    <s v="Good"/>
    <s v="Good"/>
  </r>
  <r>
    <n v="1025"/>
    <s v="A. Vindhya"/>
    <s v="S4433"/>
    <s v="F"/>
    <n v="31"/>
    <s v="IT Services"/>
    <s v="Mannheim"/>
    <s v="Germany"/>
    <n v="3"/>
    <n v="1"/>
    <n v="5"/>
    <n v="1"/>
    <n v="2.5"/>
    <n v="2.5"/>
    <s v="Sathish&amp;Azim"/>
    <s v="4h"/>
    <s v="Technical skills Training"/>
    <d v="2018-11-11T00:00:00"/>
    <d v="2018-11-12T00:00:00"/>
    <s v="Planned leave"/>
    <n v="1"/>
    <s v="Hemanth"/>
    <s v="Amelia"/>
    <s v="George"/>
    <d v="2013-05-22T00:00:00"/>
    <d v="1939-01-08T00:00:00"/>
    <n v="0"/>
    <s v="Excellent"/>
    <s v="Worst"/>
    <s v="Good"/>
    <s v="Better"/>
    <s v="Excellent"/>
  </r>
  <r>
    <n v="1026"/>
    <s v="J. Saraswathi"/>
    <s v="S4381"/>
    <s v="F"/>
    <n v="33"/>
    <s v="Sales and Marketing"/>
    <s v="Chennai"/>
    <s v="India"/>
    <n v="4"/>
    <n v="3"/>
    <n v="5"/>
    <n v="3"/>
    <n v="3.75"/>
    <n v="3.75"/>
    <s v="Hemanth&amp;Salomi"/>
    <s v="3h"/>
    <s v="Soft skills Training"/>
    <d v="2018-11-12T00:00:00"/>
    <d v="2018-11-14T00:00:00"/>
    <s v="Planned leave"/>
    <n v="2"/>
    <s v="Roy"/>
    <s v="Harry"/>
    <s v="George"/>
    <d v="2013-05-30T00:00:00"/>
    <d v="1939-01-20T00:00:00"/>
    <n v="0"/>
    <s v="Excellent"/>
    <s v="Worst"/>
    <s v="Good"/>
    <s v="Worst"/>
    <s v="Worst"/>
  </r>
  <r>
    <n v="1027"/>
    <s v="A. Meena"/>
    <s v="S4439"/>
    <s v="F"/>
    <n v="44"/>
    <s v="Research and Development"/>
    <s v="Lisboa"/>
    <s v="Portugal"/>
    <n v="5"/>
    <n v="5"/>
    <n v="1"/>
    <n v="3"/>
    <n v="3.5"/>
    <n v="3.5"/>
    <s v="Hemanth&amp;Salomi"/>
    <s v="3h"/>
    <s v="Soft skills Training"/>
    <d v="2018-11-13T00:00:00"/>
    <d v="2018-11-15T00:00:00"/>
    <s v="Planned leave"/>
    <n v="2"/>
    <s v="Santhosh"/>
    <s v="Harry"/>
    <s v="George"/>
    <d v="2013-06-07T00:00:00"/>
    <d v="1939-02-01T00:00:00"/>
    <n v="0"/>
    <s v="Bad"/>
    <s v="Better"/>
    <s v="Better"/>
    <s v="Better"/>
    <s v="Worst"/>
  </r>
  <r>
    <n v="1028"/>
    <s v="K. Swapna"/>
    <s v="S4336"/>
    <s v="F"/>
    <n v="58"/>
    <s v="IT Services"/>
    <s v="Madrid"/>
    <s v="Span"/>
    <n v="5"/>
    <n v="4"/>
    <n v="3"/>
    <n v="5"/>
    <n v="4.25"/>
    <n v="4.25"/>
    <s v="Santhosh&amp;Anudeep"/>
    <s v="3h"/>
    <s v="Job Training"/>
    <d v="2018-11-14T00:00:00"/>
    <d v="2018-11-19T00:00:00"/>
    <s v="Maternity/Parental leave"/>
    <n v="35"/>
    <s v="Harika"/>
    <s v="Amelia"/>
    <s v="George"/>
    <d v="2013-06-15T00:00:00"/>
    <d v="1939-02-13T00:00:00"/>
    <n v="0"/>
    <s v="Worst"/>
    <s v="Bad"/>
    <s v="Better"/>
    <s v="Excellent"/>
    <s v="Worst"/>
  </r>
  <r>
    <n v="1029"/>
    <s v="R. Madhavi"/>
    <s v="S4155"/>
    <s v="M"/>
    <n v="54"/>
    <s v="Infrastructures"/>
    <s v="Hyderabad"/>
    <s v="India"/>
    <n v="4"/>
    <n v="1"/>
    <n v="5"/>
    <n v="5"/>
    <n v="3.75"/>
    <n v="3.75"/>
    <s v="Hemanth&amp;Salomi"/>
    <s v="3h"/>
    <s v="Soft skills Training"/>
    <d v="2018-11-15T00:00:00"/>
    <d v="2018-11-20T00:00:00"/>
    <s v="Planned leave"/>
    <n v="5"/>
    <s v="Sathish"/>
    <s v="Charlie"/>
    <s v="George"/>
    <d v="2013-06-23T00:00:00"/>
    <d v="1939-02-25T00:00:00"/>
    <n v="0"/>
    <s v="Better"/>
    <s v="Bad"/>
    <s v="Excellent"/>
    <s v="Bad"/>
    <s v="Good"/>
  </r>
  <r>
    <n v="1030"/>
    <s v="D. Mounika"/>
    <s v="S4404"/>
    <s v="F"/>
    <n v="45"/>
    <s v="Security and Transport"/>
    <s v="Pune"/>
    <s v="India"/>
    <n v="1"/>
    <n v="5"/>
    <n v="2"/>
    <n v="3"/>
    <n v="2.75"/>
    <n v="2.75"/>
    <s v="Sathish&amp;Azim"/>
    <s v="4h"/>
    <s v="Technical skills Training"/>
    <d v="2018-11-16T00:00:00"/>
    <d v="2018-11-22T00:00:00"/>
    <s v="Maternity/Parental leave"/>
    <n v="36"/>
    <s v="Rajesh"/>
    <s v="Isla"/>
    <s v="George"/>
    <d v="2013-07-01T00:00:00"/>
    <d v="1939-03-09T00:00:00"/>
    <n v="0"/>
    <s v="Bad"/>
    <s v="Bad"/>
    <s v="Good"/>
    <s v="Better"/>
    <s v="Better"/>
  </r>
  <r>
    <n v="1031"/>
    <s v="V. Shireesha"/>
    <s v="S4372"/>
    <s v="M"/>
    <n v="33"/>
    <s v="Admin Department"/>
    <s v="Kochi"/>
    <s v="India"/>
    <n v="1"/>
    <n v="5"/>
    <n v="3"/>
    <n v="1"/>
    <n v="2.5"/>
    <n v="2.5"/>
    <s v="Sathish&amp;Azim"/>
    <s v="4h"/>
    <s v="Technical skills Training"/>
    <d v="2018-11-17T00:00:00"/>
    <d v="2018-11-23T00:00:00"/>
    <s v="Maternity/Parental leave"/>
    <n v="36"/>
    <s v="Rishitha"/>
    <s v="Isla"/>
    <s v="George"/>
    <d v="2013-07-09T00:00:00"/>
    <d v="1939-03-21T00:00:00"/>
    <n v="0"/>
    <s v="Good"/>
    <s v="Bad"/>
    <s v="Excellent"/>
    <s v="Good"/>
    <s v="Worst"/>
  </r>
  <r>
    <n v="1032"/>
    <s v="B. Kalpana"/>
    <s v="S4420"/>
    <s v="F"/>
    <n v="30"/>
    <s v="IT Services"/>
    <s v="Jaipur"/>
    <s v="India"/>
    <n v="3"/>
    <n v="2"/>
    <n v="3"/>
    <n v="5"/>
    <n v="3.25"/>
    <n v="3.25"/>
    <s v="Hemanth&amp;Salomi"/>
    <s v="3h"/>
    <s v="Soft skills Training"/>
    <d v="2018-11-18T00:00:00"/>
    <d v="2018-11-22T00:00:00"/>
    <s v="Maternity/Parental leave"/>
    <n v="34"/>
    <s v="Rajesh"/>
    <s v="Isla"/>
    <s v="George"/>
    <d v="2013-07-17T00:00:00"/>
    <d v="1939-04-02T00:00:00"/>
    <n v="0"/>
    <s v="Worst"/>
    <s v="Bad"/>
    <s v="Good"/>
    <s v="Good"/>
    <s v="Excellent"/>
  </r>
  <r>
    <n v="1033"/>
    <s v="Ch. Ramya"/>
    <s v="S4440"/>
    <s v="M"/>
    <n v="36"/>
    <s v="Security and Transport"/>
    <s v="Caracas"/>
    <s v="Venizuela"/>
    <n v="3"/>
    <n v="4"/>
    <n v="2"/>
    <n v="3"/>
    <n v="3"/>
    <n v="3"/>
    <s v="Hemanth&amp;Salomi"/>
    <s v="3h"/>
    <s v="Soft skills Training"/>
    <d v="2018-11-19T00:00:00"/>
    <d v="2018-11-26T00:00:00"/>
    <s v="Maternity/Parental leave"/>
    <n v="37"/>
    <s v="Aneela"/>
    <s v="Charlie"/>
    <s v="George"/>
    <d v="2013-07-25T00:00:00"/>
    <d v="1939-04-14T00:00:00"/>
    <n v="0"/>
    <s v="Good"/>
    <s v="Better"/>
    <s v="Worst"/>
    <s v="Worst"/>
    <s v="Good"/>
  </r>
  <r>
    <n v="1034"/>
    <s v="K. Sanjeshwari"/>
    <s v="S4151"/>
    <s v="F"/>
    <n v="55"/>
    <s v="Accounts and Finance"/>
    <s v="Berlin"/>
    <s v="Germany"/>
    <n v="1"/>
    <n v="1"/>
    <n v="1"/>
    <n v="2"/>
    <n v="1.25"/>
    <n v="1.25"/>
    <s v="Sathish&amp;Azim"/>
    <s v="4h"/>
    <s v="Technical skills Training"/>
    <d v="2018-11-20T00:00:00"/>
    <d v="2018-11-21T00:00:00"/>
    <s v="Maternity/Parental leave"/>
    <n v="31"/>
    <s v="David"/>
    <s v="Jacob"/>
    <s v="George"/>
    <d v="2013-08-02T00:00:00"/>
    <d v="1939-04-26T00:00:00"/>
    <n v="0"/>
    <s v="Good"/>
    <s v="Better"/>
    <s v="Good"/>
    <s v="Worst"/>
    <s v="Good"/>
  </r>
  <r>
    <n v="1035"/>
    <s v="K. Mani Deepika"/>
    <s v="S4447"/>
    <s v="F"/>
    <n v="56"/>
    <s v="Learning and Development"/>
    <s v="Mumbai"/>
    <s v="India"/>
    <n v="3"/>
    <n v="3"/>
    <n v="1"/>
    <n v="4"/>
    <n v="2.75"/>
    <n v="2.75"/>
    <s v="Sathish&amp;Azim"/>
    <s v="4h"/>
    <s v="Technical skills Training"/>
    <d v="2018-11-21T00:00:00"/>
    <d v="2018-11-27T00:00:00"/>
    <s v="Maternity/Parental leave"/>
    <n v="36"/>
    <s v="Harika"/>
    <s v="Amelia"/>
    <s v="George"/>
    <d v="2013-08-10T00:00:00"/>
    <d v="1939-05-08T00:00:00"/>
    <n v="0"/>
    <s v="Worst"/>
    <s v="Good"/>
    <s v="Bad"/>
    <s v="Better"/>
    <s v="Worst"/>
  </r>
  <r>
    <n v="1036"/>
    <s v="K. Anusha"/>
    <s v="S4451"/>
    <s v="F"/>
    <n v="47"/>
    <s v="Sales and Marketing"/>
    <s v="Mannheim"/>
    <s v="Germany"/>
    <n v="4"/>
    <n v="2"/>
    <n v="1"/>
    <n v="2"/>
    <n v="2.25"/>
    <n v="2.25"/>
    <s v="Sathish&amp;Azim"/>
    <s v="4h"/>
    <s v="Technical skills Training"/>
    <d v="2018-11-22T00:00:00"/>
    <d v="2018-11-27T00:00:00"/>
    <s v="Emergency leave"/>
    <n v="5"/>
    <s v="Sathish"/>
    <s v="Charlie"/>
    <s v="George"/>
    <d v="2013-08-18T00:00:00"/>
    <d v="1939-05-20T00:00:00"/>
    <n v="0"/>
    <s v="Good"/>
    <s v="Excellent"/>
    <s v="Excellent"/>
    <s v="Better"/>
    <s v="Worst"/>
  </r>
  <r>
    <n v="1037"/>
    <s v="L. Kalpana"/>
    <s v="S4436"/>
    <s v="F"/>
    <n v="51"/>
    <s v="Security and Transport"/>
    <s v="Berlin"/>
    <s v="Germany"/>
    <n v="2"/>
    <n v="3"/>
    <n v="5"/>
    <n v="2"/>
    <n v="3"/>
    <n v="3"/>
    <s v="Hemanth&amp;Salomi"/>
    <s v="3h"/>
    <s v="Soft skills Training"/>
    <d v="2018-11-23T00:00:00"/>
    <d v="2018-11-27T00:00:00"/>
    <s v="Planned leave"/>
    <n v="4"/>
    <s v="Santhosh"/>
    <s v="Harry"/>
    <s v="George"/>
    <d v="2013-08-26T00:00:00"/>
    <d v="1939-06-01T00:00:00"/>
    <n v="0"/>
    <s v="Bad"/>
    <s v="Excellent"/>
    <s v="Bad"/>
    <s v="Worst"/>
    <s v="Bad"/>
  </r>
  <r>
    <n v="1038"/>
    <s v="G. Uma"/>
    <s v="S4235"/>
    <s v="M"/>
    <n v="30"/>
    <s v="Learning and Development"/>
    <s v="Chennai"/>
    <s v="India"/>
    <n v="1"/>
    <n v="5"/>
    <n v="5"/>
    <n v="5"/>
    <n v="4"/>
    <n v="4"/>
    <s v="Santhosh&amp;Anudeep"/>
    <s v="3h"/>
    <s v="Job Training"/>
    <d v="2018-11-24T00:00:00"/>
    <d v="2018-11-30T00:00:00"/>
    <s v="Maternity/Parental leave"/>
    <n v="36"/>
    <s v="Rajesh"/>
    <s v="Isla"/>
    <s v="George"/>
    <d v="2013-09-03T00:00:00"/>
    <d v="1939-06-13T00:00:00"/>
    <n v="0"/>
    <s v="Good"/>
    <s v="Better"/>
    <s v="Good"/>
    <s v="Excellent"/>
    <s v="Excellent"/>
  </r>
  <r>
    <n v="1039"/>
    <s v="G. Mamatha"/>
    <s v="S4104"/>
    <s v="M"/>
    <n v="32"/>
    <s v="Security and Transport"/>
    <s v="Chennai"/>
    <s v="India"/>
    <n v="4"/>
    <n v="3"/>
    <n v="5"/>
    <n v="2"/>
    <n v="3.5"/>
    <n v="3.5"/>
    <s v="Hemanth&amp;Salomi"/>
    <s v="3h"/>
    <s v="Soft skills Training"/>
    <d v="2018-11-25T00:00:00"/>
    <d v="2018-12-01T00:00:00"/>
    <s v="Maternity/Parental leave"/>
    <n v="36"/>
    <s v="Lihar"/>
    <s v="Isla"/>
    <s v="George"/>
    <d v="2013-09-11T00:00:00"/>
    <d v="1939-06-25T00:00:00"/>
    <n v="0"/>
    <s v="Good"/>
    <s v="Bad"/>
    <s v="Good"/>
    <s v="Excellent"/>
    <s v="Bad"/>
  </r>
  <r>
    <n v="1040"/>
    <s v="Baikani Bhargavi"/>
    <s v="S4221"/>
    <s v="M"/>
    <n v="59"/>
    <s v="Admin Department"/>
    <s v="Surat"/>
    <s v="India"/>
    <n v="5"/>
    <n v="2"/>
    <n v="1"/>
    <n v="3"/>
    <n v="2.75"/>
    <n v="2.75"/>
    <s v="Sathish&amp;Azim"/>
    <s v="4h"/>
    <s v="Technical skills Training"/>
    <d v="2018-11-26T00:00:00"/>
    <d v="2018-11-29T00:00:00"/>
    <s v="Maternity/Parental leave"/>
    <n v="33"/>
    <s v="Salomi"/>
    <s v="Harry"/>
    <s v="George"/>
    <d v="2013-09-19T00:00:00"/>
    <d v="1939-07-07T00:00:00"/>
    <n v="0"/>
    <s v="Excellent"/>
    <s v="Better"/>
    <s v="Excellent"/>
    <s v="Bad"/>
    <s v="Good"/>
  </r>
  <r>
    <n v="1041"/>
    <s v="Bollam Chamasri"/>
    <s v="S4152"/>
    <s v="M"/>
    <n v="28"/>
    <s v="Research and Development"/>
    <s v="Surat"/>
    <s v="India"/>
    <n v="5"/>
    <n v="5"/>
    <n v="5"/>
    <n v="5"/>
    <n v="5"/>
    <n v="5"/>
    <s v="David&amp;Lihar"/>
    <s v="2h"/>
    <s v="Promotional Training"/>
    <d v="2018-11-27T00:00:00"/>
    <d v="2018-12-03T00:00:00"/>
    <s v="Planned leave"/>
    <n v="6"/>
    <s v="Harish"/>
    <s v="Amelia"/>
    <s v="George"/>
    <d v="2013-09-27T00:00:00"/>
    <d v="1939-07-19T00:00:00"/>
    <n v="0"/>
    <s v="Good"/>
    <s v="Good"/>
    <s v="Bad"/>
    <s v="Good"/>
    <s v="Good"/>
  </r>
  <r>
    <n v="1042"/>
    <s v="Boya Sangeetha"/>
    <s v="S4471"/>
    <s v="F"/>
    <n v="25"/>
    <s v="Accounts and Finance"/>
    <s v="Caracas"/>
    <s v="Venizuela"/>
    <n v="4"/>
    <n v="3"/>
    <n v="2"/>
    <n v="5"/>
    <n v="3.5"/>
    <n v="3.5"/>
    <s v="Hemanth&amp;Salomi"/>
    <s v="3h"/>
    <s v="Soft skills Training"/>
    <d v="2018-11-28T00:00:00"/>
    <d v="2018-11-29T00:00:00"/>
    <s v="Planned leave"/>
    <n v="1"/>
    <s v="Hemanth"/>
    <s v="Amelia"/>
    <s v="George"/>
    <d v="2013-10-05T00:00:00"/>
    <d v="1939-07-31T00:00:00"/>
    <n v="0"/>
    <s v="Excellent"/>
    <s v="Bad"/>
    <s v="Excellent"/>
    <s v="Bad"/>
    <s v="Worst"/>
  </r>
  <r>
    <n v="1043"/>
    <s v="Bukya Laxmiparvathi"/>
    <s v="S4163"/>
    <s v="F"/>
    <n v="43"/>
    <s v="Research and Development"/>
    <s v="Pune"/>
    <s v="India"/>
    <n v="1"/>
    <n v="4"/>
    <n v="4"/>
    <n v="5"/>
    <n v="3.5"/>
    <n v="3.5"/>
    <s v="Hemanth&amp;Salomi"/>
    <s v="3h"/>
    <s v="Soft skills Training"/>
    <d v="2018-11-29T00:00:00"/>
    <d v="2018-12-03T00:00:00"/>
    <s v="Emergency leave"/>
    <n v="4"/>
    <s v="Azim"/>
    <s v="Jacob"/>
    <s v="George"/>
    <d v="2013-10-13T00:00:00"/>
    <d v="1939-08-12T00:00:00"/>
    <n v="0"/>
    <s v="Excellent"/>
    <s v="Worst"/>
    <s v="Bad"/>
    <s v="Good"/>
    <s v="Bad"/>
  </r>
  <r>
    <n v="1044"/>
    <s v="Maheshwaram Narmada"/>
    <s v="S4012"/>
    <s v="F"/>
    <n v="60"/>
    <s v="Security and Transport"/>
    <s v="Hyderabad"/>
    <s v="India"/>
    <n v="3"/>
    <n v="1"/>
    <n v="4"/>
    <n v="2"/>
    <n v="2.5"/>
    <n v="2.5"/>
    <s v="Sathish&amp;Azim"/>
    <s v="4h"/>
    <s v="Technical skills Training"/>
    <d v="2018-11-30T00:00:00"/>
    <d v="2018-12-02T00:00:00"/>
    <s v="Maternity/Parental leave"/>
    <n v="32"/>
    <s v="Anudeep"/>
    <s v="Charlie"/>
    <s v="George"/>
    <d v="2013-10-21T00:00:00"/>
    <d v="1939-08-24T00:00:00"/>
    <n v="0"/>
    <s v="Excellent"/>
    <s v="Excellent"/>
    <s v="Worst"/>
    <s v="Worst"/>
    <s v="Bad"/>
  </r>
  <r>
    <n v="1045"/>
    <s v="Mukkerla Chitanya"/>
    <s v="S4347"/>
    <s v="M"/>
    <n v="56"/>
    <s v="IT Services"/>
    <s v="Kolkata"/>
    <s v="India"/>
    <n v="4"/>
    <n v="4"/>
    <n v="4"/>
    <n v="5"/>
    <n v="4.25"/>
    <n v="4.25"/>
    <s v="Santhosh&amp;Anudeep"/>
    <s v="3h"/>
    <s v="Job Training"/>
    <d v="2018-12-01T00:00:00"/>
    <d v="2018-12-07T00:00:00"/>
    <s v="Planned leave"/>
    <n v="6"/>
    <s v="Azim"/>
    <s v="Jacob"/>
    <s v="George"/>
    <d v="2013-10-29T00:00:00"/>
    <d v="1939-09-05T00:00:00"/>
    <n v="0"/>
    <s v="Worst"/>
    <s v="Worst"/>
    <s v="Worst"/>
    <s v="Bad"/>
    <s v="Bad"/>
  </r>
  <r>
    <n v="1046"/>
    <s v="Nernakanti Ramadevi"/>
    <s v="S4063"/>
    <s v="M"/>
    <n v="36"/>
    <s v="HR"/>
    <s v="Lisboa"/>
    <s v="Portugal"/>
    <n v="3"/>
    <n v="1"/>
    <n v="4"/>
    <n v="2"/>
    <n v="2.5"/>
    <n v="2.5"/>
    <s v="Sathish&amp;Azim"/>
    <s v="4h"/>
    <s v="Technical skills Training"/>
    <d v="2018-12-02T00:00:00"/>
    <d v="2018-12-05T00:00:00"/>
    <s v="Maternity/Parental leave"/>
    <n v="33"/>
    <s v="Arundathi"/>
    <s v="Jacob"/>
    <s v="George"/>
    <d v="2013-11-06T00:00:00"/>
    <d v="1939-09-17T00:00:00"/>
    <n v="0"/>
    <s v="Better"/>
    <s v="Better"/>
    <s v="Excellent"/>
    <s v="Better"/>
    <s v="Good"/>
  </r>
  <r>
    <n v="1047"/>
    <s v="Podapangi Supriya"/>
    <s v="S4346"/>
    <s v="M"/>
    <n v="38"/>
    <s v="IT Services"/>
    <s v="Madrid"/>
    <s v="Span"/>
    <n v="1"/>
    <n v="3"/>
    <n v="5"/>
    <n v="4"/>
    <n v="3.25"/>
    <n v="3.25"/>
    <s v="Hemanth&amp;Salomi"/>
    <s v="3h"/>
    <s v="Soft skills Training"/>
    <d v="2018-12-03T00:00:00"/>
    <d v="2018-12-09T00:00:00"/>
    <s v="Planned leave"/>
    <n v="6"/>
    <s v="Rajesh"/>
    <s v="Isla"/>
    <s v="George"/>
    <d v="2013-11-14T00:00:00"/>
    <d v="1939-09-29T00:00:00"/>
    <n v="0"/>
    <s v="Better"/>
    <s v="Good"/>
    <s v="Better"/>
    <s v="Good"/>
    <s v="Excellent"/>
  </r>
  <r>
    <n v="1048"/>
    <s v="Vepuri Shruthi"/>
    <s v="S4473"/>
    <s v="M"/>
    <n v="40"/>
    <s v="Product Development"/>
    <s v="Caracas"/>
    <s v="Venizuela"/>
    <n v="3"/>
    <n v="5"/>
    <n v="4"/>
    <n v="4"/>
    <n v="4"/>
    <n v="4"/>
    <s v="Santhosh&amp;Anudeep"/>
    <s v="3h"/>
    <s v="Job Training"/>
    <d v="2018-12-04T00:00:00"/>
    <d v="2018-12-08T00:00:00"/>
    <s v="Maternity/Parental leave"/>
    <n v="34"/>
    <s v="Salomi"/>
    <s v="Harry"/>
    <s v="George"/>
    <d v="2013-11-22T00:00:00"/>
    <d v="1939-10-11T00:00:00"/>
    <n v="0"/>
    <s v="Bad"/>
    <s v="Excellent"/>
    <s v="Good"/>
    <s v="Bad"/>
    <s v="Bad"/>
  </r>
  <r>
    <n v="1049"/>
    <s v="Anuthula Manasa"/>
    <s v="S4019"/>
    <s v="F"/>
    <n v="60"/>
    <s v="Security and Transport"/>
    <s v="Kochi"/>
    <s v="India"/>
    <n v="2"/>
    <n v="3"/>
    <n v="5"/>
    <n v="5"/>
    <n v="3.75"/>
    <n v="3.75"/>
    <s v="Hemanth&amp;Salomi"/>
    <s v="3h"/>
    <s v="Soft skills Training"/>
    <d v="2018-12-05T00:00:00"/>
    <d v="2018-12-11T00:00:00"/>
    <s v="Emergency leave"/>
    <n v="6"/>
    <s v="Salomi"/>
    <s v="Harry"/>
    <s v="George"/>
    <d v="2013-11-30T00:00:00"/>
    <d v="1939-10-23T00:00:00"/>
    <n v="0"/>
    <s v="Excellent"/>
    <s v="Better"/>
    <s v="Bad"/>
    <s v="Excellent"/>
    <s v="Better"/>
  </r>
  <r>
    <n v="1050"/>
    <s v="Arpula.Rama"/>
    <s v="S4106"/>
    <s v="M"/>
    <n v="32"/>
    <s v="Infrastructures"/>
    <s v="Kochi"/>
    <s v="India"/>
    <n v="1"/>
    <n v="3"/>
    <n v="5"/>
    <n v="2"/>
    <n v="2.75"/>
    <n v="2.75"/>
    <s v="Sathish&amp;Azim"/>
    <s v="4h"/>
    <s v="Technical skills Training"/>
    <d v="2018-12-06T00:00:00"/>
    <d v="2018-12-11T00:00:00"/>
    <s v="Planned leave"/>
    <n v="5"/>
    <s v="Sathish"/>
    <s v="Charlie"/>
    <s v="George"/>
    <d v="2013-12-08T00:00:00"/>
    <d v="1939-11-04T00:00:00"/>
    <n v="0"/>
    <s v="Bad"/>
    <s v="Excellent"/>
    <s v="Good"/>
    <s v="Bad"/>
    <s v="Bad"/>
  </r>
  <r>
    <n v="1051"/>
    <s v="Botta Rajeshwari"/>
    <s v="S4197"/>
    <s v="F"/>
    <n v="28"/>
    <s v="IT Services"/>
    <s v="London"/>
    <s v="UK"/>
    <n v="3"/>
    <n v="1"/>
    <n v="2"/>
    <n v="3"/>
    <n v="2.25"/>
    <n v="2.25"/>
    <s v="Sathish&amp;Azim"/>
    <s v="4h"/>
    <s v="Technical skills Training"/>
    <d v="2018-12-07T00:00:00"/>
    <d v="2018-12-13T00:00:00"/>
    <s v="Planned leave"/>
    <n v="6"/>
    <s v="Hemanth"/>
    <s v="Amelia"/>
    <s v="George"/>
    <d v="2013-12-16T00:00:00"/>
    <d v="1939-11-16T00:00:00"/>
    <n v="0"/>
    <s v="Better"/>
    <s v="Better"/>
    <s v="Better"/>
    <s v="Excellent"/>
    <s v="Excellent"/>
  </r>
  <r>
    <n v="1052"/>
    <s v="Chekka Deepa"/>
    <s v="S4408"/>
    <s v="M"/>
    <n v="29"/>
    <s v="Learning and Development"/>
    <s v="Chennai"/>
    <s v="India"/>
    <n v="5"/>
    <n v="3"/>
    <n v="5"/>
    <n v="5"/>
    <n v="4.5"/>
    <n v="4.5"/>
    <s v="Santhosh&amp;Anudeep"/>
    <s v="3h"/>
    <s v="Job Training"/>
    <d v="2018-12-08T00:00:00"/>
    <d v="2018-12-12T00:00:00"/>
    <s v="Planned leave"/>
    <n v="4"/>
    <s v="Rishitha"/>
    <s v="Isla"/>
    <s v="George"/>
    <d v="2013-12-24T00:00:00"/>
    <d v="1939-11-28T00:00:00"/>
    <n v="0"/>
    <s v="Better"/>
    <s v="Excellent"/>
    <s v="Excellent"/>
    <s v="Worst"/>
    <s v="Bad"/>
  </r>
  <r>
    <n v="1053"/>
    <s v="Dasari Bhavani"/>
    <s v="S4425"/>
    <s v="F"/>
    <n v="44"/>
    <s v="Security and Transport"/>
    <s v="Kochi"/>
    <s v="India"/>
    <n v="4"/>
    <n v="5"/>
    <n v="5"/>
    <n v="5"/>
    <n v="4.75"/>
    <n v="4.75"/>
    <s v="Santhosh&amp;Anudeep"/>
    <s v="3h"/>
    <s v="Job Training"/>
    <d v="2018-12-09T00:00:00"/>
    <d v="2018-12-13T00:00:00"/>
    <s v="Planned leave"/>
    <n v="4"/>
    <s v="Arundathi"/>
    <s v="Jacob"/>
    <s v="George"/>
    <d v="2014-01-01T00:00:00"/>
    <d v="1939-12-10T00:00:00"/>
    <n v="0"/>
    <s v="Bad"/>
    <s v="Bad"/>
    <s v="Worst"/>
    <s v="Better"/>
    <s v="Worst"/>
  </r>
  <r>
    <n v="1054"/>
    <s v="Dhanavath Manjula"/>
    <s v="S4095"/>
    <s v="M"/>
    <n v="44"/>
    <s v="IT Services"/>
    <s v="Mumbai"/>
    <s v="India"/>
    <n v="1"/>
    <n v="1"/>
    <n v="4"/>
    <n v="1"/>
    <n v="1.75"/>
    <n v="1.75"/>
    <s v="Sathish&amp;Azim"/>
    <s v="4h"/>
    <s v="Technical skills Training"/>
    <d v="2018-12-10T00:00:00"/>
    <d v="2018-12-12T00:00:00"/>
    <s v="Planned leave"/>
    <n v="2"/>
    <s v="Salomi"/>
    <s v="Harry"/>
    <s v="George"/>
    <d v="2014-01-09T00:00:00"/>
    <d v="1939-12-22T00:00:00"/>
    <n v="0"/>
    <s v="Bad"/>
    <s v="Excellent"/>
    <s v="Good"/>
    <s v="Excellent"/>
    <s v="Good"/>
  </r>
  <r>
    <n v="1055"/>
    <s v="Enjamuri Ismitha"/>
    <s v="S4171"/>
    <s v="F"/>
    <n v="53"/>
    <s v="Research and Development"/>
    <s v="London"/>
    <s v="UK"/>
    <n v="5"/>
    <n v="5"/>
    <n v="4"/>
    <n v="5"/>
    <n v="4.75"/>
    <n v="4.75"/>
    <s v="Santhosh&amp;Anudeep"/>
    <s v="3h"/>
    <s v="Job Training"/>
    <d v="2018-12-11T00:00:00"/>
    <d v="2018-12-17T00:00:00"/>
    <s v="Emergency leave"/>
    <n v="6"/>
    <s v="Rishitha"/>
    <s v="Isla"/>
    <s v="George"/>
    <d v="2014-01-17T00:00:00"/>
    <d v="1940-01-03T00:00:00"/>
    <n v="0"/>
    <s v="Worst"/>
    <s v="Excellent"/>
    <s v="Better"/>
    <s v="Bad"/>
    <s v="Worst"/>
  </r>
  <r>
    <n v="1056"/>
    <s v="Kelothu Naveena"/>
    <s v="S4426"/>
    <s v="F"/>
    <n v="26"/>
    <s v="Research and Development"/>
    <s v="London"/>
    <s v="UK"/>
    <n v="4"/>
    <n v="2"/>
    <n v="3"/>
    <n v="3"/>
    <n v="3"/>
    <n v="3"/>
    <s v="Hemanth&amp;Salomi"/>
    <s v="3h"/>
    <s v="Soft skills Training"/>
    <d v="2018-12-12T00:00:00"/>
    <d v="2018-12-17T00:00:00"/>
    <s v="Planned leave"/>
    <n v="5"/>
    <s v="Salomi"/>
    <s v="Harry"/>
    <s v="George"/>
    <d v="2014-01-25T00:00:00"/>
    <d v="1940-01-15T00:00:00"/>
    <n v="0"/>
    <s v="Good"/>
    <s v="Excellent"/>
    <s v="Good"/>
    <s v="Worst"/>
    <s v="Worst"/>
  </r>
  <r>
    <n v="1057"/>
    <s v="Korepally Navya"/>
    <s v="S4397"/>
    <s v="M"/>
    <n v="37"/>
    <s v="Learning and Development"/>
    <s v="Surat"/>
    <s v="India"/>
    <n v="1"/>
    <n v="4"/>
    <n v="2"/>
    <n v="2"/>
    <n v="2.25"/>
    <n v="2.25"/>
    <s v="Sathish&amp;Azim"/>
    <s v="4h"/>
    <s v="Technical skills Training"/>
    <d v="2018-12-13T00:00:00"/>
    <d v="2018-12-15T00:00:00"/>
    <s v="Emergency leave"/>
    <n v="2"/>
    <s v="Roy"/>
    <s v="Harry"/>
    <s v="George"/>
    <d v="2014-02-02T00:00:00"/>
    <d v="1940-01-27T00:00:00"/>
    <n v="0"/>
    <s v="Excellent"/>
    <s v="Worst"/>
    <s v="Good"/>
    <s v="Better"/>
    <s v="Good"/>
  </r>
  <r>
    <n v="1058"/>
    <s v="Maraboina Saritha"/>
    <s v="S4213"/>
    <s v="F"/>
    <n v="57"/>
    <s v="Sales and Marketing"/>
    <s v="Bhopal"/>
    <s v="India"/>
    <n v="1"/>
    <n v="2"/>
    <n v="2"/>
    <n v="5"/>
    <n v="2.5"/>
    <n v="2.5"/>
    <s v="Sathish&amp;Azim"/>
    <s v="4h"/>
    <s v="Technical skills Training"/>
    <d v="2018-12-14T00:00:00"/>
    <d v="2018-12-17T00:00:00"/>
    <s v="Maternity/Parental leave"/>
    <n v="33"/>
    <s v="Hemanth"/>
    <s v="Amelia"/>
    <s v="George"/>
    <d v="2014-02-10T00:00:00"/>
    <d v="1940-02-08T00:00:00"/>
    <n v="0"/>
    <s v="Bad"/>
    <s v="Worst"/>
    <s v="Bad"/>
    <s v="Excellent"/>
    <s v="Excellent"/>
  </r>
  <r>
    <n v="1059"/>
    <s v="Mukka Revathi"/>
    <s v="S4312"/>
    <s v="F"/>
    <n v="30"/>
    <s v="Learning and Development"/>
    <s v="London"/>
    <s v="UK"/>
    <n v="4"/>
    <n v="4"/>
    <n v="3"/>
    <n v="5"/>
    <n v="4"/>
    <n v="4"/>
    <s v="Santhosh&amp;Anudeep"/>
    <s v="3h"/>
    <s v="Job Training"/>
    <d v="2018-12-15T00:00:00"/>
    <d v="2018-12-19T00:00:00"/>
    <s v="Planned leave"/>
    <n v="4"/>
    <s v="Sathish"/>
    <s v="Charlie"/>
    <s v="George"/>
    <d v="2014-02-18T00:00:00"/>
    <d v="1940-02-20T00:00:00"/>
    <n v="0"/>
    <s v="Better"/>
    <s v="Excellent"/>
    <s v="Bad"/>
    <s v="Excellent"/>
    <s v="Bad"/>
  </r>
  <r>
    <n v="1060"/>
    <s v="Nalla Chaithanya"/>
    <s v="S4064"/>
    <s v="F"/>
    <n v="57"/>
    <s v="HR"/>
    <s v="Kochi"/>
    <s v="India"/>
    <n v="3"/>
    <n v="3"/>
    <n v="2"/>
    <n v="1"/>
    <n v="2.25"/>
    <n v="2.25"/>
    <s v="Sathish&amp;Azim"/>
    <s v="4h"/>
    <s v="Technical skills Training"/>
    <d v="2018-12-16T00:00:00"/>
    <d v="2018-12-18T00:00:00"/>
    <s v="Planned leave"/>
    <n v="2"/>
    <s v="Rishitha"/>
    <s v="Isla"/>
    <s v="George"/>
    <d v="2014-02-26T00:00:00"/>
    <d v="1940-03-03T00:00:00"/>
    <n v="0"/>
    <s v="Worst"/>
    <s v="Good"/>
    <s v="Bad"/>
    <s v="Excellent"/>
    <s v="Bad"/>
  </r>
  <r>
    <n v="1061"/>
    <s v="A.Pooja"/>
    <s v="S4088"/>
    <s v="F"/>
    <n v="51"/>
    <s v="Accounts and Finance"/>
    <s v="Mumbai"/>
    <s v="India"/>
    <n v="2"/>
    <n v="2"/>
    <n v="1"/>
    <n v="4"/>
    <n v="2.25"/>
    <n v="2.25"/>
    <s v="Sathish&amp;Azim"/>
    <s v="4h"/>
    <s v="Technical skills Training"/>
    <d v="2018-12-17T00:00:00"/>
    <d v="2018-12-18T00:00:00"/>
    <s v="Planned leave"/>
    <n v="1"/>
    <s v="Harika"/>
    <s v="Amelia"/>
    <s v="George"/>
    <d v="2014-03-06T00:00:00"/>
    <d v="1940-03-15T00:00:00"/>
    <n v="0"/>
    <s v="Good"/>
    <s v="Good"/>
    <s v="Bad"/>
    <s v="Bad"/>
    <s v="Excellent"/>
  </r>
  <r>
    <n v="1062"/>
    <s v="A.Ashwini"/>
    <s v="S4232"/>
    <s v="F"/>
    <n v="46"/>
    <s v="Research and Development"/>
    <s v="Surat"/>
    <s v="India"/>
    <n v="5"/>
    <n v="2"/>
    <n v="3"/>
    <n v="4"/>
    <n v="3.5"/>
    <n v="3.5"/>
    <s v="Hemanth&amp;Salomi"/>
    <s v="3h"/>
    <s v="Soft skills Training"/>
    <d v="2018-12-18T00:00:00"/>
    <d v="2018-12-21T00:00:00"/>
    <s v="Maternity/Parental leave"/>
    <n v="33"/>
    <s v="Rishitha"/>
    <s v="Isla"/>
    <s v="George"/>
    <d v="2014-03-14T00:00:00"/>
    <d v="1940-03-27T00:00:00"/>
    <n v="0"/>
    <s v="Excellent"/>
    <s v="Bad"/>
    <s v="Excellent"/>
    <s v="Better"/>
    <s v="Good"/>
  </r>
  <r>
    <n v="1063"/>
    <s v="B.Bhuvaneshwari"/>
    <s v="S4001"/>
    <s v="F"/>
    <n v="35"/>
    <s v="Infrastructures"/>
    <s v="Chennai"/>
    <s v="India"/>
    <n v="5"/>
    <n v="4"/>
    <n v="1"/>
    <n v="4"/>
    <n v="3.5"/>
    <n v="3.5"/>
    <s v="Hemanth&amp;Salomi"/>
    <s v="3h"/>
    <s v="Soft skills Training"/>
    <d v="2018-12-19T00:00:00"/>
    <d v="2018-12-21T00:00:00"/>
    <s v="Planned leave"/>
    <n v="2"/>
    <s v="Roy"/>
    <s v="Harry"/>
    <s v="George"/>
    <d v="2014-03-22T00:00:00"/>
    <d v="1940-04-08T00:00:00"/>
    <n v="0"/>
    <s v="Better"/>
    <s v="Worst"/>
    <s v="Excellent"/>
    <s v="Worst"/>
    <s v="Bad"/>
  </r>
  <r>
    <n v="1064"/>
    <s v="B.Vijayalaxmi"/>
    <s v="S4448"/>
    <s v="M"/>
    <n v="29"/>
    <s v="Sales and Marketing"/>
    <s v="Lisboa"/>
    <s v="Portugal"/>
    <n v="1"/>
    <n v="1"/>
    <n v="5"/>
    <n v="5"/>
    <n v="3"/>
    <n v="3"/>
    <s v="Hemanth&amp;Salomi"/>
    <s v="3h"/>
    <s v="Soft skills Training"/>
    <d v="2018-12-20T00:00:00"/>
    <d v="2018-12-25T00:00:00"/>
    <s v="Maternity/Parental leave"/>
    <n v="35"/>
    <s v="Aneela"/>
    <s v="Charlie"/>
    <s v="George"/>
    <d v="2014-03-30T00:00:00"/>
    <d v="1940-04-20T00:00:00"/>
    <n v="0"/>
    <s v="Bad"/>
    <s v="Worst"/>
    <s v="Good"/>
    <s v="Bad"/>
    <s v="Excellent"/>
  </r>
  <r>
    <n v="1065"/>
    <s v="B.Krishnakumari"/>
    <s v="S4298"/>
    <s v="F"/>
    <n v="27"/>
    <s v="Security and Transport"/>
    <s v="Berlin"/>
    <s v="Germany"/>
    <n v="4"/>
    <n v="5"/>
    <n v="1"/>
    <n v="5"/>
    <n v="3.75"/>
    <n v="3.75"/>
    <s v="Hemanth&amp;Salomi"/>
    <s v="3h"/>
    <s v="Soft skills Training"/>
    <d v="2018-12-21T00:00:00"/>
    <d v="2018-12-22T00:00:00"/>
    <s v="Emergency leave"/>
    <n v="1"/>
    <s v="Lihar"/>
    <s v="Isla"/>
    <s v="George"/>
    <d v="2014-04-07T00:00:00"/>
    <d v="1940-05-02T00:00:00"/>
    <n v="0"/>
    <s v="Worst"/>
    <s v="Worst"/>
    <s v="Bad"/>
    <s v="Bad"/>
    <s v="Bad"/>
  </r>
  <r>
    <n v="1066"/>
    <s v="B.Sahithi"/>
    <s v="S4142"/>
    <s v="F"/>
    <n v="54"/>
    <s v="Sales and Marketing"/>
    <s v="Bengalore"/>
    <s v="India"/>
    <n v="1"/>
    <n v="5"/>
    <n v="3"/>
    <n v="3"/>
    <n v="3"/>
    <n v="3"/>
    <s v="Hemanth&amp;Salomi"/>
    <s v="3h"/>
    <s v="Soft skills Training"/>
    <d v="2018-12-22T00:00:00"/>
    <d v="2018-12-28T00:00:00"/>
    <s v="Emergency leave"/>
    <n v="6"/>
    <s v="Sathish"/>
    <s v="Charlie"/>
    <s v="George"/>
    <d v="2014-04-15T00:00:00"/>
    <d v="1940-05-14T00:00:00"/>
    <n v="0"/>
    <s v="Excellent"/>
    <s v="Good"/>
    <s v="Good"/>
    <s v="Better"/>
    <s v="Bad"/>
  </r>
  <r>
    <n v="1067"/>
    <s v="Ch.Shanthakumari"/>
    <s v="S4247"/>
    <s v="M"/>
    <n v="53"/>
    <s v="Security and Transport"/>
    <s v="Bengalore"/>
    <s v="India"/>
    <n v="3"/>
    <n v="4"/>
    <n v="1"/>
    <n v="4"/>
    <n v="3"/>
    <n v="3"/>
    <s v="Hemanth&amp;Salomi"/>
    <s v="3h"/>
    <s v="Soft skills Training"/>
    <d v="2018-12-23T00:00:00"/>
    <d v="2018-12-30T00:00:00"/>
    <s v="Planned leave"/>
    <n v="7"/>
    <s v="Harika"/>
    <s v="Amelia"/>
    <s v="George"/>
    <d v="2014-04-23T00:00:00"/>
    <d v="1940-05-26T00:00:00"/>
    <n v="0"/>
    <s v="Worst"/>
    <s v="Bad"/>
    <s v="Better"/>
    <s v="Bad"/>
    <s v="Worst"/>
  </r>
  <r>
    <n v="1068"/>
    <s v="D.Srilatha"/>
    <s v="S4167"/>
    <s v="M"/>
    <n v="53"/>
    <s v="Product Development"/>
    <s v="Chennai"/>
    <s v="India"/>
    <n v="3"/>
    <n v="2"/>
    <n v="2"/>
    <n v="3"/>
    <n v="2.5"/>
    <n v="2.5"/>
    <s v="Sathish&amp;Azim"/>
    <s v="4h"/>
    <s v="Technical skills Training"/>
    <d v="2018-12-24T00:00:00"/>
    <d v="2018-12-30T00:00:00"/>
    <s v="Maternity/Parental leave"/>
    <n v="36"/>
    <s v="Rajesh"/>
    <s v="Isla"/>
    <s v="George"/>
    <d v="2014-05-01T00:00:00"/>
    <d v="1940-06-07T00:00:00"/>
    <n v="0"/>
    <s v="Good"/>
    <s v="Better"/>
    <s v="Excellent"/>
    <s v="Excellent"/>
    <s v="Worst"/>
  </r>
  <r>
    <n v="1069"/>
    <s v="D.Krishnaveni"/>
    <s v="S4348"/>
    <s v="F"/>
    <n v="38"/>
    <s v="Admin Department"/>
    <s v="Kochi"/>
    <s v="India"/>
    <n v="1"/>
    <n v="1"/>
    <n v="1"/>
    <n v="1"/>
    <n v="1"/>
    <n v="1"/>
    <s v="Sathish&amp;Azim"/>
    <s v="4h"/>
    <s v="Technical skills Training"/>
    <d v="2018-12-25T00:00:00"/>
    <d v="2018-12-26T00:00:00"/>
    <s v="Planned leave"/>
    <n v="1"/>
    <s v="Salomi"/>
    <s v="Harry"/>
    <s v="George"/>
    <d v="2014-05-09T00:00:00"/>
    <d v="1940-06-19T00:00:00"/>
    <n v="0"/>
    <s v="Excellent"/>
    <s v="Better"/>
    <s v="Worst"/>
    <s v="Excellent"/>
    <s v="Bad"/>
  </r>
  <r>
    <n v="1070"/>
    <s v="D.Amala"/>
    <s v="S4161"/>
    <s v="F"/>
    <n v="29"/>
    <s v="Admin Department"/>
    <s v="Chennai"/>
    <s v="India"/>
    <n v="3"/>
    <n v="4"/>
    <n v="2"/>
    <n v="3"/>
    <n v="3"/>
    <n v="3"/>
    <s v="Hemanth&amp;Salomi"/>
    <s v="3h"/>
    <s v="Soft skills Training"/>
    <d v="2018-12-26T00:00:00"/>
    <d v="2018-12-29T00:00:00"/>
    <s v="Planned leave"/>
    <n v="3"/>
    <s v="Hemanth"/>
    <s v="Amelia"/>
    <s v="George"/>
    <d v="2014-05-17T00:00:00"/>
    <d v="1940-07-01T00:00:00"/>
    <n v="0"/>
    <s v="Better"/>
    <s v="Excellent"/>
    <s v="Good"/>
    <s v="Bad"/>
    <s v="Bad"/>
  </r>
  <r>
    <n v="1071"/>
    <s v="J.Sandhya"/>
    <s v="S4128"/>
    <s v="M"/>
    <n v="29"/>
    <s v="Sales and Marketing"/>
    <s v="Varanasi"/>
    <s v="India"/>
    <n v="3"/>
    <n v="2"/>
    <n v="2"/>
    <n v="4"/>
    <n v="2.75"/>
    <n v="2.75"/>
    <s v="Sathish&amp;Azim"/>
    <s v="4h"/>
    <s v="Technical skills Training"/>
    <d v="2018-12-27T00:00:00"/>
    <d v="2018-12-30T00:00:00"/>
    <s v="Maternity/Parental leave"/>
    <n v="33"/>
    <s v="Aneela"/>
    <s v="Charlie"/>
    <s v="George"/>
    <d v="2014-05-25T00:00:00"/>
    <d v="1940-07-13T00:00:00"/>
    <n v="0"/>
    <s v="Better"/>
    <s v="Excellent"/>
    <s v="Excellent"/>
    <s v="Better"/>
    <s v="Worst"/>
  </r>
  <r>
    <n v="1072"/>
    <s v="K.Nuthana"/>
    <s v="S4321"/>
    <s v="M"/>
    <n v="37"/>
    <s v="IT Services"/>
    <s v="Mannheim"/>
    <s v="Germany"/>
    <n v="1"/>
    <n v="4"/>
    <n v="3"/>
    <n v="3"/>
    <n v="2.75"/>
    <n v="2.75"/>
    <s v="Sathish&amp;Azim"/>
    <s v="4h"/>
    <s v="Technical skills Training"/>
    <d v="2018-12-28T00:00:00"/>
    <d v="2019-01-02T00:00:00"/>
    <s v="Emergency leave"/>
    <n v="5"/>
    <s v="Anudeep"/>
    <s v="Charlie"/>
    <s v="George"/>
    <d v="2014-06-02T00:00:00"/>
    <d v="1940-07-25T00:00:00"/>
    <n v="0"/>
    <s v="Worst"/>
    <s v="Good"/>
    <s v="Better"/>
    <s v="Bad"/>
    <s v="Worst"/>
  </r>
  <r>
    <n v="1073"/>
    <s v="K.Swathi"/>
    <s v="S4335"/>
    <s v="F"/>
    <n v="59"/>
    <s v="Accounts and Finance"/>
    <s v="Mannheim"/>
    <s v="Germany"/>
    <n v="5"/>
    <n v="5"/>
    <n v="5"/>
    <n v="5"/>
    <n v="5"/>
    <n v="5"/>
    <s v="David&amp;Lihar"/>
    <s v="2h"/>
    <s v="Promotional Training"/>
    <d v="2018-12-29T00:00:00"/>
    <d v="2019-01-03T00:00:00"/>
    <s v="Emergency leave"/>
    <n v="5"/>
    <s v="Harish"/>
    <s v="Amelia"/>
    <s v="George"/>
    <d v="2014-06-10T00:00:00"/>
    <d v="1940-08-06T00:00:00"/>
    <n v="0"/>
    <s v="Better"/>
    <s v="Good"/>
    <s v="Excellent"/>
    <s v="Worst"/>
    <s v="Excellent"/>
  </r>
  <r>
    <n v="1074"/>
    <s v="M.Kaveri"/>
    <s v="S4319"/>
    <s v="M"/>
    <n v="34"/>
    <s v="Admin Department"/>
    <s v="Mumbai"/>
    <s v="India"/>
    <n v="3"/>
    <n v="4"/>
    <n v="3"/>
    <n v="5"/>
    <n v="3.75"/>
    <n v="3.75"/>
    <s v="Hemanth&amp;Salomi"/>
    <s v="3h"/>
    <s v="Soft skills Training"/>
    <d v="2018-12-30T00:00:00"/>
    <d v="2019-01-04T00:00:00"/>
    <s v="Emergency leave"/>
    <n v="5"/>
    <s v="Arundathi"/>
    <s v="Jacob"/>
    <s v="George"/>
    <d v="2014-06-18T00:00:00"/>
    <d v="1940-08-18T00:00:00"/>
    <n v="0"/>
    <s v="Good"/>
    <s v="Worst"/>
    <s v="Excellent"/>
    <s v="Better"/>
    <s v="Good"/>
  </r>
  <r>
    <n v="1075"/>
    <s v="M.Pavithra"/>
    <s v="S4024"/>
    <s v="F"/>
    <n v="27"/>
    <s v="Product Development"/>
    <s v="Luknow"/>
    <s v="India"/>
    <n v="3"/>
    <n v="2"/>
    <n v="3"/>
    <n v="3"/>
    <n v="2.75"/>
    <n v="2.75"/>
    <s v="Sathish&amp;Azim"/>
    <s v="4h"/>
    <s v="Technical skills Training"/>
    <d v="2018-12-31T00:00:00"/>
    <d v="2019-01-02T00:00:00"/>
    <s v="Emergency leave"/>
    <n v="2"/>
    <s v="Aneela"/>
    <s v="Charlie"/>
    <s v="George"/>
    <d v="2014-06-26T00:00:00"/>
    <d v="1940-08-30T00:00:00"/>
    <n v="0"/>
    <s v="Better"/>
    <s v="Excellent"/>
    <s v="Bad"/>
    <s v="Good"/>
    <s v="Better"/>
  </r>
  <r>
    <n v="1076"/>
    <s v="M.Uma"/>
    <s v="S4460"/>
    <s v="F"/>
    <n v="46"/>
    <s v="Research and Development"/>
    <s v="London"/>
    <s v="UK"/>
    <n v="5"/>
    <n v="3"/>
    <n v="1"/>
    <n v="3"/>
    <n v="3"/>
    <n v="3"/>
    <s v="Hemanth&amp;Salomi"/>
    <s v="3h"/>
    <s v="Soft skills Training"/>
    <d v="2018-01-20T00:00:00"/>
    <d v="2018-01-24T00:00:00"/>
    <s v="Emergency leave"/>
    <n v="4"/>
    <s v="Arundathi"/>
    <s v="Jacob"/>
    <s v="George"/>
    <d v="2014-07-04T00:00:00"/>
    <d v="1940-09-11T00:00:00"/>
    <n v="0"/>
    <s v="Worst"/>
    <s v="Good"/>
    <s v="Worst"/>
    <s v="Good"/>
    <s v="Better"/>
  </r>
  <r>
    <n v="1077"/>
    <s v="N.Pravalika"/>
    <s v="S4068"/>
    <s v="F"/>
    <n v="53"/>
    <s v="Accounts and Finance"/>
    <s v="Surat"/>
    <s v="India"/>
    <n v="3"/>
    <n v="1"/>
    <n v="3"/>
    <n v="5"/>
    <n v="3"/>
    <n v="3"/>
    <s v="Hemanth&amp;Salomi"/>
    <s v="3h"/>
    <s v="Soft skills Training"/>
    <d v="2018-01-21T00:00:00"/>
    <d v="2018-01-27T00:00:00"/>
    <s v="Emergency leave"/>
    <n v="6"/>
    <s v="Arundathi"/>
    <s v="Jacob"/>
    <s v="George"/>
    <d v="2014-07-12T00:00:00"/>
    <d v="1940-09-23T00:00:00"/>
    <n v="0"/>
    <s v="Bad"/>
    <s v="Bad"/>
    <s v="Good"/>
    <s v="Bad"/>
    <s v="Bad"/>
  </r>
  <r>
    <n v="1078"/>
    <s v="P.Kaveri"/>
    <s v="S4160"/>
    <s v="M"/>
    <n v="51"/>
    <s v="Security and Transport"/>
    <s v="Caracas"/>
    <s v="Venizuela"/>
    <n v="3"/>
    <n v="4"/>
    <n v="5"/>
    <n v="4"/>
    <n v="4"/>
    <n v="4"/>
    <s v="Santhosh&amp;Anudeep"/>
    <s v="3h"/>
    <s v="Job Training"/>
    <d v="2018-01-22T00:00:00"/>
    <d v="2018-01-25T00:00:00"/>
    <s v="Planned leave"/>
    <n v="3"/>
    <s v="David"/>
    <s v="Jacob"/>
    <s v="George"/>
    <d v="2014-07-20T00:00:00"/>
    <d v="1940-10-05T00:00:00"/>
    <n v="0"/>
    <s v="Excellent"/>
    <s v="Good"/>
    <s v="Excellent"/>
    <s v="Better"/>
    <s v="Excellent"/>
  </r>
  <r>
    <n v="1079"/>
    <s v="P.Malleshwari"/>
    <s v="S4187"/>
    <s v="M"/>
    <n v="48"/>
    <s v="Accounts and Finance"/>
    <s v="Pune"/>
    <s v="India"/>
    <n v="1"/>
    <n v="4"/>
    <n v="4"/>
    <n v="2"/>
    <n v="2.75"/>
    <n v="2.75"/>
    <s v="Sathish&amp;Azim"/>
    <s v="4h"/>
    <s v="Technical skills Training"/>
    <d v="2018-01-23T00:00:00"/>
    <d v="2018-01-29T00:00:00"/>
    <s v="Maternity/Parental leave"/>
    <n v="36"/>
    <s v="Harish"/>
    <s v="Amelia"/>
    <s v="George"/>
    <d v="2014-07-28T00:00:00"/>
    <d v="1940-10-17T00:00:00"/>
    <n v="0"/>
    <s v="Good"/>
    <s v="Bad"/>
    <s v="Worst"/>
    <s v="Good"/>
    <s v="Bad"/>
  </r>
  <r>
    <n v="1080"/>
    <s v="R.Priyanka"/>
    <s v="S4203"/>
    <s v="F"/>
    <n v="42"/>
    <s v="IT Services"/>
    <s v="Berlin"/>
    <s v="Germany"/>
    <n v="1"/>
    <n v="1"/>
    <n v="3"/>
    <n v="1"/>
    <n v="1.5"/>
    <n v="1.5"/>
    <s v="Sathish&amp;Azim"/>
    <s v="4h"/>
    <s v="Technical skills Training"/>
    <d v="2018-01-24T00:00:00"/>
    <d v="2018-01-28T00:00:00"/>
    <s v="Maternity/Parental leave"/>
    <n v="34"/>
    <s v="Sathish"/>
    <s v="Charlie"/>
    <s v="George"/>
    <d v="2014-08-05T00:00:00"/>
    <d v="1940-10-29T00:00:00"/>
    <n v="0"/>
    <s v="Worst"/>
    <s v="Excellent"/>
    <s v="Excellent"/>
    <s v="Bad"/>
    <s v="Better"/>
  </r>
  <r>
    <n v="1081"/>
    <s v="R.Prashanthi"/>
    <s v="S4191"/>
    <s v="M"/>
    <n v="54"/>
    <s v="Product Development"/>
    <s v="Mumbai"/>
    <s v="India"/>
    <n v="5"/>
    <n v="5"/>
    <n v="5"/>
    <n v="1"/>
    <n v="4"/>
    <n v="4"/>
    <s v="Santhosh&amp;Anudeep"/>
    <s v="3h"/>
    <s v="Job Training"/>
    <d v="2018-01-25T00:00:00"/>
    <d v="2018-01-27T00:00:00"/>
    <s v="Emergency leave"/>
    <n v="2"/>
    <s v="Lihar"/>
    <s v="Isla"/>
    <s v="George"/>
    <d v="2014-08-13T00:00:00"/>
    <d v="1940-11-10T00:00:00"/>
    <n v="0"/>
    <s v="Excellent"/>
    <s v="Worst"/>
    <s v="Better"/>
    <s v="Worst"/>
    <s v="Bad"/>
  </r>
  <r>
    <n v="1082"/>
    <s v="V.Vennela"/>
    <s v="S4013"/>
    <s v="M"/>
    <n v="35"/>
    <s v="Sales and Marketing"/>
    <s v="Walla"/>
    <s v="Poland"/>
    <n v="4"/>
    <n v="2"/>
    <n v="1"/>
    <n v="1"/>
    <n v="2"/>
    <n v="2"/>
    <s v="Sathish&amp;Azim"/>
    <s v="4h"/>
    <s v="Technical skills Training"/>
    <d v="2018-01-26T00:00:00"/>
    <d v="2018-01-31T00:00:00"/>
    <s v="Maternity/Parental leave"/>
    <n v="35"/>
    <s v="Hemanth"/>
    <s v="Amelia"/>
    <s v="George"/>
    <d v="2014-08-21T00:00:00"/>
    <d v="1940-11-22T00:00:00"/>
    <n v="0"/>
    <s v="Worst"/>
    <s v="Bad"/>
    <s v="Worst"/>
    <s v="Worst"/>
    <s v="Better"/>
  </r>
  <r>
    <n v="1083"/>
    <s v="V.Sowjanya"/>
    <s v="S4401"/>
    <s v="M"/>
    <n v="24"/>
    <s v="Learning and Development"/>
    <s v="Madrid"/>
    <s v="Span"/>
    <n v="1"/>
    <n v="3"/>
    <n v="3"/>
    <n v="3"/>
    <n v="2.5"/>
    <n v="2.5"/>
    <s v="Sathish&amp;Azim"/>
    <s v="4h"/>
    <s v="Technical skills Training"/>
    <d v="2018-01-27T00:00:00"/>
    <d v="2018-02-02T00:00:00"/>
    <s v="Emergency leave"/>
    <n v="6"/>
    <s v="Anudeep"/>
    <s v="Charlie"/>
    <s v="George"/>
    <d v="2014-08-29T00:00:00"/>
    <d v="1940-12-04T00:00:00"/>
    <n v="0"/>
    <s v="Better"/>
    <s v="Better"/>
    <s v="Worst"/>
    <s v="Excellent"/>
    <s v="Excellent"/>
  </r>
  <r>
    <n v="1084"/>
    <s v="V.Mrudula"/>
    <s v="S4486"/>
    <s v="M"/>
    <n v="54"/>
    <s v="Admin Department"/>
    <s v="Kolkata"/>
    <s v="India"/>
    <n v="1"/>
    <n v="2"/>
    <n v="3"/>
    <n v="5"/>
    <n v="2.75"/>
    <n v="2.75"/>
    <s v="Sathish&amp;Azim"/>
    <s v="4h"/>
    <s v="Technical skills Training"/>
    <d v="2018-01-28T00:00:00"/>
    <d v="2018-02-01T00:00:00"/>
    <s v="Emergency leave"/>
    <n v="4"/>
    <s v="Rishitha"/>
    <s v="Isla"/>
    <s v="George"/>
    <d v="2014-09-06T00:00:00"/>
    <d v="1940-12-16T00:00:00"/>
    <n v="0"/>
    <s v="Good"/>
    <s v="Excellent"/>
    <s v="Excellent"/>
    <s v="Excellent"/>
    <s v="Better"/>
  </r>
  <r>
    <n v="1085"/>
    <s v="V.Bhavani"/>
    <s v="S4093"/>
    <s v="M"/>
    <n v="49"/>
    <s v="IT Services"/>
    <s v="Chennai"/>
    <s v="India"/>
    <n v="2"/>
    <n v="3"/>
    <n v="4"/>
    <n v="3"/>
    <n v="3"/>
    <n v="3"/>
    <s v="Hemanth&amp;Salomi"/>
    <s v="3h"/>
    <s v="Soft skills Training"/>
    <d v="2018-01-29T00:00:00"/>
    <d v="2018-01-31T00:00:00"/>
    <s v="Maternity/Parental leave"/>
    <n v="32"/>
    <s v="Arundathi"/>
    <s v="Jacob"/>
    <s v="George"/>
    <d v="2014-09-14T00:00:00"/>
    <d v="1940-12-28T00:00:00"/>
    <n v="0"/>
    <s v="Worst"/>
    <s v="Excellent"/>
    <s v="Better"/>
    <s v="Good"/>
    <s v="Excellent"/>
  </r>
  <r>
    <n v="1086"/>
    <s v="N.Sowjanya"/>
    <s v="S4184"/>
    <s v="M"/>
    <n v="55"/>
    <s v="Infrastructures"/>
    <s v="London"/>
    <s v="UK"/>
    <n v="3"/>
    <n v="4"/>
    <n v="2"/>
    <n v="3"/>
    <n v="3"/>
    <n v="3"/>
    <s v="Hemanth&amp;Salomi"/>
    <s v="3h"/>
    <s v="Soft skills Training"/>
    <d v="2018-01-30T00:00:00"/>
    <d v="2018-02-05T00:00:00"/>
    <s v="Maternity/Parental leave"/>
    <n v="36"/>
    <s v="Lihar"/>
    <s v="Isla"/>
    <s v="George"/>
    <d v="2014-09-22T00:00:00"/>
    <d v="1941-01-09T00:00:00"/>
    <n v="0"/>
    <s v="Bad"/>
    <s v="Excellent"/>
    <s v="Excellent"/>
    <s v="Bad"/>
    <s v="Bad"/>
  </r>
  <r>
    <n v="1087"/>
    <s v="A.Kalyani"/>
    <s v="S4189"/>
    <s v="M"/>
    <n v="56"/>
    <s v="Admin Department"/>
    <s v="Bengalore"/>
    <s v="India"/>
    <n v="5"/>
    <n v="3"/>
    <n v="4"/>
    <n v="3"/>
    <n v="3.75"/>
    <n v="3.75"/>
    <s v="Hemanth&amp;Salomi"/>
    <s v="3h"/>
    <s v="Soft skills Training"/>
    <d v="2018-01-31T00:00:00"/>
    <d v="2018-02-04T00:00:00"/>
    <s v="Emergency leave"/>
    <n v="4"/>
    <s v="Roy"/>
    <s v="Harry"/>
    <s v="George"/>
    <d v="2014-09-30T00:00:00"/>
    <d v="1941-01-21T00:00:00"/>
    <n v="0"/>
    <s v="Bad"/>
    <s v="Good"/>
    <s v="Better"/>
    <s v="Bad"/>
    <s v="Better"/>
  </r>
  <r>
    <n v="1088"/>
    <s v="B.Sindhuja"/>
    <s v="S4285"/>
    <s v="M"/>
    <n v="21"/>
    <s v="Infrastructures"/>
    <s v="New Delhi"/>
    <s v="India"/>
    <n v="3"/>
    <n v="2"/>
    <n v="1"/>
    <n v="3"/>
    <n v="2.25"/>
    <n v="2.25"/>
    <s v="Sathish&amp;Azim"/>
    <s v="4h"/>
    <s v="Technical skills Training"/>
    <d v="2018-02-01T00:00:00"/>
    <d v="2018-02-07T00:00:00"/>
    <s v="Maternity/Parental leave"/>
    <n v="36"/>
    <s v="Rajesh"/>
    <s v="Isla"/>
    <s v="George"/>
    <d v="2014-10-08T00:00:00"/>
    <d v="1941-02-02T00:00:00"/>
    <n v="0"/>
    <s v="Better"/>
    <s v="Excellent"/>
    <s v="Bad"/>
    <s v="Worst"/>
    <s v="Better"/>
  </r>
  <r>
    <n v="1089"/>
    <s v="B.Ramadevi"/>
    <s v="S4045"/>
    <s v="F"/>
    <n v="27"/>
    <s v="Product Development"/>
    <s v="Bengalore"/>
    <s v="India"/>
    <n v="4"/>
    <n v="5"/>
    <n v="4"/>
    <n v="4"/>
    <n v="4.25"/>
    <n v="4.25"/>
    <s v="Santhosh&amp;Anudeep"/>
    <s v="3h"/>
    <s v="Job Training"/>
    <d v="2018-02-02T00:00:00"/>
    <d v="2018-02-03T00:00:00"/>
    <s v="Emergency leave"/>
    <n v="1"/>
    <s v="Rishitha"/>
    <s v="Isla"/>
    <s v="George"/>
    <d v="2014-10-16T00:00:00"/>
    <d v="1941-02-14T00:00:00"/>
    <n v="0"/>
    <s v="Worst"/>
    <s v="Worst"/>
    <s v="Worst"/>
    <s v="Worst"/>
    <s v="Better"/>
  </r>
  <r>
    <n v="1090"/>
    <s v="Ch.Sony"/>
    <s v="S4102"/>
    <s v="F"/>
    <n v="51"/>
    <s v="IT Services"/>
    <s v="Surat"/>
    <s v="India"/>
    <n v="2"/>
    <n v="4"/>
    <n v="5"/>
    <n v="5"/>
    <n v="4"/>
    <n v="4"/>
    <s v="Santhosh&amp;Anudeep"/>
    <s v="3h"/>
    <s v="Job Training"/>
    <d v="2018-02-03T00:00:00"/>
    <d v="2018-02-10T00:00:00"/>
    <s v="Planned leave"/>
    <n v="7"/>
    <s v="David"/>
    <s v="Jacob"/>
    <s v="George"/>
    <d v="2014-10-24T00:00:00"/>
    <d v="1941-02-26T00:00:00"/>
    <n v="0"/>
    <s v="Worst"/>
    <s v="Better"/>
    <s v="Better"/>
    <s v="Excellent"/>
    <s v="Excellent"/>
  </r>
  <r>
    <n v="1091"/>
    <s v="D.Shirisha"/>
    <s v="S4472"/>
    <s v="F"/>
    <n v="44"/>
    <s v="Infrastructures"/>
    <s v="Kolkata"/>
    <s v="India"/>
    <n v="3"/>
    <n v="1"/>
    <n v="2"/>
    <n v="5"/>
    <n v="2.75"/>
    <n v="2.75"/>
    <s v="Sathish&amp;Azim"/>
    <s v="4h"/>
    <s v="Technical skills Training"/>
    <d v="2018-02-04T00:00:00"/>
    <d v="2018-02-10T00:00:00"/>
    <s v="Maternity/Parental leave"/>
    <n v="36"/>
    <s v="Hemanth"/>
    <s v="Amelia"/>
    <s v="George"/>
    <d v="2014-11-01T00:00:00"/>
    <d v="1941-03-10T00:00:00"/>
    <n v="0"/>
    <s v="Better"/>
    <s v="Excellent"/>
    <s v="Good"/>
    <s v="Bad"/>
    <s v="Bad"/>
  </r>
  <r>
    <n v="1092"/>
    <s v="K.Swetha"/>
    <s v="S4150"/>
    <s v="F"/>
    <n v="50"/>
    <s v="Research and Development"/>
    <s v="London"/>
    <s v="UK"/>
    <n v="1"/>
    <n v="3"/>
    <n v="3"/>
    <n v="4"/>
    <n v="2.75"/>
    <n v="2.75"/>
    <s v="Sathish&amp;Azim"/>
    <s v="4h"/>
    <s v="Technical skills Training"/>
    <d v="2018-02-05T00:00:00"/>
    <d v="2018-02-07T00:00:00"/>
    <s v="Planned leave"/>
    <n v="2"/>
    <s v="Lihar"/>
    <s v="Isla"/>
    <s v="George"/>
    <d v="2014-11-09T00:00:00"/>
    <d v="1941-03-22T00:00:00"/>
    <n v="0"/>
    <s v="Worst"/>
    <s v="Worst"/>
    <s v="Good"/>
    <s v="Worst"/>
    <s v="Bad"/>
  </r>
  <r>
    <n v="1093"/>
    <s v="M.Raashi"/>
    <s v="S4032"/>
    <s v="F"/>
    <n v="55"/>
    <s v="Research and Development"/>
    <s v="Bhopal"/>
    <s v="India"/>
    <n v="4"/>
    <n v="2"/>
    <n v="3"/>
    <n v="3"/>
    <n v="3"/>
    <n v="3"/>
    <s v="Hemanth&amp;Salomi"/>
    <s v="3h"/>
    <s v="Soft skills Training"/>
    <d v="2018-02-06T00:00:00"/>
    <d v="2018-02-08T00:00:00"/>
    <s v="Emergency leave"/>
    <n v="2"/>
    <s v="Hemanth"/>
    <s v="Amelia"/>
    <s v="George"/>
    <d v="2014-11-17T00:00:00"/>
    <d v="1941-04-03T00:00:00"/>
    <n v="0"/>
    <s v="Excellent"/>
    <s v="Good"/>
    <s v="Good"/>
    <s v="Better"/>
    <s v="Good"/>
  </r>
  <r>
    <n v="1094"/>
    <s v="M.Nagendra"/>
    <s v="S4338"/>
    <s v="M"/>
    <n v="29"/>
    <s v="Admin Department"/>
    <s v="Lisboa"/>
    <s v="Portugal"/>
    <n v="5"/>
    <n v="4"/>
    <n v="2"/>
    <n v="2"/>
    <n v="3.25"/>
    <n v="3.25"/>
    <s v="Hemanth&amp;Salomi"/>
    <s v="3h"/>
    <s v="Soft skills Training"/>
    <d v="2018-02-07T00:00:00"/>
    <d v="2018-02-10T00:00:00"/>
    <s v="Emergency leave"/>
    <n v="3"/>
    <s v="Sathish"/>
    <s v="Charlie"/>
    <s v="George"/>
    <d v="2014-11-25T00:00:00"/>
    <d v="1941-04-15T00:00:00"/>
    <n v="0"/>
    <s v="Worst"/>
    <s v="Good"/>
    <s v="Worst"/>
    <s v="Better"/>
    <s v="Bad"/>
  </r>
  <r>
    <n v="1095"/>
    <s v="N.Anusha"/>
    <s v="S4021"/>
    <s v="M"/>
    <n v="54"/>
    <s v="Accounts and Finance"/>
    <s v="Hyderabad"/>
    <s v="India"/>
    <n v="5"/>
    <n v="1"/>
    <n v="4"/>
    <n v="1"/>
    <n v="2.75"/>
    <n v="2.75"/>
    <s v="Sathish&amp;Azim"/>
    <s v="4h"/>
    <s v="Technical skills Training"/>
    <d v="2018-02-08T00:00:00"/>
    <d v="2018-02-12T00:00:00"/>
    <s v="Emergency leave"/>
    <n v="4"/>
    <s v="Roy"/>
    <s v="Harry"/>
    <s v="George"/>
    <d v="2014-12-03T00:00:00"/>
    <d v="1941-04-27T00:00:00"/>
    <n v="0"/>
    <s v="Excellent"/>
    <s v="Good"/>
    <s v="Good"/>
    <s v="Excellent"/>
    <s v="Bad"/>
  </r>
  <r>
    <n v="1096"/>
    <s v="P.Neelavathi"/>
    <s v="S4267"/>
    <s v="M"/>
    <n v="49"/>
    <s v="Learning and Development"/>
    <s v="London"/>
    <s v="UK"/>
    <n v="3"/>
    <n v="5"/>
    <n v="1"/>
    <n v="2"/>
    <n v="2.75"/>
    <n v="2.75"/>
    <s v="Sathish&amp;Azim"/>
    <s v="4h"/>
    <s v="Technical skills Training"/>
    <d v="2018-02-09T00:00:00"/>
    <d v="2018-02-15T00:00:00"/>
    <s v="Maternity/Parental leave"/>
    <n v="36"/>
    <s v="Rajesh"/>
    <s v="Isla"/>
    <s v="George"/>
    <d v="2014-12-11T00:00:00"/>
    <d v="1941-05-09T00:00:00"/>
    <n v="0"/>
    <s v="Good"/>
    <s v="Excellent"/>
    <s v="Good"/>
    <s v="Better"/>
    <s v="Better"/>
  </r>
  <r>
    <n v="1097"/>
    <s v="P.Padmavathi"/>
    <s v="S4394"/>
    <s v="F"/>
    <n v="29"/>
    <s v="Product Development"/>
    <s v="Kochi"/>
    <s v="India"/>
    <n v="5"/>
    <n v="4"/>
    <n v="2"/>
    <n v="5"/>
    <n v="4"/>
    <n v="4"/>
    <s v="Santhosh&amp;Anudeep"/>
    <s v="3h"/>
    <s v="Job Training"/>
    <d v="2018-02-10T00:00:00"/>
    <d v="2018-02-12T00:00:00"/>
    <s v="Planned leave"/>
    <n v="2"/>
    <s v="Arundathi"/>
    <s v="Jacob"/>
    <s v="George"/>
    <d v="2014-12-19T00:00:00"/>
    <d v="1941-05-21T00:00:00"/>
    <n v="0"/>
    <s v="Good"/>
    <s v="Worst"/>
    <s v="Better"/>
    <s v="Worst"/>
    <s v="Bad"/>
  </r>
  <r>
    <n v="1098"/>
    <s v="P.Sony"/>
    <s v="S4398"/>
    <s v="M"/>
    <n v="60"/>
    <s v="Security and Transport"/>
    <s v="Hyderabad"/>
    <s v="India"/>
    <n v="1"/>
    <n v="1"/>
    <n v="2"/>
    <n v="4"/>
    <n v="2"/>
    <n v="2"/>
    <s v="Sathish&amp;Azim"/>
    <s v="4h"/>
    <s v="Technical skills Training"/>
    <d v="2018-02-11T00:00:00"/>
    <d v="2018-02-18T00:00:00"/>
    <s v="Maternity/Parental leave"/>
    <n v="37"/>
    <s v="Arundathi"/>
    <s v="Jacob"/>
    <s v="George"/>
    <d v="2014-12-27T00:00:00"/>
    <d v="1941-06-02T00:00:00"/>
    <n v="0"/>
    <s v="Bad"/>
    <s v="Better"/>
    <s v="Good"/>
    <s v="Better"/>
    <s v="Excellent"/>
  </r>
  <r>
    <n v="1099"/>
    <s v="Sk.Shabeera Begum"/>
    <s v="S4371"/>
    <s v="F"/>
    <n v="40"/>
    <s v="Accounts and Finance"/>
    <s v="Kolkata"/>
    <s v="India"/>
    <n v="2"/>
    <n v="5"/>
    <n v="5"/>
    <n v="2"/>
    <n v="3.5"/>
    <n v="3.5"/>
    <s v="Hemanth&amp;Salomi"/>
    <s v="3h"/>
    <s v="Soft skills Training"/>
    <d v="2018-02-12T00:00:00"/>
    <d v="2018-02-15T00:00:00"/>
    <s v="Emergency leave"/>
    <n v="3"/>
    <s v="Rajesh"/>
    <s v="Isla"/>
    <s v="George"/>
    <d v="2015-01-04T00:00:00"/>
    <d v="1941-06-14T00:00:00"/>
    <n v="0"/>
    <s v="Good"/>
    <s v="Worst"/>
    <s v="Worst"/>
    <s v="Worst"/>
    <s v="Better"/>
  </r>
  <r>
    <n v="1100"/>
    <s v="S.Ramya"/>
    <s v="S4431"/>
    <s v="M"/>
    <n v="31"/>
    <s v="Accounts and Finance"/>
    <s v="Bengalore"/>
    <s v="India"/>
    <n v="4"/>
    <n v="1"/>
    <n v="5"/>
    <n v="3"/>
    <n v="3.25"/>
    <n v="3.25"/>
    <s v="Hemanth&amp;Salomi"/>
    <s v="3h"/>
    <s v="Soft skills Training"/>
    <d v="2018-02-13T00:00:00"/>
    <d v="2018-02-14T00:00:00"/>
    <s v="Maternity/Parental leave"/>
    <n v="31"/>
    <s v="Santhosh"/>
    <s v="Harry"/>
    <s v="George"/>
    <d v="2015-01-12T00:00:00"/>
    <d v="1941-06-26T00:00:00"/>
    <n v="0"/>
    <s v="Excellent"/>
    <s v="Better"/>
    <s v="Excellent"/>
    <s v="Worst"/>
    <s v="Better"/>
  </r>
  <r>
    <n v="1101"/>
    <s v="T.Sravani"/>
    <s v="S4090"/>
    <s v="M"/>
    <n v="24"/>
    <s v="Accounts and Finance"/>
    <s v="Caracas"/>
    <s v="Venizuela"/>
    <n v="2"/>
    <n v="2"/>
    <n v="3"/>
    <n v="3"/>
    <n v="2.5"/>
    <n v="2.5"/>
    <s v="Sathish&amp;Azim"/>
    <s v="4h"/>
    <s v="Technical skills Training"/>
    <d v="2018-02-14T00:00:00"/>
    <d v="2018-02-15T00:00:00"/>
    <s v="Maternity/Parental leave"/>
    <n v="31"/>
    <s v="Anudeep"/>
    <s v="Charlie"/>
    <s v="George"/>
    <d v="2015-01-20T00:00:00"/>
    <d v="1941-07-08T00:00:00"/>
    <n v="0"/>
    <s v="Better"/>
    <s v="Bad"/>
    <s v="Better"/>
    <s v="Better"/>
    <s v="Worst"/>
  </r>
  <r>
    <n v="1102"/>
    <s v="Y.Upendra"/>
    <s v="S4149"/>
    <s v="M"/>
    <n v="22"/>
    <s v="Security and Transport"/>
    <s v="Luknow"/>
    <s v="India"/>
    <n v="4"/>
    <n v="3"/>
    <n v="1"/>
    <n v="2"/>
    <n v="2.5"/>
    <n v="2.5"/>
    <s v="Sathish&amp;Azim"/>
    <s v="4h"/>
    <s v="Technical skills Training"/>
    <d v="2018-02-15T00:00:00"/>
    <d v="2018-02-18T00:00:00"/>
    <s v="Planned leave"/>
    <n v="3"/>
    <s v="Azim"/>
    <s v="Jacob"/>
    <s v="George"/>
    <d v="2015-01-28T00:00:00"/>
    <d v="1941-07-20T00:00:00"/>
    <n v="0"/>
    <s v="Excellent"/>
    <s v="Good"/>
    <s v="Bad"/>
    <s v="Excellent"/>
    <s v="Bad"/>
  </r>
  <r>
    <n v="1103"/>
    <s v="G.Ashwini"/>
    <s v="S4126"/>
    <s v="M"/>
    <n v="21"/>
    <s v="Security and Transport"/>
    <s v="Kolkata"/>
    <s v="India"/>
    <n v="1"/>
    <n v="3"/>
    <n v="3"/>
    <n v="5"/>
    <n v="3"/>
    <n v="3"/>
    <s v="Hemanth&amp;Salomi"/>
    <s v="3h"/>
    <s v="Soft skills Training"/>
    <d v="2018-02-16T00:00:00"/>
    <d v="2018-02-19T00:00:00"/>
    <s v="Emergency leave"/>
    <n v="3"/>
    <s v="Aneela"/>
    <s v="Charlie"/>
    <s v="George"/>
    <d v="2015-02-05T00:00:00"/>
    <d v="1941-08-01T00:00:00"/>
    <n v="0"/>
    <s v="Bad"/>
    <s v="Excellent"/>
    <s v="Excellent"/>
    <s v="Excellent"/>
    <s v="Bad"/>
  </r>
  <r>
    <n v="1104"/>
    <s v="R.Rohita"/>
    <s v="S4044"/>
    <s v="M"/>
    <n v="60"/>
    <s v="HR"/>
    <s v="Mannheim"/>
    <s v="Germany"/>
    <n v="1"/>
    <n v="2"/>
    <n v="4"/>
    <n v="3"/>
    <n v="2.5"/>
    <n v="2.5"/>
    <s v="Sathish&amp;Azim"/>
    <s v="4h"/>
    <s v="Technical skills Training"/>
    <d v="2018-02-17T00:00:00"/>
    <d v="2018-02-24T00:00:00"/>
    <s v="Emergency leave"/>
    <n v="7"/>
    <s v="Rishitha"/>
    <s v="Isla"/>
    <s v="George"/>
    <d v="2015-02-13T00:00:00"/>
    <d v="1941-08-13T00:00:00"/>
    <n v="0"/>
    <s v="Good"/>
    <s v="Good"/>
    <s v="Worst"/>
    <s v="Good"/>
    <s v="Worst"/>
  </r>
  <r>
    <n v="1105"/>
    <s v="G.Shirisha"/>
    <s v="S4417"/>
    <s v="M"/>
    <n v="44"/>
    <s v="Product Development"/>
    <s v="Chennai"/>
    <s v="India"/>
    <n v="5"/>
    <n v="3"/>
    <n v="4"/>
    <n v="4"/>
    <n v="4"/>
    <n v="4"/>
    <s v="Santhosh&amp;Anudeep"/>
    <s v="3h"/>
    <s v="Job Training"/>
    <d v="2018-02-18T00:00:00"/>
    <d v="2018-02-20T00:00:00"/>
    <s v="Maternity/Parental leave"/>
    <n v="32"/>
    <s v="Roy"/>
    <s v="Harry"/>
    <s v="George"/>
    <d v="2015-02-21T00:00:00"/>
    <d v="1941-08-25T00:00:00"/>
    <n v="0"/>
    <s v="Good"/>
    <s v="Better"/>
    <s v="Worst"/>
    <s v="Bad"/>
    <s v="Good"/>
  </r>
  <r>
    <n v="1106"/>
    <s v="K Renuka"/>
    <s v="S4153"/>
    <s v="F"/>
    <n v="60"/>
    <s v="Research and Development"/>
    <s v="Varanasi"/>
    <s v="India"/>
    <n v="2"/>
    <n v="5"/>
    <n v="1"/>
    <n v="4"/>
    <n v="3"/>
    <n v="3"/>
    <s v="Hemanth&amp;Salomi"/>
    <s v="3h"/>
    <s v="Soft skills Training"/>
    <d v="2018-02-19T00:00:00"/>
    <d v="2018-02-25T00:00:00"/>
    <s v="Emergency leave"/>
    <n v="6"/>
    <s v="Aneela"/>
    <s v="Charlie"/>
    <s v="George"/>
    <d v="2015-03-01T00:00:00"/>
    <d v="1941-09-06T00:00:00"/>
    <n v="0"/>
    <s v="Good"/>
    <s v="Good"/>
    <s v="Bad"/>
    <s v="Bad"/>
    <s v="Bad"/>
  </r>
  <r>
    <n v="1107"/>
    <s v="E Maneesha"/>
    <s v="S4108"/>
    <s v="F"/>
    <n v="40"/>
    <s v="Research and Development"/>
    <s v="Surat"/>
    <s v="India"/>
    <n v="5"/>
    <n v="4"/>
    <n v="4"/>
    <n v="2"/>
    <n v="3.75"/>
    <n v="3.75"/>
    <s v="Hemanth&amp;Salomi"/>
    <s v="3h"/>
    <s v="Soft skills Training"/>
    <d v="2018-02-20T00:00:00"/>
    <d v="2018-02-25T00:00:00"/>
    <s v="Maternity/Parental leave"/>
    <n v="35"/>
    <s v="Santhosh"/>
    <s v="Harry"/>
    <s v="George"/>
    <d v="2015-03-09T00:00:00"/>
    <d v="1941-09-18T00:00:00"/>
    <n v="0"/>
    <s v="Worst"/>
    <s v="Excellent"/>
    <s v="Excellent"/>
    <s v="Better"/>
    <s v="Good"/>
  </r>
  <r>
    <n v="1108"/>
    <s v="Pb Ramya"/>
    <s v="S4288"/>
    <s v="F"/>
    <n v="25"/>
    <s v="IT Services"/>
    <s v="Surat"/>
    <s v="India"/>
    <n v="4"/>
    <n v="2"/>
    <n v="3"/>
    <n v="4"/>
    <n v="3.25"/>
    <n v="3.25"/>
    <s v="Hemanth&amp;Salomi"/>
    <s v="3h"/>
    <s v="Soft skills Training"/>
    <d v="2018-02-21T00:00:00"/>
    <d v="2018-02-24T00:00:00"/>
    <s v="Maternity/Parental leave"/>
    <n v="33"/>
    <s v="Azim"/>
    <s v="Jacob"/>
    <s v="George"/>
    <d v="2015-03-17T00:00:00"/>
    <d v="1941-09-30T00:00:00"/>
    <n v="0"/>
    <s v="Good"/>
    <s v="Good"/>
    <s v="Excellent"/>
    <s v="Worst"/>
    <s v="Worst"/>
  </r>
  <r>
    <n v="1109"/>
    <s v="Shivani N"/>
    <s v="S4485"/>
    <s v="F"/>
    <n v="59"/>
    <s v="Infrastructures"/>
    <s v="Chennai"/>
    <s v="India"/>
    <n v="2"/>
    <n v="4"/>
    <n v="4"/>
    <n v="1"/>
    <n v="2.75"/>
    <n v="2.75"/>
    <s v="Sathish&amp;Azim"/>
    <s v="4h"/>
    <s v="Technical skills Training"/>
    <d v="2018-02-22T00:00:00"/>
    <d v="2018-02-24T00:00:00"/>
    <s v="Emergency leave"/>
    <n v="2"/>
    <s v="Rishitha"/>
    <s v="Isla"/>
    <s v="George"/>
    <d v="2015-03-25T00:00:00"/>
    <d v="1941-10-12T00:00:00"/>
    <n v="0"/>
    <s v="Good"/>
    <s v="Bad"/>
    <s v="Good"/>
    <s v="Bad"/>
    <s v="Bad"/>
  </r>
  <r>
    <n v="1110"/>
    <s v="J Rajitha"/>
    <s v="S4303"/>
    <s v="M"/>
    <n v="59"/>
    <s v="IT Services"/>
    <s v="Surat"/>
    <s v="India"/>
    <n v="4"/>
    <n v="2"/>
    <n v="2"/>
    <n v="5"/>
    <n v="3.25"/>
    <n v="3.25"/>
    <s v="Hemanth&amp;Salomi"/>
    <s v="3h"/>
    <s v="Soft skills Training"/>
    <d v="2018-02-23T00:00:00"/>
    <d v="2018-02-27T00:00:00"/>
    <s v="Planned leave"/>
    <n v="4"/>
    <s v="Arundathi"/>
    <s v="Jacob"/>
    <s v="George"/>
    <d v="2015-04-02T00:00:00"/>
    <d v="1941-10-24T00:00:00"/>
    <n v="0"/>
    <s v="Bad"/>
    <s v="Bad"/>
    <s v="Better"/>
    <s v="Better"/>
    <s v="Better"/>
  </r>
  <r>
    <n v="1111"/>
    <s v="D. Manisha"/>
    <s v="S4198"/>
    <s v="F"/>
    <n v="40"/>
    <s v="Sales and Marketing"/>
    <s v="Caracas"/>
    <s v="Venizuela"/>
    <n v="5"/>
    <n v="2"/>
    <n v="1"/>
    <n v="3"/>
    <n v="2.75"/>
    <n v="2.75"/>
    <s v="Sathish&amp;Azim"/>
    <s v="4h"/>
    <s v="Technical skills Training"/>
    <d v="2018-02-24T00:00:00"/>
    <d v="2018-03-01T00:00:00"/>
    <s v="Maternity/Parental leave"/>
    <n v="35"/>
    <s v="Rishitha"/>
    <s v="Isla"/>
    <s v="George"/>
    <d v="2015-04-10T00:00:00"/>
    <d v="1941-11-05T00:00:00"/>
    <n v="0"/>
    <s v="Worst"/>
    <s v="Worst"/>
    <s v="Worst"/>
    <s v="Better"/>
    <s v="Good"/>
  </r>
  <r>
    <n v="1112"/>
    <s v="D.Shirisha"/>
    <s v="S4327"/>
    <s v="M"/>
    <n v="29"/>
    <s v="HR"/>
    <s v="Walla"/>
    <s v="Poland"/>
    <n v="5"/>
    <n v="2"/>
    <n v="2"/>
    <n v="1"/>
    <n v="2.5"/>
    <n v="2.5"/>
    <s v="Sathish&amp;Azim"/>
    <s v="4h"/>
    <s v="Technical skills Training"/>
    <d v="2018-02-25T00:00:00"/>
    <d v="2018-03-03T00:00:00"/>
    <s v="Emergency leave"/>
    <n v="6"/>
    <s v="Rishitha"/>
    <s v="Isla"/>
    <s v="George"/>
    <d v="2015-04-18T00:00:00"/>
    <d v="1941-11-17T00:00:00"/>
    <n v="0"/>
    <s v="Worst"/>
    <s v="Excellent"/>
    <s v="Better"/>
    <s v="Worst"/>
    <s v="Bad"/>
  </r>
  <r>
    <n v="1113"/>
    <s v="G.Swapna"/>
    <s v="S4343"/>
    <s v="F"/>
    <n v="35"/>
    <s v="Product Development"/>
    <s v="Caracas"/>
    <s v="Venizuela"/>
    <n v="3"/>
    <n v="2"/>
    <n v="5"/>
    <n v="2"/>
    <n v="3"/>
    <n v="3"/>
    <s v="Hemanth&amp;Salomi"/>
    <s v="3h"/>
    <s v="Soft skills Training"/>
    <d v="2018-02-26T00:00:00"/>
    <d v="2018-02-28T00:00:00"/>
    <s v="Planned leave"/>
    <n v="2"/>
    <s v="Rishitha"/>
    <s v="Isla"/>
    <s v="George"/>
    <d v="2015-04-26T00:00:00"/>
    <d v="1941-11-29T00:00:00"/>
    <n v="0"/>
    <s v="Worst"/>
    <s v="Worst"/>
    <s v="Good"/>
    <s v="Better"/>
    <s v="Better"/>
  </r>
  <r>
    <n v="1114"/>
    <s v="G. Shwetha"/>
    <s v="S4127"/>
    <s v="F"/>
    <n v="35"/>
    <s v="HR"/>
    <s v="Surat"/>
    <s v="India"/>
    <n v="4"/>
    <n v="3"/>
    <n v="3"/>
    <n v="4"/>
    <n v="3.5"/>
    <n v="3.5"/>
    <s v="Hemanth&amp;Salomi"/>
    <s v="3h"/>
    <s v="Soft skills Training"/>
    <d v="2018-02-27T00:00:00"/>
    <d v="2018-03-04T00:00:00"/>
    <s v="Emergency leave"/>
    <n v="5"/>
    <s v="Salomi"/>
    <s v="Harry"/>
    <s v="George"/>
    <d v="2015-05-04T00:00:00"/>
    <d v="1941-12-11T00:00:00"/>
    <n v="0"/>
    <s v="Better"/>
    <s v="Bad"/>
    <s v="Bad"/>
    <s v="Good"/>
    <s v="Excellent"/>
  </r>
  <r>
    <n v="1115"/>
    <s v="K. Soundarya"/>
    <s v="S4098"/>
    <s v="F"/>
    <n v="29"/>
    <s v="Accounts and Finance"/>
    <s v="Lisboa"/>
    <s v="Portugal"/>
    <n v="5"/>
    <n v="5"/>
    <n v="5"/>
    <n v="5"/>
    <n v="5"/>
    <n v="5"/>
    <s v="David&amp;Lihar"/>
    <s v="2h"/>
    <s v="Promotional Training"/>
    <d v="2018-02-28T00:00:00"/>
    <d v="2018-03-05T00:00:00"/>
    <s v="Emergency leave"/>
    <n v="5"/>
    <s v="Anudeep"/>
    <s v="Charlie"/>
    <s v="George"/>
    <d v="2015-05-12T00:00:00"/>
    <d v="1941-12-23T00:00:00"/>
    <n v="0"/>
    <s v="Better"/>
    <s v="Better"/>
    <s v="Better"/>
    <s v="Good"/>
    <s v="Better"/>
  </r>
  <r>
    <n v="1116"/>
    <s v="K. Kaveri"/>
    <s v="S4030"/>
    <s v="M"/>
    <n v="46"/>
    <s v="Security and Transport"/>
    <s v="New Delhi"/>
    <s v="India"/>
    <n v="3"/>
    <n v="2"/>
    <n v="3"/>
    <n v="1"/>
    <n v="2.25"/>
    <n v="2.25"/>
    <s v="Sathish&amp;Azim"/>
    <s v="4h"/>
    <s v="Technical skills Training"/>
    <d v="2018-03-01T00:00:00"/>
    <d v="2018-03-08T00:00:00"/>
    <s v="Maternity/Parental leave"/>
    <n v="37"/>
    <s v="Rishitha"/>
    <s v="Isla"/>
    <s v="George"/>
    <d v="2015-05-20T00:00:00"/>
    <d v="1942-01-04T00:00:00"/>
    <n v="0"/>
    <s v="Excellent"/>
    <s v="Worst"/>
    <s v="Good"/>
    <s v="Excellent"/>
    <s v="Bad"/>
  </r>
  <r>
    <n v="1117"/>
    <s v="R. Saroja"/>
    <s v="S4377"/>
    <s v="F"/>
    <n v="46"/>
    <s v="Admin Department"/>
    <s v="Mannheim"/>
    <s v="Germany"/>
    <n v="4"/>
    <n v="4"/>
    <n v="1"/>
    <n v="2"/>
    <n v="2.75"/>
    <n v="2.75"/>
    <s v="Sathish&amp;Azim"/>
    <s v="4h"/>
    <s v="Technical skills Training"/>
    <d v="2018-03-02T00:00:00"/>
    <d v="2018-03-04T00:00:00"/>
    <s v="Emergency leave"/>
    <n v="2"/>
    <s v="Arundathi"/>
    <s v="Jacob"/>
    <s v="George"/>
    <d v="2015-05-28T00:00:00"/>
    <d v="1942-01-16T00:00:00"/>
    <n v="0"/>
    <s v="Good"/>
    <s v="Worst"/>
    <s v="Better"/>
    <s v="Good"/>
    <s v="Good"/>
  </r>
  <r>
    <n v="1118"/>
    <s v="T. Mamatha"/>
    <s v="S4264"/>
    <s v="M"/>
    <n v="26"/>
    <s v="Admin Department"/>
    <s v="Bengalore"/>
    <s v="India"/>
    <n v="5"/>
    <n v="2"/>
    <n v="2"/>
    <n v="4"/>
    <n v="3.25"/>
    <n v="3.25"/>
    <s v="Hemanth&amp;Salomi"/>
    <s v="3h"/>
    <s v="Soft skills Training"/>
    <d v="2018-03-03T00:00:00"/>
    <d v="2018-03-05T00:00:00"/>
    <s v="Maternity/Parental leave"/>
    <n v="32"/>
    <s v="Rishitha"/>
    <s v="Isla"/>
    <s v="George"/>
    <d v="2015-06-05T00:00:00"/>
    <d v="1942-01-28T00:00:00"/>
    <n v="0"/>
    <s v="Good"/>
    <s v="Worst"/>
    <s v="Bad"/>
    <s v="Excellent"/>
    <s v="Excellent"/>
  </r>
  <r>
    <n v="1119"/>
    <s v="V. Laxmi"/>
    <s v="S4313"/>
    <s v="F"/>
    <n v="34"/>
    <s v="Admin Department"/>
    <s v="Caracas"/>
    <s v="Venizuela"/>
    <n v="4"/>
    <n v="3"/>
    <n v="3"/>
    <n v="5"/>
    <n v="3.75"/>
    <n v="3.75"/>
    <s v="Hemanth&amp;Salomi"/>
    <s v="3h"/>
    <s v="Soft skills Training"/>
    <d v="2018-03-04T00:00:00"/>
    <d v="2018-03-09T00:00:00"/>
    <s v="Emergency leave"/>
    <n v="5"/>
    <s v="Harika"/>
    <s v="Amelia"/>
    <s v="George"/>
    <d v="2015-06-13T00:00:00"/>
    <d v="1942-02-09T00:00:00"/>
    <n v="0"/>
    <s v="Excellent"/>
    <s v="Excellent"/>
    <s v="Good"/>
    <s v="Better"/>
    <s v="Excellent"/>
  </r>
  <r>
    <n v="1120"/>
    <s v="M. Manisha"/>
    <s v="S4274"/>
    <s v="M"/>
    <n v="27"/>
    <s v="Security and Transport"/>
    <s v="Walla"/>
    <s v="Poland"/>
    <n v="1"/>
    <n v="5"/>
    <n v="1"/>
    <n v="5"/>
    <n v="3"/>
    <n v="3"/>
    <s v="Hemanth&amp;Salomi"/>
    <s v="3h"/>
    <s v="Soft skills Training"/>
    <d v="2018-03-05T00:00:00"/>
    <d v="2018-03-10T00:00:00"/>
    <s v="Emergency leave"/>
    <n v="5"/>
    <s v="Salomi"/>
    <s v="Harry"/>
    <s v="George"/>
    <d v="2015-06-21T00:00:00"/>
    <d v="1942-02-21T00:00:00"/>
    <n v="0"/>
    <s v="Excellent"/>
    <s v="Worst"/>
    <s v="Excellent"/>
    <s v="Worst"/>
    <s v="Excellent"/>
  </r>
  <r>
    <n v="1121"/>
    <s v="N. Manisha"/>
    <s v="S4259"/>
    <s v="F"/>
    <n v="55"/>
    <s v="Product Development"/>
    <s v="Jaipur"/>
    <s v="India"/>
    <n v="4"/>
    <n v="3"/>
    <n v="2"/>
    <n v="2"/>
    <n v="2.75"/>
    <n v="2.75"/>
    <s v="Sathish&amp;Azim"/>
    <s v="4h"/>
    <s v="Technical skills Training"/>
    <d v="2018-03-06T00:00:00"/>
    <d v="2018-03-07T00:00:00"/>
    <s v="Emergency leave"/>
    <n v="1"/>
    <s v="Lihar"/>
    <s v="Isla"/>
    <s v="George"/>
    <d v="2015-06-29T00:00:00"/>
    <d v="1942-03-05T00:00:00"/>
    <n v="0"/>
    <s v="Worst"/>
    <s v="Good"/>
    <s v="Bad"/>
    <s v="Excellent"/>
    <s v="Worst"/>
  </r>
  <r>
    <n v="1122"/>
    <s v="W. Ashwini"/>
    <s v="S4179"/>
    <s v="M"/>
    <n v="28"/>
    <s v="Infrastructures"/>
    <s v="Caracas"/>
    <s v="Venizuela"/>
    <n v="2"/>
    <n v="5"/>
    <n v="4"/>
    <n v="3"/>
    <n v="3.5"/>
    <n v="3.5"/>
    <s v="Hemanth&amp;Salomi"/>
    <s v="3h"/>
    <s v="Soft skills Training"/>
    <d v="2018-03-07T00:00:00"/>
    <d v="2018-03-08T00:00:00"/>
    <s v="Maternity/Parental leave"/>
    <n v="31"/>
    <s v="Aneela"/>
    <s v="Charlie"/>
    <s v="George"/>
    <d v="2015-07-07T00:00:00"/>
    <d v="1942-03-17T00:00:00"/>
    <n v="0"/>
    <s v="Good"/>
    <s v="Good"/>
    <s v="Excellent"/>
    <s v="Worst"/>
    <s v="Excellent"/>
  </r>
  <r>
    <n v="1123"/>
    <s v="D. Haritha"/>
    <s v="S4122"/>
    <s v="M"/>
    <n v="49"/>
    <s v="Security and Transport"/>
    <s v="Mumbai"/>
    <s v="India"/>
    <n v="2"/>
    <n v="5"/>
    <n v="4"/>
    <n v="5"/>
    <n v="4"/>
    <n v="4"/>
    <s v="Santhosh&amp;Anudeep"/>
    <s v="3h"/>
    <s v="Job Training"/>
    <d v="2018-03-08T00:00:00"/>
    <d v="2018-03-15T00:00:00"/>
    <s v="Emergency leave"/>
    <n v="7"/>
    <s v="Rajesh"/>
    <s v="Isla"/>
    <s v="George"/>
    <d v="2015-07-15T00:00:00"/>
    <d v="1942-03-29T00:00:00"/>
    <n v="0"/>
    <s v="Good"/>
    <s v="Worst"/>
    <s v="Excellent"/>
    <s v="Worst"/>
    <s v="Excellent"/>
  </r>
  <r>
    <n v="1124"/>
    <s v="D. Kavitha"/>
    <s v="S4350"/>
    <s v="F"/>
    <n v="59"/>
    <s v="Sales and Marketing"/>
    <s v="Mumbai"/>
    <s v="India"/>
    <n v="1"/>
    <n v="5"/>
    <n v="1"/>
    <n v="2"/>
    <n v="2.25"/>
    <n v="2.25"/>
    <s v="Sathish&amp;Azim"/>
    <s v="4h"/>
    <s v="Technical skills Training"/>
    <d v="2018-03-09T00:00:00"/>
    <d v="2018-03-10T00:00:00"/>
    <s v="Planned leave"/>
    <n v="1"/>
    <s v="Anudeep"/>
    <s v="Charlie"/>
    <s v="George"/>
    <d v="2015-07-23T00:00:00"/>
    <d v="1942-04-10T00:00:00"/>
    <n v="0"/>
    <s v="Better"/>
    <s v="Better"/>
    <s v="Excellent"/>
    <s v="Worst"/>
    <s v="Good"/>
  </r>
  <r>
    <n v="1125"/>
    <s v="J. Pragnya"/>
    <s v="S4016"/>
    <s v="F"/>
    <n v="32"/>
    <s v="Research and Development"/>
    <s v="Mannheim"/>
    <s v="Germany"/>
    <n v="5"/>
    <n v="5"/>
    <n v="5"/>
    <n v="5"/>
    <n v="5"/>
    <n v="5"/>
    <s v="David&amp;Lihar"/>
    <s v="2h"/>
    <s v="Promotional Training"/>
    <d v="2018-03-10T00:00:00"/>
    <d v="2018-03-14T00:00:00"/>
    <s v="Maternity/Parental leave"/>
    <n v="34"/>
    <s v="Rajesh"/>
    <s v="Isla"/>
    <s v="George"/>
    <d v="2015-07-31T00:00:00"/>
    <d v="1942-04-22T00:00:00"/>
    <n v="0"/>
    <s v="Good"/>
    <s v="Bad"/>
    <s v="Worst"/>
    <s v="Bad"/>
    <s v="Better"/>
  </r>
  <r>
    <n v="1126"/>
    <s v="K. Soniya"/>
    <s v="S4086"/>
    <s v="M"/>
    <n v="31"/>
    <s v="Sales and Marketing"/>
    <s v="Surat"/>
    <s v="India"/>
    <n v="5"/>
    <n v="5"/>
    <n v="5"/>
    <n v="5"/>
    <n v="5"/>
    <n v="5"/>
    <s v="David&amp;Lihar"/>
    <s v="2h"/>
    <s v="Promotional Training"/>
    <d v="2018-03-11T00:00:00"/>
    <d v="2018-03-12T00:00:00"/>
    <s v="Emergency leave"/>
    <n v="1"/>
    <s v="David"/>
    <s v="Jacob"/>
    <s v="George"/>
    <d v="2015-08-08T00:00:00"/>
    <d v="1942-05-04T00:00:00"/>
    <n v="0"/>
    <s v="Better"/>
    <s v="Bad"/>
    <s v="Excellent"/>
    <s v="Excellent"/>
    <s v="Bad"/>
  </r>
  <r>
    <n v="1127"/>
    <s v="M. Chandrabaga"/>
    <s v="S4500"/>
    <s v="F"/>
    <n v="26"/>
    <s v="Sales and Marketing"/>
    <s v="London"/>
    <s v="UK"/>
    <n v="4"/>
    <n v="4"/>
    <n v="2"/>
    <n v="1"/>
    <n v="2.75"/>
    <n v="2.75"/>
    <s v="Sathish&amp;Azim"/>
    <s v="4h"/>
    <s v="Technical skills Training"/>
    <d v="2018-03-12T00:00:00"/>
    <d v="2018-03-14T00:00:00"/>
    <s v="Planned leave"/>
    <n v="2"/>
    <s v="Rishitha"/>
    <s v="Isla"/>
    <s v="George"/>
    <d v="2015-08-16T00:00:00"/>
    <d v="1942-05-16T00:00:00"/>
    <n v="0"/>
    <s v="Good"/>
    <s v="Bad"/>
    <s v="Better"/>
    <s v="Good"/>
    <s v="Excellent"/>
  </r>
  <r>
    <n v="1128"/>
    <s v="B. Alekhya"/>
    <s v="S4300"/>
    <s v="M"/>
    <n v="26"/>
    <s v="Learning and Development"/>
    <s v="London"/>
    <s v="UK"/>
    <n v="2"/>
    <n v="3"/>
    <n v="4"/>
    <n v="4"/>
    <n v="3.25"/>
    <n v="3.25"/>
    <s v="Hemanth&amp;Salomi"/>
    <s v="3h"/>
    <s v="Soft skills Training"/>
    <d v="2018-03-13T00:00:00"/>
    <d v="2018-03-20T00:00:00"/>
    <s v="Planned leave"/>
    <n v="7"/>
    <s v="Santhosh"/>
    <s v="Harry"/>
    <s v="George"/>
    <d v="2015-08-24T00:00:00"/>
    <d v="1942-05-28T00:00:00"/>
    <n v="0"/>
    <s v="Bad"/>
    <s v="Good"/>
    <s v="Worst"/>
    <s v="Good"/>
    <s v="Bad"/>
  </r>
  <r>
    <n v="1129"/>
    <s v="G. Soundarya"/>
    <s v="S4464"/>
    <s v="M"/>
    <n v="30"/>
    <s v="Product Development"/>
    <s v="Bhopal"/>
    <s v="India"/>
    <n v="1"/>
    <n v="3"/>
    <n v="5"/>
    <n v="5"/>
    <n v="3.5"/>
    <n v="3.5"/>
    <s v="Hemanth&amp;Salomi"/>
    <s v="3h"/>
    <s v="Soft skills Training"/>
    <d v="2018-03-14T00:00:00"/>
    <d v="2018-03-21T00:00:00"/>
    <s v="Planned leave"/>
    <n v="7"/>
    <s v="Santhosh"/>
    <s v="Harry"/>
    <s v="George"/>
    <d v="2015-09-01T00:00:00"/>
    <d v="1942-06-09T00:00:00"/>
    <n v="0"/>
    <s v="Good"/>
    <s v="Good"/>
    <s v="Bad"/>
    <s v="Worst"/>
    <s v="Worst"/>
  </r>
  <r>
    <n v="1130"/>
    <s v="K. Pravanya"/>
    <s v="S4216"/>
    <s v="F"/>
    <n v="29"/>
    <s v="IT Services"/>
    <s v="Bengalore"/>
    <s v="India"/>
    <n v="1"/>
    <n v="5"/>
    <n v="1"/>
    <n v="2"/>
    <n v="2.25"/>
    <n v="2.25"/>
    <s v="Sathish&amp;Azim"/>
    <s v="4h"/>
    <s v="Technical skills Training"/>
    <d v="2018-03-15T00:00:00"/>
    <d v="2018-03-21T00:00:00"/>
    <s v="Planned leave"/>
    <n v="6"/>
    <s v="Salomi"/>
    <s v="Harry"/>
    <s v="George"/>
    <d v="2015-09-09T00:00:00"/>
    <d v="1942-06-21T00:00:00"/>
    <n v="0"/>
    <s v="Worst"/>
    <s v="Good"/>
    <s v="Good"/>
    <s v="Better"/>
    <s v="Better"/>
  </r>
  <r>
    <n v="1131"/>
    <s v="R. Jayalalitha"/>
    <s v="S4308"/>
    <s v="M"/>
    <n v="31"/>
    <s v="HR"/>
    <s v="Chennai"/>
    <s v="India"/>
    <n v="1"/>
    <n v="5"/>
    <n v="5"/>
    <n v="3"/>
    <n v="3.5"/>
    <n v="3.5"/>
    <s v="Hemanth&amp;Salomi"/>
    <s v="3h"/>
    <s v="Soft skills Training"/>
    <d v="2018-03-16T00:00:00"/>
    <d v="2018-03-18T00:00:00"/>
    <s v="Maternity/Parental leave"/>
    <n v="32"/>
    <s v="Roy"/>
    <s v="Harry"/>
    <s v="George"/>
    <d v="2015-09-17T00:00:00"/>
    <d v="1942-07-03T00:00:00"/>
    <n v="0"/>
    <s v="Better"/>
    <s v="Better"/>
    <s v="Worst"/>
    <s v="Excellent"/>
    <s v="Bad"/>
  </r>
  <r>
    <n v="1132"/>
    <s v="D. Komala"/>
    <s v="S4488"/>
    <s v="M"/>
    <n v="43"/>
    <s v="Sales and Marketing"/>
    <s v="Caracas"/>
    <s v="Venizuela"/>
    <n v="4"/>
    <n v="5"/>
    <n v="5"/>
    <n v="2"/>
    <n v="4"/>
    <n v="4"/>
    <s v="Santhosh&amp;Anudeep"/>
    <s v="3h"/>
    <s v="Job Training"/>
    <d v="2018-03-17T00:00:00"/>
    <d v="2018-03-23T00:00:00"/>
    <s v="Emergency leave"/>
    <n v="6"/>
    <s v="Sathish"/>
    <s v="Charlie"/>
    <s v="George"/>
    <d v="2015-09-25T00:00:00"/>
    <d v="1942-07-15T00:00:00"/>
    <n v="0"/>
    <s v="Bad"/>
    <s v="Better"/>
    <s v="Bad"/>
    <s v="Good"/>
    <s v="Bad"/>
  </r>
  <r>
    <n v="1133"/>
    <s v="B. Sucharitha"/>
    <s v="S4249"/>
    <s v="M"/>
    <n v="37"/>
    <s v="Learning and Development"/>
    <s v="Madrid"/>
    <s v="Span"/>
    <n v="4"/>
    <n v="4"/>
    <n v="2"/>
    <n v="2"/>
    <n v="3"/>
    <n v="3"/>
    <s v="Hemanth&amp;Salomi"/>
    <s v="3h"/>
    <s v="Soft skills Training"/>
    <d v="2018-03-18T00:00:00"/>
    <d v="2018-03-22T00:00:00"/>
    <s v="Maternity/Parental leave"/>
    <n v="34"/>
    <s v="Salomi"/>
    <s v="Harry"/>
    <s v="George"/>
    <d v="2015-10-03T00:00:00"/>
    <d v="1942-07-27T00:00:00"/>
    <n v="0"/>
    <s v="Good"/>
    <s v="Good"/>
    <s v="Better"/>
    <s v="Bad"/>
    <s v="Worst"/>
  </r>
  <r>
    <n v="1134"/>
    <s v="D. Kalpana"/>
    <s v="S4205"/>
    <s v="M"/>
    <n v="58"/>
    <s v="Infrastructures"/>
    <s v="Mannheim"/>
    <s v="Germany"/>
    <n v="1"/>
    <n v="1"/>
    <n v="3"/>
    <n v="1"/>
    <n v="1.5"/>
    <n v="1.5"/>
    <s v="Sathish&amp;Azim"/>
    <s v="4h"/>
    <s v="Technical skills Training"/>
    <d v="2018-03-19T00:00:00"/>
    <d v="2018-03-24T00:00:00"/>
    <s v="Planned leave"/>
    <n v="5"/>
    <s v="Lihar"/>
    <s v="Isla"/>
    <s v="George"/>
    <d v="2015-10-11T00:00:00"/>
    <d v="1942-08-08T00:00:00"/>
    <n v="0"/>
    <s v="Good"/>
    <s v="Excellent"/>
    <s v="Excellent"/>
    <s v="Bad"/>
    <s v="Worst"/>
  </r>
  <r>
    <n v="1135"/>
    <s v="B. Sharanya"/>
    <s v="S4284"/>
    <s v="F"/>
    <n v="58"/>
    <s v="Learning and Development"/>
    <s v="Walla"/>
    <s v="Poland"/>
    <n v="5"/>
    <n v="2"/>
    <n v="1"/>
    <n v="3"/>
    <n v="2.75"/>
    <n v="2.75"/>
    <s v="Sathish&amp;Azim"/>
    <s v="4h"/>
    <s v="Technical skills Training"/>
    <d v="2018-03-20T00:00:00"/>
    <d v="2018-03-27T00:00:00"/>
    <s v="Planned leave"/>
    <n v="7"/>
    <s v="Arundathi"/>
    <s v="Jacob"/>
    <s v="George"/>
    <d v="2015-10-19T00:00:00"/>
    <d v="1942-08-20T00:00:00"/>
    <n v="0"/>
    <s v="Worst"/>
    <s v="Good"/>
    <s v="Better"/>
    <s v="Worst"/>
    <s v="Worst"/>
  </r>
  <r>
    <n v="1136"/>
    <s v="R. Anusha"/>
    <s v="S4477"/>
    <s v="M"/>
    <n v="51"/>
    <s v="IT Services"/>
    <s v="Bengalore"/>
    <s v="India"/>
    <n v="5"/>
    <n v="4"/>
    <n v="5"/>
    <n v="4"/>
    <n v="4.5"/>
    <n v="4.5"/>
    <s v="Santhosh&amp;Anudeep"/>
    <s v="3h"/>
    <s v="Job Training"/>
    <d v="2018-03-21T00:00:00"/>
    <d v="2018-03-26T00:00:00"/>
    <s v="Planned leave"/>
    <n v="5"/>
    <s v="Azim"/>
    <s v="Jacob"/>
    <s v="George"/>
    <d v="2015-10-27T00:00:00"/>
    <d v="1942-09-01T00:00:00"/>
    <n v="0"/>
    <s v="Better"/>
    <s v="Worst"/>
    <s v="Worst"/>
    <s v="Bad"/>
    <s v="Better"/>
  </r>
  <r>
    <n v="1137"/>
    <s v="E. Manusha"/>
    <s v="S4407"/>
    <s v="M"/>
    <n v="32"/>
    <s v="Sales and Marketing"/>
    <s v="Varanasi"/>
    <s v="India"/>
    <n v="5"/>
    <n v="1"/>
    <n v="1"/>
    <n v="5"/>
    <n v="3"/>
    <n v="3"/>
    <s v="Hemanth&amp;Salomi"/>
    <s v="3h"/>
    <s v="Soft skills Training"/>
    <d v="2018-03-22T00:00:00"/>
    <d v="2018-03-26T00:00:00"/>
    <s v="Emergency leave"/>
    <n v="4"/>
    <s v="Lihar"/>
    <s v="Isla"/>
    <s v="George"/>
    <d v="2015-11-04T00:00:00"/>
    <d v="1942-09-13T00:00:00"/>
    <n v="0"/>
    <s v="Bad"/>
    <s v="Better"/>
    <s v="Good"/>
    <s v="Better"/>
    <s v="Worst"/>
  </r>
  <r>
    <n v="1138"/>
    <s v="M. Shirisha"/>
    <s v="S4085"/>
    <s v="M"/>
    <n v="36"/>
    <s v="Sales and Marketing"/>
    <s v="Walla"/>
    <s v="Poland"/>
    <n v="1"/>
    <n v="2"/>
    <n v="3"/>
    <n v="2"/>
    <n v="2"/>
    <n v="2"/>
    <s v="Sathish&amp;Azim"/>
    <s v="4h"/>
    <s v="Technical skills Training"/>
    <d v="2018-03-23T00:00:00"/>
    <d v="2018-03-26T00:00:00"/>
    <s v="Planned leave"/>
    <n v="3"/>
    <s v="Rishitha"/>
    <s v="Isla"/>
    <s v="George"/>
    <d v="2015-11-12T00:00:00"/>
    <d v="1942-09-25T00:00:00"/>
    <n v="0"/>
    <s v="Excellent"/>
    <s v="Excellent"/>
    <s v="Bad"/>
    <s v="Good"/>
    <s v="Bad"/>
  </r>
  <r>
    <n v="1139"/>
    <s v="A. Ramya"/>
    <s v="S4362"/>
    <s v="M"/>
    <n v="32"/>
    <s v="Admin Department"/>
    <s v="Lisboa"/>
    <s v="Portugal"/>
    <n v="1"/>
    <n v="1"/>
    <n v="3"/>
    <n v="3"/>
    <n v="2"/>
    <n v="2"/>
    <s v="Sathish&amp;Azim"/>
    <s v="4h"/>
    <s v="Technical skills Training"/>
    <d v="2018-03-24T00:00:00"/>
    <d v="2018-03-28T00:00:00"/>
    <s v="Emergency leave"/>
    <n v="4"/>
    <s v="Aneela"/>
    <s v="Charlie"/>
    <s v="George"/>
    <d v="2015-11-20T00:00:00"/>
    <d v="1942-10-07T00:00:00"/>
    <n v="0"/>
    <s v="Worst"/>
    <s v="Bad"/>
    <s v="Bad"/>
    <s v="Worst"/>
    <s v="Worst"/>
  </r>
  <r>
    <n v="1140"/>
    <s v="K. Saritha"/>
    <s v="S4041"/>
    <s v="F"/>
    <n v="58"/>
    <s v="Sales and Marketing"/>
    <s v="Lisboa"/>
    <s v="Portugal"/>
    <n v="2"/>
    <n v="5"/>
    <n v="4"/>
    <n v="1"/>
    <n v="3"/>
    <n v="3"/>
    <s v="Hemanth&amp;Salomi"/>
    <s v="3h"/>
    <s v="Soft skills Training"/>
    <d v="2018-03-25T00:00:00"/>
    <d v="2018-03-27T00:00:00"/>
    <s v="Planned leave"/>
    <n v="2"/>
    <s v="Arundathi"/>
    <s v="Jacob"/>
    <s v="George"/>
    <d v="2015-11-28T00:00:00"/>
    <d v="1942-10-19T00:00:00"/>
    <n v="0"/>
    <s v="Excellent"/>
    <s v="Good"/>
    <s v="Better"/>
    <s v="Worst"/>
    <s v="Worst"/>
  </r>
  <r>
    <n v="1141"/>
    <s v="K. Sumalatha"/>
    <s v="S4461"/>
    <s v="F"/>
    <n v="24"/>
    <s v="Admin Department"/>
    <s v="Jaipur"/>
    <s v="India"/>
    <n v="5"/>
    <n v="2"/>
    <n v="5"/>
    <n v="5"/>
    <n v="4.25"/>
    <n v="4.25"/>
    <s v="Santhosh&amp;Anudeep"/>
    <s v="3h"/>
    <s v="Job Training"/>
    <d v="2018-03-26T00:00:00"/>
    <d v="2018-03-30T00:00:00"/>
    <s v="Planned leave"/>
    <n v="4"/>
    <s v="Salomi"/>
    <s v="Harry"/>
    <s v="George"/>
    <d v="2015-12-06T00:00:00"/>
    <d v="1942-10-31T00:00:00"/>
    <n v="0"/>
    <s v="Worst"/>
    <s v="Excellent"/>
    <s v="Better"/>
    <s v="Excellent"/>
    <s v="Better"/>
  </r>
  <r>
    <n v="1142"/>
    <s v="A. Akhila"/>
    <s v="S4429"/>
    <s v="F"/>
    <n v="41"/>
    <s v="Learning and Development"/>
    <s v="Varanasi"/>
    <s v="India"/>
    <n v="5"/>
    <n v="2"/>
    <n v="4"/>
    <n v="3"/>
    <n v="3.5"/>
    <n v="3.5"/>
    <s v="Hemanth&amp;Salomi"/>
    <s v="3h"/>
    <s v="Soft skills Training"/>
    <d v="2018-03-27T00:00:00"/>
    <d v="2018-04-03T00:00:00"/>
    <s v="Planned leave"/>
    <n v="7"/>
    <s v="Azim"/>
    <s v="Jacob"/>
    <s v="George"/>
    <d v="2015-12-14T00:00:00"/>
    <d v="1942-11-12T00:00:00"/>
    <n v="0"/>
    <s v="Bad"/>
    <s v="Worst"/>
    <s v="Worst"/>
    <s v="Good"/>
    <s v="Bad"/>
  </r>
  <r>
    <n v="1143"/>
    <s v="M. Akansha"/>
    <s v="S4383"/>
    <s v="M"/>
    <n v="22"/>
    <s v="IT Services"/>
    <s v="Kolkata"/>
    <s v="India"/>
    <n v="2"/>
    <n v="2"/>
    <n v="1"/>
    <n v="3"/>
    <n v="2"/>
    <n v="2"/>
    <s v="Sathish&amp;Azim"/>
    <s v="4h"/>
    <s v="Technical skills Training"/>
    <d v="2018-03-28T00:00:00"/>
    <d v="2018-04-04T00:00:00"/>
    <s v="Maternity/Parental leave"/>
    <n v="37"/>
    <s v="Harish"/>
    <s v="Amelia"/>
    <s v="George"/>
    <d v="2015-12-22T00:00:00"/>
    <d v="1942-11-24T00:00:00"/>
    <n v="0"/>
    <s v="Good"/>
    <s v="Worst"/>
    <s v="Excellent"/>
    <s v="Good"/>
    <s v="Good"/>
  </r>
  <r>
    <n v="1144"/>
    <s v="N. Aruna"/>
    <s v="S4029"/>
    <s v="F"/>
    <n v="27"/>
    <s v="Accounts and Finance"/>
    <s v="Hyderabad"/>
    <s v="India"/>
    <n v="2"/>
    <n v="5"/>
    <n v="3"/>
    <n v="1"/>
    <n v="2.75"/>
    <n v="2.75"/>
    <s v="Sathish&amp;Azim"/>
    <s v="4h"/>
    <s v="Technical skills Training"/>
    <d v="2018-03-29T00:00:00"/>
    <d v="2018-04-01T00:00:00"/>
    <s v="Emergency leave"/>
    <n v="3"/>
    <s v="Santhosh"/>
    <s v="Harry"/>
    <s v="George"/>
    <d v="2015-12-30T00:00:00"/>
    <d v="1942-12-06T00:00:00"/>
    <n v="0"/>
    <s v="Excellent"/>
    <s v="Better"/>
    <s v="Good"/>
    <s v="Bad"/>
    <s v="Good"/>
  </r>
  <r>
    <n v="1145"/>
    <s v="N. Kavya Sri"/>
    <s v="S4069"/>
    <s v="M"/>
    <n v="36"/>
    <s v="Learning and Development"/>
    <s v="New Delhi"/>
    <s v="India"/>
    <n v="5"/>
    <n v="5"/>
    <n v="1"/>
    <n v="4"/>
    <n v="3.75"/>
    <n v="3.75"/>
    <s v="Hemanth&amp;Salomi"/>
    <s v="3h"/>
    <s v="Soft skills Training"/>
    <d v="2018-03-30T00:00:00"/>
    <d v="2018-04-05T00:00:00"/>
    <s v="Planned leave"/>
    <n v="6"/>
    <s v="Salomi"/>
    <s v="Harry"/>
    <s v="George"/>
    <d v="2016-01-07T00:00:00"/>
    <d v="1942-12-18T00:00:00"/>
    <n v="0"/>
    <s v="Better"/>
    <s v="Bad"/>
    <s v="Worst"/>
    <s v="Excellent"/>
    <s v="Excellent"/>
  </r>
  <r>
    <n v="1146"/>
    <s v="G. Sneha"/>
    <s v="S4357"/>
    <s v="F"/>
    <n v="21"/>
    <s v="Research and Development"/>
    <s v="Chennai"/>
    <s v="India"/>
    <n v="1"/>
    <n v="4"/>
    <n v="5"/>
    <n v="3"/>
    <n v="3.25"/>
    <n v="3.25"/>
    <s v="Hemanth&amp;Salomi"/>
    <s v="3h"/>
    <s v="Soft skills Training"/>
    <d v="2018-03-31T00:00:00"/>
    <d v="2018-04-03T00:00:00"/>
    <s v="Emergency leave"/>
    <n v="3"/>
    <s v="Azim"/>
    <s v="Jacob"/>
    <s v="George"/>
    <d v="2016-01-15T00:00:00"/>
    <d v="1942-12-30T00:00:00"/>
    <n v="0"/>
    <s v="Worst"/>
    <s v="Worst"/>
    <s v="Better"/>
    <s v="Worst"/>
    <s v="Excellent"/>
  </r>
  <r>
    <n v="1147"/>
    <s v="M. Prashanti"/>
    <s v="S4354"/>
    <s v="F"/>
    <n v="45"/>
    <s v="Infrastructures"/>
    <s v="Jaipur"/>
    <s v="India"/>
    <n v="4"/>
    <n v="1"/>
    <n v="5"/>
    <n v="1"/>
    <n v="2.75"/>
    <n v="2.75"/>
    <s v="Sathish&amp;Azim"/>
    <s v="4h"/>
    <s v="Technical skills Training"/>
    <d v="2018-04-01T00:00:00"/>
    <d v="2018-04-04T00:00:00"/>
    <s v="Maternity/Parental leave"/>
    <n v="33"/>
    <s v="Roy"/>
    <s v="Harry"/>
    <s v="George"/>
    <d v="2016-01-23T00:00:00"/>
    <d v="1943-01-11T00:00:00"/>
    <n v="0"/>
    <s v="Good"/>
    <s v="Good"/>
    <s v="Better"/>
    <s v="Good"/>
    <s v="Better"/>
  </r>
  <r>
    <n v="1148"/>
    <s v="E. Srujana"/>
    <s v="S5033"/>
    <s v="M"/>
    <n v="23"/>
    <s v="Admin Department"/>
    <s v="London"/>
    <s v="UK"/>
    <n v="1"/>
    <n v="4"/>
    <n v="4"/>
    <n v="2"/>
    <n v="2.75"/>
    <n v="2.75"/>
    <s v="Sathish&amp;Azim"/>
    <s v="4h"/>
    <s v="Technical skills Training"/>
    <d v="2018-04-02T00:00:00"/>
    <d v="2018-04-04T00:00:00"/>
    <s v="Planned leave"/>
    <n v="2"/>
    <s v="Sathish"/>
    <s v="Charlie"/>
    <s v="George"/>
    <d v="2016-01-31T00:00:00"/>
    <d v="1943-01-23T00:00:00"/>
    <n v="0"/>
    <s v="Worst"/>
    <s v="Excellent"/>
    <s v="Worst"/>
    <s v="Bad"/>
    <s v="Better"/>
  </r>
  <r>
    <n v="1149"/>
    <s v="K. Sandhya"/>
    <s v="S5024"/>
    <s v="F"/>
    <n v="21"/>
    <s v="Admin Department"/>
    <s v="Bengalore"/>
    <s v="India"/>
    <n v="4"/>
    <n v="4"/>
    <n v="4"/>
    <n v="3"/>
    <n v="3.75"/>
    <n v="3.75"/>
    <s v="Hemanth&amp;Salomi"/>
    <s v="3h"/>
    <s v="Soft skills Training"/>
    <d v="2018-04-03T00:00:00"/>
    <d v="2018-04-04T00:00:00"/>
    <s v="Maternity/Parental leave"/>
    <n v="31"/>
    <s v="Aneela"/>
    <s v="Charlie"/>
    <s v="George"/>
    <d v="2016-02-08T00:00:00"/>
    <d v="1943-02-04T00:00:00"/>
    <n v="0"/>
    <s v="Bad"/>
    <s v="Excellent"/>
    <s v="Bad"/>
    <s v="Good"/>
    <s v="Good"/>
  </r>
  <r>
    <n v="1150"/>
    <s v="Ch. Sravanthi"/>
    <s v="S5079"/>
    <s v="M"/>
    <n v="21"/>
    <s v="Product Development"/>
    <s v="Bhopal"/>
    <s v="India"/>
    <n v="4"/>
    <n v="4"/>
    <n v="2"/>
    <n v="4"/>
    <n v="3.5"/>
    <n v="3.5"/>
    <s v="Hemanth&amp;Salomi"/>
    <s v="3h"/>
    <s v="Soft skills Training"/>
    <d v="2018-04-04T00:00:00"/>
    <d v="2018-04-05T00:00:00"/>
    <s v="Emergency leave"/>
    <n v="1"/>
    <s v="Hemanth"/>
    <s v="Amelia"/>
    <s v="George"/>
    <d v="2016-02-16T00:00:00"/>
    <d v="1943-02-16T00:00:00"/>
    <n v="0"/>
    <s v="Good"/>
    <s v="Better"/>
    <s v="Good"/>
    <s v="Bad"/>
    <s v="Bad"/>
  </r>
  <r>
    <n v="1151"/>
    <s v="T. Deepthi"/>
    <s v="S5387"/>
    <s v="M"/>
    <n v="55"/>
    <s v="Product Development"/>
    <s v="Kolkata"/>
    <s v="India"/>
    <n v="1"/>
    <n v="5"/>
    <n v="5"/>
    <n v="2"/>
    <n v="3.25"/>
    <n v="3.25"/>
    <s v="Hemanth&amp;Salomi"/>
    <s v="3h"/>
    <s v="Soft skills Training"/>
    <d v="2018-04-05T00:00:00"/>
    <d v="2018-04-08T00:00:00"/>
    <s v="Planned leave"/>
    <n v="3"/>
    <s v="Azim"/>
    <s v="Jacob"/>
    <s v="George"/>
    <d v="2016-02-24T00:00:00"/>
    <d v="1943-02-28T00:00:00"/>
    <n v="0"/>
    <s v="Better"/>
    <s v="Excellent"/>
    <s v="Better"/>
    <s v="Worst"/>
    <s v="Bad"/>
  </r>
  <r>
    <n v="1152"/>
    <s v="A. Ashwini"/>
    <s v="S5211"/>
    <s v="M"/>
    <n v="57"/>
    <s v="Accounts and Finance"/>
    <s v="Berlin"/>
    <s v="Germany"/>
    <n v="1"/>
    <n v="1"/>
    <n v="3"/>
    <n v="2"/>
    <n v="1.75"/>
    <n v="1.75"/>
    <s v="Sathish&amp;Azim"/>
    <s v="4h"/>
    <s v="Technical skills Training"/>
    <d v="2018-04-06T00:00:00"/>
    <d v="2018-04-12T00:00:00"/>
    <s v="Maternity/Parental leave"/>
    <n v="36"/>
    <s v="Roy"/>
    <s v="Harry"/>
    <s v="George"/>
    <d v="2016-03-03T00:00:00"/>
    <d v="1943-03-12T00:00:00"/>
    <n v="0"/>
    <s v="Good"/>
    <s v="Bad"/>
    <s v="Worst"/>
    <s v="Worst"/>
    <s v="Worst"/>
  </r>
  <r>
    <n v="1153"/>
    <s v="J. Sushma"/>
    <s v="S5081"/>
    <s v="M"/>
    <n v="53"/>
    <s v="Sales and Marketing"/>
    <s v="Chennai"/>
    <s v="India"/>
    <n v="2"/>
    <n v="2"/>
    <n v="4"/>
    <n v="1"/>
    <n v="2.25"/>
    <n v="2.25"/>
    <s v="Sathish&amp;Azim"/>
    <s v="4h"/>
    <s v="Technical skills Training"/>
    <d v="2018-04-07T00:00:00"/>
    <d v="2018-04-08T00:00:00"/>
    <s v="Planned leave"/>
    <n v="1"/>
    <s v="Santhosh"/>
    <s v="Harry"/>
    <s v="George"/>
    <d v="2016-03-11T00:00:00"/>
    <d v="1943-03-24T00:00:00"/>
    <n v="0"/>
    <s v="Excellent"/>
    <s v="Better"/>
    <s v="Bad"/>
    <s v="Worst"/>
    <s v="Good"/>
  </r>
  <r>
    <n v="1154"/>
    <s v="D. Mamatha"/>
    <s v="S5427"/>
    <s v="F"/>
    <n v="25"/>
    <s v="Infrastructures"/>
    <s v="Walla"/>
    <s v="Poland"/>
    <n v="4"/>
    <n v="3"/>
    <n v="5"/>
    <n v="3"/>
    <n v="3.75"/>
    <n v="3.75"/>
    <s v="Hemanth&amp;Salomi"/>
    <s v="3h"/>
    <s v="Soft skills Training"/>
    <d v="2018-04-08T00:00:00"/>
    <d v="2018-04-11T00:00:00"/>
    <s v="Planned leave"/>
    <n v="3"/>
    <s v="David"/>
    <s v="Jacob"/>
    <s v="George"/>
    <d v="2016-03-19T00:00:00"/>
    <d v="1943-04-05T00:00:00"/>
    <n v="0"/>
    <s v="Good"/>
    <s v="Worst"/>
    <s v="Excellent"/>
    <s v="Bad"/>
    <s v="Bad"/>
  </r>
  <r>
    <n v="1155"/>
    <s v="L. Bindu"/>
    <s v="S5208"/>
    <s v="F"/>
    <n v="24"/>
    <s v="Security and Transport"/>
    <s v="Jaipur"/>
    <s v="India"/>
    <n v="5"/>
    <n v="4"/>
    <n v="1"/>
    <n v="1"/>
    <n v="2.75"/>
    <n v="2.75"/>
    <s v="Sathish&amp;Azim"/>
    <s v="4h"/>
    <s v="Technical skills Training"/>
    <d v="2018-04-09T00:00:00"/>
    <d v="2018-04-10T00:00:00"/>
    <s v="Emergency leave"/>
    <n v="1"/>
    <s v="Sathish"/>
    <s v="Charlie"/>
    <s v="George"/>
    <d v="2016-03-27T00:00:00"/>
    <d v="1943-04-17T00:00:00"/>
    <n v="0"/>
    <s v="Bad"/>
    <s v="Good"/>
    <s v="Better"/>
    <s v="Good"/>
    <s v="Worst"/>
  </r>
  <r>
    <n v="1156"/>
    <s v="B. Sunitha"/>
    <s v="S5328"/>
    <s v="M"/>
    <n v="49"/>
    <s v="Admin Department"/>
    <s v="Kolkata"/>
    <s v="India"/>
    <n v="3"/>
    <n v="5"/>
    <n v="3"/>
    <n v="3"/>
    <n v="3.5"/>
    <n v="3.5"/>
    <s v="Hemanth&amp;Salomi"/>
    <s v="3h"/>
    <s v="Soft skills Training"/>
    <d v="2018-04-10T00:00:00"/>
    <d v="2018-04-15T00:00:00"/>
    <s v="Emergency leave"/>
    <n v="5"/>
    <s v="Harish"/>
    <s v="Amelia"/>
    <s v="George"/>
    <d v="2016-04-04T00:00:00"/>
    <d v="1943-04-29T00:00:00"/>
    <n v="0"/>
    <s v="Bad"/>
    <s v="Bad"/>
    <s v="Excellent"/>
    <s v="Good"/>
    <s v="Worst"/>
  </r>
  <r>
    <n v="1157"/>
    <s v="K. Mounika"/>
    <s v="S5113"/>
    <s v="M"/>
    <n v="30"/>
    <s v="Learning and Development"/>
    <s v="Pune"/>
    <s v="India"/>
    <n v="5"/>
    <n v="2"/>
    <n v="5"/>
    <n v="5"/>
    <n v="4.25"/>
    <n v="4.25"/>
    <s v="Santhosh&amp;Anudeep"/>
    <s v="3h"/>
    <s v="Job Training"/>
    <d v="2018-04-11T00:00:00"/>
    <d v="2018-04-12T00:00:00"/>
    <s v="Planned leave"/>
    <n v="1"/>
    <s v="Arundathi"/>
    <s v="Jacob"/>
    <s v="George"/>
    <d v="2016-04-12T00:00:00"/>
    <d v="1943-05-11T00:00:00"/>
    <n v="0"/>
    <s v="Excellent"/>
    <s v="Worst"/>
    <s v="Worst"/>
    <s v="Good"/>
    <s v="Excellent"/>
  </r>
  <r>
    <n v="1158"/>
    <s v="K. Poornima"/>
    <s v="S5372"/>
    <s v="M"/>
    <n v="53"/>
    <s v="Product Development"/>
    <s v="Lisboa"/>
    <s v="Portugal"/>
    <n v="5"/>
    <n v="5"/>
    <n v="5"/>
    <n v="5"/>
    <n v="5"/>
    <n v="5"/>
    <s v="David&amp;Lihar"/>
    <s v="2h"/>
    <s v="Promotional Training"/>
    <d v="2018-04-12T00:00:00"/>
    <d v="2018-04-17T00:00:00"/>
    <s v="Emergency leave"/>
    <n v="5"/>
    <s v="Hemanth"/>
    <s v="Amelia"/>
    <s v="George"/>
    <d v="2016-04-20T00:00:00"/>
    <d v="1943-05-23T00:00:00"/>
    <n v="0"/>
    <s v="Excellent"/>
    <s v="Good"/>
    <s v="Good"/>
    <s v="Bad"/>
    <s v="Worst"/>
  </r>
  <r>
    <n v="1159"/>
    <s v="K. Mythli"/>
    <s v="S5361"/>
    <s v="F"/>
    <n v="28"/>
    <s v="Infrastructures"/>
    <s v="Varanasi"/>
    <s v="India"/>
    <n v="5"/>
    <n v="5"/>
    <n v="5"/>
    <n v="5"/>
    <n v="5"/>
    <n v="5"/>
    <s v="David&amp;Lihar"/>
    <s v="2h"/>
    <s v="Promotional Training"/>
    <d v="2018-04-13T00:00:00"/>
    <d v="2018-04-16T00:00:00"/>
    <s v="Planned leave"/>
    <n v="3"/>
    <s v="Rishitha"/>
    <s v="Isla"/>
    <s v="George"/>
    <d v="2016-04-28T00:00:00"/>
    <d v="1943-06-04T00:00:00"/>
    <n v="0"/>
    <s v="Worst"/>
    <s v="Excellent"/>
    <s v="Worst"/>
    <s v="Excellent"/>
    <s v="Excellent"/>
  </r>
  <r>
    <n v="1160"/>
    <s v="B. Swaroopa"/>
    <s v="S5190"/>
    <s v="M"/>
    <n v="40"/>
    <s v="Product Development"/>
    <s v="Mumbai"/>
    <s v="India"/>
    <n v="5"/>
    <n v="4"/>
    <n v="3"/>
    <n v="4"/>
    <n v="4"/>
    <n v="4"/>
    <s v="Santhosh&amp;Anudeep"/>
    <s v="3h"/>
    <s v="Job Training"/>
    <d v="2018-04-14T00:00:00"/>
    <d v="2018-04-19T00:00:00"/>
    <s v="Emergency leave"/>
    <n v="5"/>
    <s v="Santhosh"/>
    <s v="Harry"/>
    <s v="George"/>
    <d v="2016-05-06T00:00:00"/>
    <d v="1943-06-16T00:00:00"/>
    <n v="0"/>
    <s v="Bad"/>
    <s v="Better"/>
    <s v="Good"/>
    <s v="Good"/>
    <s v="Good"/>
  </r>
  <r>
    <n v="1161"/>
    <s v="B. Savitha"/>
    <s v="S5460"/>
    <s v="M"/>
    <n v="21"/>
    <s v="Learning and Development"/>
    <s v="Varanasi"/>
    <s v="India"/>
    <n v="1"/>
    <n v="3"/>
    <n v="2"/>
    <n v="2"/>
    <n v="2"/>
    <n v="2"/>
    <s v="Sathish&amp;Azim"/>
    <s v="4h"/>
    <s v="Technical skills Training"/>
    <d v="2018-04-15T00:00:00"/>
    <d v="2018-04-20T00:00:00"/>
    <s v="Planned leave"/>
    <n v="5"/>
    <s v="Harish"/>
    <s v="Amelia"/>
    <s v="George"/>
    <d v="2016-05-14T00:00:00"/>
    <d v="1943-06-28T00:00:00"/>
    <n v="0"/>
    <s v="Bad"/>
    <s v="Worst"/>
    <s v="Good"/>
    <s v="Better"/>
    <s v="Good"/>
  </r>
  <r>
    <n v="1162"/>
    <s v="P. Supriya"/>
    <s v="S5402"/>
    <s v="F"/>
    <n v="52"/>
    <s v="Research and Development"/>
    <s v="Kochi"/>
    <s v="India"/>
    <n v="2"/>
    <n v="3"/>
    <n v="2"/>
    <n v="1"/>
    <n v="2"/>
    <n v="2"/>
    <s v="Sathish&amp;Azim"/>
    <s v="4h"/>
    <s v="Technical skills Training"/>
    <d v="2018-04-16T00:00:00"/>
    <d v="2018-04-20T00:00:00"/>
    <s v="Maternity/Parental leave"/>
    <n v="34"/>
    <s v="Harish"/>
    <s v="Amelia"/>
    <s v="George"/>
    <d v="2016-05-22T00:00:00"/>
    <d v="1943-07-10T00:00:00"/>
    <n v="0"/>
    <s v="Bad"/>
    <s v="Worst"/>
    <s v="Excellent"/>
    <s v="Excellent"/>
    <s v="Worst"/>
  </r>
  <r>
    <n v="1163"/>
    <s v="M. Neeraja"/>
    <s v="S5388"/>
    <s v="F"/>
    <n v="58"/>
    <s v="Sales and Marketing"/>
    <s v="Bengalore"/>
    <s v="India"/>
    <n v="1"/>
    <n v="4"/>
    <n v="2"/>
    <n v="1"/>
    <n v="2"/>
    <n v="2"/>
    <s v="Sathish&amp;Azim"/>
    <s v="4h"/>
    <s v="Technical skills Training"/>
    <d v="2018-04-17T00:00:00"/>
    <d v="2018-04-19T00:00:00"/>
    <s v="Planned leave"/>
    <n v="2"/>
    <s v="Azim"/>
    <s v="Jacob"/>
    <s v="George"/>
    <d v="2016-05-30T00:00:00"/>
    <d v="1943-07-22T00:00:00"/>
    <n v="0"/>
    <s v="Better"/>
    <s v="Good"/>
    <s v="Bad"/>
    <s v="Worst"/>
    <s v="Worst"/>
  </r>
  <r>
    <n v="1164"/>
    <s v="T. Kruparani"/>
    <s v="S5490"/>
    <s v="F"/>
    <n v="22"/>
    <s v="Admin Department"/>
    <s v="Chennai"/>
    <s v="India"/>
    <n v="5"/>
    <n v="3"/>
    <n v="3"/>
    <n v="2"/>
    <n v="3.25"/>
    <n v="3.25"/>
    <s v="Hemanth&amp;Salomi"/>
    <s v="3h"/>
    <s v="Soft skills Training"/>
    <d v="2018-04-18T00:00:00"/>
    <d v="2018-04-25T00:00:00"/>
    <s v="Maternity/Parental leave"/>
    <n v="37"/>
    <s v="Salomi"/>
    <s v="Harry"/>
    <s v="George"/>
    <d v="2016-06-07T00:00:00"/>
    <d v="1943-08-03T00:00:00"/>
    <n v="0"/>
    <s v="Excellent"/>
    <s v="Excellent"/>
    <s v="Good"/>
    <s v="Worst"/>
    <s v="Worst"/>
  </r>
  <r>
    <n v="1165"/>
    <s v="B. Saritha"/>
    <s v="S5454"/>
    <s v="M"/>
    <n v="60"/>
    <s v="HR"/>
    <s v="Mumbai"/>
    <s v="India"/>
    <n v="3"/>
    <n v="2"/>
    <n v="4"/>
    <n v="1"/>
    <n v="2.5"/>
    <n v="2.5"/>
    <s v="Sathish&amp;Azim"/>
    <s v="4h"/>
    <s v="Technical skills Training"/>
    <d v="2018-04-19T00:00:00"/>
    <d v="2018-04-25T00:00:00"/>
    <s v="Emergency leave"/>
    <n v="6"/>
    <s v="Arundathi"/>
    <s v="Jacob"/>
    <s v="George"/>
    <d v="2016-06-15T00:00:00"/>
    <d v="1943-08-15T00:00:00"/>
    <n v="0"/>
    <s v="Good"/>
    <s v="Bad"/>
    <s v="Worst"/>
    <s v="Worst"/>
    <s v="Better"/>
  </r>
  <r>
    <n v="1166"/>
    <s v="B. Ramya"/>
    <s v="S5290"/>
    <s v="M"/>
    <n v="30"/>
    <s v="Research and Development"/>
    <s v="Berlin"/>
    <s v="Germany"/>
    <n v="4"/>
    <n v="3"/>
    <n v="3"/>
    <n v="5"/>
    <n v="3.75"/>
    <n v="3.75"/>
    <s v="Hemanth&amp;Salomi"/>
    <s v="3h"/>
    <s v="Soft skills Training"/>
    <d v="2018-04-20T00:00:00"/>
    <d v="2018-04-24T00:00:00"/>
    <s v="Emergency leave"/>
    <n v="4"/>
    <s v="Lihar"/>
    <s v="Isla"/>
    <s v="George"/>
    <d v="2016-06-23T00:00:00"/>
    <d v="1943-08-27T00:00:00"/>
    <n v="0"/>
    <s v="Bad"/>
    <s v="Bad"/>
    <s v="Good"/>
    <s v="Good"/>
    <s v="Bad"/>
  </r>
  <r>
    <n v="1167"/>
    <s v="M. Rajitha"/>
    <s v="S5044"/>
    <s v="F"/>
    <n v="23"/>
    <s v="Admin Department"/>
    <s v="Chennai"/>
    <s v="India"/>
    <n v="3"/>
    <n v="2"/>
    <n v="5"/>
    <n v="4"/>
    <n v="3.5"/>
    <n v="3.5"/>
    <s v="Hemanth&amp;Salomi"/>
    <s v="3h"/>
    <s v="Soft skills Training"/>
    <d v="2018-04-21T00:00:00"/>
    <d v="2018-04-27T00:00:00"/>
    <s v="Planned leave"/>
    <n v="6"/>
    <s v="David"/>
    <s v="Jacob"/>
    <s v="George"/>
    <d v="2016-07-01T00:00:00"/>
    <d v="1943-09-08T00:00:00"/>
    <n v="0"/>
    <s v="Excellent"/>
    <s v="Excellent"/>
    <s v="Worst"/>
    <s v="Worst"/>
    <s v="Bad"/>
  </r>
  <r>
    <n v="1168"/>
    <s v="S. Supriya"/>
    <s v="S5052"/>
    <s v="F"/>
    <n v="58"/>
    <s v="Security and Transport"/>
    <s v="Lisboa"/>
    <s v="Portugal"/>
    <n v="4"/>
    <n v="2"/>
    <n v="4"/>
    <n v="1"/>
    <n v="2.75"/>
    <n v="2.75"/>
    <s v="Sathish&amp;Azim"/>
    <s v="4h"/>
    <s v="Technical skills Training"/>
    <d v="2018-04-22T00:00:00"/>
    <d v="2018-04-23T00:00:00"/>
    <s v="Emergency leave"/>
    <n v="1"/>
    <s v="Anudeep"/>
    <s v="Charlie"/>
    <s v="George"/>
    <d v="2016-07-09T00:00:00"/>
    <d v="1943-09-20T00:00:00"/>
    <n v="0"/>
    <s v="Excellent"/>
    <s v="Excellent"/>
    <s v="Worst"/>
    <s v="Better"/>
    <s v="Worst"/>
  </r>
  <r>
    <n v="1169"/>
    <s v="M. Yashoda"/>
    <s v="S5087"/>
    <s v="M"/>
    <n v="52"/>
    <s v="Security and Transport"/>
    <s v="Mumbai"/>
    <s v="India"/>
    <n v="2"/>
    <n v="1"/>
    <n v="5"/>
    <n v="5"/>
    <n v="3.25"/>
    <n v="3.25"/>
    <s v="Hemanth&amp;Salomi"/>
    <s v="3h"/>
    <s v="Soft skills Training"/>
    <d v="2018-04-23T00:00:00"/>
    <d v="2018-04-29T00:00:00"/>
    <s v="Emergency leave"/>
    <n v="6"/>
    <s v="Rishitha"/>
    <s v="Isla"/>
    <s v="George"/>
    <d v="2016-07-17T00:00:00"/>
    <d v="1943-10-02T00:00:00"/>
    <n v="0"/>
    <s v="Bad"/>
    <s v="Better"/>
    <s v="Bad"/>
    <s v="Good"/>
    <s v="Good"/>
  </r>
  <r>
    <n v="1170"/>
    <s v="R. Priyanka"/>
    <s v="S5339"/>
    <s v="M"/>
    <n v="31"/>
    <s v="Accounts and Finance"/>
    <s v="Luknow"/>
    <s v="India"/>
    <n v="5"/>
    <n v="5"/>
    <n v="4"/>
    <n v="2"/>
    <n v="4"/>
    <n v="4"/>
    <s v="Santhosh&amp;Anudeep"/>
    <s v="3h"/>
    <s v="Job Training"/>
    <d v="2018-04-24T00:00:00"/>
    <d v="2018-05-01T00:00:00"/>
    <s v="Emergency leave"/>
    <n v="7"/>
    <s v="Santhosh"/>
    <s v="Harry"/>
    <s v="George"/>
    <d v="2016-07-25T00:00:00"/>
    <d v="1943-10-14T00:00:00"/>
    <n v="0"/>
    <s v="Excellent"/>
    <s v="Good"/>
    <s v="Excellent"/>
    <s v="Better"/>
    <s v="Better"/>
  </r>
  <r>
    <n v="1171"/>
    <s v="G. Jyothi"/>
    <s v="S5257"/>
    <s v="F"/>
    <n v="41"/>
    <s v="HR"/>
    <s v="Bengalore"/>
    <s v="India"/>
    <n v="4"/>
    <n v="2"/>
    <n v="5"/>
    <n v="3"/>
    <n v="3.5"/>
    <n v="3.5"/>
    <s v="Hemanth&amp;Salomi"/>
    <s v="3h"/>
    <s v="Soft skills Training"/>
    <d v="2018-04-25T00:00:00"/>
    <d v="2018-04-26T00:00:00"/>
    <s v="Emergency leave"/>
    <n v="1"/>
    <s v="Azim"/>
    <s v="Jacob"/>
    <s v="George"/>
    <d v="2016-08-02T00:00:00"/>
    <d v="1943-10-26T00:00:00"/>
    <n v="0"/>
    <s v="Better"/>
    <s v="Worst"/>
    <s v="Worst"/>
    <s v="Better"/>
    <s v="Good"/>
  </r>
  <r>
    <n v="1172"/>
    <s v="T. Sai Priya"/>
    <s v="S5049"/>
    <s v="F"/>
    <n v="35"/>
    <s v="Accounts and Finance"/>
    <s v="Madrid"/>
    <s v="Span"/>
    <n v="5"/>
    <n v="5"/>
    <n v="5"/>
    <n v="1"/>
    <n v="4"/>
    <n v="4"/>
    <s v="Santhosh&amp;Anudeep"/>
    <s v="3h"/>
    <s v="Job Training"/>
    <d v="2018-04-26T00:00:00"/>
    <d v="2018-04-28T00:00:00"/>
    <s v="Emergency leave"/>
    <n v="2"/>
    <s v="Sathish"/>
    <s v="Charlie"/>
    <s v="George"/>
    <d v="2016-08-10T00:00:00"/>
    <d v="1943-11-07T00:00:00"/>
    <n v="0"/>
    <s v="Bad"/>
    <s v="Bad"/>
    <s v="Bad"/>
    <s v="Good"/>
    <s v="Good"/>
  </r>
  <r>
    <n v="1173"/>
    <s v="K. Rachana"/>
    <s v="S5160"/>
    <s v="F"/>
    <n v="43"/>
    <s v="Admin Department"/>
    <s v="London"/>
    <s v="UK"/>
    <n v="2"/>
    <n v="5"/>
    <n v="5"/>
    <n v="2"/>
    <n v="3.5"/>
    <n v="3.5"/>
    <s v="Hemanth&amp;Salomi"/>
    <s v="3h"/>
    <s v="Soft skills Training"/>
    <d v="2018-04-27T00:00:00"/>
    <d v="2018-05-02T00:00:00"/>
    <s v="Planned leave"/>
    <n v="5"/>
    <s v="Arundathi"/>
    <s v="Jacob"/>
    <s v="George"/>
    <d v="2016-08-18T00:00:00"/>
    <d v="1943-11-19T00:00:00"/>
    <n v="0"/>
    <s v="Bad"/>
    <s v="Better"/>
    <s v="Bad"/>
    <s v="Better"/>
    <s v="Bad"/>
  </r>
  <r>
    <n v="1174"/>
    <s v="G. Srilekha"/>
    <s v="S5061"/>
    <s v="M"/>
    <n v="21"/>
    <s v="Infrastructures"/>
    <s v="Luknow"/>
    <s v="India"/>
    <n v="3"/>
    <n v="1"/>
    <n v="3"/>
    <n v="3"/>
    <n v="2.5"/>
    <n v="2.5"/>
    <s v="Sathish&amp;Azim"/>
    <s v="4h"/>
    <s v="Technical skills Training"/>
    <d v="2018-04-28T00:00:00"/>
    <d v="2018-04-29T00:00:00"/>
    <s v="Maternity/Parental leave"/>
    <n v="31"/>
    <s v="Rishitha"/>
    <s v="Isla"/>
    <s v="George"/>
    <d v="2016-08-26T00:00:00"/>
    <d v="1943-12-01T00:00:00"/>
    <n v="0"/>
    <s v="Excellent"/>
    <s v="Worst"/>
    <s v="Bad"/>
    <s v="Better"/>
    <s v="Excellent"/>
  </r>
  <r>
    <n v="1175"/>
    <s v="P. Hepsiba"/>
    <s v="S5177"/>
    <s v="F"/>
    <n v="34"/>
    <s v="Infrastructures"/>
    <s v="Jaipur"/>
    <s v="India"/>
    <n v="2"/>
    <n v="3"/>
    <n v="4"/>
    <n v="4"/>
    <n v="3.25"/>
    <n v="3.25"/>
    <s v="Hemanth&amp;Salomi"/>
    <s v="3h"/>
    <s v="Soft skills Training"/>
    <d v="2018-04-29T00:00:00"/>
    <d v="2018-05-01T00:00:00"/>
    <s v="Emergency leave"/>
    <n v="2"/>
    <s v="David"/>
    <s v="Jacob"/>
    <s v="George"/>
    <d v="2016-09-03T00:00:00"/>
    <d v="1943-12-13T00:00:00"/>
    <n v="0"/>
    <s v="Good"/>
    <s v="Good"/>
    <s v="Better"/>
    <s v="Better"/>
    <s v="Excellent"/>
  </r>
  <r>
    <n v="1176"/>
    <s v="T Megana"/>
    <s v="S5286"/>
    <s v="M"/>
    <n v="25"/>
    <s v="Accounts and Finance"/>
    <s v="Varanasi"/>
    <s v="India"/>
    <n v="1"/>
    <n v="5"/>
    <n v="1"/>
    <n v="4"/>
    <n v="2.75"/>
    <n v="2.75"/>
    <s v="Sathish&amp;Azim"/>
    <s v="4h"/>
    <s v="Technical skills Training"/>
    <d v="2018-04-30T00:00:00"/>
    <d v="2018-05-05T00:00:00"/>
    <s v="Maternity/Parental leave"/>
    <n v="35"/>
    <s v="Aneela"/>
    <s v="Charlie"/>
    <s v="George"/>
    <d v="2016-09-11T00:00:00"/>
    <d v="1943-12-25T00:00:00"/>
    <n v="0"/>
    <s v="Bad"/>
    <s v="Good"/>
    <s v="Excellent"/>
    <s v="Better"/>
    <s v="Worst"/>
  </r>
  <r>
    <n v="1177"/>
    <s v="B Rachana"/>
    <s v="S5350"/>
    <s v="M"/>
    <n v="37"/>
    <s v="Accounts and Finance"/>
    <s v="Madrid"/>
    <s v="Span"/>
    <n v="5"/>
    <n v="1"/>
    <n v="1"/>
    <n v="5"/>
    <n v="3"/>
    <n v="3"/>
    <s v="Hemanth&amp;Salomi"/>
    <s v="3h"/>
    <s v="Soft skills Training"/>
    <d v="2018-05-01T00:00:00"/>
    <d v="2018-05-05T00:00:00"/>
    <s v="Emergency leave"/>
    <n v="4"/>
    <s v="Aneela"/>
    <s v="Charlie"/>
    <s v="George"/>
    <d v="2016-09-19T00:00:00"/>
    <d v="1944-01-06T00:00:00"/>
    <n v="0"/>
    <s v="Good"/>
    <s v="Bad"/>
    <s v="Excellent"/>
    <s v="Better"/>
    <s v="Bad"/>
  </r>
  <r>
    <n v="1178"/>
    <s v="M Swapna"/>
    <s v="S5165"/>
    <s v="F"/>
    <n v="52"/>
    <s v="Product Development"/>
    <s v="Surat"/>
    <s v="India"/>
    <n v="2"/>
    <n v="4"/>
    <n v="5"/>
    <n v="2"/>
    <n v="3.25"/>
    <n v="3.25"/>
    <s v="Hemanth&amp;Salomi"/>
    <s v="3h"/>
    <s v="Soft skills Training"/>
    <d v="2018-05-02T00:00:00"/>
    <d v="2018-05-09T00:00:00"/>
    <s v="Maternity/Parental leave"/>
    <n v="37"/>
    <s v="Roy"/>
    <s v="Harry"/>
    <s v="George"/>
    <d v="2016-09-27T00:00:00"/>
    <d v="1944-01-18T00:00:00"/>
    <n v="0"/>
    <s v="Good"/>
    <s v="Better"/>
    <s v="Good"/>
    <s v="Bad"/>
    <s v="Bad"/>
  </r>
  <r>
    <n v="1179"/>
    <s v="S Abhinaya"/>
    <s v="S5298"/>
    <s v="M"/>
    <n v="22"/>
    <s v="Accounts and Finance"/>
    <s v="Jaipur"/>
    <s v="India"/>
    <n v="5"/>
    <n v="3"/>
    <n v="4"/>
    <n v="5"/>
    <n v="4.25"/>
    <n v="4.25"/>
    <s v="Santhosh&amp;Anudeep"/>
    <s v="3h"/>
    <s v="Job Training"/>
    <d v="2018-05-03T00:00:00"/>
    <d v="2018-05-06T00:00:00"/>
    <s v="Maternity/Parental leave"/>
    <n v="33"/>
    <s v="Lihar"/>
    <s v="Isla"/>
    <s v="George"/>
    <d v="2016-10-05T00:00:00"/>
    <d v="1944-01-30T00:00:00"/>
    <n v="0"/>
    <s v="Good"/>
    <s v="Worst"/>
    <s v="Better"/>
    <s v="Bad"/>
    <s v="Better"/>
  </r>
  <r>
    <n v="1181"/>
    <s v="G Sowmya"/>
    <s v="S5223"/>
    <s v="M"/>
    <n v="60"/>
    <s v="Research and Development"/>
    <s v="Varanasi"/>
    <s v="India"/>
    <n v="2"/>
    <n v="3"/>
    <n v="3"/>
    <n v="5"/>
    <n v="3.25"/>
    <n v="3.25"/>
    <s v="Hemanth&amp;Salomi"/>
    <s v="3h"/>
    <s v="Soft skills Training"/>
    <d v="2018-05-04T00:00:00"/>
    <d v="2018-05-11T00:00:00"/>
    <s v="Maternity/Parental leave"/>
    <n v="37"/>
    <s v="Azim"/>
    <s v="Jacob"/>
    <s v="George"/>
    <d v="2016-10-13T00:00:00"/>
    <d v="1944-02-11T00:00:00"/>
    <n v="0"/>
    <s v="Good"/>
    <s v="Excellent"/>
    <s v="Worst"/>
    <s v="Good"/>
    <s v="Better"/>
  </r>
  <r>
    <n v="1182"/>
    <s v="K Pravalika"/>
    <s v="S5027"/>
    <s v="F"/>
    <n v="41"/>
    <s v="Security and Transport"/>
    <s v="Jaipur"/>
    <s v="India"/>
    <n v="3"/>
    <n v="4"/>
    <n v="3"/>
    <n v="3"/>
    <n v="3.25"/>
    <n v="3.25"/>
    <s v="Hemanth&amp;Salomi"/>
    <s v="3h"/>
    <s v="Soft skills Training"/>
    <d v="2018-05-05T00:00:00"/>
    <d v="2018-05-10T00:00:00"/>
    <s v="Planned leave"/>
    <n v="5"/>
    <s v="Arundathi"/>
    <s v="Jacob"/>
    <s v="George"/>
    <d v="2016-10-21T00:00:00"/>
    <d v="1944-02-23T00:00:00"/>
    <n v="0"/>
    <s v="Worst"/>
    <s v="Excellent"/>
    <s v="Excellent"/>
    <s v="Excellent"/>
    <s v="Bad"/>
  </r>
  <r>
    <n v="1183"/>
    <s v="Jm Soumya"/>
    <s v="S5451"/>
    <s v="F"/>
    <n v="46"/>
    <s v="Product Development"/>
    <s v="Varanasi"/>
    <s v="India"/>
    <n v="3"/>
    <n v="2"/>
    <n v="5"/>
    <n v="2"/>
    <n v="3"/>
    <n v="3"/>
    <s v="Hemanth&amp;Salomi"/>
    <s v="3h"/>
    <s v="Soft skills Training"/>
    <d v="2018-05-06T00:00:00"/>
    <d v="2018-05-11T00:00:00"/>
    <s v="Planned leave"/>
    <n v="5"/>
    <s v="Harika"/>
    <s v="Amelia"/>
    <s v="George"/>
    <d v="2016-10-29T00:00:00"/>
    <d v="1944-03-06T00:00:00"/>
    <n v="0"/>
    <s v="Excellent"/>
    <s v="Worst"/>
    <s v="Good"/>
    <s v="Worst"/>
    <s v="Excellent"/>
  </r>
  <r>
    <n v="1184"/>
    <s v="G Archana"/>
    <s v="S5487"/>
    <s v="M"/>
    <n v="29"/>
    <s v="HR"/>
    <s v="Bhopal"/>
    <s v="India"/>
    <n v="4"/>
    <n v="4"/>
    <n v="3"/>
    <n v="3"/>
    <n v="3.5"/>
    <n v="3.5"/>
    <s v="Hemanth&amp;Salomi"/>
    <s v="3h"/>
    <s v="Soft skills Training"/>
    <d v="2018-05-07T00:00:00"/>
    <d v="2018-05-09T00:00:00"/>
    <s v="Emergency leave"/>
    <n v="2"/>
    <s v="Salomi"/>
    <s v="Harry"/>
    <s v="George"/>
    <d v="2016-11-06T00:00:00"/>
    <d v="1944-03-18T00:00:00"/>
    <n v="0"/>
    <s v="Good"/>
    <s v="Good"/>
    <s v="Bad"/>
    <s v="Good"/>
    <s v="Better"/>
  </r>
  <r>
    <n v="1185"/>
    <s v="P Srilekha"/>
    <s v="S5399"/>
    <s v="M"/>
    <n v="52"/>
    <s v="Infrastructures"/>
    <s v="Kolkata"/>
    <s v="India"/>
    <n v="3"/>
    <n v="3"/>
    <n v="3"/>
    <n v="1"/>
    <n v="2.5"/>
    <n v="2.5"/>
    <s v="Sathish&amp;Azim"/>
    <s v="4h"/>
    <s v="Technical skills Training"/>
    <d v="2018-05-08T00:00:00"/>
    <d v="2018-05-10T00:00:00"/>
    <s v="Maternity/Parental leave"/>
    <n v="32"/>
    <s v="Arundathi"/>
    <s v="Jacob"/>
    <s v="George"/>
    <d v="2016-11-14T00:00:00"/>
    <d v="1944-03-30T00:00:00"/>
    <n v="0"/>
    <s v="Good"/>
    <s v="Bad"/>
    <s v="Excellent"/>
    <s v="Bad"/>
    <s v="Bad"/>
  </r>
  <r>
    <n v="1186"/>
    <s v="S Sailaja"/>
    <s v="S5187"/>
    <s v="M"/>
    <n v="43"/>
    <s v="Product Development"/>
    <s v="Kochi"/>
    <s v="India"/>
    <n v="4"/>
    <n v="4"/>
    <n v="1"/>
    <n v="1"/>
    <n v="2.5"/>
    <n v="2.5"/>
    <s v="Sathish&amp;Azim"/>
    <s v="4h"/>
    <s v="Technical skills Training"/>
    <d v="2018-05-09T00:00:00"/>
    <d v="2018-05-16T00:00:00"/>
    <s v="Planned leave"/>
    <n v="7"/>
    <s v="Harika"/>
    <s v="Amelia"/>
    <s v="George"/>
    <d v="2016-11-22T00:00:00"/>
    <d v="1944-04-11T00:00:00"/>
    <n v="0"/>
    <s v="Bad"/>
    <s v="Excellent"/>
    <s v="Excellent"/>
    <s v="Better"/>
    <s v="Bad"/>
  </r>
  <r>
    <n v="1187"/>
    <s v="M Sathwika"/>
    <s v="S5333"/>
    <s v="M"/>
    <n v="44"/>
    <s v="Research and Development"/>
    <s v="Caracas"/>
    <s v="Venizuela"/>
    <n v="1"/>
    <n v="1"/>
    <n v="4"/>
    <n v="3"/>
    <n v="2.25"/>
    <n v="2.25"/>
    <s v="Sathish&amp;Azim"/>
    <s v="4h"/>
    <s v="Technical skills Training"/>
    <d v="2018-05-10T00:00:00"/>
    <d v="2018-05-13T00:00:00"/>
    <s v="Emergency leave"/>
    <n v="3"/>
    <s v="Aneela"/>
    <s v="Charlie"/>
    <s v="George"/>
    <d v="2016-11-30T00:00:00"/>
    <d v="1944-04-23T00:00:00"/>
    <n v="0"/>
    <s v="Good"/>
    <s v="Bad"/>
    <s v="Worst"/>
    <s v="Good"/>
    <s v="Excellent"/>
  </r>
  <r>
    <n v="1188"/>
    <s v="A Deena"/>
    <s v="S5263"/>
    <s v="F"/>
    <n v="50"/>
    <s v="Accounts and Finance"/>
    <s v="Bhopal"/>
    <s v="India"/>
    <n v="2"/>
    <n v="5"/>
    <n v="5"/>
    <n v="5"/>
    <n v="4.25"/>
    <n v="4.25"/>
    <s v="Santhosh&amp;Anudeep"/>
    <s v="3h"/>
    <s v="Job Training"/>
    <d v="2018-05-11T00:00:00"/>
    <d v="2018-05-18T00:00:00"/>
    <s v="Emergency leave"/>
    <n v="7"/>
    <s v="Sathish"/>
    <s v="Charlie"/>
    <s v="George"/>
    <d v="2016-12-08T00:00:00"/>
    <d v="1944-05-05T00:00:00"/>
    <n v="0"/>
    <s v="Worst"/>
    <s v="Better"/>
    <s v="Good"/>
    <s v="Excellent"/>
    <s v="Worst"/>
  </r>
  <r>
    <n v="1189"/>
    <s v="B Soujanya"/>
    <s v="S5253"/>
    <s v="M"/>
    <n v="39"/>
    <s v="Learning and Development"/>
    <s v="New Delhi"/>
    <s v="India"/>
    <n v="3"/>
    <n v="3"/>
    <n v="1"/>
    <n v="2"/>
    <n v="2.25"/>
    <n v="2.25"/>
    <s v="Sathish&amp;Azim"/>
    <s v="4h"/>
    <s v="Technical skills Training"/>
    <d v="2018-05-12T00:00:00"/>
    <d v="2018-05-18T00:00:00"/>
    <s v="Maternity/Parental leave"/>
    <n v="36"/>
    <s v="Lihar"/>
    <s v="Isla"/>
    <s v="George"/>
    <d v="2016-12-16T00:00:00"/>
    <d v="1944-05-17T00:00:00"/>
    <n v="0"/>
    <s v="Good"/>
    <s v="Worst"/>
    <s v="Excellent"/>
    <s v="Better"/>
    <s v="Worst"/>
  </r>
  <r>
    <n v="1190"/>
    <s v="E Kavya"/>
    <s v="S5196"/>
    <s v="M"/>
    <n v="53"/>
    <s v="IT Services"/>
    <s v="Berlin"/>
    <s v="Germany"/>
    <n v="2"/>
    <n v="3"/>
    <n v="3"/>
    <n v="2"/>
    <n v="2.5"/>
    <n v="2.5"/>
    <s v="Sathish&amp;Azim"/>
    <s v="4h"/>
    <s v="Technical skills Training"/>
    <d v="2018-05-13T00:00:00"/>
    <d v="2018-05-16T00:00:00"/>
    <s v="Planned leave"/>
    <n v="3"/>
    <s v="Aneela"/>
    <s v="Charlie"/>
    <s v="George"/>
    <d v="2016-12-24T00:00:00"/>
    <d v="1944-05-29T00:00:00"/>
    <n v="0"/>
    <s v="Good"/>
    <s v="Worst"/>
    <s v="Good"/>
    <s v="Bad"/>
    <s v="Bad"/>
  </r>
  <r>
    <n v="1191"/>
    <s v="G Tejaswini"/>
    <s v="S5178"/>
    <s v="M"/>
    <n v="59"/>
    <s v="Accounts and Finance"/>
    <s v="Lisboa"/>
    <s v="Portugal"/>
    <n v="5"/>
    <n v="3"/>
    <n v="2"/>
    <n v="3"/>
    <n v="3.25"/>
    <n v="3.25"/>
    <s v="Hemanth&amp;Salomi"/>
    <s v="3h"/>
    <s v="Soft skills Training"/>
    <d v="2018-05-14T00:00:00"/>
    <d v="2018-05-20T00:00:00"/>
    <s v="Planned leave"/>
    <n v="6"/>
    <s v="Rajesh"/>
    <s v="Isla"/>
    <s v="George"/>
    <d v="2017-01-01T00:00:00"/>
    <d v="1944-06-10T00:00:00"/>
    <n v="0"/>
    <s v="Bad"/>
    <s v="Better"/>
    <s v="Good"/>
    <s v="Bad"/>
    <s v="Good"/>
  </r>
  <r>
    <n v="1193"/>
    <s v="M Nilima"/>
    <s v="S5421"/>
    <s v="M"/>
    <n v="46"/>
    <s v="Security and Transport"/>
    <s v="Lisboa"/>
    <s v="Portugal"/>
    <n v="2"/>
    <n v="2"/>
    <n v="3"/>
    <n v="2"/>
    <n v="2.25"/>
    <n v="2.25"/>
    <s v="Sathish&amp;Azim"/>
    <s v="4h"/>
    <s v="Technical skills Training"/>
    <d v="2018-05-15T00:00:00"/>
    <d v="2018-05-16T00:00:00"/>
    <s v="Emergency leave"/>
    <n v="1"/>
    <s v="Harish"/>
    <s v="Amelia"/>
    <s v="George"/>
    <d v="2017-01-09T00:00:00"/>
    <d v="1944-06-22T00:00:00"/>
    <n v="0"/>
    <s v="Excellent"/>
    <s v="Excellent"/>
    <s v="Good"/>
    <s v="Better"/>
    <s v="Worst"/>
  </r>
  <r>
    <n v="1194"/>
    <s v="J Mounika"/>
    <s v="S5164"/>
    <s v="M"/>
    <n v="55"/>
    <s v="Admin Department"/>
    <s v="Kochi"/>
    <s v="India"/>
    <n v="5"/>
    <n v="5"/>
    <n v="5"/>
    <n v="5"/>
    <n v="5"/>
    <n v="5"/>
    <s v="David&amp;Lihar"/>
    <s v="2h"/>
    <s v="Promotional Training"/>
    <d v="2018-05-16T00:00:00"/>
    <d v="2018-05-21T00:00:00"/>
    <s v="Maternity/Parental leave"/>
    <n v="35"/>
    <s v="Lihar"/>
    <s v="Isla"/>
    <s v="George"/>
    <d v="2017-01-17T00:00:00"/>
    <d v="1944-07-04T00:00:00"/>
    <n v="0"/>
    <s v="Good"/>
    <s v="Worst"/>
    <s v="Worst"/>
    <s v="Good"/>
    <s v="Goo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727723-AF06-46ED-B3E4-C8C16C0135A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3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EMPLOYEE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7AD96-4E50-4A84-908A-67B4FCE0E783}">
  <dimension ref="A1:H1194"/>
  <sheetViews>
    <sheetView workbookViewId="0">
      <selection activeCell="C4" sqref="C4"/>
    </sheetView>
  </sheetViews>
  <sheetFormatPr defaultRowHeight="15" x14ac:dyDescent="0.25"/>
  <cols>
    <col min="1" max="1" width="5.85546875" bestFit="1" customWidth="1"/>
    <col min="2" max="2" width="17.7109375" bestFit="1" customWidth="1"/>
    <col min="3" max="3" width="5.85546875" bestFit="1" customWidth="1"/>
    <col min="4" max="4" width="9.85546875" bestFit="1" customWidth="1"/>
    <col min="5" max="5" width="5.42578125" bestFit="1" customWidth="1"/>
    <col min="6" max="6" width="23.5703125" bestFit="1" customWidth="1"/>
    <col min="7" max="7" width="9.7109375" bestFit="1" customWidth="1"/>
    <col min="8" max="8" width="9.28515625" bestFit="1" customWidth="1"/>
  </cols>
  <sheetData>
    <row r="1" spans="1:8" ht="15.75" thickBot="1" x14ac:dyDescent="0.3"/>
    <row r="2" spans="1:8" ht="18.75" x14ac:dyDescent="0.3">
      <c r="A2" s="10" t="s">
        <v>0</v>
      </c>
      <c r="B2" s="11" t="s">
        <v>1</v>
      </c>
      <c r="C2" s="12" t="s">
        <v>2</v>
      </c>
      <c r="D2" s="12" t="s">
        <v>3</v>
      </c>
      <c r="E2" s="12" t="s">
        <v>4</v>
      </c>
      <c r="F2" s="12" t="s">
        <v>5</v>
      </c>
      <c r="G2" s="12" t="s">
        <v>6</v>
      </c>
      <c r="H2" s="12" t="s">
        <v>7</v>
      </c>
    </row>
    <row r="3" spans="1:8" x14ac:dyDescent="0.25">
      <c r="A3" s="13">
        <v>1</v>
      </c>
      <c r="B3" s="13" t="s">
        <v>8</v>
      </c>
      <c r="C3" s="13" t="s">
        <v>9</v>
      </c>
      <c r="D3" s="13" t="s">
        <v>10</v>
      </c>
      <c r="E3" s="13">
        <v>39</v>
      </c>
      <c r="F3" s="13" t="s">
        <v>11</v>
      </c>
      <c r="G3" s="13" t="s">
        <v>12</v>
      </c>
      <c r="H3" s="13" t="s">
        <v>13</v>
      </c>
    </row>
    <row r="4" spans="1:8" x14ac:dyDescent="0.25">
      <c r="A4" s="13">
        <v>2</v>
      </c>
      <c r="B4" s="13" t="s">
        <v>14</v>
      </c>
      <c r="C4" s="13" t="s">
        <v>15</v>
      </c>
      <c r="D4" s="13" t="s">
        <v>16</v>
      </c>
      <c r="E4" s="13">
        <v>45</v>
      </c>
      <c r="F4" s="13" t="s">
        <v>17</v>
      </c>
      <c r="G4" s="13" t="s">
        <v>18</v>
      </c>
      <c r="H4" s="13" t="s">
        <v>13</v>
      </c>
    </row>
    <row r="5" spans="1:8" x14ac:dyDescent="0.25">
      <c r="A5" s="13">
        <v>3</v>
      </c>
      <c r="B5" s="13" t="s">
        <v>19</v>
      </c>
      <c r="C5" s="13" t="s">
        <v>20</v>
      </c>
      <c r="D5" s="13" t="s">
        <v>10</v>
      </c>
      <c r="E5" s="13">
        <v>41</v>
      </c>
      <c r="F5" s="13" t="s">
        <v>21</v>
      </c>
      <c r="G5" s="13" t="s">
        <v>22</v>
      </c>
      <c r="H5" s="13" t="s">
        <v>23</v>
      </c>
    </row>
    <row r="6" spans="1:8" x14ac:dyDescent="0.25">
      <c r="A6" s="13">
        <v>4</v>
      </c>
      <c r="B6" s="13" t="s">
        <v>24</v>
      </c>
      <c r="C6" s="13" t="s">
        <v>25</v>
      </c>
      <c r="D6" s="13" t="s">
        <v>16</v>
      </c>
      <c r="E6" s="13">
        <v>35</v>
      </c>
      <c r="F6" s="13" t="s">
        <v>26</v>
      </c>
      <c r="G6" s="13" t="s">
        <v>27</v>
      </c>
      <c r="H6" s="13" t="s">
        <v>28</v>
      </c>
    </row>
    <row r="7" spans="1:8" x14ac:dyDescent="0.25">
      <c r="A7" s="13">
        <v>5</v>
      </c>
      <c r="B7" s="13" t="s">
        <v>29</v>
      </c>
      <c r="C7" s="13" t="s">
        <v>30</v>
      </c>
      <c r="D7" s="13" t="s">
        <v>16</v>
      </c>
      <c r="E7" s="13">
        <v>35</v>
      </c>
      <c r="F7" s="13" t="s">
        <v>31</v>
      </c>
      <c r="G7" s="13" t="s">
        <v>27</v>
      </c>
      <c r="H7" s="13" t="s">
        <v>28</v>
      </c>
    </row>
    <row r="8" spans="1:8" x14ac:dyDescent="0.25">
      <c r="A8" s="13">
        <v>6</v>
      </c>
      <c r="B8" s="13" t="s">
        <v>32</v>
      </c>
      <c r="C8" s="13" t="s">
        <v>33</v>
      </c>
      <c r="D8" s="13" t="s">
        <v>10</v>
      </c>
      <c r="E8" s="13">
        <v>30</v>
      </c>
      <c r="F8" s="13" t="s">
        <v>17</v>
      </c>
      <c r="G8" s="13" t="s">
        <v>34</v>
      </c>
      <c r="H8" s="13" t="s">
        <v>35</v>
      </c>
    </row>
    <row r="9" spans="1:8" x14ac:dyDescent="0.25">
      <c r="A9" s="13">
        <v>7</v>
      </c>
      <c r="B9" s="13" t="s">
        <v>36</v>
      </c>
      <c r="C9" s="13" t="s">
        <v>37</v>
      </c>
      <c r="D9" s="13" t="s">
        <v>16</v>
      </c>
      <c r="E9" s="13">
        <v>36</v>
      </c>
      <c r="F9" s="13" t="s">
        <v>31</v>
      </c>
      <c r="G9" s="13" t="s">
        <v>12</v>
      </c>
      <c r="H9" s="13" t="s">
        <v>13</v>
      </c>
    </row>
    <row r="10" spans="1:8" x14ac:dyDescent="0.25">
      <c r="A10" s="13">
        <v>8</v>
      </c>
      <c r="B10" s="13" t="s">
        <v>38</v>
      </c>
      <c r="C10" s="13" t="s">
        <v>39</v>
      </c>
      <c r="D10" s="13" t="s">
        <v>16</v>
      </c>
      <c r="E10" s="13">
        <v>26</v>
      </c>
      <c r="F10" s="13" t="s">
        <v>26</v>
      </c>
      <c r="G10" s="13" t="s">
        <v>40</v>
      </c>
      <c r="H10" s="13" t="s">
        <v>23</v>
      </c>
    </row>
    <row r="11" spans="1:8" x14ac:dyDescent="0.25">
      <c r="A11" s="13">
        <v>9</v>
      </c>
      <c r="B11" s="13" t="s">
        <v>41</v>
      </c>
      <c r="C11" s="13" t="s">
        <v>42</v>
      </c>
      <c r="D11" s="13" t="s">
        <v>10</v>
      </c>
      <c r="E11" s="13">
        <v>33</v>
      </c>
      <c r="F11" s="13" t="s">
        <v>31</v>
      </c>
      <c r="G11" s="13" t="s">
        <v>40</v>
      </c>
      <c r="H11" s="13" t="s">
        <v>13</v>
      </c>
    </row>
    <row r="12" spans="1:8" x14ac:dyDescent="0.25">
      <c r="A12" s="13">
        <v>10</v>
      </c>
      <c r="B12" s="13" t="s">
        <v>43</v>
      </c>
      <c r="C12" s="13" t="s">
        <v>44</v>
      </c>
      <c r="D12" s="13" t="s">
        <v>16</v>
      </c>
      <c r="E12" s="13">
        <v>24</v>
      </c>
      <c r="F12" s="13" t="s">
        <v>45</v>
      </c>
      <c r="G12" s="13" t="s">
        <v>40</v>
      </c>
      <c r="H12" s="13" t="s">
        <v>13</v>
      </c>
    </row>
    <row r="13" spans="1:8" x14ac:dyDescent="0.25">
      <c r="A13" s="13">
        <v>11</v>
      </c>
      <c r="B13" s="13" t="s">
        <v>46</v>
      </c>
      <c r="C13" s="13" t="s">
        <v>47</v>
      </c>
      <c r="D13" s="13" t="s">
        <v>16</v>
      </c>
      <c r="E13" s="13">
        <v>27</v>
      </c>
      <c r="F13" s="13" t="s">
        <v>26</v>
      </c>
      <c r="G13" s="13" t="s">
        <v>40</v>
      </c>
      <c r="H13" s="13" t="s">
        <v>13</v>
      </c>
    </row>
    <row r="14" spans="1:8" x14ac:dyDescent="0.25">
      <c r="A14" s="13">
        <v>12</v>
      </c>
      <c r="B14" s="13" t="s">
        <v>48</v>
      </c>
      <c r="C14" s="13" t="s">
        <v>49</v>
      </c>
      <c r="D14" s="13" t="s">
        <v>10</v>
      </c>
      <c r="E14" s="13">
        <v>55</v>
      </c>
      <c r="F14" s="13" t="s">
        <v>31</v>
      </c>
      <c r="G14" s="13" t="s">
        <v>34</v>
      </c>
      <c r="H14" s="13" t="s">
        <v>35</v>
      </c>
    </row>
    <row r="15" spans="1:8" x14ac:dyDescent="0.25">
      <c r="A15" s="13">
        <v>13</v>
      </c>
      <c r="B15" s="13" t="s">
        <v>50</v>
      </c>
      <c r="C15" s="13" t="s">
        <v>51</v>
      </c>
      <c r="D15" s="13" t="s">
        <v>16</v>
      </c>
      <c r="E15" s="13">
        <v>26</v>
      </c>
      <c r="F15" s="13" t="s">
        <v>45</v>
      </c>
      <c r="G15" s="13" t="s">
        <v>52</v>
      </c>
      <c r="H15" s="13" t="s">
        <v>13</v>
      </c>
    </row>
    <row r="16" spans="1:8" x14ac:dyDescent="0.25">
      <c r="A16" s="13">
        <v>14</v>
      </c>
      <c r="B16" s="13" t="s">
        <v>53</v>
      </c>
      <c r="C16" s="13" t="s">
        <v>54</v>
      </c>
      <c r="D16" s="13" t="s">
        <v>10</v>
      </c>
      <c r="E16" s="13">
        <v>41</v>
      </c>
      <c r="F16" s="13" t="s">
        <v>55</v>
      </c>
      <c r="G16" s="13" t="s">
        <v>56</v>
      </c>
      <c r="H16" s="13" t="s">
        <v>13</v>
      </c>
    </row>
    <row r="17" spans="1:8" x14ac:dyDescent="0.25">
      <c r="A17" s="13">
        <v>15</v>
      </c>
      <c r="B17" s="13" t="s">
        <v>57</v>
      </c>
      <c r="C17" s="13" t="s">
        <v>58</v>
      </c>
      <c r="D17" s="13" t="s">
        <v>16</v>
      </c>
      <c r="E17" s="13">
        <v>48</v>
      </c>
      <c r="F17" s="13" t="s">
        <v>45</v>
      </c>
      <c r="G17" s="13" t="s">
        <v>59</v>
      </c>
      <c r="H17" s="13" t="s">
        <v>13</v>
      </c>
    </row>
    <row r="18" spans="1:8" x14ac:dyDescent="0.25">
      <c r="A18" s="13">
        <v>16</v>
      </c>
      <c r="B18" s="13" t="s">
        <v>60</v>
      </c>
      <c r="C18" s="13" t="s">
        <v>61</v>
      </c>
      <c r="D18" s="13" t="s">
        <v>10</v>
      </c>
      <c r="E18" s="13">
        <v>25</v>
      </c>
      <c r="F18" s="13" t="s">
        <v>62</v>
      </c>
      <c r="G18" s="13" t="s">
        <v>63</v>
      </c>
      <c r="H18" s="13" t="s">
        <v>13</v>
      </c>
    </row>
    <row r="19" spans="1:8" x14ac:dyDescent="0.25">
      <c r="A19" s="13">
        <v>17</v>
      </c>
      <c r="B19" s="13" t="s">
        <v>64</v>
      </c>
      <c r="C19" s="13" t="s">
        <v>65</v>
      </c>
      <c r="D19" s="13" t="s">
        <v>10</v>
      </c>
      <c r="E19" s="13">
        <v>21</v>
      </c>
      <c r="F19" s="13" t="s">
        <v>21</v>
      </c>
      <c r="G19" s="13" t="s">
        <v>66</v>
      </c>
      <c r="H19" s="13" t="s">
        <v>13</v>
      </c>
    </row>
    <row r="20" spans="1:8" x14ac:dyDescent="0.25">
      <c r="A20" s="13">
        <v>18</v>
      </c>
      <c r="B20" s="13" t="s">
        <v>67</v>
      </c>
      <c r="C20" s="13" t="s">
        <v>68</v>
      </c>
      <c r="D20" s="13" t="s">
        <v>10</v>
      </c>
      <c r="E20" s="13">
        <v>32</v>
      </c>
      <c r="F20" s="13" t="s">
        <v>45</v>
      </c>
      <c r="G20" s="13" t="s">
        <v>22</v>
      </c>
      <c r="H20" s="13" t="s">
        <v>23</v>
      </c>
    </row>
    <row r="21" spans="1:8" x14ac:dyDescent="0.25">
      <c r="A21" s="13">
        <v>19</v>
      </c>
      <c r="B21" s="13" t="s">
        <v>69</v>
      </c>
      <c r="C21" s="13" t="s">
        <v>70</v>
      </c>
      <c r="D21" s="13" t="s">
        <v>10</v>
      </c>
      <c r="E21" s="13">
        <v>46</v>
      </c>
      <c r="F21" s="13" t="s">
        <v>55</v>
      </c>
      <c r="G21" s="13" t="s">
        <v>40</v>
      </c>
      <c r="H21" s="13" t="s">
        <v>13</v>
      </c>
    </row>
    <row r="22" spans="1:8" x14ac:dyDescent="0.25">
      <c r="A22" s="13">
        <v>20</v>
      </c>
      <c r="B22" s="13" t="s">
        <v>71</v>
      </c>
      <c r="C22" s="13" t="s">
        <v>72</v>
      </c>
      <c r="D22" s="13" t="s">
        <v>16</v>
      </c>
      <c r="E22" s="13">
        <v>41</v>
      </c>
      <c r="F22" s="13" t="s">
        <v>31</v>
      </c>
      <c r="G22" s="13" t="s">
        <v>34</v>
      </c>
      <c r="H22" s="13" t="s">
        <v>35</v>
      </c>
    </row>
    <row r="23" spans="1:8" x14ac:dyDescent="0.25">
      <c r="A23" s="13">
        <v>21</v>
      </c>
      <c r="B23" s="13" t="s">
        <v>73</v>
      </c>
      <c r="C23" s="13" t="s">
        <v>74</v>
      </c>
      <c r="D23" s="13" t="s">
        <v>16</v>
      </c>
      <c r="E23" s="13">
        <v>44</v>
      </c>
      <c r="F23" s="13" t="s">
        <v>45</v>
      </c>
      <c r="G23" s="13" t="s">
        <v>40</v>
      </c>
      <c r="H23" s="13" t="s">
        <v>13</v>
      </c>
    </row>
    <row r="24" spans="1:8" x14ac:dyDescent="0.25">
      <c r="A24" s="13">
        <v>22</v>
      </c>
      <c r="B24" s="13" t="s">
        <v>75</v>
      </c>
      <c r="C24" s="13" t="s">
        <v>76</v>
      </c>
      <c r="D24" s="13" t="s">
        <v>10</v>
      </c>
      <c r="E24" s="13">
        <v>59</v>
      </c>
      <c r="F24" s="13" t="s">
        <v>62</v>
      </c>
      <c r="G24" s="13" t="s">
        <v>63</v>
      </c>
      <c r="H24" s="13" t="s">
        <v>13</v>
      </c>
    </row>
    <row r="25" spans="1:8" x14ac:dyDescent="0.25">
      <c r="A25" s="13">
        <v>23</v>
      </c>
      <c r="B25" s="13" t="s">
        <v>77</v>
      </c>
      <c r="C25" s="13" t="s">
        <v>78</v>
      </c>
      <c r="D25" s="13" t="s">
        <v>10</v>
      </c>
      <c r="E25" s="13">
        <v>58</v>
      </c>
      <c r="F25" s="13" t="s">
        <v>11</v>
      </c>
      <c r="G25" s="13" t="s">
        <v>79</v>
      </c>
      <c r="H25" s="13" t="s">
        <v>80</v>
      </c>
    </row>
    <row r="26" spans="1:8" x14ac:dyDescent="0.25">
      <c r="A26" s="13">
        <v>24</v>
      </c>
      <c r="B26" s="13" t="s">
        <v>81</v>
      </c>
      <c r="C26" s="13" t="s">
        <v>82</v>
      </c>
      <c r="D26" s="13" t="s">
        <v>16</v>
      </c>
      <c r="E26" s="13">
        <v>37</v>
      </c>
      <c r="F26" s="13" t="s">
        <v>26</v>
      </c>
      <c r="G26" s="13" t="s">
        <v>27</v>
      </c>
      <c r="H26" s="13" t="s">
        <v>28</v>
      </c>
    </row>
    <row r="27" spans="1:8" x14ac:dyDescent="0.25">
      <c r="A27" s="13">
        <v>25</v>
      </c>
      <c r="B27" s="13" t="s">
        <v>83</v>
      </c>
      <c r="C27" s="13" t="s">
        <v>84</v>
      </c>
      <c r="D27" s="13" t="s">
        <v>10</v>
      </c>
      <c r="E27" s="13">
        <v>21</v>
      </c>
      <c r="F27" s="13" t="s">
        <v>62</v>
      </c>
      <c r="G27" s="13" t="s">
        <v>34</v>
      </c>
      <c r="H27" s="13" t="s">
        <v>35</v>
      </c>
    </row>
    <row r="28" spans="1:8" x14ac:dyDescent="0.25">
      <c r="A28" s="13">
        <v>26</v>
      </c>
      <c r="B28" s="13" t="s">
        <v>85</v>
      </c>
      <c r="C28" s="13" t="s">
        <v>86</v>
      </c>
      <c r="D28" s="13" t="s">
        <v>16</v>
      </c>
      <c r="E28" s="13">
        <v>59</v>
      </c>
      <c r="F28" s="13" t="s">
        <v>62</v>
      </c>
      <c r="G28" s="13" t="s">
        <v>27</v>
      </c>
      <c r="H28" s="13" t="s">
        <v>28</v>
      </c>
    </row>
    <row r="29" spans="1:8" x14ac:dyDescent="0.25">
      <c r="A29" s="13">
        <v>27</v>
      </c>
      <c r="B29" s="13" t="s">
        <v>87</v>
      </c>
      <c r="C29" s="13" t="s">
        <v>88</v>
      </c>
      <c r="D29" s="13" t="s">
        <v>16</v>
      </c>
      <c r="E29" s="13">
        <v>29</v>
      </c>
      <c r="F29" s="13" t="s">
        <v>55</v>
      </c>
      <c r="G29" s="13" t="s">
        <v>22</v>
      </c>
      <c r="H29" s="13" t="s">
        <v>23</v>
      </c>
    </row>
    <row r="30" spans="1:8" x14ac:dyDescent="0.25">
      <c r="A30" s="13">
        <v>28</v>
      </c>
      <c r="B30" s="13" t="s">
        <v>89</v>
      </c>
      <c r="C30" s="13" t="s">
        <v>90</v>
      </c>
      <c r="D30" s="13" t="s">
        <v>10</v>
      </c>
      <c r="E30" s="13">
        <v>40</v>
      </c>
      <c r="F30" s="13" t="s">
        <v>91</v>
      </c>
      <c r="G30" s="13" t="s">
        <v>22</v>
      </c>
      <c r="H30" s="13" t="s">
        <v>23</v>
      </c>
    </row>
    <row r="31" spans="1:8" x14ac:dyDescent="0.25">
      <c r="A31" s="13">
        <v>29</v>
      </c>
      <c r="B31" s="13" t="s">
        <v>92</v>
      </c>
      <c r="C31" s="13" t="s">
        <v>93</v>
      </c>
      <c r="D31" s="13" t="s">
        <v>10</v>
      </c>
      <c r="E31" s="13">
        <v>52</v>
      </c>
      <c r="F31" s="13" t="s">
        <v>62</v>
      </c>
      <c r="G31" s="13" t="s">
        <v>59</v>
      </c>
      <c r="H31" s="13" t="s">
        <v>13</v>
      </c>
    </row>
    <row r="32" spans="1:8" x14ac:dyDescent="0.25">
      <c r="A32" s="13">
        <v>30</v>
      </c>
      <c r="B32" s="13" t="s">
        <v>94</v>
      </c>
      <c r="C32" s="13" t="s">
        <v>95</v>
      </c>
      <c r="D32" s="13" t="s">
        <v>16</v>
      </c>
      <c r="E32" s="13">
        <v>47</v>
      </c>
      <c r="F32" s="13" t="s">
        <v>96</v>
      </c>
      <c r="G32" s="13" t="s">
        <v>97</v>
      </c>
      <c r="H32" s="13" t="s">
        <v>98</v>
      </c>
    </row>
    <row r="33" spans="1:8" x14ac:dyDescent="0.25">
      <c r="A33" s="13">
        <v>31</v>
      </c>
      <c r="B33" s="13" t="s">
        <v>99</v>
      </c>
      <c r="C33" s="13" t="s">
        <v>100</v>
      </c>
      <c r="D33" s="13" t="s">
        <v>10</v>
      </c>
      <c r="E33" s="13">
        <v>27</v>
      </c>
      <c r="F33" s="13" t="s">
        <v>31</v>
      </c>
      <c r="G33" s="13" t="s">
        <v>27</v>
      </c>
      <c r="H33" s="13" t="s">
        <v>28</v>
      </c>
    </row>
    <row r="34" spans="1:8" x14ac:dyDescent="0.25">
      <c r="A34" s="13">
        <v>32</v>
      </c>
      <c r="B34" s="13" t="s">
        <v>101</v>
      </c>
      <c r="C34" s="13" t="s">
        <v>102</v>
      </c>
      <c r="D34" s="13" t="s">
        <v>16</v>
      </c>
      <c r="E34" s="13">
        <v>33</v>
      </c>
      <c r="F34" s="13" t="s">
        <v>31</v>
      </c>
      <c r="G34" s="13" t="s">
        <v>18</v>
      </c>
      <c r="H34" s="13" t="s">
        <v>13</v>
      </c>
    </row>
    <row r="35" spans="1:8" x14ac:dyDescent="0.25">
      <c r="A35" s="13">
        <v>33</v>
      </c>
      <c r="B35" s="13" t="s">
        <v>103</v>
      </c>
      <c r="C35" s="13" t="s">
        <v>104</v>
      </c>
      <c r="D35" s="13" t="s">
        <v>16</v>
      </c>
      <c r="E35" s="13">
        <v>34</v>
      </c>
      <c r="F35" s="13" t="s">
        <v>91</v>
      </c>
      <c r="G35" s="13" t="s">
        <v>105</v>
      </c>
      <c r="H35" s="13" t="s">
        <v>13</v>
      </c>
    </row>
    <row r="36" spans="1:8" x14ac:dyDescent="0.25">
      <c r="A36" s="13">
        <v>34</v>
      </c>
      <c r="B36" s="13" t="s">
        <v>106</v>
      </c>
      <c r="C36" s="13" t="s">
        <v>107</v>
      </c>
      <c r="D36" s="13" t="s">
        <v>10</v>
      </c>
      <c r="E36" s="13">
        <v>59</v>
      </c>
      <c r="F36" s="13" t="s">
        <v>96</v>
      </c>
      <c r="G36" s="13" t="s">
        <v>34</v>
      </c>
      <c r="H36" s="13" t="s">
        <v>35</v>
      </c>
    </row>
    <row r="37" spans="1:8" x14ac:dyDescent="0.25">
      <c r="A37" s="13">
        <v>35</v>
      </c>
      <c r="B37" s="13" t="s">
        <v>64</v>
      </c>
      <c r="C37" s="13" t="s">
        <v>108</v>
      </c>
      <c r="D37" s="13" t="s">
        <v>10</v>
      </c>
      <c r="E37" s="13">
        <v>55</v>
      </c>
      <c r="F37" s="13" t="s">
        <v>31</v>
      </c>
      <c r="G37" s="13" t="s">
        <v>109</v>
      </c>
      <c r="H37" s="13" t="s">
        <v>13</v>
      </c>
    </row>
    <row r="38" spans="1:8" x14ac:dyDescent="0.25">
      <c r="A38" s="13">
        <v>36</v>
      </c>
      <c r="B38" s="13" t="s">
        <v>110</v>
      </c>
      <c r="C38" s="13" t="s">
        <v>111</v>
      </c>
      <c r="D38" s="13" t="s">
        <v>10</v>
      </c>
      <c r="E38" s="13">
        <v>24</v>
      </c>
      <c r="F38" s="13" t="s">
        <v>26</v>
      </c>
      <c r="G38" s="13" t="s">
        <v>109</v>
      </c>
      <c r="H38" s="13" t="s">
        <v>13</v>
      </c>
    </row>
    <row r="39" spans="1:8" x14ac:dyDescent="0.25">
      <c r="A39" s="13">
        <v>37</v>
      </c>
      <c r="B39" s="13" t="s">
        <v>112</v>
      </c>
      <c r="C39" s="13" t="s">
        <v>113</v>
      </c>
      <c r="D39" s="13" t="s">
        <v>16</v>
      </c>
      <c r="E39" s="13">
        <v>48</v>
      </c>
      <c r="F39" s="13" t="s">
        <v>91</v>
      </c>
      <c r="G39" s="13" t="s">
        <v>22</v>
      </c>
      <c r="H39" s="13" t="s">
        <v>23</v>
      </c>
    </row>
    <row r="40" spans="1:8" x14ac:dyDescent="0.25">
      <c r="A40" s="13">
        <v>38</v>
      </c>
      <c r="B40" s="13" t="s">
        <v>114</v>
      </c>
      <c r="C40" s="13" t="s">
        <v>115</v>
      </c>
      <c r="D40" s="13" t="s">
        <v>10</v>
      </c>
      <c r="E40" s="13">
        <v>52</v>
      </c>
      <c r="F40" s="13" t="s">
        <v>26</v>
      </c>
      <c r="G40" s="13" t="s">
        <v>63</v>
      </c>
      <c r="H40" s="13" t="s">
        <v>13</v>
      </c>
    </row>
    <row r="41" spans="1:8" x14ac:dyDescent="0.25">
      <c r="A41" s="13">
        <v>39</v>
      </c>
      <c r="B41" s="13" t="s">
        <v>116</v>
      </c>
      <c r="C41" s="13" t="s">
        <v>117</v>
      </c>
      <c r="D41" s="13" t="s">
        <v>16</v>
      </c>
      <c r="E41" s="13">
        <v>25</v>
      </c>
      <c r="F41" s="13" t="s">
        <v>45</v>
      </c>
      <c r="G41" s="13" t="s">
        <v>118</v>
      </c>
      <c r="H41" s="13" t="s">
        <v>13</v>
      </c>
    </row>
    <row r="42" spans="1:8" x14ac:dyDescent="0.25">
      <c r="A42" s="13">
        <v>40</v>
      </c>
      <c r="B42" s="13" t="s">
        <v>119</v>
      </c>
      <c r="C42" s="13" t="s">
        <v>120</v>
      </c>
      <c r="D42" s="13" t="s">
        <v>16</v>
      </c>
      <c r="E42" s="13">
        <v>47</v>
      </c>
      <c r="F42" s="13" t="s">
        <v>96</v>
      </c>
      <c r="G42" s="13" t="s">
        <v>121</v>
      </c>
      <c r="H42" s="13" t="s">
        <v>13</v>
      </c>
    </row>
    <row r="43" spans="1:8" x14ac:dyDescent="0.25">
      <c r="A43" s="13">
        <v>41</v>
      </c>
      <c r="B43" s="13" t="s">
        <v>122</v>
      </c>
      <c r="C43" s="13" t="s">
        <v>123</v>
      </c>
      <c r="D43" s="13" t="s">
        <v>16</v>
      </c>
      <c r="E43" s="13">
        <v>39</v>
      </c>
      <c r="F43" s="13" t="s">
        <v>21</v>
      </c>
      <c r="G43" s="13" t="s">
        <v>27</v>
      </c>
      <c r="H43" s="13" t="s">
        <v>28</v>
      </c>
    </row>
    <row r="44" spans="1:8" x14ac:dyDescent="0.25">
      <c r="A44" s="13">
        <v>42</v>
      </c>
      <c r="B44" s="13" t="s">
        <v>124</v>
      </c>
      <c r="C44" s="13" t="s">
        <v>125</v>
      </c>
      <c r="D44" s="13" t="s">
        <v>10</v>
      </c>
      <c r="E44" s="13">
        <v>24</v>
      </c>
      <c r="F44" s="13" t="s">
        <v>26</v>
      </c>
      <c r="G44" s="13" t="s">
        <v>126</v>
      </c>
      <c r="H44" s="13" t="s">
        <v>80</v>
      </c>
    </row>
    <row r="45" spans="1:8" x14ac:dyDescent="0.25">
      <c r="A45" s="13">
        <v>43</v>
      </c>
      <c r="B45" s="13" t="s">
        <v>127</v>
      </c>
      <c r="C45" s="13" t="s">
        <v>128</v>
      </c>
      <c r="D45" s="13" t="s">
        <v>16</v>
      </c>
      <c r="E45" s="13">
        <v>32</v>
      </c>
      <c r="F45" s="13" t="s">
        <v>17</v>
      </c>
      <c r="G45" s="13" t="s">
        <v>105</v>
      </c>
      <c r="H45" s="13" t="s">
        <v>13</v>
      </c>
    </row>
    <row r="46" spans="1:8" x14ac:dyDescent="0.25">
      <c r="A46" s="13">
        <v>44</v>
      </c>
      <c r="B46" s="13" t="s">
        <v>129</v>
      </c>
      <c r="C46" s="13" t="s">
        <v>130</v>
      </c>
      <c r="D46" s="13" t="s">
        <v>10</v>
      </c>
      <c r="E46" s="13">
        <v>40</v>
      </c>
      <c r="F46" s="13" t="s">
        <v>17</v>
      </c>
      <c r="G46" s="13" t="s">
        <v>131</v>
      </c>
      <c r="H46" s="13" t="s">
        <v>132</v>
      </c>
    </row>
    <row r="47" spans="1:8" x14ac:dyDescent="0.25">
      <c r="A47" s="13">
        <v>45</v>
      </c>
      <c r="B47" s="13" t="s">
        <v>133</v>
      </c>
      <c r="C47" s="13" t="s">
        <v>134</v>
      </c>
      <c r="D47" s="13" t="s">
        <v>16</v>
      </c>
      <c r="E47" s="13">
        <v>52</v>
      </c>
      <c r="F47" s="13" t="s">
        <v>31</v>
      </c>
      <c r="G47" s="13" t="s">
        <v>66</v>
      </c>
      <c r="H47" s="13" t="s">
        <v>13</v>
      </c>
    </row>
    <row r="48" spans="1:8" x14ac:dyDescent="0.25">
      <c r="A48" s="13">
        <v>46</v>
      </c>
      <c r="B48" s="13" t="s">
        <v>135</v>
      </c>
      <c r="C48" s="13" t="s">
        <v>136</v>
      </c>
      <c r="D48" s="13" t="s">
        <v>16</v>
      </c>
      <c r="E48" s="13">
        <v>60</v>
      </c>
      <c r="F48" s="13" t="s">
        <v>26</v>
      </c>
      <c r="G48" s="13" t="s">
        <v>12</v>
      </c>
      <c r="H48" s="13" t="s">
        <v>13</v>
      </c>
    </row>
    <row r="49" spans="1:8" x14ac:dyDescent="0.25">
      <c r="A49" s="13">
        <v>47</v>
      </c>
      <c r="B49" s="13" t="s">
        <v>137</v>
      </c>
      <c r="C49" s="13" t="s">
        <v>138</v>
      </c>
      <c r="D49" s="13" t="s">
        <v>16</v>
      </c>
      <c r="E49" s="13">
        <v>40</v>
      </c>
      <c r="F49" s="13" t="s">
        <v>17</v>
      </c>
      <c r="G49" s="13" t="s">
        <v>12</v>
      </c>
      <c r="H49" s="13" t="s">
        <v>13</v>
      </c>
    </row>
    <row r="50" spans="1:8" x14ac:dyDescent="0.25">
      <c r="A50" s="13">
        <v>48</v>
      </c>
      <c r="B50" s="13" t="s">
        <v>139</v>
      </c>
      <c r="C50" s="13" t="s">
        <v>140</v>
      </c>
      <c r="D50" s="13" t="s">
        <v>10</v>
      </c>
      <c r="E50" s="13">
        <v>41</v>
      </c>
      <c r="F50" s="13" t="s">
        <v>45</v>
      </c>
      <c r="G50" s="13" t="s">
        <v>40</v>
      </c>
      <c r="H50" s="13" t="s">
        <v>13</v>
      </c>
    </row>
    <row r="51" spans="1:8" x14ac:dyDescent="0.25">
      <c r="A51" s="13">
        <v>49</v>
      </c>
      <c r="B51" s="13" t="s">
        <v>141</v>
      </c>
      <c r="C51" s="13" t="s">
        <v>142</v>
      </c>
      <c r="D51" s="13" t="s">
        <v>16</v>
      </c>
      <c r="E51" s="13">
        <v>46</v>
      </c>
      <c r="F51" s="13" t="s">
        <v>31</v>
      </c>
      <c r="G51" s="13" t="s">
        <v>118</v>
      </c>
      <c r="H51" s="13" t="s">
        <v>13</v>
      </c>
    </row>
    <row r="52" spans="1:8" x14ac:dyDescent="0.25">
      <c r="A52" s="13">
        <v>50</v>
      </c>
      <c r="B52" s="13" t="s">
        <v>143</v>
      </c>
      <c r="C52" s="13" t="s">
        <v>144</v>
      </c>
      <c r="D52" s="13" t="s">
        <v>10</v>
      </c>
      <c r="E52" s="13">
        <v>54</v>
      </c>
      <c r="F52" s="13" t="s">
        <v>21</v>
      </c>
      <c r="G52" s="13" t="s">
        <v>79</v>
      </c>
      <c r="H52" s="13" t="s">
        <v>80</v>
      </c>
    </row>
    <row r="53" spans="1:8" x14ac:dyDescent="0.25">
      <c r="A53" s="13">
        <v>51</v>
      </c>
      <c r="B53" s="13" t="s">
        <v>145</v>
      </c>
      <c r="C53" s="13" t="s">
        <v>146</v>
      </c>
      <c r="D53" s="13" t="s">
        <v>16</v>
      </c>
      <c r="E53" s="13">
        <v>35</v>
      </c>
      <c r="F53" s="13" t="s">
        <v>11</v>
      </c>
      <c r="G53" s="13" t="s">
        <v>22</v>
      </c>
      <c r="H53" s="13" t="s">
        <v>23</v>
      </c>
    </row>
    <row r="54" spans="1:8" x14ac:dyDescent="0.25">
      <c r="A54" s="13">
        <v>52</v>
      </c>
      <c r="B54" s="13" t="s">
        <v>147</v>
      </c>
      <c r="C54" s="13" t="s">
        <v>148</v>
      </c>
      <c r="D54" s="13" t="s">
        <v>10</v>
      </c>
      <c r="E54" s="13">
        <v>56</v>
      </c>
      <c r="F54" s="13" t="s">
        <v>62</v>
      </c>
      <c r="G54" s="13" t="s">
        <v>22</v>
      </c>
      <c r="H54" s="13" t="s">
        <v>23</v>
      </c>
    </row>
    <row r="55" spans="1:8" x14ac:dyDescent="0.25">
      <c r="A55" s="13">
        <v>53</v>
      </c>
      <c r="B55" s="13" t="s">
        <v>149</v>
      </c>
      <c r="C55" s="13" t="s">
        <v>150</v>
      </c>
      <c r="D55" s="13" t="s">
        <v>16</v>
      </c>
      <c r="E55" s="13">
        <v>42</v>
      </c>
      <c r="F55" s="13" t="s">
        <v>21</v>
      </c>
      <c r="G55" s="13" t="s">
        <v>109</v>
      </c>
      <c r="H55" s="13" t="s">
        <v>13</v>
      </c>
    </row>
    <row r="56" spans="1:8" x14ac:dyDescent="0.25">
      <c r="A56" s="13">
        <v>54</v>
      </c>
      <c r="B56" s="13" t="s">
        <v>151</v>
      </c>
      <c r="C56" s="13" t="s">
        <v>152</v>
      </c>
      <c r="D56" s="13" t="s">
        <v>10</v>
      </c>
      <c r="E56" s="13">
        <v>32</v>
      </c>
      <c r="F56" s="13" t="s">
        <v>17</v>
      </c>
      <c r="G56" s="13" t="s">
        <v>40</v>
      </c>
      <c r="H56" s="13" t="s">
        <v>13</v>
      </c>
    </row>
    <row r="57" spans="1:8" x14ac:dyDescent="0.25">
      <c r="A57" s="13">
        <v>55</v>
      </c>
      <c r="B57" s="13" t="s">
        <v>153</v>
      </c>
      <c r="C57" s="13" t="s">
        <v>154</v>
      </c>
      <c r="D57" s="13" t="s">
        <v>16</v>
      </c>
      <c r="E57" s="13">
        <v>54</v>
      </c>
      <c r="F57" s="13" t="s">
        <v>11</v>
      </c>
      <c r="G57" s="13" t="s">
        <v>22</v>
      </c>
      <c r="H57" s="13" t="s">
        <v>23</v>
      </c>
    </row>
    <row r="58" spans="1:8" x14ac:dyDescent="0.25">
      <c r="A58" s="13">
        <v>56</v>
      </c>
      <c r="B58" s="13" t="s">
        <v>155</v>
      </c>
      <c r="C58" s="13" t="s">
        <v>156</v>
      </c>
      <c r="D58" s="13" t="s">
        <v>10</v>
      </c>
      <c r="E58" s="13">
        <v>51</v>
      </c>
      <c r="F58" s="13" t="s">
        <v>55</v>
      </c>
      <c r="G58" s="13" t="s">
        <v>52</v>
      </c>
      <c r="H58" s="13" t="s">
        <v>13</v>
      </c>
    </row>
    <row r="59" spans="1:8" x14ac:dyDescent="0.25">
      <c r="A59" s="13">
        <v>57</v>
      </c>
      <c r="B59" s="13" t="s">
        <v>157</v>
      </c>
      <c r="C59" s="13" t="s">
        <v>158</v>
      </c>
      <c r="D59" s="13" t="s">
        <v>10</v>
      </c>
      <c r="E59" s="13">
        <v>30</v>
      </c>
      <c r="F59" s="13" t="s">
        <v>91</v>
      </c>
      <c r="G59" s="13" t="s">
        <v>40</v>
      </c>
      <c r="H59" s="13" t="s">
        <v>13</v>
      </c>
    </row>
    <row r="60" spans="1:8" x14ac:dyDescent="0.25">
      <c r="A60" s="13">
        <v>58</v>
      </c>
      <c r="B60" s="13" t="s">
        <v>159</v>
      </c>
      <c r="C60" s="13" t="s">
        <v>160</v>
      </c>
      <c r="D60" s="13" t="s">
        <v>10</v>
      </c>
      <c r="E60" s="13">
        <v>58</v>
      </c>
      <c r="F60" s="13" t="s">
        <v>31</v>
      </c>
      <c r="G60" s="13" t="s">
        <v>161</v>
      </c>
      <c r="H60" s="13" t="s">
        <v>13</v>
      </c>
    </row>
    <row r="61" spans="1:8" x14ac:dyDescent="0.25">
      <c r="A61" s="13">
        <v>59</v>
      </c>
      <c r="B61" s="13" t="s">
        <v>162</v>
      </c>
      <c r="C61" s="13" t="s">
        <v>163</v>
      </c>
      <c r="D61" s="13" t="s">
        <v>16</v>
      </c>
      <c r="E61" s="13">
        <v>48</v>
      </c>
      <c r="F61" s="13" t="s">
        <v>45</v>
      </c>
      <c r="G61" s="13" t="s">
        <v>131</v>
      </c>
      <c r="H61" s="13" t="s">
        <v>132</v>
      </c>
    </row>
    <row r="62" spans="1:8" x14ac:dyDescent="0.25">
      <c r="A62" s="13">
        <v>60</v>
      </c>
      <c r="B62" s="13" t="s">
        <v>164</v>
      </c>
      <c r="C62" s="13" t="s">
        <v>165</v>
      </c>
      <c r="D62" s="13" t="s">
        <v>16</v>
      </c>
      <c r="E62" s="13">
        <v>43</v>
      </c>
      <c r="F62" s="13" t="s">
        <v>55</v>
      </c>
      <c r="G62" s="13" t="s">
        <v>131</v>
      </c>
      <c r="H62" s="13" t="s">
        <v>132</v>
      </c>
    </row>
    <row r="63" spans="1:8" x14ac:dyDescent="0.25">
      <c r="A63" s="13">
        <v>61</v>
      </c>
      <c r="B63" s="13" t="s">
        <v>166</v>
      </c>
      <c r="C63" s="13" t="s">
        <v>167</v>
      </c>
      <c r="D63" s="13" t="s">
        <v>16</v>
      </c>
      <c r="E63" s="13">
        <v>27</v>
      </c>
      <c r="F63" s="13" t="s">
        <v>96</v>
      </c>
      <c r="G63" s="13" t="s">
        <v>34</v>
      </c>
      <c r="H63" s="13" t="s">
        <v>35</v>
      </c>
    </row>
    <row r="64" spans="1:8" x14ac:dyDescent="0.25">
      <c r="A64" s="13">
        <v>62</v>
      </c>
      <c r="B64" s="13" t="s">
        <v>168</v>
      </c>
      <c r="C64" s="13" t="s">
        <v>169</v>
      </c>
      <c r="D64" s="13" t="s">
        <v>16</v>
      </c>
      <c r="E64" s="13">
        <v>47</v>
      </c>
      <c r="F64" s="13" t="s">
        <v>31</v>
      </c>
      <c r="G64" s="13" t="s">
        <v>40</v>
      </c>
      <c r="H64" s="13" t="s">
        <v>13</v>
      </c>
    </row>
    <row r="65" spans="1:8" x14ac:dyDescent="0.25">
      <c r="A65" s="13">
        <v>63</v>
      </c>
      <c r="B65" s="13" t="s">
        <v>170</v>
      </c>
      <c r="C65" s="13" t="s">
        <v>171</v>
      </c>
      <c r="D65" s="13" t="s">
        <v>10</v>
      </c>
      <c r="E65" s="13">
        <v>45</v>
      </c>
      <c r="F65" s="13" t="s">
        <v>21</v>
      </c>
      <c r="G65" s="13" t="s">
        <v>40</v>
      </c>
      <c r="H65" s="13" t="s">
        <v>13</v>
      </c>
    </row>
    <row r="66" spans="1:8" x14ac:dyDescent="0.25">
      <c r="A66" s="13">
        <v>64</v>
      </c>
      <c r="B66" s="13" t="s">
        <v>172</v>
      </c>
      <c r="C66" s="13" t="s">
        <v>173</v>
      </c>
      <c r="D66" s="13" t="s">
        <v>16</v>
      </c>
      <c r="E66" s="13">
        <v>32</v>
      </c>
      <c r="F66" s="13" t="s">
        <v>96</v>
      </c>
      <c r="G66" s="13" t="s">
        <v>126</v>
      </c>
      <c r="H66" s="13" t="s">
        <v>80</v>
      </c>
    </row>
    <row r="67" spans="1:8" x14ac:dyDescent="0.25">
      <c r="A67" s="13">
        <v>65</v>
      </c>
      <c r="B67" s="13" t="s">
        <v>174</v>
      </c>
      <c r="C67" s="13" t="s">
        <v>175</v>
      </c>
      <c r="D67" s="13" t="s">
        <v>16</v>
      </c>
      <c r="E67" s="13">
        <v>40</v>
      </c>
      <c r="F67" s="13" t="s">
        <v>11</v>
      </c>
      <c r="G67" s="13" t="s">
        <v>131</v>
      </c>
      <c r="H67" s="13" t="s">
        <v>132</v>
      </c>
    </row>
    <row r="68" spans="1:8" x14ac:dyDescent="0.25">
      <c r="A68" s="13">
        <v>66</v>
      </c>
      <c r="B68" s="13" t="s">
        <v>176</v>
      </c>
      <c r="C68" s="13" t="s">
        <v>177</v>
      </c>
      <c r="D68" s="13" t="s">
        <v>16</v>
      </c>
      <c r="E68" s="13">
        <v>60</v>
      </c>
      <c r="F68" s="13" t="s">
        <v>62</v>
      </c>
      <c r="G68" s="13" t="s">
        <v>34</v>
      </c>
      <c r="H68" s="13" t="s">
        <v>35</v>
      </c>
    </row>
    <row r="69" spans="1:8" x14ac:dyDescent="0.25">
      <c r="A69" s="13">
        <v>67</v>
      </c>
      <c r="B69" s="13" t="s">
        <v>178</v>
      </c>
      <c r="C69" s="13" t="s">
        <v>179</v>
      </c>
      <c r="D69" s="13" t="s">
        <v>16</v>
      </c>
      <c r="E69" s="13">
        <v>23</v>
      </c>
      <c r="F69" s="13" t="s">
        <v>17</v>
      </c>
      <c r="G69" s="13" t="s">
        <v>22</v>
      </c>
      <c r="H69" s="13" t="s">
        <v>23</v>
      </c>
    </row>
    <row r="70" spans="1:8" x14ac:dyDescent="0.25">
      <c r="A70" s="13">
        <v>68</v>
      </c>
      <c r="B70" s="13" t="s">
        <v>180</v>
      </c>
      <c r="C70" s="13" t="s">
        <v>181</v>
      </c>
      <c r="D70" s="13" t="s">
        <v>10</v>
      </c>
      <c r="E70" s="13">
        <v>51</v>
      </c>
      <c r="F70" s="13" t="s">
        <v>96</v>
      </c>
      <c r="G70" s="13" t="s">
        <v>118</v>
      </c>
      <c r="H70" s="13" t="s">
        <v>13</v>
      </c>
    </row>
    <row r="71" spans="1:8" x14ac:dyDescent="0.25">
      <c r="A71" s="13">
        <v>69</v>
      </c>
      <c r="B71" s="13" t="s">
        <v>182</v>
      </c>
      <c r="C71" s="13" t="s">
        <v>183</v>
      </c>
      <c r="D71" s="13" t="s">
        <v>10</v>
      </c>
      <c r="E71" s="13">
        <v>60</v>
      </c>
      <c r="F71" s="13" t="s">
        <v>55</v>
      </c>
      <c r="G71" s="13" t="s">
        <v>121</v>
      </c>
      <c r="H71" s="13" t="s">
        <v>13</v>
      </c>
    </row>
    <row r="72" spans="1:8" x14ac:dyDescent="0.25">
      <c r="A72" s="13">
        <v>70</v>
      </c>
      <c r="B72" s="13" t="s">
        <v>184</v>
      </c>
      <c r="C72" s="13" t="s">
        <v>185</v>
      </c>
      <c r="D72" s="13" t="s">
        <v>16</v>
      </c>
      <c r="E72" s="13">
        <v>49</v>
      </c>
      <c r="F72" s="13" t="s">
        <v>31</v>
      </c>
      <c r="G72" s="13" t="s">
        <v>22</v>
      </c>
      <c r="H72" s="13" t="s">
        <v>23</v>
      </c>
    </row>
    <row r="73" spans="1:8" x14ac:dyDescent="0.25">
      <c r="A73" s="13">
        <v>71</v>
      </c>
      <c r="B73" s="13" t="s">
        <v>186</v>
      </c>
      <c r="C73" s="13" t="s">
        <v>187</v>
      </c>
      <c r="D73" s="13" t="s">
        <v>16</v>
      </c>
      <c r="E73" s="13">
        <v>49</v>
      </c>
      <c r="F73" s="13" t="s">
        <v>45</v>
      </c>
      <c r="G73" s="13" t="s">
        <v>52</v>
      </c>
      <c r="H73" s="13" t="s">
        <v>13</v>
      </c>
    </row>
    <row r="74" spans="1:8" x14ac:dyDescent="0.25">
      <c r="A74" s="13">
        <v>72</v>
      </c>
      <c r="B74" s="13" t="s">
        <v>188</v>
      </c>
      <c r="C74" s="13" t="s">
        <v>189</v>
      </c>
      <c r="D74" s="13" t="s">
        <v>10</v>
      </c>
      <c r="E74" s="13">
        <v>40</v>
      </c>
      <c r="F74" s="13" t="s">
        <v>26</v>
      </c>
      <c r="G74" s="13" t="s">
        <v>59</v>
      </c>
      <c r="H74" s="13" t="s">
        <v>13</v>
      </c>
    </row>
    <row r="75" spans="1:8" x14ac:dyDescent="0.25">
      <c r="A75" s="13">
        <v>73</v>
      </c>
      <c r="B75" s="13" t="s">
        <v>190</v>
      </c>
      <c r="C75" s="13" t="s">
        <v>191</v>
      </c>
      <c r="D75" s="13" t="s">
        <v>16</v>
      </c>
      <c r="E75" s="13">
        <v>37</v>
      </c>
      <c r="F75" s="13" t="s">
        <v>31</v>
      </c>
      <c r="G75" s="13" t="s">
        <v>105</v>
      </c>
      <c r="H75" s="13" t="s">
        <v>13</v>
      </c>
    </row>
    <row r="76" spans="1:8" x14ac:dyDescent="0.25">
      <c r="A76" s="13">
        <v>74</v>
      </c>
      <c r="B76" s="13" t="s">
        <v>192</v>
      </c>
      <c r="C76" s="13" t="s">
        <v>193</v>
      </c>
      <c r="D76" s="13" t="s">
        <v>10</v>
      </c>
      <c r="E76" s="13">
        <v>25</v>
      </c>
      <c r="F76" s="13" t="s">
        <v>96</v>
      </c>
      <c r="G76" s="13" t="s">
        <v>97</v>
      </c>
      <c r="H76" s="13" t="s">
        <v>98</v>
      </c>
    </row>
    <row r="77" spans="1:8" x14ac:dyDescent="0.25">
      <c r="A77" s="13">
        <v>75</v>
      </c>
      <c r="B77" s="13" t="s">
        <v>194</v>
      </c>
      <c r="C77" s="13" t="s">
        <v>195</v>
      </c>
      <c r="D77" s="13" t="s">
        <v>16</v>
      </c>
      <c r="E77" s="13">
        <v>37</v>
      </c>
      <c r="F77" s="13" t="s">
        <v>21</v>
      </c>
      <c r="G77" s="13" t="s">
        <v>27</v>
      </c>
      <c r="H77" s="13" t="s">
        <v>28</v>
      </c>
    </row>
    <row r="78" spans="1:8" x14ac:dyDescent="0.25">
      <c r="A78" s="13">
        <v>76</v>
      </c>
      <c r="B78" s="13" t="s">
        <v>196</v>
      </c>
      <c r="C78" s="13" t="s">
        <v>197</v>
      </c>
      <c r="D78" s="13" t="s">
        <v>10</v>
      </c>
      <c r="E78" s="13">
        <v>41</v>
      </c>
      <c r="F78" s="13" t="s">
        <v>26</v>
      </c>
      <c r="G78" s="13" t="s">
        <v>52</v>
      </c>
      <c r="H78" s="13" t="s">
        <v>13</v>
      </c>
    </row>
    <row r="79" spans="1:8" x14ac:dyDescent="0.25">
      <c r="A79" s="13">
        <v>77</v>
      </c>
      <c r="B79" s="13" t="s">
        <v>198</v>
      </c>
      <c r="C79" s="13" t="s">
        <v>199</v>
      </c>
      <c r="D79" s="13" t="s">
        <v>10</v>
      </c>
      <c r="E79" s="13">
        <v>34</v>
      </c>
      <c r="F79" s="13" t="s">
        <v>45</v>
      </c>
      <c r="G79" s="13" t="s">
        <v>118</v>
      </c>
      <c r="H79" s="13" t="s">
        <v>13</v>
      </c>
    </row>
    <row r="80" spans="1:8" x14ac:dyDescent="0.25">
      <c r="A80" s="13">
        <v>78</v>
      </c>
      <c r="B80" s="13" t="s">
        <v>200</v>
      </c>
      <c r="C80" s="13" t="s">
        <v>201</v>
      </c>
      <c r="D80" s="13" t="s">
        <v>16</v>
      </c>
      <c r="E80" s="13">
        <v>57</v>
      </c>
      <c r="F80" s="13" t="s">
        <v>62</v>
      </c>
      <c r="G80" s="13" t="s">
        <v>59</v>
      </c>
      <c r="H80" s="13" t="s">
        <v>13</v>
      </c>
    </row>
    <row r="81" spans="1:8" x14ac:dyDescent="0.25">
      <c r="A81" s="13">
        <v>79</v>
      </c>
      <c r="B81" s="13" t="s">
        <v>202</v>
      </c>
      <c r="C81" s="13" t="s">
        <v>203</v>
      </c>
      <c r="D81" s="13" t="s">
        <v>10</v>
      </c>
      <c r="E81" s="13">
        <v>28</v>
      </c>
      <c r="F81" s="13" t="s">
        <v>31</v>
      </c>
      <c r="G81" s="13" t="s">
        <v>34</v>
      </c>
      <c r="H81" s="13" t="s">
        <v>35</v>
      </c>
    </row>
    <row r="82" spans="1:8" x14ac:dyDescent="0.25">
      <c r="A82" s="13">
        <v>80</v>
      </c>
      <c r="B82" s="13" t="s">
        <v>204</v>
      </c>
      <c r="C82" s="13" t="s">
        <v>205</v>
      </c>
      <c r="D82" s="13" t="s">
        <v>10</v>
      </c>
      <c r="E82" s="13">
        <v>36</v>
      </c>
      <c r="F82" s="13" t="s">
        <v>91</v>
      </c>
      <c r="G82" s="13" t="s">
        <v>40</v>
      </c>
      <c r="H82" s="13" t="s">
        <v>13</v>
      </c>
    </row>
    <row r="83" spans="1:8" x14ac:dyDescent="0.25">
      <c r="A83" s="13">
        <v>81</v>
      </c>
      <c r="B83" s="13" t="s">
        <v>206</v>
      </c>
      <c r="C83" s="13" t="s">
        <v>207</v>
      </c>
      <c r="D83" s="13" t="s">
        <v>10</v>
      </c>
      <c r="E83" s="13">
        <v>43</v>
      </c>
      <c r="F83" s="13" t="s">
        <v>21</v>
      </c>
      <c r="G83" s="13" t="s">
        <v>161</v>
      </c>
      <c r="H83" s="13" t="s">
        <v>13</v>
      </c>
    </row>
    <row r="84" spans="1:8" x14ac:dyDescent="0.25">
      <c r="A84" s="13">
        <v>82</v>
      </c>
      <c r="B84" s="13" t="s">
        <v>208</v>
      </c>
      <c r="C84" s="13" t="s">
        <v>209</v>
      </c>
      <c r="D84" s="13" t="s">
        <v>10</v>
      </c>
      <c r="E84" s="13">
        <v>27</v>
      </c>
      <c r="F84" s="13" t="s">
        <v>26</v>
      </c>
      <c r="G84" s="13" t="s">
        <v>66</v>
      </c>
      <c r="H84" s="13" t="s">
        <v>13</v>
      </c>
    </row>
    <row r="85" spans="1:8" x14ac:dyDescent="0.25">
      <c r="A85" s="13">
        <v>83</v>
      </c>
      <c r="B85" s="13" t="s">
        <v>210</v>
      </c>
      <c r="C85" s="13" t="s">
        <v>211</v>
      </c>
      <c r="D85" s="13" t="s">
        <v>16</v>
      </c>
      <c r="E85" s="13">
        <v>26</v>
      </c>
      <c r="F85" s="13" t="s">
        <v>96</v>
      </c>
      <c r="G85" s="13" t="s">
        <v>40</v>
      </c>
      <c r="H85" s="13" t="s">
        <v>13</v>
      </c>
    </row>
    <row r="86" spans="1:8" x14ac:dyDescent="0.25">
      <c r="A86" s="13">
        <v>84</v>
      </c>
      <c r="B86" s="13" t="s">
        <v>212</v>
      </c>
      <c r="C86" s="13" t="s">
        <v>213</v>
      </c>
      <c r="D86" s="13" t="s">
        <v>10</v>
      </c>
      <c r="E86" s="13">
        <v>51</v>
      </c>
      <c r="F86" s="13" t="s">
        <v>91</v>
      </c>
      <c r="G86" s="13" t="s">
        <v>27</v>
      </c>
      <c r="H86" s="13" t="s">
        <v>28</v>
      </c>
    </row>
    <row r="87" spans="1:8" x14ac:dyDescent="0.25">
      <c r="A87" s="13">
        <v>85</v>
      </c>
      <c r="B87" s="13" t="s">
        <v>214</v>
      </c>
      <c r="C87" s="13" t="s">
        <v>215</v>
      </c>
      <c r="D87" s="13" t="s">
        <v>16</v>
      </c>
      <c r="E87" s="13">
        <v>25</v>
      </c>
      <c r="F87" s="13" t="s">
        <v>11</v>
      </c>
      <c r="G87" s="13" t="s">
        <v>118</v>
      </c>
      <c r="H87" s="13" t="s">
        <v>13</v>
      </c>
    </row>
    <row r="88" spans="1:8" x14ac:dyDescent="0.25">
      <c r="A88" s="13">
        <v>86</v>
      </c>
      <c r="B88" s="13" t="s">
        <v>216</v>
      </c>
      <c r="C88" s="13" t="s">
        <v>217</v>
      </c>
      <c r="D88" s="13" t="s">
        <v>16</v>
      </c>
      <c r="E88" s="13">
        <v>55</v>
      </c>
      <c r="F88" s="13" t="s">
        <v>91</v>
      </c>
      <c r="G88" s="13" t="s">
        <v>59</v>
      </c>
      <c r="H88" s="13" t="s">
        <v>13</v>
      </c>
    </row>
    <row r="89" spans="1:8" x14ac:dyDescent="0.25">
      <c r="A89" s="13">
        <v>87</v>
      </c>
      <c r="B89" s="13" t="s">
        <v>218</v>
      </c>
      <c r="C89" s="13" t="s">
        <v>219</v>
      </c>
      <c r="D89" s="13" t="s">
        <v>16</v>
      </c>
      <c r="E89" s="13">
        <v>50</v>
      </c>
      <c r="F89" s="13" t="s">
        <v>31</v>
      </c>
      <c r="G89" s="13" t="s">
        <v>27</v>
      </c>
      <c r="H89" s="13" t="s">
        <v>28</v>
      </c>
    </row>
    <row r="90" spans="1:8" x14ac:dyDescent="0.25">
      <c r="A90" s="13">
        <v>88</v>
      </c>
      <c r="B90" s="13" t="s">
        <v>220</v>
      </c>
      <c r="C90" s="13" t="s">
        <v>221</v>
      </c>
      <c r="D90" s="13" t="s">
        <v>16</v>
      </c>
      <c r="E90" s="13">
        <v>54</v>
      </c>
      <c r="F90" s="13" t="s">
        <v>17</v>
      </c>
      <c r="G90" s="13" t="s">
        <v>66</v>
      </c>
      <c r="H90" s="13" t="s">
        <v>13</v>
      </c>
    </row>
    <row r="91" spans="1:8" x14ac:dyDescent="0.25">
      <c r="A91" s="13">
        <v>89</v>
      </c>
      <c r="B91" s="13" t="s">
        <v>222</v>
      </c>
      <c r="C91" s="13" t="s">
        <v>223</v>
      </c>
      <c r="D91" s="13" t="s">
        <v>16</v>
      </c>
      <c r="E91" s="13">
        <v>36</v>
      </c>
      <c r="F91" s="13" t="s">
        <v>31</v>
      </c>
      <c r="G91" s="13" t="s">
        <v>12</v>
      </c>
      <c r="H91" s="13" t="s">
        <v>13</v>
      </c>
    </row>
    <row r="92" spans="1:8" x14ac:dyDescent="0.25">
      <c r="A92" s="13">
        <v>90</v>
      </c>
      <c r="B92" s="13" t="s">
        <v>224</v>
      </c>
      <c r="C92" s="13" t="s">
        <v>225</v>
      </c>
      <c r="D92" s="13" t="s">
        <v>16</v>
      </c>
      <c r="E92" s="13">
        <v>33</v>
      </c>
      <c r="F92" s="13" t="s">
        <v>26</v>
      </c>
      <c r="G92" s="13" t="s">
        <v>63</v>
      </c>
      <c r="H92" s="13" t="s">
        <v>13</v>
      </c>
    </row>
    <row r="93" spans="1:8" x14ac:dyDescent="0.25">
      <c r="A93" s="13">
        <v>91</v>
      </c>
      <c r="B93" s="13" t="s">
        <v>226</v>
      </c>
      <c r="C93" s="13" t="s">
        <v>227</v>
      </c>
      <c r="D93" s="13" t="s">
        <v>10</v>
      </c>
      <c r="E93" s="13">
        <v>55</v>
      </c>
      <c r="F93" s="13" t="s">
        <v>45</v>
      </c>
      <c r="G93" s="13" t="s">
        <v>63</v>
      </c>
      <c r="H93" s="13" t="s">
        <v>13</v>
      </c>
    </row>
    <row r="94" spans="1:8" x14ac:dyDescent="0.25">
      <c r="A94" s="13">
        <v>92</v>
      </c>
      <c r="B94" s="13" t="s">
        <v>228</v>
      </c>
      <c r="C94" s="13" t="s">
        <v>229</v>
      </c>
      <c r="D94" s="13" t="s">
        <v>16</v>
      </c>
      <c r="E94" s="13">
        <v>29</v>
      </c>
      <c r="F94" s="13" t="s">
        <v>96</v>
      </c>
      <c r="G94" s="13" t="s">
        <v>40</v>
      </c>
      <c r="H94" s="13" t="s">
        <v>13</v>
      </c>
    </row>
    <row r="95" spans="1:8" x14ac:dyDescent="0.25">
      <c r="A95" s="13">
        <v>93</v>
      </c>
      <c r="B95" s="13" t="s">
        <v>230</v>
      </c>
      <c r="C95" s="13" t="s">
        <v>231</v>
      </c>
      <c r="D95" s="13" t="s">
        <v>10</v>
      </c>
      <c r="E95" s="13">
        <v>39</v>
      </c>
      <c r="F95" s="13" t="s">
        <v>55</v>
      </c>
      <c r="G95" s="13" t="s">
        <v>121</v>
      </c>
      <c r="H95" s="13" t="s">
        <v>13</v>
      </c>
    </row>
    <row r="96" spans="1:8" x14ac:dyDescent="0.25">
      <c r="A96" s="13">
        <v>94</v>
      </c>
      <c r="B96" s="13" t="s">
        <v>232</v>
      </c>
      <c r="C96" s="13" t="s">
        <v>233</v>
      </c>
      <c r="D96" s="13" t="s">
        <v>10</v>
      </c>
      <c r="E96" s="13">
        <v>45</v>
      </c>
      <c r="F96" s="13" t="s">
        <v>45</v>
      </c>
      <c r="G96" s="13" t="s">
        <v>105</v>
      </c>
      <c r="H96" s="13" t="s">
        <v>13</v>
      </c>
    </row>
    <row r="97" spans="1:8" x14ac:dyDescent="0.25">
      <c r="A97" s="13">
        <v>95</v>
      </c>
      <c r="B97" s="13" t="s">
        <v>234</v>
      </c>
      <c r="C97" s="13" t="s">
        <v>235</v>
      </c>
      <c r="D97" s="13" t="s">
        <v>10</v>
      </c>
      <c r="E97" s="13">
        <v>52</v>
      </c>
      <c r="F97" s="13" t="s">
        <v>31</v>
      </c>
      <c r="G97" s="13" t="s">
        <v>66</v>
      </c>
      <c r="H97" s="13" t="s">
        <v>13</v>
      </c>
    </row>
    <row r="98" spans="1:8" x14ac:dyDescent="0.25">
      <c r="A98" s="13">
        <v>96</v>
      </c>
      <c r="B98" s="13" t="s">
        <v>14</v>
      </c>
      <c r="C98" s="13" t="s">
        <v>236</v>
      </c>
      <c r="D98" s="13" t="s">
        <v>16</v>
      </c>
      <c r="E98" s="13">
        <v>56</v>
      </c>
      <c r="F98" s="13" t="s">
        <v>96</v>
      </c>
      <c r="G98" s="13" t="s">
        <v>121</v>
      </c>
      <c r="H98" s="13" t="s">
        <v>13</v>
      </c>
    </row>
    <row r="99" spans="1:8" x14ac:dyDescent="0.25">
      <c r="A99" s="13">
        <v>97</v>
      </c>
      <c r="B99" s="13" t="s">
        <v>19</v>
      </c>
      <c r="C99" s="13" t="s">
        <v>237</v>
      </c>
      <c r="D99" s="13" t="s">
        <v>16</v>
      </c>
      <c r="E99" s="13">
        <v>29</v>
      </c>
      <c r="F99" s="13" t="s">
        <v>91</v>
      </c>
      <c r="G99" s="13" t="s">
        <v>126</v>
      </c>
      <c r="H99" s="13" t="s">
        <v>80</v>
      </c>
    </row>
    <row r="100" spans="1:8" x14ac:dyDescent="0.25">
      <c r="A100" s="13">
        <v>98</v>
      </c>
      <c r="B100" s="13" t="s">
        <v>24</v>
      </c>
      <c r="C100" s="13" t="s">
        <v>238</v>
      </c>
      <c r="D100" s="13" t="s">
        <v>16</v>
      </c>
      <c r="E100" s="13">
        <v>25</v>
      </c>
      <c r="F100" s="13" t="s">
        <v>91</v>
      </c>
      <c r="G100" s="13" t="s">
        <v>40</v>
      </c>
      <c r="H100" s="13" t="s">
        <v>13</v>
      </c>
    </row>
    <row r="101" spans="1:8" x14ac:dyDescent="0.25">
      <c r="A101" s="13">
        <v>99</v>
      </c>
      <c r="B101" s="13" t="s">
        <v>29</v>
      </c>
      <c r="C101" s="13" t="s">
        <v>239</v>
      </c>
      <c r="D101" s="13" t="s">
        <v>16</v>
      </c>
      <c r="E101" s="13">
        <v>38</v>
      </c>
      <c r="F101" s="13" t="s">
        <v>31</v>
      </c>
      <c r="G101" s="13" t="s">
        <v>12</v>
      </c>
      <c r="H101" s="13" t="s">
        <v>13</v>
      </c>
    </row>
    <row r="102" spans="1:8" x14ac:dyDescent="0.25">
      <c r="A102" s="13">
        <v>100</v>
      </c>
      <c r="B102" s="13" t="s">
        <v>32</v>
      </c>
      <c r="C102" s="13" t="s">
        <v>240</v>
      </c>
      <c r="D102" s="13" t="s">
        <v>10</v>
      </c>
      <c r="E102" s="13">
        <v>37</v>
      </c>
      <c r="F102" s="13" t="s">
        <v>96</v>
      </c>
      <c r="G102" s="13" t="s">
        <v>121</v>
      </c>
      <c r="H102" s="13" t="s">
        <v>13</v>
      </c>
    </row>
    <row r="103" spans="1:8" x14ac:dyDescent="0.25">
      <c r="A103" s="13">
        <v>101</v>
      </c>
      <c r="B103" s="13" t="s">
        <v>36</v>
      </c>
      <c r="C103" s="13" t="s">
        <v>241</v>
      </c>
      <c r="D103" s="13" t="s">
        <v>16</v>
      </c>
      <c r="E103" s="13">
        <v>53</v>
      </c>
      <c r="F103" s="13" t="s">
        <v>21</v>
      </c>
      <c r="G103" s="13" t="s">
        <v>79</v>
      </c>
      <c r="H103" s="13" t="s">
        <v>80</v>
      </c>
    </row>
    <row r="104" spans="1:8" x14ac:dyDescent="0.25">
      <c r="A104" s="13">
        <v>102</v>
      </c>
      <c r="B104" s="13" t="s">
        <v>38</v>
      </c>
      <c r="C104" s="13" t="s">
        <v>242</v>
      </c>
      <c r="D104" s="13" t="s">
        <v>10</v>
      </c>
      <c r="E104" s="13">
        <v>42</v>
      </c>
      <c r="F104" s="13" t="s">
        <v>96</v>
      </c>
      <c r="G104" s="13" t="s">
        <v>56</v>
      </c>
      <c r="H104" s="13" t="s">
        <v>13</v>
      </c>
    </row>
    <row r="105" spans="1:8" x14ac:dyDescent="0.25">
      <c r="A105" s="13">
        <v>103</v>
      </c>
      <c r="B105" s="13" t="s">
        <v>41</v>
      </c>
      <c r="C105" s="13" t="s">
        <v>243</v>
      </c>
      <c r="D105" s="13" t="s">
        <v>16</v>
      </c>
      <c r="E105" s="13">
        <v>27</v>
      </c>
      <c r="F105" s="13" t="s">
        <v>96</v>
      </c>
      <c r="G105" s="13" t="s">
        <v>63</v>
      </c>
      <c r="H105" s="13" t="s">
        <v>13</v>
      </c>
    </row>
    <row r="106" spans="1:8" x14ac:dyDescent="0.25">
      <c r="A106" s="13">
        <v>104</v>
      </c>
      <c r="B106" s="13" t="s">
        <v>43</v>
      </c>
      <c r="C106" s="13" t="s">
        <v>244</v>
      </c>
      <c r="D106" s="13" t="s">
        <v>10</v>
      </c>
      <c r="E106" s="13">
        <v>30</v>
      </c>
      <c r="F106" s="13" t="s">
        <v>21</v>
      </c>
      <c r="G106" s="13" t="s">
        <v>126</v>
      </c>
      <c r="H106" s="13" t="s">
        <v>80</v>
      </c>
    </row>
    <row r="107" spans="1:8" x14ac:dyDescent="0.25">
      <c r="A107" s="13">
        <v>105</v>
      </c>
      <c r="B107" s="13" t="s">
        <v>46</v>
      </c>
      <c r="C107" s="13" t="s">
        <v>245</v>
      </c>
      <c r="D107" s="13" t="s">
        <v>16</v>
      </c>
      <c r="E107" s="13">
        <v>35</v>
      </c>
      <c r="F107" s="13" t="s">
        <v>26</v>
      </c>
      <c r="G107" s="13" t="s">
        <v>79</v>
      </c>
      <c r="H107" s="13" t="s">
        <v>80</v>
      </c>
    </row>
    <row r="108" spans="1:8" x14ac:dyDescent="0.25">
      <c r="A108" s="13">
        <v>106</v>
      </c>
      <c r="B108" s="13" t="s">
        <v>48</v>
      </c>
      <c r="C108" s="13" t="s">
        <v>246</v>
      </c>
      <c r="D108" s="13" t="s">
        <v>10</v>
      </c>
      <c r="E108" s="13">
        <v>29</v>
      </c>
      <c r="F108" s="13" t="s">
        <v>91</v>
      </c>
      <c r="G108" s="13" t="s">
        <v>131</v>
      </c>
      <c r="H108" s="13" t="s">
        <v>132</v>
      </c>
    </row>
    <row r="109" spans="1:8" x14ac:dyDescent="0.25">
      <c r="A109" s="13">
        <v>107</v>
      </c>
      <c r="B109" s="13" t="s">
        <v>50</v>
      </c>
      <c r="C109" s="13" t="s">
        <v>247</v>
      </c>
      <c r="D109" s="13" t="s">
        <v>16</v>
      </c>
      <c r="E109" s="13">
        <v>34</v>
      </c>
      <c r="F109" s="13" t="s">
        <v>17</v>
      </c>
      <c r="G109" s="13" t="s">
        <v>79</v>
      </c>
      <c r="H109" s="13" t="s">
        <v>80</v>
      </c>
    </row>
    <row r="110" spans="1:8" x14ac:dyDescent="0.25">
      <c r="A110" s="13">
        <v>108</v>
      </c>
      <c r="B110" s="13" t="s">
        <v>53</v>
      </c>
      <c r="C110" s="13" t="s">
        <v>248</v>
      </c>
      <c r="D110" s="13" t="s">
        <v>10</v>
      </c>
      <c r="E110" s="13">
        <v>33</v>
      </c>
      <c r="F110" s="13" t="s">
        <v>21</v>
      </c>
      <c r="G110" s="13" t="s">
        <v>18</v>
      </c>
      <c r="H110" s="13" t="s">
        <v>13</v>
      </c>
    </row>
    <row r="111" spans="1:8" x14ac:dyDescent="0.25">
      <c r="A111" s="13">
        <v>109</v>
      </c>
      <c r="B111" s="13" t="s">
        <v>57</v>
      </c>
      <c r="C111" s="13" t="s">
        <v>249</v>
      </c>
      <c r="D111" s="13" t="s">
        <v>10</v>
      </c>
      <c r="E111" s="13">
        <v>46</v>
      </c>
      <c r="F111" s="13" t="s">
        <v>31</v>
      </c>
      <c r="G111" s="13" t="s">
        <v>63</v>
      </c>
      <c r="H111" s="13" t="s">
        <v>13</v>
      </c>
    </row>
    <row r="112" spans="1:8" x14ac:dyDescent="0.25">
      <c r="A112" s="13">
        <v>110</v>
      </c>
      <c r="B112" s="13" t="s">
        <v>60</v>
      </c>
      <c r="C112" s="13" t="s">
        <v>250</v>
      </c>
      <c r="D112" s="13" t="s">
        <v>16</v>
      </c>
      <c r="E112" s="13">
        <v>24</v>
      </c>
      <c r="F112" s="13" t="s">
        <v>96</v>
      </c>
      <c r="G112" s="13" t="s">
        <v>27</v>
      </c>
      <c r="H112" s="13" t="s">
        <v>28</v>
      </c>
    </row>
    <row r="113" spans="1:8" x14ac:dyDescent="0.25">
      <c r="A113" s="13">
        <v>111</v>
      </c>
      <c r="B113" s="13" t="s">
        <v>64</v>
      </c>
      <c r="C113" s="13" t="s">
        <v>251</v>
      </c>
      <c r="D113" s="13" t="s">
        <v>10</v>
      </c>
      <c r="E113" s="13">
        <v>56</v>
      </c>
      <c r="F113" s="13" t="s">
        <v>62</v>
      </c>
      <c r="G113" s="13" t="s">
        <v>97</v>
      </c>
      <c r="H113" s="13" t="s">
        <v>98</v>
      </c>
    </row>
    <row r="114" spans="1:8" x14ac:dyDescent="0.25">
      <c r="A114" s="13">
        <v>112</v>
      </c>
      <c r="B114" s="13" t="s">
        <v>67</v>
      </c>
      <c r="C114" s="13" t="s">
        <v>252</v>
      </c>
      <c r="D114" s="13" t="s">
        <v>10</v>
      </c>
      <c r="E114" s="13">
        <v>27</v>
      </c>
      <c r="F114" s="13" t="s">
        <v>26</v>
      </c>
      <c r="G114" s="13" t="s">
        <v>40</v>
      </c>
      <c r="H114" s="13" t="s">
        <v>13</v>
      </c>
    </row>
    <row r="115" spans="1:8" x14ac:dyDescent="0.25">
      <c r="A115" s="13">
        <v>113</v>
      </c>
      <c r="B115" s="13" t="s">
        <v>69</v>
      </c>
      <c r="C115" s="13" t="s">
        <v>253</v>
      </c>
      <c r="D115" s="13" t="s">
        <v>10</v>
      </c>
      <c r="E115" s="13">
        <v>31</v>
      </c>
      <c r="F115" s="13" t="s">
        <v>62</v>
      </c>
      <c r="G115" s="13" t="s">
        <v>118</v>
      </c>
      <c r="H115" s="13" t="s">
        <v>13</v>
      </c>
    </row>
    <row r="116" spans="1:8" x14ac:dyDescent="0.25">
      <c r="A116" s="13">
        <v>114</v>
      </c>
      <c r="B116" s="13" t="s">
        <v>71</v>
      </c>
      <c r="C116" s="13" t="s">
        <v>254</v>
      </c>
      <c r="D116" s="13" t="s">
        <v>10</v>
      </c>
      <c r="E116" s="13">
        <v>36</v>
      </c>
      <c r="F116" s="13" t="s">
        <v>55</v>
      </c>
      <c r="G116" s="13" t="s">
        <v>118</v>
      </c>
      <c r="H116" s="13" t="s">
        <v>13</v>
      </c>
    </row>
    <row r="117" spans="1:8" x14ac:dyDescent="0.25">
      <c r="A117" s="13">
        <v>115</v>
      </c>
      <c r="B117" s="13" t="s">
        <v>73</v>
      </c>
      <c r="C117" s="13" t="s">
        <v>255</v>
      </c>
      <c r="D117" s="13" t="s">
        <v>16</v>
      </c>
      <c r="E117" s="13">
        <v>27</v>
      </c>
      <c r="F117" s="13" t="s">
        <v>45</v>
      </c>
      <c r="G117" s="13" t="s">
        <v>161</v>
      </c>
      <c r="H117" s="13" t="s">
        <v>13</v>
      </c>
    </row>
    <row r="118" spans="1:8" x14ac:dyDescent="0.25">
      <c r="A118" s="13">
        <v>116</v>
      </c>
      <c r="B118" s="13" t="s">
        <v>75</v>
      </c>
      <c r="C118" s="13" t="s">
        <v>256</v>
      </c>
      <c r="D118" s="13" t="s">
        <v>16</v>
      </c>
      <c r="E118" s="13">
        <v>34</v>
      </c>
      <c r="F118" s="13" t="s">
        <v>26</v>
      </c>
      <c r="G118" s="13" t="s">
        <v>63</v>
      </c>
      <c r="H118" s="13" t="s">
        <v>13</v>
      </c>
    </row>
    <row r="119" spans="1:8" x14ac:dyDescent="0.25">
      <c r="A119" s="13">
        <v>117</v>
      </c>
      <c r="B119" s="13" t="s">
        <v>77</v>
      </c>
      <c r="C119" s="13" t="s">
        <v>257</v>
      </c>
      <c r="D119" s="13" t="s">
        <v>10</v>
      </c>
      <c r="E119" s="13">
        <v>48</v>
      </c>
      <c r="F119" s="13" t="s">
        <v>91</v>
      </c>
      <c r="G119" s="13" t="s">
        <v>52</v>
      </c>
      <c r="H119" s="13" t="s">
        <v>13</v>
      </c>
    </row>
    <row r="120" spans="1:8" x14ac:dyDescent="0.25">
      <c r="A120" s="13">
        <v>118</v>
      </c>
      <c r="B120" s="13" t="s">
        <v>81</v>
      </c>
      <c r="C120" s="13" t="s">
        <v>258</v>
      </c>
      <c r="D120" s="13" t="s">
        <v>16</v>
      </c>
      <c r="E120" s="13">
        <v>59</v>
      </c>
      <c r="F120" s="13" t="s">
        <v>31</v>
      </c>
      <c r="G120" s="13" t="s">
        <v>34</v>
      </c>
      <c r="H120" s="13" t="s">
        <v>35</v>
      </c>
    </row>
    <row r="121" spans="1:8" x14ac:dyDescent="0.25">
      <c r="A121" s="13">
        <v>119</v>
      </c>
      <c r="B121" s="13" t="s">
        <v>83</v>
      </c>
      <c r="C121" s="13" t="s">
        <v>259</v>
      </c>
      <c r="D121" s="13" t="s">
        <v>16</v>
      </c>
      <c r="E121" s="13">
        <v>59</v>
      </c>
      <c r="F121" s="13" t="s">
        <v>45</v>
      </c>
      <c r="G121" s="13" t="s">
        <v>59</v>
      </c>
      <c r="H121" s="13" t="s">
        <v>13</v>
      </c>
    </row>
    <row r="122" spans="1:8" x14ac:dyDescent="0.25">
      <c r="A122" s="13">
        <v>120</v>
      </c>
      <c r="B122" s="13" t="s">
        <v>85</v>
      </c>
      <c r="C122" s="13" t="s">
        <v>260</v>
      </c>
      <c r="D122" s="13" t="s">
        <v>16</v>
      </c>
      <c r="E122" s="13">
        <v>28</v>
      </c>
      <c r="F122" s="13" t="s">
        <v>31</v>
      </c>
      <c r="G122" s="13" t="s">
        <v>97</v>
      </c>
      <c r="H122" s="13" t="s">
        <v>98</v>
      </c>
    </row>
    <row r="123" spans="1:8" x14ac:dyDescent="0.25">
      <c r="A123" s="13">
        <v>121</v>
      </c>
      <c r="B123" s="13" t="s">
        <v>87</v>
      </c>
      <c r="C123" s="13" t="s">
        <v>261</v>
      </c>
      <c r="D123" s="13" t="s">
        <v>16</v>
      </c>
      <c r="E123" s="13">
        <v>23</v>
      </c>
      <c r="F123" s="13" t="s">
        <v>17</v>
      </c>
      <c r="G123" s="13" t="s">
        <v>105</v>
      </c>
      <c r="H123" s="13" t="s">
        <v>13</v>
      </c>
    </row>
    <row r="124" spans="1:8" x14ac:dyDescent="0.25">
      <c r="A124" s="13">
        <v>122</v>
      </c>
      <c r="B124" s="13" t="s">
        <v>89</v>
      </c>
      <c r="C124" s="13" t="s">
        <v>262</v>
      </c>
      <c r="D124" s="13" t="s">
        <v>10</v>
      </c>
      <c r="E124" s="13">
        <v>60</v>
      </c>
      <c r="F124" s="13" t="s">
        <v>21</v>
      </c>
      <c r="G124" s="13" t="s">
        <v>126</v>
      </c>
      <c r="H124" s="13" t="s">
        <v>80</v>
      </c>
    </row>
    <row r="125" spans="1:8" x14ac:dyDescent="0.25">
      <c r="A125" s="13">
        <v>123</v>
      </c>
      <c r="B125" s="13" t="s">
        <v>92</v>
      </c>
      <c r="C125" s="13" t="s">
        <v>263</v>
      </c>
      <c r="D125" s="13" t="s">
        <v>16</v>
      </c>
      <c r="E125" s="13">
        <v>39</v>
      </c>
      <c r="F125" s="13" t="s">
        <v>62</v>
      </c>
      <c r="G125" s="13" t="s">
        <v>40</v>
      </c>
      <c r="H125" s="13" t="s">
        <v>13</v>
      </c>
    </row>
    <row r="126" spans="1:8" x14ac:dyDescent="0.25">
      <c r="A126" s="13">
        <v>124</v>
      </c>
      <c r="B126" s="13" t="s">
        <v>94</v>
      </c>
      <c r="C126" s="13" t="s">
        <v>264</v>
      </c>
      <c r="D126" s="13" t="s">
        <v>10</v>
      </c>
      <c r="E126" s="13">
        <v>45</v>
      </c>
      <c r="F126" s="13" t="s">
        <v>45</v>
      </c>
      <c r="G126" s="13" t="s">
        <v>56</v>
      </c>
      <c r="H126" s="13" t="s">
        <v>13</v>
      </c>
    </row>
    <row r="127" spans="1:8" x14ac:dyDescent="0.25">
      <c r="A127" s="13">
        <v>125</v>
      </c>
      <c r="B127" s="13" t="s">
        <v>99</v>
      </c>
      <c r="C127" s="13" t="s">
        <v>265</v>
      </c>
      <c r="D127" s="13" t="s">
        <v>10</v>
      </c>
      <c r="E127" s="13">
        <v>23</v>
      </c>
      <c r="F127" s="13" t="s">
        <v>21</v>
      </c>
      <c r="G127" s="13" t="s">
        <v>18</v>
      </c>
      <c r="H127" s="13" t="s">
        <v>13</v>
      </c>
    </row>
    <row r="128" spans="1:8" x14ac:dyDescent="0.25">
      <c r="A128" s="13">
        <v>126</v>
      </c>
      <c r="B128" s="13" t="s">
        <v>101</v>
      </c>
      <c r="C128" s="13" t="s">
        <v>266</v>
      </c>
      <c r="D128" s="13" t="s">
        <v>10</v>
      </c>
      <c r="E128" s="13">
        <v>44</v>
      </c>
      <c r="F128" s="13" t="s">
        <v>96</v>
      </c>
      <c r="G128" s="13" t="s">
        <v>22</v>
      </c>
      <c r="H128" s="13" t="s">
        <v>23</v>
      </c>
    </row>
    <row r="129" spans="1:8" x14ac:dyDescent="0.25">
      <c r="A129" s="13">
        <v>127</v>
      </c>
      <c r="B129" s="13" t="s">
        <v>103</v>
      </c>
      <c r="C129" s="13" t="s">
        <v>267</v>
      </c>
      <c r="D129" s="13" t="s">
        <v>16</v>
      </c>
      <c r="E129" s="13">
        <v>51</v>
      </c>
      <c r="F129" s="13" t="s">
        <v>96</v>
      </c>
      <c r="G129" s="13" t="s">
        <v>131</v>
      </c>
      <c r="H129" s="13" t="s">
        <v>132</v>
      </c>
    </row>
    <row r="130" spans="1:8" x14ac:dyDescent="0.25">
      <c r="A130" s="13">
        <v>128</v>
      </c>
      <c r="B130" s="13" t="s">
        <v>106</v>
      </c>
      <c r="C130" s="13" t="s">
        <v>268</v>
      </c>
      <c r="D130" s="13" t="s">
        <v>16</v>
      </c>
      <c r="E130" s="13">
        <v>31</v>
      </c>
      <c r="F130" s="13" t="s">
        <v>55</v>
      </c>
      <c r="G130" s="13" t="s">
        <v>161</v>
      </c>
      <c r="H130" s="13" t="s">
        <v>13</v>
      </c>
    </row>
    <row r="131" spans="1:8" x14ac:dyDescent="0.25">
      <c r="A131" s="13">
        <v>129</v>
      </c>
      <c r="B131" s="13" t="s">
        <v>64</v>
      </c>
      <c r="C131" s="13" t="s">
        <v>269</v>
      </c>
      <c r="D131" s="13" t="s">
        <v>16</v>
      </c>
      <c r="E131" s="13">
        <v>48</v>
      </c>
      <c r="F131" s="13" t="s">
        <v>21</v>
      </c>
      <c r="G131" s="13" t="s">
        <v>121</v>
      </c>
      <c r="H131" s="13" t="s">
        <v>13</v>
      </c>
    </row>
    <row r="132" spans="1:8" x14ac:dyDescent="0.25">
      <c r="A132" s="13">
        <v>130</v>
      </c>
      <c r="B132" s="13" t="s">
        <v>110</v>
      </c>
      <c r="C132" s="13" t="s">
        <v>270</v>
      </c>
      <c r="D132" s="13" t="s">
        <v>10</v>
      </c>
      <c r="E132" s="13">
        <v>52</v>
      </c>
      <c r="F132" s="13" t="s">
        <v>62</v>
      </c>
      <c r="G132" s="13" t="s">
        <v>59</v>
      </c>
      <c r="H132" s="13" t="s">
        <v>13</v>
      </c>
    </row>
    <row r="133" spans="1:8" x14ac:dyDescent="0.25">
      <c r="A133" s="13">
        <v>131</v>
      </c>
      <c r="B133" s="13" t="s">
        <v>112</v>
      </c>
      <c r="C133" s="13" t="s">
        <v>271</v>
      </c>
      <c r="D133" s="13" t="s">
        <v>10</v>
      </c>
      <c r="E133" s="13">
        <v>29</v>
      </c>
      <c r="F133" s="13" t="s">
        <v>26</v>
      </c>
      <c r="G133" s="13" t="s">
        <v>59</v>
      </c>
      <c r="H133" s="13" t="s">
        <v>13</v>
      </c>
    </row>
    <row r="134" spans="1:8" x14ac:dyDescent="0.25">
      <c r="A134" s="13">
        <v>132</v>
      </c>
      <c r="B134" s="13" t="s">
        <v>114</v>
      </c>
      <c r="C134" s="13" t="s">
        <v>272</v>
      </c>
      <c r="D134" s="13" t="s">
        <v>10</v>
      </c>
      <c r="E134" s="13">
        <v>39</v>
      </c>
      <c r="F134" s="13" t="s">
        <v>26</v>
      </c>
      <c r="G134" s="13" t="s">
        <v>52</v>
      </c>
      <c r="H134" s="13" t="s">
        <v>13</v>
      </c>
    </row>
    <row r="135" spans="1:8" x14ac:dyDescent="0.25">
      <c r="A135" s="13">
        <v>133</v>
      </c>
      <c r="B135" s="13" t="s">
        <v>116</v>
      </c>
      <c r="C135" s="13" t="s">
        <v>273</v>
      </c>
      <c r="D135" s="13" t="s">
        <v>10</v>
      </c>
      <c r="E135" s="13">
        <v>59</v>
      </c>
      <c r="F135" s="13" t="s">
        <v>26</v>
      </c>
      <c r="G135" s="13" t="s">
        <v>56</v>
      </c>
      <c r="H135" s="13" t="s">
        <v>13</v>
      </c>
    </row>
    <row r="136" spans="1:8" x14ac:dyDescent="0.25">
      <c r="A136" s="13">
        <v>134</v>
      </c>
      <c r="B136" s="13" t="s">
        <v>119</v>
      </c>
      <c r="C136" s="13" t="s">
        <v>274</v>
      </c>
      <c r="D136" s="13" t="s">
        <v>16</v>
      </c>
      <c r="E136" s="13">
        <v>32</v>
      </c>
      <c r="F136" s="13" t="s">
        <v>55</v>
      </c>
      <c r="G136" s="13" t="s">
        <v>66</v>
      </c>
      <c r="H136" s="13" t="s">
        <v>13</v>
      </c>
    </row>
    <row r="137" spans="1:8" x14ac:dyDescent="0.25">
      <c r="A137" s="13">
        <v>135</v>
      </c>
      <c r="B137" s="13" t="s">
        <v>122</v>
      </c>
      <c r="C137" s="13" t="s">
        <v>275</v>
      </c>
      <c r="D137" s="13" t="s">
        <v>16</v>
      </c>
      <c r="E137" s="13">
        <v>21</v>
      </c>
      <c r="F137" s="13" t="s">
        <v>45</v>
      </c>
      <c r="G137" s="13" t="s">
        <v>27</v>
      </c>
      <c r="H137" s="13" t="s">
        <v>28</v>
      </c>
    </row>
    <row r="138" spans="1:8" x14ac:dyDescent="0.25">
      <c r="A138" s="13">
        <v>136</v>
      </c>
      <c r="B138" s="13" t="s">
        <v>124</v>
      </c>
      <c r="C138" s="13" t="s">
        <v>276</v>
      </c>
      <c r="D138" s="13" t="s">
        <v>10</v>
      </c>
      <c r="E138" s="13">
        <v>37</v>
      </c>
      <c r="F138" s="13" t="s">
        <v>26</v>
      </c>
      <c r="G138" s="13" t="s">
        <v>40</v>
      </c>
      <c r="H138" s="13" t="s">
        <v>13</v>
      </c>
    </row>
    <row r="139" spans="1:8" x14ac:dyDescent="0.25">
      <c r="A139" s="13">
        <v>137</v>
      </c>
      <c r="B139" s="13" t="s">
        <v>127</v>
      </c>
      <c r="C139" s="13" t="s">
        <v>277</v>
      </c>
      <c r="D139" s="13" t="s">
        <v>10</v>
      </c>
      <c r="E139" s="13">
        <v>57</v>
      </c>
      <c r="F139" s="13" t="s">
        <v>17</v>
      </c>
      <c r="G139" s="13" t="s">
        <v>52</v>
      </c>
      <c r="H139" s="13" t="s">
        <v>13</v>
      </c>
    </row>
    <row r="140" spans="1:8" x14ac:dyDescent="0.25">
      <c r="A140" s="13">
        <v>138</v>
      </c>
      <c r="B140" s="13" t="s">
        <v>129</v>
      </c>
      <c r="C140" s="13" t="s">
        <v>278</v>
      </c>
      <c r="D140" s="13" t="s">
        <v>16</v>
      </c>
      <c r="E140" s="13">
        <v>33</v>
      </c>
      <c r="F140" s="13" t="s">
        <v>45</v>
      </c>
      <c r="G140" s="13" t="s">
        <v>52</v>
      </c>
      <c r="H140" s="13" t="s">
        <v>13</v>
      </c>
    </row>
    <row r="141" spans="1:8" x14ac:dyDescent="0.25">
      <c r="A141" s="13">
        <v>139</v>
      </c>
      <c r="B141" s="13" t="s">
        <v>133</v>
      </c>
      <c r="C141" s="13" t="s">
        <v>279</v>
      </c>
      <c r="D141" s="13" t="s">
        <v>16</v>
      </c>
      <c r="E141" s="13">
        <v>25</v>
      </c>
      <c r="F141" s="13" t="s">
        <v>45</v>
      </c>
      <c r="G141" s="13" t="s">
        <v>12</v>
      </c>
      <c r="H141" s="13" t="s">
        <v>13</v>
      </c>
    </row>
    <row r="142" spans="1:8" x14ac:dyDescent="0.25">
      <c r="A142" s="13">
        <v>140</v>
      </c>
      <c r="B142" s="13" t="s">
        <v>135</v>
      </c>
      <c r="C142" s="13" t="s">
        <v>280</v>
      </c>
      <c r="D142" s="13" t="s">
        <v>16</v>
      </c>
      <c r="E142" s="13">
        <v>39</v>
      </c>
      <c r="F142" s="13" t="s">
        <v>55</v>
      </c>
      <c r="G142" s="13" t="s">
        <v>109</v>
      </c>
      <c r="H142" s="13" t="s">
        <v>13</v>
      </c>
    </row>
    <row r="143" spans="1:8" x14ac:dyDescent="0.25">
      <c r="A143" s="13">
        <v>141</v>
      </c>
      <c r="B143" s="13" t="s">
        <v>137</v>
      </c>
      <c r="C143" s="13" t="s">
        <v>281</v>
      </c>
      <c r="D143" s="13" t="s">
        <v>10</v>
      </c>
      <c r="E143" s="13">
        <v>23</v>
      </c>
      <c r="F143" s="13" t="s">
        <v>91</v>
      </c>
      <c r="G143" s="13" t="s">
        <v>56</v>
      </c>
      <c r="H143" s="13" t="s">
        <v>13</v>
      </c>
    </row>
    <row r="144" spans="1:8" x14ac:dyDescent="0.25">
      <c r="A144" s="13">
        <v>142</v>
      </c>
      <c r="B144" s="13" t="s">
        <v>139</v>
      </c>
      <c r="C144" s="13" t="s">
        <v>282</v>
      </c>
      <c r="D144" s="13" t="s">
        <v>16</v>
      </c>
      <c r="E144" s="13">
        <v>54</v>
      </c>
      <c r="F144" s="13" t="s">
        <v>91</v>
      </c>
      <c r="G144" s="13" t="s">
        <v>109</v>
      </c>
      <c r="H144" s="13" t="s">
        <v>13</v>
      </c>
    </row>
    <row r="145" spans="1:8" x14ac:dyDescent="0.25">
      <c r="A145" s="13">
        <v>143</v>
      </c>
      <c r="B145" s="13" t="s">
        <v>141</v>
      </c>
      <c r="C145" s="13" t="s">
        <v>283</v>
      </c>
      <c r="D145" s="13" t="s">
        <v>10</v>
      </c>
      <c r="E145" s="13">
        <v>60</v>
      </c>
      <c r="F145" s="13" t="s">
        <v>62</v>
      </c>
      <c r="G145" s="13" t="s">
        <v>59</v>
      </c>
      <c r="H145" s="13" t="s">
        <v>13</v>
      </c>
    </row>
    <row r="146" spans="1:8" x14ac:dyDescent="0.25">
      <c r="A146" s="13">
        <v>144</v>
      </c>
      <c r="B146" s="13" t="s">
        <v>143</v>
      </c>
      <c r="C146" s="13" t="s">
        <v>284</v>
      </c>
      <c r="D146" s="13" t="s">
        <v>16</v>
      </c>
      <c r="E146" s="13">
        <v>22</v>
      </c>
      <c r="F146" s="13" t="s">
        <v>11</v>
      </c>
      <c r="G146" s="13" t="s">
        <v>63</v>
      </c>
      <c r="H146" s="13" t="s">
        <v>13</v>
      </c>
    </row>
    <row r="147" spans="1:8" x14ac:dyDescent="0.25">
      <c r="A147" s="13">
        <v>145</v>
      </c>
      <c r="B147" s="13" t="s">
        <v>145</v>
      </c>
      <c r="C147" s="13" t="s">
        <v>285</v>
      </c>
      <c r="D147" s="13" t="s">
        <v>10</v>
      </c>
      <c r="E147" s="13">
        <v>30</v>
      </c>
      <c r="F147" s="13" t="s">
        <v>17</v>
      </c>
      <c r="G147" s="13" t="s">
        <v>131</v>
      </c>
      <c r="H147" s="13" t="s">
        <v>132</v>
      </c>
    </row>
    <row r="148" spans="1:8" x14ac:dyDescent="0.25">
      <c r="A148" s="13">
        <v>146</v>
      </c>
      <c r="B148" s="13" t="s">
        <v>147</v>
      </c>
      <c r="C148" s="13" t="s">
        <v>286</v>
      </c>
      <c r="D148" s="13" t="s">
        <v>10</v>
      </c>
      <c r="E148" s="13">
        <v>27</v>
      </c>
      <c r="F148" s="13" t="s">
        <v>17</v>
      </c>
      <c r="G148" s="13" t="s">
        <v>126</v>
      </c>
      <c r="H148" s="13" t="s">
        <v>80</v>
      </c>
    </row>
    <row r="149" spans="1:8" x14ac:dyDescent="0.25">
      <c r="A149" s="13">
        <v>147</v>
      </c>
      <c r="B149" s="13" t="s">
        <v>149</v>
      </c>
      <c r="C149" s="13" t="s">
        <v>287</v>
      </c>
      <c r="D149" s="13" t="s">
        <v>16</v>
      </c>
      <c r="E149" s="13">
        <v>32</v>
      </c>
      <c r="F149" s="13" t="s">
        <v>17</v>
      </c>
      <c r="G149" s="13" t="s">
        <v>118</v>
      </c>
      <c r="H149" s="13" t="s">
        <v>13</v>
      </c>
    </row>
    <row r="150" spans="1:8" x14ac:dyDescent="0.25">
      <c r="A150" s="13">
        <v>148</v>
      </c>
      <c r="B150" s="13" t="s">
        <v>151</v>
      </c>
      <c r="C150" s="13" t="s">
        <v>288</v>
      </c>
      <c r="D150" s="13" t="s">
        <v>10</v>
      </c>
      <c r="E150" s="13">
        <v>47</v>
      </c>
      <c r="F150" s="13" t="s">
        <v>11</v>
      </c>
      <c r="G150" s="13" t="s">
        <v>131</v>
      </c>
      <c r="H150" s="13" t="s">
        <v>132</v>
      </c>
    </row>
    <row r="151" spans="1:8" x14ac:dyDescent="0.25">
      <c r="A151" s="13">
        <v>149</v>
      </c>
      <c r="B151" s="13" t="s">
        <v>153</v>
      </c>
      <c r="C151" s="13" t="s">
        <v>289</v>
      </c>
      <c r="D151" s="13" t="s">
        <v>16</v>
      </c>
      <c r="E151" s="13">
        <v>34</v>
      </c>
      <c r="F151" s="13" t="s">
        <v>91</v>
      </c>
      <c r="G151" s="13" t="s">
        <v>131</v>
      </c>
      <c r="H151" s="13" t="s">
        <v>132</v>
      </c>
    </row>
    <row r="152" spans="1:8" x14ac:dyDescent="0.25">
      <c r="A152" s="13">
        <v>150</v>
      </c>
      <c r="B152" s="13" t="s">
        <v>155</v>
      </c>
      <c r="C152" s="13" t="s">
        <v>290</v>
      </c>
      <c r="D152" s="13" t="s">
        <v>16</v>
      </c>
      <c r="E152" s="13">
        <v>56</v>
      </c>
      <c r="F152" s="13" t="s">
        <v>62</v>
      </c>
      <c r="G152" s="13" t="s">
        <v>12</v>
      </c>
      <c r="H152" s="13" t="s">
        <v>13</v>
      </c>
    </row>
    <row r="153" spans="1:8" x14ac:dyDescent="0.25">
      <c r="A153" s="13">
        <v>151</v>
      </c>
      <c r="B153" s="13" t="s">
        <v>157</v>
      </c>
      <c r="C153" s="13" t="s">
        <v>291</v>
      </c>
      <c r="D153" s="13" t="s">
        <v>10</v>
      </c>
      <c r="E153" s="13">
        <v>37</v>
      </c>
      <c r="F153" s="13" t="s">
        <v>31</v>
      </c>
      <c r="G153" s="13" t="s">
        <v>52</v>
      </c>
      <c r="H153" s="13" t="s">
        <v>13</v>
      </c>
    </row>
    <row r="154" spans="1:8" x14ac:dyDescent="0.25">
      <c r="A154" s="13">
        <v>152</v>
      </c>
      <c r="B154" s="13" t="s">
        <v>159</v>
      </c>
      <c r="C154" s="13" t="s">
        <v>292</v>
      </c>
      <c r="D154" s="13" t="s">
        <v>10</v>
      </c>
      <c r="E154" s="13">
        <v>31</v>
      </c>
      <c r="F154" s="13" t="s">
        <v>26</v>
      </c>
      <c r="G154" s="13" t="s">
        <v>18</v>
      </c>
      <c r="H154" s="13" t="s">
        <v>13</v>
      </c>
    </row>
    <row r="155" spans="1:8" x14ac:dyDescent="0.25">
      <c r="A155" s="13">
        <v>153</v>
      </c>
      <c r="B155" s="13" t="s">
        <v>162</v>
      </c>
      <c r="C155" s="13" t="s">
        <v>293</v>
      </c>
      <c r="D155" s="13" t="s">
        <v>10</v>
      </c>
      <c r="E155" s="13">
        <v>50</v>
      </c>
      <c r="F155" s="13" t="s">
        <v>11</v>
      </c>
      <c r="G155" s="13" t="s">
        <v>52</v>
      </c>
      <c r="H155" s="13" t="s">
        <v>13</v>
      </c>
    </row>
    <row r="156" spans="1:8" x14ac:dyDescent="0.25">
      <c r="A156" s="13">
        <v>154</v>
      </c>
      <c r="B156" s="13" t="s">
        <v>164</v>
      </c>
      <c r="C156" s="13" t="s">
        <v>294</v>
      </c>
      <c r="D156" s="13" t="s">
        <v>16</v>
      </c>
      <c r="E156" s="13">
        <v>55</v>
      </c>
      <c r="F156" s="13" t="s">
        <v>91</v>
      </c>
      <c r="G156" s="13" t="s">
        <v>52</v>
      </c>
      <c r="H156" s="13" t="s">
        <v>13</v>
      </c>
    </row>
    <row r="157" spans="1:8" x14ac:dyDescent="0.25">
      <c r="A157" s="13">
        <v>155</v>
      </c>
      <c r="B157" s="13" t="s">
        <v>166</v>
      </c>
      <c r="C157" s="13" t="s">
        <v>295</v>
      </c>
      <c r="D157" s="13" t="s">
        <v>10</v>
      </c>
      <c r="E157" s="13">
        <v>58</v>
      </c>
      <c r="F157" s="13" t="s">
        <v>21</v>
      </c>
      <c r="G157" s="13" t="s">
        <v>12</v>
      </c>
      <c r="H157" s="13" t="s">
        <v>13</v>
      </c>
    </row>
    <row r="158" spans="1:8" x14ac:dyDescent="0.25">
      <c r="A158" s="13">
        <v>156</v>
      </c>
      <c r="B158" s="13" t="s">
        <v>168</v>
      </c>
      <c r="C158" s="13" t="s">
        <v>296</v>
      </c>
      <c r="D158" s="13" t="s">
        <v>16</v>
      </c>
      <c r="E158" s="13">
        <v>22</v>
      </c>
      <c r="F158" s="13" t="s">
        <v>17</v>
      </c>
      <c r="G158" s="13" t="s">
        <v>18</v>
      </c>
      <c r="H158" s="13" t="s">
        <v>13</v>
      </c>
    </row>
    <row r="159" spans="1:8" x14ac:dyDescent="0.25">
      <c r="A159" s="13">
        <v>157</v>
      </c>
      <c r="B159" s="13" t="s">
        <v>170</v>
      </c>
      <c r="C159" s="13" t="s">
        <v>297</v>
      </c>
      <c r="D159" s="13" t="s">
        <v>10</v>
      </c>
      <c r="E159" s="13">
        <v>31</v>
      </c>
      <c r="F159" s="13" t="s">
        <v>62</v>
      </c>
      <c r="G159" s="13" t="s">
        <v>40</v>
      </c>
      <c r="H159" s="13" t="s">
        <v>13</v>
      </c>
    </row>
    <row r="160" spans="1:8" x14ac:dyDescent="0.25">
      <c r="A160" s="13">
        <v>158</v>
      </c>
      <c r="B160" s="13" t="s">
        <v>172</v>
      </c>
      <c r="C160" s="13" t="s">
        <v>298</v>
      </c>
      <c r="D160" s="13" t="s">
        <v>16</v>
      </c>
      <c r="E160" s="13">
        <v>53</v>
      </c>
      <c r="F160" s="13" t="s">
        <v>21</v>
      </c>
      <c r="G160" s="13" t="s">
        <v>118</v>
      </c>
      <c r="H160" s="13" t="s">
        <v>13</v>
      </c>
    </row>
    <row r="161" spans="1:8" x14ac:dyDescent="0.25">
      <c r="A161" s="13">
        <v>159</v>
      </c>
      <c r="B161" s="13" t="s">
        <v>174</v>
      </c>
      <c r="C161" s="13" t="s">
        <v>299</v>
      </c>
      <c r="D161" s="13" t="s">
        <v>10</v>
      </c>
      <c r="E161" s="13">
        <v>55</v>
      </c>
      <c r="F161" s="13" t="s">
        <v>26</v>
      </c>
      <c r="G161" s="13" t="s">
        <v>12</v>
      </c>
      <c r="H161" s="13" t="s">
        <v>13</v>
      </c>
    </row>
    <row r="162" spans="1:8" x14ac:dyDescent="0.25">
      <c r="A162" s="13">
        <v>160</v>
      </c>
      <c r="B162" s="13" t="s">
        <v>176</v>
      </c>
      <c r="C162" s="13" t="s">
        <v>300</v>
      </c>
      <c r="D162" s="13" t="s">
        <v>10</v>
      </c>
      <c r="E162" s="13">
        <v>52</v>
      </c>
      <c r="F162" s="13" t="s">
        <v>17</v>
      </c>
      <c r="G162" s="13" t="s">
        <v>12</v>
      </c>
      <c r="H162" s="13" t="s">
        <v>13</v>
      </c>
    </row>
    <row r="163" spans="1:8" x14ac:dyDescent="0.25">
      <c r="A163" s="13">
        <v>161</v>
      </c>
      <c r="B163" s="13" t="s">
        <v>178</v>
      </c>
      <c r="C163" s="13" t="s">
        <v>301</v>
      </c>
      <c r="D163" s="13" t="s">
        <v>16</v>
      </c>
      <c r="E163" s="13">
        <v>50</v>
      </c>
      <c r="F163" s="13" t="s">
        <v>31</v>
      </c>
      <c r="G163" s="13" t="s">
        <v>18</v>
      </c>
      <c r="H163" s="13" t="s">
        <v>13</v>
      </c>
    </row>
    <row r="164" spans="1:8" x14ac:dyDescent="0.25">
      <c r="A164" s="13">
        <v>162</v>
      </c>
      <c r="B164" s="13" t="s">
        <v>180</v>
      </c>
      <c r="C164" s="13" t="s">
        <v>302</v>
      </c>
      <c r="D164" s="13" t="s">
        <v>10</v>
      </c>
      <c r="E164" s="13">
        <v>38</v>
      </c>
      <c r="F164" s="13" t="s">
        <v>11</v>
      </c>
      <c r="G164" s="13" t="s">
        <v>161</v>
      </c>
      <c r="H164" s="13" t="s">
        <v>13</v>
      </c>
    </row>
    <row r="165" spans="1:8" x14ac:dyDescent="0.25">
      <c r="A165" s="13">
        <v>163</v>
      </c>
      <c r="B165" s="13" t="s">
        <v>182</v>
      </c>
      <c r="C165" s="13" t="s">
        <v>303</v>
      </c>
      <c r="D165" s="13" t="s">
        <v>16</v>
      </c>
      <c r="E165" s="13">
        <v>27</v>
      </c>
      <c r="F165" s="13" t="s">
        <v>55</v>
      </c>
      <c r="G165" s="13" t="s">
        <v>27</v>
      </c>
      <c r="H165" s="13" t="s">
        <v>28</v>
      </c>
    </row>
    <row r="166" spans="1:8" x14ac:dyDescent="0.25">
      <c r="A166" s="13">
        <v>164</v>
      </c>
      <c r="B166" s="13" t="s">
        <v>184</v>
      </c>
      <c r="C166" s="13" t="s">
        <v>304</v>
      </c>
      <c r="D166" s="13" t="s">
        <v>10</v>
      </c>
      <c r="E166" s="13">
        <v>50</v>
      </c>
      <c r="F166" s="13" t="s">
        <v>21</v>
      </c>
      <c r="G166" s="13" t="s">
        <v>121</v>
      </c>
      <c r="H166" s="13" t="s">
        <v>13</v>
      </c>
    </row>
    <row r="167" spans="1:8" x14ac:dyDescent="0.25">
      <c r="A167" s="13">
        <v>165</v>
      </c>
      <c r="B167" s="13" t="s">
        <v>186</v>
      </c>
      <c r="C167" s="13" t="s">
        <v>305</v>
      </c>
      <c r="D167" s="13" t="s">
        <v>16</v>
      </c>
      <c r="E167" s="13">
        <v>26</v>
      </c>
      <c r="F167" s="13" t="s">
        <v>96</v>
      </c>
      <c r="G167" s="13" t="s">
        <v>126</v>
      </c>
      <c r="H167" s="13" t="s">
        <v>80</v>
      </c>
    </row>
    <row r="168" spans="1:8" x14ac:dyDescent="0.25">
      <c r="A168" s="13">
        <v>166</v>
      </c>
      <c r="B168" s="13" t="s">
        <v>188</v>
      </c>
      <c r="C168" s="13" t="s">
        <v>306</v>
      </c>
      <c r="D168" s="13" t="s">
        <v>10</v>
      </c>
      <c r="E168" s="13">
        <v>31</v>
      </c>
      <c r="F168" s="13" t="s">
        <v>21</v>
      </c>
      <c r="G168" s="13" t="s">
        <v>97</v>
      </c>
      <c r="H168" s="13" t="s">
        <v>98</v>
      </c>
    </row>
    <row r="169" spans="1:8" x14ac:dyDescent="0.25">
      <c r="A169" s="13">
        <v>167</v>
      </c>
      <c r="B169" s="13" t="s">
        <v>190</v>
      </c>
      <c r="C169" s="13" t="s">
        <v>307</v>
      </c>
      <c r="D169" s="13" t="s">
        <v>16</v>
      </c>
      <c r="E169" s="13">
        <v>35</v>
      </c>
      <c r="F169" s="13" t="s">
        <v>55</v>
      </c>
      <c r="G169" s="13" t="s">
        <v>161</v>
      </c>
      <c r="H169" s="13" t="s">
        <v>13</v>
      </c>
    </row>
    <row r="170" spans="1:8" x14ac:dyDescent="0.25">
      <c r="A170" s="13">
        <v>168</v>
      </c>
      <c r="B170" s="13" t="s">
        <v>192</v>
      </c>
      <c r="C170" s="13" t="s">
        <v>308</v>
      </c>
      <c r="D170" s="13" t="s">
        <v>16</v>
      </c>
      <c r="E170" s="13">
        <v>36</v>
      </c>
      <c r="F170" s="13" t="s">
        <v>31</v>
      </c>
      <c r="G170" s="13" t="s">
        <v>109</v>
      </c>
      <c r="H170" s="13" t="s">
        <v>13</v>
      </c>
    </row>
    <row r="171" spans="1:8" x14ac:dyDescent="0.25">
      <c r="A171" s="13">
        <v>169</v>
      </c>
      <c r="B171" s="13" t="s">
        <v>194</v>
      </c>
      <c r="C171" s="13" t="s">
        <v>309</v>
      </c>
      <c r="D171" s="13" t="s">
        <v>10</v>
      </c>
      <c r="E171" s="13">
        <v>53</v>
      </c>
      <c r="F171" s="13" t="s">
        <v>21</v>
      </c>
      <c r="G171" s="13" t="s">
        <v>97</v>
      </c>
      <c r="H171" s="13" t="s">
        <v>98</v>
      </c>
    </row>
    <row r="172" spans="1:8" x14ac:dyDescent="0.25">
      <c r="A172" s="13">
        <v>170</v>
      </c>
      <c r="B172" s="13" t="s">
        <v>196</v>
      </c>
      <c r="C172" s="13" t="s">
        <v>310</v>
      </c>
      <c r="D172" s="13" t="s">
        <v>16</v>
      </c>
      <c r="E172" s="13">
        <v>22</v>
      </c>
      <c r="F172" s="13" t="s">
        <v>21</v>
      </c>
      <c r="G172" s="13" t="s">
        <v>66</v>
      </c>
      <c r="H172" s="13" t="s">
        <v>13</v>
      </c>
    </row>
    <row r="173" spans="1:8" x14ac:dyDescent="0.25">
      <c r="A173" s="13">
        <v>171</v>
      </c>
      <c r="B173" s="13" t="s">
        <v>198</v>
      </c>
      <c r="C173" s="13" t="s">
        <v>311</v>
      </c>
      <c r="D173" s="13" t="s">
        <v>10</v>
      </c>
      <c r="E173" s="13">
        <v>47</v>
      </c>
      <c r="F173" s="13" t="s">
        <v>17</v>
      </c>
      <c r="G173" s="13" t="s">
        <v>12</v>
      </c>
      <c r="H173" s="13" t="s">
        <v>13</v>
      </c>
    </row>
    <row r="174" spans="1:8" x14ac:dyDescent="0.25">
      <c r="A174" s="13">
        <v>172</v>
      </c>
      <c r="B174" s="13" t="s">
        <v>200</v>
      </c>
      <c r="C174" s="13" t="s">
        <v>312</v>
      </c>
      <c r="D174" s="13" t="s">
        <v>10</v>
      </c>
      <c r="E174" s="13">
        <v>50</v>
      </c>
      <c r="F174" s="13" t="s">
        <v>45</v>
      </c>
      <c r="G174" s="13" t="s">
        <v>118</v>
      </c>
      <c r="H174" s="13" t="s">
        <v>13</v>
      </c>
    </row>
    <row r="175" spans="1:8" x14ac:dyDescent="0.25">
      <c r="A175" s="13">
        <v>173</v>
      </c>
      <c r="B175" s="13" t="s">
        <v>202</v>
      </c>
      <c r="C175" s="13" t="s">
        <v>313</v>
      </c>
      <c r="D175" s="13" t="s">
        <v>16</v>
      </c>
      <c r="E175" s="13">
        <v>37</v>
      </c>
      <c r="F175" s="13" t="s">
        <v>62</v>
      </c>
      <c r="G175" s="13" t="s">
        <v>18</v>
      </c>
      <c r="H175" s="13" t="s">
        <v>13</v>
      </c>
    </row>
    <row r="176" spans="1:8" x14ac:dyDescent="0.25">
      <c r="A176" s="13">
        <v>174</v>
      </c>
      <c r="B176" s="13" t="s">
        <v>204</v>
      </c>
      <c r="C176" s="13" t="s">
        <v>314</v>
      </c>
      <c r="D176" s="13" t="s">
        <v>16</v>
      </c>
      <c r="E176" s="13">
        <v>44</v>
      </c>
      <c r="F176" s="13" t="s">
        <v>62</v>
      </c>
      <c r="G176" s="13" t="s">
        <v>22</v>
      </c>
      <c r="H176" s="13" t="s">
        <v>23</v>
      </c>
    </row>
    <row r="177" spans="1:8" x14ac:dyDescent="0.25">
      <c r="A177" s="13">
        <v>175</v>
      </c>
      <c r="B177" s="13" t="s">
        <v>206</v>
      </c>
      <c r="C177" s="13" t="s">
        <v>315</v>
      </c>
      <c r="D177" s="13" t="s">
        <v>10</v>
      </c>
      <c r="E177" s="13">
        <v>33</v>
      </c>
      <c r="F177" s="13" t="s">
        <v>96</v>
      </c>
      <c r="G177" s="13" t="s">
        <v>52</v>
      </c>
      <c r="H177" s="13" t="s">
        <v>13</v>
      </c>
    </row>
    <row r="178" spans="1:8" x14ac:dyDescent="0.25">
      <c r="A178" s="13">
        <v>176</v>
      </c>
      <c r="B178" s="13" t="s">
        <v>208</v>
      </c>
      <c r="C178" s="13" t="s">
        <v>316</v>
      </c>
      <c r="D178" s="13" t="s">
        <v>16</v>
      </c>
      <c r="E178" s="13">
        <v>30</v>
      </c>
      <c r="F178" s="13" t="s">
        <v>62</v>
      </c>
      <c r="G178" s="13" t="s">
        <v>12</v>
      </c>
      <c r="H178" s="13" t="s">
        <v>13</v>
      </c>
    </row>
    <row r="179" spans="1:8" x14ac:dyDescent="0.25">
      <c r="A179" s="13">
        <v>177</v>
      </c>
      <c r="B179" s="13" t="s">
        <v>210</v>
      </c>
      <c r="C179" s="13" t="s">
        <v>317</v>
      </c>
      <c r="D179" s="13" t="s">
        <v>10</v>
      </c>
      <c r="E179" s="13">
        <v>49</v>
      </c>
      <c r="F179" s="13" t="s">
        <v>11</v>
      </c>
      <c r="G179" s="13" t="s">
        <v>63</v>
      </c>
      <c r="H179" s="13" t="s">
        <v>13</v>
      </c>
    </row>
    <row r="180" spans="1:8" x14ac:dyDescent="0.25">
      <c r="A180" s="13">
        <v>178</v>
      </c>
      <c r="B180" s="13" t="s">
        <v>212</v>
      </c>
      <c r="C180" s="13" t="s">
        <v>318</v>
      </c>
      <c r="D180" s="13" t="s">
        <v>16</v>
      </c>
      <c r="E180" s="13">
        <v>37</v>
      </c>
      <c r="F180" s="13" t="s">
        <v>17</v>
      </c>
      <c r="G180" s="13" t="s">
        <v>126</v>
      </c>
      <c r="H180" s="13" t="s">
        <v>80</v>
      </c>
    </row>
    <row r="181" spans="1:8" x14ac:dyDescent="0.25">
      <c r="A181" s="13">
        <v>179</v>
      </c>
      <c r="B181" s="13" t="s">
        <v>214</v>
      </c>
      <c r="C181" s="13" t="s">
        <v>319</v>
      </c>
      <c r="D181" s="13" t="s">
        <v>10</v>
      </c>
      <c r="E181" s="13">
        <v>50</v>
      </c>
      <c r="F181" s="13" t="s">
        <v>91</v>
      </c>
      <c r="G181" s="13" t="s">
        <v>118</v>
      </c>
      <c r="H181" s="13" t="s">
        <v>13</v>
      </c>
    </row>
    <row r="182" spans="1:8" x14ac:dyDescent="0.25">
      <c r="A182" s="13">
        <v>180</v>
      </c>
      <c r="B182" s="13" t="s">
        <v>216</v>
      </c>
      <c r="C182" s="13" t="s">
        <v>320</v>
      </c>
      <c r="D182" s="13" t="s">
        <v>16</v>
      </c>
      <c r="E182" s="13">
        <v>49</v>
      </c>
      <c r="F182" s="13" t="s">
        <v>91</v>
      </c>
      <c r="G182" s="13" t="s">
        <v>66</v>
      </c>
      <c r="H182" s="13" t="s">
        <v>13</v>
      </c>
    </row>
    <row r="183" spans="1:8" x14ac:dyDescent="0.25">
      <c r="A183" s="13">
        <v>181</v>
      </c>
      <c r="B183" s="13" t="s">
        <v>218</v>
      </c>
      <c r="C183" s="13" t="s">
        <v>321</v>
      </c>
      <c r="D183" s="13" t="s">
        <v>16</v>
      </c>
      <c r="E183" s="13">
        <v>47</v>
      </c>
      <c r="F183" s="13" t="s">
        <v>55</v>
      </c>
      <c r="G183" s="13" t="s">
        <v>40</v>
      </c>
      <c r="H183" s="13" t="s">
        <v>13</v>
      </c>
    </row>
    <row r="184" spans="1:8" x14ac:dyDescent="0.25">
      <c r="A184" s="13">
        <v>182</v>
      </c>
      <c r="B184" s="13" t="s">
        <v>220</v>
      </c>
      <c r="C184" s="13" t="s">
        <v>322</v>
      </c>
      <c r="D184" s="13" t="s">
        <v>10</v>
      </c>
      <c r="E184" s="13">
        <v>59</v>
      </c>
      <c r="F184" s="13" t="s">
        <v>45</v>
      </c>
      <c r="G184" s="13" t="s">
        <v>118</v>
      </c>
      <c r="H184" s="13" t="s">
        <v>13</v>
      </c>
    </row>
    <row r="185" spans="1:8" x14ac:dyDescent="0.25">
      <c r="A185" s="13">
        <v>183</v>
      </c>
      <c r="B185" s="13" t="s">
        <v>222</v>
      </c>
      <c r="C185" s="13" t="s">
        <v>323</v>
      </c>
      <c r="D185" s="13" t="s">
        <v>16</v>
      </c>
      <c r="E185" s="13">
        <v>58</v>
      </c>
      <c r="F185" s="13" t="s">
        <v>26</v>
      </c>
      <c r="G185" s="13" t="s">
        <v>22</v>
      </c>
      <c r="H185" s="13" t="s">
        <v>23</v>
      </c>
    </row>
    <row r="186" spans="1:8" x14ac:dyDescent="0.25">
      <c r="A186" s="13">
        <v>184</v>
      </c>
      <c r="B186" s="13" t="s">
        <v>224</v>
      </c>
      <c r="C186" s="13" t="s">
        <v>324</v>
      </c>
      <c r="D186" s="13" t="s">
        <v>16</v>
      </c>
      <c r="E186" s="13">
        <v>55</v>
      </c>
      <c r="F186" s="13" t="s">
        <v>11</v>
      </c>
      <c r="G186" s="13" t="s">
        <v>118</v>
      </c>
      <c r="H186" s="13" t="s">
        <v>13</v>
      </c>
    </row>
    <row r="187" spans="1:8" x14ac:dyDescent="0.25">
      <c r="A187" s="13">
        <v>185</v>
      </c>
      <c r="B187" s="13" t="s">
        <v>226</v>
      </c>
      <c r="C187" s="13" t="s">
        <v>325</v>
      </c>
      <c r="D187" s="13" t="s">
        <v>16</v>
      </c>
      <c r="E187" s="13">
        <v>29</v>
      </c>
      <c r="F187" s="13" t="s">
        <v>45</v>
      </c>
      <c r="G187" s="13" t="s">
        <v>34</v>
      </c>
      <c r="H187" s="13" t="s">
        <v>35</v>
      </c>
    </row>
    <row r="188" spans="1:8" x14ac:dyDescent="0.25">
      <c r="A188" s="13">
        <v>186</v>
      </c>
      <c r="B188" s="13" t="s">
        <v>228</v>
      </c>
      <c r="C188" s="13" t="s">
        <v>326</v>
      </c>
      <c r="D188" s="13" t="s">
        <v>16</v>
      </c>
      <c r="E188" s="13">
        <v>58</v>
      </c>
      <c r="F188" s="13" t="s">
        <v>11</v>
      </c>
      <c r="G188" s="13" t="s">
        <v>109</v>
      </c>
      <c r="H188" s="13" t="s">
        <v>13</v>
      </c>
    </row>
    <row r="189" spans="1:8" x14ac:dyDescent="0.25">
      <c r="A189" s="13">
        <v>187</v>
      </c>
      <c r="B189" s="13" t="s">
        <v>230</v>
      </c>
      <c r="C189" s="13" t="s">
        <v>327</v>
      </c>
      <c r="D189" s="13" t="s">
        <v>10</v>
      </c>
      <c r="E189" s="13">
        <v>22</v>
      </c>
      <c r="F189" s="13" t="s">
        <v>62</v>
      </c>
      <c r="G189" s="13" t="s">
        <v>79</v>
      </c>
      <c r="H189" s="13" t="s">
        <v>80</v>
      </c>
    </row>
    <row r="190" spans="1:8" x14ac:dyDescent="0.25">
      <c r="A190" s="13">
        <v>188</v>
      </c>
      <c r="B190" s="13" t="s">
        <v>232</v>
      </c>
      <c r="C190" s="13" t="s">
        <v>328</v>
      </c>
      <c r="D190" s="13" t="s">
        <v>16</v>
      </c>
      <c r="E190" s="13">
        <v>53</v>
      </c>
      <c r="F190" s="13" t="s">
        <v>45</v>
      </c>
      <c r="G190" s="13" t="s">
        <v>22</v>
      </c>
      <c r="H190" s="13" t="s">
        <v>23</v>
      </c>
    </row>
    <row r="191" spans="1:8" x14ac:dyDescent="0.25">
      <c r="A191" s="13">
        <v>189</v>
      </c>
      <c r="B191" s="13" t="s">
        <v>329</v>
      </c>
      <c r="C191" s="13" t="s">
        <v>330</v>
      </c>
      <c r="D191" s="13" t="s">
        <v>16</v>
      </c>
      <c r="E191" s="13">
        <v>56</v>
      </c>
      <c r="F191" s="13" t="s">
        <v>62</v>
      </c>
      <c r="G191" s="13" t="s">
        <v>63</v>
      </c>
      <c r="H191" s="13" t="s">
        <v>13</v>
      </c>
    </row>
    <row r="192" spans="1:8" x14ac:dyDescent="0.25">
      <c r="A192" s="13">
        <v>190</v>
      </c>
      <c r="B192" s="13" t="s">
        <v>331</v>
      </c>
      <c r="C192" s="13" t="s">
        <v>332</v>
      </c>
      <c r="D192" s="13" t="s">
        <v>10</v>
      </c>
      <c r="E192" s="13">
        <v>60</v>
      </c>
      <c r="F192" s="13" t="s">
        <v>91</v>
      </c>
      <c r="G192" s="13" t="s">
        <v>52</v>
      </c>
      <c r="H192" s="13" t="s">
        <v>13</v>
      </c>
    </row>
    <row r="193" spans="1:8" x14ac:dyDescent="0.25">
      <c r="A193" s="13">
        <v>191</v>
      </c>
      <c r="B193" s="13" t="s">
        <v>333</v>
      </c>
      <c r="C193" s="13" t="s">
        <v>334</v>
      </c>
      <c r="D193" s="13" t="s">
        <v>10</v>
      </c>
      <c r="E193" s="13">
        <v>42</v>
      </c>
      <c r="F193" s="13" t="s">
        <v>21</v>
      </c>
      <c r="G193" s="13" t="s">
        <v>109</v>
      </c>
      <c r="H193" s="13" t="s">
        <v>13</v>
      </c>
    </row>
    <row r="194" spans="1:8" x14ac:dyDescent="0.25">
      <c r="A194" s="13">
        <v>192</v>
      </c>
      <c r="B194" s="13" t="s">
        <v>335</v>
      </c>
      <c r="C194" s="13" t="s">
        <v>336</v>
      </c>
      <c r="D194" s="13" t="s">
        <v>10</v>
      </c>
      <c r="E194" s="13">
        <v>46</v>
      </c>
      <c r="F194" s="13" t="s">
        <v>45</v>
      </c>
      <c r="G194" s="13" t="s">
        <v>52</v>
      </c>
      <c r="H194" s="13" t="s">
        <v>13</v>
      </c>
    </row>
    <row r="195" spans="1:8" x14ac:dyDescent="0.25">
      <c r="A195" s="13">
        <v>193</v>
      </c>
      <c r="B195" s="13" t="s">
        <v>337</v>
      </c>
      <c r="C195" s="13" t="s">
        <v>338</v>
      </c>
      <c r="D195" s="13" t="s">
        <v>16</v>
      </c>
      <c r="E195" s="13">
        <v>53</v>
      </c>
      <c r="F195" s="13" t="s">
        <v>96</v>
      </c>
      <c r="G195" s="13" t="s">
        <v>66</v>
      </c>
      <c r="H195" s="13" t="s">
        <v>13</v>
      </c>
    </row>
    <row r="196" spans="1:8" x14ac:dyDescent="0.25">
      <c r="A196" s="13">
        <v>194</v>
      </c>
      <c r="B196" s="13" t="s">
        <v>339</v>
      </c>
      <c r="C196" s="13" t="s">
        <v>340</v>
      </c>
      <c r="D196" s="13" t="s">
        <v>10</v>
      </c>
      <c r="E196" s="13">
        <v>50</v>
      </c>
      <c r="F196" s="13" t="s">
        <v>55</v>
      </c>
      <c r="G196" s="13" t="s">
        <v>105</v>
      </c>
      <c r="H196" s="13" t="s">
        <v>13</v>
      </c>
    </row>
    <row r="197" spans="1:8" x14ac:dyDescent="0.25">
      <c r="A197" s="13">
        <v>195</v>
      </c>
      <c r="B197" s="13" t="s">
        <v>341</v>
      </c>
      <c r="C197" s="13" t="s">
        <v>342</v>
      </c>
      <c r="D197" s="13" t="s">
        <v>10</v>
      </c>
      <c r="E197" s="13">
        <v>47</v>
      </c>
      <c r="F197" s="13" t="s">
        <v>21</v>
      </c>
      <c r="G197" s="13" t="s">
        <v>161</v>
      </c>
      <c r="H197" s="13" t="s">
        <v>13</v>
      </c>
    </row>
    <row r="198" spans="1:8" x14ac:dyDescent="0.25">
      <c r="A198" s="13">
        <v>196</v>
      </c>
      <c r="B198" s="13" t="s">
        <v>343</v>
      </c>
      <c r="C198" s="13" t="s">
        <v>344</v>
      </c>
      <c r="D198" s="13" t="s">
        <v>10</v>
      </c>
      <c r="E198" s="13">
        <v>44</v>
      </c>
      <c r="F198" s="13" t="s">
        <v>11</v>
      </c>
      <c r="G198" s="13" t="s">
        <v>40</v>
      </c>
      <c r="H198" s="13" t="s">
        <v>13</v>
      </c>
    </row>
    <row r="199" spans="1:8" x14ac:dyDescent="0.25">
      <c r="A199" s="13">
        <v>197</v>
      </c>
      <c r="B199" s="13" t="s">
        <v>345</v>
      </c>
      <c r="C199" s="13" t="s">
        <v>346</v>
      </c>
      <c r="D199" s="13" t="s">
        <v>16</v>
      </c>
      <c r="E199" s="13">
        <v>46</v>
      </c>
      <c r="F199" s="13" t="s">
        <v>31</v>
      </c>
      <c r="G199" s="13" t="s">
        <v>126</v>
      </c>
      <c r="H199" s="13" t="s">
        <v>80</v>
      </c>
    </row>
    <row r="200" spans="1:8" x14ac:dyDescent="0.25">
      <c r="A200" s="13">
        <v>198</v>
      </c>
      <c r="B200" s="13" t="s">
        <v>347</v>
      </c>
      <c r="C200" s="13" t="s">
        <v>348</v>
      </c>
      <c r="D200" s="13" t="s">
        <v>16</v>
      </c>
      <c r="E200" s="13">
        <v>23</v>
      </c>
      <c r="F200" s="13" t="s">
        <v>17</v>
      </c>
      <c r="G200" s="13" t="s">
        <v>12</v>
      </c>
      <c r="H200" s="13" t="s">
        <v>13</v>
      </c>
    </row>
    <row r="201" spans="1:8" x14ac:dyDescent="0.25">
      <c r="A201" s="13">
        <v>199</v>
      </c>
      <c r="B201" s="13" t="s">
        <v>349</v>
      </c>
      <c r="C201" s="13" t="s">
        <v>350</v>
      </c>
      <c r="D201" s="13" t="s">
        <v>10</v>
      </c>
      <c r="E201" s="13">
        <v>52</v>
      </c>
      <c r="F201" s="13" t="s">
        <v>21</v>
      </c>
      <c r="G201" s="13" t="s">
        <v>118</v>
      </c>
      <c r="H201" s="13" t="s">
        <v>13</v>
      </c>
    </row>
    <row r="202" spans="1:8" x14ac:dyDescent="0.25">
      <c r="A202" s="13">
        <v>200</v>
      </c>
      <c r="B202" s="13" t="s">
        <v>351</v>
      </c>
      <c r="C202" s="13" t="s">
        <v>352</v>
      </c>
      <c r="D202" s="13" t="s">
        <v>16</v>
      </c>
      <c r="E202" s="13">
        <v>40</v>
      </c>
      <c r="F202" s="13" t="s">
        <v>21</v>
      </c>
      <c r="G202" s="13" t="s">
        <v>161</v>
      </c>
      <c r="H202" s="13" t="s">
        <v>13</v>
      </c>
    </row>
    <row r="203" spans="1:8" x14ac:dyDescent="0.25">
      <c r="A203" s="13">
        <v>201</v>
      </c>
      <c r="B203" s="13" t="s">
        <v>353</v>
      </c>
      <c r="C203" s="13" t="s">
        <v>354</v>
      </c>
      <c r="D203" s="13" t="s">
        <v>16</v>
      </c>
      <c r="E203" s="13">
        <v>41</v>
      </c>
      <c r="F203" s="13" t="s">
        <v>62</v>
      </c>
      <c r="G203" s="13" t="s">
        <v>79</v>
      </c>
      <c r="H203" s="13" t="s">
        <v>80</v>
      </c>
    </row>
    <row r="204" spans="1:8" x14ac:dyDescent="0.25">
      <c r="A204" s="13">
        <v>202</v>
      </c>
      <c r="B204" s="13" t="s">
        <v>355</v>
      </c>
      <c r="C204" s="13" t="s">
        <v>356</v>
      </c>
      <c r="D204" s="13" t="s">
        <v>10</v>
      </c>
      <c r="E204" s="13">
        <v>29</v>
      </c>
      <c r="F204" s="13" t="s">
        <v>55</v>
      </c>
      <c r="G204" s="13" t="s">
        <v>34</v>
      </c>
      <c r="H204" s="13" t="s">
        <v>35</v>
      </c>
    </row>
    <row r="205" spans="1:8" x14ac:dyDescent="0.25">
      <c r="A205" s="13">
        <v>203</v>
      </c>
      <c r="B205" s="13" t="s">
        <v>357</v>
      </c>
      <c r="C205" s="13" t="s">
        <v>358</v>
      </c>
      <c r="D205" s="13" t="s">
        <v>10</v>
      </c>
      <c r="E205" s="13">
        <v>40</v>
      </c>
      <c r="F205" s="13" t="s">
        <v>96</v>
      </c>
      <c r="G205" s="13" t="s">
        <v>56</v>
      </c>
      <c r="H205" s="13" t="s">
        <v>13</v>
      </c>
    </row>
    <row r="206" spans="1:8" x14ac:dyDescent="0.25">
      <c r="A206" s="13">
        <v>204</v>
      </c>
      <c r="B206" s="13" t="s">
        <v>359</v>
      </c>
      <c r="C206" s="13" t="s">
        <v>360</v>
      </c>
      <c r="D206" s="13" t="s">
        <v>16</v>
      </c>
      <c r="E206" s="13">
        <v>51</v>
      </c>
      <c r="F206" s="13" t="s">
        <v>31</v>
      </c>
      <c r="G206" s="13" t="s">
        <v>27</v>
      </c>
      <c r="H206" s="13" t="s">
        <v>28</v>
      </c>
    </row>
    <row r="207" spans="1:8" x14ac:dyDescent="0.25">
      <c r="A207" s="13">
        <v>205</v>
      </c>
      <c r="B207" s="13" t="s">
        <v>361</v>
      </c>
      <c r="C207" s="13" t="s">
        <v>362</v>
      </c>
      <c r="D207" s="13" t="s">
        <v>16</v>
      </c>
      <c r="E207" s="13">
        <v>33</v>
      </c>
      <c r="F207" s="13" t="s">
        <v>31</v>
      </c>
      <c r="G207" s="13" t="s">
        <v>121</v>
      </c>
      <c r="H207" s="13" t="s">
        <v>13</v>
      </c>
    </row>
    <row r="208" spans="1:8" x14ac:dyDescent="0.25">
      <c r="A208" s="13">
        <v>206</v>
      </c>
      <c r="B208" s="13" t="s">
        <v>363</v>
      </c>
      <c r="C208" s="13" t="s">
        <v>364</v>
      </c>
      <c r="D208" s="13" t="s">
        <v>16</v>
      </c>
      <c r="E208" s="13">
        <v>56</v>
      </c>
      <c r="F208" s="13" t="s">
        <v>11</v>
      </c>
      <c r="G208" s="13" t="s">
        <v>66</v>
      </c>
      <c r="H208" s="13" t="s">
        <v>13</v>
      </c>
    </row>
    <row r="209" spans="1:8" x14ac:dyDescent="0.25">
      <c r="A209" s="13">
        <v>207</v>
      </c>
      <c r="B209" s="13" t="s">
        <v>365</v>
      </c>
      <c r="C209" s="13" t="s">
        <v>366</v>
      </c>
      <c r="D209" s="13" t="s">
        <v>10</v>
      </c>
      <c r="E209" s="13">
        <v>26</v>
      </c>
      <c r="F209" s="13" t="s">
        <v>31</v>
      </c>
      <c r="G209" s="13" t="s">
        <v>22</v>
      </c>
      <c r="H209" s="13" t="s">
        <v>23</v>
      </c>
    </row>
    <row r="210" spans="1:8" x14ac:dyDescent="0.25">
      <c r="A210" s="13">
        <v>208</v>
      </c>
      <c r="B210" s="13" t="s">
        <v>367</v>
      </c>
      <c r="C210" s="13" t="s">
        <v>368</v>
      </c>
      <c r="D210" s="13" t="s">
        <v>10</v>
      </c>
      <c r="E210" s="13">
        <v>56</v>
      </c>
      <c r="F210" s="13" t="s">
        <v>45</v>
      </c>
      <c r="G210" s="13" t="s">
        <v>161</v>
      </c>
      <c r="H210" s="13" t="s">
        <v>13</v>
      </c>
    </row>
    <row r="211" spans="1:8" x14ac:dyDescent="0.25">
      <c r="A211" s="13">
        <v>209</v>
      </c>
      <c r="B211" s="13" t="s">
        <v>369</v>
      </c>
      <c r="C211" s="13" t="s">
        <v>370</v>
      </c>
      <c r="D211" s="13" t="s">
        <v>10</v>
      </c>
      <c r="E211" s="13">
        <v>52</v>
      </c>
      <c r="F211" s="13" t="s">
        <v>45</v>
      </c>
      <c r="G211" s="13" t="s">
        <v>40</v>
      </c>
      <c r="H211" s="13" t="s">
        <v>13</v>
      </c>
    </row>
    <row r="212" spans="1:8" x14ac:dyDescent="0.25">
      <c r="A212" s="13">
        <v>210</v>
      </c>
      <c r="B212" s="13" t="s">
        <v>371</v>
      </c>
      <c r="C212" s="13" t="s">
        <v>372</v>
      </c>
      <c r="D212" s="13" t="s">
        <v>16</v>
      </c>
      <c r="E212" s="13">
        <v>50</v>
      </c>
      <c r="F212" s="13" t="s">
        <v>17</v>
      </c>
      <c r="G212" s="13" t="s">
        <v>161</v>
      </c>
      <c r="H212" s="13" t="s">
        <v>13</v>
      </c>
    </row>
    <row r="213" spans="1:8" x14ac:dyDescent="0.25">
      <c r="A213" s="13">
        <v>211</v>
      </c>
      <c r="B213" s="13" t="s">
        <v>373</v>
      </c>
      <c r="C213" s="13" t="s">
        <v>374</v>
      </c>
      <c r="D213" s="13" t="s">
        <v>16</v>
      </c>
      <c r="E213" s="13">
        <v>49</v>
      </c>
      <c r="F213" s="13" t="s">
        <v>26</v>
      </c>
      <c r="G213" s="13" t="s">
        <v>59</v>
      </c>
      <c r="H213" s="13" t="s">
        <v>13</v>
      </c>
    </row>
    <row r="214" spans="1:8" x14ac:dyDescent="0.25">
      <c r="A214" s="13">
        <v>212</v>
      </c>
      <c r="B214" s="13" t="s">
        <v>216</v>
      </c>
      <c r="C214" s="13" t="s">
        <v>375</v>
      </c>
      <c r="D214" s="13" t="s">
        <v>16</v>
      </c>
      <c r="E214" s="13">
        <v>43</v>
      </c>
      <c r="F214" s="13" t="s">
        <v>26</v>
      </c>
      <c r="G214" s="13" t="s">
        <v>52</v>
      </c>
      <c r="H214" s="13" t="s">
        <v>13</v>
      </c>
    </row>
    <row r="215" spans="1:8" x14ac:dyDescent="0.25">
      <c r="A215" s="13">
        <v>213</v>
      </c>
      <c r="B215" s="13" t="s">
        <v>376</v>
      </c>
      <c r="C215" s="13" t="s">
        <v>377</v>
      </c>
      <c r="D215" s="13" t="s">
        <v>10</v>
      </c>
      <c r="E215" s="13">
        <v>28</v>
      </c>
      <c r="F215" s="13" t="s">
        <v>45</v>
      </c>
      <c r="G215" s="13" t="s">
        <v>131</v>
      </c>
      <c r="H215" s="13" t="s">
        <v>132</v>
      </c>
    </row>
    <row r="216" spans="1:8" x14ac:dyDescent="0.25">
      <c r="A216" s="13">
        <v>214</v>
      </c>
      <c r="B216" s="13" t="s">
        <v>378</v>
      </c>
      <c r="C216" s="13" t="s">
        <v>379</v>
      </c>
      <c r="D216" s="13" t="s">
        <v>16</v>
      </c>
      <c r="E216" s="13">
        <v>57</v>
      </c>
      <c r="F216" s="13" t="s">
        <v>31</v>
      </c>
      <c r="G216" s="13" t="s">
        <v>12</v>
      </c>
      <c r="H216" s="13" t="s">
        <v>13</v>
      </c>
    </row>
    <row r="217" spans="1:8" x14ac:dyDescent="0.25">
      <c r="A217" s="13">
        <v>215</v>
      </c>
      <c r="B217" s="13" t="s">
        <v>380</v>
      </c>
      <c r="C217" s="13" t="s">
        <v>381</v>
      </c>
      <c r="D217" s="13" t="s">
        <v>16</v>
      </c>
      <c r="E217" s="13">
        <v>24</v>
      </c>
      <c r="F217" s="13" t="s">
        <v>91</v>
      </c>
      <c r="G217" s="13" t="s">
        <v>12</v>
      </c>
      <c r="H217" s="13" t="s">
        <v>13</v>
      </c>
    </row>
    <row r="218" spans="1:8" x14ac:dyDescent="0.25">
      <c r="A218" s="13">
        <v>216</v>
      </c>
      <c r="B218" s="13" t="s">
        <v>382</v>
      </c>
      <c r="C218" s="13" t="s">
        <v>383</v>
      </c>
      <c r="D218" s="13" t="s">
        <v>16</v>
      </c>
      <c r="E218" s="13">
        <v>52</v>
      </c>
      <c r="F218" s="13" t="s">
        <v>55</v>
      </c>
      <c r="G218" s="13" t="s">
        <v>27</v>
      </c>
      <c r="H218" s="13" t="s">
        <v>28</v>
      </c>
    </row>
    <row r="219" spans="1:8" x14ac:dyDescent="0.25">
      <c r="A219" s="13">
        <v>217</v>
      </c>
      <c r="B219" s="13" t="s">
        <v>384</v>
      </c>
      <c r="C219" s="13" t="s">
        <v>385</v>
      </c>
      <c r="D219" s="13" t="s">
        <v>16</v>
      </c>
      <c r="E219" s="13">
        <v>25</v>
      </c>
      <c r="F219" s="13" t="s">
        <v>17</v>
      </c>
      <c r="G219" s="13" t="s">
        <v>66</v>
      </c>
      <c r="H219" s="13" t="s">
        <v>13</v>
      </c>
    </row>
    <row r="220" spans="1:8" x14ac:dyDescent="0.25">
      <c r="A220" s="13">
        <v>218</v>
      </c>
      <c r="B220" s="13" t="s">
        <v>386</v>
      </c>
      <c r="C220" s="13" t="s">
        <v>387</v>
      </c>
      <c r="D220" s="13" t="s">
        <v>16</v>
      </c>
      <c r="E220" s="13">
        <v>46</v>
      </c>
      <c r="F220" s="13" t="s">
        <v>17</v>
      </c>
      <c r="G220" s="13" t="s">
        <v>63</v>
      </c>
      <c r="H220" s="13" t="s">
        <v>13</v>
      </c>
    </row>
    <row r="221" spans="1:8" x14ac:dyDescent="0.25">
      <c r="A221" s="13">
        <v>219</v>
      </c>
      <c r="B221" s="13" t="s">
        <v>388</v>
      </c>
      <c r="C221" s="13" t="s">
        <v>389</v>
      </c>
      <c r="D221" s="13" t="s">
        <v>10</v>
      </c>
      <c r="E221" s="13">
        <v>36</v>
      </c>
      <c r="F221" s="13" t="s">
        <v>62</v>
      </c>
      <c r="G221" s="13" t="s">
        <v>18</v>
      </c>
      <c r="H221" s="13" t="s">
        <v>13</v>
      </c>
    </row>
    <row r="222" spans="1:8" x14ac:dyDescent="0.25">
      <c r="A222" s="13">
        <v>220</v>
      </c>
      <c r="B222" s="13" t="s">
        <v>390</v>
      </c>
      <c r="C222" s="13" t="s">
        <v>391</v>
      </c>
      <c r="D222" s="13" t="s">
        <v>16</v>
      </c>
      <c r="E222" s="13">
        <v>39</v>
      </c>
      <c r="F222" s="13" t="s">
        <v>31</v>
      </c>
      <c r="G222" s="13" t="s">
        <v>118</v>
      </c>
      <c r="H222" s="13" t="s">
        <v>13</v>
      </c>
    </row>
    <row r="223" spans="1:8" x14ac:dyDescent="0.25">
      <c r="A223" s="13">
        <v>221</v>
      </c>
      <c r="B223" s="13" t="s">
        <v>392</v>
      </c>
      <c r="C223" s="13" t="s">
        <v>393</v>
      </c>
      <c r="D223" s="13" t="s">
        <v>10</v>
      </c>
      <c r="E223" s="13">
        <v>54</v>
      </c>
      <c r="F223" s="13" t="s">
        <v>26</v>
      </c>
      <c r="G223" s="13" t="s">
        <v>121</v>
      </c>
      <c r="H223" s="13" t="s">
        <v>13</v>
      </c>
    </row>
    <row r="224" spans="1:8" x14ac:dyDescent="0.25">
      <c r="A224" s="13">
        <v>222</v>
      </c>
      <c r="B224" s="13" t="s">
        <v>394</v>
      </c>
      <c r="C224" s="13" t="s">
        <v>395</v>
      </c>
      <c r="D224" s="13" t="s">
        <v>16</v>
      </c>
      <c r="E224" s="13">
        <v>33</v>
      </c>
      <c r="F224" s="13" t="s">
        <v>96</v>
      </c>
      <c r="G224" s="13" t="s">
        <v>22</v>
      </c>
      <c r="H224" s="13" t="s">
        <v>23</v>
      </c>
    </row>
    <row r="225" spans="1:8" x14ac:dyDescent="0.25">
      <c r="A225" s="13">
        <v>223</v>
      </c>
      <c r="B225" s="13" t="s">
        <v>192</v>
      </c>
      <c r="C225" s="13" t="s">
        <v>396</v>
      </c>
      <c r="D225" s="13" t="s">
        <v>10</v>
      </c>
      <c r="E225" s="13">
        <v>39</v>
      </c>
      <c r="F225" s="13" t="s">
        <v>96</v>
      </c>
      <c r="G225" s="13" t="s">
        <v>27</v>
      </c>
      <c r="H225" s="13" t="s">
        <v>28</v>
      </c>
    </row>
    <row r="226" spans="1:8" x14ac:dyDescent="0.25">
      <c r="A226" s="13">
        <v>224</v>
      </c>
      <c r="B226" s="13" t="s">
        <v>397</v>
      </c>
      <c r="C226" s="13" t="s">
        <v>398</v>
      </c>
      <c r="D226" s="13" t="s">
        <v>16</v>
      </c>
      <c r="E226" s="13">
        <v>48</v>
      </c>
      <c r="F226" s="13" t="s">
        <v>17</v>
      </c>
      <c r="G226" s="13" t="s">
        <v>52</v>
      </c>
      <c r="H226" s="13" t="s">
        <v>13</v>
      </c>
    </row>
    <row r="227" spans="1:8" x14ac:dyDescent="0.25">
      <c r="A227" s="13">
        <v>225</v>
      </c>
      <c r="B227" s="13" t="s">
        <v>399</v>
      </c>
      <c r="C227" s="13" t="s">
        <v>400</v>
      </c>
      <c r="D227" s="13" t="s">
        <v>10</v>
      </c>
      <c r="E227" s="13">
        <v>51</v>
      </c>
      <c r="F227" s="13" t="s">
        <v>17</v>
      </c>
      <c r="G227" s="13" t="s">
        <v>109</v>
      </c>
      <c r="H227" s="13" t="s">
        <v>13</v>
      </c>
    </row>
    <row r="228" spans="1:8" x14ac:dyDescent="0.25">
      <c r="A228" s="13">
        <v>226</v>
      </c>
      <c r="B228" s="13" t="s">
        <v>401</v>
      </c>
      <c r="C228" s="13" t="s">
        <v>402</v>
      </c>
      <c r="D228" s="13" t="s">
        <v>16</v>
      </c>
      <c r="E228" s="13">
        <v>40</v>
      </c>
      <c r="F228" s="13" t="s">
        <v>11</v>
      </c>
      <c r="G228" s="13" t="s">
        <v>56</v>
      </c>
      <c r="H228" s="13" t="s">
        <v>13</v>
      </c>
    </row>
    <row r="229" spans="1:8" x14ac:dyDescent="0.25">
      <c r="A229" s="13">
        <v>227</v>
      </c>
      <c r="B229" s="13" t="s">
        <v>403</v>
      </c>
      <c r="C229" s="13" t="s">
        <v>404</v>
      </c>
      <c r="D229" s="13" t="s">
        <v>16</v>
      </c>
      <c r="E229" s="13">
        <v>37</v>
      </c>
      <c r="F229" s="13" t="s">
        <v>21</v>
      </c>
      <c r="G229" s="13" t="s">
        <v>131</v>
      </c>
      <c r="H229" s="13" t="s">
        <v>132</v>
      </c>
    </row>
    <row r="230" spans="1:8" x14ac:dyDescent="0.25">
      <c r="A230" s="13">
        <v>228</v>
      </c>
      <c r="B230" s="13" t="s">
        <v>405</v>
      </c>
      <c r="C230" s="13" t="s">
        <v>406</v>
      </c>
      <c r="D230" s="13" t="s">
        <v>16</v>
      </c>
      <c r="E230" s="13">
        <v>21</v>
      </c>
      <c r="F230" s="13" t="s">
        <v>26</v>
      </c>
      <c r="G230" s="13" t="s">
        <v>121</v>
      </c>
      <c r="H230" s="13" t="s">
        <v>13</v>
      </c>
    </row>
    <row r="231" spans="1:8" x14ac:dyDescent="0.25">
      <c r="A231" s="13">
        <v>229</v>
      </c>
      <c r="B231" s="13" t="s">
        <v>407</v>
      </c>
      <c r="C231" s="13" t="s">
        <v>408</v>
      </c>
      <c r="D231" s="13" t="s">
        <v>16</v>
      </c>
      <c r="E231" s="13">
        <v>52</v>
      </c>
      <c r="F231" s="13" t="s">
        <v>26</v>
      </c>
      <c r="G231" s="13" t="s">
        <v>79</v>
      </c>
      <c r="H231" s="13" t="s">
        <v>80</v>
      </c>
    </row>
    <row r="232" spans="1:8" x14ac:dyDescent="0.25">
      <c r="A232" s="13">
        <v>230</v>
      </c>
      <c r="B232" s="13" t="s">
        <v>409</v>
      </c>
      <c r="C232" s="13" t="s">
        <v>410</v>
      </c>
      <c r="D232" s="13" t="s">
        <v>16</v>
      </c>
      <c r="E232" s="13">
        <v>37</v>
      </c>
      <c r="F232" s="13" t="s">
        <v>96</v>
      </c>
      <c r="G232" s="13" t="s">
        <v>66</v>
      </c>
      <c r="H232" s="13" t="s">
        <v>13</v>
      </c>
    </row>
    <row r="233" spans="1:8" x14ac:dyDescent="0.25">
      <c r="A233" s="13">
        <v>231</v>
      </c>
      <c r="B233" s="13" t="s">
        <v>411</v>
      </c>
      <c r="C233" s="13" t="s">
        <v>412</v>
      </c>
      <c r="D233" s="13" t="s">
        <v>10</v>
      </c>
      <c r="E233" s="13">
        <v>55</v>
      </c>
      <c r="F233" s="13" t="s">
        <v>31</v>
      </c>
      <c r="G233" s="13" t="s">
        <v>59</v>
      </c>
      <c r="H233" s="13" t="s">
        <v>13</v>
      </c>
    </row>
    <row r="234" spans="1:8" x14ac:dyDescent="0.25">
      <c r="A234" s="13">
        <v>232</v>
      </c>
      <c r="B234" s="13" t="s">
        <v>413</v>
      </c>
      <c r="C234" s="13" t="s">
        <v>414</v>
      </c>
      <c r="D234" s="13" t="s">
        <v>10</v>
      </c>
      <c r="E234" s="13">
        <v>50</v>
      </c>
      <c r="F234" s="13" t="s">
        <v>21</v>
      </c>
      <c r="G234" s="13" t="s">
        <v>22</v>
      </c>
      <c r="H234" s="13" t="s">
        <v>23</v>
      </c>
    </row>
    <row r="235" spans="1:8" x14ac:dyDescent="0.25">
      <c r="A235" s="13">
        <v>233</v>
      </c>
      <c r="B235" s="13" t="s">
        <v>415</v>
      </c>
      <c r="C235" s="13" t="s">
        <v>416</v>
      </c>
      <c r="D235" s="13" t="s">
        <v>16</v>
      </c>
      <c r="E235" s="13">
        <v>40</v>
      </c>
      <c r="F235" s="13" t="s">
        <v>62</v>
      </c>
      <c r="G235" s="13" t="s">
        <v>12</v>
      </c>
      <c r="H235" s="13" t="s">
        <v>13</v>
      </c>
    </row>
    <row r="236" spans="1:8" x14ac:dyDescent="0.25">
      <c r="A236" s="13">
        <v>234</v>
      </c>
      <c r="B236" s="13" t="s">
        <v>417</v>
      </c>
      <c r="C236" s="13" t="s">
        <v>418</v>
      </c>
      <c r="D236" s="13" t="s">
        <v>16</v>
      </c>
      <c r="E236" s="13">
        <v>46</v>
      </c>
      <c r="F236" s="13" t="s">
        <v>62</v>
      </c>
      <c r="G236" s="13" t="s">
        <v>79</v>
      </c>
      <c r="H236" s="13" t="s">
        <v>80</v>
      </c>
    </row>
    <row r="237" spans="1:8" x14ac:dyDescent="0.25">
      <c r="A237" s="13">
        <v>235</v>
      </c>
      <c r="B237" s="13" t="s">
        <v>419</v>
      </c>
      <c r="C237" s="13" t="s">
        <v>420</v>
      </c>
      <c r="D237" s="13" t="s">
        <v>10</v>
      </c>
      <c r="E237" s="13">
        <v>39</v>
      </c>
      <c r="F237" s="13" t="s">
        <v>62</v>
      </c>
      <c r="G237" s="13" t="s">
        <v>18</v>
      </c>
      <c r="H237" s="13" t="s">
        <v>13</v>
      </c>
    </row>
    <row r="238" spans="1:8" x14ac:dyDescent="0.25">
      <c r="A238" s="13">
        <v>236</v>
      </c>
      <c r="B238" s="13" t="s">
        <v>421</v>
      </c>
      <c r="C238" s="13" t="s">
        <v>422</v>
      </c>
      <c r="D238" s="13" t="s">
        <v>10</v>
      </c>
      <c r="E238" s="13">
        <v>47</v>
      </c>
      <c r="F238" s="13" t="s">
        <v>45</v>
      </c>
      <c r="G238" s="13" t="s">
        <v>121</v>
      </c>
      <c r="H238" s="13" t="s">
        <v>13</v>
      </c>
    </row>
    <row r="239" spans="1:8" x14ac:dyDescent="0.25">
      <c r="A239" s="13">
        <v>237</v>
      </c>
      <c r="B239" s="13" t="s">
        <v>423</v>
      </c>
      <c r="C239" s="13" t="s">
        <v>424</v>
      </c>
      <c r="D239" s="13" t="s">
        <v>16</v>
      </c>
      <c r="E239" s="13">
        <v>45</v>
      </c>
      <c r="F239" s="13" t="s">
        <v>17</v>
      </c>
      <c r="G239" s="13" t="s">
        <v>27</v>
      </c>
      <c r="H239" s="13" t="s">
        <v>28</v>
      </c>
    </row>
    <row r="240" spans="1:8" x14ac:dyDescent="0.25">
      <c r="A240" s="13">
        <v>238</v>
      </c>
      <c r="B240" s="13" t="s">
        <v>425</v>
      </c>
      <c r="C240" s="13" t="s">
        <v>426</v>
      </c>
      <c r="D240" s="13" t="s">
        <v>16</v>
      </c>
      <c r="E240" s="13">
        <v>29</v>
      </c>
      <c r="F240" s="13" t="s">
        <v>26</v>
      </c>
      <c r="G240" s="13" t="s">
        <v>121</v>
      </c>
      <c r="H240" s="13" t="s">
        <v>13</v>
      </c>
    </row>
    <row r="241" spans="1:8" x14ac:dyDescent="0.25">
      <c r="A241" s="13">
        <v>239</v>
      </c>
      <c r="B241" s="13" t="s">
        <v>427</v>
      </c>
      <c r="C241" s="13" t="s">
        <v>428</v>
      </c>
      <c r="D241" s="13" t="s">
        <v>16</v>
      </c>
      <c r="E241" s="13">
        <v>56</v>
      </c>
      <c r="F241" s="13" t="s">
        <v>21</v>
      </c>
      <c r="G241" s="13" t="s">
        <v>161</v>
      </c>
      <c r="H241" s="13" t="s">
        <v>13</v>
      </c>
    </row>
    <row r="242" spans="1:8" x14ac:dyDescent="0.25">
      <c r="A242" s="13">
        <v>240</v>
      </c>
      <c r="B242" s="13" t="s">
        <v>429</v>
      </c>
      <c r="C242" s="13" t="s">
        <v>430</v>
      </c>
      <c r="D242" s="13" t="s">
        <v>16</v>
      </c>
      <c r="E242" s="13">
        <v>29</v>
      </c>
      <c r="F242" s="13" t="s">
        <v>26</v>
      </c>
      <c r="G242" s="13" t="s">
        <v>63</v>
      </c>
      <c r="H242" s="13" t="s">
        <v>13</v>
      </c>
    </row>
    <row r="243" spans="1:8" x14ac:dyDescent="0.25">
      <c r="A243" s="13">
        <v>241</v>
      </c>
      <c r="B243" s="13" t="s">
        <v>431</v>
      </c>
      <c r="C243" s="13" t="s">
        <v>432</v>
      </c>
      <c r="D243" s="13" t="s">
        <v>16</v>
      </c>
      <c r="E243" s="13">
        <v>40</v>
      </c>
      <c r="F243" s="13" t="s">
        <v>26</v>
      </c>
      <c r="G243" s="13" t="s">
        <v>56</v>
      </c>
      <c r="H243" s="13" t="s">
        <v>13</v>
      </c>
    </row>
    <row r="244" spans="1:8" x14ac:dyDescent="0.25">
      <c r="A244" s="13">
        <v>242</v>
      </c>
      <c r="B244" s="13" t="s">
        <v>433</v>
      </c>
      <c r="C244" s="13" t="s">
        <v>434</v>
      </c>
      <c r="D244" s="13" t="s">
        <v>16</v>
      </c>
      <c r="E244" s="13">
        <v>23</v>
      </c>
      <c r="F244" s="13" t="s">
        <v>45</v>
      </c>
      <c r="G244" s="13" t="s">
        <v>131</v>
      </c>
      <c r="H244" s="13" t="s">
        <v>132</v>
      </c>
    </row>
    <row r="245" spans="1:8" x14ac:dyDescent="0.25">
      <c r="A245" s="13">
        <v>243</v>
      </c>
      <c r="B245" s="13" t="s">
        <v>435</v>
      </c>
      <c r="C245" s="13" t="s">
        <v>436</v>
      </c>
      <c r="D245" s="13" t="s">
        <v>10</v>
      </c>
      <c r="E245" s="13">
        <v>36</v>
      </c>
      <c r="F245" s="13" t="s">
        <v>21</v>
      </c>
      <c r="G245" s="13" t="s">
        <v>126</v>
      </c>
      <c r="H245" s="13" t="s">
        <v>80</v>
      </c>
    </row>
    <row r="246" spans="1:8" x14ac:dyDescent="0.25">
      <c r="A246" s="13">
        <v>244</v>
      </c>
      <c r="B246" s="13" t="s">
        <v>437</v>
      </c>
      <c r="C246" s="13" t="s">
        <v>438</v>
      </c>
      <c r="D246" s="13" t="s">
        <v>16</v>
      </c>
      <c r="E246" s="13">
        <v>24</v>
      </c>
      <c r="F246" s="13" t="s">
        <v>45</v>
      </c>
      <c r="G246" s="13" t="s">
        <v>56</v>
      </c>
      <c r="H246" s="13" t="s">
        <v>13</v>
      </c>
    </row>
    <row r="247" spans="1:8" x14ac:dyDescent="0.25">
      <c r="A247" s="13">
        <v>245</v>
      </c>
      <c r="B247" s="13" t="s">
        <v>439</v>
      </c>
      <c r="C247" s="13" t="s">
        <v>440</v>
      </c>
      <c r="D247" s="13" t="s">
        <v>16</v>
      </c>
      <c r="E247" s="13">
        <v>54</v>
      </c>
      <c r="F247" s="13" t="s">
        <v>21</v>
      </c>
      <c r="G247" s="13" t="s">
        <v>126</v>
      </c>
      <c r="H247" s="13" t="s">
        <v>80</v>
      </c>
    </row>
    <row r="248" spans="1:8" x14ac:dyDescent="0.25">
      <c r="A248" s="13">
        <v>246</v>
      </c>
      <c r="B248" s="13" t="s">
        <v>441</v>
      </c>
      <c r="C248" s="13" t="s">
        <v>442</v>
      </c>
      <c r="D248" s="13" t="s">
        <v>16</v>
      </c>
      <c r="E248" s="13">
        <v>42</v>
      </c>
      <c r="F248" s="13" t="s">
        <v>11</v>
      </c>
      <c r="G248" s="13" t="s">
        <v>18</v>
      </c>
      <c r="H248" s="13" t="s">
        <v>13</v>
      </c>
    </row>
    <row r="249" spans="1:8" x14ac:dyDescent="0.25">
      <c r="A249" s="13">
        <v>247</v>
      </c>
      <c r="B249" s="13" t="s">
        <v>443</v>
      </c>
      <c r="C249" s="13" t="s">
        <v>444</v>
      </c>
      <c r="D249" s="13" t="s">
        <v>10</v>
      </c>
      <c r="E249" s="13">
        <v>36</v>
      </c>
      <c r="F249" s="13" t="s">
        <v>62</v>
      </c>
      <c r="G249" s="13" t="s">
        <v>56</v>
      </c>
      <c r="H249" s="13" t="s">
        <v>13</v>
      </c>
    </row>
    <row r="250" spans="1:8" x14ac:dyDescent="0.25">
      <c r="A250" s="13">
        <v>248</v>
      </c>
      <c r="B250" s="13" t="s">
        <v>445</v>
      </c>
      <c r="C250" s="13" t="s">
        <v>446</v>
      </c>
      <c r="D250" s="13" t="s">
        <v>10</v>
      </c>
      <c r="E250" s="13">
        <v>52</v>
      </c>
      <c r="F250" s="13" t="s">
        <v>91</v>
      </c>
      <c r="G250" s="13" t="s">
        <v>56</v>
      </c>
      <c r="H250" s="13" t="s">
        <v>13</v>
      </c>
    </row>
    <row r="251" spans="1:8" x14ac:dyDescent="0.25">
      <c r="A251" s="13">
        <v>249</v>
      </c>
      <c r="B251" s="13" t="s">
        <v>447</v>
      </c>
      <c r="C251" s="13" t="s">
        <v>448</v>
      </c>
      <c r="D251" s="13" t="s">
        <v>10</v>
      </c>
      <c r="E251" s="13">
        <v>53</v>
      </c>
      <c r="F251" s="13" t="s">
        <v>31</v>
      </c>
      <c r="G251" s="13" t="s">
        <v>40</v>
      </c>
      <c r="H251" s="13" t="s">
        <v>13</v>
      </c>
    </row>
    <row r="252" spans="1:8" x14ac:dyDescent="0.25">
      <c r="A252" s="13">
        <v>250</v>
      </c>
      <c r="B252" s="13" t="s">
        <v>449</v>
      </c>
      <c r="C252" s="13" t="s">
        <v>450</v>
      </c>
      <c r="D252" s="13" t="s">
        <v>10</v>
      </c>
      <c r="E252" s="13">
        <v>38</v>
      </c>
      <c r="F252" s="13" t="s">
        <v>26</v>
      </c>
      <c r="G252" s="13" t="s">
        <v>34</v>
      </c>
      <c r="H252" s="13" t="s">
        <v>35</v>
      </c>
    </row>
    <row r="253" spans="1:8" x14ac:dyDescent="0.25">
      <c r="A253" s="13">
        <v>251</v>
      </c>
      <c r="B253" s="13" t="s">
        <v>451</v>
      </c>
      <c r="C253" s="13" t="s">
        <v>452</v>
      </c>
      <c r="D253" s="13" t="s">
        <v>16</v>
      </c>
      <c r="E253" s="13">
        <v>56</v>
      </c>
      <c r="F253" s="13" t="s">
        <v>11</v>
      </c>
      <c r="G253" s="13" t="s">
        <v>12</v>
      </c>
      <c r="H253" s="13" t="s">
        <v>13</v>
      </c>
    </row>
    <row r="254" spans="1:8" x14ac:dyDescent="0.25">
      <c r="A254" s="13">
        <v>252</v>
      </c>
      <c r="B254" s="13" t="s">
        <v>453</v>
      </c>
      <c r="C254" s="13" t="s">
        <v>454</v>
      </c>
      <c r="D254" s="13" t="s">
        <v>16</v>
      </c>
      <c r="E254" s="13">
        <v>36</v>
      </c>
      <c r="F254" s="13" t="s">
        <v>17</v>
      </c>
      <c r="G254" s="13" t="s">
        <v>40</v>
      </c>
      <c r="H254" s="13" t="s">
        <v>13</v>
      </c>
    </row>
    <row r="255" spans="1:8" x14ac:dyDescent="0.25">
      <c r="A255" s="13">
        <v>253</v>
      </c>
      <c r="B255" s="13" t="s">
        <v>455</v>
      </c>
      <c r="C255" s="13" t="s">
        <v>456</v>
      </c>
      <c r="D255" s="13" t="s">
        <v>16</v>
      </c>
      <c r="E255" s="13">
        <v>42</v>
      </c>
      <c r="F255" s="13" t="s">
        <v>55</v>
      </c>
      <c r="G255" s="13" t="s">
        <v>63</v>
      </c>
      <c r="H255" s="13" t="s">
        <v>13</v>
      </c>
    </row>
    <row r="256" spans="1:8" x14ac:dyDescent="0.25">
      <c r="A256" s="13">
        <v>254</v>
      </c>
      <c r="B256" s="13" t="s">
        <v>457</v>
      </c>
      <c r="C256" s="13" t="s">
        <v>458</v>
      </c>
      <c r="D256" s="13" t="s">
        <v>16</v>
      </c>
      <c r="E256" s="13">
        <v>49</v>
      </c>
      <c r="F256" s="13" t="s">
        <v>21</v>
      </c>
      <c r="G256" s="13" t="s">
        <v>105</v>
      </c>
      <c r="H256" s="13" t="s">
        <v>13</v>
      </c>
    </row>
    <row r="257" spans="1:8" x14ac:dyDescent="0.25">
      <c r="A257" s="13">
        <v>255</v>
      </c>
      <c r="B257" s="13" t="s">
        <v>459</v>
      </c>
      <c r="C257" s="13" t="s">
        <v>460</v>
      </c>
      <c r="D257" s="13" t="s">
        <v>10</v>
      </c>
      <c r="E257" s="13">
        <v>44</v>
      </c>
      <c r="F257" s="13" t="s">
        <v>31</v>
      </c>
      <c r="G257" s="13" t="s">
        <v>79</v>
      </c>
      <c r="H257" s="13" t="s">
        <v>80</v>
      </c>
    </row>
    <row r="258" spans="1:8" x14ac:dyDescent="0.25">
      <c r="A258" s="13">
        <v>256</v>
      </c>
      <c r="B258" s="13" t="s">
        <v>461</v>
      </c>
      <c r="C258" s="13" t="s">
        <v>462</v>
      </c>
      <c r="D258" s="13" t="s">
        <v>16</v>
      </c>
      <c r="E258" s="13">
        <v>26</v>
      </c>
      <c r="F258" s="13" t="s">
        <v>31</v>
      </c>
      <c r="G258" s="13" t="s">
        <v>63</v>
      </c>
      <c r="H258" s="13" t="s">
        <v>13</v>
      </c>
    </row>
    <row r="259" spans="1:8" x14ac:dyDescent="0.25">
      <c r="A259" s="13">
        <v>257</v>
      </c>
      <c r="B259" s="13" t="s">
        <v>463</v>
      </c>
      <c r="C259" s="13" t="s">
        <v>464</v>
      </c>
      <c r="D259" s="13" t="s">
        <v>16</v>
      </c>
      <c r="E259" s="13">
        <v>26</v>
      </c>
      <c r="F259" s="13" t="s">
        <v>11</v>
      </c>
      <c r="G259" s="13" t="s">
        <v>109</v>
      </c>
      <c r="H259" s="13" t="s">
        <v>13</v>
      </c>
    </row>
    <row r="260" spans="1:8" x14ac:dyDescent="0.25">
      <c r="A260" s="13">
        <v>258</v>
      </c>
      <c r="B260" s="13" t="s">
        <v>465</v>
      </c>
      <c r="C260" s="13" t="s">
        <v>466</v>
      </c>
      <c r="D260" s="13" t="s">
        <v>16</v>
      </c>
      <c r="E260" s="13">
        <v>43</v>
      </c>
      <c r="F260" s="13" t="s">
        <v>31</v>
      </c>
      <c r="G260" s="13" t="s">
        <v>97</v>
      </c>
      <c r="H260" s="13" t="s">
        <v>98</v>
      </c>
    </row>
    <row r="261" spans="1:8" x14ac:dyDescent="0.25">
      <c r="A261" s="13">
        <v>259</v>
      </c>
      <c r="B261" s="13" t="s">
        <v>467</v>
      </c>
      <c r="C261" s="13" t="s">
        <v>468</v>
      </c>
      <c r="D261" s="13" t="s">
        <v>10</v>
      </c>
      <c r="E261" s="13">
        <v>30</v>
      </c>
      <c r="F261" s="13" t="s">
        <v>31</v>
      </c>
      <c r="G261" s="13" t="s">
        <v>161</v>
      </c>
      <c r="H261" s="13" t="s">
        <v>13</v>
      </c>
    </row>
    <row r="262" spans="1:8" x14ac:dyDescent="0.25">
      <c r="A262" s="13">
        <v>260</v>
      </c>
      <c r="B262" s="13" t="s">
        <v>110</v>
      </c>
      <c r="C262" s="13" t="s">
        <v>469</v>
      </c>
      <c r="D262" s="13" t="s">
        <v>10</v>
      </c>
      <c r="E262" s="13">
        <v>40</v>
      </c>
      <c r="F262" s="13" t="s">
        <v>26</v>
      </c>
      <c r="G262" s="13" t="s">
        <v>40</v>
      </c>
      <c r="H262" s="13" t="s">
        <v>13</v>
      </c>
    </row>
    <row r="263" spans="1:8" x14ac:dyDescent="0.25">
      <c r="A263" s="13">
        <v>261</v>
      </c>
      <c r="B263" s="13" t="s">
        <v>470</v>
      </c>
      <c r="C263" s="13" t="s">
        <v>471</v>
      </c>
      <c r="D263" s="13" t="s">
        <v>16</v>
      </c>
      <c r="E263" s="13">
        <v>44</v>
      </c>
      <c r="F263" s="13" t="s">
        <v>17</v>
      </c>
      <c r="G263" s="13" t="s">
        <v>22</v>
      </c>
      <c r="H263" s="13" t="s">
        <v>23</v>
      </c>
    </row>
    <row r="264" spans="1:8" x14ac:dyDescent="0.25">
      <c r="A264" s="13">
        <v>262</v>
      </c>
      <c r="B264" s="13" t="s">
        <v>472</v>
      </c>
      <c r="C264" s="13" t="s">
        <v>473</v>
      </c>
      <c r="D264" s="13" t="s">
        <v>16</v>
      </c>
      <c r="E264" s="13">
        <v>35</v>
      </c>
      <c r="F264" s="13" t="s">
        <v>17</v>
      </c>
      <c r="G264" s="13" t="s">
        <v>56</v>
      </c>
      <c r="H264" s="13" t="s">
        <v>13</v>
      </c>
    </row>
    <row r="265" spans="1:8" x14ac:dyDescent="0.25">
      <c r="A265" s="13">
        <v>263</v>
      </c>
      <c r="B265" s="13" t="s">
        <v>474</v>
      </c>
      <c r="C265" s="13" t="s">
        <v>475</v>
      </c>
      <c r="D265" s="13" t="s">
        <v>16</v>
      </c>
      <c r="E265" s="13">
        <v>43</v>
      </c>
      <c r="F265" s="13" t="s">
        <v>91</v>
      </c>
      <c r="G265" s="13" t="s">
        <v>105</v>
      </c>
      <c r="H265" s="13" t="s">
        <v>13</v>
      </c>
    </row>
    <row r="266" spans="1:8" x14ac:dyDescent="0.25">
      <c r="A266" s="13">
        <v>264</v>
      </c>
      <c r="B266" s="13" t="s">
        <v>476</v>
      </c>
      <c r="C266" s="13" t="s">
        <v>477</v>
      </c>
      <c r="D266" s="13" t="s">
        <v>10</v>
      </c>
      <c r="E266" s="13">
        <v>55</v>
      </c>
      <c r="F266" s="13" t="s">
        <v>62</v>
      </c>
      <c r="G266" s="13" t="s">
        <v>121</v>
      </c>
      <c r="H266" s="13" t="s">
        <v>13</v>
      </c>
    </row>
    <row r="267" spans="1:8" x14ac:dyDescent="0.25">
      <c r="A267" s="13">
        <v>265</v>
      </c>
      <c r="B267" s="13" t="s">
        <v>478</v>
      </c>
      <c r="C267" s="13" t="s">
        <v>479</v>
      </c>
      <c r="D267" s="13" t="s">
        <v>16</v>
      </c>
      <c r="E267" s="13">
        <v>49</v>
      </c>
      <c r="F267" s="13" t="s">
        <v>21</v>
      </c>
      <c r="G267" s="13" t="s">
        <v>118</v>
      </c>
      <c r="H267" s="13" t="s">
        <v>13</v>
      </c>
    </row>
    <row r="268" spans="1:8" x14ac:dyDescent="0.25">
      <c r="A268" s="13">
        <v>266</v>
      </c>
      <c r="B268" s="13" t="s">
        <v>480</v>
      </c>
      <c r="C268" s="13" t="s">
        <v>481</v>
      </c>
      <c r="D268" s="13" t="s">
        <v>10</v>
      </c>
      <c r="E268" s="13">
        <v>25</v>
      </c>
      <c r="F268" s="13" t="s">
        <v>55</v>
      </c>
      <c r="G268" s="13" t="s">
        <v>22</v>
      </c>
      <c r="H268" s="13" t="s">
        <v>23</v>
      </c>
    </row>
    <row r="269" spans="1:8" x14ac:dyDescent="0.25">
      <c r="A269" s="13">
        <v>267</v>
      </c>
      <c r="B269" s="13" t="s">
        <v>482</v>
      </c>
      <c r="C269" s="13" t="s">
        <v>483</v>
      </c>
      <c r="D269" s="13" t="s">
        <v>16</v>
      </c>
      <c r="E269" s="13">
        <v>45</v>
      </c>
      <c r="F269" s="13" t="s">
        <v>62</v>
      </c>
      <c r="G269" s="13" t="s">
        <v>97</v>
      </c>
      <c r="H269" s="13" t="s">
        <v>98</v>
      </c>
    </row>
    <row r="270" spans="1:8" x14ac:dyDescent="0.25">
      <c r="A270" s="13">
        <v>268</v>
      </c>
      <c r="B270" s="13" t="s">
        <v>484</v>
      </c>
      <c r="C270" s="13" t="s">
        <v>485</v>
      </c>
      <c r="D270" s="13" t="s">
        <v>16</v>
      </c>
      <c r="E270" s="13">
        <v>25</v>
      </c>
      <c r="F270" s="13" t="s">
        <v>11</v>
      </c>
      <c r="G270" s="13" t="s">
        <v>109</v>
      </c>
      <c r="H270" s="13" t="s">
        <v>13</v>
      </c>
    </row>
    <row r="271" spans="1:8" x14ac:dyDescent="0.25">
      <c r="A271" s="13">
        <v>269</v>
      </c>
      <c r="B271" s="13" t="s">
        <v>486</v>
      </c>
      <c r="C271" s="13" t="s">
        <v>487</v>
      </c>
      <c r="D271" s="13" t="s">
        <v>16</v>
      </c>
      <c r="E271" s="13">
        <v>52</v>
      </c>
      <c r="F271" s="13" t="s">
        <v>96</v>
      </c>
      <c r="G271" s="13" t="s">
        <v>161</v>
      </c>
      <c r="H271" s="13" t="s">
        <v>13</v>
      </c>
    </row>
    <row r="272" spans="1:8" x14ac:dyDescent="0.25">
      <c r="A272" s="13">
        <v>270</v>
      </c>
      <c r="B272" s="13" t="s">
        <v>488</v>
      </c>
      <c r="C272" s="13" t="s">
        <v>489</v>
      </c>
      <c r="D272" s="13" t="s">
        <v>10</v>
      </c>
      <c r="E272" s="13">
        <v>53</v>
      </c>
      <c r="F272" s="13" t="s">
        <v>91</v>
      </c>
      <c r="G272" s="13" t="s">
        <v>56</v>
      </c>
      <c r="H272" s="13" t="s">
        <v>13</v>
      </c>
    </row>
    <row r="273" spans="1:8" x14ac:dyDescent="0.25">
      <c r="A273" s="13">
        <v>271</v>
      </c>
      <c r="B273" s="13" t="s">
        <v>490</v>
      </c>
      <c r="C273" s="13" t="s">
        <v>491</v>
      </c>
      <c r="D273" s="13" t="s">
        <v>10</v>
      </c>
      <c r="E273" s="13">
        <v>26</v>
      </c>
      <c r="F273" s="13" t="s">
        <v>17</v>
      </c>
      <c r="G273" s="13" t="s">
        <v>52</v>
      </c>
      <c r="H273" s="13" t="s">
        <v>13</v>
      </c>
    </row>
    <row r="274" spans="1:8" x14ac:dyDescent="0.25">
      <c r="A274" s="13">
        <v>272</v>
      </c>
      <c r="B274" s="13" t="s">
        <v>492</v>
      </c>
      <c r="C274" s="13" t="s">
        <v>493</v>
      </c>
      <c r="D274" s="13" t="s">
        <v>10</v>
      </c>
      <c r="E274" s="13">
        <v>33</v>
      </c>
      <c r="F274" s="13" t="s">
        <v>96</v>
      </c>
      <c r="G274" s="13" t="s">
        <v>52</v>
      </c>
      <c r="H274" s="13" t="s">
        <v>13</v>
      </c>
    </row>
    <row r="275" spans="1:8" x14ac:dyDescent="0.25">
      <c r="A275" s="13">
        <v>273</v>
      </c>
      <c r="B275" s="13" t="s">
        <v>494</v>
      </c>
      <c r="C275" s="13" t="s">
        <v>495</v>
      </c>
      <c r="D275" s="13" t="s">
        <v>16</v>
      </c>
      <c r="E275" s="13">
        <v>29</v>
      </c>
      <c r="F275" s="13" t="s">
        <v>55</v>
      </c>
      <c r="G275" s="13" t="s">
        <v>34</v>
      </c>
      <c r="H275" s="13" t="s">
        <v>35</v>
      </c>
    </row>
    <row r="276" spans="1:8" x14ac:dyDescent="0.25">
      <c r="A276" s="13">
        <v>274</v>
      </c>
      <c r="B276" s="13" t="s">
        <v>496</v>
      </c>
      <c r="C276" s="13" t="s">
        <v>497</v>
      </c>
      <c r="D276" s="13" t="s">
        <v>10</v>
      </c>
      <c r="E276" s="13">
        <v>41</v>
      </c>
      <c r="F276" s="13" t="s">
        <v>91</v>
      </c>
      <c r="G276" s="13" t="s">
        <v>12</v>
      </c>
      <c r="H276" s="13" t="s">
        <v>13</v>
      </c>
    </row>
    <row r="277" spans="1:8" x14ac:dyDescent="0.25">
      <c r="A277" s="13">
        <v>275</v>
      </c>
      <c r="B277" s="13" t="s">
        <v>498</v>
      </c>
      <c r="C277" s="13" t="s">
        <v>499</v>
      </c>
      <c r="D277" s="13" t="s">
        <v>16</v>
      </c>
      <c r="E277" s="13">
        <v>21</v>
      </c>
      <c r="F277" s="13" t="s">
        <v>55</v>
      </c>
      <c r="G277" s="13" t="s">
        <v>66</v>
      </c>
      <c r="H277" s="13" t="s">
        <v>13</v>
      </c>
    </row>
    <row r="278" spans="1:8" x14ac:dyDescent="0.25">
      <c r="A278" s="13">
        <v>276</v>
      </c>
      <c r="B278" s="13" t="s">
        <v>500</v>
      </c>
      <c r="C278" s="13" t="s">
        <v>501</v>
      </c>
      <c r="D278" s="13" t="s">
        <v>16</v>
      </c>
      <c r="E278" s="13">
        <v>58</v>
      </c>
      <c r="F278" s="13" t="s">
        <v>45</v>
      </c>
      <c r="G278" s="13" t="s">
        <v>118</v>
      </c>
      <c r="H278" s="13" t="s">
        <v>13</v>
      </c>
    </row>
    <row r="279" spans="1:8" x14ac:dyDescent="0.25">
      <c r="A279" s="13">
        <v>277</v>
      </c>
      <c r="B279" s="13" t="s">
        <v>502</v>
      </c>
      <c r="C279" s="13" t="s">
        <v>503</v>
      </c>
      <c r="D279" s="13" t="s">
        <v>10</v>
      </c>
      <c r="E279" s="13">
        <v>33</v>
      </c>
      <c r="F279" s="13" t="s">
        <v>91</v>
      </c>
      <c r="G279" s="13" t="s">
        <v>22</v>
      </c>
      <c r="H279" s="13" t="s">
        <v>23</v>
      </c>
    </row>
    <row r="280" spans="1:8" x14ac:dyDescent="0.25">
      <c r="A280" s="13">
        <v>278</v>
      </c>
      <c r="B280" s="13" t="s">
        <v>504</v>
      </c>
      <c r="C280" s="13" t="s">
        <v>505</v>
      </c>
      <c r="D280" s="13" t="s">
        <v>10</v>
      </c>
      <c r="E280" s="13">
        <v>57</v>
      </c>
      <c r="F280" s="13" t="s">
        <v>21</v>
      </c>
      <c r="G280" s="13" t="s">
        <v>105</v>
      </c>
      <c r="H280" s="13" t="s">
        <v>13</v>
      </c>
    </row>
    <row r="281" spans="1:8" x14ac:dyDescent="0.25">
      <c r="A281" s="13">
        <v>279</v>
      </c>
      <c r="B281" s="13" t="s">
        <v>506</v>
      </c>
      <c r="C281" s="13" t="s">
        <v>507</v>
      </c>
      <c r="D281" s="13" t="s">
        <v>16</v>
      </c>
      <c r="E281" s="13">
        <v>50</v>
      </c>
      <c r="F281" s="13" t="s">
        <v>91</v>
      </c>
      <c r="G281" s="13" t="s">
        <v>40</v>
      </c>
      <c r="H281" s="13" t="s">
        <v>13</v>
      </c>
    </row>
    <row r="282" spans="1:8" x14ac:dyDescent="0.25">
      <c r="A282" s="13">
        <v>280</v>
      </c>
      <c r="B282" s="13" t="s">
        <v>508</v>
      </c>
      <c r="C282" s="13" t="s">
        <v>509</v>
      </c>
      <c r="D282" s="13" t="s">
        <v>10</v>
      </c>
      <c r="E282" s="13">
        <v>47</v>
      </c>
      <c r="F282" s="13" t="s">
        <v>96</v>
      </c>
      <c r="G282" s="13" t="s">
        <v>121</v>
      </c>
      <c r="H282" s="13" t="s">
        <v>13</v>
      </c>
    </row>
    <row r="283" spans="1:8" x14ac:dyDescent="0.25">
      <c r="A283" s="13">
        <v>281</v>
      </c>
      <c r="B283" s="13" t="s">
        <v>510</v>
      </c>
      <c r="C283" s="13" t="s">
        <v>511</v>
      </c>
      <c r="D283" s="13" t="s">
        <v>16</v>
      </c>
      <c r="E283" s="13">
        <v>22</v>
      </c>
      <c r="F283" s="13" t="s">
        <v>17</v>
      </c>
      <c r="G283" s="13" t="s">
        <v>40</v>
      </c>
      <c r="H283" s="13" t="s">
        <v>13</v>
      </c>
    </row>
    <row r="284" spans="1:8" x14ac:dyDescent="0.25">
      <c r="A284" s="13">
        <v>282</v>
      </c>
      <c r="B284" s="13" t="s">
        <v>512</v>
      </c>
      <c r="C284" s="13" t="s">
        <v>513</v>
      </c>
      <c r="D284" s="13" t="s">
        <v>16</v>
      </c>
      <c r="E284" s="13">
        <v>53</v>
      </c>
      <c r="F284" s="13" t="s">
        <v>11</v>
      </c>
      <c r="G284" s="13" t="s">
        <v>118</v>
      </c>
      <c r="H284" s="13" t="s">
        <v>13</v>
      </c>
    </row>
    <row r="285" spans="1:8" x14ac:dyDescent="0.25">
      <c r="A285" s="13">
        <v>283</v>
      </c>
      <c r="B285" s="13" t="s">
        <v>514</v>
      </c>
      <c r="C285" s="13" t="s">
        <v>515</v>
      </c>
      <c r="D285" s="13" t="s">
        <v>10</v>
      </c>
      <c r="E285" s="13">
        <v>31</v>
      </c>
      <c r="F285" s="13" t="s">
        <v>26</v>
      </c>
      <c r="G285" s="13" t="s">
        <v>97</v>
      </c>
      <c r="H285" s="13" t="s">
        <v>98</v>
      </c>
    </row>
    <row r="286" spans="1:8" x14ac:dyDescent="0.25">
      <c r="A286" s="13">
        <v>284</v>
      </c>
      <c r="B286" s="13" t="s">
        <v>230</v>
      </c>
      <c r="C286" s="13" t="s">
        <v>516</v>
      </c>
      <c r="D286" s="13" t="s">
        <v>16</v>
      </c>
      <c r="E286" s="13">
        <v>39</v>
      </c>
      <c r="F286" s="13" t="s">
        <v>26</v>
      </c>
      <c r="G286" s="13" t="s">
        <v>109</v>
      </c>
      <c r="H286" s="13" t="s">
        <v>13</v>
      </c>
    </row>
    <row r="287" spans="1:8" x14ac:dyDescent="0.25">
      <c r="A287" s="13">
        <v>285</v>
      </c>
      <c r="B287" s="13" t="s">
        <v>517</v>
      </c>
      <c r="C287" s="13" t="s">
        <v>518</v>
      </c>
      <c r="D287" s="13" t="s">
        <v>10</v>
      </c>
      <c r="E287" s="13">
        <v>22</v>
      </c>
      <c r="F287" s="13" t="s">
        <v>17</v>
      </c>
      <c r="G287" s="13" t="s">
        <v>97</v>
      </c>
      <c r="H287" s="13" t="s">
        <v>98</v>
      </c>
    </row>
    <row r="288" spans="1:8" x14ac:dyDescent="0.25">
      <c r="A288" s="13">
        <v>286</v>
      </c>
      <c r="B288" s="13" t="s">
        <v>519</v>
      </c>
      <c r="C288" s="13" t="s">
        <v>520</v>
      </c>
      <c r="D288" s="13" t="s">
        <v>10</v>
      </c>
      <c r="E288" s="13">
        <v>33</v>
      </c>
      <c r="F288" s="13" t="s">
        <v>45</v>
      </c>
      <c r="G288" s="13" t="s">
        <v>59</v>
      </c>
      <c r="H288" s="13" t="s">
        <v>13</v>
      </c>
    </row>
    <row r="289" spans="1:8" x14ac:dyDescent="0.25">
      <c r="A289" s="13">
        <v>287</v>
      </c>
      <c r="B289" s="13" t="s">
        <v>521</v>
      </c>
      <c r="C289" s="13" t="s">
        <v>522</v>
      </c>
      <c r="D289" s="13" t="s">
        <v>10</v>
      </c>
      <c r="E289" s="13">
        <v>40</v>
      </c>
      <c r="F289" s="13" t="s">
        <v>96</v>
      </c>
      <c r="G289" s="13" t="s">
        <v>63</v>
      </c>
      <c r="H289" s="13" t="s">
        <v>13</v>
      </c>
    </row>
    <row r="290" spans="1:8" x14ac:dyDescent="0.25">
      <c r="A290" s="13">
        <v>288</v>
      </c>
      <c r="B290" s="13" t="s">
        <v>472</v>
      </c>
      <c r="C290" s="13" t="s">
        <v>523</v>
      </c>
      <c r="D290" s="13" t="s">
        <v>16</v>
      </c>
      <c r="E290" s="13">
        <v>37</v>
      </c>
      <c r="F290" s="13" t="s">
        <v>45</v>
      </c>
      <c r="G290" s="13" t="s">
        <v>27</v>
      </c>
      <c r="H290" s="13" t="s">
        <v>28</v>
      </c>
    </row>
    <row r="291" spans="1:8" x14ac:dyDescent="0.25">
      <c r="A291" s="13">
        <v>289</v>
      </c>
      <c r="B291" s="13" t="s">
        <v>524</v>
      </c>
      <c r="C291" s="13" t="s">
        <v>525</v>
      </c>
      <c r="D291" s="13" t="s">
        <v>16</v>
      </c>
      <c r="E291" s="13">
        <v>60</v>
      </c>
      <c r="F291" s="13" t="s">
        <v>55</v>
      </c>
      <c r="G291" s="13" t="s">
        <v>59</v>
      </c>
      <c r="H291" s="13" t="s">
        <v>13</v>
      </c>
    </row>
    <row r="292" spans="1:8" x14ac:dyDescent="0.25">
      <c r="A292" s="13">
        <v>290</v>
      </c>
      <c r="B292" s="13" t="s">
        <v>526</v>
      </c>
      <c r="C292" s="13" t="s">
        <v>527</v>
      </c>
      <c r="D292" s="13" t="s">
        <v>16</v>
      </c>
      <c r="E292" s="13">
        <v>46</v>
      </c>
      <c r="F292" s="13" t="s">
        <v>21</v>
      </c>
      <c r="G292" s="13" t="s">
        <v>63</v>
      </c>
      <c r="H292" s="13" t="s">
        <v>13</v>
      </c>
    </row>
    <row r="293" spans="1:8" x14ac:dyDescent="0.25">
      <c r="A293" s="13">
        <v>291</v>
      </c>
      <c r="B293" s="13" t="s">
        <v>528</v>
      </c>
      <c r="C293" s="13" t="s">
        <v>529</v>
      </c>
      <c r="D293" s="13" t="s">
        <v>16</v>
      </c>
      <c r="E293" s="13">
        <v>57</v>
      </c>
      <c r="F293" s="13" t="s">
        <v>91</v>
      </c>
      <c r="G293" s="13" t="s">
        <v>52</v>
      </c>
      <c r="H293" s="13" t="s">
        <v>13</v>
      </c>
    </row>
    <row r="294" spans="1:8" x14ac:dyDescent="0.25">
      <c r="A294" s="13">
        <v>292</v>
      </c>
      <c r="B294" s="13" t="s">
        <v>530</v>
      </c>
      <c r="C294" s="13" t="s">
        <v>531</v>
      </c>
      <c r="D294" s="13" t="s">
        <v>10</v>
      </c>
      <c r="E294" s="13">
        <v>36</v>
      </c>
      <c r="F294" s="13" t="s">
        <v>26</v>
      </c>
      <c r="G294" s="13" t="s">
        <v>97</v>
      </c>
      <c r="H294" s="13" t="s">
        <v>98</v>
      </c>
    </row>
    <row r="295" spans="1:8" x14ac:dyDescent="0.25">
      <c r="A295" s="13">
        <v>293</v>
      </c>
      <c r="B295" s="13" t="s">
        <v>532</v>
      </c>
      <c r="C295" s="13" t="s">
        <v>533</v>
      </c>
      <c r="D295" s="13" t="s">
        <v>16</v>
      </c>
      <c r="E295" s="13">
        <v>38</v>
      </c>
      <c r="F295" s="13" t="s">
        <v>96</v>
      </c>
      <c r="G295" s="13" t="s">
        <v>59</v>
      </c>
      <c r="H295" s="13" t="s">
        <v>13</v>
      </c>
    </row>
    <row r="296" spans="1:8" x14ac:dyDescent="0.25">
      <c r="A296" s="13">
        <v>294</v>
      </c>
      <c r="B296" s="13" t="s">
        <v>534</v>
      </c>
      <c r="C296" s="13" t="s">
        <v>535</v>
      </c>
      <c r="D296" s="13" t="s">
        <v>10</v>
      </c>
      <c r="E296" s="13">
        <v>60</v>
      </c>
      <c r="F296" s="13" t="s">
        <v>11</v>
      </c>
      <c r="G296" s="13" t="s">
        <v>56</v>
      </c>
      <c r="H296" s="13" t="s">
        <v>13</v>
      </c>
    </row>
    <row r="297" spans="1:8" x14ac:dyDescent="0.25">
      <c r="A297" s="13">
        <v>295</v>
      </c>
      <c r="B297" s="13" t="s">
        <v>536</v>
      </c>
      <c r="C297" s="13" t="s">
        <v>537</v>
      </c>
      <c r="D297" s="13" t="s">
        <v>16</v>
      </c>
      <c r="E297" s="13">
        <v>58</v>
      </c>
      <c r="F297" s="13" t="s">
        <v>91</v>
      </c>
      <c r="G297" s="13" t="s">
        <v>52</v>
      </c>
      <c r="H297" s="13" t="s">
        <v>13</v>
      </c>
    </row>
    <row r="298" spans="1:8" x14ac:dyDescent="0.25">
      <c r="A298" s="13">
        <v>296</v>
      </c>
      <c r="B298" s="13" t="s">
        <v>538</v>
      </c>
      <c r="C298" s="13" t="s">
        <v>539</v>
      </c>
      <c r="D298" s="13" t="s">
        <v>16</v>
      </c>
      <c r="E298" s="13">
        <v>29</v>
      </c>
      <c r="F298" s="13" t="s">
        <v>91</v>
      </c>
      <c r="G298" s="13" t="s">
        <v>131</v>
      </c>
      <c r="H298" s="13" t="s">
        <v>132</v>
      </c>
    </row>
    <row r="299" spans="1:8" x14ac:dyDescent="0.25">
      <c r="A299" s="13">
        <v>297</v>
      </c>
      <c r="B299" s="13" t="s">
        <v>500</v>
      </c>
      <c r="C299" s="13" t="s">
        <v>540</v>
      </c>
      <c r="D299" s="13" t="s">
        <v>10</v>
      </c>
      <c r="E299" s="13">
        <v>48</v>
      </c>
      <c r="F299" s="13" t="s">
        <v>26</v>
      </c>
      <c r="G299" s="13" t="s">
        <v>121</v>
      </c>
      <c r="H299" s="13" t="s">
        <v>13</v>
      </c>
    </row>
    <row r="300" spans="1:8" x14ac:dyDescent="0.25">
      <c r="A300" s="13">
        <v>298</v>
      </c>
      <c r="B300" s="13" t="s">
        <v>541</v>
      </c>
      <c r="C300" s="13" t="s">
        <v>542</v>
      </c>
      <c r="D300" s="13" t="s">
        <v>10</v>
      </c>
      <c r="E300" s="13">
        <v>37</v>
      </c>
      <c r="F300" s="13" t="s">
        <v>62</v>
      </c>
      <c r="G300" s="13" t="s">
        <v>97</v>
      </c>
      <c r="H300" s="13" t="s">
        <v>98</v>
      </c>
    </row>
    <row r="301" spans="1:8" x14ac:dyDescent="0.25">
      <c r="A301" s="13">
        <v>299</v>
      </c>
      <c r="B301" s="13" t="s">
        <v>543</v>
      </c>
      <c r="C301" s="13" t="s">
        <v>544</v>
      </c>
      <c r="D301" s="13" t="s">
        <v>16</v>
      </c>
      <c r="E301" s="13">
        <v>54</v>
      </c>
      <c r="F301" s="13" t="s">
        <v>26</v>
      </c>
      <c r="G301" s="13" t="s">
        <v>59</v>
      </c>
      <c r="H301" s="13" t="s">
        <v>13</v>
      </c>
    </row>
    <row r="302" spans="1:8" x14ac:dyDescent="0.25">
      <c r="A302" s="13">
        <v>300</v>
      </c>
      <c r="B302" s="13" t="s">
        <v>545</v>
      </c>
      <c r="C302" s="13" t="s">
        <v>546</v>
      </c>
      <c r="D302" s="13" t="s">
        <v>16</v>
      </c>
      <c r="E302" s="13">
        <v>55</v>
      </c>
      <c r="F302" s="13" t="s">
        <v>96</v>
      </c>
      <c r="G302" s="13" t="s">
        <v>34</v>
      </c>
      <c r="H302" s="13" t="s">
        <v>35</v>
      </c>
    </row>
    <row r="303" spans="1:8" x14ac:dyDescent="0.25">
      <c r="A303" s="13">
        <v>301</v>
      </c>
      <c r="B303" s="13" t="s">
        <v>530</v>
      </c>
      <c r="C303" s="13" t="s">
        <v>547</v>
      </c>
      <c r="D303" s="13" t="s">
        <v>10</v>
      </c>
      <c r="E303" s="13">
        <v>28</v>
      </c>
      <c r="F303" s="13" t="s">
        <v>11</v>
      </c>
      <c r="G303" s="13" t="s">
        <v>63</v>
      </c>
      <c r="H303" s="13" t="s">
        <v>13</v>
      </c>
    </row>
    <row r="304" spans="1:8" x14ac:dyDescent="0.25">
      <c r="A304" s="13">
        <v>302</v>
      </c>
      <c r="B304" s="13" t="s">
        <v>548</v>
      </c>
      <c r="C304" s="13" t="s">
        <v>549</v>
      </c>
      <c r="D304" s="13" t="s">
        <v>16</v>
      </c>
      <c r="E304" s="13">
        <v>54</v>
      </c>
      <c r="F304" s="13" t="s">
        <v>21</v>
      </c>
      <c r="G304" s="13" t="s">
        <v>97</v>
      </c>
      <c r="H304" s="13" t="s">
        <v>98</v>
      </c>
    </row>
    <row r="305" spans="1:8" x14ac:dyDescent="0.25">
      <c r="A305" s="13">
        <v>303</v>
      </c>
      <c r="B305" s="13" t="s">
        <v>550</v>
      </c>
      <c r="C305" s="13" t="s">
        <v>551</v>
      </c>
      <c r="D305" s="13" t="s">
        <v>10</v>
      </c>
      <c r="E305" s="13">
        <v>31</v>
      </c>
      <c r="F305" s="13" t="s">
        <v>96</v>
      </c>
      <c r="G305" s="13" t="s">
        <v>40</v>
      </c>
      <c r="H305" s="13" t="s">
        <v>13</v>
      </c>
    </row>
    <row r="306" spans="1:8" x14ac:dyDescent="0.25">
      <c r="A306" s="13">
        <v>304</v>
      </c>
      <c r="B306" s="13" t="s">
        <v>552</v>
      </c>
      <c r="C306" s="13" t="s">
        <v>553</v>
      </c>
      <c r="D306" s="13" t="s">
        <v>16</v>
      </c>
      <c r="E306" s="13">
        <v>26</v>
      </c>
      <c r="F306" s="13" t="s">
        <v>31</v>
      </c>
      <c r="G306" s="13" t="s">
        <v>66</v>
      </c>
      <c r="H306" s="13" t="s">
        <v>13</v>
      </c>
    </row>
    <row r="307" spans="1:8" x14ac:dyDescent="0.25">
      <c r="A307" s="13">
        <v>305</v>
      </c>
      <c r="B307" s="13" t="s">
        <v>554</v>
      </c>
      <c r="C307" s="13" t="s">
        <v>555</v>
      </c>
      <c r="D307" s="13" t="s">
        <v>10</v>
      </c>
      <c r="E307" s="13">
        <v>59</v>
      </c>
      <c r="F307" s="13" t="s">
        <v>11</v>
      </c>
      <c r="G307" s="13" t="s">
        <v>52</v>
      </c>
      <c r="H307" s="13" t="s">
        <v>13</v>
      </c>
    </row>
    <row r="308" spans="1:8" x14ac:dyDescent="0.25">
      <c r="A308" s="13">
        <v>306</v>
      </c>
      <c r="B308" s="13" t="s">
        <v>556</v>
      </c>
      <c r="C308" s="13" t="s">
        <v>557</v>
      </c>
      <c r="D308" s="13" t="s">
        <v>10</v>
      </c>
      <c r="E308" s="13">
        <v>47</v>
      </c>
      <c r="F308" s="13" t="s">
        <v>45</v>
      </c>
      <c r="G308" s="13" t="s">
        <v>79</v>
      </c>
      <c r="H308" s="13" t="s">
        <v>80</v>
      </c>
    </row>
    <row r="309" spans="1:8" x14ac:dyDescent="0.25">
      <c r="A309" s="13">
        <v>307</v>
      </c>
      <c r="B309" s="13" t="s">
        <v>558</v>
      </c>
      <c r="C309" s="13" t="s">
        <v>559</v>
      </c>
      <c r="D309" s="13" t="s">
        <v>10</v>
      </c>
      <c r="E309" s="13">
        <v>27</v>
      </c>
      <c r="F309" s="13" t="s">
        <v>55</v>
      </c>
      <c r="G309" s="13" t="s">
        <v>59</v>
      </c>
      <c r="H309" s="13" t="s">
        <v>13</v>
      </c>
    </row>
    <row r="310" spans="1:8" x14ac:dyDescent="0.25">
      <c r="A310" s="13">
        <v>308</v>
      </c>
      <c r="B310" s="13" t="s">
        <v>560</v>
      </c>
      <c r="C310" s="13" t="s">
        <v>561</v>
      </c>
      <c r="D310" s="13" t="s">
        <v>16</v>
      </c>
      <c r="E310" s="13">
        <v>27</v>
      </c>
      <c r="F310" s="13" t="s">
        <v>21</v>
      </c>
      <c r="G310" s="13" t="s">
        <v>18</v>
      </c>
      <c r="H310" s="13" t="s">
        <v>13</v>
      </c>
    </row>
    <row r="311" spans="1:8" x14ac:dyDescent="0.25">
      <c r="A311" s="13">
        <v>309</v>
      </c>
      <c r="B311" s="13" t="s">
        <v>562</v>
      </c>
      <c r="C311" s="13" t="s">
        <v>563</v>
      </c>
      <c r="D311" s="13" t="s">
        <v>16</v>
      </c>
      <c r="E311" s="13">
        <v>58</v>
      </c>
      <c r="F311" s="13" t="s">
        <v>45</v>
      </c>
      <c r="G311" s="13" t="s">
        <v>63</v>
      </c>
      <c r="H311" s="13" t="s">
        <v>13</v>
      </c>
    </row>
    <row r="312" spans="1:8" x14ac:dyDescent="0.25">
      <c r="A312" s="13">
        <v>310</v>
      </c>
      <c r="B312" s="13" t="s">
        <v>564</v>
      </c>
      <c r="C312" s="13" t="s">
        <v>565</v>
      </c>
      <c r="D312" s="13" t="s">
        <v>16</v>
      </c>
      <c r="E312" s="13">
        <v>41</v>
      </c>
      <c r="F312" s="13" t="s">
        <v>17</v>
      </c>
      <c r="G312" s="13" t="s">
        <v>126</v>
      </c>
      <c r="H312" s="13" t="s">
        <v>80</v>
      </c>
    </row>
    <row r="313" spans="1:8" x14ac:dyDescent="0.25">
      <c r="A313" s="13">
        <v>311</v>
      </c>
      <c r="B313" s="13" t="s">
        <v>566</v>
      </c>
      <c r="C313" s="13" t="s">
        <v>567</v>
      </c>
      <c r="D313" s="13" t="s">
        <v>10</v>
      </c>
      <c r="E313" s="13">
        <v>39</v>
      </c>
      <c r="F313" s="13" t="s">
        <v>55</v>
      </c>
      <c r="G313" s="13" t="s">
        <v>56</v>
      </c>
      <c r="H313" s="13" t="s">
        <v>13</v>
      </c>
    </row>
    <row r="314" spans="1:8" x14ac:dyDescent="0.25">
      <c r="A314" s="13">
        <v>312</v>
      </c>
      <c r="B314" s="13" t="s">
        <v>568</v>
      </c>
      <c r="C314" s="13" t="s">
        <v>569</v>
      </c>
      <c r="D314" s="13" t="s">
        <v>16</v>
      </c>
      <c r="E314" s="13">
        <v>43</v>
      </c>
      <c r="F314" s="13" t="s">
        <v>45</v>
      </c>
      <c r="G314" s="13" t="s">
        <v>161</v>
      </c>
      <c r="H314" s="13" t="s">
        <v>13</v>
      </c>
    </row>
    <row r="315" spans="1:8" x14ac:dyDescent="0.25">
      <c r="A315" s="13">
        <v>313</v>
      </c>
      <c r="B315" s="13" t="s">
        <v>570</v>
      </c>
      <c r="C315" s="13" t="s">
        <v>571</v>
      </c>
      <c r="D315" s="13" t="s">
        <v>10</v>
      </c>
      <c r="E315" s="13">
        <v>55</v>
      </c>
      <c r="F315" s="13" t="s">
        <v>21</v>
      </c>
      <c r="G315" s="13" t="s">
        <v>12</v>
      </c>
      <c r="H315" s="13" t="s">
        <v>13</v>
      </c>
    </row>
    <row r="316" spans="1:8" x14ac:dyDescent="0.25">
      <c r="A316" s="13">
        <v>314</v>
      </c>
      <c r="B316" s="13" t="s">
        <v>572</v>
      </c>
      <c r="C316" s="13" t="s">
        <v>573</v>
      </c>
      <c r="D316" s="13" t="s">
        <v>10</v>
      </c>
      <c r="E316" s="13">
        <v>57</v>
      </c>
      <c r="F316" s="13" t="s">
        <v>17</v>
      </c>
      <c r="G316" s="13" t="s">
        <v>22</v>
      </c>
      <c r="H316" s="13" t="s">
        <v>23</v>
      </c>
    </row>
    <row r="317" spans="1:8" x14ac:dyDescent="0.25">
      <c r="A317" s="13">
        <v>315</v>
      </c>
      <c r="B317" s="13" t="s">
        <v>566</v>
      </c>
      <c r="C317" s="13" t="s">
        <v>574</v>
      </c>
      <c r="D317" s="13" t="s">
        <v>16</v>
      </c>
      <c r="E317" s="13">
        <v>49</v>
      </c>
      <c r="F317" s="13" t="s">
        <v>91</v>
      </c>
      <c r="G317" s="13" t="s">
        <v>12</v>
      </c>
      <c r="H317" s="13" t="s">
        <v>13</v>
      </c>
    </row>
    <row r="318" spans="1:8" x14ac:dyDescent="0.25">
      <c r="A318" s="13">
        <v>316</v>
      </c>
      <c r="B318" s="13" t="s">
        <v>575</v>
      </c>
      <c r="C318" s="13" t="s">
        <v>576</v>
      </c>
      <c r="D318" s="13" t="s">
        <v>10</v>
      </c>
      <c r="E318" s="13">
        <v>47</v>
      </c>
      <c r="F318" s="13" t="s">
        <v>21</v>
      </c>
      <c r="G318" s="13" t="s">
        <v>34</v>
      </c>
      <c r="H318" s="13" t="s">
        <v>35</v>
      </c>
    </row>
    <row r="319" spans="1:8" x14ac:dyDescent="0.25">
      <c r="A319" s="13">
        <v>317</v>
      </c>
      <c r="B319" s="13" t="s">
        <v>577</v>
      </c>
      <c r="C319" s="13" t="s">
        <v>578</v>
      </c>
      <c r="D319" s="13" t="s">
        <v>10</v>
      </c>
      <c r="E319" s="13">
        <v>27</v>
      </c>
      <c r="F319" s="13" t="s">
        <v>21</v>
      </c>
      <c r="G319" s="13" t="s">
        <v>131</v>
      </c>
      <c r="H319" s="13" t="s">
        <v>132</v>
      </c>
    </row>
    <row r="320" spans="1:8" x14ac:dyDescent="0.25">
      <c r="A320" s="13">
        <v>318</v>
      </c>
      <c r="B320" s="13" t="s">
        <v>579</v>
      </c>
      <c r="C320" s="13" t="s">
        <v>580</v>
      </c>
      <c r="D320" s="13" t="s">
        <v>10</v>
      </c>
      <c r="E320" s="13">
        <v>41</v>
      </c>
      <c r="F320" s="13" t="s">
        <v>31</v>
      </c>
      <c r="G320" s="13" t="s">
        <v>79</v>
      </c>
      <c r="H320" s="13" t="s">
        <v>80</v>
      </c>
    </row>
    <row r="321" spans="1:8" x14ac:dyDescent="0.25">
      <c r="A321" s="13">
        <v>319</v>
      </c>
      <c r="B321" s="13" t="s">
        <v>581</v>
      </c>
      <c r="C321" s="13" t="s">
        <v>582</v>
      </c>
      <c r="D321" s="13" t="s">
        <v>10</v>
      </c>
      <c r="E321" s="13">
        <v>52</v>
      </c>
      <c r="F321" s="13" t="s">
        <v>96</v>
      </c>
      <c r="G321" s="13" t="s">
        <v>66</v>
      </c>
      <c r="H321" s="13" t="s">
        <v>13</v>
      </c>
    </row>
    <row r="322" spans="1:8" x14ac:dyDescent="0.25">
      <c r="A322" s="13">
        <v>320</v>
      </c>
      <c r="B322" s="13" t="s">
        <v>583</v>
      </c>
      <c r="C322" s="13" t="s">
        <v>584</v>
      </c>
      <c r="D322" s="13" t="s">
        <v>16</v>
      </c>
      <c r="E322" s="13">
        <v>37</v>
      </c>
      <c r="F322" s="13" t="s">
        <v>11</v>
      </c>
      <c r="G322" s="13" t="s">
        <v>118</v>
      </c>
      <c r="H322" s="13" t="s">
        <v>13</v>
      </c>
    </row>
    <row r="323" spans="1:8" x14ac:dyDescent="0.25">
      <c r="A323" s="13">
        <v>321</v>
      </c>
      <c r="B323" s="13" t="s">
        <v>43</v>
      </c>
      <c r="C323" s="13" t="s">
        <v>585</v>
      </c>
      <c r="D323" s="13" t="s">
        <v>10</v>
      </c>
      <c r="E323" s="13">
        <v>44</v>
      </c>
      <c r="F323" s="13" t="s">
        <v>26</v>
      </c>
      <c r="G323" s="13" t="s">
        <v>161</v>
      </c>
      <c r="H323" s="13" t="s">
        <v>13</v>
      </c>
    </row>
    <row r="324" spans="1:8" x14ac:dyDescent="0.25">
      <c r="A324" s="13">
        <v>322</v>
      </c>
      <c r="B324" s="13" t="s">
        <v>586</v>
      </c>
      <c r="C324" s="13" t="s">
        <v>587</v>
      </c>
      <c r="D324" s="13" t="s">
        <v>16</v>
      </c>
      <c r="E324" s="13">
        <v>36</v>
      </c>
      <c r="F324" s="13" t="s">
        <v>11</v>
      </c>
      <c r="G324" s="13" t="s">
        <v>59</v>
      </c>
      <c r="H324" s="13" t="s">
        <v>13</v>
      </c>
    </row>
    <row r="325" spans="1:8" x14ac:dyDescent="0.25">
      <c r="A325" s="13">
        <v>323</v>
      </c>
      <c r="B325" s="13" t="s">
        <v>588</v>
      </c>
      <c r="C325" s="13" t="s">
        <v>589</v>
      </c>
      <c r="D325" s="13" t="s">
        <v>10</v>
      </c>
      <c r="E325" s="13">
        <v>30</v>
      </c>
      <c r="F325" s="13" t="s">
        <v>26</v>
      </c>
      <c r="G325" s="13" t="s">
        <v>52</v>
      </c>
      <c r="H325" s="13" t="s">
        <v>13</v>
      </c>
    </row>
    <row r="326" spans="1:8" x14ac:dyDescent="0.25">
      <c r="A326" s="13">
        <v>324</v>
      </c>
      <c r="B326" s="13" t="s">
        <v>590</v>
      </c>
      <c r="C326" s="13" t="s">
        <v>591</v>
      </c>
      <c r="D326" s="13" t="s">
        <v>16</v>
      </c>
      <c r="E326" s="13">
        <v>37</v>
      </c>
      <c r="F326" s="13" t="s">
        <v>62</v>
      </c>
      <c r="G326" s="13" t="s">
        <v>118</v>
      </c>
      <c r="H326" s="13" t="s">
        <v>13</v>
      </c>
    </row>
    <row r="327" spans="1:8" x14ac:dyDescent="0.25">
      <c r="A327" s="13">
        <v>325</v>
      </c>
      <c r="B327" s="13" t="s">
        <v>592</v>
      </c>
      <c r="C327" s="13" t="s">
        <v>593</v>
      </c>
      <c r="D327" s="13" t="s">
        <v>16</v>
      </c>
      <c r="E327" s="13">
        <v>22</v>
      </c>
      <c r="F327" s="13" t="s">
        <v>62</v>
      </c>
      <c r="G327" s="13" t="s">
        <v>27</v>
      </c>
      <c r="H327" s="13" t="s">
        <v>28</v>
      </c>
    </row>
    <row r="328" spans="1:8" x14ac:dyDescent="0.25">
      <c r="A328" s="13">
        <v>326</v>
      </c>
      <c r="B328" s="13" t="s">
        <v>594</v>
      </c>
      <c r="C328" s="13" t="s">
        <v>595</v>
      </c>
      <c r="D328" s="13" t="s">
        <v>10</v>
      </c>
      <c r="E328" s="13">
        <v>58</v>
      </c>
      <c r="F328" s="13" t="s">
        <v>91</v>
      </c>
      <c r="G328" s="13" t="s">
        <v>118</v>
      </c>
      <c r="H328" s="13" t="s">
        <v>13</v>
      </c>
    </row>
    <row r="329" spans="1:8" x14ac:dyDescent="0.25">
      <c r="A329" s="13">
        <v>327</v>
      </c>
      <c r="B329" s="13" t="s">
        <v>596</v>
      </c>
      <c r="C329" s="13" t="s">
        <v>597</v>
      </c>
      <c r="D329" s="13" t="s">
        <v>16</v>
      </c>
      <c r="E329" s="13">
        <v>42</v>
      </c>
      <c r="F329" s="13" t="s">
        <v>62</v>
      </c>
      <c r="G329" s="13" t="s">
        <v>105</v>
      </c>
      <c r="H329" s="13" t="s">
        <v>13</v>
      </c>
    </row>
    <row r="330" spans="1:8" x14ac:dyDescent="0.25">
      <c r="A330" s="13">
        <v>328</v>
      </c>
      <c r="B330" s="13" t="s">
        <v>598</v>
      </c>
      <c r="C330" s="13" t="s">
        <v>599</v>
      </c>
      <c r="D330" s="13" t="s">
        <v>10</v>
      </c>
      <c r="E330" s="13">
        <v>33</v>
      </c>
      <c r="F330" s="13" t="s">
        <v>62</v>
      </c>
      <c r="G330" s="13" t="s">
        <v>59</v>
      </c>
      <c r="H330" s="13" t="s">
        <v>13</v>
      </c>
    </row>
    <row r="331" spans="1:8" x14ac:dyDescent="0.25">
      <c r="A331" s="13">
        <v>329</v>
      </c>
      <c r="B331" s="13" t="s">
        <v>600</v>
      </c>
      <c r="C331" s="13" t="s">
        <v>601</v>
      </c>
      <c r="D331" s="13" t="s">
        <v>10</v>
      </c>
      <c r="E331" s="13">
        <v>50</v>
      </c>
      <c r="F331" s="13" t="s">
        <v>11</v>
      </c>
      <c r="G331" s="13" t="s">
        <v>118</v>
      </c>
      <c r="H331" s="13" t="s">
        <v>13</v>
      </c>
    </row>
    <row r="332" spans="1:8" x14ac:dyDescent="0.25">
      <c r="A332" s="13">
        <v>330</v>
      </c>
      <c r="B332" s="13" t="s">
        <v>602</v>
      </c>
      <c r="C332" s="13" t="s">
        <v>603</v>
      </c>
      <c r="D332" s="13" t="s">
        <v>10</v>
      </c>
      <c r="E332" s="13">
        <v>31</v>
      </c>
      <c r="F332" s="13" t="s">
        <v>96</v>
      </c>
      <c r="G332" s="13" t="s">
        <v>27</v>
      </c>
      <c r="H332" s="13" t="s">
        <v>28</v>
      </c>
    </row>
    <row r="333" spans="1:8" x14ac:dyDescent="0.25">
      <c r="A333" s="13">
        <v>331</v>
      </c>
      <c r="B333" s="13" t="s">
        <v>604</v>
      </c>
      <c r="C333" s="13" t="s">
        <v>605</v>
      </c>
      <c r="D333" s="13" t="s">
        <v>16</v>
      </c>
      <c r="E333" s="13">
        <v>46</v>
      </c>
      <c r="F333" s="13" t="s">
        <v>45</v>
      </c>
      <c r="G333" s="13" t="s">
        <v>52</v>
      </c>
      <c r="H333" s="13" t="s">
        <v>13</v>
      </c>
    </row>
    <row r="334" spans="1:8" x14ac:dyDescent="0.25">
      <c r="A334" s="13">
        <v>332</v>
      </c>
      <c r="B334" s="13" t="s">
        <v>606</v>
      </c>
      <c r="C334" s="13" t="s">
        <v>607</v>
      </c>
      <c r="D334" s="13" t="s">
        <v>10</v>
      </c>
      <c r="E334" s="13">
        <v>45</v>
      </c>
      <c r="F334" s="13" t="s">
        <v>91</v>
      </c>
      <c r="G334" s="13" t="s">
        <v>34</v>
      </c>
      <c r="H334" s="13" t="s">
        <v>35</v>
      </c>
    </row>
    <row r="335" spans="1:8" x14ac:dyDescent="0.25">
      <c r="A335" s="13">
        <v>333</v>
      </c>
      <c r="B335" s="13" t="s">
        <v>608</v>
      </c>
      <c r="C335" s="13" t="s">
        <v>609</v>
      </c>
      <c r="D335" s="13" t="s">
        <v>10</v>
      </c>
      <c r="E335" s="13">
        <v>38</v>
      </c>
      <c r="F335" s="13" t="s">
        <v>26</v>
      </c>
      <c r="G335" s="13" t="s">
        <v>126</v>
      </c>
      <c r="H335" s="13" t="s">
        <v>80</v>
      </c>
    </row>
    <row r="336" spans="1:8" x14ac:dyDescent="0.25">
      <c r="A336" s="13">
        <v>334</v>
      </c>
      <c r="B336" s="13" t="s">
        <v>610</v>
      </c>
      <c r="C336" s="13" t="s">
        <v>611</v>
      </c>
      <c r="D336" s="13" t="s">
        <v>16</v>
      </c>
      <c r="E336" s="13">
        <v>44</v>
      </c>
      <c r="F336" s="13" t="s">
        <v>21</v>
      </c>
      <c r="G336" s="13" t="s">
        <v>34</v>
      </c>
      <c r="H336" s="13" t="s">
        <v>35</v>
      </c>
    </row>
    <row r="337" spans="1:8" x14ac:dyDescent="0.25">
      <c r="A337" s="13">
        <v>335</v>
      </c>
      <c r="B337" s="13" t="s">
        <v>612</v>
      </c>
      <c r="C337" s="13" t="s">
        <v>613</v>
      </c>
      <c r="D337" s="13" t="s">
        <v>16</v>
      </c>
      <c r="E337" s="13">
        <v>59</v>
      </c>
      <c r="F337" s="13" t="s">
        <v>11</v>
      </c>
      <c r="G337" s="13" t="s">
        <v>12</v>
      </c>
      <c r="H337" s="13" t="s">
        <v>13</v>
      </c>
    </row>
    <row r="338" spans="1:8" x14ac:dyDescent="0.25">
      <c r="A338" s="13">
        <v>336</v>
      </c>
      <c r="B338" s="13" t="s">
        <v>614</v>
      </c>
      <c r="C338" s="13" t="s">
        <v>615</v>
      </c>
      <c r="D338" s="13" t="s">
        <v>16</v>
      </c>
      <c r="E338" s="13">
        <v>28</v>
      </c>
      <c r="F338" s="13" t="s">
        <v>62</v>
      </c>
      <c r="G338" s="13" t="s">
        <v>63</v>
      </c>
      <c r="H338" s="13" t="s">
        <v>13</v>
      </c>
    </row>
    <row r="339" spans="1:8" x14ac:dyDescent="0.25">
      <c r="A339" s="13">
        <v>337</v>
      </c>
      <c r="B339" s="13" t="s">
        <v>616</v>
      </c>
      <c r="C339" s="13" t="s">
        <v>617</v>
      </c>
      <c r="D339" s="13" t="s">
        <v>16</v>
      </c>
      <c r="E339" s="13">
        <v>24</v>
      </c>
      <c r="F339" s="13" t="s">
        <v>96</v>
      </c>
      <c r="G339" s="13" t="s">
        <v>63</v>
      </c>
      <c r="H339" s="13" t="s">
        <v>13</v>
      </c>
    </row>
    <row r="340" spans="1:8" x14ac:dyDescent="0.25">
      <c r="A340" s="13">
        <v>338</v>
      </c>
      <c r="B340" s="13" t="s">
        <v>618</v>
      </c>
      <c r="C340" s="13" t="s">
        <v>619</v>
      </c>
      <c r="D340" s="13" t="s">
        <v>10</v>
      </c>
      <c r="E340" s="13">
        <v>32</v>
      </c>
      <c r="F340" s="13" t="s">
        <v>11</v>
      </c>
      <c r="G340" s="13" t="s">
        <v>126</v>
      </c>
      <c r="H340" s="13" t="s">
        <v>80</v>
      </c>
    </row>
    <row r="341" spans="1:8" x14ac:dyDescent="0.25">
      <c r="A341" s="13">
        <v>339</v>
      </c>
      <c r="B341" s="13" t="s">
        <v>620</v>
      </c>
      <c r="C341" s="13" t="s">
        <v>621</v>
      </c>
      <c r="D341" s="13" t="s">
        <v>10</v>
      </c>
      <c r="E341" s="13">
        <v>52</v>
      </c>
      <c r="F341" s="13" t="s">
        <v>11</v>
      </c>
      <c r="G341" s="13" t="s">
        <v>118</v>
      </c>
      <c r="H341" s="13" t="s">
        <v>13</v>
      </c>
    </row>
    <row r="342" spans="1:8" x14ac:dyDescent="0.25">
      <c r="A342" s="13">
        <v>340</v>
      </c>
      <c r="B342" s="13" t="s">
        <v>622</v>
      </c>
      <c r="C342" s="13" t="s">
        <v>623</v>
      </c>
      <c r="D342" s="13" t="s">
        <v>10</v>
      </c>
      <c r="E342" s="13">
        <v>38</v>
      </c>
      <c r="F342" s="13" t="s">
        <v>91</v>
      </c>
      <c r="G342" s="13" t="s">
        <v>59</v>
      </c>
      <c r="H342" s="13" t="s">
        <v>13</v>
      </c>
    </row>
    <row r="343" spans="1:8" x14ac:dyDescent="0.25">
      <c r="A343" s="13">
        <v>341</v>
      </c>
      <c r="B343" s="13" t="s">
        <v>624</v>
      </c>
      <c r="C343" s="13" t="s">
        <v>625</v>
      </c>
      <c r="D343" s="13" t="s">
        <v>10</v>
      </c>
      <c r="E343" s="13">
        <v>41</v>
      </c>
      <c r="F343" s="13" t="s">
        <v>21</v>
      </c>
      <c r="G343" s="13" t="s">
        <v>66</v>
      </c>
      <c r="H343" s="13" t="s">
        <v>13</v>
      </c>
    </row>
    <row r="344" spans="1:8" x14ac:dyDescent="0.25">
      <c r="A344" s="13">
        <v>342</v>
      </c>
      <c r="B344" s="13" t="s">
        <v>626</v>
      </c>
      <c r="C344" s="13" t="s">
        <v>627</v>
      </c>
      <c r="D344" s="13" t="s">
        <v>10</v>
      </c>
      <c r="E344" s="13">
        <v>39</v>
      </c>
      <c r="F344" s="13" t="s">
        <v>31</v>
      </c>
      <c r="G344" s="13" t="s">
        <v>34</v>
      </c>
      <c r="H344" s="13" t="s">
        <v>35</v>
      </c>
    </row>
    <row r="345" spans="1:8" x14ac:dyDescent="0.25">
      <c r="A345" s="13">
        <v>343</v>
      </c>
      <c r="B345" s="13" t="s">
        <v>628</v>
      </c>
      <c r="C345" s="13" t="s">
        <v>629</v>
      </c>
      <c r="D345" s="13" t="s">
        <v>10</v>
      </c>
      <c r="E345" s="13">
        <v>31</v>
      </c>
      <c r="F345" s="13" t="s">
        <v>21</v>
      </c>
      <c r="G345" s="13" t="s">
        <v>52</v>
      </c>
      <c r="H345" s="13" t="s">
        <v>13</v>
      </c>
    </row>
    <row r="346" spans="1:8" x14ac:dyDescent="0.25">
      <c r="A346" s="13">
        <v>344</v>
      </c>
      <c r="B346" s="13" t="s">
        <v>630</v>
      </c>
      <c r="C346" s="13" t="s">
        <v>631</v>
      </c>
      <c r="D346" s="13" t="s">
        <v>10</v>
      </c>
      <c r="E346" s="13">
        <v>58</v>
      </c>
      <c r="F346" s="13" t="s">
        <v>17</v>
      </c>
      <c r="G346" s="13" t="s">
        <v>79</v>
      </c>
      <c r="H346" s="13" t="s">
        <v>80</v>
      </c>
    </row>
    <row r="347" spans="1:8" x14ac:dyDescent="0.25">
      <c r="A347" s="13">
        <v>345</v>
      </c>
      <c r="B347" s="13" t="s">
        <v>632</v>
      </c>
      <c r="C347" s="13" t="s">
        <v>633</v>
      </c>
      <c r="D347" s="13" t="s">
        <v>10</v>
      </c>
      <c r="E347" s="13">
        <v>33</v>
      </c>
      <c r="F347" s="13" t="s">
        <v>62</v>
      </c>
      <c r="G347" s="13" t="s">
        <v>131</v>
      </c>
      <c r="H347" s="13" t="s">
        <v>132</v>
      </c>
    </row>
    <row r="348" spans="1:8" x14ac:dyDescent="0.25">
      <c r="A348" s="13">
        <v>346</v>
      </c>
      <c r="B348" s="13" t="s">
        <v>634</v>
      </c>
      <c r="C348" s="13" t="s">
        <v>635</v>
      </c>
      <c r="D348" s="13" t="s">
        <v>16</v>
      </c>
      <c r="E348" s="13">
        <v>22</v>
      </c>
      <c r="F348" s="13" t="s">
        <v>96</v>
      </c>
      <c r="G348" s="13" t="s">
        <v>40</v>
      </c>
      <c r="H348" s="13" t="s">
        <v>13</v>
      </c>
    </row>
    <row r="349" spans="1:8" x14ac:dyDescent="0.25">
      <c r="A349" s="13">
        <v>347</v>
      </c>
      <c r="B349" s="13" t="s">
        <v>636</v>
      </c>
      <c r="C349" s="13" t="s">
        <v>637</v>
      </c>
      <c r="D349" s="13" t="s">
        <v>10</v>
      </c>
      <c r="E349" s="13">
        <v>30</v>
      </c>
      <c r="F349" s="13" t="s">
        <v>31</v>
      </c>
      <c r="G349" s="13" t="s">
        <v>109</v>
      </c>
      <c r="H349" s="13" t="s">
        <v>13</v>
      </c>
    </row>
    <row r="350" spans="1:8" x14ac:dyDescent="0.25">
      <c r="A350" s="13">
        <v>348</v>
      </c>
      <c r="B350" s="13" t="s">
        <v>638</v>
      </c>
      <c r="C350" s="13" t="s">
        <v>639</v>
      </c>
      <c r="D350" s="13" t="s">
        <v>10</v>
      </c>
      <c r="E350" s="13">
        <v>35</v>
      </c>
      <c r="F350" s="13" t="s">
        <v>62</v>
      </c>
      <c r="G350" s="13" t="s">
        <v>12</v>
      </c>
      <c r="H350" s="13" t="s">
        <v>13</v>
      </c>
    </row>
    <row r="351" spans="1:8" x14ac:dyDescent="0.25">
      <c r="A351" s="13">
        <v>349</v>
      </c>
      <c r="B351" s="13" t="s">
        <v>640</v>
      </c>
      <c r="C351" s="13" t="s">
        <v>641</v>
      </c>
      <c r="D351" s="13" t="s">
        <v>16</v>
      </c>
      <c r="E351" s="13">
        <v>25</v>
      </c>
      <c r="F351" s="13" t="s">
        <v>62</v>
      </c>
      <c r="G351" s="13" t="s">
        <v>121</v>
      </c>
      <c r="H351" s="13" t="s">
        <v>13</v>
      </c>
    </row>
    <row r="352" spans="1:8" x14ac:dyDescent="0.25">
      <c r="A352" s="13">
        <v>350</v>
      </c>
      <c r="B352" s="13" t="s">
        <v>642</v>
      </c>
      <c r="C352" s="13" t="s">
        <v>643</v>
      </c>
      <c r="D352" s="13" t="s">
        <v>16</v>
      </c>
      <c r="E352" s="13">
        <v>34</v>
      </c>
      <c r="F352" s="13" t="s">
        <v>96</v>
      </c>
      <c r="G352" s="13" t="s">
        <v>126</v>
      </c>
      <c r="H352" s="13" t="s">
        <v>80</v>
      </c>
    </row>
    <row r="353" spans="1:8" x14ac:dyDescent="0.25">
      <c r="A353" s="13">
        <v>351</v>
      </c>
      <c r="B353" s="13" t="s">
        <v>644</v>
      </c>
      <c r="C353" s="13" t="s">
        <v>645</v>
      </c>
      <c r="D353" s="13" t="s">
        <v>10</v>
      </c>
      <c r="E353" s="13">
        <v>31</v>
      </c>
      <c r="F353" s="13" t="s">
        <v>17</v>
      </c>
      <c r="G353" s="13" t="s">
        <v>105</v>
      </c>
      <c r="H353" s="13" t="s">
        <v>13</v>
      </c>
    </row>
    <row r="354" spans="1:8" x14ac:dyDescent="0.25">
      <c r="A354" s="13">
        <v>352</v>
      </c>
      <c r="B354" s="13" t="s">
        <v>646</v>
      </c>
      <c r="C354" s="13" t="s">
        <v>647</v>
      </c>
      <c r="D354" s="13" t="s">
        <v>10</v>
      </c>
      <c r="E354" s="13">
        <v>54</v>
      </c>
      <c r="F354" s="13" t="s">
        <v>17</v>
      </c>
      <c r="G354" s="13" t="s">
        <v>161</v>
      </c>
      <c r="H354" s="13" t="s">
        <v>13</v>
      </c>
    </row>
    <row r="355" spans="1:8" x14ac:dyDescent="0.25">
      <c r="A355" s="13">
        <v>353</v>
      </c>
      <c r="B355" s="13" t="s">
        <v>648</v>
      </c>
      <c r="C355" s="13" t="s">
        <v>649</v>
      </c>
      <c r="D355" s="13" t="s">
        <v>10</v>
      </c>
      <c r="E355" s="13">
        <v>34</v>
      </c>
      <c r="F355" s="13" t="s">
        <v>11</v>
      </c>
      <c r="G355" s="13" t="s">
        <v>161</v>
      </c>
      <c r="H355" s="13" t="s">
        <v>13</v>
      </c>
    </row>
    <row r="356" spans="1:8" x14ac:dyDescent="0.25">
      <c r="A356" s="13">
        <v>354</v>
      </c>
      <c r="B356" s="13" t="s">
        <v>650</v>
      </c>
      <c r="C356" s="13" t="s">
        <v>651</v>
      </c>
      <c r="D356" s="13" t="s">
        <v>10</v>
      </c>
      <c r="E356" s="13">
        <v>41</v>
      </c>
      <c r="F356" s="13" t="s">
        <v>11</v>
      </c>
      <c r="G356" s="13" t="s">
        <v>34</v>
      </c>
      <c r="H356" s="13" t="s">
        <v>35</v>
      </c>
    </row>
    <row r="357" spans="1:8" x14ac:dyDescent="0.25">
      <c r="A357" s="13">
        <v>355</v>
      </c>
      <c r="B357" s="13" t="s">
        <v>652</v>
      </c>
      <c r="C357" s="13" t="s">
        <v>653</v>
      </c>
      <c r="D357" s="13" t="s">
        <v>16</v>
      </c>
      <c r="E357" s="13">
        <v>51</v>
      </c>
      <c r="F357" s="13" t="s">
        <v>26</v>
      </c>
      <c r="G357" s="13" t="s">
        <v>18</v>
      </c>
      <c r="H357" s="13" t="s">
        <v>13</v>
      </c>
    </row>
    <row r="358" spans="1:8" x14ac:dyDescent="0.25">
      <c r="A358" s="13">
        <v>356</v>
      </c>
      <c r="B358" s="13" t="s">
        <v>654</v>
      </c>
      <c r="C358" s="13" t="s">
        <v>655</v>
      </c>
      <c r="D358" s="13" t="s">
        <v>10</v>
      </c>
      <c r="E358" s="13">
        <v>27</v>
      </c>
      <c r="F358" s="13" t="s">
        <v>31</v>
      </c>
      <c r="G358" s="13" t="s">
        <v>97</v>
      </c>
      <c r="H358" s="13" t="s">
        <v>98</v>
      </c>
    </row>
    <row r="359" spans="1:8" x14ac:dyDescent="0.25">
      <c r="A359" s="13">
        <v>357</v>
      </c>
      <c r="B359" s="13" t="s">
        <v>656</v>
      </c>
      <c r="C359" s="13" t="s">
        <v>657</v>
      </c>
      <c r="D359" s="13" t="s">
        <v>16</v>
      </c>
      <c r="E359" s="13">
        <v>27</v>
      </c>
      <c r="F359" s="13" t="s">
        <v>26</v>
      </c>
      <c r="G359" s="13" t="s">
        <v>118</v>
      </c>
      <c r="H359" s="13" t="s">
        <v>13</v>
      </c>
    </row>
    <row r="360" spans="1:8" x14ac:dyDescent="0.25">
      <c r="A360" s="13">
        <v>358</v>
      </c>
      <c r="B360" s="13" t="s">
        <v>658</v>
      </c>
      <c r="C360" s="13" t="s">
        <v>659</v>
      </c>
      <c r="D360" s="13" t="s">
        <v>10</v>
      </c>
      <c r="E360" s="13">
        <v>50</v>
      </c>
      <c r="F360" s="13" t="s">
        <v>45</v>
      </c>
      <c r="G360" s="13" t="s">
        <v>40</v>
      </c>
      <c r="H360" s="13" t="s">
        <v>13</v>
      </c>
    </row>
    <row r="361" spans="1:8" x14ac:dyDescent="0.25">
      <c r="A361" s="13">
        <v>359</v>
      </c>
      <c r="B361" s="13" t="s">
        <v>660</v>
      </c>
      <c r="C361" s="13" t="s">
        <v>661</v>
      </c>
      <c r="D361" s="13" t="s">
        <v>16</v>
      </c>
      <c r="E361" s="13">
        <v>41</v>
      </c>
      <c r="F361" s="13" t="s">
        <v>91</v>
      </c>
      <c r="G361" s="13" t="s">
        <v>79</v>
      </c>
      <c r="H361" s="13" t="s">
        <v>80</v>
      </c>
    </row>
    <row r="362" spans="1:8" x14ac:dyDescent="0.25">
      <c r="A362" s="13">
        <v>360</v>
      </c>
      <c r="B362" s="13" t="s">
        <v>662</v>
      </c>
      <c r="C362" s="13" t="s">
        <v>663</v>
      </c>
      <c r="D362" s="13" t="s">
        <v>16</v>
      </c>
      <c r="E362" s="13">
        <v>58</v>
      </c>
      <c r="F362" s="13" t="s">
        <v>17</v>
      </c>
      <c r="G362" s="13" t="s">
        <v>18</v>
      </c>
      <c r="H362" s="13" t="s">
        <v>13</v>
      </c>
    </row>
    <row r="363" spans="1:8" x14ac:dyDescent="0.25">
      <c r="A363" s="13">
        <v>361</v>
      </c>
      <c r="B363" s="13" t="s">
        <v>664</v>
      </c>
      <c r="C363" s="13" t="s">
        <v>665</v>
      </c>
      <c r="D363" s="13" t="s">
        <v>10</v>
      </c>
      <c r="E363" s="13">
        <v>54</v>
      </c>
      <c r="F363" s="13" t="s">
        <v>55</v>
      </c>
      <c r="G363" s="13" t="s">
        <v>66</v>
      </c>
      <c r="H363" s="13" t="s">
        <v>13</v>
      </c>
    </row>
    <row r="364" spans="1:8" x14ac:dyDescent="0.25">
      <c r="A364" s="13">
        <v>362</v>
      </c>
      <c r="B364" s="13" t="s">
        <v>666</v>
      </c>
      <c r="C364" s="13" t="s">
        <v>667</v>
      </c>
      <c r="D364" s="13" t="s">
        <v>10</v>
      </c>
      <c r="E364" s="13">
        <v>33</v>
      </c>
      <c r="F364" s="13" t="s">
        <v>31</v>
      </c>
      <c r="G364" s="13" t="s">
        <v>40</v>
      </c>
      <c r="H364" s="13" t="s">
        <v>13</v>
      </c>
    </row>
    <row r="365" spans="1:8" x14ac:dyDescent="0.25">
      <c r="A365" s="13">
        <v>363</v>
      </c>
      <c r="B365" s="13" t="s">
        <v>668</v>
      </c>
      <c r="C365" s="13" t="s">
        <v>669</v>
      </c>
      <c r="D365" s="13" t="s">
        <v>16</v>
      </c>
      <c r="E365" s="13">
        <v>46</v>
      </c>
      <c r="F365" s="13" t="s">
        <v>62</v>
      </c>
      <c r="G365" s="13" t="s">
        <v>22</v>
      </c>
      <c r="H365" s="13" t="s">
        <v>23</v>
      </c>
    </row>
    <row r="366" spans="1:8" x14ac:dyDescent="0.25">
      <c r="A366" s="13">
        <v>364</v>
      </c>
      <c r="B366" s="13" t="s">
        <v>670</v>
      </c>
      <c r="C366" s="13" t="s">
        <v>671</v>
      </c>
      <c r="D366" s="13" t="s">
        <v>10</v>
      </c>
      <c r="E366" s="13">
        <v>55</v>
      </c>
      <c r="F366" s="13" t="s">
        <v>11</v>
      </c>
      <c r="G366" s="13" t="s">
        <v>121</v>
      </c>
      <c r="H366" s="13" t="s">
        <v>13</v>
      </c>
    </row>
    <row r="367" spans="1:8" x14ac:dyDescent="0.25">
      <c r="A367" s="13">
        <v>365</v>
      </c>
      <c r="B367" s="13" t="s">
        <v>672</v>
      </c>
      <c r="C367" s="13" t="s">
        <v>673</v>
      </c>
      <c r="D367" s="13" t="s">
        <v>10</v>
      </c>
      <c r="E367" s="13">
        <v>55</v>
      </c>
      <c r="F367" s="13" t="s">
        <v>45</v>
      </c>
      <c r="G367" s="13" t="s">
        <v>40</v>
      </c>
      <c r="H367" s="13" t="s">
        <v>13</v>
      </c>
    </row>
    <row r="368" spans="1:8" x14ac:dyDescent="0.25">
      <c r="A368" s="13">
        <v>366</v>
      </c>
      <c r="B368" s="13" t="s">
        <v>674</v>
      </c>
      <c r="C368" s="13" t="s">
        <v>675</v>
      </c>
      <c r="D368" s="13" t="s">
        <v>10</v>
      </c>
      <c r="E368" s="13">
        <v>57</v>
      </c>
      <c r="F368" s="13" t="s">
        <v>31</v>
      </c>
      <c r="G368" s="13" t="s">
        <v>27</v>
      </c>
      <c r="H368" s="13" t="s">
        <v>28</v>
      </c>
    </row>
    <row r="369" spans="1:8" x14ac:dyDescent="0.25">
      <c r="A369" s="13">
        <v>367</v>
      </c>
      <c r="B369" s="13" t="s">
        <v>676</v>
      </c>
      <c r="C369" s="13" t="s">
        <v>677</v>
      </c>
      <c r="D369" s="13" t="s">
        <v>16</v>
      </c>
      <c r="E369" s="13">
        <v>39</v>
      </c>
      <c r="F369" s="13" t="s">
        <v>17</v>
      </c>
      <c r="G369" s="13" t="s">
        <v>66</v>
      </c>
      <c r="H369" s="13" t="s">
        <v>13</v>
      </c>
    </row>
    <row r="370" spans="1:8" x14ac:dyDescent="0.25">
      <c r="A370" s="13">
        <v>368</v>
      </c>
      <c r="B370" s="13" t="s">
        <v>550</v>
      </c>
      <c r="C370" s="13" t="s">
        <v>678</v>
      </c>
      <c r="D370" s="13" t="s">
        <v>16</v>
      </c>
      <c r="E370" s="13">
        <v>29</v>
      </c>
      <c r="F370" s="13" t="s">
        <v>45</v>
      </c>
      <c r="G370" s="13" t="s">
        <v>131</v>
      </c>
      <c r="H370" s="13" t="s">
        <v>132</v>
      </c>
    </row>
    <row r="371" spans="1:8" x14ac:dyDescent="0.25">
      <c r="A371" s="13">
        <v>369</v>
      </c>
      <c r="B371" s="13" t="s">
        <v>679</v>
      </c>
      <c r="C371" s="13" t="s">
        <v>680</v>
      </c>
      <c r="D371" s="13" t="s">
        <v>10</v>
      </c>
      <c r="E371" s="13">
        <v>46</v>
      </c>
      <c r="F371" s="13" t="s">
        <v>11</v>
      </c>
      <c r="G371" s="13" t="s">
        <v>63</v>
      </c>
      <c r="H371" s="13" t="s">
        <v>13</v>
      </c>
    </row>
    <row r="372" spans="1:8" x14ac:dyDescent="0.25">
      <c r="A372" s="13">
        <v>370</v>
      </c>
      <c r="B372" s="13" t="s">
        <v>681</v>
      </c>
      <c r="C372" s="13" t="s">
        <v>682</v>
      </c>
      <c r="D372" s="13" t="s">
        <v>16</v>
      </c>
      <c r="E372" s="13">
        <v>21</v>
      </c>
      <c r="F372" s="13" t="s">
        <v>21</v>
      </c>
      <c r="G372" s="13" t="s">
        <v>121</v>
      </c>
      <c r="H372" s="13" t="s">
        <v>13</v>
      </c>
    </row>
    <row r="373" spans="1:8" x14ac:dyDescent="0.25">
      <c r="A373" s="13">
        <v>371</v>
      </c>
      <c r="B373" s="13" t="s">
        <v>683</v>
      </c>
      <c r="C373" s="13" t="s">
        <v>684</v>
      </c>
      <c r="D373" s="13" t="s">
        <v>10</v>
      </c>
      <c r="E373" s="13">
        <v>37</v>
      </c>
      <c r="F373" s="13" t="s">
        <v>26</v>
      </c>
      <c r="G373" s="13" t="s">
        <v>34</v>
      </c>
      <c r="H373" s="13" t="s">
        <v>35</v>
      </c>
    </row>
    <row r="374" spans="1:8" x14ac:dyDescent="0.25">
      <c r="A374" s="13">
        <v>372</v>
      </c>
      <c r="B374" s="13" t="s">
        <v>685</v>
      </c>
      <c r="C374" s="13" t="s">
        <v>686</v>
      </c>
      <c r="D374" s="13" t="s">
        <v>16</v>
      </c>
      <c r="E374" s="13">
        <v>21</v>
      </c>
      <c r="F374" s="13" t="s">
        <v>31</v>
      </c>
      <c r="G374" s="13" t="s">
        <v>63</v>
      </c>
      <c r="H374" s="13" t="s">
        <v>13</v>
      </c>
    </row>
    <row r="375" spans="1:8" x14ac:dyDescent="0.25">
      <c r="A375" s="13">
        <v>373</v>
      </c>
      <c r="B375" s="13" t="s">
        <v>687</v>
      </c>
      <c r="C375" s="13" t="s">
        <v>688</v>
      </c>
      <c r="D375" s="13" t="s">
        <v>16</v>
      </c>
      <c r="E375" s="13">
        <v>40</v>
      </c>
      <c r="F375" s="13" t="s">
        <v>11</v>
      </c>
      <c r="G375" s="13" t="s">
        <v>22</v>
      </c>
      <c r="H375" s="13" t="s">
        <v>23</v>
      </c>
    </row>
    <row r="376" spans="1:8" x14ac:dyDescent="0.25">
      <c r="A376" s="13">
        <v>374</v>
      </c>
      <c r="B376" s="13" t="s">
        <v>689</v>
      </c>
      <c r="C376" s="13" t="s">
        <v>690</v>
      </c>
      <c r="D376" s="13" t="s">
        <v>16</v>
      </c>
      <c r="E376" s="13">
        <v>46</v>
      </c>
      <c r="F376" s="13" t="s">
        <v>11</v>
      </c>
      <c r="G376" s="13" t="s">
        <v>40</v>
      </c>
      <c r="H376" s="13" t="s">
        <v>13</v>
      </c>
    </row>
    <row r="377" spans="1:8" x14ac:dyDescent="0.25">
      <c r="A377" s="13">
        <v>375</v>
      </c>
      <c r="B377" s="13" t="s">
        <v>691</v>
      </c>
      <c r="C377" s="13" t="s">
        <v>692</v>
      </c>
      <c r="D377" s="13" t="s">
        <v>16</v>
      </c>
      <c r="E377" s="13">
        <v>52</v>
      </c>
      <c r="F377" s="13" t="s">
        <v>96</v>
      </c>
      <c r="G377" s="13" t="s">
        <v>97</v>
      </c>
      <c r="H377" s="13" t="s">
        <v>98</v>
      </c>
    </row>
    <row r="378" spans="1:8" x14ac:dyDescent="0.25">
      <c r="A378" s="13">
        <v>376</v>
      </c>
      <c r="B378" s="13" t="s">
        <v>693</v>
      </c>
      <c r="C378" s="13" t="s">
        <v>694</v>
      </c>
      <c r="D378" s="13" t="s">
        <v>16</v>
      </c>
      <c r="E378" s="13">
        <v>21</v>
      </c>
      <c r="F378" s="13" t="s">
        <v>21</v>
      </c>
      <c r="G378" s="13" t="s">
        <v>34</v>
      </c>
      <c r="H378" s="13" t="s">
        <v>35</v>
      </c>
    </row>
    <row r="379" spans="1:8" x14ac:dyDescent="0.25">
      <c r="A379" s="13">
        <v>377</v>
      </c>
      <c r="B379" s="13" t="s">
        <v>695</v>
      </c>
      <c r="C379" s="13" t="s">
        <v>696</v>
      </c>
      <c r="D379" s="13" t="s">
        <v>16</v>
      </c>
      <c r="E379" s="13">
        <v>34</v>
      </c>
      <c r="F379" s="13" t="s">
        <v>11</v>
      </c>
      <c r="G379" s="13" t="s">
        <v>105</v>
      </c>
      <c r="H379" s="13" t="s">
        <v>13</v>
      </c>
    </row>
    <row r="380" spans="1:8" x14ac:dyDescent="0.25">
      <c r="A380" s="13">
        <v>378</v>
      </c>
      <c r="B380" s="13" t="s">
        <v>697</v>
      </c>
      <c r="C380" s="13" t="s">
        <v>698</v>
      </c>
      <c r="D380" s="13" t="s">
        <v>10</v>
      </c>
      <c r="E380" s="13">
        <v>24</v>
      </c>
      <c r="F380" s="13" t="s">
        <v>17</v>
      </c>
      <c r="G380" s="13" t="s">
        <v>34</v>
      </c>
      <c r="H380" s="13" t="s">
        <v>35</v>
      </c>
    </row>
    <row r="381" spans="1:8" x14ac:dyDescent="0.25">
      <c r="A381" s="13">
        <v>379</v>
      </c>
      <c r="B381" s="13" t="s">
        <v>81</v>
      </c>
      <c r="C381" s="13" t="s">
        <v>699</v>
      </c>
      <c r="D381" s="13" t="s">
        <v>10</v>
      </c>
      <c r="E381" s="13">
        <v>31</v>
      </c>
      <c r="F381" s="13" t="s">
        <v>91</v>
      </c>
      <c r="G381" s="13" t="s">
        <v>161</v>
      </c>
      <c r="H381" s="13" t="s">
        <v>13</v>
      </c>
    </row>
    <row r="382" spans="1:8" x14ac:dyDescent="0.25">
      <c r="A382" s="13">
        <v>380</v>
      </c>
      <c r="B382" s="13" t="s">
        <v>700</v>
      </c>
      <c r="C382" s="13" t="s">
        <v>701</v>
      </c>
      <c r="D382" s="13" t="s">
        <v>16</v>
      </c>
      <c r="E382" s="13">
        <v>36</v>
      </c>
      <c r="F382" s="13" t="s">
        <v>45</v>
      </c>
      <c r="G382" s="13" t="s">
        <v>66</v>
      </c>
      <c r="H382" s="13" t="s">
        <v>13</v>
      </c>
    </row>
    <row r="383" spans="1:8" x14ac:dyDescent="0.25">
      <c r="A383" s="13">
        <v>381</v>
      </c>
      <c r="B383" s="13" t="s">
        <v>702</v>
      </c>
      <c r="C383" s="13" t="s">
        <v>703</v>
      </c>
      <c r="D383" s="13" t="s">
        <v>16</v>
      </c>
      <c r="E383" s="13">
        <v>41</v>
      </c>
      <c r="F383" s="13" t="s">
        <v>96</v>
      </c>
      <c r="G383" s="13" t="s">
        <v>34</v>
      </c>
      <c r="H383" s="13" t="s">
        <v>35</v>
      </c>
    </row>
    <row r="384" spans="1:8" x14ac:dyDescent="0.25">
      <c r="A384" s="13">
        <v>382</v>
      </c>
      <c r="B384" s="13" t="s">
        <v>704</v>
      </c>
      <c r="C384" s="13" t="s">
        <v>705</v>
      </c>
      <c r="D384" s="13" t="s">
        <v>10</v>
      </c>
      <c r="E384" s="13">
        <v>34</v>
      </c>
      <c r="F384" s="13" t="s">
        <v>11</v>
      </c>
      <c r="G384" s="13" t="s">
        <v>56</v>
      </c>
      <c r="H384" s="13" t="s">
        <v>13</v>
      </c>
    </row>
    <row r="385" spans="1:8" x14ac:dyDescent="0.25">
      <c r="A385" s="13">
        <v>383</v>
      </c>
      <c r="B385" s="13" t="s">
        <v>706</v>
      </c>
      <c r="C385" s="13" t="s">
        <v>707</v>
      </c>
      <c r="D385" s="13" t="s">
        <v>10</v>
      </c>
      <c r="E385" s="13">
        <v>38</v>
      </c>
      <c r="F385" s="13" t="s">
        <v>11</v>
      </c>
      <c r="G385" s="13" t="s">
        <v>27</v>
      </c>
      <c r="H385" s="13" t="s">
        <v>28</v>
      </c>
    </row>
    <row r="386" spans="1:8" x14ac:dyDescent="0.25">
      <c r="A386" s="13">
        <v>384</v>
      </c>
      <c r="B386" s="13" t="s">
        <v>708</v>
      </c>
      <c r="C386" s="13" t="s">
        <v>709</v>
      </c>
      <c r="D386" s="13" t="s">
        <v>16</v>
      </c>
      <c r="E386" s="13">
        <v>22</v>
      </c>
      <c r="F386" s="13" t="s">
        <v>31</v>
      </c>
      <c r="G386" s="13" t="s">
        <v>126</v>
      </c>
      <c r="H386" s="13" t="s">
        <v>80</v>
      </c>
    </row>
    <row r="387" spans="1:8" x14ac:dyDescent="0.25">
      <c r="A387" s="13">
        <v>385</v>
      </c>
      <c r="B387" s="13" t="s">
        <v>710</v>
      </c>
      <c r="C387" s="13" t="s">
        <v>711</v>
      </c>
      <c r="D387" s="13" t="s">
        <v>10</v>
      </c>
      <c r="E387" s="13">
        <v>35</v>
      </c>
      <c r="F387" s="13" t="s">
        <v>55</v>
      </c>
      <c r="G387" s="13" t="s">
        <v>12</v>
      </c>
      <c r="H387" s="13" t="s">
        <v>13</v>
      </c>
    </row>
    <row r="388" spans="1:8" x14ac:dyDescent="0.25">
      <c r="A388" s="13">
        <v>386</v>
      </c>
      <c r="B388" s="13" t="s">
        <v>712</v>
      </c>
      <c r="C388" s="13" t="s">
        <v>713</v>
      </c>
      <c r="D388" s="13" t="s">
        <v>16</v>
      </c>
      <c r="E388" s="13">
        <v>23</v>
      </c>
      <c r="F388" s="13" t="s">
        <v>21</v>
      </c>
      <c r="G388" s="13" t="s">
        <v>52</v>
      </c>
      <c r="H388" s="13" t="s">
        <v>13</v>
      </c>
    </row>
    <row r="389" spans="1:8" x14ac:dyDescent="0.25">
      <c r="A389" s="13">
        <v>387</v>
      </c>
      <c r="B389" s="13" t="s">
        <v>714</v>
      </c>
      <c r="C389" s="13" t="s">
        <v>715</v>
      </c>
      <c r="D389" s="13" t="s">
        <v>10</v>
      </c>
      <c r="E389" s="13">
        <v>26</v>
      </c>
      <c r="F389" s="13" t="s">
        <v>11</v>
      </c>
      <c r="G389" s="13" t="s">
        <v>109</v>
      </c>
      <c r="H389" s="13" t="s">
        <v>13</v>
      </c>
    </row>
    <row r="390" spans="1:8" x14ac:dyDescent="0.25">
      <c r="A390" s="13">
        <v>388</v>
      </c>
      <c r="B390" s="13" t="s">
        <v>716</v>
      </c>
      <c r="C390" s="13" t="s">
        <v>717</v>
      </c>
      <c r="D390" s="13" t="s">
        <v>10</v>
      </c>
      <c r="E390" s="13">
        <v>32</v>
      </c>
      <c r="F390" s="13" t="s">
        <v>96</v>
      </c>
      <c r="G390" s="13" t="s">
        <v>121</v>
      </c>
      <c r="H390" s="13" t="s">
        <v>13</v>
      </c>
    </row>
    <row r="391" spans="1:8" x14ac:dyDescent="0.25">
      <c r="A391" s="13">
        <v>389</v>
      </c>
      <c r="B391" s="13" t="s">
        <v>718</v>
      </c>
      <c r="C391" s="13" t="s">
        <v>719</v>
      </c>
      <c r="D391" s="13" t="s">
        <v>10</v>
      </c>
      <c r="E391" s="13">
        <v>30</v>
      </c>
      <c r="F391" s="13" t="s">
        <v>55</v>
      </c>
      <c r="G391" s="13" t="s">
        <v>121</v>
      </c>
      <c r="H391" s="13" t="s">
        <v>13</v>
      </c>
    </row>
    <row r="392" spans="1:8" x14ac:dyDescent="0.25">
      <c r="A392" s="13">
        <v>390</v>
      </c>
      <c r="B392" s="13" t="s">
        <v>720</v>
      </c>
      <c r="C392" s="13" t="s">
        <v>721</v>
      </c>
      <c r="D392" s="13" t="s">
        <v>16</v>
      </c>
      <c r="E392" s="13">
        <v>28</v>
      </c>
      <c r="F392" s="13" t="s">
        <v>17</v>
      </c>
      <c r="G392" s="13" t="s">
        <v>66</v>
      </c>
      <c r="H392" s="13" t="s">
        <v>13</v>
      </c>
    </row>
    <row r="393" spans="1:8" x14ac:dyDescent="0.25">
      <c r="A393" s="13">
        <v>391</v>
      </c>
      <c r="B393" s="13" t="s">
        <v>722</v>
      </c>
      <c r="C393" s="13" t="s">
        <v>723</v>
      </c>
      <c r="D393" s="13" t="s">
        <v>16</v>
      </c>
      <c r="E393" s="13">
        <v>37</v>
      </c>
      <c r="F393" s="13" t="s">
        <v>91</v>
      </c>
      <c r="G393" s="13" t="s">
        <v>34</v>
      </c>
      <c r="H393" s="13" t="s">
        <v>35</v>
      </c>
    </row>
    <row r="394" spans="1:8" x14ac:dyDescent="0.25">
      <c r="A394" s="13">
        <v>392</v>
      </c>
      <c r="B394" s="13" t="s">
        <v>724</v>
      </c>
      <c r="C394" s="13" t="s">
        <v>725</v>
      </c>
      <c r="D394" s="13" t="s">
        <v>16</v>
      </c>
      <c r="E394" s="13">
        <v>44</v>
      </c>
      <c r="F394" s="13" t="s">
        <v>21</v>
      </c>
      <c r="G394" s="13" t="s">
        <v>22</v>
      </c>
      <c r="H394" s="13" t="s">
        <v>23</v>
      </c>
    </row>
    <row r="395" spans="1:8" x14ac:dyDescent="0.25">
      <c r="A395" s="13">
        <v>393</v>
      </c>
      <c r="B395" s="13" t="s">
        <v>726</v>
      </c>
      <c r="C395" s="13" t="s">
        <v>727</v>
      </c>
      <c r="D395" s="13" t="s">
        <v>10</v>
      </c>
      <c r="E395" s="13">
        <v>55</v>
      </c>
      <c r="F395" s="13" t="s">
        <v>26</v>
      </c>
      <c r="G395" s="13" t="s">
        <v>22</v>
      </c>
      <c r="H395" s="13" t="s">
        <v>23</v>
      </c>
    </row>
    <row r="396" spans="1:8" x14ac:dyDescent="0.25">
      <c r="A396" s="13">
        <v>394</v>
      </c>
      <c r="B396" s="13" t="s">
        <v>728</v>
      </c>
      <c r="C396" s="13" t="s">
        <v>729</v>
      </c>
      <c r="D396" s="13" t="s">
        <v>10</v>
      </c>
      <c r="E396" s="13">
        <v>45</v>
      </c>
      <c r="F396" s="13" t="s">
        <v>21</v>
      </c>
      <c r="G396" s="13" t="s">
        <v>12</v>
      </c>
      <c r="H396" s="13" t="s">
        <v>13</v>
      </c>
    </row>
    <row r="397" spans="1:8" x14ac:dyDescent="0.25">
      <c r="A397" s="13">
        <v>395</v>
      </c>
      <c r="B397" s="13" t="s">
        <v>730</v>
      </c>
      <c r="C397" s="13" t="s">
        <v>731</v>
      </c>
      <c r="D397" s="13" t="s">
        <v>16</v>
      </c>
      <c r="E397" s="13">
        <v>36</v>
      </c>
      <c r="F397" s="13" t="s">
        <v>91</v>
      </c>
      <c r="G397" s="13" t="s">
        <v>79</v>
      </c>
      <c r="H397" s="13" t="s">
        <v>80</v>
      </c>
    </row>
    <row r="398" spans="1:8" x14ac:dyDescent="0.25">
      <c r="A398" s="13">
        <v>396</v>
      </c>
      <c r="B398" s="13" t="s">
        <v>732</v>
      </c>
      <c r="C398" s="13" t="s">
        <v>733</v>
      </c>
      <c r="D398" s="13" t="s">
        <v>10</v>
      </c>
      <c r="E398" s="13">
        <v>26</v>
      </c>
      <c r="F398" s="13" t="s">
        <v>45</v>
      </c>
      <c r="G398" s="13" t="s">
        <v>12</v>
      </c>
      <c r="H398" s="13" t="s">
        <v>13</v>
      </c>
    </row>
    <row r="399" spans="1:8" x14ac:dyDescent="0.25">
      <c r="A399" s="13">
        <v>397</v>
      </c>
      <c r="B399" s="13" t="s">
        <v>734</v>
      </c>
      <c r="C399" s="13" t="s">
        <v>735</v>
      </c>
      <c r="D399" s="13" t="s">
        <v>10</v>
      </c>
      <c r="E399" s="13">
        <v>24</v>
      </c>
      <c r="F399" s="13" t="s">
        <v>17</v>
      </c>
      <c r="G399" s="13" t="s">
        <v>131</v>
      </c>
      <c r="H399" s="13" t="s">
        <v>132</v>
      </c>
    </row>
    <row r="400" spans="1:8" x14ac:dyDescent="0.25">
      <c r="A400" s="13">
        <v>398</v>
      </c>
      <c r="B400" s="13" t="s">
        <v>736</v>
      </c>
      <c r="C400" s="13" t="s">
        <v>737</v>
      </c>
      <c r="D400" s="13" t="s">
        <v>16</v>
      </c>
      <c r="E400" s="13">
        <v>23</v>
      </c>
      <c r="F400" s="13" t="s">
        <v>17</v>
      </c>
      <c r="G400" s="13" t="s">
        <v>97</v>
      </c>
      <c r="H400" s="13" t="s">
        <v>98</v>
      </c>
    </row>
    <row r="401" spans="1:8" x14ac:dyDescent="0.25">
      <c r="A401" s="13">
        <v>399</v>
      </c>
      <c r="B401" s="13" t="s">
        <v>738</v>
      </c>
      <c r="C401" s="13" t="s">
        <v>739</v>
      </c>
      <c r="D401" s="13" t="s">
        <v>10</v>
      </c>
      <c r="E401" s="13">
        <v>21</v>
      </c>
      <c r="F401" s="13" t="s">
        <v>96</v>
      </c>
      <c r="G401" s="13" t="s">
        <v>105</v>
      </c>
      <c r="H401" s="13" t="s">
        <v>13</v>
      </c>
    </row>
    <row r="402" spans="1:8" x14ac:dyDescent="0.25">
      <c r="A402" s="13">
        <v>400</v>
      </c>
      <c r="B402" s="13" t="s">
        <v>740</v>
      </c>
      <c r="C402" s="13" t="s">
        <v>741</v>
      </c>
      <c r="D402" s="13" t="s">
        <v>16</v>
      </c>
      <c r="E402" s="13">
        <v>58</v>
      </c>
      <c r="F402" s="13" t="s">
        <v>45</v>
      </c>
      <c r="G402" s="13" t="s">
        <v>18</v>
      </c>
      <c r="H402" s="13" t="s">
        <v>13</v>
      </c>
    </row>
    <row r="403" spans="1:8" x14ac:dyDescent="0.25">
      <c r="A403" s="13">
        <v>401</v>
      </c>
      <c r="B403" s="13" t="s">
        <v>742</v>
      </c>
      <c r="C403" s="13" t="s">
        <v>743</v>
      </c>
      <c r="D403" s="13" t="s">
        <v>16</v>
      </c>
      <c r="E403" s="13">
        <v>40</v>
      </c>
      <c r="F403" s="13" t="s">
        <v>62</v>
      </c>
      <c r="G403" s="13" t="s">
        <v>27</v>
      </c>
      <c r="H403" s="13" t="s">
        <v>28</v>
      </c>
    </row>
    <row r="404" spans="1:8" x14ac:dyDescent="0.25">
      <c r="A404" s="13">
        <v>402</v>
      </c>
      <c r="B404" s="13" t="s">
        <v>744</v>
      </c>
      <c r="C404" s="13" t="s">
        <v>745</v>
      </c>
      <c r="D404" s="13" t="s">
        <v>16</v>
      </c>
      <c r="E404" s="13">
        <v>31</v>
      </c>
      <c r="F404" s="13" t="s">
        <v>26</v>
      </c>
      <c r="G404" s="13" t="s">
        <v>18</v>
      </c>
      <c r="H404" s="13" t="s">
        <v>13</v>
      </c>
    </row>
    <row r="405" spans="1:8" x14ac:dyDescent="0.25">
      <c r="A405" s="13">
        <v>403</v>
      </c>
      <c r="B405" s="13" t="s">
        <v>746</v>
      </c>
      <c r="C405" s="13" t="s">
        <v>747</v>
      </c>
      <c r="D405" s="13" t="s">
        <v>10</v>
      </c>
      <c r="E405" s="13">
        <v>21</v>
      </c>
      <c r="F405" s="13" t="s">
        <v>26</v>
      </c>
      <c r="G405" s="13" t="s">
        <v>63</v>
      </c>
      <c r="H405" s="13" t="s">
        <v>13</v>
      </c>
    </row>
    <row r="406" spans="1:8" x14ac:dyDescent="0.25">
      <c r="A406" s="13">
        <v>404</v>
      </c>
      <c r="B406" s="13" t="s">
        <v>748</v>
      </c>
      <c r="C406" s="13" t="s">
        <v>749</v>
      </c>
      <c r="D406" s="13" t="s">
        <v>10</v>
      </c>
      <c r="E406" s="13">
        <v>46</v>
      </c>
      <c r="F406" s="13" t="s">
        <v>21</v>
      </c>
      <c r="G406" s="13" t="s">
        <v>12</v>
      </c>
      <c r="H406" s="13" t="s">
        <v>13</v>
      </c>
    </row>
    <row r="407" spans="1:8" x14ac:dyDescent="0.25">
      <c r="A407" s="13">
        <v>405</v>
      </c>
      <c r="B407" s="13" t="s">
        <v>750</v>
      </c>
      <c r="C407" s="13" t="s">
        <v>751</v>
      </c>
      <c r="D407" s="13" t="s">
        <v>16</v>
      </c>
      <c r="E407" s="13">
        <v>37</v>
      </c>
      <c r="F407" s="13" t="s">
        <v>31</v>
      </c>
      <c r="G407" s="13" t="s">
        <v>109</v>
      </c>
      <c r="H407" s="13" t="s">
        <v>13</v>
      </c>
    </row>
    <row r="408" spans="1:8" x14ac:dyDescent="0.25">
      <c r="A408" s="13">
        <v>406</v>
      </c>
      <c r="B408" s="13" t="s">
        <v>752</v>
      </c>
      <c r="C408" s="13" t="s">
        <v>753</v>
      </c>
      <c r="D408" s="13" t="s">
        <v>16</v>
      </c>
      <c r="E408" s="13">
        <v>56</v>
      </c>
      <c r="F408" s="13" t="s">
        <v>55</v>
      </c>
      <c r="G408" s="13" t="s">
        <v>66</v>
      </c>
      <c r="H408" s="13" t="s">
        <v>13</v>
      </c>
    </row>
    <row r="409" spans="1:8" x14ac:dyDescent="0.25">
      <c r="A409" s="13">
        <v>407</v>
      </c>
      <c r="B409" s="13" t="s">
        <v>754</v>
      </c>
      <c r="C409" s="13" t="s">
        <v>755</v>
      </c>
      <c r="D409" s="13" t="s">
        <v>10</v>
      </c>
      <c r="E409" s="13">
        <v>30</v>
      </c>
      <c r="F409" s="13" t="s">
        <v>91</v>
      </c>
      <c r="G409" s="13" t="s">
        <v>34</v>
      </c>
      <c r="H409" s="13" t="s">
        <v>35</v>
      </c>
    </row>
    <row r="410" spans="1:8" x14ac:dyDescent="0.25">
      <c r="A410" s="13">
        <v>408</v>
      </c>
      <c r="B410" s="13" t="s">
        <v>756</v>
      </c>
      <c r="C410" s="13" t="s">
        <v>757</v>
      </c>
      <c r="D410" s="13" t="s">
        <v>10</v>
      </c>
      <c r="E410" s="13">
        <v>25</v>
      </c>
      <c r="F410" s="13" t="s">
        <v>11</v>
      </c>
      <c r="G410" s="13" t="s">
        <v>22</v>
      </c>
      <c r="H410" s="13" t="s">
        <v>23</v>
      </c>
    </row>
    <row r="411" spans="1:8" x14ac:dyDescent="0.25">
      <c r="A411" s="13">
        <v>409</v>
      </c>
      <c r="B411" s="13" t="s">
        <v>758</v>
      </c>
      <c r="C411" s="13" t="s">
        <v>759</v>
      </c>
      <c r="D411" s="13" t="s">
        <v>16</v>
      </c>
      <c r="E411" s="13">
        <v>48</v>
      </c>
      <c r="F411" s="13" t="s">
        <v>21</v>
      </c>
      <c r="G411" s="13" t="s">
        <v>97</v>
      </c>
      <c r="H411" s="13" t="s">
        <v>98</v>
      </c>
    </row>
    <row r="412" spans="1:8" x14ac:dyDescent="0.25">
      <c r="A412" s="13">
        <v>410</v>
      </c>
      <c r="B412" s="13" t="s">
        <v>760</v>
      </c>
      <c r="C412" s="13" t="s">
        <v>761</v>
      </c>
      <c r="D412" s="13" t="s">
        <v>10</v>
      </c>
      <c r="E412" s="13">
        <v>23</v>
      </c>
      <c r="F412" s="13" t="s">
        <v>91</v>
      </c>
      <c r="G412" s="13" t="s">
        <v>66</v>
      </c>
      <c r="H412" s="13" t="s">
        <v>13</v>
      </c>
    </row>
    <row r="413" spans="1:8" x14ac:dyDescent="0.25">
      <c r="A413" s="13">
        <v>411</v>
      </c>
      <c r="B413" s="13" t="s">
        <v>762</v>
      </c>
      <c r="C413" s="13" t="s">
        <v>763</v>
      </c>
      <c r="D413" s="13" t="s">
        <v>16</v>
      </c>
      <c r="E413" s="13">
        <v>43</v>
      </c>
      <c r="F413" s="13" t="s">
        <v>11</v>
      </c>
      <c r="G413" s="13" t="s">
        <v>40</v>
      </c>
      <c r="H413" s="13" t="s">
        <v>13</v>
      </c>
    </row>
    <row r="414" spans="1:8" x14ac:dyDescent="0.25">
      <c r="A414" s="13">
        <v>412</v>
      </c>
      <c r="B414" s="13" t="s">
        <v>764</v>
      </c>
      <c r="C414" s="13" t="s">
        <v>765</v>
      </c>
      <c r="D414" s="13" t="s">
        <v>10</v>
      </c>
      <c r="E414" s="13">
        <v>38</v>
      </c>
      <c r="F414" s="13" t="s">
        <v>45</v>
      </c>
      <c r="G414" s="13" t="s">
        <v>27</v>
      </c>
      <c r="H414" s="13" t="s">
        <v>28</v>
      </c>
    </row>
    <row r="415" spans="1:8" x14ac:dyDescent="0.25">
      <c r="A415" s="13">
        <v>413</v>
      </c>
      <c r="B415" s="13" t="s">
        <v>766</v>
      </c>
      <c r="C415" s="13" t="s">
        <v>767</v>
      </c>
      <c r="D415" s="13" t="s">
        <v>10</v>
      </c>
      <c r="E415" s="13">
        <v>34</v>
      </c>
      <c r="F415" s="13" t="s">
        <v>31</v>
      </c>
      <c r="G415" s="13" t="s">
        <v>79</v>
      </c>
      <c r="H415" s="13" t="s">
        <v>80</v>
      </c>
    </row>
    <row r="416" spans="1:8" x14ac:dyDescent="0.25">
      <c r="A416" s="13">
        <v>414</v>
      </c>
      <c r="B416" s="13" t="s">
        <v>768</v>
      </c>
      <c r="C416" s="13" t="s">
        <v>769</v>
      </c>
      <c r="D416" s="13" t="s">
        <v>16</v>
      </c>
      <c r="E416" s="13">
        <v>27</v>
      </c>
      <c r="F416" s="13" t="s">
        <v>55</v>
      </c>
      <c r="G416" s="13" t="s">
        <v>66</v>
      </c>
      <c r="H416" s="13" t="s">
        <v>13</v>
      </c>
    </row>
    <row r="417" spans="1:8" x14ac:dyDescent="0.25">
      <c r="A417" s="13">
        <v>415</v>
      </c>
      <c r="B417" s="13" t="s">
        <v>770</v>
      </c>
      <c r="C417" s="13" t="s">
        <v>771</v>
      </c>
      <c r="D417" s="13" t="s">
        <v>10</v>
      </c>
      <c r="E417" s="13">
        <v>36</v>
      </c>
      <c r="F417" s="13" t="s">
        <v>45</v>
      </c>
      <c r="G417" s="13" t="s">
        <v>131</v>
      </c>
      <c r="H417" s="13" t="s">
        <v>132</v>
      </c>
    </row>
    <row r="418" spans="1:8" x14ac:dyDescent="0.25">
      <c r="A418" s="13">
        <v>416</v>
      </c>
      <c r="B418" s="13" t="s">
        <v>772</v>
      </c>
      <c r="C418" s="13" t="s">
        <v>773</v>
      </c>
      <c r="D418" s="13" t="s">
        <v>16</v>
      </c>
      <c r="E418" s="13">
        <v>46</v>
      </c>
      <c r="F418" s="13" t="s">
        <v>26</v>
      </c>
      <c r="G418" s="13" t="s">
        <v>118</v>
      </c>
      <c r="H418" s="13" t="s">
        <v>13</v>
      </c>
    </row>
    <row r="419" spans="1:8" x14ac:dyDescent="0.25">
      <c r="A419" s="13">
        <v>417</v>
      </c>
      <c r="B419" s="13" t="s">
        <v>116</v>
      </c>
      <c r="C419" s="13" t="s">
        <v>774</v>
      </c>
      <c r="D419" s="13" t="s">
        <v>16</v>
      </c>
      <c r="E419" s="13">
        <v>54</v>
      </c>
      <c r="F419" s="13" t="s">
        <v>55</v>
      </c>
      <c r="G419" s="13" t="s">
        <v>131</v>
      </c>
      <c r="H419" s="13" t="s">
        <v>132</v>
      </c>
    </row>
    <row r="420" spans="1:8" x14ac:dyDescent="0.25">
      <c r="A420" s="13">
        <v>418</v>
      </c>
      <c r="B420" s="13" t="s">
        <v>775</v>
      </c>
      <c r="C420" s="13" t="s">
        <v>776</v>
      </c>
      <c r="D420" s="13" t="s">
        <v>16</v>
      </c>
      <c r="E420" s="13">
        <v>33</v>
      </c>
      <c r="F420" s="13" t="s">
        <v>55</v>
      </c>
      <c r="G420" s="13" t="s">
        <v>97</v>
      </c>
      <c r="H420" s="13" t="s">
        <v>98</v>
      </c>
    </row>
    <row r="421" spans="1:8" x14ac:dyDescent="0.25">
      <c r="A421" s="13">
        <v>419</v>
      </c>
      <c r="B421" s="13" t="s">
        <v>777</v>
      </c>
      <c r="C421" s="13" t="s">
        <v>778</v>
      </c>
      <c r="D421" s="13" t="s">
        <v>16</v>
      </c>
      <c r="E421" s="13">
        <v>39</v>
      </c>
      <c r="F421" s="13" t="s">
        <v>31</v>
      </c>
      <c r="G421" s="13" t="s">
        <v>79</v>
      </c>
      <c r="H421" s="13" t="s">
        <v>80</v>
      </c>
    </row>
    <row r="422" spans="1:8" x14ac:dyDescent="0.25">
      <c r="A422" s="13">
        <v>420</v>
      </c>
      <c r="B422" s="13" t="s">
        <v>779</v>
      </c>
      <c r="C422" s="13" t="s">
        <v>780</v>
      </c>
      <c r="D422" s="13" t="s">
        <v>10</v>
      </c>
      <c r="E422" s="13">
        <v>32</v>
      </c>
      <c r="F422" s="13" t="s">
        <v>11</v>
      </c>
      <c r="G422" s="13" t="s">
        <v>79</v>
      </c>
      <c r="H422" s="13" t="s">
        <v>80</v>
      </c>
    </row>
    <row r="423" spans="1:8" x14ac:dyDescent="0.25">
      <c r="A423" s="13">
        <v>421</v>
      </c>
      <c r="B423" s="13" t="s">
        <v>122</v>
      </c>
      <c r="C423" s="13" t="s">
        <v>781</v>
      </c>
      <c r="D423" s="13" t="s">
        <v>10</v>
      </c>
      <c r="E423" s="13">
        <v>27</v>
      </c>
      <c r="F423" s="13" t="s">
        <v>26</v>
      </c>
      <c r="G423" s="13" t="s">
        <v>118</v>
      </c>
      <c r="H423" s="13" t="s">
        <v>13</v>
      </c>
    </row>
    <row r="424" spans="1:8" x14ac:dyDescent="0.25">
      <c r="A424" s="13">
        <v>422</v>
      </c>
      <c r="B424" s="13" t="s">
        <v>782</v>
      </c>
      <c r="C424" s="13" t="s">
        <v>783</v>
      </c>
      <c r="D424" s="13" t="s">
        <v>16</v>
      </c>
      <c r="E424" s="13">
        <v>50</v>
      </c>
      <c r="F424" s="13" t="s">
        <v>91</v>
      </c>
      <c r="G424" s="13" t="s">
        <v>161</v>
      </c>
      <c r="H424" s="13" t="s">
        <v>13</v>
      </c>
    </row>
    <row r="425" spans="1:8" x14ac:dyDescent="0.25">
      <c r="A425" s="13">
        <v>423</v>
      </c>
      <c r="B425" s="13" t="s">
        <v>784</v>
      </c>
      <c r="C425" s="13" t="s">
        <v>785</v>
      </c>
      <c r="D425" s="13" t="s">
        <v>16</v>
      </c>
      <c r="E425" s="13">
        <v>34</v>
      </c>
      <c r="F425" s="13" t="s">
        <v>31</v>
      </c>
      <c r="G425" s="13" t="s">
        <v>105</v>
      </c>
      <c r="H425" s="13" t="s">
        <v>13</v>
      </c>
    </row>
    <row r="426" spans="1:8" x14ac:dyDescent="0.25">
      <c r="A426" s="13">
        <v>424</v>
      </c>
      <c r="B426" s="13" t="s">
        <v>786</v>
      </c>
      <c r="C426" s="13" t="s">
        <v>787</v>
      </c>
      <c r="D426" s="13" t="s">
        <v>16</v>
      </c>
      <c r="E426" s="13">
        <v>52</v>
      </c>
      <c r="F426" s="13" t="s">
        <v>91</v>
      </c>
      <c r="G426" s="13" t="s">
        <v>66</v>
      </c>
      <c r="H426" s="13" t="s">
        <v>13</v>
      </c>
    </row>
    <row r="427" spans="1:8" x14ac:dyDescent="0.25">
      <c r="A427" s="13">
        <v>425</v>
      </c>
      <c r="B427" s="13" t="s">
        <v>788</v>
      </c>
      <c r="C427" s="13" t="s">
        <v>789</v>
      </c>
      <c r="D427" s="13" t="s">
        <v>10</v>
      </c>
      <c r="E427" s="13">
        <v>57</v>
      </c>
      <c r="F427" s="13" t="s">
        <v>55</v>
      </c>
      <c r="G427" s="13" t="s">
        <v>105</v>
      </c>
      <c r="H427" s="13" t="s">
        <v>13</v>
      </c>
    </row>
    <row r="428" spans="1:8" x14ac:dyDescent="0.25">
      <c r="A428" s="13">
        <v>426</v>
      </c>
      <c r="B428" s="13" t="s">
        <v>790</v>
      </c>
      <c r="C428" s="13" t="s">
        <v>791</v>
      </c>
      <c r="D428" s="13" t="s">
        <v>10</v>
      </c>
      <c r="E428" s="13">
        <v>27</v>
      </c>
      <c r="F428" s="13" t="s">
        <v>31</v>
      </c>
      <c r="G428" s="13" t="s">
        <v>66</v>
      </c>
      <c r="H428" s="13" t="s">
        <v>13</v>
      </c>
    </row>
    <row r="429" spans="1:8" x14ac:dyDescent="0.25">
      <c r="A429" s="13">
        <v>427</v>
      </c>
      <c r="B429" s="13" t="s">
        <v>792</v>
      </c>
      <c r="C429" s="13" t="s">
        <v>793</v>
      </c>
      <c r="D429" s="13" t="s">
        <v>10</v>
      </c>
      <c r="E429" s="13">
        <v>39</v>
      </c>
      <c r="F429" s="13" t="s">
        <v>62</v>
      </c>
      <c r="G429" s="13" t="s">
        <v>34</v>
      </c>
      <c r="H429" s="13" t="s">
        <v>35</v>
      </c>
    </row>
    <row r="430" spans="1:8" x14ac:dyDescent="0.25">
      <c r="A430" s="13">
        <v>428</v>
      </c>
      <c r="B430" s="13" t="s">
        <v>794</v>
      </c>
      <c r="C430" s="13" t="s">
        <v>795</v>
      </c>
      <c r="D430" s="13" t="s">
        <v>16</v>
      </c>
      <c r="E430" s="13">
        <v>37</v>
      </c>
      <c r="F430" s="13" t="s">
        <v>11</v>
      </c>
      <c r="G430" s="13" t="s">
        <v>63</v>
      </c>
      <c r="H430" s="13" t="s">
        <v>13</v>
      </c>
    </row>
    <row r="431" spans="1:8" x14ac:dyDescent="0.25">
      <c r="A431" s="13">
        <v>429</v>
      </c>
      <c r="B431" s="13" t="s">
        <v>796</v>
      </c>
      <c r="C431" s="13" t="s">
        <v>797</v>
      </c>
      <c r="D431" s="13" t="s">
        <v>10</v>
      </c>
      <c r="E431" s="13">
        <v>33</v>
      </c>
      <c r="F431" s="13" t="s">
        <v>17</v>
      </c>
      <c r="G431" s="13" t="s">
        <v>34</v>
      </c>
      <c r="H431" s="13" t="s">
        <v>35</v>
      </c>
    </row>
    <row r="432" spans="1:8" x14ac:dyDescent="0.25">
      <c r="A432" s="13">
        <v>430</v>
      </c>
      <c r="B432" s="13" t="s">
        <v>798</v>
      </c>
      <c r="C432" s="13" t="s">
        <v>799</v>
      </c>
      <c r="D432" s="13" t="s">
        <v>10</v>
      </c>
      <c r="E432" s="13">
        <v>39</v>
      </c>
      <c r="F432" s="13" t="s">
        <v>17</v>
      </c>
      <c r="G432" s="13" t="s">
        <v>56</v>
      </c>
      <c r="H432" s="13" t="s">
        <v>13</v>
      </c>
    </row>
    <row r="433" spans="1:8" x14ac:dyDescent="0.25">
      <c r="A433" s="13">
        <v>431</v>
      </c>
      <c r="B433" s="13" t="s">
        <v>800</v>
      </c>
      <c r="C433" s="13" t="s">
        <v>801</v>
      </c>
      <c r="D433" s="13" t="s">
        <v>16</v>
      </c>
      <c r="E433" s="13">
        <v>46</v>
      </c>
      <c r="F433" s="13" t="s">
        <v>11</v>
      </c>
      <c r="G433" s="13" t="s">
        <v>56</v>
      </c>
      <c r="H433" s="13" t="s">
        <v>13</v>
      </c>
    </row>
    <row r="434" spans="1:8" x14ac:dyDescent="0.25">
      <c r="A434" s="13">
        <v>432</v>
      </c>
      <c r="B434" s="13" t="s">
        <v>802</v>
      </c>
      <c r="C434" s="13" t="s">
        <v>803</v>
      </c>
      <c r="D434" s="13" t="s">
        <v>10</v>
      </c>
      <c r="E434" s="13">
        <v>23</v>
      </c>
      <c r="F434" s="13" t="s">
        <v>45</v>
      </c>
      <c r="G434" s="13" t="s">
        <v>22</v>
      </c>
      <c r="H434" s="13" t="s">
        <v>23</v>
      </c>
    </row>
    <row r="435" spans="1:8" x14ac:dyDescent="0.25">
      <c r="A435" s="13">
        <v>433</v>
      </c>
      <c r="B435" s="13" t="s">
        <v>804</v>
      </c>
      <c r="C435" s="13" t="s">
        <v>805</v>
      </c>
      <c r="D435" s="13" t="s">
        <v>10</v>
      </c>
      <c r="E435" s="13">
        <v>37</v>
      </c>
      <c r="F435" s="13" t="s">
        <v>26</v>
      </c>
      <c r="G435" s="13" t="s">
        <v>27</v>
      </c>
      <c r="H435" s="13" t="s">
        <v>28</v>
      </c>
    </row>
    <row r="436" spans="1:8" x14ac:dyDescent="0.25">
      <c r="A436" s="13">
        <v>434</v>
      </c>
      <c r="B436" s="13" t="s">
        <v>806</v>
      </c>
      <c r="C436" s="13" t="s">
        <v>807</v>
      </c>
      <c r="D436" s="13" t="s">
        <v>16</v>
      </c>
      <c r="E436" s="13">
        <v>53</v>
      </c>
      <c r="F436" s="13" t="s">
        <v>11</v>
      </c>
      <c r="G436" s="13" t="s">
        <v>18</v>
      </c>
      <c r="H436" s="13" t="s">
        <v>13</v>
      </c>
    </row>
    <row r="437" spans="1:8" x14ac:dyDescent="0.25">
      <c r="A437" s="13">
        <v>435</v>
      </c>
      <c r="B437" s="13" t="s">
        <v>808</v>
      </c>
      <c r="C437" s="13" t="s">
        <v>809</v>
      </c>
      <c r="D437" s="13" t="s">
        <v>10</v>
      </c>
      <c r="E437" s="13">
        <v>39</v>
      </c>
      <c r="F437" s="13" t="s">
        <v>55</v>
      </c>
      <c r="G437" s="13" t="s">
        <v>121</v>
      </c>
      <c r="H437" s="13" t="s">
        <v>13</v>
      </c>
    </row>
    <row r="438" spans="1:8" x14ac:dyDescent="0.25">
      <c r="A438" s="13">
        <v>436</v>
      </c>
      <c r="B438" s="13" t="s">
        <v>810</v>
      </c>
      <c r="C438" s="13" t="s">
        <v>811</v>
      </c>
      <c r="D438" s="13" t="s">
        <v>10</v>
      </c>
      <c r="E438" s="13">
        <v>27</v>
      </c>
      <c r="F438" s="13" t="s">
        <v>45</v>
      </c>
      <c r="G438" s="13" t="s">
        <v>22</v>
      </c>
      <c r="H438" s="13" t="s">
        <v>23</v>
      </c>
    </row>
    <row r="439" spans="1:8" x14ac:dyDescent="0.25">
      <c r="A439" s="13">
        <v>437</v>
      </c>
      <c r="B439" s="13" t="s">
        <v>812</v>
      </c>
      <c r="C439" s="13" t="s">
        <v>813</v>
      </c>
      <c r="D439" s="13" t="s">
        <v>16</v>
      </c>
      <c r="E439" s="13">
        <v>39</v>
      </c>
      <c r="F439" s="13" t="s">
        <v>55</v>
      </c>
      <c r="G439" s="13" t="s">
        <v>121</v>
      </c>
      <c r="H439" s="13" t="s">
        <v>13</v>
      </c>
    </row>
    <row r="440" spans="1:8" x14ac:dyDescent="0.25">
      <c r="A440" s="13">
        <v>438</v>
      </c>
      <c r="B440" s="13" t="s">
        <v>814</v>
      </c>
      <c r="C440" s="13" t="s">
        <v>815</v>
      </c>
      <c r="D440" s="13" t="s">
        <v>16</v>
      </c>
      <c r="E440" s="13">
        <v>58</v>
      </c>
      <c r="F440" s="13" t="s">
        <v>96</v>
      </c>
      <c r="G440" s="13" t="s">
        <v>79</v>
      </c>
      <c r="H440" s="13" t="s">
        <v>80</v>
      </c>
    </row>
    <row r="441" spans="1:8" x14ac:dyDescent="0.25">
      <c r="A441" s="13">
        <v>439</v>
      </c>
      <c r="B441" s="13" t="s">
        <v>162</v>
      </c>
      <c r="C441" s="13" t="s">
        <v>816</v>
      </c>
      <c r="D441" s="13" t="s">
        <v>16</v>
      </c>
      <c r="E441" s="13">
        <v>31</v>
      </c>
      <c r="F441" s="13" t="s">
        <v>17</v>
      </c>
      <c r="G441" s="13" t="s">
        <v>40</v>
      </c>
      <c r="H441" s="13" t="s">
        <v>13</v>
      </c>
    </row>
    <row r="442" spans="1:8" x14ac:dyDescent="0.25">
      <c r="A442" s="13">
        <v>440</v>
      </c>
      <c r="B442" s="13" t="s">
        <v>817</v>
      </c>
      <c r="C442" s="13" t="s">
        <v>818</v>
      </c>
      <c r="D442" s="13" t="s">
        <v>16</v>
      </c>
      <c r="E442" s="13">
        <v>58</v>
      </c>
      <c r="F442" s="13" t="s">
        <v>45</v>
      </c>
      <c r="G442" s="13" t="s">
        <v>63</v>
      </c>
      <c r="H442" s="13" t="s">
        <v>13</v>
      </c>
    </row>
    <row r="443" spans="1:8" x14ac:dyDescent="0.25">
      <c r="A443" s="13">
        <v>441</v>
      </c>
      <c r="B443" s="13" t="s">
        <v>819</v>
      </c>
      <c r="C443" s="13" t="s">
        <v>820</v>
      </c>
      <c r="D443" s="13" t="s">
        <v>16</v>
      </c>
      <c r="E443" s="13">
        <v>41</v>
      </c>
      <c r="F443" s="13" t="s">
        <v>31</v>
      </c>
      <c r="G443" s="13" t="s">
        <v>18</v>
      </c>
      <c r="H443" s="13" t="s">
        <v>13</v>
      </c>
    </row>
    <row r="444" spans="1:8" x14ac:dyDescent="0.25">
      <c r="A444" s="13">
        <v>442</v>
      </c>
      <c r="B444" s="13" t="s">
        <v>821</v>
      </c>
      <c r="C444" s="13" t="s">
        <v>822</v>
      </c>
      <c r="D444" s="13" t="s">
        <v>10</v>
      </c>
      <c r="E444" s="13">
        <v>26</v>
      </c>
      <c r="F444" s="13" t="s">
        <v>26</v>
      </c>
      <c r="G444" s="13" t="s">
        <v>63</v>
      </c>
      <c r="H444" s="13" t="s">
        <v>13</v>
      </c>
    </row>
    <row r="445" spans="1:8" x14ac:dyDescent="0.25">
      <c r="A445" s="13">
        <v>443</v>
      </c>
      <c r="B445" s="13" t="s">
        <v>823</v>
      </c>
      <c r="C445" s="13" t="s">
        <v>824</v>
      </c>
      <c r="D445" s="13" t="s">
        <v>16</v>
      </c>
      <c r="E445" s="13">
        <v>22</v>
      </c>
      <c r="F445" s="13" t="s">
        <v>45</v>
      </c>
      <c r="G445" s="13" t="s">
        <v>27</v>
      </c>
      <c r="H445" s="13" t="s">
        <v>28</v>
      </c>
    </row>
    <row r="446" spans="1:8" x14ac:dyDescent="0.25">
      <c r="A446" s="13">
        <v>444</v>
      </c>
      <c r="B446" s="13" t="s">
        <v>825</v>
      </c>
      <c r="C446" s="13" t="s">
        <v>826</v>
      </c>
      <c r="D446" s="13" t="s">
        <v>10</v>
      </c>
      <c r="E446" s="13">
        <v>45</v>
      </c>
      <c r="F446" s="13" t="s">
        <v>91</v>
      </c>
      <c r="G446" s="13" t="s">
        <v>18</v>
      </c>
      <c r="H446" s="13" t="s">
        <v>13</v>
      </c>
    </row>
    <row r="447" spans="1:8" x14ac:dyDescent="0.25">
      <c r="A447" s="13">
        <v>445</v>
      </c>
      <c r="B447" s="13" t="s">
        <v>827</v>
      </c>
      <c r="C447" s="13" t="s">
        <v>828</v>
      </c>
      <c r="D447" s="13" t="s">
        <v>16</v>
      </c>
      <c r="E447" s="13">
        <v>30</v>
      </c>
      <c r="F447" s="13" t="s">
        <v>96</v>
      </c>
      <c r="G447" s="13" t="s">
        <v>118</v>
      </c>
      <c r="H447" s="13" t="s">
        <v>13</v>
      </c>
    </row>
    <row r="448" spans="1:8" x14ac:dyDescent="0.25">
      <c r="A448" s="13">
        <v>446</v>
      </c>
      <c r="B448" s="13" t="s">
        <v>829</v>
      </c>
      <c r="C448" s="13" t="s">
        <v>830</v>
      </c>
      <c r="D448" s="13" t="s">
        <v>10</v>
      </c>
      <c r="E448" s="13">
        <v>29</v>
      </c>
      <c r="F448" s="13" t="s">
        <v>62</v>
      </c>
      <c r="G448" s="13" t="s">
        <v>105</v>
      </c>
      <c r="H448" s="13" t="s">
        <v>13</v>
      </c>
    </row>
    <row r="449" spans="1:8" x14ac:dyDescent="0.25">
      <c r="A449" s="13">
        <v>447</v>
      </c>
      <c r="B449" s="13" t="s">
        <v>831</v>
      </c>
      <c r="C449" s="13" t="s">
        <v>832</v>
      </c>
      <c r="D449" s="13" t="s">
        <v>10</v>
      </c>
      <c r="E449" s="13">
        <v>49</v>
      </c>
      <c r="F449" s="13" t="s">
        <v>45</v>
      </c>
      <c r="G449" s="13" t="s">
        <v>52</v>
      </c>
      <c r="H449" s="13" t="s">
        <v>13</v>
      </c>
    </row>
    <row r="450" spans="1:8" x14ac:dyDescent="0.25">
      <c r="A450" s="13">
        <v>448</v>
      </c>
      <c r="B450" s="13" t="s">
        <v>833</v>
      </c>
      <c r="C450" s="13" t="s">
        <v>834</v>
      </c>
      <c r="D450" s="13" t="s">
        <v>10</v>
      </c>
      <c r="E450" s="13">
        <v>27</v>
      </c>
      <c r="F450" s="13" t="s">
        <v>11</v>
      </c>
      <c r="G450" s="13" t="s">
        <v>66</v>
      </c>
      <c r="H450" s="13" t="s">
        <v>13</v>
      </c>
    </row>
    <row r="451" spans="1:8" x14ac:dyDescent="0.25">
      <c r="A451" s="13">
        <v>449</v>
      </c>
      <c r="B451" s="13" t="s">
        <v>835</v>
      </c>
      <c r="C451" s="13" t="s">
        <v>836</v>
      </c>
      <c r="D451" s="13" t="s">
        <v>16</v>
      </c>
      <c r="E451" s="13">
        <v>25</v>
      </c>
      <c r="F451" s="13" t="s">
        <v>31</v>
      </c>
      <c r="G451" s="13" t="s">
        <v>66</v>
      </c>
      <c r="H451" s="13" t="s">
        <v>13</v>
      </c>
    </row>
    <row r="452" spans="1:8" x14ac:dyDescent="0.25">
      <c r="A452" s="13">
        <v>450</v>
      </c>
      <c r="B452" s="13" t="s">
        <v>837</v>
      </c>
      <c r="C452" s="13" t="s">
        <v>838</v>
      </c>
      <c r="D452" s="13" t="s">
        <v>10</v>
      </c>
      <c r="E452" s="13">
        <v>46</v>
      </c>
      <c r="F452" s="13" t="s">
        <v>91</v>
      </c>
      <c r="G452" s="13" t="s">
        <v>121</v>
      </c>
      <c r="H452" s="13" t="s">
        <v>13</v>
      </c>
    </row>
    <row r="453" spans="1:8" x14ac:dyDescent="0.25">
      <c r="A453" s="13">
        <v>451</v>
      </c>
      <c r="B453" s="13" t="s">
        <v>839</v>
      </c>
      <c r="C453" s="13" t="s">
        <v>840</v>
      </c>
      <c r="D453" s="13" t="s">
        <v>10</v>
      </c>
      <c r="E453" s="13">
        <v>46</v>
      </c>
      <c r="F453" s="13" t="s">
        <v>96</v>
      </c>
      <c r="G453" s="13" t="s">
        <v>40</v>
      </c>
      <c r="H453" s="13" t="s">
        <v>13</v>
      </c>
    </row>
    <row r="454" spans="1:8" x14ac:dyDescent="0.25">
      <c r="A454" s="13">
        <v>452</v>
      </c>
      <c r="B454" s="13" t="s">
        <v>841</v>
      </c>
      <c r="C454" s="13" t="s">
        <v>842</v>
      </c>
      <c r="D454" s="13" t="s">
        <v>16</v>
      </c>
      <c r="E454" s="13">
        <v>22</v>
      </c>
      <c r="F454" s="13" t="s">
        <v>91</v>
      </c>
      <c r="G454" s="13" t="s">
        <v>18</v>
      </c>
      <c r="H454" s="13" t="s">
        <v>13</v>
      </c>
    </row>
    <row r="455" spans="1:8" x14ac:dyDescent="0.25">
      <c r="A455" s="13">
        <v>453</v>
      </c>
      <c r="B455" s="13" t="s">
        <v>843</v>
      </c>
      <c r="C455" s="13" t="s">
        <v>844</v>
      </c>
      <c r="D455" s="13" t="s">
        <v>16</v>
      </c>
      <c r="E455" s="13">
        <v>27</v>
      </c>
      <c r="F455" s="13" t="s">
        <v>31</v>
      </c>
      <c r="G455" s="13" t="s">
        <v>56</v>
      </c>
      <c r="H455" s="13" t="s">
        <v>13</v>
      </c>
    </row>
    <row r="456" spans="1:8" x14ac:dyDescent="0.25">
      <c r="A456" s="13">
        <v>454</v>
      </c>
      <c r="B456" s="13" t="s">
        <v>845</v>
      </c>
      <c r="C456" s="13" t="s">
        <v>846</v>
      </c>
      <c r="D456" s="13" t="s">
        <v>16</v>
      </c>
      <c r="E456" s="13">
        <v>43</v>
      </c>
      <c r="F456" s="13" t="s">
        <v>91</v>
      </c>
      <c r="G456" s="13" t="s">
        <v>126</v>
      </c>
      <c r="H456" s="13" t="s">
        <v>80</v>
      </c>
    </row>
    <row r="457" spans="1:8" x14ac:dyDescent="0.25">
      <c r="A457" s="13">
        <v>455</v>
      </c>
      <c r="B457" s="13" t="s">
        <v>847</v>
      </c>
      <c r="C457" s="13" t="s">
        <v>848</v>
      </c>
      <c r="D457" s="13" t="s">
        <v>10</v>
      </c>
      <c r="E457" s="13">
        <v>36</v>
      </c>
      <c r="F457" s="13" t="s">
        <v>91</v>
      </c>
      <c r="G457" s="13" t="s">
        <v>131</v>
      </c>
      <c r="H457" s="13" t="s">
        <v>132</v>
      </c>
    </row>
    <row r="458" spans="1:8" x14ac:dyDescent="0.25">
      <c r="A458" s="13">
        <v>456</v>
      </c>
      <c r="B458" s="13" t="s">
        <v>849</v>
      </c>
      <c r="C458" s="13" t="s">
        <v>850</v>
      </c>
      <c r="D458" s="13" t="s">
        <v>16</v>
      </c>
      <c r="E458" s="13">
        <v>26</v>
      </c>
      <c r="F458" s="13" t="s">
        <v>62</v>
      </c>
      <c r="G458" s="13" t="s">
        <v>109</v>
      </c>
      <c r="H458" s="13" t="s">
        <v>13</v>
      </c>
    </row>
    <row r="459" spans="1:8" x14ac:dyDescent="0.25">
      <c r="A459" s="13">
        <v>457</v>
      </c>
      <c r="B459" s="13" t="s">
        <v>851</v>
      </c>
      <c r="C459" s="13" t="s">
        <v>852</v>
      </c>
      <c r="D459" s="13" t="s">
        <v>16</v>
      </c>
      <c r="E459" s="13">
        <v>23</v>
      </c>
      <c r="F459" s="13" t="s">
        <v>62</v>
      </c>
      <c r="G459" s="13" t="s">
        <v>79</v>
      </c>
      <c r="H459" s="13" t="s">
        <v>80</v>
      </c>
    </row>
    <row r="460" spans="1:8" x14ac:dyDescent="0.25">
      <c r="A460" s="13">
        <v>458</v>
      </c>
      <c r="B460" s="13" t="s">
        <v>853</v>
      </c>
      <c r="C460" s="13" t="s">
        <v>854</v>
      </c>
      <c r="D460" s="13" t="s">
        <v>10</v>
      </c>
      <c r="E460" s="13">
        <v>25</v>
      </c>
      <c r="F460" s="13" t="s">
        <v>11</v>
      </c>
      <c r="G460" s="13" t="s">
        <v>79</v>
      </c>
      <c r="H460" s="13" t="s">
        <v>80</v>
      </c>
    </row>
    <row r="461" spans="1:8" x14ac:dyDescent="0.25">
      <c r="A461" s="13">
        <v>459</v>
      </c>
      <c r="B461" s="13" t="s">
        <v>855</v>
      </c>
      <c r="C461" s="13" t="s">
        <v>856</v>
      </c>
      <c r="D461" s="13" t="s">
        <v>10</v>
      </c>
      <c r="E461" s="13">
        <v>41</v>
      </c>
      <c r="F461" s="13" t="s">
        <v>62</v>
      </c>
      <c r="G461" s="13" t="s">
        <v>118</v>
      </c>
      <c r="H461" s="13" t="s">
        <v>13</v>
      </c>
    </row>
    <row r="462" spans="1:8" x14ac:dyDescent="0.25">
      <c r="A462" s="13">
        <v>460</v>
      </c>
      <c r="B462" s="13" t="s">
        <v>857</v>
      </c>
      <c r="C462" s="13" t="s">
        <v>858</v>
      </c>
      <c r="D462" s="13" t="s">
        <v>10</v>
      </c>
      <c r="E462" s="13">
        <v>50</v>
      </c>
      <c r="F462" s="13" t="s">
        <v>11</v>
      </c>
      <c r="G462" s="13" t="s">
        <v>97</v>
      </c>
      <c r="H462" s="13" t="s">
        <v>98</v>
      </c>
    </row>
    <row r="463" spans="1:8" x14ac:dyDescent="0.25">
      <c r="A463" s="13">
        <v>461</v>
      </c>
      <c r="B463" s="13" t="s">
        <v>859</v>
      </c>
      <c r="C463" s="13" t="s">
        <v>860</v>
      </c>
      <c r="D463" s="13" t="s">
        <v>16</v>
      </c>
      <c r="E463" s="13">
        <v>44</v>
      </c>
      <c r="F463" s="13" t="s">
        <v>55</v>
      </c>
      <c r="G463" s="13" t="s">
        <v>27</v>
      </c>
      <c r="H463" s="13" t="s">
        <v>28</v>
      </c>
    </row>
    <row r="464" spans="1:8" x14ac:dyDescent="0.25">
      <c r="A464" s="13">
        <v>462</v>
      </c>
      <c r="B464" s="13" t="s">
        <v>861</v>
      </c>
      <c r="C464" s="13" t="s">
        <v>862</v>
      </c>
      <c r="D464" s="13" t="s">
        <v>10</v>
      </c>
      <c r="E464" s="13">
        <v>49</v>
      </c>
      <c r="F464" s="13" t="s">
        <v>31</v>
      </c>
      <c r="G464" s="13" t="s">
        <v>40</v>
      </c>
      <c r="H464" s="13" t="s">
        <v>13</v>
      </c>
    </row>
    <row r="465" spans="1:8" x14ac:dyDescent="0.25">
      <c r="A465" s="13">
        <v>463</v>
      </c>
      <c r="B465" s="13" t="s">
        <v>863</v>
      </c>
      <c r="C465" s="13" t="s">
        <v>864</v>
      </c>
      <c r="D465" s="13" t="s">
        <v>16</v>
      </c>
      <c r="E465" s="13">
        <v>46</v>
      </c>
      <c r="F465" s="13" t="s">
        <v>26</v>
      </c>
      <c r="G465" s="13" t="s">
        <v>97</v>
      </c>
      <c r="H465" s="13" t="s">
        <v>98</v>
      </c>
    </row>
    <row r="466" spans="1:8" x14ac:dyDescent="0.25">
      <c r="A466" s="13">
        <v>464</v>
      </c>
      <c r="B466" s="13" t="s">
        <v>865</v>
      </c>
      <c r="C466" s="13" t="s">
        <v>866</v>
      </c>
      <c r="D466" s="13" t="s">
        <v>16</v>
      </c>
      <c r="E466" s="13">
        <v>58</v>
      </c>
      <c r="F466" s="13" t="s">
        <v>26</v>
      </c>
      <c r="G466" s="13" t="s">
        <v>121</v>
      </c>
      <c r="H466" s="13" t="s">
        <v>13</v>
      </c>
    </row>
    <row r="467" spans="1:8" x14ac:dyDescent="0.25">
      <c r="A467" s="13">
        <v>465</v>
      </c>
      <c r="B467" s="13" t="s">
        <v>867</v>
      </c>
      <c r="C467" s="13" t="s">
        <v>868</v>
      </c>
      <c r="D467" s="13" t="s">
        <v>16</v>
      </c>
      <c r="E467" s="13">
        <v>52</v>
      </c>
      <c r="F467" s="13" t="s">
        <v>96</v>
      </c>
      <c r="G467" s="13" t="s">
        <v>121</v>
      </c>
      <c r="H467" s="13" t="s">
        <v>13</v>
      </c>
    </row>
    <row r="468" spans="1:8" x14ac:dyDescent="0.25">
      <c r="A468" s="13">
        <v>466</v>
      </c>
      <c r="B468" s="13" t="s">
        <v>869</v>
      </c>
      <c r="C468" s="13" t="s">
        <v>870</v>
      </c>
      <c r="D468" s="13" t="s">
        <v>16</v>
      </c>
      <c r="E468" s="13">
        <v>50</v>
      </c>
      <c r="F468" s="13" t="s">
        <v>91</v>
      </c>
      <c r="G468" s="13" t="s">
        <v>12</v>
      </c>
      <c r="H468" s="13" t="s">
        <v>13</v>
      </c>
    </row>
    <row r="469" spans="1:8" x14ac:dyDescent="0.25">
      <c r="A469" s="13">
        <v>467</v>
      </c>
      <c r="B469" s="13" t="s">
        <v>871</v>
      </c>
      <c r="C469" s="13" t="s">
        <v>872</v>
      </c>
      <c r="D469" s="13" t="s">
        <v>16</v>
      </c>
      <c r="E469" s="13">
        <v>48</v>
      </c>
      <c r="F469" s="13" t="s">
        <v>21</v>
      </c>
      <c r="G469" s="13" t="s">
        <v>66</v>
      </c>
      <c r="H469" s="13" t="s">
        <v>13</v>
      </c>
    </row>
    <row r="470" spans="1:8" x14ac:dyDescent="0.25">
      <c r="A470" s="13">
        <v>468</v>
      </c>
      <c r="B470" s="13" t="s">
        <v>873</v>
      </c>
      <c r="C470" s="13" t="s">
        <v>874</v>
      </c>
      <c r="D470" s="13" t="s">
        <v>10</v>
      </c>
      <c r="E470" s="13">
        <v>54</v>
      </c>
      <c r="F470" s="13" t="s">
        <v>96</v>
      </c>
      <c r="G470" s="13" t="s">
        <v>12</v>
      </c>
      <c r="H470" s="13" t="s">
        <v>13</v>
      </c>
    </row>
    <row r="471" spans="1:8" x14ac:dyDescent="0.25">
      <c r="A471" s="13">
        <v>469</v>
      </c>
      <c r="B471" s="13" t="s">
        <v>875</v>
      </c>
      <c r="C471" s="13" t="s">
        <v>876</v>
      </c>
      <c r="D471" s="13" t="s">
        <v>10</v>
      </c>
      <c r="E471" s="13">
        <v>51</v>
      </c>
      <c r="F471" s="13" t="s">
        <v>11</v>
      </c>
      <c r="G471" s="13" t="s">
        <v>52</v>
      </c>
      <c r="H471" s="13" t="s">
        <v>13</v>
      </c>
    </row>
    <row r="472" spans="1:8" x14ac:dyDescent="0.25">
      <c r="A472" s="13">
        <v>470</v>
      </c>
      <c r="B472" s="13" t="s">
        <v>877</v>
      </c>
      <c r="C472" s="13" t="s">
        <v>878</v>
      </c>
      <c r="D472" s="13" t="s">
        <v>16</v>
      </c>
      <c r="E472" s="13">
        <v>53</v>
      </c>
      <c r="F472" s="13" t="s">
        <v>55</v>
      </c>
      <c r="G472" s="13" t="s">
        <v>105</v>
      </c>
      <c r="H472" s="13" t="s">
        <v>13</v>
      </c>
    </row>
    <row r="473" spans="1:8" x14ac:dyDescent="0.25">
      <c r="A473" s="13">
        <v>471</v>
      </c>
      <c r="B473" s="13" t="s">
        <v>662</v>
      </c>
      <c r="C473" s="13" t="s">
        <v>879</v>
      </c>
      <c r="D473" s="13" t="s">
        <v>16</v>
      </c>
      <c r="E473" s="13">
        <v>58</v>
      </c>
      <c r="F473" s="13" t="s">
        <v>91</v>
      </c>
      <c r="G473" s="13" t="s">
        <v>161</v>
      </c>
      <c r="H473" s="13" t="s">
        <v>13</v>
      </c>
    </row>
    <row r="474" spans="1:8" x14ac:dyDescent="0.25">
      <c r="A474" s="13">
        <v>472</v>
      </c>
      <c r="B474" s="13" t="s">
        <v>880</v>
      </c>
      <c r="C474" s="13" t="s">
        <v>881</v>
      </c>
      <c r="D474" s="13" t="s">
        <v>16</v>
      </c>
      <c r="E474" s="13">
        <v>35</v>
      </c>
      <c r="F474" s="13" t="s">
        <v>31</v>
      </c>
      <c r="G474" s="13" t="s">
        <v>18</v>
      </c>
      <c r="H474" s="13" t="s">
        <v>13</v>
      </c>
    </row>
    <row r="475" spans="1:8" x14ac:dyDescent="0.25">
      <c r="A475" s="13">
        <v>473</v>
      </c>
      <c r="B475" s="13" t="s">
        <v>882</v>
      </c>
      <c r="C475" s="13" t="s">
        <v>883</v>
      </c>
      <c r="D475" s="13" t="s">
        <v>16</v>
      </c>
      <c r="E475" s="13">
        <v>54</v>
      </c>
      <c r="F475" s="13" t="s">
        <v>26</v>
      </c>
      <c r="G475" s="13" t="s">
        <v>79</v>
      </c>
      <c r="H475" s="13" t="s">
        <v>80</v>
      </c>
    </row>
    <row r="476" spans="1:8" x14ac:dyDescent="0.25">
      <c r="A476" s="13">
        <v>474</v>
      </c>
      <c r="B476" s="13" t="s">
        <v>884</v>
      </c>
      <c r="C476" s="13" t="s">
        <v>885</v>
      </c>
      <c r="D476" s="13" t="s">
        <v>10</v>
      </c>
      <c r="E476" s="13">
        <v>49</v>
      </c>
      <c r="F476" s="13" t="s">
        <v>45</v>
      </c>
      <c r="G476" s="13" t="s">
        <v>97</v>
      </c>
      <c r="H476" s="13" t="s">
        <v>98</v>
      </c>
    </row>
    <row r="477" spans="1:8" x14ac:dyDescent="0.25">
      <c r="A477" s="13">
        <v>475</v>
      </c>
      <c r="B477" s="13" t="s">
        <v>886</v>
      </c>
      <c r="C477" s="13" t="s">
        <v>887</v>
      </c>
      <c r="D477" s="13" t="s">
        <v>10</v>
      </c>
      <c r="E477" s="13">
        <v>56</v>
      </c>
      <c r="F477" s="13" t="s">
        <v>21</v>
      </c>
      <c r="G477" s="13" t="s">
        <v>40</v>
      </c>
      <c r="H477" s="13" t="s">
        <v>13</v>
      </c>
    </row>
    <row r="478" spans="1:8" x14ac:dyDescent="0.25">
      <c r="A478" s="13">
        <v>476</v>
      </c>
      <c r="B478" s="13" t="s">
        <v>782</v>
      </c>
      <c r="C478" s="13" t="s">
        <v>888</v>
      </c>
      <c r="D478" s="13" t="s">
        <v>16</v>
      </c>
      <c r="E478" s="13">
        <v>53</v>
      </c>
      <c r="F478" s="13" t="s">
        <v>62</v>
      </c>
      <c r="G478" s="13" t="s">
        <v>18</v>
      </c>
      <c r="H478" s="13" t="s">
        <v>13</v>
      </c>
    </row>
    <row r="479" spans="1:8" x14ac:dyDescent="0.25">
      <c r="A479" s="13">
        <v>477</v>
      </c>
      <c r="B479" s="13" t="s">
        <v>889</v>
      </c>
      <c r="C479" s="13" t="s">
        <v>890</v>
      </c>
      <c r="D479" s="13" t="s">
        <v>10</v>
      </c>
      <c r="E479" s="13">
        <v>22</v>
      </c>
      <c r="F479" s="13" t="s">
        <v>17</v>
      </c>
      <c r="G479" s="13" t="s">
        <v>161</v>
      </c>
      <c r="H479" s="13" t="s">
        <v>13</v>
      </c>
    </row>
    <row r="480" spans="1:8" x14ac:dyDescent="0.25">
      <c r="A480" s="13">
        <v>478</v>
      </c>
      <c r="B480" s="13" t="s">
        <v>891</v>
      </c>
      <c r="C480" s="13" t="s">
        <v>892</v>
      </c>
      <c r="D480" s="13" t="s">
        <v>10</v>
      </c>
      <c r="E480" s="13">
        <v>33</v>
      </c>
      <c r="F480" s="13" t="s">
        <v>55</v>
      </c>
      <c r="G480" s="13" t="s">
        <v>27</v>
      </c>
      <c r="H480" s="13" t="s">
        <v>28</v>
      </c>
    </row>
    <row r="481" spans="1:8" x14ac:dyDescent="0.25">
      <c r="A481" s="13">
        <v>479</v>
      </c>
      <c r="B481" s="13" t="s">
        <v>893</v>
      </c>
      <c r="C481" s="13" t="s">
        <v>894</v>
      </c>
      <c r="D481" s="13" t="s">
        <v>10</v>
      </c>
      <c r="E481" s="13">
        <v>46</v>
      </c>
      <c r="F481" s="13" t="s">
        <v>45</v>
      </c>
      <c r="G481" s="13" t="s">
        <v>105</v>
      </c>
      <c r="H481" s="13" t="s">
        <v>13</v>
      </c>
    </row>
    <row r="482" spans="1:8" x14ac:dyDescent="0.25">
      <c r="A482" s="13">
        <v>480</v>
      </c>
      <c r="B482" s="13" t="s">
        <v>895</v>
      </c>
      <c r="C482" s="13" t="s">
        <v>896</v>
      </c>
      <c r="D482" s="13" t="s">
        <v>16</v>
      </c>
      <c r="E482" s="13">
        <v>44</v>
      </c>
      <c r="F482" s="13" t="s">
        <v>26</v>
      </c>
      <c r="G482" s="13" t="s">
        <v>18</v>
      </c>
      <c r="H482" s="13" t="s">
        <v>13</v>
      </c>
    </row>
    <row r="483" spans="1:8" x14ac:dyDescent="0.25">
      <c r="A483" s="13">
        <v>481</v>
      </c>
      <c r="B483" s="13" t="s">
        <v>897</v>
      </c>
      <c r="C483" s="13" t="s">
        <v>898</v>
      </c>
      <c r="D483" s="13" t="s">
        <v>16</v>
      </c>
      <c r="E483" s="13">
        <v>27</v>
      </c>
      <c r="F483" s="13" t="s">
        <v>45</v>
      </c>
      <c r="G483" s="13" t="s">
        <v>105</v>
      </c>
      <c r="H483" s="13" t="s">
        <v>13</v>
      </c>
    </row>
    <row r="484" spans="1:8" x14ac:dyDescent="0.25">
      <c r="A484" s="13">
        <v>482</v>
      </c>
      <c r="B484" s="13" t="s">
        <v>899</v>
      </c>
      <c r="C484" s="13" t="s">
        <v>900</v>
      </c>
      <c r="D484" s="13" t="s">
        <v>16</v>
      </c>
      <c r="E484" s="13">
        <v>38</v>
      </c>
      <c r="F484" s="13" t="s">
        <v>21</v>
      </c>
      <c r="G484" s="13" t="s">
        <v>40</v>
      </c>
      <c r="H484" s="13" t="s">
        <v>13</v>
      </c>
    </row>
    <row r="485" spans="1:8" x14ac:dyDescent="0.25">
      <c r="A485" s="13">
        <v>483</v>
      </c>
      <c r="B485" s="13" t="s">
        <v>901</v>
      </c>
      <c r="C485" s="13" t="s">
        <v>902</v>
      </c>
      <c r="D485" s="13" t="s">
        <v>10</v>
      </c>
      <c r="E485" s="13">
        <v>44</v>
      </c>
      <c r="F485" s="13" t="s">
        <v>31</v>
      </c>
      <c r="G485" s="13" t="s">
        <v>63</v>
      </c>
      <c r="H485" s="13" t="s">
        <v>13</v>
      </c>
    </row>
    <row r="486" spans="1:8" x14ac:dyDescent="0.25">
      <c r="A486" s="13">
        <v>484</v>
      </c>
      <c r="B486" s="13" t="s">
        <v>903</v>
      </c>
      <c r="C486" s="13" t="s">
        <v>904</v>
      </c>
      <c r="D486" s="13" t="s">
        <v>10</v>
      </c>
      <c r="E486" s="13">
        <v>22</v>
      </c>
      <c r="F486" s="13" t="s">
        <v>26</v>
      </c>
      <c r="G486" s="13" t="s">
        <v>109</v>
      </c>
      <c r="H486" s="13" t="s">
        <v>13</v>
      </c>
    </row>
    <row r="487" spans="1:8" x14ac:dyDescent="0.25">
      <c r="A487" s="13">
        <v>485</v>
      </c>
      <c r="B487" s="13" t="s">
        <v>905</v>
      </c>
      <c r="C487" s="13" t="s">
        <v>906</v>
      </c>
      <c r="D487" s="13" t="s">
        <v>16</v>
      </c>
      <c r="E487" s="13">
        <v>45</v>
      </c>
      <c r="F487" s="13" t="s">
        <v>11</v>
      </c>
      <c r="G487" s="13" t="s">
        <v>34</v>
      </c>
      <c r="H487" s="13" t="s">
        <v>35</v>
      </c>
    </row>
    <row r="488" spans="1:8" x14ac:dyDescent="0.25">
      <c r="A488" s="13">
        <v>486</v>
      </c>
      <c r="B488" s="13" t="s">
        <v>907</v>
      </c>
      <c r="C488" s="13" t="s">
        <v>908</v>
      </c>
      <c r="D488" s="13" t="s">
        <v>10</v>
      </c>
      <c r="E488" s="13">
        <v>46</v>
      </c>
      <c r="F488" s="13" t="s">
        <v>96</v>
      </c>
      <c r="G488" s="13" t="s">
        <v>109</v>
      </c>
      <c r="H488" s="13" t="s">
        <v>13</v>
      </c>
    </row>
    <row r="489" spans="1:8" x14ac:dyDescent="0.25">
      <c r="A489" s="13">
        <v>487</v>
      </c>
      <c r="B489" s="13" t="s">
        <v>909</v>
      </c>
      <c r="C489" s="13" t="s">
        <v>910</v>
      </c>
      <c r="D489" s="13" t="s">
        <v>16</v>
      </c>
      <c r="E489" s="13">
        <v>45</v>
      </c>
      <c r="F489" s="13" t="s">
        <v>11</v>
      </c>
      <c r="G489" s="13" t="s">
        <v>27</v>
      </c>
      <c r="H489" s="13" t="s">
        <v>28</v>
      </c>
    </row>
    <row r="490" spans="1:8" x14ac:dyDescent="0.25">
      <c r="A490" s="13">
        <v>488</v>
      </c>
      <c r="B490" s="13" t="s">
        <v>911</v>
      </c>
      <c r="C490" s="13" t="s">
        <v>912</v>
      </c>
      <c r="D490" s="13" t="s">
        <v>16</v>
      </c>
      <c r="E490" s="13">
        <v>24</v>
      </c>
      <c r="F490" s="13" t="s">
        <v>26</v>
      </c>
      <c r="G490" s="13" t="s">
        <v>105</v>
      </c>
      <c r="H490" s="13" t="s">
        <v>13</v>
      </c>
    </row>
    <row r="491" spans="1:8" x14ac:dyDescent="0.25">
      <c r="A491" s="13">
        <v>489</v>
      </c>
      <c r="B491" s="13" t="s">
        <v>913</v>
      </c>
      <c r="C491" s="13" t="s">
        <v>914</v>
      </c>
      <c r="D491" s="13" t="s">
        <v>10</v>
      </c>
      <c r="E491" s="13">
        <v>51</v>
      </c>
      <c r="F491" s="13" t="s">
        <v>17</v>
      </c>
      <c r="G491" s="13" t="s">
        <v>12</v>
      </c>
      <c r="H491" s="13" t="s">
        <v>13</v>
      </c>
    </row>
    <row r="492" spans="1:8" x14ac:dyDescent="0.25">
      <c r="A492" s="13">
        <v>490</v>
      </c>
      <c r="B492" s="13" t="s">
        <v>915</v>
      </c>
      <c r="C492" s="13" t="s">
        <v>916</v>
      </c>
      <c r="D492" s="13" t="s">
        <v>10</v>
      </c>
      <c r="E492" s="13">
        <v>41</v>
      </c>
      <c r="F492" s="13" t="s">
        <v>17</v>
      </c>
      <c r="G492" s="13" t="s">
        <v>105</v>
      </c>
      <c r="H492" s="13" t="s">
        <v>13</v>
      </c>
    </row>
    <row r="493" spans="1:8" x14ac:dyDescent="0.25">
      <c r="A493" s="13">
        <v>491</v>
      </c>
      <c r="B493" s="13" t="s">
        <v>917</v>
      </c>
      <c r="C493" s="13" t="s">
        <v>918</v>
      </c>
      <c r="D493" s="13" t="s">
        <v>16</v>
      </c>
      <c r="E493" s="13">
        <v>49</v>
      </c>
      <c r="F493" s="13" t="s">
        <v>62</v>
      </c>
      <c r="G493" s="13" t="s">
        <v>34</v>
      </c>
      <c r="H493" s="13" t="s">
        <v>35</v>
      </c>
    </row>
    <row r="494" spans="1:8" x14ac:dyDescent="0.25">
      <c r="A494" s="13">
        <v>492</v>
      </c>
      <c r="B494" s="13" t="s">
        <v>919</v>
      </c>
      <c r="C494" s="13" t="s">
        <v>920</v>
      </c>
      <c r="D494" s="13" t="s">
        <v>10</v>
      </c>
      <c r="E494" s="13">
        <v>54</v>
      </c>
      <c r="F494" s="13" t="s">
        <v>62</v>
      </c>
      <c r="G494" s="13" t="s">
        <v>18</v>
      </c>
      <c r="H494" s="13" t="s">
        <v>13</v>
      </c>
    </row>
    <row r="495" spans="1:8" x14ac:dyDescent="0.25">
      <c r="A495" s="13">
        <v>493</v>
      </c>
      <c r="B495" s="13" t="s">
        <v>921</v>
      </c>
      <c r="C495" s="13" t="s">
        <v>922</v>
      </c>
      <c r="D495" s="13" t="s">
        <v>16</v>
      </c>
      <c r="E495" s="13">
        <v>46</v>
      </c>
      <c r="F495" s="13" t="s">
        <v>96</v>
      </c>
      <c r="G495" s="13" t="s">
        <v>40</v>
      </c>
      <c r="H495" s="13" t="s">
        <v>13</v>
      </c>
    </row>
    <row r="496" spans="1:8" x14ac:dyDescent="0.25">
      <c r="A496" s="13">
        <v>494</v>
      </c>
      <c r="B496" s="13" t="s">
        <v>106</v>
      </c>
      <c r="C496" s="13" t="s">
        <v>923</v>
      </c>
      <c r="D496" s="13" t="s">
        <v>10</v>
      </c>
      <c r="E496" s="13">
        <v>39</v>
      </c>
      <c r="F496" s="13" t="s">
        <v>21</v>
      </c>
      <c r="G496" s="13" t="s">
        <v>121</v>
      </c>
      <c r="H496" s="13" t="s">
        <v>13</v>
      </c>
    </row>
    <row r="497" spans="1:8" x14ac:dyDescent="0.25">
      <c r="A497" s="13">
        <v>495</v>
      </c>
      <c r="B497" s="13" t="s">
        <v>924</v>
      </c>
      <c r="C497" s="13" t="s">
        <v>925</v>
      </c>
      <c r="D497" s="13" t="s">
        <v>10</v>
      </c>
      <c r="E497" s="13">
        <v>36</v>
      </c>
      <c r="F497" s="13" t="s">
        <v>62</v>
      </c>
      <c r="G497" s="13" t="s">
        <v>63</v>
      </c>
      <c r="H497" s="13" t="s">
        <v>13</v>
      </c>
    </row>
    <row r="498" spans="1:8" x14ac:dyDescent="0.25">
      <c r="A498" s="13">
        <v>496</v>
      </c>
      <c r="B498" s="13" t="s">
        <v>926</v>
      </c>
      <c r="C498" s="13" t="s">
        <v>927</v>
      </c>
      <c r="D498" s="13" t="s">
        <v>16</v>
      </c>
      <c r="E498" s="13">
        <v>42</v>
      </c>
      <c r="F498" s="13" t="s">
        <v>45</v>
      </c>
      <c r="G498" s="13" t="s">
        <v>52</v>
      </c>
      <c r="H498" s="13" t="s">
        <v>13</v>
      </c>
    </row>
    <row r="499" spans="1:8" x14ac:dyDescent="0.25">
      <c r="A499" s="13">
        <v>497</v>
      </c>
      <c r="B499" s="13" t="s">
        <v>928</v>
      </c>
      <c r="C499" s="13" t="s">
        <v>929</v>
      </c>
      <c r="D499" s="13" t="s">
        <v>16</v>
      </c>
      <c r="E499" s="13">
        <v>30</v>
      </c>
      <c r="F499" s="13" t="s">
        <v>91</v>
      </c>
      <c r="G499" s="13" t="s">
        <v>18</v>
      </c>
      <c r="H499" s="13" t="s">
        <v>13</v>
      </c>
    </row>
    <row r="500" spans="1:8" x14ac:dyDescent="0.25">
      <c r="A500" s="13">
        <v>498</v>
      </c>
      <c r="B500" s="13" t="s">
        <v>681</v>
      </c>
      <c r="C500" s="13" t="s">
        <v>930</v>
      </c>
      <c r="D500" s="13" t="s">
        <v>16</v>
      </c>
      <c r="E500" s="13">
        <v>30</v>
      </c>
      <c r="F500" s="13" t="s">
        <v>26</v>
      </c>
      <c r="G500" s="13" t="s">
        <v>59</v>
      </c>
      <c r="H500" s="13" t="s">
        <v>13</v>
      </c>
    </row>
    <row r="501" spans="1:8" x14ac:dyDescent="0.25">
      <c r="A501" s="13">
        <v>499</v>
      </c>
      <c r="B501" s="13" t="s">
        <v>931</v>
      </c>
      <c r="C501" s="13" t="s">
        <v>932</v>
      </c>
      <c r="D501" s="13" t="s">
        <v>10</v>
      </c>
      <c r="E501" s="13">
        <v>47</v>
      </c>
      <c r="F501" s="13" t="s">
        <v>62</v>
      </c>
      <c r="G501" s="13" t="s">
        <v>34</v>
      </c>
      <c r="H501" s="13" t="s">
        <v>35</v>
      </c>
    </row>
    <row r="502" spans="1:8" x14ac:dyDescent="0.25">
      <c r="A502" s="13">
        <v>500</v>
      </c>
      <c r="B502" s="13" t="s">
        <v>933</v>
      </c>
      <c r="C502" s="13" t="s">
        <v>934</v>
      </c>
      <c r="D502" s="13" t="s">
        <v>10</v>
      </c>
      <c r="E502" s="13">
        <v>32</v>
      </c>
      <c r="F502" s="13" t="s">
        <v>91</v>
      </c>
      <c r="G502" s="13" t="s">
        <v>27</v>
      </c>
      <c r="H502" s="13" t="s">
        <v>28</v>
      </c>
    </row>
    <row r="503" spans="1:8" x14ac:dyDescent="0.25">
      <c r="A503" s="13">
        <v>501</v>
      </c>
      <c r="B503" s="13" t="s">
        <v>415</v>
      </c>
      <c r="C503" s="13" t="s">
        <v>935</v>
      </c>
      <c r="D503" s="13" t="s">
        <v>16</v>
      </c>
      <c r="E503" s="13">
        <v>29</v>
      </c>
      <c r="F503" s="13" t="s">
        <v>91</v>
      </c>
      <c r="G503" s="13" t="s">
        <v>18</v>
      </c>
      <c r="H503" s="13" t="s">
        <v>13</v>
      </c>
    </row>
    <row r="504" spans="1:8" x14ac:dyDescent="0.25">
      <c r="A504" s="13">
        <v>502</v>
      </c>
      <c r="B504" s="13" t="s">
        <v>936</v>
      </c>
      <c r="C504" s="13" t="s">
        <v>937</v>
      </c>
      <c r="D504" s="13" t="s">
        <v>16</v>
      </c>
      <c r="E504" s="13">
        <v>25</v>
      </c>
      <c r="F504" s="13" t="s">
        <v>45</v>
      </c>
      <c r="G504" s="13" t="s">
        <v>12</v>
      </c>
      <c r="H504" s="13" t="s">
        <v>13</v>
      </c>
    </row>
    <row r="505" spans="1:8" x14ac:dyDescent="0.25">
      <c r="A505" s="13">
        <v>503</v>
      </c>
      <c r="B505" s="13" t="s">
        <v>141</v>
      </c>
      <c r="C505" s="13" t="s">
        <v>938</v>
      </c>
      <c r="D505" s="13" t="s">
        <v>10</v>
      </c>
      <c r="E505" s="13">
        <v>58</v>
      </c>
      <c r="F505" s="13" t="s">
        <v>96</v>
      </c>
      <c r="G505" s="13" t="s">
        <v>27</v>
      </c>
      <c r="H505" s="13" t="s">
        <v>28</v>
      </c>
    </row>
    <row r="506" spans="1:8" x14ac:dyDescent="0.25">
      <c r="A506" s="13">
        <v>504</v>
      </c>
      <c r="B506" s="13" t="s">
        <v>939</v>
      </c>
      <c r="C506" s="13" t="s">
        <v>940</v>
      </c>
      <c r="D506" s="13" t="s">
        <v>10</v>
      </c>
      <c r="E506" s="13">
        <v>22</v>
      </c>
      <c r="F506" s="13" t="s">
        <v>21</v>
      </c>
      <c r="G506" s="13" t="s">
        <v>79</v>
      </c>
      <c r="H506" s="13" t="s">
        <v>80</v>
      </c>
    </row>
    <row r="507" spans="1:8" x14ac:dyDescent="0.25">
      <c r="A507" s="13">
        <v>505</v>
      </c>
      <c r="B507" s="13" t="s">
        <v>941</v>
      </c>
      <c r="C507" s="13" t="s">
        <v>942</v>
      </c>
      <c r="D507" s="13" t="s">
        <v>16</v>
      </c>
      <c r="E507" s="13">
        <v>36</v>
      </c>
      <c r="F507" s="13" t="s">
        <v>11</v>
      </c>
      <c r="G507" s="13" t="s">
        <v>131</v>
      </c>
      <c r="H507" s="13" t="s">
        <v>132</v>
      </c>
    </row>
    <row r="508" spans="1:8" x14ac:dyDescent="0.25">
      <c r="A508" s="13">
        <v>506</v>
      </c>
      <c r="B508" s="13" t="s">
        <v>668</v>
      </c>
      <c r="C508" s="13" t="s">
        <v>943</v>
      </c>
      <c r="D508" s="13" t="s">
        <v>16</v>
      </c>
      <c r="E508" s="13">
        <v>27</v>
      </c>
      <c r="F508" s="13" t="s">
        <v>31</v>
      </c>
      <c r="G508" s="13" t="s">
        <v>126</v>
      </c>
      <c r="H508" s="13" t="s">
        <v>80</v>
      </c>
    </row>
    <row r="509" spans="1:8" x14ac:dyDescent="0.25">
      <c r="A509" s="13">
        <v>507</v>
      </c>
      <c r="B509" s="13" t="s">
        <v>944</v>
      </c>
      <c r="C509" s="13" t="s">
        <v>945</v>
      </c>
      <c r="D509" s="13" t="s">
        <v>10</v>
      </c>
      <c r="E509" s="13">
        <v>29</v>
      </c>
      <c r="F509" s="13" t="s">
        <v>96</v>
      </c>
      <c r="G509" s="13" t="s">
        <v>12</v>
      </c>
      <c r="H509" s="13" t="s">
        <v>13</v>
      </c>
    </row>
    <row r="510" spans="1:8" x14ac:dyDescent="0.25">
      <c r="A510" s="13">
        <v>508</v>
      </c>
      <c r="B510" s="13" t="s">
        <v>946</v>
      </c>
      <c r="C510" s="13" t="s">
        <v>947</v>
      </c>
      <c r="D510" s="13" t="s">
        <v>10</v>
      </c>
      <c r="E510" s="13">
        <v>47</v>
      </c>
      <c r="F510" s="13" t="s">
        <v>62</v>
      </c>
      <c r="G510" s="13" t="s">
        <v>12</v>
      </c>
      <c r="H510" s="13" t="s">
        <v>13</v>
      </c>
    </row>
    <row r="511" spans="1:8" x14ac:dyDescent="0.25">
      <c r="A511" s="13">
        <v>509</v>
      </c>
      <c r="B511" s="13" t="s">
        <v>948</v>
      </c>
      <c r="C511" s="13" t="s">
        <v>949</v>
      </c>
      <c r="D511" s="13" t="s">
        <v>10</v>
      </c>
      <c r="E511" s="13">
        <v>48</v>
      </c>
      <c r="F511" s="13" t="s">
        <v>11</v>
      </c>
      <c r="G511" s="13" t="s">
        <v>118</v>
      </c>
      <c r="H511" s="13" t="s">
        <v>13</v>
      </c>
    </row>
    <row r="512" spans="1:8" x14ac:dyDescent="0.25">
      <c r="A512" s="13">
        <v>510</v>
      </c>
      <c r="B512" s="13" t="s">
        <v>950</v>
      </c>
      <c r="C512" s="13" t="s">
        <v>951</v>
      </c>
      <c r="D512" s="13" t="s">
        <v>16</v>
      </c>
      <c r="E512" s="13">
        <v>48</v>
      </c>
      <c r="F512" s="13" t="s">
        <v>55</v>
      </c>
      <c r="G512" s="13" t="s">
        <v>66</v>
      </c>
      <c r="H512" s="13" t="s">
        <v>13</v>
      </c>
    </row>
    <row r="513" spans="1:8" x14ac:dyDescent="0.25">
      <c r="A513" s="13">
        <v>511</v>
      </c>
      <c r="B513" s="13" t="s">
        <v>952</v>
      </c>
      <c r="C513" s="13" t="s">
        <v>953</v>
      </c>
      <c r="D513" s="13" t="s">
        <v>10</v>
      </c>
      <c r="E513" s="13">
        <v>50</v>
      </c>
      <c r="F513" s="13" t="s">
        <v>55</v>
      </c>
      <c r="G513" s="13" t="s">
        <v>126</v>
      </c>
      <c r="H513" s="13" t="s">
        <v>80</v>
      </c>
    </row>
    <row r="514" spans="1:8" x14ac:dyDescent="0.25">
      <c r="A514" s="13">
        <v>512</v>
      </c>
      <c r="B514" s="13" t="s">
        <v>954</v>
      </c>
      <c r="C514" s="13" t="s">
        <v>955</v>
      </c>
      <c r="D514" s="13" t="s">
        <v>10</v>
      </c>
      <c r="E514" s="13">
        <v>54</v>
      </c>
      <c r="F514" s="13" t="s">
        <v>31</v>
      </c>
      <c r="G514" s="13" t="s">
        <v>40</v>
      </c>
      <c r="H514" s="13" t="s">
        <v>13</v>
      </c>
    </row>
    <row r="515" spans="1:8" x14ac:dyDescent="0.25">
      <c r="A515" s="13">
        <v>513</v>
      </c>
      <c r="B515" s="13" t="s">
        <v>956</v>
      </c>
      <c r="C515" s="13" t="s">
        <v>957</v>
      </c>
      <c r="D515" s="13" t="s">
        <v>16</v>
      </c>
      <c r="E515" s="13">
        <v>24</v>
      </c>
      <c r="F515" s="13" t="s">
        <v>11</v>
      </c>
      <c r="G515" s="13" t="s">
        <v>63</v>
      </c>
      <c r="H515" s="13" t="s">
        <v>13</v>
      </c>
    </row>
    <row r="516" spans="1:8" x14ac:dyDescent="0.25">
      <c r="A516" s="13">
        <v>514</v>
      </c>
      <c r="B516" s="13" t="s">
        <v>958</v>
      </c>
      <c r="C516" s="13" t="s">
        <v>959</v>
      </c>
      <c r="D516" s="13" t="s">
        <v>10</v>
      </c>
      <c r="E516" s="13">
        <v>58</v>
      </c>
      <c r="F516" s="13" t="s">
        <v>21</v>
      </c>
      <c r="G516" s="13" t="s">
        <v>40</v>
      </c>
      <c r="H516" s="13" t="s">
        <v>13</v>
      </c>
    </row>
    <row r="517" spans="1:8" x14ac:dyDescent="0.25">
      <c r="A517" s="13">
        <v>515</v>
      </c>
      <c r="B517" s="13" t="s">
        <v>106</v>
      </c>
      <c r="C517" s="13" t="s">
        <v>960</v>
      </c>
      <c r="D517" s="13" t="s">
        <v>10</v>
      </c>
      <c r="E517" s="13">
        <v>54</v>
      </c>
      <c r="F517" s="13" t="s">
        <v>21</v>
      </c>
      <c r="G517" s="13" t="s">
        <v>97</v>
      </c>
      <c r="H517" s="13" t="s">
        <v>98</v>
      </c>
    </row>
    <row r="518" spans="1:8" x14ac:dyDescent="0.25">
      <c r="A518" s="13">
        <v>516</v>
      </c>
      <c r="B518" s="13" t="s">
        <v>69</v>
      </c>
      <c r="C518" s="13" t="s">
        <v>961</v>
      </c>
      <c r="D518" s="13" t="s">
        <v>16</v>
      </c>
      <c r="E518" s="13">
        <v>37</v>
      </c>
      <c r="F518" s="13" t="s">
        <v>91</v>
      </c>
      <c r="G518" s="13" t="s">
        <v>12</v>
      </c>
      <c r="H518" s="13" t="s">
        <v>13</v>
      </c>
    </row>
    <row r="519" spans="1:8" x14ac:dyDescent="0.25">
      <c r="A519" s="13">
        <v>517</v>
      </c>
      <c r="B519" s="13" t="s">
        <v>962</v>
      </c>
      <c r="C519" s="13" t="s">
        <v>963</v>
      </c>
      <c r="D519" s="13" t="s">
        <v>10</v>
      </c>
      <c r="E519" s="13">
        <v>35</v>
      </c>
      <c r="F519" s="13" t="s">
        <v>21</v>
      </c>
      <c r="G519" s="13" t="s">
        <v>66</v>
      </c>
      <c r="H519" s="13" t="s">
        <v>13</v>
      </c>
    </row>
    <row r="520" spans="1:8" x14ac:dyDescent="0.25">
      <c r="A520" s="13">
        <v>518</v>
      </c>
      <c r="B520" s="13" t="s">
        <v>964</v>
      </c>
      <c r="C520" s="13" t="s">
        <v>965</v>
      </c>
      <c r="D520" s="13" t="s">
        <v>10</v>
      </c>
      <c r="E520" s="13">
        <v>37</v>
      </c>
      <c r="F520" s="13" t="s">
        <v>31</v>
      </c>
      <c r="G520" s="13" t="s">
        <v>105</v>
      </c>
      <c r="H520" s="13" t="s">
        <v>13</v>
      </c>
    </row>
    <row r="521" spans="1:8" x14ac:dyDescent="0.25">
      <c r="A521" s="13">
        <v>519</v>
      </c>
      <c r="B521" s="13" t="s">
        <v>966</v>
      </c>
      <c r="C521" s="13" t="s">
        <v>967</v>
      </c>
      <c r="D521" s="13" t="s">
        <v>10</v>
      </c>
      <c r="E521" s="13">
        <v>32</v>
      </c>
      <c r="F521" s="13" t="s">
        <v>96</v>
      </c>
      <c r="G521" s="13" t="s">
        <v>121</v>
      </c>
      <c r="H521" s="13" t="s">
        <v>13</v>
      </c>
    </row>
    <row r="522" spans="1:8" x14ac:dyDescent="0.25">
      <c r="A522" s="13">
        <v>520</v>
      </c>
      <c r="B522" s="13" t="s">
        <v>968</v>
      </c>
      <c r="C522" s="13" t="s">
        <v>969</v>
      </c>
      <c r="D522" s="13" t="s">
        <v>10</v>
      </c>
      <c r="E522" s="13">
        <v>60</v>
      </c>
      <c r="F522" s="13" t="s">
        <v>26</v>
      </c>
      <c r="G522" s="13" t="s">
        <v>118</v>
      </c>
      <c r="H522" s="13" t="s">
        <v>13</v>
      </c>
    </row>
    <row r="523" spans="1:8" x14ac:dyDescent="0.25">
      <c r="A523" s="13">
        <v>521</v>
      </c>
      <c r="B523" s="13" t="s">
        <v>970</v>
      </c>
      <c r="C523" s="13" t="s">
        <v>971</v>
      </c>
      <c r="D523" s="13" t="s">
        <v>16</v>
      </c>
      <c r="E523" s="13">
        <v>38</v>
      </c>
      <c r="F523" s="13" t="s">
        <v>96</v>
      </c>
      <c r="G523" s="13" t="s">
        <v>161</v>
      </c>
      <c r="H523" s="13" t="s">
        <v>13</v>
      </c>
    </row>
    <row r="524" spans="1:8" x14ac:dyDescent="0.25">
      <c r="A524" s="13">
        <v>522</v>
      </c>
      <c r="B524" s="13" t="s">
        <v>972</v>
      </c>
      <c r="C524" s="13" t="s">
        <v>973</v>
      </c>
      <c r="D524" s="13" t="s">
        <v>10</v>
      </c>
      <c r="E524" s="13">
        <v>28</v>
      </c>
      <c r="F524" s="13" t="s">
        <v>55</v>
      </c>
      <c r="G524" s="13" t="s">
        <v>52</v>
      </c>
      <c r="H524" s="13" t="s">
        <v>13</v>
      </c>
    </row>
    <row r="525" spans="1:8" x14ac:dyDescent="0.25">
      <c r="A525" s="13">
        <v>523</v>
      </c>
      <c r="B525" s="13" t="s">
        <v>974</v>
      </c>
      <c r="C525" s="13" t="s">
        <v>975</v>
      </c>
      <c r="D525" s="13" t="s">
        <v>10</v>
      </c>
      <c r="E525" s="13">
        <v>42</v>
      </c>
      <c r="F525" s="13" t="s">
        <v>62</v>
      </c>
      <c r="G525" s="13" t="s">
        <v>109</v>
      </c>
      <c r="H525" s="13" t="s">
        <v>13</v>
      </c>
    </row>
    <row r="526" spans="1:8" x14ac:dyDescent="0.25">
      <c r="A526" s="13">
        <v>524</v>
      </c>
      <c r="B526" s="13" t="s">
        <v>976</v>
      </c>
      <c r="C526" s="13" t="s">
        <v>977</v>
      </c>
      <c r="D526" s="13" t="s">
        <v>16</v>
      </c>
      <c r="E526" s="13">
        <v>24</v>
      </c>
      <c r="F526" s="13" t="s">
        <v>17</v>
      </c>
      <c r="G526" s="13" t="s">
        <v>34</v>
      </c>
      <c r="H526" s="13" t="s">
        <v>35</v>
      </c>
    </row>
    <row r="527" spans="1:8" x14ac:dyDescent="0.25">
      <c r="A527" s="13">
        <v>525</v>
      </c>
      <c r="B527" s="13" t="s">
        <v>978</v>
      </c>
      <c r="C527" s="13" t="s">
        <v>979</v>
      </c>
      <c r="D527" s="13" t="s">
        <v>10</v>
      </c>
      <c r="E527" s="13">
        <v>48</v>
      </c>
      <c r="F527" s="13" t="s">
        <v>17</v>
      </c>
      <c r="G527" s="13" t="s">
        <v>56</v>
      </c>
      <c r="H527" s="13" t="s">
        <v>13</v>
      </c>
    </row>
    <row r="528" spans="1:8" x14ac:dyDescent="0.25">
      <c r="A528" s="13">
        <v>526</v>
      </c>
      <c r="B528" s="13" t="s">
        <v>980</v>
      </c>
      <c r="C528" s="13" t="s">
        <v>981</v>
      </c>
      <c r="D528" s="13" t="s">
        <v>10</v>
      </c>
      <c r="E528" s="13">
        <v>46</v>
      </c>
      <c r="F528" s="13" t="s">
        <v>17</v>
      </c>
      <c r="G528" s="13" t="s">
        <v>79</v>
      </c>
      <c r="H528" s="13" t="s">
        <v>80</v>
      </c>
    </row>
    <row r="529" spans="1:8" x14ac:dyDescent="0.25">
      <c r="A529" s="13">
        <v>527</v>
      </c>
      <c r="B529" s="13" t="s">
        <v>982</v>
      </c>
      <c r="C529" s="13" t="s">
        <v>983</v>
      </c>
      <c r="D529" s="13" t="s">
        <v>16</v>
      </c>
      <c r="E529" s="13">
        <v>45</v>
      </c>
      <c r="F529" s="13" t="s">
        <v>26</v>
      </c>
      <c r="G529" s="13" t="s">
        <v>52</v>
      </c>
      <c r="H529" s="13" t="s">
        <v>13</v>
      </c>
    </row>
    <row r="530" spans="1:8" x14ac:dyDescent="0.25">
      <c r="A530" s="13">
        <v>528</v>
      </c>
      <c r="B530" s="13" t="s">
        <v>984</v>
      </c>
      <c r="C530" s="13" t="s">
        <v>985</v>
      </c>
      <c r="D530" s="13" t="s">
        <v>10</v>
      </c>
      <c r="E530" s="13">
        <v>53</v>
      </c>
      <c r="F530" s="13" t="s">
        <v>21</v>
      </c>
      <c r="G530" s="13" t="s">
        <v>18</v>
      </c>
      <c r="H530" s="13" t="s">
        <v>13</v>
      </c>
    </row>
    <row r="531" spans="1:8" x14ac:dyDescent="0.25">
      <c r="A531" s="13">
        <v>529</v>
      </c>
      <c r="B531" s="13" t="s">
        <v>986</v>
      </c>
      <c r="C531" s="13" t="s">
        <v>987</v>
      </c>
      <c r="D531" s="13" t="s">
        <v>10</v>
      </c>
      <c r="E531" s="13">
        <v>37</v>
      </c>
      <c r="F531" s="13" t="s">
        <v>11</v>
      </c>
      <c r="G531" s="13" t="s">
        <v>79</v>
      </c>
      <c r="H531" s="13" t="s">
        <v>80</v>
      </c>
    </row>
    <row r="532" spans="1:8" x14ac:dyDescent="0.25">
      <c r="A532" s="13">
        <v>530</v>
      </c>
      <c r="B532" s="13" t="s">
        <v>988</v>
      </c>
      <c r="C532" s="13" t="s">
        <v>989</v>
      </c>
      <c r="D532" s="13" t="s">
        <v>16</v>
      </c>
      <c r="E532" s="13">
        <v>36</v>
      </c>
      <c r="F532" s="13" t="s">
        <v>45</v>
      </c>
      <c r="G532" s="13" t="s">
        <v>22</v>
      </c>
      <c r="H532" s="13" t="s">
        <v>23</v>
      </c>
    </row>
    <row r="533" spans="1:8" x14ac:dyDescent="0.25">
      <c r="A533" s="13">
        <v>531</v>
      </c>
      <c r="B533" s="13" t="s">
        <v>990</v>
      </c>
      <c r="C533" s="13" t="s">
        <v>991</v>
      </c>
      <c r="D533" s="13" t="s">
        <v>16</v>
      </c>
      <c r="E533" s="13">
        <v>32</v>
      </c>
      <c r="F533" s="13" t="s">
        <v>21</v>
      </c>
      <c r="G533" s="13" t="s">
        <v>59</v>
      </c>
      <c r="H533" s="13" t="s">
        <v>13</v>
      </c>
    </row>
    <row r="534" spans="1:8" x14ac:dyDescent="0.25">
      <c r="A534" s="13">
        <v>532</v>
      </c>
      <c r="B534" s="13" t="s">
        <v>992</v>
      </c>
      <c r="C534" s="13" t="s">
        <v>993</v>
      </c>
      <c r="D534" s="13" t="s">
        <v>10</v>
      </c>
      <c r="E534" s="13">
        <v>49</v>
      </c>
      <c r="F534" s="13" t="s">
        <v>21</v>
      </c>
      <c r="G534" s="13" t="s">
        <v>63</v>
      </c>
      <c r="H534" s="13" t="s">
        <v>13</v>
      </c>
    </row>
    <row r="535" spans="1:8" x14ac:dyDescent="0.25">
      <c r="A535" s="13">
        <v>533</v>
      </c>
      <c r="B535" s="13" t="s">
        <v>994</v>
      </c>
      <c r="C535" s="13" t="s">
        <v>995</v>
      </c>
      <c r="D535" s="13" t="s">
        <v>10</v>
      </c>
      <c r="E535" s="13">
        <v>57</v>
      </c>
      <c r="F535" s="13" t="s">
        <v>11</v>
      </c>
      <c r="G535" s="13" t="s">
        <v>27</v>
      </c>
      <c r="H535" s="13" t="s">
        <v>28</v>
      </c>
    </row>
    <row r="536" spans="1:8" x14ac:dyDescent="0.25">
      <c r="A536" s="13">
        <v>534</v>
      </c>
      <c r="B536" s="13" t="s">
        <v>996</v>
      </c>
      <c r="C536" s="13" t="s">
        <v>997</v>
      </c>
      <c r="D536" s="13" t="s">
        <v>16</v>
      </c>
      <c r="E536" s="13">
        <v>24</v>
      </c>
      <c r="F536" s="13" t="s">
        <v>11</v>
      </c>
      <c r="G536" s="13" t="s">
        <v>161</v>
      </c>
      <c r="H536" s="13" t="s">
        <v>13</v>
      </c>
    </row>
    <row r="537" spans="1:8" x14ac:dyDescent="0.25">
      <c r="A537" s="13">
        <v>535</v>
      </c>
      <c r="B537" s="13" t="s">
        <v>998</v>
      </c>
      <c r="C537" s="13" t="s">
        <v>999</v>
      </c>
      <c r="D537" s="13" t="s">
        <v>10</v>
      </c>
      <c r="E537" s="13">
        <v>50</v>
      </c>
      <c r="F537" s="13" t="s">
        <v>21</v>
      </c>
      <c r="G537" s="13" t="s">
        <v>59</v>
      </c>
      <c r="H537" s="13" t="s">
        <v>13</v>
      </c>
    </row>
    <row r="538" spans="1:8" x14ac:dyDescent="0.25">
      <c r="A538" s="13">
        <v>536</v>
      </c>
      <c r="B538" s="13" t="s">
        <v>1000</v>
      </c>
      <c r="C538" s="13" t="s">
        <v>1001</v>
      </c>
      <c r="D538" s="13" t="s">
        <v>16</v>
      </c>
      <c r="E538" s="13">
        <v>53</v>
      </c>
      <c r="F538" s="13" t="s">
        <v>62</v>
      </c>
      <c r="G538" s="13" t="s">
        <v>66</v>
      </c>
      <c r="H538" s="13" t="s">
        <v>13</v>
      </c>
    </row>
    <row r="539" spans="1:8" x14ac:dyDescent="0.25">
      <c r="A539" s="13">
        <v>537</v>
      </c>
      <c r="B539" s="13" t="s">
        <v>1002</v>
      </c>
      <c r="C539" s="13" t="s">
        <v>1003</v>
      </c>
      <c r="D539" s="13" t="s">
        <v>10</v>
      </c>
      <c r="E539" s="13">
        <v>23</v>
      </c>
      <c r="F539" s="13" t="s">
        <v>31</v>
      </c>
      <c r="G539" s="13" t="s">
        <v>27</v>
      </c>
      <c r="H539" s="13" t="s">
        <v>28</v>
      </c>
    </row>
    <row r="540" spans="1:8" x14ac:dyDescent="0.25">
      <c r="A540" s="13">
        <v>538</v>
      </c>
      <c r="B540" s="13" t="s">
        <v>1004</v>
      </c>
      <c r="C540" s="13" t="s">
        <v>1005</v>
      </c>
      <c r="D540" s="13" t="s">
        <v>10</v>
      </c>
      <c r="E540" s="13">
        <v>52</v>
      </c>
      <c r="F540" s="13" t="s">
        <v>26</v>
      </c>
      <c r="G540" s="13" t="s">
        <v>40</v>
      </c>
      <c r="H540" s="13" t="s">
        <v>13</v>
      </c>
    </row>
    <row r="541" spans="1:8" x14ac:dyDescent="0.25">
      <c r="A541" s="13">
        <v>539</v>
      </c>
      <c r="B541" s="13" t="s">
        <v>1006</v>
      </c>
      <c r="C541" s="13" t="s">
        <v>1007</v>
      </c>
      <c r="D541" s="13" t="s">
        <v>16</v>
      </c>
      <c r="E541" s="13">
        <v>38</v>
      </c>
      <c r="F541" s="13" t="s">
        <v>45</v>
      </c>
      <c r="G541" s="13" t="s">
        <v>18</v>
      </c>
      <c r="H541" s="13" t="s">
        <v>13</v>
      </c>
    </row>
    <row r="542" spans="1:8" x14ac:dyDescent="0.25">
      <c r="A542" s="13">
        <v>540</v>
      </c>
      <c r="B542" s="13" t="s">
        <v>1008</v>
      </c>
      <c r="C542" s="13" t="s">
        <v>1009</v>
      </c>
      <c r="D542" s="13" t="s">
        <v>16</v>
      </c>
      <c r="E542" s="13">
        <v>60</v>
      </c>
      <c r="F542" s="13" t="s">
        <v>91</v>
      </c>
      <c r="G542" s="13" t="s">
        <v>34</v>
      </c>
      <c r="H542" s="13" t="s">
        <v>35</v>
      </c>
    </row>
    <row r="543" spans="1:8" x14ac:dyDescent="0.25">
      <c r="A543" s="13">
        <v>541</v>
      </c>
      <c r="B543" s="13" t="s">
        <v>1010</v>
      </c>
      <c r="C543" s="13" t="s">
        <v>1011</v>
      </c>
      <c r="D543" s="13" t="s">
        <v>10</v>
      </c>
      <c r="E543" s="13">
        <v>43</v>
      </c>
      <c r="F543" s="13" t="s">
        <v>11</v>
      </c>
      <c r="G543" s="13" t="s">
        <v>109</v>
      </c>
      <c r="H543" s="13" t="s">
        <v>13</v>
      </c>
    </row>
    <row r="544" spans="1:8" x14ac:dyDescent="0.25">
      <c r="A544" s="13">
        <v>542</v>
      </c>
      <c r="B544" s="13" t="s">
        <v>1012</v>
      </c>
      <c r="C544" s="13" t="s">
        <v>1013</v>
      </c>
      <c r="D544" s="13" t="s">
        <v>10</v>
      </c>
      <c r="E544" s="13">
        <v>34</v>
      </c>
      <c r="F544" s="13" t="s">
        <v>55</v>
      </c>
      <c r="G544" s="13" t="s">
        <v>22</v>
      </c>
      <c r="H544" s="13" t="s">
        <v>23</v>
      </c>
    </row>
    <row r="545" spans="1:8" x14ac:dyDescent="0.25">
      <c r="A545" s="13">
        <v>543</v>
      </c>
      <c r="B545" s="13" t="s">
        <v>1014</v>
      </c>
      <c r="C545" s="13" t="s">
        <v>1015</v>
      </c>
      <c r="D545" s="13" t="s">
        <v>16</v>
      </c>
      <c r="E545" s="13">
        <v>35</v>
      </c>
      <c r="F545" s="13" t="s">
        <v>62</v>
      </c>
      <c r="G545" s="13" t="s">
        <v>22</v>
      </c>
      <c r="H545" s="13" t="s">
        <v>23</v>
      </c>
    </row>
    <row r="546" spans="1:8" x14ac:dyDescent="0.25">
      <c r="A546" s="13">
        <v>544</v>
      </c>
      <c r="B546" s="13" t="s">
        <v>588</v>
      </c>
      <c r="C546" s="13" t="s">
        <v>1016</v>
      </c>
      <c r="D546" s="13" t="s">
        <v>16</v>
      </c>
      <c r="E546" s="13">
        <v>49</v>
      </c>
      <c r="F546" s="13" t="s">
        <v>21</v>
      </c>
      <c r="G546" s="13" t="s">
        <v>34</v>
      </c>
      <c r="H546" s="13" t="s">
        <v>35</v>
      </c>
    </row>
    <row r="547" spans="1:8" x14ac:dyDescent="0.25">
      <c r="A547" s="13">
        <v>545</v>
      </c>
      <c r="B547" s="13" t="s">
        <v>575</v>
      </c>
      <c r="C547" s="13" t="s">
        <v>1017</v>
      </c>
      <c r="D547" s="13" t="s">
        <v>16</v>
      </c>
      <c r="E547" s="13">
        <v>33</v>
      </c>
      <c r="F547" s="13" t="s">
        <v>26</v>
      </c>
      <c r="G547" s="13" t="s">
        <v>79</v>
      </c>
      <c r="H547" s="13" t="s">
        <v>80</v>
      </c>
    </row>
    <row r="548" spans="1:8" x14ac:dyDescent="0.25">
      <c r="A548" s="13">
        <v>546</v>
      </c>
      <c r="B548" s="13" t="s">
        <v>1018</v>
      </c>
      <c r="C548" s="13" t="s">
        <v>1019</v>
      </c>
      <c r="D548" s="13" t="s">
        <v>16</v>
      </c>
      <c r="E548" s="13">
        <v>58</v>
      </c>
      <c r="F548" s="13" t="s">
        <v>26</v>
      </c>
      <c r="G548" s="13" t="s">
        <v>12</v>
      </c>
      <c r="H548" s="13" t="s">
        <v>13</v>
      </c>
    </row>
    <row r="549" spans="1:8" x14ac:dyDescent="0.25">
      <c r="A549" s="13">
        <v>547</v>
      </c>
      <c r="B549" s="13" t="s">
        <v>1020</v>
      </c>
      <c r="C549" s="13" t="s">
        <v>1021</v>
      </c>
      <c r="D549" s="13" t="s">
        <v>16</v>
      </c>
      <c r="E549" s="13">
        <v>54</v>
      </c>
      <c r="F549" s="13" t="s">
        <v>62</v>
      </c>
      <c r="G549" s="13" t="s">
        <v>52</v>
      </c>
      <c r="H549" s="13" t="s">
        <v>13</v>
      </c>
    </row>
    <row r="550" spans="1:8" x14ac:dyDescent="0.25">
      <c r="A550" s="13">
        <v>548</v>
      </c>
      <c r="B550" s="13" t="s">
        <v>1022</v>
      </c>
      <c r="C550" s="13" t="s">
        <v>1023</v>
      </c>
      <c r="D550" s="13" t="s">
        <v>10</v>
      </c>
      <c r="E550" s="13">
        <v>43</v>
      </c>
      <c r="F550" s="13" t="s">
        <v>21</v>
      </c>
      <c r="G550" s="13" t="s">
        <v>56</v>
      </c>
      <c r="H550" s="13" t="s">
        <v>13</v>
      </c>
    </row>
    <row r="551" spans="1:8" x14ac:dyDescent="0.25">
      <c r="A551" s="13">
        <v>549</v>
      </c>
      <c r="B551" s="13" t="s">
        <v>1024</v>
      </c>
      <c r="C551" s="13" t="s">
        <v>1025</v>
      </c>
      <c r="D551" s="13" t="s">
        <v>16</v>
      </c>
      <c r="E551" s="13">
        <v>55</v>
      </c>
      <c r="F551" s="13" t="s">
        <v>91</v>
      </c>
      <c r="G551" s="13" t="s">
        <v>12</v>
      </c>
      <c r="H551" s="13" t="s">
        <v>13</v>
      </c>
    </row>
    <row r="552" spans="1:8" x14ac:dyDescent="0.25">
      <c r="A552" s="13">
        <v>550</v>
      </c>
      <c r="B552" s="13" t="s">
        <v>1026</v>
      </c>
      <c r="C552" s="13" t="s">
        <v>1027</v>
      </c>
      <c r="D552" s="13" t="s">
        <v>10</v>
      </c>
      <c r="E552" s="13">
        <v>27</v>
      </c>
      <c r="F552" s="13" t="s">
        <v>91</v>
      </c>
      <c r="G552" s="13" t="s">
        <v>22</v>
      </c>
      <c r="H552" s="13" t="s">
        <v>23</v>
      </c>
    </row>
    <row r="553" spans="1:8" x14ac:dyDescent="0.25">
      <c r="A553" s="13">
        <v>551</v>
      </c>
      <c r="B553" s="13" t="s">
        <v>1028</v>
      </c>
      <c r="C553" s="13" t="s">
        <v>1029</v>
      </c>
      <c r="D553" s="13" t="s">
        <v>16</v>
      </c>
      <c r="E553" s="13">
        <v>30</v>
      </c>
      <c r="F553" s="13" t="s">
        <v>96</v>
      </c>
      <c r="G553" s="13" t="s">
        <v>66</v>
      </c>
      <c r="H553" s="13" t="s">
        <v>13</v>
      </c>
    </row>
    <row r="554" spans="1:8" x14ac:dyDescent="0.25">
      <c r="A554" s="13">
        <v>552</v>
      </c>
      <c r="B554" s="13" t="s">
        <v>1030</v>
      </c>
      <c r="C554" s="13" t="s">
        <v>1031</v>
      </c>
      <c r="D554" s="13" t="s">
        <v>16</v>
      </c>
      <c r="E554" s="13">
        <v>24</v>
      </c>
      <c r="F554" s="13" t="s">
        <v>62</v>
      </c>
      <c r="G554" s="13" t="s">
        <v>27</v>
      </c>
      <c r="H554" s="13" t="s">
        <v>28</v>
      </c>
    </row>
    <row r="555" spans="1:8" x14ac:dyDescent="0.25">
      <c r="A555" s="13">
        <v>553</v>
      </c>
      <c r="B555" s="13" t="s">
        <v>1032</v>
      </c>
      <c r="C555" s="13" t="s">
        <v>1033</v>
      </c>
      <c r="D555" s="13" t="s">
        <v>10</v>
      </c>
      <c r="E555" s="13">
        <v>48</v>
      </c>
      <c r="F555" s="13" t="s">
        <v>31</v>
      </c>
      <c r="G555" s="13" t="s">
        <v>131</v>
      </c>
      <c r="H555" s="13" t="s">
        <v>132</v>
      </c>
    </row>
    <row r="556" spans="1:8" x14ac:dyDescent="0.25">
      <c r="A556" s="13">
        <v>554</v>
      </c>
      <c r="B556" s="13" t="s">
        <v>1034</v>
      </c>
      <c r="C556" s="13" t="s">
        <v>1035</v>
      </c>
      <c r="D556" s="13" t="s">
        <v>10</v>
      </c>
      <c r="E556" s="13">
        <v>53</v>
      </c>
      <c r="F556" s="13" t="s">
        <v>11</v>
      </c>
      <c r="G556" s="13" t="s">
        <v>105</v>
      </c>
      <c r="H556" s="13" t="s">
        <v>13</v>
      </c>
    </row>
    <row r="557" spans="1:8" x14ac:dyDescent="0.25">
      <c r="A557" s="13">
        <v>555</v>
      </c>
      <c r="B557" s="13" t="s">
        <v>1036</v>
      </c>
      <c r="C557" s="13" t="s">
        <v>1037</v>
      </c>
      <c r="D557" s="13" t="s">
        <v>10</v>
      </c>
      <c r="E557" s="13">
        <v>48</v>
      </c>
      <c r="F557" s="13" t="s">
        <v>21</v>
      </c>
      <c r="G557" s="13" t="s">
        <v>118</v>
      </c>
      <c r="H557" s="13" t="s">
        <v>13</v>
      </c>
    </row>
    <row r="558" spans="1:8" x14ac:dyDescent="0.25">
      <c r="A558" s="13">
        <v>556</v>
      </c>
      <c r="B558" s="13" t="s">
        <v>1038</v>
      </c>
      <c r="C558" s="13" t="s">
        <v>1039</v>
      </c>
      <c r="D558" s="13" t="s">
        <v>16</v>
      </c>
      <c r="E558" s="13">
        <v>36</v>
      </c>
      <c r="F558" s="13" t="s">
        <v>55</v>
      </c>
      <c r="G558" s="13" t="s">
        <v>27</v>
      </c>
      <c r="H558" s="13" t="s">
        <v>28</v>
      </c>
    </row>
    <row r="559" spans="1:8" x14ac:dyDescent="0.25">
      <c r="A559" s="13">
        <v>557</v>
      </c>
      <c r="B559" s="13" t="s">
        <v>1040</v>
      </c>
      <c r="C559" s="13" t="s">
        <v>1041</v>
      </c>
      <c r="D559" s="13" t="s">
        <v>10</v>
      </c>
      <c r="E559" s="13">
        <v>49</v>
      </c>
      <c r="F559" s="13" t="s">
        <v>62</v>
      </c>
      <c r="G559" s="13" t="s">
        <v>52</v>
      </c>
      <c r="H559" s="13" t="s">
        <v>13</v>
      </c>
    </row>
    <row r="560" spans="1:8" x14ac:dyDescent="0.25">
      <c r="A560" s="13">
        <v>558</v>
      </c>
      <c r="B560" s="13" t="s">
        <v>1042</v>
      </c>
      <c r="C560" s="13" t="s">
        <v>1043</v>
      </c>
      <c r="D560" s="13" t="s">
        <v>10</v>
      </c>
      <c r="E560" s="13">
        <v>43</v>
      </c>
      <c r="F560" s="13" t="s">
        <v>11</v>
      </c>
      <c r="G560" s="13" t="s">
        <v>22</v>
      </c>
      <c r="H560" s="13" t="s">
        <v>23</v>
      </c>
    </row>
    <row r="561" spans="1:8" x14ac:dyDescent="0.25">
      <c r="A561" s="13">
        <v>559</v>
      </c>
      <c r="B561" s="13" t="s">
        <v>1044</v>
      </c>
      <c r="C561" s="13" t="s">
        <v>1045</v>
      </c>
      <c r="D561" s="13" t="s">
        <v>10</v>
      </c>
      <c r="E561" s="13">
        <v>59</v>
      </c>
      <c r="F561" s="13" t="s">
        <v>31</v>
      </c>
      <c r="G561" s="13" t="s">
        <v>63</v>
      </c>
      <c r="H561" s="13" t="s">
        <v>13</v>
      </c>
    </row>
    <row r="562" spans="1:8" x14ac:dyDescent="0.25">
      <c r="A562" s="13">
        <v>560</v>
      </c>
      <c r="B562" s="13" t="s">
        <v>1046</v>
      </c>
      <c r="C562" s="13" t="s">
        <v>1047</v>
      </c>
      <c r="D562" s="13" t="s">
        <v>10</v>
      </c>
      <c r="E562" s="13">
        <v>32</v>
      </c>
      <c r="F562" s="13" t="s">
        <v>55</v>
      </c>
      <c r="G562" s="13" t="s">
        <v>66</v>
      </c>
      <c r="H562" s="13" t="s">
        <v>13</v>
      </c>
    </row>
    <row r="563" spans="1:8" x14ac:dyDescent="0.25">
      <c r="A563" s="13">
        <v>561</v>
      </c>
      <c r="B563" s="13" t="s">
        <v>1048</v>
      </c>
      <c r="C563" s="13" t="s">
        <v>1049</v>
      </c>
      <c r="D563" s="13" t="s">
        <v>10</v>
      </c>
      <c r="E563" s="13">
        <v>55</v>
      </c>
      <c r="F563" s="13" t="s">
        <v>11</v>
      </c>
      <c r="G563" s="13" t="s">
        <v>63</v>
      </c>
      <c r="H563" s="13" t="s">
        <v>13</v>
      </c>
    </row>
    <row r="564" spans="1:8" x14ac:dyDescent="0.25">
      <c r="A564" s="13">
        <v>562</v>
      </c>
      <c r="B564" s="13" t="s">
        <v>1050</v>
      </c>
      <c r="C564" s="13" t="s">
        <v>1051</v>
      </c>
      <c r="D564" s="13" t="s">
        <v>10</v>
      </c>
      <c r="E564" s="13">
        <v>40</v>
      </c>
      <c r="F564" s="13" t="s">
        <v>91</v>
      </c>
      <c r="G564" s="13" t="s">
        <v>27</v>
      </c>
      <c r="H564" s="13" t="s">
        <v>28</v>
      </c>
    </row>
    <row r="565" spans="1:8" x14ac:dyDescent="0.25">
      <c r="A565" s="13">
        <v>563</v>
      </c>
      <c r="B565" s="13" t="s">
        <v>1052</v>
      </c>
      <c r="C565" s="13" t="s">
        <v>1053</v>
      </c>
      <c r="D565" s="13" t="s">
        <v>16</v>
      </c>
      <c r="E565" s="13">
        <v>44</v>
      </c>
      <c r="F565" s="13" t="s">
        <v>31</v>
      </c>
      <c r="G565" s="13" t="s">
        <v>121</v>
      </c>
      <c r="H565" s="13" t="s">
        <v>13</v>
      </c>
    </row>
    <row r="566" spans="1:8" x14ac:dyDescent="0.25">
      <c r="A566" s="13">
        <v>564</v>
      </c>
      <c r="B566" s="13" t="s">
        <v>1054</v>
      </c>
      <c r="C566" s="13" t="s">
        <v>1055</v>
      </c>
      <c r="D566" s="13" t="s">
        <v>16</v>
      </c>
      <c r="E566" s="13">
        <v>33</v>
      </c>
      <c r="F566" s="13" t="s">
        <v>55</v>
      </c>
      <c r="G566" s="13" t="s">
        <v>22</v>
      </c>
      <c r="H566" s="13" t="s">
        <v>23</v>
      </c>
    </row>
    <row r="567" spans="1:8" x14ac:dyDescent="0.25">
      <c r="A567" s="13">
        <v>565</v>
      </c>
      <c r="B567" s="13" t="s">
        <v>1056</v>
      </c>
      <c r="C567" s="13" t="s">
        <v>1057</v>
      </c>
      <c r="D567" s="13" t="s">
        <v>16</v>
      </c>
      <c r="E567" s="13">
        <v>41</v>
      </c>
      <c r="F567" s="13" t="s">
        <v>96</v>
      </c>
      <c r="G567" s="13" t="s">
        <v>18</v>
      </c>
      <c r="H567" s="13" t="s">
        <v>13</v>
      </c>
    </row>
    <row r="568" spans="1:8" x14ac:dyDescent="0.25">
      <c r="A568" s="13">
        <v>566</v>
      </c>
      <c r="B568" s="13" t="s">
        <v>1058</v>
      </c>
      <c r="C568" s="13" t="s">
        <v>1059</v>
      </c>
      <c r="D568" s="13" t="s">
        <v>10</v>
      </c>
      <c r="E568" s="13">
        <v>39</v>
      </c>
      <c r="F568" s="13" t="s">
        <v>96</v>
      </c>
      <c r="G568" s="13" t="s">
        <v>52</v>
      </c>
      <c r="H568" s="13" t="s">
        <v>13</v>
      </c>
    </row>
    <row r="569" spans="1:8" x14ac:dyDescent="0.25">
      <c r="A569" s="13">
        <v>567</v>
      </c>
      <c r="B569" s="13" t="s">
        <v>1060</v>
      </c>
      <c r="C569" s="13" t="s">
        <v>1061</v>
      </c>
      <c r="D569" s="13" t="s">
        <v>16</v>
      </c>
      <c r="E569" s="13">
        <v>44</v>
      </c>
      <c r="F569" s="13" t="s">
        <v>45</v>
      </c>
      <c r="G569" s="13" t="s">
        <v>18</v>
      </c>
      <c r="H569" s="13" t="s">
        <v>13</v>
      </c>
    </row>
    <row r="570" spans="1:8" x14ac:dyDescent="0.25">
      <c r="A570" s="13">
        <v>568</v>
      </c>
      <c r="B570" s="13" t="s">
        <v>1062</v>
      </c>
      <c r="C570" s="13" t="s">
        <v>1063</v>
      </c>
      <c r="D570" s="13" t="s">
        <v>10</v>
      </c>
      <c r="E570" s="13">
        <v>21</v>
      </c>
      <c r="F570" s="13" t="s">
        <v>45</v>
      </c>
      <c r="G570" s="13" t="s">
        <v>121</v>
      </c>
      <c r="H570" s="13" t="s">
        <v>13</v>
      </c>
    </row>
    <row r="571" spans="1:8" x14ac:dyDescent="0.25">
      <c r="A571" s="13">
        <v>569</v>
      </c>
      <c r="B571" s="13" t="s">
        <v>1064</v>
      </c>
      <c r="C571" s="13" t="s">
        <v>1065</v>
      </c>
      <c r="D571" s="13" t="s">
        <v>16</v>
      </c>
      <c r="E571" s="13">
        <v>46</v>
      </c>
      <c r="F571" s="13" t="s">
        <v>62</v>
      </c>
      <c r="G571" s="13" t="s">
        <v>18</v>
      </c>
      <c r="H571" s="13" t="s">
        <v>13</v>
      </c>
    </row>
    <row r="572" spans="1:8" x14ac:dyDescent="0.25">
      <c r="A572" s="13">
        <v>570</v>
      </c>
      <c r="B572" s="13" t="s">
        <v>234</v>
      </c>
      <c r="C572" s="13" t="s">
        <v>1066</v>
      </c>
      <c r="D572" s="13" t="s">
        <v>10</v>
      </c>
      <c r="E572" s="13">
        <v>22</v>
      </c>
      <c r="F572" s="13" t="s">
        <v>26</v>
      </c>
      <c r="G572" s="13" t="s">
        <v>63</v>
      </c>
      <c r="H572" s="13" t="s">
        <v>13</v>
      </c>
    </row>
    <row r="573" spans="1:8" x14ac:dyDescent="0.25">
      <c r="A573" s="13">
        <v>571</v>
      </c>
      <c r="B573" s="13" t="s">
        <v>1067</v>
      </c>
      <c r="C573" s="13" t="s">
        <v>1068</v>
      </c>
      <c r="D573" s="13" t="s">
        <v>10</v>
      </c>
      <c r="E573" s="13">
        <v>41</v>
      </c>
      <c r="F573" s="13" t="s">
        <v>26</v>
      </c>
      <c r="G573" s="13" t="s">
        <v>161</v>
      </c>
      <c r="H573" s="13" t="s">
        <v>13</v>
      </c>
    </row>
    <row r="574" spans="1:8" x14ac:dyDescent="0.25">
      <c r="A574" s="13">
        <v>572</v>
      </c>
      <c r="B574" s="13" t="s">
        <v>1069</v>
      </c>
      <c r="C574" s="13" t="s">
        <v>1070</v>
      </c>
      <c r="D574" s="13" t="s">
        <v>16</v>
      </c>
      <c r="E574" s="13">
        <v>23</v>
      </c>
      <c r="F574" s="13" t="s">
        <v>17</v>
      </c>
      <c r="G574" s="13" t="s">
        <v>118</v>
      </c>
      <c r="H574" s="13" t="s">
        <v>13</v>
      </c>
    </row>
    <row r="575" spans="1:8" x14ac:dyDescent="0.25">
      <c r="A575" s="13">
        <v>573</v>
      </c>
      <c r="B575" s="13" t="s">
        <v>1071</v>
      </c>
      <c r="C575" s="13" t="s">
        <v>1072</v>
      </c>
      <c r="D575" s="13" t="s">
        <v>10</v>
      </c>
      <c r="E575" s="13">
        <v>60</v>
      </c>
      <c r="F575" s="13" t="s">
        <v>11</v>
      </c>
      <c r="G575" s="13" t="s">
        <v>34</v>
      </c>
      <c r="H575" s="13" t="s">
        <v>35</v>
      </c>
    </row>
    <row r="576" spans="1:8" x14ac:dyDescent="0.25">
      <c r="A576" s="13">
        <v>574</v>
      </c>
      <c r="B576" s="13" t="s">
        <v>1073</v>
      </c>
      <c r="C576" s="13" t="s">
        <v>1074</v>
      </c>
      <c r="D576" s="13" t="s">
        <v>10</v>
      </c>
      <c r="E576" s="13">
        <v>46</v>
      </c>
      <c r="F576" s="13" t="s">
        <v>62</v>
      </c>
      <c r="G576" s="13" t="s">
        <v>52</v>
      </c>
      <c r="H576" s="13" t="s">
        <v>13</v>
      </c>
    </row>
    <row r="577" spans="1:8" x14ac:dyDescent="0.25">
      <c r="A577" s="13">
        <v>575</v>
      </c>
      <c r="B577" s="13" t="s">
        <v>1075</v>
      </c>
      <c r="C577" s="13" t="s">
        <v>1076</v>
      </c>
      <c r="D577" s="13" t="s">
        <v>10</v>
      </c>
      <c r="E577" s="13">
        <v>25</v>
      </c>
      <c r="F577" s="13" t="s">
        <v>26</v>
      </c>
      <c r="G577" s="13" t="s">
        <v>131</v>
      </c>
      <c r="H577" s="13" t="s">
        <v>132</v>
      </c>
    </row>
    <row r="578" spans="1:8" x14ac:dyDescent="0.25">
      <c r="A578" s="13">
        <v>576</v>
      </c>
      <c r="B578" s="13" t="s">
        <v>1077</v>
      </c>
      <c r="C578" s="13" t="s">
        <v>1078</v>
      </c>
      <c r="D578" s="13" t="s">
        <v>10</v>
      </c>
      <c r="E578" s="13">
        <v>56</v>
      </c>
      <c r="F578" s="13" t="s">
        <v>62</v>
      </c>
      <c r="G578" s="13" t="s">
        <v>79</v>
      </c>
      <c r="H578" s="13" t="s">
        <v>80</v>
      </c>
    </row>
    <row r="579" spans="1:8" x14ac:dyDescent="0.25">
      <c r="A579" s="13">
        <v>577</v>
      </c>
      <c r="B579" s="13" t="s">
        <v>1079</v>
      </c>
      <c r="C579" s="13" t="s">
        <v>1080</v>
      </c>
      <c r="D579" s="13" t="s">
        <v>10</v>
      </c>
      <c r="E579" s="13">
        <v>49</v>
      </c>
      <c r="F579" s="13" t="s">
        <v>11</v>
      </c>
      <c r="G579" s="13" t="s">
        <v>63</v>
      </c>
      <c r="H579" s="13" t="s">
        <v>13</v>
      </c>
    </row>
    <row r="580" spans="1:8" x14ac:dyDescent="0.25">
      <c r="A580" s="13">
        <v>578</v>
      </c>
      <c r="B580" s="13" t="s">
        <v>1081</v>
      </c>
      <c r="C580" s="13" t="s">
        <v>1082</v>
      </c>
      <c r="D580" s="13" t="s">
        <v>10</v>
      </c>
      <c r="E580" s="13">
        <v>56</v>
      </c>
      <c r="F580" s="13" t="s">
        <v>55</v>
      </c>
      <c r="G580" s="13" t="s">
        <v>12</v>
      </c>
      <c r="H580" s="13" t="s">
        <v>13</v>
      </c>
    </row>
    <row r="581" spans="1:8" x14ac:dyDescent="0.25">
      <c r="A581" s="13">
        <v>579</v>
      </c>
      <c r="B581" s="13" t="s">
        <v>1083</v>
      </c>
      <c r="C581" s="13" t="s">
        <v>1084</v>
      </c>
      <c r="D581" s="13" t="s">
        <v>16</v>
      </c>
      <c r="E581" s="13">
        <v>34</v>
      </c>
      <c r="F581" s="13" t="s">
        <v>91</v>
      </c>
      <c r="G581" s="13" t="s">
        <v>52</v>
      </c>
      <c r="H581" s="13" t="s">
        <v>13</v>
      </c>
    </row>
    <row r="582" spans="1:8" x14ac:dyDescent="0.25">
      <c r="A582" s="13">
        <v>580</v>
      </c>
      <c r="B582" s="13" t="s">
        <v>1085</v>
      </c>
      <c r="C582" s="13" t="s">
        <v>1086</v>
      </c>
      <c r="D582" s="13" t="s">
        <v>16</v>
      </c>
      <c r="E582" s="13">
        <v>39</v>
      </c>
      <c r="F582" s="13" t="s">
        <v>91</v>
      </c>
      <c r="G582" s="13" t="s">
        <v>52</v>
      </c>
      <c r="H582" s="13" t="s">
        <v>13</v>
      </c>
    </row>
    <row r="583" spans="1:8" x14ac:dyDescent="0.25">
      <c r="A583" s="13">
        <v>581</v>
      </c>
      <c r="B583" s="13" t="s">
        <v>1087</v>
      </c>
      <c r="C583" s="13" t="s">
        <v>1088</v>
      </c>
      <c r="D583" s="13" t="s">
        <v>10</v>
      </c>
      <c r="E583" s="13">
        <v>56</v>
      </c>
      <c r="F583" s="13" t="s">
        <v>91</v>
      </c>
      <c r="G583" s="13" t="s">
        <v>56</v>
      </c>
      <c r="H583" s="13" t="s">
        <v>13</v>
      </c>
    </row>
    <row r="584" spans="1:8" x14ac:dyDescent="0.25">
      <c r="A584" s="13">
        <v>582</v>
      </c>
      <c r="B584" s="13" t="s">
        <v>1089</v>
      </c>
      <c r="C584" s="13" t="s">
        <v>1090</v>
      </c>
      <c r="D584" s="13" t="s">
        <v>16</v>
      </c>
      <c r="E584" s="13">
        <v>40</v>
      </c>
      <c r="F584" s="13" t="s">
        <v>26</v>
      </c>
      <c r="G584" s="13" t="s">
        <v>97</v>
      </c>
      <c r="H584" s="13" t="s">
        <v>98</v>
      </c>
    </row>
    <row r="585" spans="1:8" x14ac:dyDescent="0.25">
      <c r="A585" s="13">
        <v>583</v>
      </c>
      <c r="B585" s="13" t="s">
        <v>1091</v>
      </c>
      <c r="C585" s="13" t="s">
        <v>1092</v>
      </c>
      <c r="D585" s="13" t="s">
        <v>16</v>
      </c>
      <c r="E585" s="13">
        <v>30</v>
      </c>
      <c r="F585" s="13" t="s">
        <v>91</v>
      </c>
      <c r="G585" s="13" t="s">
        <v>105</v>
      </c>
      <c r="H585" s="13" t="s">
        <v>13</v>
      </c>
    </row>
    <row r="586" spans="1:8" x14ac:dyDescent="0.25">
      <c r="A586" s="13">
        <v>584</v>
      </c>
      <c r="B586" s="13" t="s">
        <v>1093</v>
      </c>
      <c r="C586" s="13" t="s">
        <v>1094</v>
      </c>
      <c r="D586" s="13" t="s">
        <v>10</v>
      </c>
      <c r="E586" s="13">
        <v>45</v>
      </c>
      <c r="F586" s="13" t="s">
        <v>55</v>
      </c>
      <c r="G586" s="13" t="s">
        <v>22</v>
      </c>
      <c r="H586" s="13" t="s">
        <v>23</v>
      </c>
    </row>
    <row r="587" spans="1:8" x14ac:dyDescent="0.25">
      <c r="A587" s="13">
        <v>585</v>
      </c>
      <c r="B587" s="13" t="s">
        <v>1095</v>
      </c>
      <c r="C587" s="13" t="s">
        <v>1096</v>
      </c>
      <c r="D587" s="13" t="s">
        <v>16</v>
      </c>
      <c r="E587" s="13">
        <v>56</v>
      </c>
      <c r="F587" s="13" t="s">
        <v>17</v>
      </c>
      <c r="G587" s="13" t="s">
        <v>52</v>
      </c>
      <c r="H587" s="13" t="s">
        <v>13</v>
      </c>
    </row>
    <row r="588" spans="1:8" x14ac:dyDescent="0.25">
      <c r="A588" s="13">
        <v>586</v>
      </c>
      <c r="B588" s="13" t="s">
        <v>1097</v>
      </c>
      <c r="C588" s="13" t="s">
        <v>1098</v>
      </c>
      <c r="D588" s="13" t="s">
        <v>16</v>
      </c>
      <c r="E588" s="13">
        <v>59</v>
      </c>
      <c r="F588" s="13" t="s">
        <v>96</v>
      </c>
      <c r="G588" s="13" t="s">
        <v>40</v>
      </c>
      <c r="H588" s="13" t="s">
        <v>13</v>
      </c>
    </row>
    <row r="589" spans="1:8" x14ac:dyDescent="0.25">
      <c r="A589" s="13">
        <v>587</v>
      </c>
      <c r="B589" s="13" t="s">
        <v>1099</v>
      </c>
      <c r="C589" s="13" t="s">
        <v>1100</v>
      </c>
      <c r="D589" s="13" t="s">
        <v>10</v>
      </c>
      <c r="E589" s="13">
        <v>53</v>
      </c>
      <c r="F589" s="13" t="s">
        <v>55</v>
      </c>
      <c r="G589" s="13" t="s">
        <v>126</v>
      </c>
      <c r="H589" s="13" t="s">
        <v>80</v>
      </c>
    </row>
    <row r="590" spans="1:8" x14ac:dyDescent="0.25">
      <c r="A590" s="13">
        <v>588</v>
      </c>
      <c r="B590" s="13" t="s">
        <v>1101</v>
      </c>
      <c r="C590" s="13" t="s">
        <v>1102</v>
      </c>
      <c r="D590" s="13" t="s">
        <v>16</v>
      </c>
      <c r="E590" s="13">
        <v>58</v>
      </c>
      <c r="F590" s="13" t="s">
        <v>91</v>
      </c>
      <c r="G590" s="13" t="s">
        <v>22</v>
      </c>
      <c r="H590" s="13" t="s">
        <v>23</v>
      </c>
    </row>
    <row r="591" spans="1:8" x14ac:dyDescent="0.25">
      <c r="A591" s="13">
        <v>589</v>
      </c>
      <c r="B591" s="13" t="s">
        <v>1103</v>
      </c>
      <c r="C591" s="13" t="s">
        <v>1104</v>
      </c>
      <c r="D591" s="13" t="s">
        <v>16</v>
      </c>
      <c r="E591" s="13">
        <v>24</v>
      </c>
      <c r="F591" s="13" t="s">
        <v>21</v>
      </c>
      <c r="G591" s="13" t="s">
        <v>118</v>
      </c>
      <c r="H591" s="13" t="s">
        <v>13</v>
      </c>
    </row>
    <row r="592" spans="1:8" x14ac:dyDescent="0.25">
      <c r="A592" s="13">
        <v>590</v>
      </c>
      <c r="B592" s="13" t="s">
        <v>1105</v>
      </c>
      <c r="C592" s="13" t="s">
        <v>1106</v>
      </c>
      <c r="D592" s="13" t="s">
        <v>10</v>
      </c>
      <c r="E592" s="13">
        <v>38</v>
      </c>
      <c r="F592" s="13" t="s">
        <v>26</v>
      </c>
      <c r="G592" s="13" t="s">
        <v>40</v>
      </c>
      <c r="H592" s="13" t="s">
        <v>13</v>
      </c>
    </row>
    <row r="593" spans="1:8" x14ac:dyDescent="0.25">
      <c r="A593" s="13">
        <v>591</v>
      </c>
      <c r="B593" s="13" t="s">
        <v>1107</v>
      </c>
      <c r="C593" s="13" t="s">
        <v>1108</v>
      </c>
      <c r="D593" s="13" t="s">
        <v>16</v>
      </c>
      <c r="E593" s="13">
        <v>32</v>
      </c>
      <c r="F593" s="13" t="s">
        <v>21</v>
      </c>
      <c r="G593" s="13" t="s">
        <v>56</v>
      </c>
      <c r="H593" s="13" t="s">
        <v>13</v>
      </c>
    </row>
    <row r="594" spans="1:8" x14ac:dyDescent="0.25">
      <c r="A594" s="13">
        <v>592</v>
      </c>
      <c r="B594" s="13" t="s">
        <v>1109</v>
      </c>
      <c r="C594" s="13" t="s">
        <v>1110</v>
      </c>
      <c r="D594" s="13" t="s">
        <v>16</v>
      </c>
      <c r="E594" s="13">
        <v>31</v>
      </c>
      <c r="F594" s="13" t="s">
        <v>31</v>
      </c>
      <c r="G594" s="13" t="s">
        <v>161</v>
      </c>
      <c r="H594" s="13" t="s">
        <v>13</v>
      </c>
    </row>
    <row r="595" spans="1:8" x14ac:dyDescent="0.25">
      <c r="A595" s="13">
        <v>593</v>
      </c>
      <c r="B595" s="13" t="s">
        <v>1111</v>
      </c>
      <c r="C595" s="13" t="s">
        <v>1112</v>
      </c>
      <c r="D595" s="13" t="s">
        <v>10</v>
      </c>
      <c r="E595" s="13">
        <v>50</v>
      </c>
      <c r="F595" s="13" t="s">
        <v>91</v>
      </c>
      <c r="G595" s="13" t="s">
        <v>40</v>
      </c>
      <c r="H595" s="13" t="s">
        <v>13</v>
      </c>
    </row>
    <row r="596" spans="1:8" x14ac:dyDescent="0.25">
      <c r="A596" s="13">
        <v>594</v>
      </c>
      <c r="B596" s="13" t="s">
        <v>1113</v>
      </c>
      <c r="C596" s="13" t="s">
        <v>1114</v>
      </c>
      <c r="D596" s="13" t="s">
        <v>16</v>
      </c>
      <c r="E596" s="13">
        <v>26</v>
      </c>
      <c r="F596" s="13" t="s">
        <v>11</v>
      </c>
      <c r="G596" s="13" t="s">
        <v>131</v>
      </c>
      <c r="H596" s="13" t="s">
        <v>132</v>
      </c>
    </row>
    <row r="597" spans="1:8" x14ac:dyDescent="0.25">
      <c r="A597" s="13">
        <v>595</v>
      </c>
      <c r="B597" s="13" t="s">
        <v>1115</v>
      </c>
      <c r="C597" s="13" t="s">
        <v>1116</v>
      </c>
      <c r="D597" s="13" t="s">
        <v>16</v>
      </c>
      <c r="E597" s="13">
        <v>38</v>
      </c>
      <c r="F597" s="13" t="s">
        <v>31</v>
      </c>
      <c r="G597" s="13" t="s">
        <v>22</v>
      </c>
      <c r="H597" s="13" t="s">
        <v>23</v>
      </c>
    </row>
    <row r="598" spans="1:8" x14ac:dyDescent="0.25">
      <c r="A598" s="13">
        <v>596</v>
      </c>
      <c r="B598" s="13" t="s">
        <v>1117</v>
      </c>
      <c r="C598" s="13" t="s">
        <v>1118</v>
      </c>
      <c r="D598" s="13" t="s">
        <v>16</v>
      </c>
      <c r="E598" s="13">
        <v>28</v>
      </c>
      <c r="F598" s="13" t="s">
        <v>96</v>
      </c>
      <c r="G598" s="13" t="s">
        <v>131</v>
      </c>
      <c r="H598" s="13" t="s">
        <v>132</v>
      </c>
    </row>
    <row r="599" spans="1:8" x14ac:dyDescent="0.25">
      <c r="A599" s="13">
        <v>597</v>
      </c>
      <c r="B599" s="13" t="s">
        <v>1119</v>
      </c>
      <c r="C599" s="13" t="s">
        <v>1120</v>
      </c>
      <c r="D599" s="13" t="s">
        <v>10</v>
      </c>
      <c r="E599" s="13">
        <v>48</v>
      </c>
      <c r="F599" s="13" t="s">
        <v>17</v>
      </c>
      <c r="G599" s="13" t="s">
        <v>121</v>
      </c>
      <c r="H599" s="13" t="s">
        <v>13</v>
      </c>
    </row>
    <row r="600" spans="1:8" x14ac:dyDescent="0.25">
      <c r="A600" s="13">
        <v>598</v>
      </c>
      <c r="B600" s="13" t="s">
        <v>8</v>
      </c>
      <c r="C600" s="13" t="s">
        <v>1121</v>
      </c>
      <c r="D600" s="13" t="s">
        <v>10</v>
      </c>
      <c r="E600" s="13">
        <v>33</v>
      </c>
      <c r="F600" s="13" t="s">
        <v>26</v>
      </c>
      <c r="G600" s="13" t="s">
        <v>59</v>
      </c>
      <c r="H600" s="13" t="s">
        <v>13</v>
      </c>
    </row>
    <row r="601" spans="1:8" x14ac:dyDescent="0.25">
      <c r="A601" s="13">
        <v>599</v>
      </c>
      <c r="B601" s="13" t="s">
        <v>14</v>
      </c>
      <c r="C601" s="13" t="s">
        <v>1122</v>
      </c>
      <c r="D601" s="13" t="s">
        <v>10</v>
      </c>
      <c r="E601" s="13">
        <v>59</v>
      </c>
      <c r="F601" s="13" t="s">
        <v>11</v>
      </c>
      <c r="G601" s="13" t="s">
        <v>22</v>
      </c>
      <c r="H601" s="13" t="s">
        <v>23</v>
      </c>
    </row>
    <row r="602" spans="1:8" x14ac:dyDescent="0.25">
      <c r="A602" s="13">
        <v>600</v>
      </c>
      <c r="B602" s="13" t="s">
        <v>19</v>
      </c>
      <c r="C602" s="13" t="s">
        <v>1123</v>
      </c>
      <c r="D602" s="13" t="s">
        <v>10</v>
      </c>
      <c r="E602" s="13">
        <v>24</v>
      </c>
      <c r="F602" s="13" t="s">
        <v>62</v>
      </c>
      <c r="G602" s="13" t="s">
        <v>79</v>
      </c>
      <c r="H602" s="13" t="s">
        <v>80</v>
      </c>
    </row>
    <row r="603" spans="1:8" x14ac:dyDescent="0.25">
      <c r="A603" s="13">
        <v>601</v>
      </c>
      <c r="B603" s="13" t="s">
        <v>24</v>
      </c>
      <c r="C603" s="13" t="s">
        <v>1124</v>
      </c>
      <c r="D603" s="13" t="s">
        <v>10</v>
      </c>
      <c r="E603" s="13">
        <v>32</v>
      </c>
      <c r="F603" s="13" t="s">
        <v>26</v>
      </c>
      <c r="G603" s="13" t="s">
        <v>40</v>
      </c>
      <c r="H603" s="13" t="s">
        <v>13</v>
      </c>
    </row>
    <row r="604" spans="1:8" x14ac:dyDescent="0.25">
      <c r="A604" s="13">
        <v>602</v>
      </c>
      <c r="B604" s="13" t="s">
        <v>29</v>
      </c>
      <c r="C604" s="13" t="s">
        <v>1125</v>
      </c>
      <c r="D604" s="13" t="s">
        <v>16</v>
      </c>
      <c r="E604" s="13">
        <v>40</v>
      </c>
      <c r="F604" s="13" t="s">
        <v>11</v>
      </c>
      <c r="G604" s="13" t="s">
        <v>118</v>
      </c>
      <c r="H604" s="13" t="s">
        <v>13</v>
      </c>
    </row>
    <row r="605" spans="1:8" x14ac:dyDescent="0.25">
      <c r="A605" s="13">
        <v>603</v>
      </c>
      <c r="B605" s="13" t="s">
        <v>32</v>
      </c>
      <c r="C605" s="13" t="s">
        <v>1126</v>
      </c>
      <c r="D605" s="13" t="s">
        <v>16</v>
      </c>
      <c r="E605" s="13">
        <v>23</v>
      </c>
      <c r="F605" s="13" t="s">
        <v>45</v>
      </c>
      <c r="G605" s="13" t="s">
        <v>12</v>
      </c>
      <c r="H605" s="13" t="s">
        <v>13</v>
      </c>
    </row>
    <row r="606" spans="1:8" x14ac:dyDescent="0.25">
      <c r="A606" s="13">
        <v>604</v>
      </c>
      <c r="B606" s="13" t="s">
        <v>36</v>
      </c>
      <c r="C606" s="13" t="s">
        <v>1127</v>
      </c>
      <c r="D606" s="13" t="s">
        <v>10</v>
      </c>
      <c r="E606" s="13">
        <v>53</v>
      </c>
      <c r="F606" s="13" t="s">
        <v>21</v>
      </c>
      <c r="G606" s="13" t="s">
        <v>109</v>
      </c>
      <c r="H606" s="13" t="s">
        <v>13</v>
      </c>
    </row>
    <row r="607" spans="1:8" x14ac:dyDescent="0.25">
      <c r="A607" s="13">
        <v>605</v>
      </c>
      <c r="B607" s="13" t="s">
        <v>38</v>
      </c>
      <c r="C607" s="13" t="s">
        <v>1128</v>
      </c>
      <c r="D607" s="13" t="s">
        <v>16</v>
      </c>
      <c r="E607" s="13">
        <v>60</v>
      </c>
      <c r="F607" s="13" t="s">
        <v>11</v>
      </c>
      <c r="G607" s="13" t="s">
        <v>59</v>
      </c>
      <c r="H607" s="13" t="s">
        <v>13</v>
      </c>
    </row>
    <row r="608" spans="1:8" x14ac:dyDescent="0.25">
      <c r="A608" s="13">
        <v>606</v>
      </c>
      <c r="B608" s="13" t="s">
        <v>41</v>
      </c>
      <c r="C608" s="13" t="s">
        <v>1129</v>
      </c>
      <c r="D608" s="13" t="s">
        <v>16</v>
      </c>
      <c r="E608" s="13">
        <v>60</v>
      </c>
      <c r="F608" s="13" t="s">
        <v>11</v>
      </c>
      <c r="G608" s="13" t="s">
        <v>79</v>
      </c>
      <c r="H608" s="13" t="s">
        <v>80</v>
      </c>
    </row>
    <row r="609" spans="1:8" x14ac:dyDescent="0.25">
      <c r="A609" s="13">
        <v>607</v>
      </c>
      <c r="B609" s="13" t="s">
        <v>43</v>
      </c>
      <c r="C609" s="13" t="s">
        <v>1130</v>
      </c>
      <c r="D609" s="13" t="s">
        <v>10</v>
      </c>
      <c r="E609" s="13">
        <v>55</v>
      </c>
      <c r="F609" s="13" t="s">
        <v>17</v>
      </c>
      <c r="G609" s="13" t="s">
        <v>118</v>
      </c>
      <c r="H609" s="13" t="s">
        <v>13</v>
      </c>
    </row>
    <row r="610" spans="1:8" x14ac:dyDescent="0.25">
      <c r="A610" s="13">
        <v>608</v>
      </c>
      <c r="B610" s="13" t="s">
        <v>46</v>
      </c>
      <c r="C610" s="13" t="s">
        <v>1131</v>
      </c>
      <c r="D610" s="13" t="s">
        <v>16</v>
      </c>
      <c r="E610" s="13">
        <v>53</v>
      </c>
      <c r="F610" s="13" t="s">
        <v>45</v>
      </c>
      <c r="G610" s="13" t="s">
        <v>52</v>
      </c>
      <c r="H610" s="13" t="s">
        <v>13</v>
      </c>
    </row>
    <row r="611" spans="1:8" x14ac:dyDescent="0.25">
      <c r="A611" s="13">
        <v>609</v>
      </c>
      <c r="B611" s="13" t="s">
        <v>48</v>
      </c>
      <c r="C611" s="13" t="s">
        <v>1132</v>
      </c>
      <c r="D611" s="13" t="s">
        <v>16</v>
      </c>
      <c r="E611" s="13">
        <v>32</v>
      </c>
      <c r="F611" s="13" t="s">
        <v>31</v>
      </c>
      <c r="G611" s="13" t="s">
        <v>52</v>
      </c>
      <c r="H611" s="13" t="s">
        <v>13</v>
      </c>
    </row>
    <row r="612" spans="1:8" x14ac:dyDescent="0.25">
      <c r="A612" s="13">
        <v>610</v>
      </c>
      <c r="B612" s="13" t="s">
        <v>50</v>
      </c>
      <c r="C612" s="13" t="s">
        <v>1133</v>
      </c>
      <c r="D612" s="13" t="s">
        <v>16</v>
      </c>
      <c r="E612" s="13">
        <v>44</v>
      </c>
      <c r="F612" s="13" t="s">
        <v>96</v>
      </c>
      <c r="G612" s="13" t="s">
        <v>131</v>
      </c>
      <c r="H612" s="13" t="s">
        <v>132</v>
      </c>
    </row>
    <row r="613" spans="1:8" x14ac:dyDescent="0.25">
      <c r="A613" s="13">
        <v>611</v>
      </c>
      <c r="B613" s="13" t="s">
        <v>53</v>
      </c>
      <c r="C613" s="13" t="s">
        <v>1134</v>
      </c>
      <c r="D613" s="13" t="s">
        <v>10</v>
      </c>
      <c r="E613" s="13">
        <v>50</v>
      </c>
      <c r="F613" s="13" t="s">
        <v>31</v>
      </c>
      <c r="G613" s="13" t="s">
        <v>109</v>
      </c>
      <c r="H613" s="13" t="s">
        <v>13</v>
      </c>
    </row>
    <row r="614" spans="1:8" x14ac:dyDescent="0.25">
      <c r="A614" s="13">
        <v>612</v>
      </c>
      <c r="B614" s="13" t="s">
        <v>57</v>
      </c>
      <c r="C614" s="13" t="s">
        <v>1135</v>
      </c>
      <c r="D614" s="13" t="s">
        <v>10</v>
      </c>
      <c r="E614" s="13">
        <v>49</v>
      </c>
      <c r="F614" s="13" t="s">
        <v>96</v>
      </c>
      <c r="G614" s="13" t="s">
        <v>12</v>
      </c>
      <c r="H614" s="13" t="s">
        <v>13</v>
      </c>
    </row>
    <row r="615" spans="1:8" x14ac:dyDescent="0.25">
      <c r="A615" s="13">
        <v>613</v>
      </c>
      <c r="B615" s="13" t="s">
        <v>60</v>
      </c>
      <c r="C615" s="13" t="s">
        <v>1136</v>
      </c>
      <c r="D615" s="13" t="s">
        <v>10</v>
      </c>
      <c r="E615" s="13">
        <v>51</v>
      </c>
      <c r="F615" s="13" t="s">
        <v>21</v>
      </c>
      <c r="G615" s="13" t="s">
        <v>34</v>
      </c>
      <c r="H615" s="13" t="s">
        <v>35</v>
      </c>
    </row>
    <row r="616" spans="1:8" x14ac:dyDescent="0.25">
      <c r="A616" s="13">
        <v>614</v>
      </c>
      <c r="B616" s="13" t="s">
        <v>64</v>
      </c>
      <c r="C616" s="13" t="s">
        <v>1137</v>
      </c>
      <c r="D616" s="13" t="s">
        <v>16</v>
      </c>
      <c r="E616" s="13">
        <v>50</v>
      </c>
      <c r="F616" s="13" t="s">
        <v>11</v>
      </c>
      <c r="G616" s="13" t="s">
        <v>97</v>
      </c>
      <c r="H616" s="13" t="s">
        <v>98</v>
      </c>
    </row>
    <row r="617" spans="1:8" x14ac:dyDescent="0.25">
      <c r="A617" s="13">
        <v>615</v>
      </c>
      <c r="B617" s="13" t="s">
        <v>67</v>
      </c>
      <c r="C617" s="13" t="s">
        <v>1138</v>
      </c>
      <c r="D617" s="13" t="s">
        <v>10</v>
      </c>
      <c r="E617" s="13">
        <v>49</v>
      </c>
      <c r="F617" s="13" t="s">
        <v>45</v>
      </c>
      <c r="G617" s="13" t="s">
        <v>66</v>
      </c>
      <c r="H617" s="13" t="s">
        <v>13</v>
      </c>
    </row>
    <row r="618" spans="1:8" x14ac:dyDescent="0.25">
      <c r="A618" s="13">
        <v>616</v>
      </c>
      <c r="B618" s="13" t="s">
        <v>69</v>
      </c>
      <c r="C618" s="13" t="s">
        <v>1139</v>
      </c>
      <c r="D618" s="13" t="s">
        <v>16</v>
      </c>
      <c r="E618" s="13">
        <v>57</v>
      </c>
      <c r="F618" s="13" t="s">
        <v>21</v>
      </c>
      <c r="G618" s="13" t="s">
        <v>34</v>
      </c>
      <c r="H618" s="13" t="s">
        <v>35</v>
      </c>
    </row>
    <row r="619" spans="1:8" x14ac:dyDescent="0.25">
      <c r="A619" s="13">
        <v>617</v>
      </c>
      <c r="B619" s="13" t="s">
        <v>71</v>
      </c>
      <c r="C619" s="13" t="s">
        <v>1140</v>
      </c>
      <c r="D619" s="13" t="s">
        <v>10</v>
      </c>
      <c r="E619" s="13">
        <v>60</v>
      </c>
      <c r="F619" s="13" t="s">
        <v>62</v>
      </c>
      <c r="G619" s="13" t="s">
        <v>121</v>
      </c>
      <c r="H619" s="13" t="s">
        <v>13</v>
      </c>
    </row>
    <row r="620" spans="1:8" x14ac:dyDescent="0.25">
      <c r="A620" s="13">
        <v>618</v>
      </c>
      <c r="B620" s="13" t="s">
        <v>73</v>
      </c>
      <c r="C620" s="13" t="s">
        <v>1141</v>
      </c>
      <c r="D620" s="13" t="s">
        <v>10</v>
      </c>
      <c r="E620" s="13">
        <v>39</v>
      </c>
      <c r="F620" s="13" t="s">
        <v>21</v>
      </c>
      <c r="G620" s="13" t="s">
        <v>118</v>
      </c>
      <c r="H620" s="13" t="s">
        <v>13</v>
      </c>
    </row>
    <row r="621" spans="1:8" x14ac:dyDescent="0.25">
      <c r="A621" s="13">
        <v>619</v>
      </c>
      <c r="B621" s="13" t="s">
        <v>75</v>
      </c>
      <c r="C621" s="13" t="s">
        <v>1142</v>
      </c>
      <c r="D621" s="13" t="s">
        <v>16</v>
      </c>
      <c r="E621" s="13">
        <v>31</v>
      </c>
      <c r="F621" s="13" t="s">
        <v>45</v>
      </c>
      <c r="G621" s="13" t="s">
        <v>161</v>
      </c>
      <c r="H621" s="13" t="s">
        <v>13</v>
      </c>
    </row>
    <row r="622" spans="1:8" x14ac:dyDescent="0.25">
      <c r="A622" s="13">
        <v>620</v>
      </c>
      <c r="B622" s="13" t="s">
        <v>77</v>
      </c>
      <c r="C622" s="13" t="s">
        <v>1143</v>
      </c>
      <c r="D622" s="13" t="s">
        <v>10</v>
      </c>
      <c r="E622" s="13">
        <v>43</v>
      </c>
      <c r="F622" s="13" t="s">
        <v>17</v>
      </c>
      <c r="G622" s="13" t="s">
        <v>66</v>
      </c>
      <c r="H622" s="13" t="s">
        <v>13</v>
      </c>
    </row>
    <row r="623" spans="1:8" x14ac:dyDescent="0.25">
      <c r="A623" s="13">
        <v>621</v>
      </c>
      <c r="B623" s="13" t="s">
        <v>81</v>
      </c>
      <c r="C623" s="13" t="s">
        <v>1144</v>
      </c>
      <c r="D623" s="13" t="s">
        <v>16</v>
      </c>
      <c r="E623" s="13">
        <v>30</v>
      </c>
      <c r="F623" s="13" t="s">
        <v>96</v>
      </c>
      <c r="G623" s="13" t="s">
        <v>105</v>
      </c>
      <c r="H623" s="13" t="s">
        <v>13</v>
      </c>
    </row>
    <row r="624" spans="1:8" x14ac:dyDescent="0.25">
      <c r="A624" s="13">
        <v>622</v>
      </c>
      <c r="B624" s="13" t="s">
        <v>83</v>
      </c>
      <c r="C624" s="13" t="s">
        <v>1145</v>
      </c>
      <c r="D624" s="13" t="s">
        <v>16</v>
      </c>
      <c r="E624" s="13">
        <v>54</v>
      </c>
      <c r="F624" s="13" t="s">
        <v>91</v>
      </c>
      <c r="G624" s="13" t="s">
        <v>118</v>
      </c>
      <c r="H624" s="13" t="s">
        <v>13</v>
      </c>
    </row>
    <row r="625" spans="1:8" x14ac:dyDescent="0.25">
      <c r="A625" s="13">
        <v>623</v>
      </c>
      <c r="B625" s="13" t="s">
        <v>85</v>
      </c>
      <c r="C625" s="13" t="s">
        <v>1146</v>
      </c>
      <c r="D625" s="13" t="s">
        <v>10</v>
      </c>
      <c r="E625" s="13">
        <v>54</v>
      </c>
      <c r="F625" s="13" t="s">
        <v>96</v>
      </c>
      <c r="G625" s="13" t="s">
        <v>34</v>
      </c>
      <c r="H625" s="13" t="s">
        <v>35</v>
      </c>
    </row>
    <row r="626" spans="1:8" x14ac:dyDescent="0.25">
      <c r="A626" s="13">
        <v>624</v>
      </c>
      <c r="B626" s="13" t="s">
        <v>87</v>
      </c>
      <c r="C626" s="13" t="s">
        <v>1147</v>
      </c>
      <c r="D626" s="13" t="s">
        <v>16</v>
      </c>
      <c r="E626" s="13">
        <v>31</v>
      </c>
      <c r="F626" s="13" t="s">
        <v>55</v>
      </c>
      <c r="G626" s="13" t="s">
        <v>118</v>
      </c>
      <c r="H626" s="13" t="s">
        <v>13</v>
      </c>
    </row>
    <row r="627" spans="1:8" x14ac:dyDescent="0.25">
      <c r="A627" s="13">
        <v>625</v>
      </c>
      <c r="B627" s="13" t="s">
        <v>89</v>
      </c>
      <c r="C627" s="13" t="s">
        <v>1148</v>
      </c>
      <c r="D627" s="13" t="s">
        <v>10</v>
      </c>
      <c r="E627" s="13">
        <v>55</v>
      </c>
      <c r="F627" s="13" t="s">
        <v>11</v>
      </c>
      <c r="G627" s="13" t="s">
        <v>56</v>
      </c>
      <c r="H627" s="13" t="s">
        <v>13</v>
      </c>
    </row>
    <row r="628" spans="1:8" x14ac:dyDescent="0.25">
      <c r="A628" s="13">
        <v>626</v>
      </c>
      <c r="B628" s="13" t="s">
        <v>92</v>
      </c>
      <c r="C628" s="13" t="s">
        <v>1149</v>
      </c>
      <c r="D628" s="13" t="s">
        <v>16</v>
      </c>
      <c r="E628" s="13">
        <v>34</v>
      </c>
      <c r="F628" s="13" t="s">
        <v>26</v>
      </c>
      <c r="G628" s="13" t="s">
        <v>18</v>
      </c>
      <c r="H628" s="13" t="s">
        <v>13</v>
      </c>
    </row>
    <row r="629" spans="1:8" x14ac:dyDescent="0.25">
      <c r="A629" s="13">
        <v>627</v>
      </c>
      <c r="B629" s="13" t="s">
        <v>94</v>
      </c>
      <c r="C629" s="13" t="s">
        <v>1150</v>
      </c>
      <c r="D629" s="13" t="s">
        <v>16</v>
      </c>
      <c r="E629" s="13">
        <v>45</v>
      </c>
      <c r="F629" s="13" t="s">
        <v>17</v>
      </c>
      <c r="G629" s="13" t="s">
        <v>105</v>
      </c>
      <c r="H629" s="13" t="s">
        <v>13</v>
      </c>
    </row>
    <row r="630" spans="1:8" x14ac:dyDescent="0.25">
      <c r="A630" s="13">
        <v>628</v>
      </c>
      <c r="B630" s="13" t="s">
        <v>99</v>
      </c>
      <c r="C630" s="13" t="s">
        <v>1151</v>
      </c>
      <c r="D630" s="13" t="s">
        <v>10</v>
      </c>
      <c r="E630" s="13">
        <v>32</v>
      </c>
      <c r="F630" s="13" t="s">
        <v>96</v>
      </c>
      <c r="G630" s="13" t="s">
        <v>66</v>
      </c>
      <c r="H630" s="13" t="s">
        <v>13</v>
      </c>
    </row>
    <row r="631" spans="1:8" x14ac:dyDescent="0.25">
      <c r="A631" s="13">
        <v>629</v>
      </c>
      <c r="B631" s="13" t="s">
        <v>101</v>
      </c>
      <c r="C631" s="13" t="s">
        <v>1152</v>
      </c>
      <c r="D631" s="13" t="s">
        <v>16</v>
      </c>
      <c r="E631" s="13">
        <v>23</v>
      </c>
      <c r="F631" s="13" t="s">
        <v>55</v>
      </c>
      <c r="G631" s="13" t="s">
        <v>27</v>
      </c>
      <c r="H631" s="13" t="s">
        <v>28</v>
      </c>
    </row>
    <row r="632" spans="1:8" x14ac:dyDescent="0.25">
      <c r="A632" s="13">
        <v>630</v>
      </c>
      <c r="B632" s="13" t="s">
        <v>103</v>
      </c>
      <c r="C632" s="13" t="s">
        <v>1153</v>
      </c>
      <c r="D632" s="13" t="s">
        <v>10</v>
      </c>
      <c r="E632" s="13">
        <v>52</v>
      </c>
      <c r="F632" s="13" t="s">
        <v>26</v>
      </c>
      <c r="G632" s="13" t="s">
        <v>97</v>
      </c>
      <c r="H632" s="13" t="s">
        <v>98</v>
      </c>
    </row>
    <row r="633" spans="1:8" x14ac:dyDescent="0.25">
      <c r="A633" s="13">
        <v>631</v>
      </c>
      <c r="B633" s="13" t="s">
        <v>106</v>
      </c>
      <c r="C633" s="13" t="s">
        <v>1154</v>
      </c>
      <c r="D633" s="13" t="s">
        <v>16</v>
      </c>
      <c r="E633" s="13">
        <v>40</v>
      </c>
      <c r="F633" s="13" t="s">
        <v>11</v>
      </c>
      <c r="G633" s="13" t="s">
        <v>52</v>
      </c>
      <c r="H633" s="13" t="s">
        <v>13</v>
      </c>
    </row>
    <row r="634" spans="1:8" x14ac:dyDescent="0.25">
      <c r="A634" s="13">
        <v>632</v>
      </c>
      <c r="B634" s="13" t="s">
        <v>64</v>
      </c>
      <c r="C634" s="13" t="s">
        <v>1155</v>
      </c>
      <c r="D634" s="13" t="s">
        <v>16</v>
      </c>
      <c r="E634" s="13">
        <v>34</v>
      </c>
      <c r="F634" s="13" t="s">
        <v>45</v>
      </c>
      <c r="G634" s="13" t="s">
        <v>56</v>
      </c>
      <c r="H634" s="13" t="s">
        <v>13</v>
      </c>
    </row>
    <row r="635" spans="1:8" x14ac:dyDescent="0.25">
      <c r="A635" s="13">
        <v>633</v>
      </c>
      <c r="B635" s="13" t="s">
        <v>110</v>
      </c>
      <c r="C635" s="13" t="s">
        <v>1156</v>
      </c>
      <c r="D635" s="13" t="s">
        <v>16</v>
      </c>
      <c r="E635" s="13">
        <v>47</v>
      </c>
      <c r="F635" s="13" t="s">
        <v>31</v>
      </c>
      <c r="G635" s="13" t="s">
        <v>66</v>
      </c>
      <c r="H635" s="13" t="s">
        <v>13</v>
      </c>
    </row>
    <row r="636" spans="1:8" x14ac:dyDescent="0.25">
      <c r="A636" s="13">
        <v>634</v>
      </c>
      <c r="B636" s="13" t="s">
        <v>112</v>
      </c>
      <c r="C636" s="13" t="s">
        <v>1157</v>
      </c>
      <c r="D636" s="13" t="s">
        <v>10</v>
      </c>
      <c r="E636" s="13">
        <v>29</v>
      </c>
      <c r="F636" s="13" t="s">
        <v>11</v>
      </c>
      <c r="G636" s="13" t="s">
        <v>126</v>
      </c>
      <c r="H636" s="13" t="s">
        <v>80</v>
      </c>
    </row>
    <row r="637" spans="1:8" x14ac:dyDescent="0.25">
      <c r="A637" s="13">
        <v>635</v>
      </c>
      <c r="B637" s="13" t="s">
        <v>114</v>
      </c>
      <c r="C637" s="13" t="s">
        <v>1158</v>
      </c>
      <c r="D637" s="13" t="s">
        <v>16</v>
      </c>
      <c r="E637" s="13">
        <v>60</v>
      </c>
      <c r="F637" s="13" t="s">
        <v>62</v>
      </c>
      <c r="G637" s="13" t="s">
        <v>79</v>
      </c>
      <c r="H637" s="13" t="s">
        <v>80</v>
      </c>
    </row>
    <row r="638" spans="1:8" x14ac:dyDescent="0.25">
      <c r="A638" s="13">
        <v>636</v>
      </c>
      <c r="B638" s="13" t="s">
        <v>116</v>
      </c>
      <c r="C638" s="13" t="s">
        <v>1159</v>
      </c>
      <c r="D638" s="13" t="s">
        <v>16</v>
      </c>
      <c r="E638" s="13">
        <v>44</v>
      </c>
      <c r="F638" s="13" t="s">
        <v>55</v>
      </c>
      <c r="G638" s="13" t="s">
        <v>56</v>
      </c>
      <c r="H638" s="13" t="s">
        <v>13</v>
      </c>
    </row>
    <row r="639" spans="1:8" x14ac:dyDescent="0.25">
      <c r="A639" s="13">
        <v>637</v>
      </c>
      <c r="B639" s="13" t="s">
        <v>119</v>
      </c>
      <c r="C639" s="13" t="s">
        <v>1160</v>
      </c>
      <c r="D639" s="13" t="s">
        <v>10</v>
      </c>
      <c r="E639" s="13">
        <v>55</v>
      </c>
      <c r="F639" s="13" t="s">
        <v>55</v>
      </c>
      <c r="G639" s="13" t="s">
        <v>18</v>
      </c>
      <c r="H639" s="13" t="s">
        <v>13</v>
      </c>
    </row>
    <row r="640" spans="1:8" x14ac:dyDescent="0.25">
      <c r="A640" s="13">
        <v>638</v>
      </c>
      <c r="B640" s="13" t="s">
        <v>122</v>
      </c>
      <c r="C640" s="13" t="s">
        <v>1161</v>
      </c>
      <c r="D640" s="13" t="s">
        <v>16</v>
      </c>
      <c r="E640" s="13">
        <v>21</v>
      </c>
      <c r="F640" s="13" t="s">
        <v>11</v>
      </c>
      <c r="G640" s="13" t="s">
        <v>40</v>
      </c>
      <c r="H640" s="13" t="s">
        <v>13</v>
      </c>
    </row>
    <row r="641" spans="1:8" x14ac:dyDescent="0.25">
      <c r="A641" s="13">
        <v>639</v>
      </c>
      <c r="B641" s="13" t="s">
        <v>124</v>
      </c>
      <c r="C641" s="13" t="s">
        <v>1162</v>
      </c>
      <c r="D641" s="13" t="s">
        <v>16</v>
      </c>
      <c r="E641" s="13">
        <v>34</v>
      </c>
      <c r="F641" s="13" t="s">
        <v>45</v>
      </c>
      <c r="G641" s="13" t="s">
        <v>131</v>
      </c>
      <c r="H641" s="13" t="s">
        <v>132</v>
      </c>
    </row>
    <row r="642" spans="1:8" x14ac:dyDescent="0.25">
      <c r="A642" s="13">
        <v>640</v>
      </c>
      <c r="B642" s="13" t="s">
        <v>127</v>
      </c>
      <c r="C642" s="13" t="s">
        <v>1163</v>
      </c>
      <c r="D642" s="13" t="s">
        <v>10</v>
      </c>
      <c r="E642" s="13">
        <v>24</v>
      </c>
      <c r="F642" s="13" t="s">
        <v>26</v>
      </c>
      <c r="G642" s="13" t="s">
        <v>118</v>
      </c>
      <c r="H642" s="13" t="s">
        <v>13</v>
      </c>
    </row>
    <row r="643" spans="1:8" x14ac:dyDescent="0.25">
      <c r="A643" s="13">
        <v>641</v>
      </c>
      <c r="B643" s="13" t="s">
        <v>129</v>
      </c>
      <c r="C643" s="13" t="s">
        <v>1164</v>
      </c>
      <c r="D643" s="13" t="s">
        <v>16</v>
      </c>
      <c r="E643" s="13">
        <v>49</v>
      </c>
      <c r="F643" s="13" t="s">
        <v>45</v>
      </c>
      <c r="G643" s="13" t="s">
        <v>126</v>
      </c>
      <c r="H643" s="13" t="s">
        <v>80</v>
      </c>
    </row>
    <row r="644" spans="1:8" x14ac:dyDescent="0.25">
      <c r="A644" s="13">
        <v>642</v>
      </c>
      <c r="B644" s="13" t="s">
        <v>133</v>
      </c>
      <c r="C644" s="13" t="s">
        <v>1165</v>
      </c>
      <c r="D644" s="13" t="s">
        <v>10</v>
      </c>
      <c r="E644" s="13">
        <v>51</v>
      </c>
      <c r="F644" s="13" t="s">
        <v>31</v>
      </c>
      <c r="G644" s="13" t="s">
        <v>121</v>
      </c>
      <c r="H644" s="13" t="s">
        <v>13</v>
      </c>
    </row>
    <row r="645" spans="1:8" x14ac:dyDescent="0.25">
      <c r="A645" s="13">
        <v>643</v>
      </c>
      <c r="B645" s="13" t="s">
        <v>135</v>
      </c>
      <c r="C645" s="13" t="s">
        <v>1166</v>
      </c>
      <c r="D645" s="13" t="s">
        <v>16</v>
      </c>
      <c r="E645" s="13">
        <v>56</v>
      </c>
      <c r="F645" s="13" t="s">
        <v>17</v>
      </c>
      <c r="G645" s="13" t="s">
        <v>59</v>
      </c>
      <c r="H645" s="13" t="s">
        <v>13</v>
      </c>
    </row>
    <row r="646" spans="1:8" x14ac:dyDescent="0.25">
      <c r="A646" s="13">
        <v>644</v>
      </c>
      <c r="B646" s="13" t="s">
        <v>137</v>
      </c>
      <c r="C646" s="13" t="s">
        <v>1167</v>
      </c>
      <c r="D646" s="13" t="s">
        <v>10</v>
      </c>
      <c r="E646" s="13">
        <v>45</v>
      </c>
      <c r="F646" s="13" t="s">
        <v>62</v>
      </c>
      <c r="G646" s="13" t="s">
        <v>27</v>
      </c>
      <c r="H646" s="13" t="s">
        <v>28</v>
      </c>
    </row>
    <row r="647" spans="1:8" x14ac:dyDescent="0.25">
      <c r="A647" s="13">
        <v>645</v>
      </c>
      <c r="B647" s="13" t="s">
        <v>139</v>
      </c>
      <c r="C647" s="13" t="s">
        <v>1168</v>
      </c>
      <c r="D647" s="13" t="s">
        <v>10</v>
      </c>
      <c r="E647" s="13">
        <v>22</v>
      </c>
      <c r="F647" s="13" t="s">
        <v>62</v>
      </c>
      <c r="G647" s="13" t="s">
        <v>66</v>
      </c>
      <c r="H647" s="13" t="s">
        <v>13</v>
      </c>
    </row>
    <row r="648" spans="1:8" x14ac:dyDescent="0.25">
      <c r="A648" s="13">
        <v>646</v>
      </c>
      <c r="B648" s="13" t="s">
        <v>141</v>
      </c>
      <c r="C648" s="13" t="s">
        <v>1169</v>
      </c>
      <c r="D648" s="13" t="s">
        <v>16</v>
      </c>
      <c r="E648" s="13">
        <v>56</v>
      </c>
      <c r="F648" s="13" t="s">
        <v>62</v>
      </c>
      <c r="G648" s="13" t="s">
        <v>40</v>
      </c>
      <c r="H648" s="13" t="s">
        <v>13</v>
      </c>
    </row>
    <row r="649" spans="1:8" x14ac:dyDescent="0.25">
      <c r="A649" s="13">
        <v>647</v>
      </c>
      <c r="B649" s="13" t="s">
        <v>143</v>
      </c>
      <c r="C649" s="13" t="s">
        <v>1170</v>
      </c>
      <c r="D649" s="13" t="s">
        <v>10</v>
      </c>
      <c r="E649" s="13">
        <v>33</v>
      </c>
      <c r="F649" s="13" t="s">
        <v>62</v>
      </c>
      <c r="G649" s="13" t="s">
        <v>126</v>
      </c>
      <c r="H649" s="13" t="s">
        <v>80</v>
      </c>
    </row>
    <row r="650" spans="1:8" x14ac:dyDescent="0.25">
      <c r="A650" s="13">
        <v>648</v>
      </c>
      <c r="B650" s="13" t="s">
        <v>145</v>
      </c>
      <c r="C650" s="13" t="s">
        <v>1171</v>
      </c>
      <c r="D650" s="13" t="s">
        <v>10</v>
      </c>
      <c r="E650" s="13">
        <v>30</v>
      </c>
      <c r="F650" s="13" t="s">
        <v>91</v>
      </c>
      <c r="G650" s="13" t="s">
        <v>18</v>
      </c>
      <c r="H650" s="13" t="s">
        <v>13</v>
      </c>
    </row>
    <row r="651" spans="1:8" x14ac:dyDescent="0.25">
      <c r="A651" s="13">
        <v>649</v>
      </c>
      <c r="B651" s="13" t="s">
        <v>147</v>
      </c>
      <c r="C651" s="13" t="s">
        <v>1172</v>
      </c>
      <c r="D651" s="13" t="s">
        <v>16</v>
      </c>
      <c r="E651" s="13">
        <v>46</v>
      </c>
      <c r="F651" s="13" t="s">
        <v>11</v>
      </c>
      <c r="G651" s="13" t="s">
        <v>118</v>
      </c>
      <c r="H651" s="13" t="s">
        <v>13</v>
      </c>
    </row>
    <row r="652" spans="1:8" x14ac:dyDescent="0.25">
      <c r="A652" s="13">
        <v>650</v>
      </c>
      <c r="B652" s="13" t="s">
        <v>149</v>
      </c>
      <c r="C652" s="13" t="s">
        <v>1173</v>
      </c>
      <c r="D652" s="13" t="s">
        <v>10</v>
      </c>
      <c r="E652" s="13">
        <v>27</v>
      </c>
      <c r="F652" s="13" t="s">
        <v>45</v>
      </c>
      <c r="G652" s="13" t="s">
        <v>52</v>
      </c>
      <c r="H652" s="13" t="s">
        <v>13</v>
      </c>
    </row>
    <row r="653" spans="1:8" x14ac:dyDescent="0.25">
      <c r="A653" s="13">
        <v>651</v>
      </c>
      <c r="B653" s="13" t="s">
        <v>151</v>
      </c>
      <c r="C653" s="13" t="s">
        <v>1174</v>
      </c>
      <c r="D653" s="13" t="s">
        <v>16</v>
      </c>
      <c r="E653" s="13">
        <v>39</v>
      </c>
      <c r="F653" s="13" t="s">
        <v>17</v>
      </c>
      <c r="G653" s="13" t="s">
        <v>109</v>
      </c>
      <c r="H653" s="13" t="s">
        <v>13</v>
      </c>
    </row>
    <row r="654" spans="1:8" x14ac:dyDescent="0.25">
      <c r="A654" s="13">
        <v>652</v>
      </c>
      <c r="B654" s="13" t="s">
        <v>153</v>
      </c>
      <c r="C654" s="13" t="s">
        <v>1175</v>
      </c>
      <c r="D654" s="13" t="s">
        <v>10</v>
      </c>
      <c r="E654" s="13">
        <v>36</v>
      </c>
      <c r="F654" s="13" t="s">
        <v>62</v>
      </c>
      <c r="G654" s="13" t="s">
        <v>118</v>
      </c>
      <c r="H654" s="13" t="s">
        <v>13</v>
      </c>
    </row>
    <row r="655" spans="1:8" x14ac:dyDescent="0.25">
      <c r="A655" s="13">
        <v>653</v>
      </c>
      <c r="B655" s="13" t="s">
        <v>155</v>
      </c>
      <c r="C655" s="13" t="s">
        <v>1176</v>
      </c>
      <c r="D655" s="13" t="s">
        <v>10</v>
      </c>
      <c r="E655" s="13">
        <v>32</v>
      </c>
      <c r="F655" s="13" t="s">
        <v>21</v>
      </c>
      <c r="G655" s="13" t="s">
        <v>12</v>
      </c>
      <c r="H655" s="13" t="s">
        <v>13</v>
      </c>
    </row>
    <row r="656" spans="1:8" x14ac:dyDescent="0.25">
      <c r="A656" s="13">
        <v>654</v>
      </c>
      <c r="B656" s="13" t="s">
        <v>157</v>
      </c>
      <c r="C656" s="13" t="s">
        <v>1177</v>
      </c>
      <c r="D656" s="13" t="s">
        <v>16</v>
      </c>
      <c r="E656" s="13">
        <v>53</v>
      </c>
      <c r="F656" s="13" t="s">
        <v>45</v>
      </c>
      <c r="G656" s="13" t="s">
        <v>56</v>
      </c>
      <c r="H656" s="13" t="s">
        <v>13</v>
      </c>
    </row>
    <row r="657" spans="1:8" x14ac:dyDescent="0.25">
      <c r="A657" s="13">
        <v>655</v>
      </c>
      <c r="B657" s="13" t="s">
        <v>159</v>
      </c>
      <c r="C657" s="13" t="s">
        <v>1178</v>
      </c>
      <c r="D657" s="13" t="s">
        <v>16</v>
      </c>
      <c r="E657" s="13">
        <v>49</v>
      </c>
      <c r="F657" s="13" t="s">
        <v>62</v>
      </c>
      <c r="G657" s="13" t="s">
        <v>105</v>
      </c>
      <c r="H657" s="13" t="s">
        <v>13</v>
      </c>
    </row>
    <row r="658" spans="1:8" x14ac:dyDescent="0.25">
      <c r="A658" s="13">
        <v>656</v>
      </c>
      <c r="B658" s="13" t="s">
        <v>162</v>
      </c>
      <c r="C658" s="13" t="s">
        <v>1179</v>
      </c>
      <c r="D658" s="13" t="s">
        <v>10</v>
      </c>
      <c r="E658" s="13">
        <v>40</v>
      </c>
      <c r="F658" s="13" t="s">
        <v>11</v>
      </c>
      <c r="G658" s="13" t="s">
        <v>126</v>
      </c>
      <c r="H658" s="13" t="s">
        <v>80</v>
      </c>
    </row>
    <row r="659" spans="1:8" x14ac:dyDescent="0.25">
      <c r="A659" s="13">
        <v>657</v>
      </c>
      <c r="B659" s="13" t="s">
        <v>164</v>
      </c>
      <c r="C659" s="13" t="s">
        <v>1180</v>
      </c>
      <c r="D659" s="13" t="s">
        <v>16</v>
      </c>
      <c r="E659" s="13">
        <v>55</v>
      </c>
      <c r="F659" s="13" t="s">
        <v>96</v>
      </c>
      <c r="G659" s="13" t="s">
        <v>97</v>
      </c>
      <c r="H659" s="13" t="s">
        <v>98</v>
      </c>
    </row>
    <row r="660" spans="1:8" x14ac:dyDescent="0.25">
      <c r="A660" s="13">
        <v>658</v>
      </c>
      <c r="B660" s="13" t="s">
        <v>166</v>
      </c>
      <c r="C660" s="13" t="s">
        <v>1181</v>
      </c>
      <c r="D660" s="13" t="s">
        <v>16</v>
      </c>
      <c r="E660" s="13">
        <v>51</v>
      </c>
      <c r="F660" s="13" t="s">
        <v>31</v>
      </c>
      <c r="G660" s="13" t="s">
        <v>18</v>
      </c>
      <c r="H660" s="13" t="s">
        <v>13</v>
      </c>
    </row>
    <row r="661" spans="1:8" x14ac:dyDescent="0.25">
      <c r="A661" s="13">
        <v>659</v>
      </c>
      <c r="B661" s="13" t="s">
        <v>168</v>
      </c>
      <c r="C661" s="13" t="s">
        <v>1182</v>
      </c>
      <c r="D661" s="13" t="s">
        <v>10</v>
      </c>
      <c r="E661" s="13">
        <v>53</v>
      </c>
      <c r="F661" s="13" t="s">
        <v>31</v>
      </c>
      <c r="G661" s="13" t="s">
        <v>131</v>
      </c>
      <c r="H661" s="13" t="s">
        <v>132</v>
      </c>
    </row>
    <row r="662" spans="1:8" x14ac:dyDescent="0.25">
      <c r="A662" s="13">
        <v>660</v>
      </c>
      <c r="B662" s="13" t="s">
        <v>170</v>
      </c>
      <c r="C662" s="13" t="s">
        <v>1183</v>
      </c>
      <c r="D662" s="13" t="s">
        <v>16</v>
      </c>
      <c r="E662" s="13">
        <v>56</v>
      </c>
      <c r="F662" s="13" t="s">
        <v>62</v>
      </c>
      <c r="G662" s="13" t="s">
        <v>161</v>
      </c>
      <c r="H662" s="13" t="s">
        <v>13</v>
      </c>
    </row>
    <row r="663" spans="1:8" x14ac:dyDescent="0.25">
      <c r="A663" s="13">
        <v>661</v>
      </c>
      <c r="B663" s="13" t="s">
        <v>172</v>
      </c>
      <c r="C663" s="13" t="s">
        <v>1184</v>
      </c>
      <c r="D663" s="13" t="s">
        <v>10</v>
      </c>
      <c r="E663" s="13">
        <v>33</v>
      </c>
      <c r="F663" s="13" t="s">
        <v>21</v>
      </c>
      <c r="G663" s="13" t="s">
        <v>18</v>
      </c>
      <c r="H663" s="13" t="s">
        <v>13</v>
      </c>
    </row>
    <row r="664" spans="1:8" x14ac:dyDescent="0.25">
      <c r="A664" s="13">
        <v>662</v>
      </c>
      <c r="B664" s="13" t="s">
        <v>174</v>
      </c>
      <c r="C664" s="13" t="s">
        <v>1185</v>
      </c>
      <c r="D664" s="13" t="s">
        <v>16</v>
      </c>
      <c r="E664" s="13">
        <v>36</v>
      </c>
      <c r="F664" s="13" t="s">
        <v>55</v>
      </c>
      <c r="G664" s="13" t="s">
        <v>79</v>
      </c>
      <c r="H664" s="13" t="s">
        <v>80</v>
      </c>
    </row>
    <row r="665" spans="1:8" x14ac:dyDescent="0.25">
      <c r="A665" s="13">
        <v>663</v>
      </c>
      <c r="B665" s="13" t="s">
        <v>176</v>
      </c>
      <c r="C665" s="13" t="s">
        <v>1186</v>
      </c>
      <c r="D665" s="13" t="s">
        <v>10</v>
      </c>
      <c r="E665" s="13">
        <v>31</v>
      </c>
      <c r="F665" s="13" t="s">
        <v>45</v>
      </c>
      <c r="G665" s="13" t="s">
        <v>66</v>
      </c>
      <c r="H665" s="13" t="s">
        <v>13</v>
      </c>
    </row>
    <row r="666" spans="1:8" x14ac:dyDescent="0.25">
      <c r="A666" s="13">
        <v>664</v>
      </c>
      <c r="B666" s="13" t="s">
        <v>178</v>
      </c>
      <c r="C666" s="13" t="s">
        <v>1187</v>
      </c>
      <c r="D666" s="13" t="s">
        <v>10</v>
      </c>
      <c r="E666" s="13">
        <v>42</v>
      </c>
      <c r="F666" s="13" t="s">
        <v>96</v>
      </c>
      <c r="G666" s="13" t="s">
        <v>27</v>
      </c>
      <c r="H666" s="13" t="s">
        <v>28</v>
      </c>
    </row>
    <row r="667" spans="1:8" x14ac:dyDescent="0.25">
      <c r="A667" s="13">
        <v>665</v>
      </c>
      <c r="B667" s="13" t="s">
        <v>180</v>
      </c>
      <c r="C667" s="13" t="s">
        <v>1188</v>
      </c>
      <c r="D667" s="13" t="s">
        <v>16</v>
      </c>
      <c r="E667" s="13">
        <v>34</v>
      </c>
      <c r="F667" s="13" t="s">
        <v>26</v>
      </c>
      <c r="G667" s="13" t="s">
        <v>18</v>
      </c>
      <c r="H667" s="13" t="s">
        <v>13</v>
      </c>
    </row>
    <row r="668" spans="1:8" x14ac:dyDescent="0.25">
      <c r="A668" s="13">
        <v>666</v>
      </c>
      <c r="B668" s="13" t="s">
        <v>182</v>
      </c>
      <c r="C668" s="13" t="s">
        <v>1189</v>
      </c>
      <c r="D668" s="13" t="s">
        <v>10</v>
      </c>
      <c r="E668" s="13">
        <v>40</v>
      </c>
      <c r="F668" s="13" t="s">
        <v>31</v>
      </c>
      <c r="G668" s="13" t="s">
        <v>109</v>
      </c>
      <c r="H668" s="13" t="s">
        <v>13</v>
      </c>
    </row>
    <row r="669" spans="1:8" x14ac:dyDescent="0.25">
      <c r="A669" s="13">
        <v>667</v>
      </c>
      <c r="B669" s="13" t="s">
        <v>184</v>
      </c>
      <c r="C669" s="13" t="s">
        <v>1190</v>
      </c>
      <c r="D669" s="13" t="s">
        <v>16</v>
      </c>
      <c r="E669" s="13">
        <v>34</v>
      </c>
      <c r="F669" s="13" t="s">
        <v>11</v>
      </c>
      <c r="G669" s="13" t="s">
        <v>161</v>
      </c>
      <c r="H669" s="13" t="s">
        <v>13</v>
      </c>
    </row>
    <row r="670" spans="1:8" x14ac:dyDescent="0.25">
      <c r="A670" s="13">
        <v>668</v>
      </c>
      <c r="B670" s="13" t="s">
        <v>186</v>
      </c>
      <c r="C670" s="13" t="s">
        <v>1191</v>
      </c>
      <c r="D670" s="13" t="s">
        <v>16</v>
      </c>
      <c r="E670" s="13">
        <v>40</v>
      </c>
      <c r="F670" s="13" t="s">
        <v>55</v>
      </c>
      <c r="G670" s="13" t="s">
        <v>161</v>
      </c>
      <c r="H670" s="13" t="s">
        <v>13</v>
      </c>
    </row>
    <row r="671" spans="1:8" x14ac:dyDescent="0.25">
      <c r="A671" s="13">
        <v>669</v>
      </c>
      <c r="B671" s="13" t="s">
        <v>188</v>
      </c>
      <c r="C671" s="13" t="s">
        <v>1192</v>
      </c>
      <c r="D671" s="13" t="s">
        <v>16</v>
      </c>
      <c r="E671" s="13">
        <v>39</v>
      </c>
      <c r="F671" s="13" t="s">
        <v>11</v>
      </c>
      <c r="G671" s="13" t="s">
        <v>12</v>
      </c>
      <c r="H671" s="13" t="s">
        <v>13</v>
      </c>
    </row>
    <row r="672" spans="1:8" x14ac:dyDescent="0.25">
      <c r="A672" s="13">
        <v>670</v>
      </c>
      <c r="B672" s="13" t="s">
        <v>190</v>
      </c>
      <c r="C672" s="13" t="s">
        <v>1193</v>
      </c>
      <c r="D672" s="13" t="s">
        <v>16</v>
      </c>
      <c r="E672" s="13">
        <v>44</v>
      </c>
      <c r="F672" s="13" t="s">
        <v>11</v>
      </c>
      <c r="G672" s="13" t="s">
        <v>121</v>
      </c>
      <c r="H672" s="13" t="s">
        <v>13</v>
      </c>
    </row>
    <row r="673" spans="1:8" x14ac:dyDescent="0.25">
      <c r="A673" s="13">
        <v>671</v>
      </c>
      <c r="B673" s="13" t="s">
        <v>192</v>
      </c>
      <c r="C673" s="13" t="s">
        <v>1194</v>
      </c>
      <c r="D673" s="13" t="s">
        <v>10</v>
      </c>
      <c r="E673" s="13">
        <v>26</v>
      </c>
      <c r="F673" s="13" t="s">
        <v>17</v>
      </c>
      <c r="G673" s="13" t="s">
        <v>59</v>
      </c>
      <c r="H673" s="13" t="s">
        <v>13</v>
      </c>
    </row>
    <row r="674" spans="1:8" x14ac:dyDescent="0.25">
      <c r="A674" s="13">
        <v>672</v>
      </c>
      <c r="B674" s="13" t="s">
        <v>194</v>
      </c>
      <c r="C674" s="13" t="s">
        <v>1195</v>
      </c>
      <c r="D674" s="13" t="s">
        <v>10</v>
      </c>
      <c r="E674" s="13">
        <v>22</v>
      </c>
      <c r="F674" s="13" t="s">
        <v>62</v>
      </c>
      <c r="G674" s="13" t="s">
        <v>63</v>
      </c>
      <c r="H674" s="13" t="s">
        <v>13</v>
      </c>
    </row>
    <row r="675" spans="1:8" x14ac:dyDescent="0.25">
      <c r="A675" s="13">
        <v>673</v>
      </c>
      <c r="B675" s="13" t="s">
        <v>196</v>
      </c>
      <c r="C675" s="13" t="s">
        <v>1196</v>
      </c>
      <c r="D675" s="13" t="s">
        <v>16</v>
      </c>
      <c r="E675" s="13">
        <v>21</v>
      </c>
      <c r="F675" s="13" t="s">
        <v>45</v>
      </c>
      <c r="G675" s="13" t="s">
        <v>12</v>
      </c>
      <c r="H675" s="13" t="s">
        <v>13</v>
      </c>
    </row>
    <row r="676" spans="1:8" x14ac:dyDescent="0.25">
      <c r="A676" s="13">
        <v>674</v>
      </c>
      <c r="B676" s="13" t="s">
        <v>198</v>
      </c>
      <c r="C676" s="13" t="s">
        <v>1197</v>
      </c>
      <c r="D676" s="13" t="s">
        <v>16</v>
      </c>
      <c r="E676" s="13">
        <v>39</v>
      </c>
      <c r="F676" s="13" t="s">
        <v>11</v>
      </c>
      <c r="G676" s="13" t="s">
        <v>56</v>
      </c>
      <c r="H676" s="13" t="s">
        <v>13</v>
      </c>
    </row>
    <row r="677" spans="1:8" x14ac:dyDescent="0.25">
      <c r="A677" s="13">
        <v>675</v>
      </c>
      <c r="B677" s="13" t="s">
        <v>200</v>
      </c>
      <c r="C677" s="13" t="s">
        <v>1198</v>
      </c>
      <c r="D677" s="13" t="s">
        <v>10</v>
      </c>
      <c r="E677" s="13">
        <v>41</v>
      </c>
      <c r="F677" s="13" t="s">
        <v>31</v>
      </c>
      <c r="G677" s="13" t="s">
        <v>161</v>
      </c>
      <c r="H677" s="13" t="s">
        <v>13</v>
      </c>
    </row>
    <row r="678" spans="1:8" x14ac:dyDescent="0.25">
      <c r="A678" s="13">
        <v>676</v>
      </c>
      <c r="B678" s="13" t="s">
        <v>202</v>
      </c>
      <c r="C678" s="13" t="s">
        <v>1199</v>
      </c>
      <c r="D678" s="13" t="s">
        <v>10</v>
      </c>
      <c r="E678" s="13">
        <v>29</v>
      </c>
      <c r="F678" s="13" t="s">
        <v>55</v>
      </c>
      <c r="G678" s="13" t="s">
        <v>161</v>
      </c>
      <c r="H678" s="13" t="s">
        <v>13</v>
      </c>
    </row>
    <row r="679" spans="1:8" x14ac:dyDescent="0.25">
      <c r="A679" s="13">
        <v>677</v>
      </c>
      <c r="B679" s="13" t="s">
        <v>204</v>
      </c>
      <c r="C679" s="13" t="s">
        <v>1200</v>
      </c>
      <c r="D679" s="13" t="s">
        <v>10</v>
      </c>
      <c r="E679" s="13">
        <v>47</v>
      </c>
      <c r="F679" s="13" t="s">
        <v>91</v>
      </c>
      <c r="G679" s="13" t="s">
        <v>121</v>
      </c>
      <c r="H679" s="13" t="s">
        <v>13</v>
      </c>
    </row>
    <row r="680" spans="1:8" x14ac:dyDescent="0.25">
      <c r="A680" s="13">
        <v>678</v>
      </c>
      <c r="B680" s="13" t="s">
        <v>206</v>
      </c>
      <c r="C680" s="13" t="s">
        <v>1201</v>
      </c>
      <c r="D680" s="13" t="s">
        <v>10</v>
      </c>
      <c r="E680" s="13">
        <v>25</v>
      </c>
      <c r="F680" s="13" t="s">
        <v>62</v>
      </c>
      <c r="G680" s="13" t="s">
        <v>56</v>
      </c>
      <c r="H680" s="13" t="s">
        <v>13</v>
      </c>
    </row>
    <row r="681" spans="1:8" x14ac:dyDescent="0.25">
      <c r="A681" s="13">
        <v>679</v>
      </c>
      <c r="B681" s="13" t="s">
        <v>208</v>
      </c>
      <c r="C681" s="13" t="s">
        <v>1202</v>
      </c>
      <c r="D681" s="13" t="s">
        <v>16</v>
      </c>
      <c r="E681" s="13">
        <v>43</v>
      </c>
      <c r="F681" s="13" t="s">
        <v>17</v>
      </c>
      <c r="G681" s="13" t="s">
        <v>131</v>
      </c>
      <c r="H681" s="13" t="s">
        <v>132</v>
      </c>
    </row>
    <row r="682" spans="1:8" x14ac:dyDescent="0.25">
      <c r="A682" s="13">
        <v>680</v>
      </c>
      <c r="B682" s="13" t="s">
        <v>210</v>
      </c>
      <c r="C682" s="13" t="s">
        <v>1203</v>
      </c>
      <c r="D682" s="13" t="s">
        <v>16</v>
      </c>
      <c r="E682" s="13">
        <v>27</v>
      </c>
      <c r="F682" s="13" t="s">
        <v>31</v>
      </c>
      <c r="G682" s="13" t="s">
        <v>12</v>
      </c>
      <c r="H682" s="13" t="s">
        <v>13</v>
      </c>
    </row>
    <row r="683" spans="1:8" x14ac:dyDescent="0.25">
      <c r="A683" s="13">
        <v>681</v>
      </c>
      <c r="B683" s="13" t="s">
        <v>212</v>
      </c>
      <c r="C683" s="13" t="s">
        <v>1204</v>
      </c>
      <c r="D683" s="13" t="s">
        <v>10</v>
      </c>
      <c r="E683" s="13">
        <v>29</v>
      </c>
      <c r="F683" s="13" t="s">
        <v>62</v>
      </c>
      <c r="G683" s="13" t="s">
        <v>79</v>
      </c>
      <c r="H683" s="13" t="s">
        <v>80</v>
      </c>
    </row>
    <row r="684" spans="1:8" x14ac:dyDescent="0.25">
      <c r="A684" s="13">
        <v>682</v>
      </c>
      <c r="B684" s="13" t="s">
        <v>214</v>
      </c>
      <c r="C684" s="13" t="s">
        <v>1205</v>
      </c>
      <c r="D684" s="13" t="s">
        <v>10</v>
      </c>
      <c r="E684" s="13">
        <v>54</v>
      </c>
      <c r="F684" s="13" t="s">
        <v>45</v>
      </c>
      <c r="G684" s="13" t="s">
        <v>161</v>
      </c>
      <c r="H684" s="13" t="s">
        <v>13</v>
      </c>
    </row>
    <row r="685" spans="1:8" x14ac:dyDescent="0.25">
      <c r="A685" s="13">
        <v>683</v>
      </c>
      <c r="B685" s="13" t="s">
        <v>216</v>
      </c>
      <c r="C685" s="13" t="s">
        <v>1206</v>
      </c>
      <c r="D685" s="13" t="s">
        <v>16</v>
      </c>
      <c r="E685" s="13">
        <v>51</v>
      </c>
      <c r="F685" s="13" t="s">
        <v>31</v>
      </c>
      <c r="G685" s="13" t="s">
        <v>63</v>
      </c>
      <c r="H685" s="13" t="s">
        <v>13</v>
      </c>
    </row>
    <row r="686" spans="1:8" x14ac:dyDescent="0.25">
      <c r="A686" s="13">
        <v>684</v>
      </c>
      <c r="B686" s="13" t="s">
        <v>218</v>
      </c>
      <c r="C686" s="13" t="s">
        <v>1207</v>
      </c>
      <c r="D686" s="13" t="s">
        <v>10</v>
      </c>
      <c r="E686" s="13">
        <v>46</v>
      </c>
      <c r="F686" s="13" t="s">
        <v>31</v>
      </c>
      <c r="G686" s="13" t="s">
        <v>63</v>
      </c>
      <c r="H686" s="13" t="s">
        <v>13</v>
      </c>
    </row>
    <row r="687" spans="1:8" x14ac:dyDescent="0.25">
      <c r="A687" s="13">
        <v>685</v>
      </c>
      <c r="B687" s="13" t="s">
        <v>220</v>
      </c>
      <c r="C687" s="13" t="s">
        <v>1208</v>
      </c>
      <c r="D687" s="13" t="s">
        <v>16</v>
      </c>
      <c r="E687" s="13">
        <v>44</v>
      </c>
      <c r="F687" s="13" t="s">
        <v>91</v>
      </c>
      <c r="G687" s="13" t="s">
        <v>79</v>
      </c>
      <c r="H687" s="13" t="s">
        <v>80</v>
      </c>
    </row>
    <row r="688" spans="1:8" x14ac:dyDescent="0.25">
      <c r="A688" s="13">
        <v>686</v>
      </c>
      <c r="B688" s="13" t="s">
        <v>222</v>
      </c>
      <c r="C688" s="13" t="s">
        <v>1209</v>
      </c>
      <c r="D688" s="13" t="s">
        <v>10</v>
      </c>
      <c r="E688" s="13">
        <v>23</v>
      </c>
      <c r="F688" s="13" t="s">
        <v>31</v>
      </c>
      <c r="G688" s="13" t="s">
        <v>59</v>
      </c>
      <c r="H688" s="13" t="s">
        <v>13</v>
      </c>
    </row>
    <row r="689" spans="1:8" x14ac:dyDescent="0.25">
      <c r="A689" s="13">
        <v>687</v>
      </c>
      <c r="B689" s="13" t="s">
        <v>224</v>
      </c>
      <c r="C689" s="13" t="s">
        <v>1210</v>
      </c>
      <c r="D689" s="13" t="s">
        <v>10</v>
      </c>
      <c r="E689" s="13">
        <v>42</v>
      </c>
      <c r="F689" s="13" t="s">
        <v>21</v>
      </c>
      <c r="G689" s="13" t="s">
        <v>118</v>
      </c>
      <c r="H689" s="13" t="s">
        <v>13</v>
      </c>
    </row>
    <row r="690" spans="1:8" x14ac:dyDescent="0.25">
      <c r="A690" s="13">
        <v>688</v>
      </c>
      <c r="B690" s="13" t="s">
        <v>226</v>
      </c>
      <c r="C690" s="13" t="s">
        <v>1211</v>
      </c>
      <c r="D690" s="13" t="s">
        <v>16</v>
      </c>
      <c r="E690" s="13">
        <v>50</v>
      </c>
      <c r="F690" s="13" t="s">
        <v>21</v>
      </c>
      <c r="G690" s="13" t="s">
        <v>131</v>
      </c>
      <c r="H690" s="13" t="s">
        <v>132</v>
      </c>
    </row>
    <row r="691" spans="1:8" x14ac:dyDescent="0.25">
      <c r="A691" s="13">
        <v>689</v>
      </c>
      <c r="B691" s="13" t="s">
        <v>228</v>
      </c>
      <c r="C691" s="13" t="s">
        <v>1212</v>
      </c>
      <c r="D691" s="13" t="s">
        <v>16</v>
      </c>
      <c r="E691" s="13">
        <v>32</v>
      </c>
      <c r="F691" s="13" t="s">
        <v>55</v>
      </c>
      <c r="G691" s="13" t="s">
        <v>118</v>
      </c>
      <c r="H691" s="13" t="s">
        <v>13</v>
      </c>
    </row>
    <row r="692" spans="1:8" x14ac:dyDescent="0.25">
      <c r="A692" s="13">
        <v>690</v>
      </c>
      <c r="B692" s="13" t="s">
        <v>230</v>
      </c>
      <c r="C692" s="13" t="s">
        <v>1213</v>
      </c>
      <c r="D692" s="13" t="s">
        <v>16</v>
      </c>
      <c r="E692" s="13">
        <v>47</v>
      </c>
      <c r="F692" s="13" t="s">
        <v>11</v>
      </c>
      <c r="G692" s="13" t="s">
        <v>12</v>
      </c>
      <c r="H692" s="13" t="s">
        <v>13</v>
      </c>
    </row>
    <row r="693" spans="1:8" x14ac:dyDescent="0.25">
      <c r="A693" s="13">
        <v>691</v>
      </c>
      <c r="B693" s="13" t="s">
        <v>232</v>
      </c>
      <c r="C693" s="13" t="s">
        <v>1214</v>
      </c>
      <c r="D693" s="13" t="s">
        <v>10</v>
      </c>
      <c r="E693" s="13">
        <v>51</v>
      </c>
      <c r="F693" s="13" t="s">
        <v>55</v>
      </c>
      <c r="G693" s="13" t="s">
        <v>131</v>
      </c>
      <c r="H693" s="13" t="s">
        <v>132</v>
      </c>
    </row>
    <row r="694" spans="1:8" x14ac:dyDescent="0.25">
      <c r="A694" s="13">
        <v>692</v>
      </c>
      <c r="B694" s="13" t="s">
        <v>234</v>
      </c>
      <c r="C694" s="13" t="s">
        <v>1215</v>
      </c>
      <c r="D694" s="13" t="s">
        <v>16</v>
      </c>
      <c r="E694" s="13">
        <v>36</v>
      </c>
      <c r="F694" s="13" t="s">
        <v>45</v>
      </c>
      <c r="G694" s="13" t="s">
        <v>63</v>
      </c>
      <c r="H694" s="13" t="s">
        <v>13</v>
      </c>
    </row>
    <row r="695" spans="1:8" x14ac:dyDescent="0.25">
      <c r="A695" s="13">
        <v>693</v>
      </c>
      <c r="B695" s="13" t="s">
        <v>14</v>
      </c>
      <c r="C695" s="13" t="s">
        <v>1216</v>
      </c>
      <c r="D695" s="13" t="s">
        <v>16</v>
      </c>
      <c r="E695" s="13">
        <v>33</v>
      </c>
      <c r="F695" s="13" t="s">
        <v>45</v>
      </c>
      <c r="G695" s="13" t="s">
        <v>131</v>
      </c>
      <c r="H695" s="13" t="s">
        <v>132</v>
      </c>
    </row>
    <row r="696" spans="1:8" x14ac:dyDescent="0.25">
      <c r="A696" s="13">
        <v>694</v>
      </c>
      <c r="B696" s="13" t="s">
        <v>19</v>
      </c>
      <c r="C696" s="13" t="s">
        <v>1217</v>
      </c>
      <c r="D696" s="13" t="s">
        <v>16</v>
      </c>
      <c r="E696" s="13">
        <v>29</v>
      </c>
      <c r="F696" s="13" t="s">
        <v>11</v>
      </c>
      <c r="G696" s="13" t="s">
        <v>56</v>
      </c>
      <c r="H696" s="13" t="s">
        <v>13</v>
      </c>
    </row>
    <row r="697" spans="1:8" x14ac:dyDescent="0.25">
      <c r="A697" s="13">
        <v>695</v>
      </c>
      <c r="B697" s="13" t="s">
        <v>24</v>
      </c>
      <c r="C697" s="13" t="s">
        <v>1218</v>
      </c>
      <c r="D697" s="13" t="s">
        <v>10</v>
      </c>
      <c r="E697" s="13">
        <v>48</v>
      </c>
      <c r="F697" s="13" t="s">
        <v>11</v>
      </c>
      <c r="G697" s="13" t="s">
        <v>126</v>
      </c>
      <c r="H697" s="13" t="s">
        <v>80</v>
      </c>
    </row>
    <row r="698" spans="1:8" x14ac:dyDescent="0.25">
      <c r="A698" s="13">
        <v>696</v>
      </c>
      <c r="B698" s="13" t="s">
        <v>29</v>
      </c>
      <c r="C698" s="13" t="s">
        <v>1219</v>
      </c>
      <c r="D698" s="13" t="s">
        <v>16</v>
      </c>
      <c r="E698" s="13">
        <v>48</v>
      </c>
      <c r="F698" s="13" t="s">
        <v>45</v>
      </c>
      <c r="G698" s="13" t="s">
        <v>22</v>
      </c>
      <c r="H698" s="13" t="s">
        <v>23</v>
      </c>
    </row>
    <row r="699" spans="1:8" x14ac:dyDescent="0.25">
      <c r="A699" s="13">
        <v>697</v>
      </c>
      <c r="B699" s="13" t="s">
        <v>32</v>
      </c>
      <c r="C699" s="13" t="s">
        <v>1220</v>
      </c>
      <c r="D699" s="13" t="s">
        <v>10</v>
      </c>
      <c r="E699" s="13">
        <v>25</v>
      </c>
      <c r="F699" s="13" t="s">
        <v>62</v>
      </c>
      <c r="G699" s="13" t="s">
        <v>56</v>
      </c>
      <c r="H699" s="13" t="s">
        <v>13</v>
      </c>
    </row>
    <row r="700" spans="1:8" x14ac:dyDescent="0.25">
      <c r="A700" s="13">
        <v>698</v>
      </c>
      <c r="B700" s="13" t="s">
        <v>36</v>
      </c>
      <c r="C700" s="13" t="s">
        <v>1221</v>
      </c>
      <c r="D700" s="13" t="s">
        <v>16</v>
      </c>
      <c r="E700" s="13">
        <v>29</v>
      </c>
      <c r="F700" s="13" t="s">
        <v>17</v>
      </c>
      <c r="G700" s="13" t="s">
        <v>52</v>
      </c>
      <c r="H700" s="13" t="s">
        <v>13</v>
      </c>
    </row>
    <row r="701" spans="1:8" x14ac:dyDescent="0.25">
      <c r="A701" s="13">
        <v>699</v>
      </c>
      <c r="B701" s="13" t="s">
        <v>38</v>
      </c>
      <c r="C701" s="13" t="s">
        <v>1222</v>
      </c>
      <c r="D701" s="13" t="s">
        <v>10</v>
      </c>
      <c r="E701" s="13">
        <v>59</v>
      </c>
      <c r="F701" s="13" t="s">
        <v>62</v>
      </c>
      <c r="G701" s="13" t="s">
        <v>105</v>
      </c>
      <c r="H701" s="13" t="s">
        <v>13</v>
      </c>
    </row>
    <row r="702" spans="1:8" x14ac:dyDescent="0.25">
      <c r="A702" s="13">
        <v>700</v>
      </c>
      <c r="B702" s="13" t="s">
        <v>41</v>
      </c>
      <c r="C702" s="13" t="s">
        <v>1223</v>
      </c>
      <c r="D702" s="13" t="s">
        <v>10</v>
      </c>
      <c r="E702" s="13">
        <v>22</v>
      </c>
      <c r="F702" s="13" t="s">
        <v>11</v>
      </c>
      <c r="G702" s="13" t="s">
        <v>40</v>
      </c>
      <c r="H702" s="13" t="s">
        <v>13</v>
      </c>
    </row>
    <row r="703" spans="1:8" x14ac:dyDescent="0.25">
      <c r="A703" s="13">
        <v>701</v>
      </c>
      <c r="B703" s="13" t="s">
        <v>43</v>
      </c>
      <c r="C703" s="13" t="s">
        <v>1224</v>
      </c>
      <c r="D703" s="13" t="s">
        <v>10</v>
      </c>
      <c r="E703" s="13">
        <v>25</v>
      </c>
      <c r="F703" s="13" t="s">
        <v>26</v>
      </c>
      <c r="G703" s="13" t="s">
        <v>34</v>
      </c>
      <c r="H703" s="13" t="s">
        <v>35</v>
      </c>
    </row>
    <row r="704" spans="1:8" x14ac:dyDescent="0.25">
      <c r="A704" s="13">
        <v>702</v>
      </c>
      <c r="B704" s="13" t="s">
        <v>46</v>
      </c>
      <c r="C704" s="13" t="s">
        <v>1225</v>
      </c>
      <c r="D704" s="13" t="s">
        <v>16</v>
      </c>
      <c r="E704" s="13">
        <v>40</v>
      </c>
      <c r="F704" s="13" t="s">
        <v>96</v>
      </c>
      <c r="G704" s="13" t="s">
        <v>34</v>
      </c>
      <c r="H704" s="13" t="s">
        <v>35</v>
      </c>
    </row>
    <row r="705" spans="1:8" x14ac:dyDescent="0.25">
      <c r="A705" s="13">
        <v>703</v>
      </c>
      <c r="B705" s="13" t="s">
        <v>48</v>
      </c>
      <c r="C705" s="13" t="s">
        <v>1226</v>
      </c>
      <c r="D705" s="13" t="s">
        <v>16</v>
      </c>
      <c r="E705" s="13">
        <v>56</v>
      </c>
      <c r="F705" s="13" t="s">
        <v>26</v>
      </c>
      <c r="G705" s="13" t="s">
        <v>66</v>
      </c>
      <c r="H705" s="13" t="s">
        <v>13</v>
      </c>
    </row>
    <row r="706" spans="1:8" x14ac:dyDescent="0.25">
      <c r="A706" s="13">
        <v>704</v>
      </c>
      <c r="B706" s="13" t="s">
        <v>50</v>
      </c>
      <c r="C706" s="13" t="s">
        <v>1227</v>
      </c>
      <c r="D706" s="13" t="s">
        <v>16</v>
      </c>
      <c r="E706" s="13">
        <v>44</v>
      </c>
      <c r="F706" s="13" t="s">
        <v>55</v>
      </c>
      <c r="G706" s="13" t="s">
        <v>52</v>
      </c>
      <c r="H706" s="13" t="s">
        <v>13</v>
      </c>
    </row>
    <row r="707" spans="1:8" x14ac:dyDescent="0.25">
      <c r="A707" s="13">
        <v>705</v>
      </c>
      <c r="B707" s="13" t="s">
        <v>53</v>
      </c>
      <c r="C707" s="13" t="s">
        <v>1228</v>
      </c>
      <c r="D707" s="13" t="s">
        <v>10</v>
      </c>
      <c r="E707" s="13">
        <v>40</v>
      </c>
      <c r="F707" s="13" t="s">
        <v>62</v>
      </c>
      <c r="G707" s="13" t="s">
        <v>34</v>
      </c>
      <c r="H707" s="13" t="s">
        <v>35</v>
      </c>
    </row>
    <row r="708" spans="1:8" x14ac:dyDescent="0.25">
      <c r="A708" s="13">
        <v>706</v>
      </c>
      <c r="B708" s="13" t="s">
        <v>57</v>
      </c>
      <c r="C708" s="13" t="s">
        <v>1229</v>
      </c>
      <c r="D708" s="13" t="s">
        <v>16</v>
      </c>
      <c r="E708" s="13">
        <v>47</v>
      </c>
      <c r="F708" s="13" t="s">
        <v>17</v>
      </c>
      <c r="G708" s="13" t="s">
        <v>131</v>
      </c>
      <c r="H708" s="13" t="s">
        <v>132</v>
      </c>
    </row>
    <row r="709" spans="1:8" x14ac:dyDescent="0.25">
      <c r="A709" s="13">
        <v>707</v>
      </c>
      <c r="B709" s="13" t="s">
        <v>60</v>
      </c>
      <c r="C709" s="13" t="s">
        <v>1230</v>
      </c>
      <c r="D709" s="13" t="s">
        <v>10</v>
      </c>
      <c r="E709" s="13">
        <v>26</v>
      </c>
      <c r="F709" s="13" t="s">
        <v>45</v>
      </c>
      <c r="G709" s="13" t="s">
        <v>56</v>
      </c>
      <c r="H709" s="13" t="s">
        <v>13</v>
      </c>
    </row>
    <row r="710" spans="1:8" x14ac:dyDescent="0.25">
      <c r="A710" s="13">
        <v>708</v>
      </c>
      <c r="B710" s="13" t="s">
        <v>64</v>
      </c>
      <c r="C710" s="13" t="s">
        <v>1231</v>
      </c>
      <c r="D710" s="13" t="s">
        <v>10</v>
      </c>
      <c r="E710" s="13">
        <v>40</v>
      </c>
      <c r="F710" s="13" t="s">
        <v>55</v>
      </c>
      <c r="G710" s="13" t="s">
        <v>118</v>
      </c>
      <c r="H710" s="13" t="s">
        <v>13</v>
      </c>
    </row>
    <row r="711" spans="1:8" x14ac:dyDescent="0.25">
      <c r="A711" s="13">
        <v>709</v>
      </c>
      <c r="B711" s="13" t="s">
        <v>67</v>
      </c>
      <c r="C711" s="13" t="s">
        <v>1232</v>
      </c>
      <c r="D711" s="13" t="s">
        <v>10</v>
      </c>
      <c r="E711" s="13">
        <v>22</v>
      </c>
      <c r="F711" s="13" t="s">
        <v>17</v>
      </c>
      <c r="G711" s="13" t="s">
        <v>12</v>
      </c>
      <c r="H711" s="13" t="s">
        <v>13</v>
      </c>
    </row>
    <row r="712" spans="1:8" x14ac:dyDescent="0.25">
      <c r="A712" s="13">
        <v>710</v>
      </c>
      <c r="B712" s="13" t="s">
        <v>69</v>
      </c>
      <c r="C712" s="13" t="s">
        <v>1233</v>
      </c>
      <c r="D712" s="13" t="s">
        <v>16</v>
      </c>
      <c r="E712" s="13">
        <v>60</v>
      </c>
      <c r="F712" s="13" t="s">
        <v>62</v>
      </c>
      <c r="G712" s="13" t="s">
        <v>18</v>
      </c>
      <c r="H712" s="13" t="s">
        <v>13</v>
      </c>
    </row>
    <row r="713" spans="1:8" x14ac:dyDescent="0.25">
      <c r="A713" s="13">
        <v>711</v>
      </c>
      <c r="B713" s="13" t="s">
        <v>71</v>
      </c>
      <c r="C713" s="13" t="s">
        <v>1234</v>
      </c>
      <c r="D713" s="13" t="s">
        <v>10</v>
      </c>
      <c r="E713" s="13">
        <v>44</v>
      </c>
      <c r="F713" s="13" t="s">
        <v>91</v>
      </c>
      <c r="G713" s="13" t="s">
        <v>97</v>
      </c>
      <c r="H713" s="13" t="s">
        <v>98</v>
      </c>
    </row>
    <row r="714" spans="1:8" x14ac:dyDescent="0.25">
      <c r="A714" s="13">
        <v>712</v>
      </c>
      <c r="B714" s="13" t="s">
        <v>73</v>
      </c>
      <c r="C714" s="13" t="s">
        <v>1235</v>
      </c>
      <c r="D714" s="13" t="s">
        <v>16</v>
      </c>
      <c r="E714" s="13">
        <v>45</v>
      </c>
      <c r="F714" s="13" t="s">
        <v>26</v>
      </c>
      <c r="G714" s="13" t="s">
        <v>59</v>
      </c>
      <c r="H714" s="13" t="s">
        <v>13</v>
      </c>
    </row>
    <row r="715" spans="1:8" x14ac:dyDescent="0.25">
      <c r="A715" s="13">
        <v>713</v>
      </c>
      <c r="B715" s="13" t="s">
        <v>75</v>
      </c>
      <c r="C715" s="13" t="s">
        <v>1236</v>
      </c>
      <c r="D715" s="13" t="s">
        <v>16</v>
      </c>
      <c r="E715" s="13">
        <v>34</v>
      </c>
      <c r="F715" s="13" t="s">
        <v>21</v>
      </c>
      <c r="G715" s="13" t="s">
        <v>52</v>
      </c>
      <c r="H715" s="13" t="s">
        <v>13</v>
      </c>
    </row>
    <row r="716" spans="1:8" x14ac:dyDescent="0.25">
      <c r="A716" s="13">
        <v>714</v>
      </c>
      <c r="B716" s="13" t="s">
        <v>77</v>
      </c>
      <c r="C716" s="13" t="s">
        <v>1237</v>
      </c>
      <c r="D716" s="13" t="s">
        <v>10</v>
      </c>
      <c r="E716" s="13">
        <v>51</v>
      </c>
      <c r="F716" s="13" t="s">
        <v>21</v>
      </c>
      <c r="G716" s="13" t="s">
        <v>121</v>
      </c>
      <c r="H716" s="13" t="s">
        <v>13</v>
      </c>
    </row>
    <row r="717" spans="1:8" x14ac:dyDescent="0.25">
      <c r="A717" s="13">
        <v>715</v>
      </c>
      <c r="B717" s="13" t="s">
        <v>81</v>
      </c>
      <c r="C717" s="13" t="s">
        <v>1238</v>
      </c>
      <c r="D717" s="13" t="s">
        <v>16</v>
      </c>
      <c r="E717" s="13">
        <v>42</v>
      </c>
      <c r="F717" s="13" t="s">
        <v>11</v>
      </c>
      <c r="G717" s="13" t="s">
        <v>27</v>
      </c>
      <c r="H717" s="13" t="s">
        <v>28</v>
      </c>
    </row>
    <row r="718" spans="1:8" x14ac:dyDescent="0.25">
      <c r="A718" s="13">
        <v>716</v>
      </c>
      <c r="B718" s="13" t="s">
        <v>83</v>
      </c>
      <c r="C718" s="13" t="s">
        <v>1239</v>
      </c>
      <c r="D718" s="13" t="s">
        <v>16</v>
      </c>
      <c r="E718" s="13">
        <v>35</v>
      </c>
      <c r="F718" s="13" t="s">
        <v>31</v>
      </c>
      <c r="G718" s="13" t="s">
        <v>52</v>
      </c>
      <c r="H718" s="13" t="s">
        <v>13</v>
      </c>
    </row>
    <row r="719" spans="1:8" x14ac:dyDescent="0.25">
      <c r="A719" s="13">
        <v>717</v>
      </c>
      <c r="B719" s="13" t="s">
        <v>85</v>
      </c>
      <c r="C719" s="13" t="s">
        <v>1240</v>
      </c>
      <c r="D719" s="13" t="s">
        <v>10</v>
      </c>
      <c r="E719" s="13">
        <v>55</v>
      </c>
      <c r="F719" s="13" t="s">
        <v>55</v>
      </c>
      <c r="G719" s="13" t="s">
        <v>12</v>
      </c>
      <c r="H719" s="13" t="s">
        <v>13</v>
      </c>
    </row>
    <row r="720" spans="1:8" x14ac:dyDescent="0.25">
      <c r="A720" s="13">
        <v>718</v>
      </c>
      <c r="B720" s="13" t="s">
        <v>87</v>
      </c>
      <c r="C720" s="13" t="s">
        <v>1241</v>
      </c>
      <c r="D720" s="13" t="s">
        <v>16</v>
      </c>
      <c r="E720" s="13">
        <v>29</v>
      </c>
      <c r="F720" s="13" t="s">
        <v>62</v>
      </c>
      <c r="G720" s="13" t="s">
        <v>52</v>
      </c>
      <c r="H720" s="13" t="s">
        <v>13</v>
      </c>
    </row>
    <row r="721" spans="1:8" x14ac:dyDescent="0.25">
      <c r="A721" s="13">
        <v>719</v>
      </c>
      <c r="B721" s="13" t="s">
        <v>89</v>
      </c>
      <c r="C721" s="13" t="s">
        <v>1242</v>
      </c>
      <c r="D721" s="13" t="s">
        <v>10</v>
      </c>
      <c r="E721" s="13">
        <v>53</v>
      </c>
      <c r="F721" s="13" t="s">
        <v>31</v>
      </c>
      <c r="G721" s="13" t="s">
        <v>18</v>
      </c>
      <c r="H721" s="13" t="s">
        <v>13</v>
      </c>
    </row>
    <row r="722" spans="1:8" x14ac:dyDescent="0.25">
      <c r="A722" s="13">
        <v>720</v>
      </c>
      <c r="B722" s="13" t="s">
        <v>92</v>
      </c>
      <c r="C722" s="13" t="s">
        <v>1243</v>
      </c>
      <c r="D722" s="13" t="s">
        <v>16</v>
      </c>
      <c r="E722" s="13">
        <v>45</v>
      </c>
      <c r="F722" s="13" t="s">
        <v>31</v>
      </c>
      <c r="G722" s="13" t="s">
        <v>66</v>
      </c>
      <c r="H722" s="13" t="s">
        <v>13</v>
      </c>
    </row>
    <row r="723" spans="1:8" x14ac:dyDescent="0.25">
      <c r="A723" s="13">
        <v>721</v>
      </c>
      <c r="B723" s="13" t="s">
        <v>94</v>
      </c>
      <c r="C723" s="13" t="s">
        <v>1244</v>
      </c>
      <c r="D723" s="13" t="s">
        <v>16</v>
      </c>
      <c r="E723" s="13">
        <v>26</v>
      </c>
      <c r="F723" s="13" t="s">
        <v>17</v>
      </c>
      <c r="G723" s="13" t="s">
        <v>63</v>
      </c>
      <c r="H723" s="13" t="s">
        <v>13</v>
      </c>
    </row>
    <row r="724" spans="1:8" x14ac:dyDescent="0.25">
      <c r="A724" s="13">
        <v>722</v>
      </c>
      <c r="B724" s="13" t="s">
        <v>99</v>
      </c>
      <c r="C724" s="13" t="s">
        <v>1245</v>
      </c>
      <c r="D724" s="13" t="s">
        <v>10</v>
      </c>
      <c r="E724" s="13">
        <v>50</v>
      </c>
      <c r="F724" s="13" t="s">
        <v>55</v>
      </c>
      <c r="G724" s="13" t="s">
        <v>59</v>
      </c>
      <c r="H724" s="13" t="s">
        <v>13</v>
      </c>
    </row>
    <row r="725" spans="1:8" x14ac:dyDescent="0.25">
      <c r="A725" s="13">
        <v>723</v>
      </c>
      <c r="B725" s="13" t="s">
        <v>101</v>
      </c>
      <c r="C725" s="13" t="s">
        <v>1246</v>
      </c>
      <c r="D725" s="13" t="s">
        <v>16</v>
      </c>
      <c r="E725" s="13">
        <v>36</v>
      </c>
      <c r="F725" s="13" t="s">
        <v>91</v>
      </c>
      <c r="G725" s="13" t="s">
        <v>66</v>
      </c>
      <c r="H725" s="13" t="s">
        <v>13</v>
      </c>
    </row>
    <row r="726" spans="1:8" x14ac:dyDescent="0.25">
      <c r="A726" s="13">
        <v>724</v>
      </c>
      <c r="B726" s="13" t="s">
        <v>103</v>
      </c>
      <c r="C726" s="13" t="s">
        <v>1247</v>
      </c>
      <c r="D726" s="13" t="s">
        <v>16</v>
      </c>
      <c r="E726" s="13">
        <v>37</v>
      </c>
      <c r="F726" s="13" t="s">
        <v>21</v>
      </c>
      <c r="G726" s="13" t="s">
        <v>131</v>
      </c>
      <c r="H726" s="13" t="s">
        <v>132</v>
      </c>
    </row>
    <row r="727" spans="1:8" x14ac:dyDescent="0.25">
      <c r="A727" s="13">
        <v>725</v>
      </c>
      <c r="B727" s="13" t="s">
        <v>106</v>
      </c>
      <c r="C727" s="13" t="s">
        <v>1248</v>
      </c>
      <c r="D727" s="13" t="s">
        <v>16</v>
      </c>
      <c r="E727" s="13">
        <v>25</v>
      </c>
      <c r="F727" s="13" t="s">
        <v>55</v>
      </c>
      <c r="G727" s="13" t="s">
        <v>56</v>
      </c>
      <c r="H727" s="13" t="s">
        <v>13</v>
      </c>
    </row>
    <row r="728" spans="1:8" x14ac:dyDescent="0.25">
      <c r="A728" s="13">
        <v>726</v>
      </c>
      <c r="B728" s="13" t="s">
        <v>64</v>
      </c>
      <c r="C728" s="13" t="s">
        <v>1249</v>
      </c>
      <c r="D728" s="13" t="s">
        <v>10</v>
      </c>
      <c r="E728" s="13">
        <v>56</v>
      </c>
      <c r="F728" s="13" t="s">
        <v>91</v>
      </c>
      <c r="G728" s="13" t="s">
        <v>63</v>
      </c>
      <c r="H728" s="13" t="s">
        <v>13</v>
      </c>
    </row>
    <row r="729" spans="1:8" x14ac:dyDescent="0.25">
      <c r="A729" s="13">
        <v>727</v>
      </c>
      <c r="B729" s="13" t="s">
        <v>110</v>
      </c>
      <c r="C729" s="13" t="s">
        <v>1250</v>
      </c>
      <c r="D729" s="13" t="s">
        <v>10</v>
      </c>
      <c r="E729" s="13">
        <v>46</v>
      </c>
      <c r="F729" s="13" t="s">
        <v>55</v>
      </c>
      <c r="G729" s="13" t="s">
        <v>63</v>
      </c>
      <c r="H729" s="13" t="s">
        <v>13</v>
      </c>
    </row>
    <row r="730" spans="1:8" x14ac:dyDescent="0.25">
      <c r="A730" s="13">
        <v>728</v>
      </c>
      <c r="B730" s="13" t="s">
        <v>112</v>
      </c>
      <c r="C730" s="13" t="s">
        <v>1251</v>
      </c>
      <c r="D730" s="13" t="s">
        <v>10</v>
      </c>
      <c r="E730" s="13">
        <v>30</v>
      </c>
      <c r="F730" s="13" t="s">
        <v>91</v>
      </c>
      <c r="G730" s="13" t="s">
        <v>131</v>
      </c>
      <c r="H730" s="13" t="s">
        <v>132</v>
      </c>
    </row>
    <row r="731" spans="1:8" x14ac:dyDescent="0.25">
      <c r="A731" s="13">
        <v>729</v>
      </c>
      <c r="B731" s="13" t="s">
        <v>114</v>
      </c>
      <c r="C731" s="13" t="s">
        <v>1252</v>
      </c>
      <c r="D731" s="13" t="s">
        <v>10</v>
      </c>
      <c r="E731" s="13">
        <v>38</v>
      </c>
      <c r="F731" s="13" t="s">
        <v>96</v>
      </c>
      <c r="G731" s="13" t="s">
        <v>121</v>
      </c>
      <c r="H731" s="13" t="s">
        <v>13</v>
      </c>
    </row>
    <row r="732" spans="1:8" x14ac:dyDescent="0.25">
      <c r="A732" s="13">
        <v>730</v>
      </c>
      <c r="B732" s="13" t="s">
        <v>116</v>
      </c>
      <c r="C732" s="13" t="s">
        <v>1253</v>
      </c>
      <c r="D732" s="13" t="s">
        <v>16</v>
      </c>
      <c r="E732" s="13">
        <v>22</v>
      </c>
      <c r="F732" s="13" t="s">
        <v>62</v>
      </c>
      <c r="G732" s="13" t="s">
        <v>121</v>
      </c>
      <c r="H732" s="13" t="s">
        <v>13</v>
      </c>
    </row>
    <row r="733" spans="1:8" x14ac:dyDescent="0.25">
      <c r="A733" s="13">
        <v>731</v>
      </c>
      <c r="B733" s="13" t="s">
        <v>119</v>
      </c>
      <c r="C733" s="13" t="s">
        <v>1254</v>
      </c>
      <c r="D733" s="13" t="s">
        <v>16</v>
      </c>
      <c r="E733" s="13">
        <v>39</v>
      </c>
      <c r="F733" s="13" t="s">
        <v>55</v>
      </c>
      <c r="G733" s="13" t="s">
        <v>18</v>
      </c>
      <c r="H733" s="13" t="s">
        <v>13</v>
      </c>
    </row>
    <row r="734" spans="1:8" x14ac:dyDescent="0.25">
      <c r="A734" s="13">
        <v>732</v>
      </c>
      <c r="B734" s="13" t="s">
        <v>122</v>
      </c>
      <c r="C734" s="13" t="s">
        <v>1255</v>
      </c>
      <c r="D734" s="13" t="s">
        <v>10</v>
      </c>
      <c r="E734" s="13">
        <v>46</v>
      </c>
      <c r="F734" s="13" t="s">
        <v>62</v>
      </c>
      <c r="G734" s="13" t="s">
        <v>18</v>
      </c>
      <c r="H734" s="13" t="s">
        <v>13</v>
      </c>
    </row>
    <row r="735" spans="1:8" x14ac:dyDescent="0.25">
      <c r="A735" s="13">
        <v>733</v>
      </c>
      <c r="B735" s="13" t="s">
        <v>124</v>
      </c>
      <c r="C735" s="13" t="s">
        <v>1256</v>
      </c>
      <c r="D735" s="13" t="s">
        <v>10</v>
      </c>
      <c r="E735" s="13">
        <v>37</v>
      </c>
      <c r="F735" s="13" t="s">
        <v>62</v>
      </c>
      <c r="G735" s="13" t="s">
        <v>131</v>
      </c>
      <c r="H735" s="13" t="s">
        <v>132</v>
      </c>
    </row>
    <row r="736" spans="1:8" x14ac:dyDescent="0.25">
      <c r="A736" s="13">
        <v>734</v>
      </c>
      <c r="B736" s="13" t="s">
        <v>127</v>
      </c>
      <c r="C736" s="13" t="s">
        <v>1257</v>
      </c>
      <c r="D736" s="13" t="s">
        <v>16</v>
      </c>
      <c r="E736" s="13">
        <v>56</v>
      </c>
      <c r="F736" s="13" t="s">
        <v>96</v>
      </c>
      <c r="G736" s="13" t="s">
        <v>109</v>
      </c>
      <c r="H736" s="13" t="s">
        <v>13</v>
      </c>
    </row>
    <row r="737" spans="1:8" x14ac:dyDescent="0.25">
      <c r="A737" s="13">
        <v>735</v>
      </c>
      <c r="B737" s="13" t="s">
        <v>129</v>
      </c>
      <c r="C737" s="13" t="s">
        <v>1258</v>
      </c>
      <c r="D737" s="13" t="s">
        <v>10</v>
      </c>
      <c r="E737" s="13">
        <v>41</v>
      </c>
      <c r="F737" s="13" t="s">
        <v>45</v>
      </c>
      <c r="G737" s="13" t="s">
        <v>59</v>
      </c>
      <c r="H737" s="13" t="s">
        <v>13</v>
      </c>
    </row>
    <row r="738" spans="1:8" x14ac:dyDescent="0.25">
      <c r="A738" s="13">
        <v>736</v>
      </c>
      <c r="B738" s="13" t="s">
        <v>133</v>
      </c>
      <c r="C738" s="13" t="s">
        <v>1259</v>
      </c>
      <c r="D738" s="13" t="s">
        <v>10</v>
      </c>
      <c r="E738" s="13">
        <v>59</v>
      </c>
      <c r="F738" s="13" t="s">
        <v>96</v>
      </c>
      <c r="G738" s="13" t="s">
        <v>131</v>
      </c>
      <c r="H738" s="13" t="s">
        <v>132</v>
      </c>
    </row>
    <row r="739" spans="1:8" x14ac:dyDescent="0.25">
      <c r="A739" s="13">
        <v>737</v>
      </c>
      <c r="B739" s="13" t="s">
        <v>135</v>
      </c>
      <c r="C739" s="13" t="s">
        <v>1260</v>
      </c>
      <c r="D739" s="13" t="s">
        <v>16</v>
      </c>
      <c r="E739" s="13">
        <v>33</v>
      </c>
      <c r="F739" s="13" t="s">
        <v>62</v>
      </c>
      <c r="G739" s="13" t="s">
        <v>52</v>
      </c>
      <c r="H739" s="13" t="s">
        <v>13</v>
      </c>
    </row>
    <row r="740" spans="1:8" x14ac:dyDescent="0.25">
      <c r="A740" s="13">
        <v>738</v>
      </c>
      <c r="B740" s="13" t="s">
        <v>137</v>
      </c>
      <c r="C740" s="13" t="s">
        <v>1261</v>
      </c>
      <c r="D740" s="13" t="s">
        <v>10</v>
      </c>
      <c r="E740" s="13">
        <v>51</v>
      </c>
      <c r="F740" s="13" t="s">
        <v>45</v>
      </c>
      <c r="G740" s="13" t="s">
        <v>27</v>
      </c>
      <c r="H740" s="13" t="s">
        <v>28</v>
      </c>
    </row>
    <row r="741" spans="1:8" x14ac:dyDescent="0.25">
      <c r="A741" s="13">
        <v>739</v>
      </c>
      <c r="B741" s="13" t="s">
        <v>139</v>
      </c>
      <c r="C741" s="13" t="s">
        <v>1262</v>
      </c>
      <c r="D741" s="13" t="s">
        <v>16</v>
      </c>
      <c r="E741" s="13">
        <v>47</v>
      </c>
      <c r="F741" s="13" t="s">
        <v>11</v>
      </c>
      <c r="G741" s="13" t="s">
        <v>126</v>
      </c>
      <c r="H741" s="13" t="s">
        <v>80</v>
      </c>
    </row>
    <row r="742" spans="1:8" x14ac:dyDescent="0.25">
      <c r="A742" s="13">
        <v>740</v>
      </c>
      <c r="B742" s="13" t="s">
        <v>141</v>
      </c>
      <c r="C742" s="13" t="s">
        <v>1263</v>
      </c>
      <c r="D742" s="13" t="s">
        <v>10</v>
      </c>
      <c r="E742" s="13">
        <v>35</v>
      </c>
      <c r="F742" s="13" t="s">
        <v>96</v>
      </c>
      <c r="G742" s="13" t="s">
        <v>66</v>
      </c>
      <c r="H742" s="13" t="s">
        <v>13</v>
      </c>
    </row>
    <row r="743" spans="1:8" x14ac:dyDescent="0.25">
      <c r="A743" s="13">
        <v>741</v>
      </c>
      <c r="B743" s="13" t="s">
        <v>143</v>
      </c>
      <c r="C743" s="13" t="s">
        <v>1264</v>
      </c>
      <c r="D743" s="13" t="s">
        <v>16</v>
      </c>
      <c r="E743" s="13">
        <v>60</v>
      </c>
      <c r="F743" s="13" t="s">
        <v>31</v>
      </c>
      <c r="G743" s="13" t="s">
        <v>126</v>
      </c>
      <c r="H743" s="13" t="s">
        <v>80</v>
      </c>
    </row>
    <row r="744" spans="1:8" x14ac:dyDescent="0.25">
      <c r="A744" s="13">
        <v>742</v>
      </c>
      <c r="B744" s="13" t="s">
        <v>145</v>
      </c>
      <c r="C744" s="13" t="s">
        <v>1265</v>
      </c>
      <c r="D744" s="13" t="s">
        <v>16</v>
      </c>
      <c r="E744" s="13">
        <v>28</v>
      </c>
      <c r="F744" s="13" t="s">
        <v>31</v>
      </c>
      <c r="G744" s="13" t="s">
        <v>63</v>
      </c>
      <c r="H744" s="13" t="s">
        <v>13</v>
      </c>
    </row>
    <row r="745" spans="1:8" x14ac:dyDescent="0.25">
      <c r="A745" s="13">
        <v>743</v>
      </c>
      <c r="B745" s="13" t="s">
        <v>147</v>
      </c>
      <c r="C745" s="13" t="s">
        <v>1266</v>
      </c>
      <c r="D745" s="13" t="s">
        <v>10</v>
      </c>
      <c r="E745" s="13">
        <v>38</v>
      </c>
      <c r="F745" s="13" t="s">
        <v>55</v>
      </c>
      <c r="G745" s="13" t="s">
        <v>66</v>
      </c>
      <c r="H745" s="13" t="s">
        <v>13</v>
      </c>
    </row>
    <row r="746" spans="1:8" x14ac:dyDescent="0.25">
      <c r="A746" s="13">
        <v>744</v>
      </c>
      <c r="B746" s="13" t="s">
        <v>149</v>
      </c>
      <c r="C746" s="13" t="s">
        <v>1267</v>
      </c>
      <c r="D746" s="13" t="s">
        <v>10</v>
      </c>
      <c r="E746" s="13">
        <v>57</v>
      </c>
      <c r="F746" s="13" t="s">
        <v>26</v>
      </c>
      <c r="G746" s="13" t="s">
        <v>105</v>
      </c>
      <c r="H746" s="13" t="s">
        <v>13</v>
      </c>
    </row>
    <row r="747" spans="1:8" x14ac:dyDescent="0.25">
      <c r="A747" s="13">
        <v>745</v>
      </c>
      <c r="B747" s="13" t="s">
        <v>151</v>
      </c>
      <c r="C747" s="13" t="s">
        <v>1268</v>
      </c>
      <c r="D747" s="13" t="s">
        <v>16</v>
      </c>
      <c r="E747" s="13">
        <v>23</v>
      </c>
      <c r="F747" s="13" t="s">
        <v>45</v>
      </c>
      <c r="G747" s="13" t="s">
        <v>34</v>
      </c>
      <c r="H747" s="13" t="s">
        <v>35</v>
      </c>
    </row>
    <row r="748" spans="1:8" x14ac:dyDescent="0.25">
      <c r="A748" s="13">
        <v>746</v>
      </c>
      <c r="B748" s="13" t="s">
        <v>153</v>
      </c>
      <c r="C748" s="13" t="s">
        <v>1269</v>
      </c>
      <c r="D748" s="13" t="s">
        <v>16</v>
      </c>
      <c r="E748" s="13">
        <v>58</v>
      </c>
      <c r="F748" s="13" t="s">
        <v>21</v>
      </c>
      <c r="G748" s="13" t="s">
        <v>52</v>
      </c>
      <c r="H748" s="13" t="s">
        <v>13</v>
      </c>
    </row>
    <row r="749" spans="1:8" x14ac:dyDescent="0.25">
      <c r="A749" s="13">
        <v>747</v>
      </c>
      <c r="B749" s="13" t="s">
        <v>155</v>
      </c>
      <c r="C749" s="13" t="s">
        <v>1270</v>
      </c>
      <c r="D749" s="13" t="s">
        <v>16</v>
      </c>
      <c r="E749" s="13">
        <v>46</v>
      </c>
      <c r="F749" s="13" t="s">
        <v>55</v>
      </c>
      <c r="G749" s="13" t="s">
        <v>161</v>
      </c>
      <c r="H749" s="13" t="s">
        <v>13</v>
      </c>
    </row>
    <row r="750" spans="1:8" x14ac:dyDescent="0.25">
      <c r="A750" s="13">
        <v>748</v>
      </c>
      <c r="B750" s="13" t="s">
        <v>157</v>
      </c>
      <c r="C750" s="13" t="s">
        <v>1271</v>
      </c>
      <c r="D750" s="13" t="s">
        <v>16</v>
      </c>
      <c r="E750" s="13">
        <v>23</v>
      </c>
      <c r="F750" s="13" t="s">
        <v>17</v>
      </c>
      <c r="G750" s="13" t="s">
        <v>109</v>
      </c>
      <c r="H750" s="13" t="s">
        <v>13</v>
      </c>
    </row>
    <row r="751" spans="1:8" x14ac:dyDescent="0.25">
      <c r="A751" s="13">
        <v>749</v>
      </c>
      <c r="B751" s="13" t="s">
        <v>159</v>
      </c>
      <c r="C751" s="13" t="s">
        <v>1272</v>
      </c>
      <c r="D751" s="13" t="s">
        <v>16</v>
      </c>
      <c r="E751" s="13">
        <v>27</v>
      </c>
      <c r="F751" s="13" t="s">
        <v>11</v>
      </c>
      <c r="G751" s="13" t="s">
        <v>22</v>
      </c>
      <c r="H751" s="13" t="s">
        <v>23</v>
      </c>
    </row>
    <row r="752" spans="1:8" x14ac:dyDescent="0.25">
      <c r="A752" s="13">
        <v>750</v>
      </c>
      <c r="B752" s="13" t="s">
        <v>162</v>
      </c>
      <c r="C752" s="13" t="s">
        <v>1273</v>
      </c>
      <c r="D752" s="13" t="s">
        <v>10</v>
      </c>
      <c r="E752" s="13">
        <v>24</v>
      </c>
      <c r="F752" s="13" t="s">
        <v>17</v>
      </c>
      <c r="G752" s="13" t="s">
        <v>118</v>
      </c>
      <c r="H752" s="13" t="s">
        <v>13</v>
      </c>
    </row>
    <row r="753" spans="1:8" x14ac:dyDescent="0.25">
      <c r="A753" s="13">
        <v>751</v>
      </c>
      <c r="B753" s="13" t="s">
        <v>164</v>
      </c>
      <c r="C753" s="13" t="s">
        <v>1274</v>
      </c>
      <c r="D753" s="13" t="s">
        <v>16</v>
      </c>
      <c r="E753" s="13">
        <v>55</v>
      </c>
      <c r="F753" s="13" t="s">
        <v>45</v>
      </c>
      <c r="G753" s="13" t="s">
        <v>126</v>
      </c>
      <c r="H753" s="13" t="s">
        <v>80</v>
      </c>
    </row>
    <row r="754" spans="1:8" x14ac:dyDescent="0.25">
      <c r="A754" s="13">
        <v>752</v>
      </c>
      <c r="B754" s="13" t="s">
        <v>166</v>
      </c>
      <c r="C754" s="13" t="s">
        <v>1275</v>
      </c>
      <c r="D754" s="13" t="s">
        <v>16</v>
      </c>
      <c r="E754" s="13">
        <v>59</v>
      </c>
      <c r="F754" s="13" t="s">
        <v>26</v>
      </c>
      <c r="G754" s="13" t="s">
        <v>59</v>
      </c>
      <c r="H754" s="13" t="s">
        <v>13</v>
      </c>
    </row>
    <row r="755" spans="1:8" x14ac:dyDescent="0.25">
      <c r="A755" s="13">
        <v>753</v>
      </c>
      <c r="B755" s="13" t="s">
        <v>168</v>
      </c>
      <c r="C755" s="13" t="s">
        <v>1276</v>
      </c>
      <c r="D755" s="13" t="s">
        <v>16</v>
      </c>
      <c r="E755" s="13">
        <v>39</v>
      </c>
      <c r="F755" s="13" t="s">
        <v>62</v>
      </c>
      <c r="G755" s="13" t="s">
        <v>12</v>
      </c>
      <c r="H755" s="13" t="s">
        <v>13</v>
      </c>
    </row>
    <row r="756" spans="1:8" x14ac:dyDescent="0.25">
      <c r="A756" s="13">
        <v>754</v>
      </c>
      <c r="B756" s="13" t="s">
        <v>170</v>
      </c>
      <c r="C756" s="13" t="s">
        <v>1277</v>
      </c>
      <c r="D756" s="13" t="s">
        <v>10</v>
      </c>
      <c r="E756" s="13">
        <v>58</v>
      </c>
      <c r="F756" s="13" t="s">
        <v>21</v>
      </c>
      <c r="G756" s="13" t="s">
        <v>161</v>
      </c>
      <c r="H756" s="13" t="s">
        <v>13</v>
      </c>
    </row>
    <row r="757" spans="1:8" x14ac:dyDescent="0.25">
      <c r="A757" s="13">
        <v>755</v>
      </c>
      <c r="B757" s="13" t="s">
        <v>172</v>
      </c>
      <c r="C757" s="13" t="s">
        <v>1278</v>
      </c>
      <c r="D757" s="13" t="s">
        <v>16</v>
      </c>
      <c r="E757" s="13">
        <v>21</v>
      </c>
      <c r="F757" s="13" t="s">
        <v>91</v>
      </c>
      <c r="G757" s="13" t="s">
        <v>109</v>
      </c>
      <c r="H757" s="13" t="s">
        <v>13</v>
      </c>
    </row>
    <row r="758" spans="1:8" x14ac:dyDescent="0.25">
      <c r="A758" s="13">
        <v>756</v>
      </c>
      <c r="B758" s="13" t="s">
        <v>174</v>
      </c>
      <c r="C758" s="13" t="s">
        <v>1279</v>
      </c>
      <c r="D758" s="13" t="s">
        <v>10</v>
      </c>
      <c r="E758" s="13">
        <v>29</v>
      </c>
      <c r="F758" s="13" t="s">
        <v>17</v>
      </c>
      <c r="G758" s="13" t="s">
        <v>34</v>
      </c>
      <c r="H758" s="13" t="s">
        <v>35</v>
      </c>
    </row>
    <row r="759" spans="1:8" x14ac:dyDescent="0.25">
      <c r="A759" s="13">
        <v>757</v>
      </c>
      <c r="B759" s="13" t="s">
        <v>176</v>
      </c>
      <c r="C759" s="13" t="s">
        <v>1280</v>
      </c>
      <c r="D759" s="13" t="s">
        <v>16</v>
      </c>
      <c r="E759" s="13">
        <v>56</v>
      </c>
      <c r="F759" s="13" t="s">
        <v>96</v>
      </c>
      <c r="G759" s="13" t="s">
        <v>79</v>
      </c>
      <c r="H759" s="13" t="s">
        <v>80</v>
      </c>
    </row>
    <row r="760" spans="1:8" x14ac:dyDescent="0.25">
      <c r="A760" s="13">
        <v>758</v>
      </c>
      <c r="B760" s="13" t="s">
        <v>178</v>
      </c>
      <c r="C760" s="13" t="s">
        <v>1281</v>
      </c>
      <c r="D760" s="13" t="s">
        <v>16</v>
      </c>
      <c r="E760" s="13">
        <v>24</v>
      </c>
      <c r="F760" s="13" t="s">
        <v>21</v>
      </c>
      <c r="G760" s="13" t="s">
        <v>18</v>
      </c>
      <c r="H760" s="13" t="s">
        <v>13</v>
      </c>
    </row>
    <row r="761" spans="1:8" x14ac:dyDescent="0.25">
      <c r="A761" s="13">
        <v>759</v>
      </c>
      <c r="B761" s="13" t="s">
        <v>180</v>
      </c>
      <c r="C761" s="13" t="s">
        <v>1282</v>
      </c>
      <c r="D761" s="13" t="s">
        <v>10</v>
      </c>
      <c r="E761" s="13">
        <v>50</v>
      </c>
      <c r="F761" s="13" t="s">
        <v>31</v>
      </c>
      <c r="G761" s="13" t="s">
        <v>12</v>
      </c>
      <c r="H761" s="13" t="s">
        <v>13</v>
      </c>
    </row>
    <row r="762" spans="1:8" x14ac:dyDescent="0.25">
      <c r="A762" s="13">
        <v>760</v>
      </c>
      <c r="B762" s="13" t="s">
        <v>182</v>
      </c>
      <c r="C762" s="13" t="s">
        <v>1283</v>
      </c>
      <c r="D762" s="13" t="s">
        <v>16</v>
      </c>
      <c r="E762" s="13">
        <v>34</v>
      </c>
      <c r="F762" s="13" t="s">
        <v>62</v>
      </c>
      <c r="G762" s="13" t="s">
        <v>34</v>
      </c>
      <c r="H762" s="13" t="s">
        <v>35</v>
      </c>
    </row>
    <row r="763" spans="1:8" x14ac:dyDescent="0.25">
      <c r="A763" s="13">
        <v>761</v>
      </c>
      <c r="B763" s="13" t="s">
        <v>184</v>
      </c>
      <c r="C763" s="13" t="s">
        <v>1284</v>
      </c>
      <c r="D763" s="13" t="s">
        <v>16</v>
      </c>
      <c r="E763" s="13">
        <v>50</v>
      </c>
      <c r="F763" s="13" t="s">
        <v>91</v>
      </c>
      <c r="G763" s="13" t="s">
        <v>131</v>
      </c>
      <c r="H763" s="13" t="s">
        <v>132</v>
      </c>
    </row>
    <row r="764" spans="1:8" x14ac:dyDescent="0.25">
      <c r="A764" s="13">
        <v>762</v>
      </c>
      <c r="B764" s="13" t="s">
        <v>186</v>
      </c>
      <c r="C764" s="13" t="s">
        <v>1285</v>
      </c>
      <c r="D764" s="13" t="s">
        <v>16</v>
      </c>
      <c r="E764" s="13">
        <v>24</v>
      </c>
      <c r="F764" s="13" t="s">
        <v>11</v>
      </c>
      <c r="G764" s="13" t="s">
        <v>52</v>
      </c>
      <c r="H764" s="13" t="s">
        <v>13</v>
      </c>
    </row>
    <row r="765" spans="1:8" x14ac:dyDescent="0.25">
      <c r="A765" s="13">
        <v>763</v>
      </c>
      <c r="B765" s="13" t="s">
        <v>188</v>
      </c>
      <c r="C765" s="13" t="s">
        <v>1286</v>
      </c>
      <c r="D765" s="13" t="s">
        <v>10</v>
      </c>
      <c r="E765" s="13">
        <v>52</v>
      </c>
      <c r="F765" s="13" t="s">
        <v>55</v>
      </c>
      <c r="G765" s="13" t="s">
        <v>27</v>
      </c>
      <c r="H765" s="13" t="s">
        <v>28</v>
      </c>
    </row>
    <row r="766" spans="1:8" x14ac:dyDescent="0.25">
      <c r="A766" s="13">
        <v>764</v>
      </c>
      <c r="B766" s="13" t="s">
        <v>190</v>
      </c>
      <c r="C766" s="13" t="s">
        <v>1287</v>
      </c>
      <c r="D766" s="13" t="s">
        <v>10</v>
      </c>
      <c r="E766" s="13">
        <v>49</v>
      </c>
      <c r="F766" s="13" t="s">
        <v>11</v>
      </c>
      <c r="G766" s="13" t="s">
        <v>118</v>
      </c>
      <c r="H766" s="13" t="s">
        <v>13</v>
      </c>
    </row>
    <row r="767" spans="1:8" x14ac:dyDescent="0.25">
      <c r="A767" s="13">
        <v>765</v>
      </c>
      <c r="B767" s="13" t="s">
        <v>192</v>
      </c>
      <c r="C767" s="13" t="s">
        <v>1288</v>
      </c>
      <c r="D767" s="13" t="s">
        <v>16</v>
      </c>
      <c r="E767" s="13">
        <v>40</v>
      </c>
      <c r="F767" s="13" t="s">
        <v>96</v>
      </c>
      <c r="G767" s="13" t="s">
        <v>63</v>
      </c>
      <c r="H767" s="13" t="s">
        <v>13</v>
      </c>
    </row>
    <row r="768" spans="1:8" x14ac:dyDescent="0.25">
      <c r="A768" s="13">
        <v>766</v>
      </c>
      <c r="B768" s="13" t="s">
        <v>194</v>
      </c>
      <c r="C768" s="13" t="s">
        <v>1289</v>
      </c>
      <c r="D768" s="13" t="s">
        <v>10</v>
      </c>
      <c r="E768" s="13">
        <v>49</v>
      </c>
      <c r="F768" s="13" t="s">
        <v>91</v>
      </c>
      <c r="G768" s="13" t="s">
        <v>97</v>
      </c>
      <c r="H768" s="13" t="s">
        <v>98</v>
      </c>
    </row>
    <row r="769" spans="1:8" x14ac:dyDescent="0.25">
      <c r="A769" s="13">
        <v>767</v>
      </c>
      <c r="B769" s="13" t="s">
        <v>196</v>
      </c>
      <c r="C769" s="13" t="s">
        <v>1290</v>
      </c>
      <c r="D769" s="13" t="s">
        <v>10</v>
      </c>
      <c r="E769" s="13">
        <v>57</v>
      </c>
      <c r="F769" s="13" t="s">
        <v>31</v>
      </c>
      <c r="G769" s="13" t="s">
        <v>79</v>
      </c>
      <c r="H769" s="13" t="s">
        <v>80</v>
      </c>
    </row>
    <row r="770" spans="1:8" x14ac:dyDescent="0.25">
      <c r="A770" s="13">
        <v>768</v>
      </c>
      <c r="B770" s="13" t="s">
        <v>198</v>
      </c>
      <c r="C770" s="13" t="s">
        <v>1291</v>
      </c>
      <c r="D770" s="13" t="s">
        <v>16</v>
      </c>
      <c r="E770" s="13">
        <v>33</v>
      </c>
      <c r="F770" s="13" t="s">
        <v>11</v>
      </c>
      <c r="G770" s="13" t="s">
        <v>121</v>
      </c>
      <c r="H770" s="13" t="s">
        <v>13</v>
      </c>
    </row>
    <row r="771" spans="1:8" x14ac:dyDescent="0.25">
      <c r="A771" s="13">
        <v>769</v>
      </c>
      <c r="B771" s="13" t="s">
        <v>200</v>
      </c>
      <c r="C771" s="13" t="s">
        <v>1292</v>
      </c>
      <c r="D771" s="13" t="s">
        <v>10</v>
      </c>
      <c r="E771" s="13">
        <v>22</v>
      </c>
      <c r="F771" s="13" t="s">
        <v>96</v>
      </c>
      <c r="G771" s="13" t="s">
        <v>121</v>
      </c>
      <c r="H771" s="13" t="s">
        <v>13</v>
      </c>
    </row>
    <row r="772" spans="1:8" x14ac:dyDescent="0.25">
      <c r="A772" s="13">
        <v>770</v>
      </c>
      <c r="B772" s="13" t="s">
        <v>202</v>
      </c>
      <c r="C772" s="13" t="s">
        <v>1293</v>
      </c>
      <c r="D772" s="13" t="s">
        <v>10</v>
      </c>
      <c r="E772" s="13">
        <v>46</v>
      </c>
      <c r="F772" s="13" t="s">
        <v>62</v>
      </c>
      <c r="G772" s="13" t="s">
        <v>109</v>
      </c>
      <c r="H772" s="13" t="s">
        <v>13</v>
      </c>
    </row>
    <row r="773" spans="1:8" x14ac:dyDescent="0.25">
      <c r="A773" s="13">
        <v>771</v>
      </c>
      <c r="B773" s="13" t="s">
        <v>204</v>
      </c>
      <c r="C773" s="13" t="s">
        <v>1294</v>
      </c>
      <c r="D773" s="13" t="s">
        <v>10</v>
      </c>
      <c r="E773" s="13">
        <v>40</v>
      </c>
      <c r="F773" s="13" t="s">
        <v>55</v>
      </c>
      <c r="G773" s="13" t="s">
        <v>66</v>
      </c>
      <c r="H773" s="13" t="s">
        <v>13</v>
      </c>
    </row>
    <row r="774" spans="1:8" x14ac:dyDescent="0.25">
      <c r="A774" s="13">
        <v>772</v>
      </c>
      <c r="B774" s="13" t="s">
        <v>206</v>
      </c>
      <c r="C774" s="13" t="s">
        <v>1295</v>
      </c>
      <c r="D774" s="13" t="s">
        <v>16</v>
      </c>
      <c r="E774" s="13">
        <v>23</v>
      </c>
      <c r="F774" s="13" t="s">
        <v>26</v>
      </c>
      <c r="G774" s="13" t="s">
        <v>66</v>
      </c>
      <c r="H774" s="13" t="s">
        <v>13</v>
      </c>
    </row>
    <row r="775" spans="1:8" x14ac:dyDescent="0.25">
      <c r="A775" s="13">
        <v>773</v>
      </c>
      <c r="B775" s="13" t="s">
        <v>208</v>
      </c>
      <c r="C775" s="13" t="s">
        <v>1296</v>
      </c>
      <c r="D775" s="13" t="s">
        <v>16</v>
      </c>
      <c r="E775" s="13">
        <v>51</v>
      </c>
      <c r="F775" s="13" t="s">
        <v>17</v>
      </c>
      <c r="G775" s="13" t="s">
        <v>121</v>
      </c>
      <c r="H775" s="13" t="s">
        <v>13</v>
      </c>
    </row>
    <row r="776" spans="1:8" x14ac:dyDescent="0.25">
      <c r="A776" s="13">
        <v>774</v>
      </c>
      <c r="B776" s="13" t="s">
        <v>210</v>
      </c>
      <c r="C776" s="13" t="s">
        <v>1297</v>
      </c>
      <c r="D776" s="13" t="s">
        <v>10</v>
      </c>
      <c r="E776" s="13">
        <v>30</v>
      </c>
      <c r="F776" s="13" t="s">
        <v>26</v>
      </c>
      <c r="G776" s="13" t="s">
        <v>27</v>
      </c>
      <c r="H776" s="13" t="s">
        <v>28</v>
      </c>
    </row>
    <row r="777" spans="1:8" x14ac:dyDescent="0.25">
      <c r="A777" s="13">
        <v>775</v>
      </c>
      <c r="B777" s="13" t="s">
        <v>212</v>
      </c>
      <c r="C777" s="13" t="s">
        <v>1298</v>
      </c>
      <c r="D777" s="13" t="s">
        <v>16</v>
      </c>
      <c r="E777" s="13">
        <v>37</v>
      </c>
      <c r="F777" s="13" t="s">
        <v>11</v>
      </c>
      <c r="G777" s="13" t="s">
        <v>161</v>
      </c>
      <c r="H777" s="13" t="s">
        <v>13</v>
      </c>
    </row>
    <row r="778" spans="1:8" x14ac:dyDescent="0.25">
      <c r="A778" s="13">
        <v>776</v>
      </c>
      <c r="B778" s="13" t="s">
        <v>214</v>
      </c>
      <c r="C778" s="13" t="s">
        <v>1299</v>
      </c>
      <c r="D778" s="13" t="s">
        <v>10</v>
      </c>
      <c r="E778" s="13">
        <v>48</v>
      </c>
      <c r="F778" s="13" t="s">
        <v>96</v>
      </c>
      <c r="G778" s="13" t="s">
        <v>126</v>
      </c>
      <c r="H778" s="13" t="s">
        <v>80</v>
      </c>
    </row>
    <row r="779" spans="1:8" x14ac:dyDescent="0.25">
      <c r="A779" s="13">
        <v>777</v>
      </c>
      <c r="B779" s="13" t="s">
        <v>216</v>
      </c>
      <c r="C779" s="13" t="s">
        <v>1300</v>
      </c>
      <c r="D779" s="13" t="s">
        <v>10</v>
      </c>
      <c r="E779" s="13">
        <v>53</v>
      </c>
      <c r="F779" s="13" t="s">
        <v>17</v>
      </c>
      <c r="G779" s="13" t="s">
        <v>109</v>
      </c>
      <c r="H779" s="13" t="s">
        <v>13</v>
      </c>
    </row>
    <row r="780" spans="1:8" x14ac:dyDescent="0.25">
      <c r="A780" s="13">
        <v>778</v>
      </c>
      <c r="B780" s="13" t="s">
        <v>218</v>
      </c>
      <c r="C780" s="13" t="s">
        <v>1301</v>
      </c>
      <c r="D780" s="13" t="s">
        <v>16</v>
      </c>
      <c r="E780" s="13">
        <v>39</v>
      </c>
      <c r="F780" s="13" t="s">
        <v>91</v>
      </c>
      <c r="G780" s="13" t="s">
        <v>105</v>
      </c>
      <c r="H780" s="13" t="s">
        <v>13</v>
      </c>
    </row>
    <row r="781" spans="1:8" x14ac:dyDescent="0.25">
      <c r="A781" s="13">
        <v>779</v>
      </c>
      <c r="B781" s="13" t="s">
        <v>220</v>
      </c>
      <c r="C781" s="13" t="s">
        <v>1302</v>
      </c>
      <c r="D781" s="13" t="s">
        <v>10</v>
      </c>
      <c r="E781" s="13">
        <v>35</v>
      </c>
      <c r="F781" s="13" t="s">
        <v>96</v>
      </c>
      <c r="G781" s="13" t="s">
        <v>121</v>
      </c>
      <c r="H781" s="13" t="s">
        <v>13</v>
      </c>
    </row>
    <row r="782" spans="1:8" x14ac:dyDescent="0.25">
      <c r="A782" s="13">
        <v>780</v>
      </c>
      <c r="B782" s="13" t="s">
        <v>222</v>
      </c>
      <c r="C782" s="13" t="s">
        <v>1303</v>
      </c>
      <c r="D782" s="13" t="s">
        <v>16</v>
      </c>
      <c r="E782" s="13">
        <v>36</v>
      </c>
      <c r="F782" s="13" t="s">
        <v>31</v>
      </c>
      <c r="G782" s="13" t="s">
        <v>59</v>
      </c>
      <c r="H782" s="13" t="s">
        <v>13</v>
      </c>
    </row>
    <row r="783" spans="1:8" x14ac:dyDescent="0.25">
      <c r="A783" s="13">
        <v>781</v>
      </c>
      <c r="B783" s="13" t="s">
        <v>224</v>
      </c>
      <c r="C783" s="13" t="s">
        <v>1304</v>
      </c>
      <c r="D783" s="13" t="s">
        <v>10</v>
      </c>
      <c r="E783" s="13">
        <v>56</v>
      </c>
      <c r="F783" s="13" t="s">
        <v>11</v>
      </c>
      <c r="G783" s="13" t="s">
        <v>18</v>
      </c>
      <c r="H783" s="13" t="s">
        <v>13</v>
      </c>
    </row>
    <row r="784" spans="1:8" x14ac:dyDescent="0.25">
      <c r="A784" s="13">
        <v>782</v>
      </c>
      <c r="B784" s="13" t="s">
        <v>226</v>
      </c>
      <c r="C784" s="13" t="s">
        <v>1305</v>
      </c>
      <c r="D784" s="13" t="s">
        <v>16</v>
      </c>
      <c r="E784" s="13">
        <v>33</v>
      </c>
      <c r="F784" s="13" t="s">
        <v>31</v>
      </c>
      <c r="G784" s="13" t="s">
        <v>109</v>
      </c>
      <c r="H784" s="13" t="s">
        <v>13</v>
      </c>
    </row>
    <row r="785" spans="1:8" x14ac:dyDescent="0.25">
      <c r="A785" s="13">
        <v>783</v>
      </c>
      <c r="B785" s="13" t="s">
        <v>228</v>
      </c>
      <c r="C785" s="13" t="s">
        <v>1306</v>
      </c>
      <c r="D785" s="13" t="s">
        <v>16</v>
      </c>
      <c r="E785" s="13">
        <v>46</v>
      </c>
      <c r="F785" s="13" t="s">
        <v>21</v>
      </c>
      <c r="G785" s="13" t="s">
        <v>131</v>
      </c>
      <c r="H785" s="13" t="s">
        <v>132</v>
      </c>
    </row>
    <row r="786" spans="1:8" x14ac:dyDescent="0.25">
      <c r="A786" s="13">
        <v>784</v>
      </c>
      <c r="B786" s="13" t="s">
        <v>230</v>
      </c>
      <c r="C786" s="13" t="s">
        <v>1307</v>
      </c>
      <c r="D786" s="13" t="s">
        <v>10</v>
      </c>
      <c r="E786" s="13">
        <v>47</v>
      </c>
      <c r="F786" s="13" t="s">
        <v>91</v>
      </c>
      <c r="G786" s="13" t="s">
        <v>126</v>
      </c>
      <c r="H786" s="13" t="s">
        <v>80</v>
      </c>
    </row>
    <row r="787" spans="1:8" x14ac:dyDescent="0.25">
      <c r="A787" s="13">
        <v>785</v>
      </c>
      <c r="B787" s="13" t="s">
        <v>232</v>
      </c>
      <c r="C787" s="13" t="s">
        <v>1308</v>
      </c>
      <c r="D787" s="13" t="s">
        <v>16</v>
      </c>
      <c r="E787" s="13">
        <v>22</v>
      </c>
      <c r="F787" s="13" t="s">
        <v>11</v>
      </c>
      <c r="G787" s="13" t="s">
        <v>105</v>
      </c>
      <c r="H787" s="13" t="s">
        <v>13</v>
      </c>
    </row>
    <row r="788" spans="1:8" x14ac:dyDescent="0.25">
      <c r="A788" s="13">
        <v>786</v>
      </c>
      <c r="B788" s="13" t="s">
        <v>329</v>
      </c>
      <c r="C788" s="13" t="s">
        <v>1309</v>
      </c>
      <c r="D788" s="13" t="s">
        <v>10</v>
      </c>
      <c r="E788" s="13">
        <v>60</v>
      </c>
      <c r="F788" s="13" t="s">
        <v>62</v>
      </c>
      <c r="G788" s="13" t="s">
        <v>79</v>
      </c>
      <c r="H788" s="13" t="s">
        <v>80</v>
      </c>
    </row>
    <row r="789" spans="1:8" x14ac:dyDescent="0.25">
      <c r="A789" s="13">
        <v>787</v>
      </c>
      <c r="B789" s="13" t="s">
        <v>331</v>
      </c>
      <c r="C789" s="13" t="s">
        <v>1310</v>
      </c>
      <c r="D789" s="13" t="s">
        <v>16</v>
      </c>
      <c r="E789" s="13">
        <v>54</v>
      </c>
      <c r="F789" s="13" t="s">
        <v>55</v>
      </c>
      <c r="G789" s="13" t="s">
        <v>109</v>
      </c>
      <c r="H789" s="13" t="s">
        <v>13</v>
      </c>
    </row>
    <row r="790" spans="1:8" x14ac:dyDescent="0.25">
      <c r="A790" s="13">
        <v>788</v>
      </c>
      <c r="B790" s="13" t="s">
        <v>333</v>
      </c>
      <c r="C790" s="13" t="s">
        <v>1311</v>
      </c>
      <c r="D790" s="13" t="s">
        <v>10</v>
      </c>
      <c r="E790" s="13">
        <v>41</v>
      </c>
      <c r="F790" s="13" t="s">
        <v>21</v>
      </c>
      <c r="G790" s="13" t="s">
        <v>109</v>
      </c>
      <c r="H790" s="13" t="s">
        <v>13</v>
      </c>
    </row>
    <row r="791" spans="1:8" x14ac:dyDescent="0.25">
      <c r="A791" s="13">
        <v>789</v>
      </c>
      <c r="B791" s="13" t="s">
        <v>335</v>
      </c>
      <c r="C791" s="13" t="s">
        <v>1312</v>
      </c>
      <c r="D791" s="13" t="s">
        <v>10</v>
      </c>
      <c r="E791" s="13">
        <v>27</v>
      </c>
      <c r="F791" s="13" t="s">
        <v>45</v>
      </c>
      <c r="G791" s="13" t="s">
        <v>56</v>
      </c>
      <c r="H791" s="13" t="s">
        <v>13</v>
      </c>
    </row>
    <row r="792" spans="1:8" x14ac:dyDescent="0.25">
      <c r="A792" s="13">
        <v>790</v>
      </c>
      <c r="B792" s="13" t="s">
        <v>337</v>
      </c>
      <c r="C792" s="13" t="s">
        <v>1313</v>
      </c>
      <c r="D792" s="13" t="s">
        <v>10</v>
      </c>
      <c r="E792" s="13">
        <v>32</v>
      </c>
      <c r="F792" s="13" t="s">
        <v>11</v>
      </c>
      <c r="G792" s="13" t="s">
        <v>161</v>
      </c>
      <c r="H792" s="13" t="s">
        <v>13</v>
      </c>
    </row>
    <row r="793" spans="1:8" x14ac:dyDescent="0.25">
      <c r="A793" s="13">
        <v>791</v>
      </c>
      <c r="B793" s="13" t="s">
        <v>339</v>
      </c>
      <c r="C793" s="13" t="s">
        <v>1314</v>
      </c>
      <c r="D793" s="13" t="s">
        <v>16</v>
      </c>
      <c r="E793" s="13">
        <v>34</v>
      </c>
      <c r="F793" s="13" t="s">
        <v>91</v>
      </c>
      <c r="G793" s="13" t="s">
        <v>126</v>
      </c>
      <c r="H793" s="13" t="s">
        <v>80</v>
      </c>
    </row>
    <row r="794" spans="1:8" x14ac:dyDescent="0.25">
      <c r="A794" s="13">
        <v>792</v>
      </c>
      <c r="B794" s="13" t="s">
        <v>341</v>
      </c>
      <c r="C794" s="13" t="s">
        <v>1315</v>
      </c>
      <c r="D794" s="13" t="s">
        <v>16</v>
      </c>
      <c r="E794" s="13">
        <v>29</v>
      </c>
      <c r="F794" s="13" t="s">
        <v>21</v>
      </c>
      <c r="G794" s="13" t="s">
        <v>34</v>
      </c>
      <c r="H794" s="13" t="s">
        <v>35</v>
      </c>
    </row>
    <row r="795" spans="1:8" x14ac:dyDescent="0.25">
      <c r="A795" s="13">
        <v>793</v>
      </c>
      <c r="B795" s="13" t="s">
        <v>343</v>
      </c>
      <c r="C795" s="13" t="s">
        <v>1316</v>
      </c>
      <c r="D795" s="13" t="s">
        <v>10</v>
      </c>
      <c r="E795" s="13">
        <v>23</v>
      </c>
      <c r="F795" s="13" t="s">
        <v>31</v>
      </c>
      <c r="G795" s="13" t="s">
        <v>59</v>
      </c>
      <c r="H795" s="13" t="s">
        <v>13</v>
      </c>
    </row>
    <row r="796" spans="1:8" x14ac:dyDescent="0.25">
      <c r="A796" s="13">
        <v>794</v>
      </c>
      <c r="B796" s="13" t="s">
        <v>345</v>
      </c>
      <c r="C796" s="13" t="s">
        <v>1317</v>
      </c>
      <c r="D796" s="13" t="s">
        <v>16</v>
      </c>
      <c r="E796" s="13">
        <v>23</v>
      </c>
      <c r="F796" s="13" t="s">
        <v>91</v>
      </c>
      <c r="G796" s="13" t="s">
        <v>52</v>
      </c>
      <c r="H796" s="13" t="s">
        <v>13</v>
      </c>
    </row>
    <row r="797" spans="1:8" x14ac:dyDescent="0.25">
      <c r="A797" s="13">
        <v>795</v>
      </c>
      <c r="B797" s="13" t="s">
        <v>347</v>
      </c>
      <c r="C797" s="13" t="s">
        <v>1318</v>
      </c>
      <c r="D797" s="13" t="s">
        <v>10</v>
      </c>
      <c r="E797" s="13">
        <v>59</v>
      </c>
      <c r="F797" s="13" t="s">
        <v>62</v>
      </c>
      <c r="G797" s="13" t="s">
        <v>131</v>
      </c>
      <c r="H797" s="13" t="s">
        <v>132</v>
      </c>
    </row>
    <row r="798" spans="1:8" x14ac:dyDescent="0.25">
      <c r="A798" s="13">
        <v>796</v>
      </c>
      <c r="B798" s="13" t="s">
        <v>349</v>
      </c>
      <c r="C798" s="13" t="s">
        <v>1319</v>
      </c>
      <c r="D798" s="13" t="s">
        <v>10</v>
      </c>
      <c r="E798" s="13">
        <v>38</v>
      </c>
      <c r="F798" s="13" t="s">
        <v>62</v>
      </c>
      <c r="G798" s="13" t="s">
        <v>22</v>
      </c>
      <c r="H798" s="13" t="s">
        <v>23</v>
      </c>
    </row>
    <row r="799" spans="1:8" x14ac:dyDescent="0.25">
      <c r="A799" s="13">
        <v>797</v>
      </c>
      <c r="B799" s="13" t="s">
        <v>351</v>
      </c>
      <c r="C799" s="13" t="s">
        <v>1320</v>
      </c>
      <c r="D799" s="13" t="s">
        <v>16</v>
      </c>
      <c r="E799" s="13">
        <v>32</v>
      </c>
      <c r="F799" s="13" t="s">
        <v>31</v>
      </c>
      <c r="G799" s="13" t="s">
        <v>131</v>
      </c>
      <c r="H799" s="13" t="s">
        <v>132</v>
      </c>
    </row>
    <row r="800" spans="1:8" x14ac:dyDescent="0.25">
      <c r="A800" s="13">
        <v>798</v>
      </c>
      <c r="B800" s="13" t="s">
        <v>353</v>
      </c>
      <c r="C800" s="13" t="s">
        <v>1321</v>
      </c>
      <c r="D800" s="13" t="s">
        <v>10</v>
      </c>
      <c r="E800" s="13">
        <v>58</v>
      </c>
      <c r="F800" s="13" t="s">
        <v>62</v>
      </c>
      <c r="G800" s="13" t="s">
        <v>34</v>
      </c>
      <c r="H800" s="13" t="s">
        <v>35</v>
      </c>
    </row>
    <row r="801" spans="1:8" x14ac:dyDescent="0.25">
      <c r="A801" s="13">
        <v>799</v>
      </c>
      <c r="B801" s="13" t="s">
        <v>355</v>
      </c>
      <c r="C801" s="13" t="s">
        <v>1322</v>
      </c>
      <c r="D801" s="13" t="s">
        <v>16</v>
      </c>
      <c r="E801" s="13">
        <v>58</v>
      </c>
      <c r="F801" s="13" t="s">
        <v>91</v>
      </c>
      <c r="G801" s="13" t="s">
        <v>109</v>
      </c>
      <c r="H801" s="13" t="s">
        <v>13</v>
      </c>
    </row>
    <row r="802" spans="1:8" x14ac:dyDescent="0.25">
      <c r="A802" s="13">
        <v>800</v>
      </c>
      <c r="B802" s="13" t="s">
        <v>357</v>
      </c>
      <c r="C802" s="13" t="s">
        <v>1323</v>
      </c>
      <c r="D802" s="13" t="s">
        <v>10</v>
      </c>
      <c r="E802" s="13">
        <v>56</v>
      </c>
      <c r="F802" s="13" t="s">
        <v>31</v>
      </c>
      <c r="G802" s="13" t="s">
        <v>131</v>
      </c>
      <c r="H802" s="13" t="s">
        <v>132</v>
      </c>
    </row>
    <row r="803" spans="1:8" x14ac:dyDescent="0.25">
      <c r="A803" s="13">
        <v>801</v>
      </c>
      <c r="B803" s="13" t="s">
        <v>359</v>
      </c>
      <c r="C803" s="13" t="s">
        <v>1324</v>
      </c>
      <c r="D803" s="13" t="s">
        <v>10</v>
      </c>
      <c r="E803" s="13">
        <v>31</v>
      </c>
      <c r="F803" s="13" t="s">
        <v>31</v>
      </c>
      <c r="G803" s="13" t="s">
        <v>27</v>
      </c>
      <c r="H803" s="13" t="s">
        <v>28</v>
      </c>
    </row>
    <row r="804" spans="1:8" x14ac:dyDescent="0.25">
      <c r="A804" s="13">
        <v>802</v>
      </c>
      <c r="B804" s="13" t="s">
        <v>361</v>
      </c>
      <c r="C804" s="13" t="s">
        <v>1325</v>
      </c>
      <c r="D804" s="13" t="s">
        <v>10</v>
      </c>
      <c r="E804" s="13">
        <v>32</v>
      </c>
      <c r="F804" s="13" t="s">
        <v>62</v>
      </c>
      <c r="G804" s="13" t="s">
        <v>161</v>
      </c>
      <c r="H804" s="13" t="s">
        <v>13</v>
      </c>
    </row>
    <row r="805" spans="1:8" x14ac:dyDescent="0.25">
      <c r="A805" s="13">
        <v>803</v>
      </c>
      <c r="B805" s="13" t="s">
        <v>363</v>
      </c>
      <c r="C805" s="13" t="s">
        <v>1326</v>
      </c>
      <c r="D805" s="13" t="s">
        <v>10</v>
      </c>
      <c r="E805" s="13">
        <v>21</v>
      </c>
      <c r="F805" s="13" t="s">
        <v>17</v>
      </c>
      <c r="G805" s="13" t="s">
        <v>79</v>
      </c>
      <c r="H805" s="13" t="s">
        <v>80</v>
      </c>
    </row>
    <row r="806" spans="1:8" x14ac:dyDescent="0.25">
      <c r="A806" s="13">
        <v>804</v>
      </c>
      <c r="B806" s="13" t="s">
        <v>365</v>
      </c>
      <c r="C806" s="13" t="s">
        <v>1327</v>
      </c>
      <c r="D806" s="13" t="s">
        <v>10</v>
      </c>
      <c r="E806" s="13">
        <v>43</v>
      </c>
      <c r="F806" s="13" t="s">
        <v>31</v>
      </c>
      <c r="G806" s="13" t="s">
        <v>126</v>
      </c>
      <c r="H806" s="13" t="s">
        <v>80</v>
      </c>
    </row>
    <row r="807" spans="1:8" x14ac:dyDescent="0.25">
      <c r="A807" s="13">
        <v>805</v>
      </c>
      <c r="B807" s="13" t="s">
        <v>367</v>
      </c>
      <c r="C807" s="13" t="s">
        <v>1328</v>
      </c>
      <c r="D807" s="13" t="s">
        <v>10</v>
      </c>
      <c r="E807" s="13">
        <v>42</v>
      </c>
      <c r="F807" s="13" t="s">
        <v>62</v>
      </c>
      <c r="G807" s="13" t="s">
        <v>34</v>
      </c>
      <c r="H807" s="13" t="s">
        <v>35</v>
      </c>
    </row>
    <row r="808" spans="1:8" x14ac:dyDescent="0.25">
      <c r="A808" s="13">
        <v>806</v>
      </c>
      <c r="B808" s="13" t="s">
        <v>369</v>
      </c>
      <c r="C808" s="13" t="s">
        <v>1329</v>
      </c>
      <c r="D808" s="13" t="s">
        <v>10</v>
      </c>
      <c r="E808" s="13">
        <v>29</v>
      </c>
      <c r="F808" s="13" t="s">
        <v>21</v>
      </c>
      <c r="G808" s="13" t="s">
        <v>40</v>
      </c>
      <c r="H808" s="13" t="s">
        <v>13</v>
      </c>
    </row>
    <row r="809" spans="1:8" x14ac:dyDescent="0.25">
      <c r="A809" s="13">
        <v>807</v>
      </c>
      <c r="B809" s="13" t="s">
        <v>371</v>
      </c>
      <c r="C809" s="13" t="s">
        <v>1330</v>
      </c>
      <c r="D809" s="13" t="s">
        <v>10</v>
      </c>
      <c r="E809" s="13">
        <v>44</v>
      </c>
      <c r="F809" s="13" t="s">
        <v>96</v>
      </c>
      <c r="G809" s="13" t="s">
        <v>56</v>
      </c>
      <c r="H809" s="13" t="s">
        <v>13</v>
      </c>
    </row>
    <row r="810" spans="1:8" x14ac:dyDescent="0.25">
      <c r="A810" s="13">
        <v>808</v>
      </c>
      <c r="B810" s="13" t="s">
        <v>373</v>
      </c>
      <c r="C810" s="13" t="s">
        <v>1331</v>
      </c>
      <c r="D810" s="13" t="s">
        <v>16</v>
      </c>
      <c r="E810" s="13">
        <v>53</v>
      </c>
      <c r="F810" s="13" t="s">
        <v>17</v>
      </c>
      <c r="G810" s="13" t="s">
        <v>161</v>
      </c>
      <c r="H810" s="13" t="s">
        <v>13</v>
      </c>
    </row>
    <row r="811" spans="1:8" x14ac:dyDescent="0.25">
      <c r="A811" s="13">
        <v>809</v>
      </c>
      <c r="B811" s="13" t="s">
        <v>216</v>
      </c>
      <c r="C811" s="13" t="s">
        <v>1332</v>
      </c>
      <c r="D811" s="13" t="s">
        <v>16</v>
      </c>
      <c r="E811" s="13">
        <v>33</v>
      </c>
      <c r="F811" s="13" t="s">
        <v>55</v>
      </c>
      <c r="G811" s="13" t="s">
        <v>63</v>
      </c>
      <c r="H811" s="13" t="s">
        <v>13</v>
      </c>
    </row>
    <row r="812" spans="1:8" x14ac:dyDescent="0.25">
      <c r="A812" s="13">
        <v>810</v>
      </c>
      <c r="B812" s="13" t="s">
        <v>376</v>
      </c>
      <c r="C812" s="13" t="s">
        <v>1333</v>
      </c>
      <c r="D812" s="13" t="s">
        <v>16</v>
      </c>
      <c r="E812" s="13">
        <v>33</v>
      </c>
      <c r="F812" s="13" t="s">
        <v>17</v>
      </c>
      <c r="G812" s="13" t="s">
        <v>109</v>
      </c>
      <c r="H812" s="13" t="s">
        <v>13</v>
      </c>
    </row>
    <row r="813" spans="1:8" x14ac:dyDescent="0.25">
      <c r="A813" s="13">
        <v>811</v>
      </c>
      <c r="B813" s="13" t="s">
        <v>378</v>
      </c>
      <c r="C813" s="13" t="s">
        <v>1334</v>
      </c>
      <c r="D813" s="13" t="s">
        <v>16</v>
      </c>
      <c r="E813" s="13">
        <v>54</v>
      </c>
      <c r="F813" s="13" t="s">
        <v>11</v>
      </c>
      <c r="G813" s="13" t="s">
        <v>52</v>
      </c>
      <c r="H813" s="13" t="s">
        <v>13</v>
      </c>
    </row>
    <row r="814" spans="1:8" x14ac:dyDescent="0.25">
      <c r="A814" s="13">
        <v>812</v>
      </c>
      <c r="B814" s="13" t="s">
        <v>380</v>
      </c>
      <c r="C814" s="13" t="s">
        <v>1335</v>
      </c>
      <c r="D814" s="13" t="s">
        <v>16</v>
      </c>
      <c r="E814" s="13">
        <v>42</v>
      </c>
      <c r="F814" s="13" t="s">
        <v>17</v>
      </c>
      <c r="G814" s="13" t="s">
        <v>27</v>
      </c>
      <c r="H814" s="13" t="s">
        <v>28</v>
      </c>
    </row>
    <row r="815" spans="1:8" x14ac:dyDescent="0.25">
      <c r="A815" s="13">
        <v>813</v>
      </c>
      <c r="B815" s="13" t="s">
        <v>382</v>
      </c>
      <c r="C815" s="13" t="s">
        <v>1336</v>
      </c>
      <c r="D815" s="13" t="s">
        <v>10</v>
      </c>
      <c r="E815" s="13">
        <v>40</v>
      </c>
      <c r="F815" s="13" t="s">
        <v>96</v>
      </c>
      <c r="G815" s="13" t="s">
        <v>97</v>
      </c>
      <c r="H815" s="13" t="s">
        <v>98</v>
      </c>
    </row>
    <row r="816" spans="1:8" x14ac:dyDescent="0.25">
      <c r="A816" s="13">
        <v>814</v>
      </c>
      <c r="B816" s="13" t="s">
        <v>384</v>
      </c>
      <c r="C816" s="13" t="s">
        <v>1337</v>
      </c>
      <c r="D816" s="13" t="s">
        <v>16</v>
      </c>
      <c r="E816" s="13">
        <v>25</v>
      </c>
      <c r="F816" s="13" t="s">
        <v>21</v>
      </c>
      <c r="G816" s="13" t="s">
        <v>105</v>
      </c>
      <c r="H816" s="13" t="s">
        <v>13</v>
      </c>
    </row>
    <row r="817" spans="1:8" x14ac:dyDescent="0.25">
      <c r="A817" s="13">
        <v>815</v>
      </c>
      <c r="B817" s="13" t="s">
        <v>386</v>
      </c>
      <c r="C817" s="13" t="s">
        <v>1338</v>
      </c>
      <c r="D817" s="13" t="s">
        <v>10</v>
      </c>
      <c r="E817" s="13">
        <v>45</v>
      </c>
      <c r="F817" s="13" t="s">
        <v>62</v>
      </c>
      <c r="G817" s="13" t="s">
        <v>109</v>
      </c>
      <c r="H817" s="13" t="s">
        <v>13</v>
      </c>
    </row>
    <row r="818" spans="1:8" x14ac:dyDescent="0.25">
      <c r="A818" s="13">
        <v>816</v>
      </c>
      <c r="B818" s="13" t="s">
        <v>388</v>
      </c>
      <c r="C818" s="13" t="s">
        <v>1339</v>
      </c>
      <c r="D818" s="13" t="s">
        <v>16</v>
      </c>
      <c r="E818" s="13">
        <v>36</v>
      </c>
      <c r="F818" s="13" t="s">
        <v>55</v>
      </c>
      <c r="G818" s="13" t="s">
        <v>79</v>
      </c>
      <c r="H818" s="13" t="s">
        <v>80</v>
      </c>
    </row>
    <row r="819" spans="1:8" x14ac:dyDescent="0.25">
      <c r="A819" s="13">
        <v>817</v>
      </c>
      <c r="B819" s="13" t="s">
        <v>390</v>
      </c>
      <c r="C819" s="13" t="s">
        <v>1340</v>
      </c>
      <c r="D819" s="13" t="s">
        <v>16</v>
      </c>
      <c r="E819" s="13">
        <v>50</v>
      </c>
      <c r="F819" s="13" t="s">
        <v>62</v>
      </c>
      <c r="G819" s="13" t="s">
        <v>105</v>
      </c>
      <c r="H819" s="13" t="s">
        <v>13</v>
      </c>
    </row>
    <row r="820" spans="1:8" x14ac:dyDescent="0.25">
      <c r="A820" s="13">
        <v>818</v>
      </c>
      <c r="B820" s="13" t="s">
        <v>392</v>
      </c>
      <c r="C820" s="13" t="s">
        <v>1341</v>
      </c>
      <c r="D820" s="13" t="s">
        <v>10</v>
      </c>
      <c r="E820" s="13">
        <v>22</v>
      </c>
      <c r="F820" s="13" t="s">
        <v>55</v>
      </c>
      <c r="G820" s="13" t="s">
        <v>34</v>
      </c>
      <c r="H820" s="13" t="s">
        <v>35</v>
      </c>
    </row>
    <row r="821" spans="1:8" x14ac:dyDescent="0.25">
      <c r="A821" s="13">
        <v>819</v>
      </c>
      <c r="B821" s="13" t="s">
        <v>394</v>
      </c>
      <c r="C821" s="13" t="s">
        <v>1342</v>
      </c>
      <c r="D821" s="13" t="s">
        <v>10</v>
      </c>
      <c r="E821" s="13">
        <v>27</v>
      </c>
      <c r="F821" s="13" t="s">
        <v>45</v>
      </c>
      <c r="G821" s="13" t="s">
        <v>66</v>
      </c>
      <c r="H821" s="13" t="s">
        <v>13</v>
      </c>
    </row>
    <row r="822" spans="1:8" x14ac:dyDescent="0.25">
      <c r="A822" s="13">
        <v>820</v>
      </c>
      <c r="B822" s="13" t="s">
        <v>192</v>
      </c>
      <c r="C822" s="13" t="s">
        <v>1343</v>
      </c>
      <c r="D822" s="13" t="s">
        <v>16</v>
      </c>
      <c r="E822" s="13">
        <v>36</v>
      </c>
      <c r="F822" s="13" t="s">
        <v>91</v>
      </c>
      <c r="G822" s="13" t="s">
        <v>22</v>
      </c>
      <c r="H822" s="13" t="s">
        <v>23</v>
      </c>
    </row>
    <row r="823" spans="1:8" x14ac:dyDescent="0.25">
      <c r="A823" s="13">
        <v>821</v>
      </c>
      <c r="B823" s="13" t="s">
        <v>397</v>
      </c>
      <c r="C823" s="13" t="s">
        <v>1344</v>
      </c>
      <c r="D823" s="13" t="s">
        <v>16</v>
      </c>
      <c r="E823" s="13">
        <v>54</v>
      </c>
      <c r="F823" s="13" t="s">
        <v>96</v>
      </c>
      <c r="G823" s="13" t="s">
        <v>22</v>
      </c>
      <c r="H823" s="13" t="s">
        <v>23</v>
      </c>
    </row>
    <row r="824" spans="1:8" x14ac:dyDescent="0.25">
      <c r="A824" s="13">
        <v>822</v>
      </c>
      <c r="B824" s="13" t="s">
        <v>399</v>
      </c>
      <c r="C824" s="13" t="s">
        <v>1345</v>
      </c>
      <c r="D824" s="13" t="s">
        <v>16</v>
      </c>
      <c r="E824" s="13">
        <v>27</v>
      </c>
      <c r="F824" s="13" t="s">
        <v>11</v>
      </c>
      <c r="G824" s="13" t="s">
        <v>34</v>
      </c>
      <c r="H824" s="13" t="s">
        <v>35</v>
      </c>
    </row>
    <row r="825" spans="1:8" x14ac:dyDescent="0.25">
      <c r="A825" s="13">
        <v>823</v>
      </c>
      <c r="B825" s="13" t="s">
        <v>401</v>
      </c>
      <c r="C825" s="13" t="s">
        <v>1346</v>
      </c>
      <c r="D825" s="13" t="s">
        <v>16</v>
      </c>
      <c r="E825" s="13">
        <v>54</v>
      </c>
      <c r="F825" s="13" t="s">
        <v>55</v>
      </c>
      <c r="G825" s="13" t="s">
        <v>66</v>
      </c>
      <c r="H825" s="13" t="s">
        <v>13</v>
      </c>
    </row>
    <row r="826" spans="1:8" x14ac:dyDescent="0.25">
      <c r="A826" s="13">
        <v>824</v>
      </c>
      <c r="B826" s="13" t="s">
        <v>403</v>
      </c>
      <c r="C826" s="13" t="s">
        <v>1347</v>
      </c>
      <c r="D826" s="13" t="s">
        <v>10</v>
      </c>
      <c r="E826" s="13">
        <v>41</v>
      </c>
      <c r="F826" s="13" t="s">
        <v>91</v>
      </c>
      <c r="G826" s="13" t="s">
        <v>34</v>
      </c>
      <c r="H826" s="13" t="s">
        <v>35</v>
      </c>
    </row>
    <row r="827" spans="1:8" x14ac:dyDescent="0.25">
      <c r="A827" s="13">
        <v>825</v>
      </c>
      <c r="B827" s="13" t="s">
        <v>405</v>
      </c>
      <c r="C827" s="13" t="s">
        <v>1348</v>
      </c>
      <c r="D827" s="13" t="s">
        <v>10</v>
      </c>
      <c r="E827" s="13">
        <v>38</v>
      </c>
      <c r="F827" s="13" t="s">
        <v>62</v>
      </c>
      <c r="G827" s="13" t="s">
        <v>79</v>
      </c>
      <c r="H827" s="13" t="s">
        <v>80</v>
      </c>
    </row>
    <row r="828" spans="1:8" x14ac:dyDescent="0.25">
      <c r="A828" s="13">
        <v>826</v>
      </c>
      <c r="B828" s="13" t="s">
        <v>407</v>
      </c>
      <c r="C828" s="13" t="s">
        <v>1349</v>
      </c>
      <c r="D828" s="13" t="s">
        <v>10</v>
      </c>
      <c r="E828" s="13">
        <v>40</v>
      </c>
      <c r="F828" s="13" t="s">
        <v>91</v>
      </c>
      <c r="G828" s="13" t="s">
        <v>56</v>
      </c>
      <c r="H828" s="13" t="s">
        <v>13</v>
      </c>
    </row>
    <row r="829" spans="1:8" x14ac:dyDescent="0.25">
      <c r="A829" s="13">
        <v>827</v>
      </c>
      <c r="B829" s="13" t="s">
        <v>409</v>
      </c>
      <c r="C829" s="13" t="s">
        <v>1350</v>
      </c>
      <c r="D829" s="13" t="s">
        <v>16</v>
      </c>
      <c r="E829" s="13">
        <v>41</v>
      </c>
      <c r="F829" s="13" t="s">
        <v>91</v>
      </c>
      <c r="G829" s="13" t="s">
        <v>59</v>
      </c>
      <c r="H829" s="13" t="s">
        <v>13</v>
      </c>
    </row>
    <row r="830" spans="1:8" x14ac:dyDescent="0.25">
      <c r="A830" s="13">
        <v>828</v>
      </c>
      <c r="B830" s="13" t="s">
        <v>411</v>
      </c>
      <c r="C830" s="13" t="s">
        <v>1351</v>
      </c>
      <c r="D830" s="13" t="s">
        <v>16</v>
      </c>
      <c r="E830" s="13">
        <v>56</v>
      </c>
      <c r="F830" s="13" t="s">
        <v>31</v>
      </c>
      <c r="G830" s="13" t="s">
        <v>63</v>
      </c>
      <c r="H830" s="13" t="s">
        <v>13</v>
      </c>
    </row>
    <row r="831" spans="1:8" x14ac:dyDescent="0.25">
      <c r="A831" s="13">
        <v>829</v>
      </c>
      <c r="B831" s="13" t="s">
        <v>413</v>
      </c>
      <c r="C831" s="13" t="s">
        <v>1352</v>
      </c>
      <c r="D831" s="13" t="s">
        <v>10</v>
      </c>
      <c r="E831" s="13">
        <v>25</v>
      </c>
      <c r="F831" s="13" t="s">
        <v>91</v>
      </c>
      <c r="G831" s="13" t="s">
        <v>97</v>
      </c>
      <c r="H831" s="13" t="s">
        <v>98</v>
      </c>
    </row>
    <row r="832" spans="1:8" x14ac:dyDescent="0.25">
      <c r="A832" s="13">
        <v>830</v>
      </c>
      <c r="B832" s="13" t="s">
        <v>415</v>
      </c>
      <c r="C832" s="13" t="s">
        <v>1353</v>
      </c>
      <c r="D832" s="13" t="s">
        <v>10</v>
      </c>
      <c r="E832" s="13">
        <v>22</v>
      </c>
      <c r="F832" s="13" t="s">
        <v>31</v>
      </c>
      <c r="G832" s="13" t="s">
        <v>118</v>
      </c>
      <c r="H832" s="13" t="s">
        <v>13</v>
      </c>
    </row>
    <row r="833" spans="1:8" x14ac:dyDescent="0.25">
      <c r="A833" s="13">
        <v>831</v>
      </c>
      <c r="B833" s="13" t="s">
        <v>417</v>
      </c>
      <c r="C833" s="13" t="s">
        <v>1354</v>
      </c>
      <c r="D833" s="13" t="s">
        <v>16</v>
      </c>
      <c r="E833" s="13">
        <v>54</v>
      </c>
      <c r="F833" s="13" t="s">
        <v>91</v>
      </c>
      <c r="G833" s="13" t="s">
        <v>34</v>
      </c>
      <c r="H833" s="13" t="s">
        <v>35</v>
      </c>
    </row>
    <row r="834" spans="1:8" x14ac:dyDescent="0.25">
      <c r="A834" s="13">
        <v>832</v>
      </c>
      <c r="B834" s="13" t="s">
        <v>419</v>
      </c>
      <c r="C834" s="13" t="s">
        <v>1355</v>
      </c>
      <c r="D834" s="13" t="s">
        <v>16</v>
      </c>
      <c r="E834" s="13">
        <v>39</v>
      </c>
      <c r="F834" s="13" t="s">
        <v>17</v>
      </c>
      <c r="G834" s="13" t="s">
        <v>56</v>
      </c>
      <c r="H834" s="13" t="s">
        <v>13</v>
      </c>
    </row>
    <row r="835" spans="1:8" x14ac:dyDescent="0.25">
      <c r="A835" s="13">
        <v>833</v>
      </c>
      <c r="B835" s="13" t="s">
        <v>421</v>
      </c>
      <c r="C835" s="13" t="s">
        <v>1356</v>
      </c>
      <c r="D835" s="13" t="s">
        <v>10</v>
      </c>
      <c r="E835" s="13">
        <v>57</v>
      </c>
      <c r="F835" s="13" t="s">
        <v>26</v>
      </c>
      <c r="G835" s="13" t="s">
        <v>40</v>
      </c>
      <c r="H835" s="13" t="s">
        <v>13</v>
      </c>
    </row>
    <row r="836" spans="1:8" x14ac:dyDescent="0.25">
      <c r="A836" s="13">
        <v>834</v>
      </c>
      <c r="B836" s="13" t="s">
        <v>423</v>
      </c>
      <c r="C836" s="13" t="s">
        <v>1357</v>
      </c>
      <c r="D836" s="13" t="s">
        <v>16</v>
      </c>
      <c r="E836" s="13">
        <v>44</v>
      </c>
      <c r="F836" s="13" t="s">
        <v>11</v>
      </c>
      <c r="G836" s="13" t="s">
        <v>118</v>
      </c>
      <c r="H836" s="13" t="s">
        <v>13</v>
      </c>
    </row>
    <row r="837" spans="1:8" x14ac:dyDescent="0.25">
      <c r="A837" s="13">
        <v>835</v>
      </c>
      <c r="B837" s="13" t="s">
        <v>425</v>
      </c>
      <c r="C837" s="13" t="s">
        <v>1358</v>
      </c>
      <c r="D837" s="13" t="s">
        <v>10</v>
      </c>
      <c r="E837" s="13">
        <v>54</v>
      </c>
      <c r="F837" s="13" t="s">
        <v>31</v>
      </c>
      <c r="G837" s="13" t="s">
        <v>12</v>
      </c>
      <c r="H837" s="13" t="s">
        <v>13</v>
      </c>
    </row>
    <row r="838" spans="1:8" x14ac:dyDescent="0.25">
      <c r="A838" s="13">
        <v>836</v>
      </c>
      <c r="B838" s="13" t="s">
        <v>427</v>
      </c>
      <c r="C838" s="13" t="s">
        <v>1359</v>
      </c>
      <c r="D838" s="13" t="s">
        <v>10</v>
      </c>
      <c r="E838" s="13">
        <v>30</v>
      </c>
      <c r="F838" s="13" t="s">
        <v>62</v>
      </c>
      <c r="G838" s="13" t="s">
        <v>66</v>
      </c>
      <c r="H838" s="13" t="s">
        <v>13</v>
      </c>
    </row>
    <row r="839" spans="1:8" x14ac:dyDescent="0.25">
      <c r="A839" s="13">
        <v>837</v>
      </c>
      <c r="B839" s="13" t="s">
        <v>429</v>
      </c>
      <c r="C839" s="13" t="s">
        <v>1360</v>
      </c>
      <c r="D839" s="13" t="s">
        <v>10</v>
      </c>
      <c r="E839" s="13">
        <v>40</v>
      </c>
      <c r="F839" s="13" t="s">
        <v>11</v>
      </c>
      <c r="G839" s="13" t="s">
        <v>40</v>
      </c>
      <c r="H839" s="13" t="s">
        <v>13</v>
      </c>
    </row>
    <row r="840" spans="1:8" x14ac:dyDescent="0.25">
      <c r="A840" s="13">
        <v>838</v>
      </c>
      <c r="B840" s="13" t="s">
        <v>431</v>
      </c>
      <c r="C840" s="13" t="s">
        <v>1361</v>
      </c>
      <c r="D840" s="13" t="s">
        <v>16</v>
      </c>
      <c r="E840" s="13">
        <v>37</v>
      </c>
      <c r="F840" s="13" t="s">
        <v>21</v>
      </c>
      <c r="G840" s="13" t="s">
        <v>121</v>
      </c>
      <c r="H840" s="13" t="s">
        <v>13</v>
      </c>
    </row>
    <row r="841" spans="1:8" x14ac:dyDescent="0.25">
      <c r="A841" s="13">
        <v>839</v>
      </c>
      <c r="B841" s="13" t="s">
        <v>433</v>
      </c>
      <c r="C841" s="13" t="s">
        <v>1362</v>
      </c>
      <c r="D841" s="13" t="s">
        <v>16</v>
      </c>
      <c r="E841" s="13">
        <v>48</v>
      </c>
      <c r="F841" s="13" t="s">
        <v>91</v>
      </c>
      <c r="G841" s="13" t="s">
        <v>63</v>
      </c>
      <c r="H841" s="13" t="s">
        <v>13</v>
      </c>
    </row>
    <row r="842" spans="1:8" x14ac:dyDescent="0.25">
      <c r="A842" s="13">
        <v>840</v>
      </c>
      <c r="B842" s="13" t="s">
        <v>435</v>
      </c>
      <c r="C842" s="13" t="s">
        <v>1363</v>
      </c>
      <c r="D842" s="13" t="s">
        <v>10</v>
      </c>
      <c r="E842" s="13">
        <v>30</v>
      </c>
      <c r="F842" s="13" t="s">
        <v>11</v>
      </c>
      <c r="G842" s="13" t="s">
        <v>161</v>
      </c>
      <c r="H842" s="13" t="s">
        <v>13</v>
      </c>
    </row>
    <row r="843" spans="1:8" x14ac:dyDescent="0.25">
      <c r="A843" s="13">
        <v>841</v>
      </c>
      <c r="B843" s="13" t="s">
        <v>437</v>
      </c>
      <c r="C843" s="13" t="s">
        <v>1364</v>
      </c>
      <c r="D843" s="13" t="s">
        <v>16</v>
      </c>
      <c r="E843" s="13">
        <v>31</v>
      </c>
      <c r="F843" s="13" t="s">
        <v>11</v>
      </c>
      <c r="G843" s="13" t="s">
        <v>126</v>
      </c>
      <c r="H843" s="13" t="s">
        <v>80</v>
      </c>
    </row>
    <row r="844" spans="1:8" x14ac:dyDescent="0.25">
      <c r="A844" s="13">
        <v>842</v>
      </c>
      <c r="B844" s="13" t="s">
        <v>439</v>
      </c>
      <c r="C844" s="13" t="s">
        <v>1365</v>
      </c>
      <c r="D844" s="13" t="s">
        <v>10</v>
      </c>
      <c r="E844" s="13">
        <v>22</v>
      </c>
      <c r="F844" s="13" t="s">
        <v>31</v>
      </c>
      <c r="G844" s="13" t="s">
        <v>121</v>
      </c>
      <c r="H844" s="13" t="s">
        <v>13</v>
      </c>
    </row>
    <row r="845" spans="1:8" x14ac:dyDescent="0.25">
      <c r="A845" s="13">
        <v>843</v>
      </c>
      <c r="B845" s="13" t="s">
        <v>441</v>
      </c>
      <c r="C845" s="13" t="s">
        <v>1366</v>
      </c>
      <c r="D845" s="13" t="s">
        <v>10</v>
      </c>
      <c r="E845" s="13">
        <v>23</v>
      </c>
      <c r="F845" s="13" t="s">
        <v>11</v>
      </c>
      <c r="G845" s="13" t="s">
        <v>59</v>
      </c>
      <c r="H845" s="13" t="s">
        <v>13</v>
      </c>
    </row>
    <row r="846" spans="1:8" x14ac:dyDescent="0.25">
      <c r="A846" s="13">
        <v>844</v>
      </c>
      <c r="B846" s="13" t="s">
        <v>443</v>
      </c>
      <c r="C846" s="13" t="s">
        <v>1367</v>
      </c>
      <c r="D846" s="13" t="s">
        <v>10</v>
      </c>
      <c r="E846" s="13">
        <v>57</v>
      </c>
      <c r="F846" s="13" t="s">
        <v>17</v>
      </c>
      <c r="G846" s="13" t="s">
        <v>161</v>
      </c>
      <c r="H846" s="13" t="s">
        <v>13</v>
      </c>
    </row>
    <row r="847" spans="1:8" x14ac:dyDescent="0.25">
      <c r="A847" s="13">
        <v>845</v>
      </c>
      <c r="B847" s="13" t="s">
        <v>445</v>
      </c>
      <c r="C847" s="13" t="s">
        <v>1368</v>
      </c>
      <c r="D847" s="13" t="s">
        <v>10</v>
      </c>
      <c r="E847" s="13">
        <v>43</v>
      </c>
      <c r="F847" s="13" t="s">
        <v>31</v>
      </c>
      <c r="G847" s="13" t="s">
        <v>18</v>
      </c>
      <c r="H847" s="13" t="s">
        <v>13</v>
      </c>
    </row>
    <row r="848" spans="1:8" x14ac:dyDescent="0.25">
      <c r="A848" s="13">
        <v>846</v>
      </c>
      <c r="B848" s="13" t="s">
        <v>447</v>
      </c>
      <c r="C848" s="13" t="s">
        <v>1369</v>
      </c>
      <c r="D848" s="13" t="s">
        <v>16</v>
      </c>
      <c r="E848" s="13">
        <v>51</v>
      </c>
      <c r="F848" s="13" t="s">
        <v>91</v>
      </c>
      <c r="G848" s="13" t="s">
        <v>63</v>
      </c>
      <c r="H848" s="13" t="s">
        <v>13</v>
      </c>
    </row>
    <row r="849" spans="1:8" x14ac:dyDescent="0.25">
      <c r="A849" s="13">
        <v>847</v>
      </c>
      <c r="B849" s="13" t="s">
        <v>449</v>
      </c>
      <c r="C849" s="13" t="s">
        <v>1370</v>
      </c>
      <c r="D849" s="13" t="s">
        <v>10</v>
      </c>
      <c r="E849" s="13">
        <v>24</v>
      </c>
      <c r="F849" s="13" t="s">
        <v>91</v>
      </c>
      <c r="G849" s="13" t="s">
        <v>109</v>
      </c>
      <c r="H849" s="13" t="s">
        <v>13</v>
      </c>
    </row>
    <row r="850" spans="1:8" x14ac:dyDescent="0.25">
      <c r="A850" s="13">
        <v>848</v>
      </c>
      <c r="B850" s="13" t="s">
        <v>451</v>
      </c>
      <c r="C850" s="13" t="s">
        <v>1371</v>
      </c>
      <c r="D850" s="13" t="s">
        <v>10</v>
      </c>
      <c r="E850" s="13">
        <v>23</v>
      </c>
      <c r="F850" s="13" t="s">
        <v>17</v>
      </c>
      <c r="G850" s="13" t="s">
        <v>27</v>
      </c>
      <c r="H850" s="13" t="s">
        <v>28</v>
      </c>
    </row>
    <row r="851" spans="1:8" x14ac:dyDescent="0.25">
      <c r="A851" s="13">
        <v>849</v>
      </c>
      <c r="B851" s="13" t="s">
        <v>453</v>
      </c>
      <c r="C851" s="13" t="s">
        <v>1372</v>
      </c>
      <c r="D851" s="13" t="s">
        <v>10</v>
      </c>
      <c r="E851" s="13">
        <v>30</v>
      </c>
      <c r="F851" s="13" t="s">
        <v>17</v>
      </c>
      <c r="G851" s="13" t="s">
        <v>131</v>
      </c>
      <c r="H851" s="13" t="s">
        <v>132</v>
      </c>
    </row>
    <row r="852" spans="1:8" x14ac:dyDescent="0.25">
      <c r="A852" s="13">
        <v>850</v>
      </c>
      <c r="B852" s="13" t="s">
        <v>455</v>
      </c>
      <c r="C852" s="13" t="s">
        <v>1373</v>
      </c>
      <c r="D852" s="13" t="s">
        <v>16</v>
      </c>
      <c r="E852" s="13">
        <v>34</v>
      </c>
      <c r="F852" s="13" t="s">
        <v>45</v>
      </c>
      <c r="G852" s="13" t="s">
        <v>12</v>
      </c>
      <c r="H852" s="13" t="s">
        <v>13</v>
      </c>
    </row>
    <row r="853" spans="1:8" x14ac:dyDescent="0.25">
      <c r="A853" s="13">
        <v>851</v>
      </c>
      <c r="B853" s="13" t="s">
        <v>457</v>
      </c>
      <c r="C853" s="13" t="s">
        <v>1374</v>
      </c>
      <c r="D853" s="13" t="s">
        <v>16</v>
      </c>
      <c r="E853" s="13">
        <v>37</v>
      </c>
      <c r="F853" s="13" t="s">
        <v>62</v>
      </c>
      <c r="G853" s="13" t="s">
        <v>66</v>
      </c>
      <c r="H853" s="13" t="s">
        <v>13</v>
      </c>
    </row>
    <row r="854" spans="1:8" x14ac:dyDescent="0.25">
      <c r="A854" s="13">
        <v>852</v>
      </c>
      <c r="B854" s="13" t="s">
        <v>459</v>
      </c>
      <c r="C854" s="13" t="s">
        <v>1375</v>
      </c>
      <c r="D854" s="13" t="s">
        <v>10</v>
      </c>
      <c r="E854" s="13">
        <v>45</v>
      </c>
      <c r="F854" s="13" t="s">
        <v>96</v>
      </c>
      <c r="G854" s="13" t="s">
        <v>56</v>
      </c>
      <c r="H854" s="13" t="s">
        <v>13</v>
      </c>
    </row>
    <row r="855" spans="1:8" x14ac:dyDescent="0.25">
      <c r="A855" s="13">
        <v>853</v>
      </c>
      <c r="B855" s="13" t="s">
        <v>461</v>
      </c>
      <c r="C855" s="13" t="s">
        <v>1376</v>
      </c>
      <c r="D855" s="13" t="s">
        <v>16</v>
      </c>
      <c r="E855" s="13">
        <v>51</v>
      </c>
      <c r="F855" s="13" t="s">
        <v>91</v>
      </c>
      <c r="G855" s="13" t="s">
        <v>22</v>
      </c>
      <c r="H855" s="13" t="s">
        <v>23</v>
      </c>
    </row>
    <row r="856" spans="1:8" x14ac:dyDescent="0.25">
      <c r="A856" s="13">
        <v>854</v>
      </c>
      <c r="B856" s="13" t="s">
        <v>463</v>
      </c>
      <c r="C856" s="13" t="s">
        <v>1377</v>
      </c>
      <c r="D856" s="13" t="s">
        <v>16</v>
      </c>
      <c r="E856" s="13">
        <v>29</v>
      </c>
      <c r="F856" s="13" t="s">
        <v>21</v>
      </c>
      <c r="G856" s="13" t="s">
        <v>105</v>
      </c>
      <c r="H856" s="13" t="s">
        <v>13</v>
      </c>
    </row>
    <row r="857" spans="1:8" x14ac:dyDescent="0.25">
      <c r="A857" s="13">
        <v>855</v>
      </c>
      <c r="B857" s="13" t="s">
        <v>465</v>
      </c>
      <c r="C857" s="13" t="s">
        <v>1378</v>
      </c>
      <c r="D857" s="13" t="s">
        <v>16</v>
      </c>
      <c r="E857" s="13">
        <v>29</v>
      </c>
      <c r="F857" s="13" t="s">
        <v>45</v>
      </c>
      <c r="G857" s="13" t="s">
        <v>105</v>
      </c>
      <c r="H857" s="13" t="s">
        <v>13</v>
      </c>
    </row>
    <row r="858" spans="1:8" x14ac:dyDescent="0.25">
      <c r="A858" s="13">
        <v>856</v>
      </c>
      <c r="B858" s="13" t="s">
        <v>467</v>
      </c>
      <c r="C858" s="13" t="s">
        <v>1379</v>
      </c>
      <c r="D858" s="13" t="s">
        <v>10</v>
      </c>
      <c r="E858" s="13">
        <v>23</v>
      </c>
      <c r="F858" s="13" t="s">
        <v>45</v>
      </c>
      <c r="G858" s="13" t="s">
        <v>66</v>
      </c>
      <c r="H858" s="13" t="s">
        <v>13</v>
      </c>
    </row>
    <row r="859" spans="1:8" x14ac:dyDescent="0.25">
      <c r="A859" s="13">
        <v>857</v>
      </c>
      <c r="B859" s="13" t="s">
        <v>110</v>
      </c>
      <c r="C859" s="13" t="s">
        <v>1380</v>
      </c>
      <c r="D859" s="13" t="s">
        <v>16</v>
      </c>
      <c r="E859" s="13">
        <v>45</v>
      </c>
      <c r="F859" s="13" t="s">
        <v>26</v>
      </c>
      <c r="G859" s="13" t="s">
        <v>56</v>
      </c>
      <c r="H859" s="13" t="s">
        <v>13</v>
      </c>
    </row>
    <row r="860" spans="1:8" x14ac:dyDescent="0.25">
      <c r="A860" s="13">
        <v>858</v>
      </c>
      <c r="B860" s="13" t="s">
        <v>470</v>
      </c>
      <c r="C860" s="13" t="s">
        <v>1381</v>
      </c>
      <c r="D860" s="13" t="s">
        <v>10</v>
      </c>
      <c r="E860" s="13">
        <v>31</v>
      </c>
      <c r="F860" s="13" t="s">
        <v>91</v>
      </c>
      <c r="G860" s="13" t="s">
        <v>131</v>
      </c>
      <c r="H860" s="13" t="s">
        <v>132</v>
      </c>
    </row>
    <row r="861" spans="1:8" x14ac:dyDescent="0.25">
      <c r="A861" s="13">
        <v>859</v>
      </c>
      <c r="B861" s="13" t="s">
        <v>472</v>
      </c>
      <c r="C861" s="13" t="s">
        <v>1382</v>
      </c>
      <c r="D861" s="13" t="s">
        <v>16</v>
      </c>
      <c r="E861" s="13">
        <v>58</v>
      </c>
      <c r="F861" s="13" t="s">
        <v>11</v>
      </c>
      <c r="G861" s="13" t="s">
        <v>121</v>
      </c>
      <c r="H861" s="13" t="s">
        <v>13</v>
      </c>
    </row>
    <row r="862" spans="1:8" x14ac:dyDescent="0.25">
      <c r="A862" s="13">
        <v>860</v>
      </c>
      <c r="B862" s="13" t="s">
        <v>474</v>
      </c>
      <c r="C862" s="13" t="s">
        <v>1383</v>
      </c>
      <c r="D862" s="13" t="s">
        <v>10</v>
      </c>
      <c r="E862" s="13">
        <v>25</v>
      </c>
      <c r="F862" s="13" t="s">
        <v>11</v>
      </c>
      <c r="G862" s="13" t="s">
        <v>22</v>
      </c>
      <c r="H862" s="13" t="s">
        <v>23</v>
      </c>
    </row>
    <row r="863" spans="1:8" x14ac:dyDescent="0.25">
      <c r="A863" s="13">
        <v>861</v>
      </c>
      <c r="B863" s="13" t="s">
        <v>476</v>
      </c>
      <c r="C863" s="13" t="s">
        <v>1384</v>
      </c>
      <c r="D863" s="13" t="s">
        <v>16</v>
      </c>
      <c r="E863" s="13">
        <v>50</v>
      </c>
      <c r="F863" s="13" t="s">
        <v>96</v>
      </c>
      <c r="G863" s="13" t="s">
        <v>27</v>
      </c>
      <c r="H863" s="13" t="s">
        <v>28</v>
      </c>
    </row>
    <row r="864" spans="1:8" x14ac:dyDescent="0.25">
      <c r="A864" s="13">
        <v>862</v>
      </c>
      <c r="B864" s="13" t="s">
        <v>478</v>
      </c>
      <c r="C864" s="13" t="s">
        <v>1385</v>
      </c>
      <c r="D864" s="13" t="s">
        <v>16</v>
      </c>
      <c r="E864" s="13">
        <v>38</v>
      </c>
      <c r="F864" s="13" t="s">
        <v>45</v>
      </c>
      <c r="G864" s="13" t="s">
        <v>66</v>
      </c>
      <c r="H864" s="13" t="s">
        <v>13</v>
      </c>
    </row>
    <row r="865" spans="1:8" x14ac:dyDescent="0.25">
      <c r="A865" s="13">
        <v>863</v>
      </c>
      <c r="B865" s="13" t="s">
        <v>480</v>
      </c>
      <c r="C865" s="13" t="s">
        <v>1386</v>
      </c>
      <c r="D865" s="13" t="s">
        <v>10</v>
      </c>
      <c r="E865" s="13">
        <v>59</v>
      </c>
      <c r="F865" s="13" t="s">
        <v>45</v>
      </c>
      <c r="G865" s="13" t="s">
        <v>118</v>
      </c>
      <c r="H865" s="13" t="s">
        <v>13</v>
      </c>
    </row>
    <row r="866" spans="1:8" x14ac:dyDescent="0.25">
      <c r="A866" s="13">
        <v>864</v>
      </c>
      <c r="B866" s="13" t="s">
        <v>482</v>
      </c>
      <c r="C866" s="13" t="s">
        <v>1387</v>
      </c>
      <c r="D866" s="13" t="s">
        <v>16</v>
      </c>
      <c r="E866" s="13">
        <v>51</v>
      </c>
      <c r="F866" s="13" t="s">
        <v>45</v>
      </c>
      <c r="G866" s="13" t="s">
        <v>105</v>
      </c>
      <c r="H866" s="13" t="s">
        <v>13</v>
      </c>
    </row>
    <row r="867" spans="1:8" x14ac:dyDescent="0.25">
      <c r="A867" s="13">
        <v>865</v>
      </c>
      <c r="B867" s="13" t="s">
        <v>484</v>
      </c>
      <c r="C867" s="13" t="s">
        <v>1388</v>
      </c>
      <c r="D867" s="13" t="s">
        <v>10</v>
      </c>
      <c r="E867" s="13">
        <v>32</v>
      </c>
      <c r="F867" s="13" t="s">
        <v>91</v>
      </c>
      <c r="G867" s="13" t="s">
        <v>52</v>
      </c>
      <c r="H867" s="13" t="s">
        <v>13</v>
      </c>
    </row>
    <row r="868" spans="1:8" x14ac:dyDescent="0.25">
      <c r="A868" s="13">
        <v>866</v>
      </c>
      <c r="B868" s="13" t="s">
        <v>486</v>
      </c>
      <c r="C868" s="13" t="s">
        <v>1389</v>
      </c>
      <c r="D868" s="13" t="s">
        <v>16</v>
      </c>
      <c r="E868" s="13">
        <v>48</v>
      </c>
      <c r="F868" s="13" t="s">
        <v>11</v>
      </c>
      <c r="G868" s="13" t="s">
        <v>97</v>
      </c>
      <c r="H868" s="13" t="s">
        <v>98</v>
      </c>
    </row>
    <row r="869" spans="1:8" x14ac:dyDescent="0.25">
      <c r="A869" s="13">
        <v>867</v>
      </c>
      <c r="B869" s="13" t="s">
        <v>488</v>
      </c>
      <c r="C869" s="13" t="s">
        <v>1390</v>
      </c>
      <c r="D869" s="13" t="s">
        <v>16</v>
      </c>
      <c r="E869" s="13">
        <v>24</v>
      </c>
      <c r="F869" s="13" t="s">
        <v>11</v>
      </c>
      <c r="G869" s="13" t="s">
        <v>161</v>
      </c>
      <c r="H869" s="13" t="s">
        <v>13</v>
      </c>
    </row>
    <row r="870" spans="1:8" x14ac:dyDescent="0.25">
      <c r="A870" s="13">
        <v>868</v>
      </c>
      <c r="B870" s="13" t="s">
        <v>490</v>
      </c>
      <c r="C870" s="13" t="s">
        <v>1391</v>
      </c>
      <c r="D870" s="13" t="s">
        <v>10</v>
      </c>
      <c r="E870" s="13">
        <v>21</v>
      </c>
      <c r="F870" s="13" t="s">
        <v>21</v>
      </c>
      <c r="G870" s="13" t="s">
        <v>27</v>
      </c>
      <c r="H870" s="13" t="s">
        <v>28</v>
      </c>
    </row>
    <row r="871" spans="1:8" x14ac:dyDescent="0.25">
      <c r="A871" s="13">
        <v>869</v>
      </c>
      <c r="B871" s="13" t="s">
        <v>492</v>
      </c>
      <c r="C871" s="13" t="s">
        <v>1392</v>
      </c>
      <c r="D871" s="13" t="s">
        <v>16</v>
      </c>
      <c r="E871" s="13">
        <v>28</v>
      </c>
      <c r="F871" s="13" t="s">
        <v>62</v>
      </c>
      <c r="G871" s="13" t="s">
        <v>59</v>
      </c>
      <c r="H871" s="13" t="s">
        <v>13</v>
      </c>
    </row>
    <row r="872" spans="1:8" x14ac:dyDescent="0.25">
      <c r="A872" s="13">
        <v>870</v>
      </c>
      <c r="B872" s="13" t="s">
        <v>494</v>
      </c>
      <c r="C872" s="13" t="s">
        <v>1393</v>
      </c>
      <c r="D872" s="13" t="s">
        <v>16</v>
      </c>
      <c r="E872" s="13">
        <v>51</v>
      </c>
      <c r="F872" s="13" t="s">
        <v>17</v>
      </c>
      <c r="G872" s="13" t="s">
        <v>40</v>
      </c>
      <c r="H872" s="13" t="s">
        <v>13</v>
      </c>
    </row>
    <row r="873" spans="1:8" x14ac:dyDescent="0.25">
      <c r="A873" s="13">
        <v>871</v>
      </c>
      <c r="B873" s="13" t="s">
        <v>496</v>
      </c>
      <c r="C873" s="13" t="s">
        <v>1394</v>
      </c>
      <c r="D873" s="13" t="s">
        <v>16</v>
      </c>
      <c r="E873" s="13">
        <v>28</v>
      </c>
      <c r="F873" s="13" t="s">
        <v>91</v>
      </c>
      <c r="G873" s="13" t="s">
        <v>56</v>
      </c>
      <c r="H873" s="13" t="s">
        <v>13</v>
      </c>
    </row>
    <row r="874" spans="1:8" x14ac:dyDescent="0.25">
      <c r="A874" s="13">
        <v>872</v>
      </c>
      <c r="B874" s="13" t="s">
        <v>498</v>
      </c>
      <c r="C874" s="13" t="s">
        <v>1395</v>
      </c>
      <c r="D874" s="13" t="s">
        <v>16</v>
      </c>
      <c r="E874" s="13">
        <v>49</v>
      </c>
      <c r="F874" s="13" t="s">
        <v>31</v>
      </c>
      <c r="G874" s="13" t="s">
        <v>27</v>
      </c>
      <c r="H874" s="13" t="s">
        <v>28</v>
      </c>
    </row>
    <row r="875" spans="1:8" x14ac:dyDescent="0.25">
      <c r="A875" s="13">
        <v>873</v>
      </c>
      <c r="B875" s="13" t="s">
        <v>500</v>
      </c>
      <c r="C875" s="13" t="s">
        <v>1396</v>
      </c>
      <c r="D875" s="13" t="s">
        <v>10</v>
      </c>
      <c r="E875" s="13">
        <v>26</v>
      </c>
      <c r="F875" s="13" t="s">
        <v>55</v>
      </c>
      <c r="G875" s="13" t="s">
        <v>22</v>
      </c>
      <c r="H875" s="13" t="s">
        <v>23</v>
      </c>
    </row>
    <row r="876" spans="1:8" x14ac:dyDescent="0.25">
      <c r="A876" s="13">
        <v>874</v>
      </c>
      <c r="B876" s="13" t="s">
        <v>502</v>
      </c>
      <c r="C876" s="13" t="s">
        <v>1397</v>
      </c>
      <c r="D876" s="13" t="s">
        <v>16</v>
      </c>
      <c r="E876" s="13">
        <v>58</v>
      </c>
      <c r="F876" s="13" t="s">
        <v>31</v>
      </c>
      <c r="G876" s="13" t="s">
        <v>105</v>
      </c>
      <c r="H876" s="13" t="s">
        <v>13</v>
      </c>
    </row>
    <row r="877" spans="1:8" x14ac:dyDescent="0.25">
      <c r="A877" s="13">
        <v>875</v>
      </c>
      <c r="B877" s="13" t="s">
        <v>504</v>
      </c>
      <c r="C877" s="13" t="s">
        <v>1398</v>
      </c>
      <c r="D877" s="13" t="s">
        <v>16</v>
      </c>
      <c r="E877" s="13">
        <v>49</v>
      </c>
      <c r="F877" s="13" t="s">
        <v>45</v>
      </c>
      <c r="G877" s="13" t="s">
        <v>79</v>
      </c>
      <c r="H877" s="13" t="s">
        <v>80</v>
      </c>
    </row>
    <row r="878" spans="1:8" x14ac:dyDescent="0.25">
      <c r="A878" s="13">
        <v>876</v>
      </c>
      <c r="B878" s="13" t="s">
        <v>506</v>
      </c>
      <c r="C878" s="13" t="s">
        <v>1399</v>
      </c>
      <c r="D878" s="13" t="s">
        <v>10</v>
      </c>
      <c r="E878" s="13">
        <v>22</v>
      </c>
      <c r="F878" s="13" t="s">
        <v>96</v>
      </c>
      <c r="G878" s="13" t="s">
        <v>79</v>
      </c>
      <c r="H878" s="13" t="s">
        <v>80</v>
      </c>
    </row>
    <row r="879" spans="1:8" x14ac:dyDescent="0.25">
      <c r="A879" s="13">
        <v>877</v>
      </c>
      <c r="B879" s="13" t="s">
        <v>508</v>
      </c>
      <c r="C879" s="13" t="s">
        <v>1400</v>
      </c>
      <c r="D879" s="13" t="s">
        <v>10</v>
      </c>
      <c r="E879" s="13">
        <v>34</v>
      </c>
      <c r="F879" s="13" t="s">
        <v>45</v>
      </c>
      <c r="G879" s="13" t="s">
        <v>34</v>
      </c>
      <c r="H879" s="13" t="s">
        <v>35</v>
      </c>
    </row>
    <row r="880" spans="1:8" x14ac:dyDescent="0.25">
      <c r="A880" s="13">
        <v>878</v>
      </c>
      <c r="B880" s="13" t="s">
        <v>510</v>
      </c>
      <c r="C880" s="13" t="s">
        <v>1401</v>
      </c>
      <c r="D880" s="13" t="s">
        <v>10</v>
      </c>
      <c r="E880" s="13">
        <v>53</v>
      </c>
      <c r="F880" s="13" t="s">
        <v>21</v>
      </c>
      <c r="G880" s="13" t="s">
        <v>121</v>
      </c>
      <c r="H880" s="13" t="s">
        <v>13</v>
      </c>
    </row>
    <row r="881" spans="1:8" x14ac:dyDescent="0.25">
      <c r="A881" s="13">
        <v>879</v>
      </c>
      <c r="B881" s="13" t="s">
        <v>512</v>
      </c>
      <c r="C881" s="13" t="s">
        <v>1402</v>
      </c>
      <c r="D881" s="13" t="s">
        <v>16</v>
      </c>
      <c r="E881" s="13">
        <v>44</v>
      </c>
      <c r="F881" s="13" t="s">
        <v>96</v>
      </c>
      <c r="G881" s="13" t="s">
        <v>126</v>
      </c>
      <c r="H881" s="13" t="s">
        <v>80</v>
      </c>
    </row>
    <row r="882" spans="1:8" x14ac:dyDescent="0.25">
      <c r="A882" s="13">
        <v>880</v>
      </c>
      <c r="B882" s="13" t="s">
        <v>514</v>
      </c>
      <c r="C882" s="13" t="s">
        <v>1403</v>
      </c>
      <c r="D882" s="13" t="s">
        <v>16</v>
      </c>
      <c r="E882" s="13">
        <v>43</v>
      </c>
      <c r="F882" s="13" t="s">
        <v>91</v>
      </c>
      <c r="G882" s="13" t="s">
        <v>18</v>
      </c>
      <c r="H882" s="13" t="s">
        <v>13</v>
      </c>
    </row>
    <row r="883" spans="1:8" x14ac:dyDescent="0.25">
      <c r="A883" s="13">
        <v>881</v>
      </c>
      <c r="B883" s="13" t="s">
        <v>230</v>
      </c>
      <c r="C883" s="13" t="s">
        <v>1404</v>
      </c>
      <c r="D883" s="13" t="s">
        <v>10</v>
      </c>
      <c r="E883" s="13">
        <v>32</v>
      </c>
      <c r="F883" s="13" t="s">
        <v>45</v>
      </c>
      <c r="G883" s="13" t="s">
        <v>118</v>
      </c>
      <c r="H883" s="13" t="s">
        <v>13</v>
      </c>
    </row>
    <row r="884" spans="1:8" x14ac:dyDescent="0.25">
      <c r="A884" s="13">
        <v>882</v>
      </c>
      <c r="B884" s="13" t="s">
        <v>517</v>
      </c>
      <c r="C884" s="13" t="s">
        <v>1405</v>
      </c>
      <c r="D884" s="13" t="s">
        <v>16</v>
      </c>
      <c r="E884" s="13">
        <v>52</v>
      </c>
      <c r="F884" s="13" t="s">
        <v>21</v>
      </c>
      <c r="G884" s="13" t="s">
        <v>105</v>
      </c>
      <c r="H884" s="13" t="s">
        <v>13</v>
      </c>
    </row>
    <row r="885" spans="1:8" x14ac:dyDescent="0.25">
      <c r="A885" s="13">
        <v>883</v>
      </c>
      <c r="B885" s="13" t="s">
        <v>519</v>
      </c>
      <c r="C885" s="13" t="s">
        <v>1406</v>
      </c>
      <c r="D885" s="13" t="s">
        <v>10</v>
      </c>
      <c r="E885" s="13">
        <v>34</v>
      </c>
      <c r="F885" s="13" t="s">
        <v>55</v>
      </c>
      <c r="G885" s="13" t="s">
        <v>27</v>
      </c>
      <c r="H885" s="13" t="s">
        <v>28</v>
      </c>
    </row>
    <row r="886" spans="1:8" x14ac:dyDescent="0.25">
      <c r="A886" s="13">
        <v>884</v>
      </c>
      <c r="B886" s="13" t="s">
        <v>521</v>
      </c>
      <c r="C886" s="13" t="s">
        <v>1407</v>
      </c>
      <c r="D886" s="13" t="s">
        <v>10</v>
      </c>
      <c r="E886" s="13">
        <v>23</v>
      </c>
      <c r="F886" s="13" t="s">
        <v>21</v>
      </c>
      <c r="G886" s="13" t="s">
        <v>97</v>
      </c>
      <c r="H886" s="13" t="s">
        <v>98</v>
      </c>
    </row>
    <row r="887" spans="1:8" x14ac:dyDescent="0.25">
      <c r="A887" s="13">
        <v>885</v>
      </c>
      <c r="B887" s="13" t="s">
        <v>472</v>
      </c>
      <c r="C887" s="13" t="s">
        <v>1408</v>
      </c>
      <c r="D887" s="13" t="s">
        <v>16</v>
      </c>
      <c r="E887" s="13">
        <v>31</v>
      </c>
      <c r="F887" s="13" t="s">
        <v>26</v>
      </c>
      <c r="G887" s="13" t="s">
        <v>131</v>
      </c>
      <c r="H887" s="13" t="s">
        <v>132</v>
      </c>
    </row>
    <row r="888" spans="1:8" x14ac:dyDescent="0.25">
      <c r="A888" s="13">
        <v>886</v>
      </c>
      <c r="B888" s="13" t="s">
        <v>524</v>
      </c>
      <c r="C888" s="13" t="s">
        <v>1409</v>
      </c>
      <c r="D888" s="13" t="s">
        <v>16</v>
      </c>
      <c r="E888" s="13">
        <v>39</v>
      </c>
      <c r="F888" s="13" t="s">
        <v>26</v>
      </c>
      <c r="G888" s="13" t="s">
        <v>27</v>
      </c>
      <c r="H888" s="13" t="s">
        <v>28</v>
      </c>
    </row>
    <row r="889" spans="1:8" x14ac:dyDescent="0.25">
      <c r="A889" s="13">
        <v>887</v>
      </c>
      <c r="B889" s="13" t="s">
        <v>526</v>
      </c>
      <c r="C889" s="13" t="s">
        <v>1410</v>
      </c>
      <c r="D889" s="13" t="s">
        <v>10</v>
      </c>
      <c r="E889" s="13">
        <v>47</v>
      </c>
      <c r="F889" s="13" t="s">
        <v>26</v>
      </c>
      <c r="G889" s="13" t="s">
        <v>97</v>
      </c>
      <c r="H889" s="13" t="s">
        <v>98</v>
      </c>
    </row>
    <row r="890" spans="1:8" x14ac:dyDescent="0.25">
      <c r="A890" s="13">
        <v>888</v>
      </c>
      <c r="B890" s="13" t="s">
        <v>528</v>
      </c>
      <c r="C890" s="13" t="s">
        <v>1411</v>
      </c>
      <c r="D890" s="13" t="s">
        <v>10</v>
      </c>
      <c r="E890" s="13">
        <v>52</v>
      </c>
      <c r="F890" s="13" t="s">
        <v>62</v>
      </c>
      <c r="G890" s="13" t="s">
        <v>97</v>
      </c>
      <c r="H890" s="13" t="s">
        <v>98</v>
      </c>
    </row>
    <row r="891" spans="1:8" x14ac:dyDescent="0.25">
      <c r="A891" s="13">
        <v>889</v>
      </c>
      <c r="B891" s="13" t="s">
        <v>530</v>
      </c>
      <c r="C891" s="13" t="s">
        <v>1412</v>
      </c>
      <c r="D891" s="13" t="s">
        <v>16</v>
      </c>
      <c r="E891" s="13">
        <v>30</v>
      </c>
      <c r="F891" s="13" t="s">
        <v>21</v>
      </c>
      <c r="G891" s="13" t="s">
        <v>63</v>
      </c>
      <c r="H891" s="13" t="s">
        <v>13</v>
      </c>
    </row>
    <row r="892" spans="1:8" x14ac:dyDescent="0.25">
      <c r="A892" s="13">
        <v>890</v>
      </c>
      <c r="B892" s="13" t="s">
        <v>532</v>
      </c>
      <c r="C892" s="13" t="s">
        <v>1413</v>
      </c>
      <c r="D892" s="13" t="s">
        <v>16</v>
      </c>
      <c r="E892" s="13">
        <v>49</v>
      </c>
      <c r="F892" s="13" t="s">
        <v>96</v>
      </c>
      <c r="G892" s="13" t="s">
        <v>59</v>
      </c>
      <c r="H892" s="13" t="s">
        <v>13</v>
      </c>
    </row>
    <row r="893" spans="1:8" x14ac:dyDescent="0.25">
      <c r="A893" s="13">
        <v>891</v>
      </c>
      <c r="B893" s="13" t="s">
        <v>534</v>
      </c>
      <c r="C893" s="13" t="s">
        <v>1414</v>
      </c>
      <c r="D893" s="13" t="s">
        <v>16</v>
      </c>
      <c r="E893" s="13">
        <v>38</v>
      </c>
      <c r="F893" s="13" t="s">
        <v>11</v>
      </c>
      <c r="G893" s="13" t="s">
        <v>97</v>
      </c>
      <c r="H893" s="13" t="s">
        <v>98</v>
      </c>
    </row>
    <row r="894" spans="1:8" x14ac:dyDescent="0.25">
      <c r="A894" s="13">
        <v>892</v>
      </c>
      <c r="B894" s="13" t="s">
        <v>536</v>
      </c>
      <c r="C894" s="13" t="s">
        <v>1415</v>
      </c>
      <c r="D894" s="13" t="s">
        <v>10</v>
      </c>
      <c r="E894" s="13">
        <v>51</v>
      </c>
      <c r="F894" s="13" t="s">
        <v>91</v>
      </c>
      <c r="G894" s="13" t="s">
        <v>66</v>
      </c>
      <c r="H894" s="13" t="s">
        <v>13</v>
      </c>
    </row>
    <row r="895" spans="1:8" x14ac:dyDescent="0.25">
      <c r="A895" s="13">
        <v>893</v>
      </c>
      <c r="B895" s="13" t="s">
        <v>538</v>
      </c>
      <c r="C895" s="13" t="s">
        <v>1416</v>
      </c>
      <c r="D895" s="13" t="s">
        <v>16</v>
      </c>
      <c r="E895" s="13">
        <v>26</v>
      </c>
      <c r="F895" s="13" t="s">
        <v>96</v>
      </c>
      <c r="G895" s="13" t="s">
        <v>126</v>
      </c>
      <c r="H895" s="13" t="s">
        <v>80</v>
      </c>
    </row>
    <row r="896" spans="1:8" x14ac:dyDescent="0.25">
      <c r="A896" s="13">
        <v>894</v>
      </c>
      <c r="B896" s="13" t="s">
        <v>500</v>
      </c>
      <c r="C896" s="13" t="s">
        <v>1417</v>
      </c>
      <c r="D896" s="13" t="s">
        <v>10</v>
      </c>
      <c r="E896" s="13">
        <v>39</v>
      </c>
      <c r="F896" s="13" t="s">
        <v>17</v>
      </c>
      <c r="G896" s="13" t="s">
        <v>52</v>
      </c>
      <c r="H896" s="13" t="s">
        <v>13</v>
      </c>
    </row>
    <row r="897" spans="1:8" x14ac:dyDescent="0.25">
      <c r="A897" s="13">
        <v>895</v>
      </c>
      <c r="B897" s="13" t="s">
        <v>541</v>
      </c>
      <c r="C897" s="13" t="s">
        <v>1418</v>
      </c>
      <c r="D897" s="13" t="s">
        <v>10</v>
      </c>
      <c r="E897" s="13">
        <v>28</v>
      </c>
      <c r="F897" s="13" t="s">
        <v>96</v>
      </c>
      <c r="G897" s="13" t="s">
        <v>34</v>
      </c>
      <c r="H897" s="13" t="s">
        <v>35</v>
      </c>
    </row>
    <row r="898" spans="1:8" x14ac:dyDescent="0.25">
      <c r="A898" s="13">
        <v>896</v>
      </c>
      <c r="B898" s="13" t="s">
        <v>543</v>
      </c>
      <c r="C898" s="13" t="s">
        <v>1419</v>
      </c>
      <c r="D898" s="13" t="s">
        <v>10</v>
      </c>
      <c r="E898" s="13">
        <v>32</v>
      </c>
      <c r="F898" s="13" t="s">
        <v>17</v>
      </c>
      <c r="G898" s="13" t="s">
        <v>52</v>
      </c>
      <c r="H898" s="13" t="s">
        <v>13</v>
      </c>
    </row>
    <row r="899" spans="1:8" x14ac:dyDescent="0.25">
      <c r="A899" s="13">
        <v>897</v>
      </c>
      <c r="B899" s="13" t="s">
        <v>545</v>
      </c>
      <c r="C899" s="13" t="s">
        <v>1420</v>
      </c>
      <c r="D899" s="13" t="s">
        <v>16</v>
      </c>
      <c r="E899" s="13">
        <v>33</v>
      </c>
      <c r="F899" s="13" t="s">
        <v>91</v>
      </c>
      <c r="G899" s="13" t="s">
        <v>52</v>
      </c>
      <c r="H899" s="13" t="s">
        <v>13</v>
      </c>
    </row>
    <row r="900" spans="1:8" x14ac:dyDescent="0.25">
      <c r="A900" s="13">
        <v>898</v>
      </c>
      <c r="B900" s="13" t="s">
        <v>530</v>
      </c>
      <c r="C900" s="13" t="s">
        <v>1421</v>
      </c>
      <c r="D900" s="13" t="s">
        <v>10</v>
      </c>
      <c r="E900" s="13">
        <v>41</v>
      </c>
      <c r="F900" s="13" t="s">
        <v>62</v>
      </c>
      <c r="G900" s="13" t="s">
        <v>27</v>
      </c>
      <c r="H900" s="13" t="s">
        <v>28</v>
      </c>
    </row>
    <row r="901" spans="1:8" x14ac:dyDescent="0.25">
      <c r="A901" s="13">
        <v>899</v>
      </c>
      <c r="B901" s="13" t="s">
        <v>548</v>
      </c>
      <c r="C901" s="13" t="s">
        <v>1422</v>
      </c>
      <c r="D901" s="13" t="s">
        <v>10</v>
      </c>
      <c r="E901" s="13">
        <v>52</v>
      </c>
      <c r="F901" s="13" t="s">
        <v>91</v>
      </c>
      <c r="G901" s="13" t="s">
        <v>18</v>
      </c>
      <c r="H901" s="13" t="s">
        <v>13</v>
      </c>
    </row>
    <row r="902" spans="1:8" x14ac:dyDescent="0.25">
      <c r="A902" s="13">
        <v>900</v>
      </c>
      <c r="B902" s="13" t="s">
        <v>550</v>
      </c>
      <c r="C902" s="13" t="s">
        <v>1423</v>
      </c>
      <c r="D902" s="13" t="s">
        <v>10</v>
      </c>
      <c r="E902" s="13">
        <v>25</v>
      </c>
      <c r="F902" s="13" t="s">
        <v>17</v>
      </c>
      <c r="G902" s="13" t="s">
        <v>63</v>
      </c>
      <c r="H902" s="13" t="s">
        <v>13</v>
      </c>
    </row>
    <row r="903" spans="1:8" x14ac:dyDescent="0.25">
      <c r="A903" s="13">
        <v>901</v>
      </c>
      <c r="B903" s="13" t="s">
        <v>552</v>
      </c>
      <c r="C903" s="13" t="s">
        <v>1424</v>
      </c>
      <c r="D903" s="13" t="s">
        <v>10</v>
      </c>
      <c r="E903" s="13">
        <v>37</v>
      </c>
      <c r="F903" s="13" t="s">
        <v>96</v>
      </c>
      <c r="G903" s="13" t="s">
        <v>40</v>
      </c>
      <c r="H903" s="13" t="s">
        <v>13</v>
      </c>
    </row>
    <row r="904" spans="1:8" x14ac:dyDescent="0.25">
      <c r="A904" s="13">
        <v>902</v>
      </c>
      <c r="B904" s="13" t="s">
        <v>554</v>
      </c>
      <c r="C904" s="13" t="s">
        <v>1425</v>
      </c>
      <c r="D904" s="13" t="s">
        <v>16</v>
      </c>
      <c r="E904" s="13">
        <v>49</v>
      </c>
      <c r="F904" s="13" t="s">
        <v>45</v>
      </c>
      <c r="G904" s="13" t="s">
        <v>56</v>
      </c>
      <c r="H904" s="13" t="s">
        <v>13</v>
      </c>
    </row>
    <row r="905" spans="1:8" x14ac:dyDescent="0.25">
      <c r="A905" s="13">
        <v>903</v>
      </c>
      <c r="B905" s="13" t="s">
        <v>556</v>
      </c>
      <c r="C905" s="13" t="s">
        <v>1426</v>
      </c>
      <c r="D905" s="13" t="s">
        <v>10</v>
      </c>
      <c r="E905" s="13">
        <v>56</v>
      </c>
      <c r="F905" s="13" t="s">
        <v>17</v>
      </c>
      <c r="G905" s="13" t="s">
        <v>40</v>
      </c>
      <c r="H905" s="13" t="s">
        <v>13</v>
      </c>
    </row>
    <row r="906" spans="1:8" x14ac:dyDescent="0.25">
      <c r="A906" s="13">
        <v>904</v>
      </c>
      <c r="B906" s="13" t="s">
        <v>558</v>
      </c>
      <c r="C906" s="13" t="s">
        <v>1427</v>
      </c>
      <c r="D906" s="13" t="s">
        <v>16</v>
      </c>
      <c r="E906" s="13">
        <v>50</v>
      </c>
      <c r="F906" s="13" t="s">
        <v>31</v>
      </c>
      <c r="G906" s="13" t="s">
        <v>126</v>
      </c>
      <c r="H906" s="13" t="s">
        <v>80</v>
      </c>
    </row>
    <row r="907" spans="1:8" x14ac:dyDescent="0.25">
      <c r="A907" s="13">
        <v>905</v>
      </c>
      <c r="B907" s="13" t="s">
        <v>560</v>
      </c>
      <c r="C907" s="13" t="s">
        <v>1428</v>
      </c>
      <c r="D907" s="13" t="s">
        <v>16</v>
      </c>
      <c r="E907" s="13">
        <v>51</v>
      </c>
      <c r="F907" s="13" t="s">
        <v>96</v>
      </c>
      <c r="G907" s="13" t="s">
        <v>34</v>
      </c>
      <c r="H907" s="13" t="s">
        <v>35</v>
      </c>
    </row>
    <row r="908" spans="1:8" x14ac:dyDescent="0.25">
      <c r="A908" s="13">
        <v>906</v>
      </c>
      <c r="B908" s="13" t="s">
        <v>562</v>
      </c>
      <c r="C908" s="13" t="s">
        <v>1429</v>
      </c>
      <c r="D908" s="13" t="s">
        <v>16</v>
      </c>
      <c r="E908" s="13">
        <v>31</v>
      </c>
      <c r="F908" s="13" t="s">
        <v>45</v>
      </c>
      <c r="G908" s="13" t="s">
        <v>40</v>
      </c>
      <c r="H908" s="13" t="s">
        <v>13</v>
      </c>
    </row>
    <row r="909" spans="1:8" x14ac:dyDescent="0.25">
      <c r="A909" s="13">
        <v>907</v>
      </c>
      <c r="B909" s="13" t="s">
        <v>564</v>
      </c>
      <c r="C909" s="13" t="s">
        <v>1430</v>
      </c>
      <c r="D909" s="13" t="s">
        <v>16</v>
      </c>
      <c r="E909" s="13">
        <v>37</v>
      </c>
      <c r="F909" s="13" t="s">
        <v>45</v>
      </c>
      <c r="G909" s="13" t="s">
        <v>126</v>
      </c>
      <c r="H909" s="13" t="s">
        <v>80</v>
      </c>
    </row>
    <row r="910" spans="1:8" x14ac:dyDescent="0.25">
      <c r="A910" s="13">
        <v>908</v>
      </c>
      <c r="B910" s="13" t="s">
        <v>566</v>
      </c>
      <c r="C910" s="13" t="s">
        <v>1431</v>
      </c>
      <c r="D910" s="13" t="s">
        <v>10</v>
      </c>
      <c r="E910" s="13">
        <v>49</v>
      </c>
      <c r="F910" s="13" t="s">
        <v>31</v>
      </c>
      <c r="G910" s="13" t="s">
        <v>22</v>
      </c>
      <c r="H910" s="13" t="s">
        <v>23</v>
      </c>
    </row>
    <row r="911" spans="1:8" x14ac:dyDescent="0.25">
      <c r="A911" s="13">
        <v>909</v>
      </c>
      <c r="B911" s="13" t="s">
        <v>568</v>
      </c>
      <c r="C911" s="13" t="s">
        <v>1432</v>
      </c>
      <c r="D911" s="13" t="s">
        <v>10</v>
      </c>
      <c r="E911" s="13">
        <v>35</v>
      </c>
      <c r="F911" s="13" t="s">
        <v>26</v>
      </c>
      <c r="G911" s="13" t="s">
        <v>121</v>
      </c>
      <c r="H911" s="13" t="s">
        <v>13</v>
      </c>
    </row>
    <row r="912" spans="1:8" x14ac:dyDescent="0.25">
      <c r="A912" s="13">
        <v>910</v>
      </c>
      <c r="B912" s="13" t="s">
        <v>570</v>
      </c>
      <c r="C912" s="13" t="s">
        <v>1433</v>
      </c>
      <c r="D912" s="13" t="s">
        <v>10</v>
      </c>
      <c r="E912" s="13">
        <v>35</v>
      </c>
      <c r="F912" s="13" t="s">
        <v>11</v>
      </c>
      <c r="G912" s="13" t="s">
        <v>161</v>
      </c>
      <c r="H912" s="13" t="s">
        <v>13</v>
      </c>
    </row>
    <row r="913" spans="1:8" x14ac:dyDescent="0.25">
      <c r="A913" s="13">
        <v>911</v>
      </c>
      <c r="B913" s="13" t="s">
        <v>572</v>
      </c>
      <c r="C913" s="13" t="s">
        <v>1434</v>
      </c>
      <c r="D913" s="13" t="s">
        <v>10</v>
      </c>
      <c r="E913" s="13">
        <v>44</v>
      </c>
      <c r="F913" s="13" t="s">
        <v>55</v>
      </c>
      <c r="G913" s="13" t="s">
        <v>34</v>
      </c>
      <c r="H913" s="13" t="s">
        <v>35</v>
      </c>
    </row>
    <row r="914" spans="1:8" x14ac:dyDescent="0.25">
      <c r="A914" s="13">
        <v>912</v>
      </c>
      <c r="B914" s="13" t="s">
        <v>566</v>
      </c>
      <c r="C914" s="13" t="s">
        <v>1435</v>
      </c>
      <c r="D914" s="13" t="s">
        <v>16</v>
      </c>
      <c r="E914" s="13">
        <v>44</v>
      </c>
      <c r="F914" s="13" t="s">
        <v>11</v>
      </c>
      <c r="G914" s="13" t="s">
        <v>161</v>
      </c>
      <c r="H914" s="13" t="s">
        <v>13</v>
      </c>
    </row>
    <row r="915" spans="1:8" x14ac:dyDescent="0.25">
      <c r="A915" s="13">
        <v>913</v>
      </c>
      <c r="B915" s="13" t="s">
        <v>575</v>
      </c>
      <c r="C915" s="13" t="s">
        <v>1436</v>
      </c>
      <c r="D915" s="13" t="s">
        <v>10</v>
      </c>
      <c r="E915" s="13">
        <v>47</v>
      </c>
      <c r="F915" s="13" t="s">
        <v>91</v>
      </c>
      <c r="G915" s="13" t="s">
        <v>97</v>
      </c>
      <c r="H915" s="13" t="s">
        <v>98</v>
      </c>
    </row>
    <row r="916" spans="1:8" x14ac:dyDescent="0.25">
      <c r="A916" s="13">
        <v>914</v>
      </c>
      <c r="B916" s="13" t="s">
        <v>577</v>
      </c>
      <c r="C916" s="13" t="s">
        <v>1437</v>
      </c>
      <c r="D916" s="13" t="s">
        <v>16</v>
      </c>
      <c r="E916" s="13">
        <v>44</v>
      </c>
      <c r="F916" s="13" t="s">
        <v>62</v>
      </c>
      <c r="G916" s="13" t="s">
        <v>66</v>
      </c>
      <c r="H916" s="13" t="s">
        <v>13</v>
      </c>
    </row>
    <row r="917" spans="1:8" x14ac:dyDescent="0.25">
      <c r="A917" s="13">
        <v>915</v>
      </c>
      <c r="B917" s="13" t="s">
        <v>579</v>
      </c>
      <c r="C917" s="13" t="s">
        <v>1438</v>
      </c>
      <c r="D917" s="13" t="s">
        <v>10</v>
      </c>
      <c r="E917" s="13">
        <v>43</v>
      </c>
      <c r="F917" s="13" t="s">
        <v>21</v>
      </c>
      <c r="G917" s="13" t="s">
        <v>131</v>
      </c>
      <c r="H917" s="13" t="s">
        <v>132</v>
      </c>
    </row>
    <row r="918" spans="1:8" x14ac:dyDescent="0.25">
      <c r="A918" s="13">
        <v>916</v>
      </c>
      <c r="B918" s="13" t="s">
        <v>581</v>
      </c>
      <c r="C918" s="13" t="s">
        <v>1439</v>
      </c>
      <c r="D918" s="13" t="s">
        <v>16</v>
      </c>
      <c r="E918" s="13">
        <v>55</v>
      </c>
      <c r="F918" s="13" t="s">
        <v>62</v>
      </c>
      <c r="G918" s="13" t="s">
        <v>79</v>
      </c>
      <c r="H918" s="13" t="s">
        <v>80</v>
      </c>
    </row>
    <row r="919" spans="1:8" x14ac:dyDescent="0.25">
      <c r="A919" s="13">
        <v>917</v>
      </c>
      <c r="B919" s="13" t="s">
        <v>583</v>
      </c>
      <c r="C919" s="13" t="s">
        <v>1440</v>
      </c>
      <c r="D919" s="13" t="s">
        <v>16</v>
      </c>
      <c r="E919" s="13">
        <v>32</v>
      </c>
      <c r="F919" s="13" t="s">
        <v>11</v>
      </c>
      <c r="G919" s="13" t="s">
        <v>66</v>
      </c>
      <c r="H919" s="13" t="s">
        <v>13</v>
      </c>
    </row>
    <row r="920" spans="1:8" x14ac:dyDescent="0.25">
      <c r="A920" s="13">
        <v>918</v>
      </c>
      <c r="B920" s="13" t="s">
        <v>43</v>
      </c>
      <c r="C920" s="13" t="s">
        <v>1441</v>
      </c>
      <c r="D920" s="13" t="s">
        <v>10</v>
      </c>
      <c r="E920" s="13">
        <v>37</v>
      </c>
      <c r="F920" s="13" t="s">
        <v>96</v>
      </c>
      <c r="G920" s="13" t="s">
        <v>109</v>
      </c>
      <c r="H920" s="13" t="s">
        <v>13</v>
      </c>
    </row>
    <row r="921" spans="1:8" x14ac:dyDescent="0.25">
      <c r="A921" s="13">
        <v>919</v>
      </c>
      <c r="B921" s="13" t="s">
        <v>586</v>
      </c>
      <c r="C921" s="13" t="s">
        <v>1442</v>
      </c>
      <c r="D921" s="13" t="s">
        <v>16</v>
      </c>
      <c r="E921" s="13">
        <v>33</v>
      </c>
      <c r="F921" s="13" t="s">
        <v>26</v>
      </c>
      <c r="G921" s="13" t="s">
        <v>161</v>
      </c>
      <c r="H921" s="13" t="s">
        <v>13</v>
      </c>
    </row>
    <row r="922" spans="1:8" x14ac:dyDescent="0.25">
      <c r="A922" s="13">
        <v>920</v>
      </c>
      <c r="B922" s="13" t="s">
        <v>588</v>
      </c>
      <c r="C922" s="13" t="s">
        <v>1443</v>
      </c>
      <c r="D922" s="13" t="s">
        <v>16</v>
      </c>
      <c r="E922" s="13">
        <v>36</v>
      </c>
      <c r="F922" s="13" t="s">
        <v>21</v>
      </c>
      <c r="G922" s="13" t="s">
        <v>79</v>
      </c>
      <c r="H922" s="13" t="s">
        <v>80</v>
      </c>
    </row>
    <row r="923" spans="1:8" x14ac:dyDescent="0.25">
      <c r="A923" s="13">
        <v>921</v>
      </c>
      <c r="B923" s="13" t="s">
        <v>590</v>
      </c>
      <c r="C923" s="13" t="s">
        <v>1444</v>
      </c>
      <c r="D923" s="13" t="s">
        <v>10</v>
      </c>
      <c r="E923" s="13">
        <v>34</v>
      </c>
      <c r="F923" s="13" t="s">
        <v>26</v>
      </c>
      <c r="G923" s="13" t="s">
        <v>56</v>
      </c>
      <c r="H923" s="13" t="s">
        <v>13</v>
      </c>
    </row>
    <row r="924" spans="1:8" x14ac:dyDescent="0.25">
      <c r="A924" s="13">
        <v>922</v>
      </c>
      <c r="B924" s="13" t="s">
        <v>592</v>
      </c>
      <c r="C924" s="13" t="s">
        <v>1445</v>
      </c>
      <c r="D924" s="13" t="s">
        <v>10</v>
      </c>
      <c r="E924" s="13">
        <v>30</v>
      </c>
      <c r="F924" s="13" t="s">
        <v>31</v>
      </c>
      <c r="G924" s="13" t="s">
        <v>22</v>
      </c>
      <c r="H924" s="13" t="s">
        <v>23</v>
      </c>
    </row>
    <row r="925" spans="1:8" x14ac:dyDescent="0.25">
      <c r="A925" s="13">
        <v>923</v>
      </c>
      <c r="B925" s="13" t="s">
        <v>594</v>
      </c>
      <c r="C925" s="13" t="s">
        <v>1446</v>
      </c>
      <c r="D925" s="13" t="s">
        <v>16</v>
      </c>
      <c r="E925" s="13">
        <v>39</v>
      </c>
      <c r="F925" s="13" t="s">
        <v>55</v>
      </c>
      <c r="G925" s="13" t="s">
        <v>97</v>
      </c>
      <c r="H925" s="13" t="s">
        <v>98</v>
      </c>
    </row>
    <row r="926" spans="1:8" x14ac:dyDescent="0.25">
      <c r="A926" s="13">
        <v>924</v>
      </c>
      <c r="B926" s="13" t="s">
        <v>596</v>
      </c>
      <c r="C926" s="13" t="s">
        <v>1447</v>
      </c>
      <c r="D926" s="13" t="s">
        <v>10</v>
      </c>
      <c r="E926" s="13">
        <v>31</v>
      </c>
      <c r="F926" s="13" t="s">
        <v>62</v>
      </c>
      <c r="G926" s="13" t="s">
        <v>18</v>
      </c>
      <c r="H926" s="13" t="s">
        <v>13</v>
      </c>
    </row>
    <row r="927" spans="1:8" x14ac:dyDescent="0.25">
      <c r="A927" s="13">
        <v>925</v>
      </c>
      <c r="B927" s="13" t="s">
        <v>598</v>
      </c>
      <c r="C927" s="13" t="s">
        <v>1448</v>
      </c>
      <c r="D927" s="13" t="s">
        <v>10</v>
      </c>
      <c r="E927" s="13">
        <v>51</v>
      </c>
      <c r="F927" s="13" t="s">
        <v>31</v>
      </c>
      <c r="G927" s="13" t="s">
        <v>79</v>
      </c>
      <c r="H927" s="13" t="s">
        <v>80</v>
      </c>
    </row>
    <row r="928" spans="1:8" x14ac:dyDescent="0.25">
      <c r="A928" s="13">
        <v>926</v>
      </c>
      <c r="B928" s="13" t="s">
        <v>600</v>
      </c>
      <c r="C928" s="13" t="s">
        <v>1449</v>
      </c>
      <c r="D928" s="13" t="s">
        <v>10</v>
      </c>
      <c r="E928" s="13">
        <v>25</v>
      </c>
      <c r="F928" s="13" t="s">
        <v>91</v>
      </c>
      <c r="G928" s="13" t="s">
        <v>161</v>
      </c>
      <c r="H928" s="13" t="s">
        <v>13</v>
      </c>
    </row>
    <row r="929" spans="1:8" x14ac:dyDescent="0.25">
      <c r="A929" s="13">
        <v>927</v>
      </c>
      <c r="B929" s="13" t="s">
        <v>602</v>
      </c>
      <c r="C929" s="13" t="s">
        <v>1450</v>
      </c>
      <c r="D929" s="13" t="s">
        <v>10</v>
      </c>
      <c r="E929" s="13">
        <v>30</v>
      </c>
      <c r="F929" s="13" t="s">
        <v>62</v>
      </c>
      <c r="G929" s="13" t="s">
        <v>126</v>
      </c>
      <c r="H929" s="13" t="s">
        <v>80</v>
      </c>
    </row>
    <row r="930" spans="1:8" x14ac:dyDescent="0.25">
      <c r="A930" s="13">
        <v>928</v>
      </c>
      <c r="B930" s="13" t="s">
        <v>604</v>
      </c>
      <c r="C930" s="13" t="s">
        <v>1451</v>
      </c>
      <c r="D930" s="13" t="s">
        <v>16</v>
      </c>
      <c r="E930" s="13">
        <v>36</v>
      </c>
      <c r="F930" s="13" t="s">
        <v>31</v>
      </c>
      <c r="G930" s="13" t="s">
        <v>40</v>
      </c>
      <c r="H930" s="13" t="s">
        <v>13</v>
      </c>
    </row>
    <row r="931" spans="1:8" x14ac:dyDescent="0.25">
      <c r="A931" s="13">
        <v>929</v>
      </c>
      <c r="B931" s="13" t="s">
        <v>606</v>
      </c>
      <c r="C931" s="13" t="s">
        <v>1452</v>
      </c>
      <c r="D931" s="13" t="s">
        <v>16</v>
      </c>
      <c r="E931" s="13">
        <v>56</v>
      </c>
      <c r="F931" s="13" t="s">
        <v>62</v>
      </c>
      <c r="G931" s="13" t="s">
        <v>105</v>
      </c>
      <c r="H931" s="13" t="s">
        <v>13</v>
      </c>
    </row>
    <row r="932" spans="1:8" x14ac:dyDescent="0.25">
      <c r="A932" s="13">
        <v>930</v>
      </c>
      <c r="B932" s="13" t="s">
        <v>608</v>
      </c>
      <c r="C932" s="13" t="s">
        <v>1453</v>
      </c>
      <c r="D932" s="13" t="s">
        <v>16</v>
      </c>
      <c r="E932" s="13">
        <v>57</v>
      </c>
      <c r="F932" s="13" t="s">
        <v>55</v>
      </c>
      <c r="G932" s="13" t="s">
        <v>59</v>
      </c>
      <c r="H932" s="13" t="s">
        <v>13</v>
      </c>
    </row>
    <row r="933" spans="1:8" x14ac:dyDescent="0.25">
      <c r="A933" s="13">
        <v>931</v>
      </c>
      <c r="B933" s="13" t="s">
        <v>610</v>
      </c>
      <c r="C933" s="13" t="s">
        <v>1454</v>
      </c>
      <c r="D933" s="13" t="s">
        <v>10</v>
      </c>
      <c r="E933" s="13">
        <v>48</v>
      </c>
      <c r="F933" s="13" t="s">
        <v>11</v>
      </c>
      <c r="G933" s="13" t="s">
        <v>161</v>
      </c>
      <c r="H933" s="13" t="s">
        <v>13</v>
      </c>
    </row>
    <row r="934" spans="1:8" x14ac:dyDescent="0.25">
      <c r="A934" s="13">
        <v>932</v>
      </c>
      <c r="B934" s="13" t="s">
        <v>612</v>
      </c>
      <c r="C934" s="13" t="s">
        <v>1455</v>
      </c>
      <c r="D934" s="13" t="s">
        <v>10</v>
      </c>
      <c r="E934" s="13">
        <v>44</v>
      </c>
      <c r="F934" s="13" t="s">
        <v>31</v>
      </c>
      <c r="G934" s="13" t="s">
        <v>22</v>
      </c>
      <c r="H934" s="13" t="s">
        <v>23</v>
      </c>
    </row>
    <row r="935" spans="1:8" x14ac:dyDescent="0.25">
      <c r="A935" s="13">
        <v>933</v>
      </c>
      <c r="B935" s="13" t="s">
        <v>614</v>
      </c>
      <c r="C935" s="13" t="s">
        <v>1456</v>
      </c>
      <c r="D935" s="13" t="s">
        <v>16</v>
      </c>
      <c r="E935" s="13">
        <v>32</v>
      </c>
      <c r="F935" s="13" t="s">
        <v>21</v>
      </c>
      <c r="G935" s="13" t="s">
        <v>40</v>
      </c>
      <c r="H935" s="13" t="s">
        <v>13</v>
      </c>
    </row>
    <row r="936" spans="1:8" x14ac:dyDescent="0.25">
      <c r="A936" s="13">
        <v>934</v>
      </c>
      <c r="B936" s="13" t="s">
        <v>616</v>
      </c>
      <c r="C936" s="13" t="s">
        <v>1457</v>
      </c>
      <c r="D936" s="13" t="s">
        <v>10</v>
      </c>
      <c r="E936" s="13">
        <v>22</v>
      </c>
      <c r="F936" s="13" t="s">
        <v>17</v>
      </c>
      <c r="G936" s="13" t="s">
        <v>56</v>
      </c>
      <c r="H936" s="13" t="s">
        <v>13</v>
      </c>
    </row>
    <row r="937" spans="1:8" x14ac:dyDescent="0.25">
      <c r="A937" s="13">
        <v>935</v>
      </c>
      <c r="B937" s="13" t="s">
        <v>618</v>
      </c>
      <c r="C937" s="13" t="s">
        <v>1458</v>
      </c>
      <c r="D937" s="13" t="s">
        <v>10</v>
      </c>
      <c r="E937" s="13">
        <v>25</v>
      </c>
      <c r="F937" s="13" t="s">
        <v>21</v>
      </c>
      <c r="G937" s="13" t="s">
        <v>161</v>
      </c>
      <c r="H937" s="13" t="s">
        <v>13</v>
      </c>
    </row>
    <row r="938" spans="1:8" x14ac:dyDescent="0.25">
      <c r="A938" s="13">
        <v>936</v>
      </c>
      <c r="B938" s="13" t="s">
        <v>620</v>
      </c>
      <c r="C938" s="13" t="s">
        <v>1459</v>
      </c>
      <c r="D938" s="13" t="s">
        <v>16</v>
      </c>
      <c r="E938" s="13">
        <v>33</v>
      </c>
      <c r="F938" s="13" t="s">
        <v>26</v>
      </c>
      <c r="G938" s="13" t="s">
        <v>105</v>
      </c>
      <c r="H938" s="13" t="s">
        <v>13</v>
      </c>
    </row>
    <row r="939" spans="1:8" x14ac:dyDescent="0.25">
      <c r="A939" s="13">
        <v>937</v>
      </c>
      <c r="B939" s="13" t="s">
        <v>622</v>
      </c>
      <c r="C939" s="13" t="s">
        <v>1460</v>
      </c>
      <c r="D939" s="13" t="s">
        <v>16</v>
      </c>
      <c r="E939" s="13">
        <v>53</v>
      </c>
      <c r="F939" s="13" t="s">
        <v>55</v>
      </c>
      <c r="G939" s="13" t="s">
        <v>27</v>
      </c>
      <c r="H939" s="13" t="s">
        <v>28</v>
      </c>
    </row>
    <row r="940" spans="1:8" x14ac:dyDescent="0.25">
      <c r="A940" s="13">
        <v>938</v>
      </c>
      <c r="B940" s="13" t="s">
        <v>624</v>
      </c>
      <c r="C940" s="13" t="s">
        <v>1461</v>
      </c>
      <c r="D940" s="13" t="s">
        <v>10</v>
      </c>
      <c r="E940" s="13">
        <v>50</v>
      </c>
      <c r="F940" s="13" t="s">
        <v>26</v>
      </c>
      <c r="G940" s="13" t="s">
        <v>12</v>
      </c>
      <c r="H940" s="13" t="s">
        <v>13</v>
      </c>
    </row>
    <row r="941" spans="1:8" x14ac:dyDescent="0.25">
      <c r="A941" s="13">
        <v>939</v>
      </c>
      <c r="B941" s="13" t="s">
        <v>626</v>
      </c>
      <c r="C941" s="13" t="s">
        <v>1462</v>
      </c>
      <c r="D941" s="13" t="s">
        <v>16</v>
      </c>
      <c r="E941" s="13">
        <v>27</v>
      </c>
      <c r="F941" s="13" t="s">
        <v>31</v>
      </c>
      <c r="G941" s="13" t="s">
        <v>40</v>
      </c>
      <c r="H941" s="13" t="s">
        <v>13</v>
      </c>
    </row>
    <row r="942" spans="1:8" x14ac:dyDescent="0.25">
      <c r="A942" s="13">
        <v>940</v>
      </c>
      <c r="B942" s="13" t="s">
        <v>628</v>
      </c>
      <c r="C942" s="13" t="s">
        <v>1463</v>
      </c>
      <c r="D942" s="13" t="s">
        <v>16</v>
      </c>
      <c r="E942" s="13">
        <v>50</v>
      </c>
      <c r="F942" s="13" t="s">
        <v>31</v>
      </c>
      <c r="G942" s="13" t="s">
        <v>126</v>
      </c>
      <c r="H942" s="13" t="s">
        <v>80</v>
      </c>
    </row>
    <row r="943" spans="1:8" x14ac:dyDescent="0.25">
      <c r="A943" s="13">
        <v>941</v>
      </c>
      <c r="B943" s="13" t="s">
        <v>630</v>
      </c>
      <c r="C943" s="13" t="s">
        <v>1464</v>
      </c>
      <c r="D943" s="13" t="s">
        <v>10</v>
      </c>
      <c r="E943" s="13">
        <v>31</v>
      </c>
      <c r="F943" s="13" t="s">
        <v>45</v>
      </c>
      <c r="G943" s="13" t="s">
        <v>79</v>
      </c>
      <c r="H943" s="13" t="s">
        <v>80</v>
      </c>
    </row>
    <row r="944" spans="1:8" x14ac:dyDescent="0.25">
      <c r="A944" s="13">
        <v>942</v>
      </c>
      <c r="B944" s="13" t="s">
        <v>632</v>
      </c>
      <c r="C944" s="13" t="s">
        <v>1465</v>
      </c>
      <c r="D944" s="13" t="s">
        <v>10</v>
      </c>
      <c r="E944" s="13">
        <v>48</v>
      </c>
      <c r="F944" s="13" t="s">
        <v>55</v>
      </c>
      <c r="G944" s="13" t="s">
        <v>105</v>
      </c>
      <c r="H944" s="13" t="s">
        <v>13</v>
      </c>
    </row>
    <row r="945" spans="1:8" x14ac:dyDescent="0.25">
      <c r="A945" s="13">
        <v>943</v>
      </c>
      <c r="B945" s="13" t="s">
        <v>634</v>
      </c>
      <c r="C945" s="13" t="s">
        <v>1466</v>
      </c>
      <c r="D945" s="13" t="s">
        <v>16</v>
      </c>
      <c r="E945" s="13">
        <v>60</v>
      </c>
      <c r="F945" s="13" t="s">
        <v>26</v>
      </c>
      <c r="G945" s="13" t="s">
        <v>121</v>
      </c>
      <c r="H945" s="13" t="s">
        <v>13</v>
      </c>
    </row>
    <row r="946" spans="1:8" x14ac:dyDescent="0.25">
      <c r="A946" s="13">
        <v>944</v>
      </c>
      <c r="B946" s="13" t="s">
        <v>636</v>
      </c>
      <c r="C946" s="13" t="s">
        <v>1467</v>
      </c>
      <c r="D946" s="13" t="s">
        <v>10</v>
      </c>
      <c r="E946" s="13">
        <v>23</v>
      </c>
      <c r="F946" s="13" t="s">
        <v>26</v>
      </c>
      <c r="G946" s="13" t="s">
        <v>126</v>
      </c>
      <c r="H946" s="13" t="s">
        <v>80</v>
      </c>
    </row>
    <row r="947" spans="1:8" x14ac:dyDescent="0.25">
      <c r="A947" s="13">
        <v>945</v>
      </c>
      <c r="B947" s="13" t="s">
        <v>638</v>
      </c>
      <c r="C947" s="13" t="s">
        <v>1468</v>
      </c>
      <c r="D947" s="13" t="s">
        <v>16</v>
      </c>
      <c r="E947" s="13">
        <v>55</v>
      </c>
      <c r="F947" s="13" t="s">
        <v>91</v>
      </c>
      <c r="G947" s="13" t="s">
        <v>126</v>
      </c>
      <c r="H947" s="13" t="s">
        <v>80</v>
      </c>
    </row>
    <row r="948" spans="1:8" x14ac:dyDescent="0.25">
      <c r="A948" s="13">
        <v>946</v>
      </c>
      <c r="B948" s="13" t="s">
        <v>640</v>
      </c>
      <c r="C948" s="13" t="s">
        <v>1469</v>
      </c>
      <c r="D948" s="13" t="s">
        <v>10</v>
      </c>
      <c r="E948" s="13">
        <v>43</v>
      </c>
      <c r="F948" s="13" t="s">
        <v>45</v>
      </c>
      <c r="G948" s="13" t="s">
        <v>79</v>
      </c>
      <c r="H948" s="13" t="s">
        <v>80</v>
      </c>
    </row>
    <row r="949" spans="1:8" x14ac:dyDescent="0.25">
      <c r="A949" s="13">
        <v>947</v>
      </c>
      <c r="B949" s="13" t="s">
        <v>642</v>
      </c>
      <c r="C949" s="13" t="s">
        <v>1470</v>
      </c>
      <c r="D949" s="13" t="s">
        <v>16</v>
      </c>
      <c r="E949" s="13">
        <v>56</v>
      </c>
      <c r="F949" s="13" t="s">
        <v>26</v>
      </c>
      <c r="G949" s="13" t="s">
        <v>34</v>
      </c>
      <c r="H949" s="13" t="s">
        <v>35</v>
      </c>
    </row>
    <row r="950" spans="1:8" x14ac:dyDescent="0.25">
      <c r="A950" s="13">
        <v>948</v>
      </c>
      <c r="B950" s="13" t="s">
        <v>644</v>
      </c>
      <c r="C950" s="13" t="s">
        <v>1471</v>
      </c>
      <c r="D950" s="13" t="s">
        <v>16</v>
      </c>
      <c r="E950" s="13">
        <v>26</v>
      </c>
      <c r="F950" s="13" t="s">
        <v>45</v>
      </c>
      <c r="G950" s="13" t="s">
        <v>126</v>
      </c>
      <c r="H950" s="13" t="s">
        <v>80</v>
      </c>
    </row>
    <row r="951" spans="1:8" x14ac:dyDescent="0.25">
      <c r="A951" s="13">
        <v>949</v>
      </c>
      <c r="B951" s="13" t="s">
        <v>646</v>
      </c>
      <c r="C951" s="13" t="s">
        <v>1472</v>
      </c>
      <c r="D951" s="13" t="s">
        <v>10</v>
      </c>
      <c r="E951" s="13">
        <v>27</v>
      </c>
      <c r="F951" s="13" t="s">
        <v>96</v>
      </c>
      <c r="G951" s="13" t="s">
        <v>109</v>
      </c>
      <c r="H951" s="13" t="s">
        <v>13</v>
      </c>
    </row>
    <row r="952" spans="1:8" x14ac:dyDescent="0.25">
      <c r="A952" s="13">
        <v>950</v>
      </c>
      <c r="B952" s="13" t="s">
        <v>648</v>
      </c>
      <c r="C952" s="13" t="s">
        <v>1473</v>
      </c>
      <c r="D952" s="13" t="s">
        <v>16</v>
      </c>
      <c r="E952" s="13">
        <v>58</v>
      </c>
      <c r="F952" s="13" t="s">
        <v>96</v>
      </c>
      <c r="G952" s="13" t="s">
        <v>121</v>
      </c>
      <c r="H952" s="13" t="s">
        <v>13</v>
      </c>
    </row>
    <row r="953" spans="1:8" x14ac:dyDescent="0.25">
      <c r="A953" s="13">
        <v>951</v>
      </c>
      <c r="B953" s="13" t="s">
        <v>650</v>
      </c>
      <c r="C953" s="13" t="s">
        <v>1474</v>
      </c>
      <c r="D953" s="13" t="s">
        <v>16</v>
      </c>
      <c r="E953" s="13">
        <v>47</v>
      </c>
      <c r="F953" s="13" t="s">
        <v>62</v>
      </c>
      <c r="G953" s="13" t="s">
        <v>27</v>
      </c>
      <c r="H953" s="13" t="s">
        <v>28</v>
      </c>
    </row>
    <row r="954" spans="1:8" x14ac:dyDescent="0.25">
      <c r="A954" s="13">
        <v>952</v>
      </c>
      <c r="B954" s="13" t="s">
        <v>652</v>
      </c>
      <c r="C954" s="13" t="s">
        <v>1475</v>
      </c>
      <c r="D954" s="13" t="s">
        <v>16</v>
      </c>
      <c r="E954" s="13">
        <v>33</v>
      </c>
      <c r="F954" s="13" t="s">
        <v>55</v>
      </c>
      <c r="G954" s="13" t="s">
        <v>52</v>
      </c>
      <c r="H954" s="13" t="s">
        <v>13</v>
      </c>
    </row>
    <row r="955" spans="1:8" x14ac:dyDescent="0.25">
      <c r="A955" s="13">
        <v>953</v>
      </c>
      <c r="B955" s="13" t="s">
        <v>654</v>
      </c>
      <c r="C955" s="13" t="s">
        <v>1476</v>
      </c>
      <c r="D955" s="13" t="s">
        <v>10</v>
      </c>
      <c r="E955" s="13">
        <v>49</v>
      </c>
      <c r="F955" s="13" t="s">
        <v>31</v>
      </c>
      <c r="G955" s="13" t="s">
        <v>22</v>
      </c>
      <c r="H955" s="13" t="s">
        <v>23</v>
      </c>
    </row>
    <row r="956" spans="1:8" x14ac:dyDescent="0.25">
      <c r="A956" s="13">
        <v>954</v>
      </c>
      <c r="B956" s="13" t="s">
        <v>656</v>
      </c>
      <c r="C956" s="13" t="s">
        <v>1477</v>
      </c>
      <c r="D956" s="13" t="s">
        <v>10</v>
      </c>
      <c r="E956" s="13">
        <v>42</v>
      </c>
      <c r="F956" s="13" t="s">
        <v>31</v>
      </c>
      <c r="G956" s="13" t="s">
        <v>56</v>
      </c>
      <c r="H956" s="13" t="s">
        <v>13</v>
      </c>
    </row>
    <row r="957" spans="1:8" x14ac:dyDescent="0.25">
      <c r="A957" s="13">
        <v>955</v>
      </c>
      <c r="B957" s="13" t="s">
        <v>658</v>
      </c>
      <c r="C957" s="13" t="s">
        <v>1478</v>
      </c>
      <c r="D957" s="13" t="s">
        <v>16</v>
      </c>
      <c r="E957" s="13">
        <v>41</v>
      </c>
      <c r="F957" s="13" t="s">
        <v>11</v>
      </c>
      <c r="G957" s="13" t="s">
        <v>97</v>
      </c>
      <c r="H957" s="13" t="s">
        <v>98</v>
      </c>
    </row>
    <row r="958" spans="1:8" x14ac:dyDescent="0.25">
      <c r="A958" s="13">
        <v>956</v>
      </c>
      <c r="B958" s="13" t="s">
        <v>660</v>
      </c>
      <c r="C958" s="13" t="s">
        <v>1479</v>
      </c>
      <c r="D958" s="13" t="s">
        <v>10</v>
      </c>
      <c r="E958" s="13">
        <v>21</v>
      </c>
      <c r="F958" s="13" t="s">
        <v>26</v>
      </c>
      <c r="G958" s="13" t="s">
        <v>22</v>
      </c>
      <c r="H958" s="13" t="s">
        <v>23</v>
      </c>
    </row>
    <row r="959" spans="1:8" x14ac:dyDescent="0.25">
      <c r="A959" s="13">
        <v>957</v>
      </c>
      <c r="B959" s="13" t="s">
        <v>662</v>
      </c>
      <c r="C959" s="13" t="s">
        <v>1480</v>
      </c>
      <c r="D959" s="13" t="s">
        <v>10</v>
      </c>
      <c r="E959" s="13">
        <v>47</v>
      </c>
      <c r="F959" s="13" t="s">
        <v>17</v>
      </c>
      <c r="G959" s="13" t="s">
        <v>22</v>
      </c>
      <c r="H959" s="13" t="s">
        <v>23</v>
      </c>
    </row>
    <row r="960" spans="1:8" x14ac:dyDescent="0.25">
      <c r="A960" s="13">
        <v>958</v>
      </c>
      <c r="B960" s="13" t="s">
        <v>664</v>
      </c>
      <c r="C960" s="13" t="s">
        <v>1481</v>
      </c>
      <c r="D960" s="13" t="s">
        <v>10</v>
      </c>
      <c r="E960" s="13">
        <v>50</v>
      </c>
      <c r="F960" s="13" t="s">
        <v>96</v>
      </c>
      <c r="G960" s="13" t="s">
        <v>18</v>
      </c>
      <c r="H960" s="13" t="s">
        <v>13</v>
      </c>
    </row>
    <row r="961" spans="1:8" x14ac:dyDescent="0.25">
      <c r="A961" s="13">
        <v>959</v>
      </c>
      <c r="B961" s="13" t="s">
        <v>666</v>
      </c>
      <c r="C961" s="13" t="s">
        <v>1482</v>
      </c>
      <c r="D961" s="13" t="s">
        <v>16</v>
      </c>
      <c r="E961" s="13">
        <v>26</v>
      </c>
      <c r="F961" s="13" t="s">
        <v>26</v>
      </c>
      <c r="G961" s="13" t="s">
        <v>63</v>
      </c>
      <c r="H961" s="13" t="s">
        <v>13</v>
      </c>
    </row>
    <row r="962" spans="1:8" x14ac:dyDescent="0.25">
      <c r="A962" s="13">
        <v>960</v>
      </c>
      <c r="B962" s="13" t="s">
        <v>668</v>
      </c>
      <c r="C962" s="13" t="s">
        <v>1483</v>
      </c>
      <c r="D962" s="13" t="s">
        <v>10</v>
      </c>
      <c r="E962" s="13">
        <v>33</v>
      </c>
      <c r="F962" s="13" t="s">
        <v>17</v>
      </c>
      <c r="G962" s="13" t="s">
        <v>121</v>
      </c>
      <c r="H962" s="13" t="s">
        <v>13</v>
      </c>
    </row>
    <row r="963" spans="1:8" x14ac:dyDescent="0.25">
      <c r="A963" s="13">
        <v>961</v>
      </c>
      <c r="B963" s="13" t="s">
        <v>670</v>
      </c>
      <c r="C963" s="13" t="s">
        <v>1484</v>
      </c>
      <c r="D963" s="13" t="s">
        <v>10</v>
      </c>
      <c r="E963" s="13">
        <v>45</v>
      </c>
      <c r="F963" s="13" t="s">
        <v>45</v>
      </c>
      <c r="G963" s="13" t="s">
        <v>118</v>
      </c>
      <c r="H963" s="13" t="s">
        <v>13</v>
      </c>
    </row>
    <row r="964" spans="1:8" x14ac:dyDescent="0.25">
      <c r="A964" s="13">
        <v>962</v>
      </c>
      <c r="B964" s="13" t="s">
        <v>672</v>
      </c>
      <c r="C964" s="13" t="s">
        <v>1485</v>
      </c>
      <c r="D964" s="13" t="s">
        <v>16</v>
      </c>
      <c r="E964" s="13">
        <v>34</v>
      </c>
      <c r="F964" s="13" t="s">
        <v>11</v>
      </c>
      <c r="G964" s="13" t="s">
        <v>40</v>
      </c>
      <c r="H964" s="13" t="s">
        <v>13</v>
      </c>
    </row>
    <row r="965" spans="1:8" x14ac:dyDescent="0.25">
      <c r="A965" s="13">
        <v>963</v>
      </c>
      <c r="B965" s="13" t="s">
        <v>674</v>
      </c>
      <c r="C965" s="13" t="s">
        <v>1486</v>
      </c>
      <c r="D965" s="13" t="s">
        <v>16</v>
      </c>
      <c r="E965" s="13">
        <v>28</v>
      </c>
      <c r="F965" s="13" t="s">
        <v>62</v>
      </c>
      <c r="G965" s="13" t="s">
        <v>126</v>
      </c>
      <c r="H965" s="13" t="s">
        <v>80</v>
      </c>
    </row>
    <row r="966" spans="1:8" x14ac:dyDescent="0.25">
      <c r="A966" s="13">
        <v>964</v>
      </c>
      <c r="B966" s="13" t="s">
        <v>676</v>
      </c>
      <c r="C966" s="13" t="s">
        <v>1487</v>
      </c>
      <c r="D966" s="13" t="s">
        <v>10</v>
      </c>
      <c r="E966" s="13">
        <v>50</v>
      </c>
      <c r="F966" s="13" t="s">
        <v>31</v>
      </c>
      <c r="G966" s="13" t="s">
        <v>118</v>
      </c>
      <c r="H966" s="13" t="s">
        <v>13</v>
      </c>
    </row>
    <row r="967" spans="1:8" x14ac:dyDescent="0.25">
      <c r="A967" s="13">
        <v>965</v>
      </c>
      <c r="B967" s="13" t="s">
        <v>550</v>
      </c>
      <c r="C967" s="13" t="s">
        <v>1488</v>
      </c>
      <c r="D967" s="13" t="s">
        <v>16</v>
      </c>
      <c r="E967" s="13">
        <v>21</v>
      </c>
      <c r="F967" s="13" t="s">
        <v>91</v>
      </c>
      <c r="G967" s="13" t="s">
        <v>56</v>
      </c>
      <c r="H967" s="13" t="s">
        <v>13</v>
      </c>
    </row>
    <row r="968" spans="1:8" x14ac:dyDescent="0.25">
      <c r="A968" s="13">
        <v>966</v>
      </c>
      <c r="B968" s="13" t="s">
        <v>679</v>
      </c>
      <c r="C968" s="13" t="s">
        <v>1489</v>
      </c>
      <c r="D968" s="13" t="s">
        <v>16</v>
      </c>
      <c r="E968" s="13">
        <v>29</v>
      </c>
      <c r="F968" s="13" t="s">
        <v>62</v>
      </c>
      <c r="G968" s="13" t="s">
        <v>126</v>
      </c>
      <c r="H968" s="13" t="s">
        <v>80</v>
      </c>
    </row>
    <row r="969" spans="1:8" x14ac:dyDescent="0.25">
      <c r="A969" s="13">
        <v>967</v>
      </c>
      <c r="B969" s="13" t="s">
        <v>681</v>
      </c>
      <c r="C969" s="13" t="s">
        <v>1490</v>
      </c>
      <c r="D969" s="13" t="s">
        <v>10</v>
      </c>
      <c r="E969" s="13">
        <v>42</v>
      </c>
      <c r="F969" s="13" t="s">
        <v>11</v>
      </c>
      <c r="G969" s="13" t="s">
        <v>59</v>
      </c>
      <c r="H969" s="13" t="s">
        <v>13</v>
      </c>
    </row>
    <row r="970" spans="1:8" x14ac:dyDescent="0.25">
      <c r="A970" s="13">
        <v>968</v>
      </c>
      <c r="B970" s="13" t="s">
        <v>683</v>
      </c>
      <c r="C970" s="13" t="s">
        <v>1491</v>
      </c>
      <c r="D970" s="13" t="s">
        <v>16</v>
      </c>
      <c r="E970" s="13">
        <v>56</v>
      </c>
      <c r="F970" s="13" t="s">
        <v>91</v>
      </c>
      <c r="G970" s="13" t="s">
        <v>105</v>
      </c>
      <c r="H970" s="13" t="s">
        <v>13</v>
      </c>
    </row>
    <row r="971" spans="1:8" x14ac:dyDescent="0.25">
      <c r="A971" s="13">
        <v>969</v>
      </c>
      <c r="B971" s="13" t="s">
        <v>685</v>
      </c>
      <c r="C971" s="13" t="s">
        <v>1492</v>
      </c>
      <c r="D971" s="13" t="s">
        <v>10</v>
      </c>
      <c r="E971" s="13">
        <v>30</v>
      </c>
      <c r="F971" s="13" t="s">
        <v>11</v>
      </c>
      <c r="G971" s="13" t="s">
        <v>79</v>
      </c>
      <c r="H971" s="13" t="s">
        <v>80</v>
      </c>
    </row>
    <row r="972" spans="1:8" x14ac:dyDescent="0.25">
      <c r="A972" s="13">
        <v>970</v>
      </c>
      <c r="B972" s="13" t="s">
        <v>687</v>
      </c>
      <c r="C972" s="13" t="s">
        <v>1493</v>
      </c>
      <c r="D972" s="13" t="s">
        <v>10</v>
      </c>
      <c r="E972" s="13">
        <v>47</v>
      </c>
      <c r="F972" s="13" t="s">
        <v>55</v>
      </c>
      <c r="G972" s="13" t="s">
        <v>63</v>
      </c>
      <c r="H972" s="13" t="s">
        <v>13</v>
      </c>
    </row>
    <row r="973" spans="1:8" x14ac:dyDescent="0.25">
      <c r="A973" s="13">
        <v>971</v>
      </c>
      <c r="B973" s="13" t="s">
        <v>689</v>
      </c>
      <c r="C973" s="13" t="s">
        <v>1494</v>
      </c>
      <c r="D973" s="13" t="s">
        <v>10</v>
      </c>
      <c r="E973" s="13">
        <v>43</v>
      </c>
      <c r="F973" s="13" t="s">
        <v>17</v>
      </c>
      <c r="G973" s="13" t="s">
        <v>59</v>
      </c>
      <c r="H973" s="13" t="s">
        <v>13</v>
      </c>
    </row>
    <row r="974" spans="1:8" x14ac:dyDescent="0.25">
      <c r="A974" s="13">
        <v>972</v>
      </c>
      <c r="B974" s="13" t="s">
        <v>691</v>
      </c>
      <c r="C974" s="13" t="s">
        <v>1495</v>
      </c>
      <c r="D974" s="13" t="s">
        <v>10</v>
      </c>
      <c r="E974" s="13">
        <v>60</v>
      </c>
      <c r="F974" s="13" t="s">
        <v>11</v>
      </c>
      <c r="G974" s="13" t="s">
        <v>40</v>
      </c>
      <c r="H974" s="13" t="s">
        <v>13</v>
      </c>
    </row>
    <row r="975" spans="1:8" x14ac:dyDescent="0.25">
      <c r="A975" s="13">
        <v>973</v>
      </c>
      <c r="B975" s="13" t="s">
        <v>693</v>
      </c>
      <c r="C975" s="13" t="s">
        <v>1496</v>
      </c>
      <c r="D975" s="13" t="s">
        <v>16</v>
      </c>
      <c r="E975" s="13">
        <v>28</v>
      </c>
      <c r="F975" s="13" t="s">
        <v>55</v>
      </c>
      <c r="G975" s="13" t="s">
        <v>126</v>
      </c>
      <c r="H975" s="13" t="s">
        <v>80</v>
      </c>
    </row>
    <row r="976" spans="1:8" x14ac:dyDescent="0.25">
      <c r="A976" s="13">
        <v>974</v>
      </c>
      <c r="B976" s="13" t="s">
        <v>695</v>
      </c>
      <c r="C976" s="13" t="s">
        <v>1497</v>
      </c>
      <c r="D976" s="13" t="s">
        <v>16</v>
      </c>
      <c r="E976" s="13">
        <v>39</v>
      </c>
      <c r="F976" s="13" t="s">
        <v>45</v>
      </c>
      <c r="G976" s="13" t="s">
        <v>56</v>
      </c>
      <c r="H976" s="13" t="s">
        <v>13</v>
      </c>
    </row>
    <row r="977" spans="1:8" x14ac:dyDescent="0.25">
      <c r="A977" s="13">
        <v>975</v>
      </c>
      <c r="B977" s="13" t="s">
        <v>697</v>
      </c>
      <c r="C977" s="13" t="s">
        <v>1498</v>
      </c>
      <c r="D977" s="13" t="s">
        <v>10</v>
      </c>
      <c r="E977" s="13">
        <v>26</v>
      </c>
      <c r="F977" s="13" t="s">
        <v>91</v>
      </c>
      <c r="G977" s="13" t="s">
        <v>97</v>
      </c>
      <c r="H977" s="13" t="s">
        <v>98</v>
      </c>
    </row>
    <row r="978" spans="1:8" x14ac:dyDescent="0.25">
      <c r="A978" s="13">
        <v>976</v>
      </c>
      <c r="B978" s="13" t="s">
        <v>81</v>
      </c>
      <c r="C978" s="13" t="s">
        <v>1499</v>
      </c>
      <c r="D978" s="13" t="s">
        <v>10</v>
      </c>
      <c r="E978" s="13">
        <v>28</v>
      </c>
      <c r="F978" s="13" t="s">
        <v>31</v>
      </c>
      <c r="G978" s="13" t="s">
        <v>97</v>
      </c>
      <c r="H978" s="13" t="s">
        <v>98</v>
      </c>
    </row>
    <row r="979" spans="1:8" x14ac:dyDescent="0.25">
      <c r="A979" s="13">
        <v>977</v>
      </c>
      <c r="B979" s="13" t="s">
        <v>700</v>
      </c>
      <c r="C979" s="13" t="s">
        <v>1500</v>
      </c>
      <c r="D979" s="13" t="s">
        <v>10</v>
      </c>
      <c r="E979" s="13">
        <v>50</v>
      </c>
      <c r="F979" s="13" t="s">
        <v>55</v>
      </c>
      <c r="G979" s="13" t="s">
        <v>56</v>
      </c>
      <c r="H979" s="13" t="s">
        <v>13</v>
      </c>
    </row>
    <row r="980" spans="1:8" x14ac:dyDescent="0.25">
      <c r="A980" s="13">
        <v>978</v>
      </c>
      <c r="B980" s="13" t="s">
        <v>702</v>
      </c>
      <c r="C980" s="13" t="s">
        <v>1501</v>
      </c>
      <c r="D980" s="13" t="s">
        <v>10</v>
      </c>
      <c r="E980" s="13">
        <v>40</v>
      </c>
      <c r="F980" s="13" t="s">
        <v>17</v>
      </c>
      <c r="G980" s="13" t="s">
        <v>109</v>
      </c>
      <c r="H980" s="13" t="s">
        <v>13</v>
      </c>
    </row>
    <row r="981" spans="1:8" x14ac:dyDescent="0.25">
      <c r="A981" s="13">
        <v>979</v>
      </c>
      <c r="B981" s="13" t="s">
        <v>704</v>
      </c>
      <c r="C981" s="13" t="s">
        <v>1502</v>
      </c>
      <c r="D981" s="13" t="s">
        <v>16</v>
      </c>
      <c r="E981" s="13">
        <v>48</v>
      </c>
      <c r="F981" s="13" t="s">
        <v>55</v>
      </c>
      <c r="G981" s="13" t="s">
        <v>161</v>
      </c>
      <c r="H981" s="13" t="s">
        <v>13</v>
      </c>
    </row>
    <row r="982" spans="1:8" x14ac:dyDescent="0.25">
      <c r="A982" s="13">
        <v>980</v>
      </c>
      <c r="B982" s="13" t="s">
        <v>706</v>
      </c>
      <c r="C982" s="13" t="s">
        <v>1503</v>
      </c>
      <c r="D982" s="13" t="s">
        <v>16</v>
      </c>
      <c r="E982" s="13">
        <v>58</v>
      </c>
      <c r="F982" s="13" t="s">
        <v>11</v>
      </c>
      <c r="G982" s="13" t="s">
        <v>105</v>
      </c>
      <c r="H982" s="13" t="s">
        <v>13</v>
      </c>
    </row>
    <row r="983" spans="1:8" x14ac:dyDescent="0.25">
      <c r="A983" s="13">
        <v>981</v>
      </c>
      <c r="B983" s="13" t="s">
        <v>708</v>
      </c>
      <c r="C983" s="13" t="s">
        <v>1504</v>
      </c>
      <c r="D983" s="13" t="s">
        <v>16</v>
      </c>
      <c r="E983" s="13">
        <v>22</v>
      </c>
      <c r="F983" s="13" t="s">
        <v>17</v>
      </c>
      <c r="G983" s="13" t="s">
        <v>12</v>
      </c>
      <c r="H983" s="13" t="s">
        <v>13</v>
      </c>
    </row>
    <row r="984" spans="1:8" x14ac:dyDescent="0.25">
      <c r="A984" s="13">
        <v>982</v>
      </c>
      <c r="B984" s="13" t="s">
        <v>710</v>
      </c>
      <c r="C984" s="13" t="s">
        <v>1505</v>
      </c>
      <c r="D984" s="13" t="s">
        <v>16</v>
      </c>
      <c r="E984" s="13">
        <v>60</v>
      </c>
      <c r="F984" s="13" t="s">
        <v>26</v>
      </c>
      <c r="G984" s="13" t="s">
        <v>63</v>
      </c>
      <c r="H984" s="13" t="s">
        <v>13</v>
      </c>
    </row>
    <row r="985" spans="1:8" x14ac:dyDescent="0.25">
      <c r="A985" s="13">
        <v>983</v>
      </c>
      <c r="B985" s="13" t="s">
        <v>712</v>
      </c>
      <c r="C985" s="13" t="s">
        <v>1506</v>
      </c>
      <c r="D985" s="13" t="s">
        <v>16</v>
      </c>
      <c r="E985" s="13">
        <v>33</v>
      </c>
      <c r="F985" s="13" t="s">
        <v>21</v>
      </c>
      <c r="G985" s="13" t="s">
        <v>63</v>
      </c>
      <c r="H985" s="13" t="s">
        <v>13</v>
      </c>
    </row>
    <row r="986" spans="1:8" x14ac:dyDescent="0.25">
      <c r="A986" s="13">
        <v>984</v>
      </c>
      <c r="B986" s="13" t="s">
        <v>714</v>
      </c>
      <c r="C986" s="13" t="s">
        <v>1507</v>
      </c>
      <c r="D986" s="13" t="s">
        <v>10</v>
      </c>
      <c r="E986" s="13">
        <v>26</v>
      </c>
      <c r="F986" s="13" t="s">
        <v>96</v>
      </c>
      <c r="G986" s="13" t="s">
        <v>34</v>
      </c>
      <c r="H986" s="13" t="s">
        <v>35</v>
      </c>
    </row>
    <row r="987" spans="1:8" x14ac:dyDescent="0.25">
      <c r="A987" s="13">
        <v>985</v>
      </c>
      <c r="B987" s="13" t="s">
        <v>716</v>
      </c>
      <c r="C987" s="13" t="s">
        <v>1508</v>
      </c>
      <c r="D987" s="13" t="s">
        <v>10</v>
      </c>
      <c r="E987" s="13">
        <v>50</v>
      </c>
      <c r="F987" s="13" t="s">
        <v>21</v>
      </c>
      <c r="G987" s="13" t="s">
        <v>63</v>
      </c>
      <c r="H987" s="13" t="s">
        <v>13</v>
      </c>
    </row>
    <row r="988" spans="1:8" x14ac:dyDescent="0.25">
      <c r="A988" s="13">
        <v>986</v>
      </c>
      <c r="B988" s="13" t="s">
        <v>718</v>
      </c>
      <c r="C988" s="13" t="s">
        <v>1509</v>
      </c>
      <c r="D988" s="13" t="s">
        <v>10</v>
      </c>
      <c r="E988" s="13">
        <v>35</v>
      </c>
      <c r="F988" s="13" t="s">
        <v>26</v>
      </c>
      <c r="G988" s="13" t="s">
        <v>52</v>
      </c>
      <c r="H988" s="13" t="s">
        <v>13</v>
      </c>
    </row>
    <row r="989" spans="1:8" x14ac:dyDescent="0.25">
      <c r="A989" s="13">
        <v>987</v>
      </c>
      <c r="B989" s="13" t="s">
        <v>720</v>
      </c>
      <c r="C989" s="13" t="s">
        <v>1510</v>
      </c>
      <c r="D989" s="13" t="s">
        <v>10</v>
      </c>
      <c r="E989" s="13">
        <v>29</v>
      </c>
      <c r="F989" s="13" t="s">
        <v>45</v>
      </c>
      <c r="G989" s="13" t="s">
        <v>79</v>
      </c>
      <c r="H989" s="13" t="s">
        <v>80</v>
      </c>
    </row>
    <row r="990" spans="1:8" x14ac:dyDescent="0.25">
      <c r="A990" s="13">
        <v>988</v>
      </c>
      <c r="B990" s="13" t="s">
        <v>722</v>
      </c>
      <c r="C990" s="13" t="s">
        <v>1511</v>
      </c>
      <c r="D990" s="13" t="s">
        <v>16</v>
      </c>
      <c r="E990" s="13">
        <v>56</v>
      </c>
      <c r="F990" s="13" t="s">
        <v>45</v>
      </c>
      <c r="G990" s="13" t="s">
        <v>79</v>
      </c>
      <c r="H990" s="13" t="s">
        <v>80</v>
      </c>
    </row>
    <row r="991" spans="1:8" x14ac:dyDescent="0.25">
      <c r="A991" s="13">
        <v>989</v>
      </c>
      <c r="B991" s="13" t="s">
        <v>724</v>
      </c>
      <c r="C991" s="13" t="s">
        <v>1512</v>
      </c>
      <c r="D991" s="13" t="s">
        <v>10</v>
      </c>
      <c r="E991" s="13">
        <v>43</v>
      </c>
      <c r="F991" s="13" t="s">
        <v>96</v>
      </c>
      <c r="G991" s="13" t="s">
        <v>131</v>
      </c>
      <c r="H991" s="13" t="s">
        <v>132</v>
      </c>
    </row>
    <row r="992" spans="1:8" x14ac:dyDescent="0.25">
      <c r="A992" s="13">
        <v>990</v>
      </c>
      <c r="B992" s="13" t="s">
        <v>726</v>
      </c>
      <c r="C992" s="13" t="s">
        <v>1513</v>
      </c>
      <c r="D992" s="13" t="s">
        <v>16</v>
      </c>
      <c r="E992" s="13">
        <v>24</v>
      </c>
      <c r="F992" s="13" t="s">
        <v>17</v>
      </c>
      <c r="G992" s="13" t="s">
        <v>18</v>
      </c>
      <c r="H992" s="13" t="s">
        <v>13</v>
      </c>
    </row>
    <row r="993" spans="1:8" x14ac:dyDescent="0.25">
      <c r="A993" s="13">
        <v>991</v>
      </c>
      <c r="B993" s="13" t="s">
        <v>728</v>
      </c>
      <c r="C993" s="13" t="s">
        <v>1514</v>
      </c>
      <c r="D993" s="13" t="s">
        <v>16</v>
      </c>
      <c r="E993" s="13">
        <v>34</v>
      </c>
      <c r="F993" s="13" t="s">
        <v>45</v>
      </c>
      <c r="G993" s="13" t="s">
        <v>131</v>
      </c>
      <c r="H993" s="13" t="s">
        <v>132</v>
      </c>
    </row>
    <row r="994" spans="1:8" x14ac:dyDescent="0.25">
      <c r="A994" s="13">
        <v>992</v>
      </c>
      <c r="B994" s="13" t="s">
        <v>730</v>
      </c>
      <c r="C994" s="13" t="s">
        <v>1515</v>
      </c>
      <c r="D994" s="13" t="s">
        <v>16</v>
      </c>
      <c r="E994" s="13">
        <v>39</v>
      </c>
      <c r="F994" s="13" t="s">
        <v>17</v>
      </c>
      <c r="G994" s="13" t="s">
        <v>56</v>
      </c>
      <c r="H994" s="13" t="s">
        <v>13</v>
      </c>
    </row>
    <row r="995" spans="1:8" x14ac:dyDescent="0.25">
      <c r="A995" s="13">
        <v>993</v>
      </c>
      <c r="B995" s="13" t="s">
        <v>732</v>
      </c>
      <c r="C995" s="13" t="s">
        <v>1516</v>
      </c>
      <c r="D995" s="13" t="s">
        <v>10</v>
      </c>
      <c r="E995" s="13">
        <v>60</v>
      </c>
      <c r="F995" s="13" t="s">
        <v>91</v>
      </c>
      <c r="G995" s="13" t="s">
        <v>40</v>
      </c>
      <c r="H995" s="13" t="s">
        <v>13</v>
      </c>
    </row>
    <row r="996" spans="1:8" x14ac:dyDescent="0.25">
      <c r="A996" s="13">
        <v>994</v>
      </c>
      <c r="B996" s="13" t="s">
        <v>734</v>
      </c>
      <c r="C996" s="13" t="s">
        <v>1517</v>
      </c>
      <c r="D996" s="13" t="s">
        <v>16</v>
      </c>
      <c r="E996" s="13">
        <v>21</v>
      </c>
      <c r="F996" s="13" t="s">
        <v>96</v>
      </c>
      <c r="G996" s="13" t="s">
        <v>63</v>
      </c>
      <c r="H996" s="13" t="s">
        <v>13</v>
      </c>
    </row>
    <row r="997" spans="1:8" x14ac:dyDescent="0.25">
      <c r="A997" s="13">
        <v>995</v>
      </c>
      <c r="B997" s="13" t="s">
        <v>736</v>
      </c>
      <c r="C997" s="13" t="s">
        <v>1518</v>
      </c>
      <c r="D997" s="13" t="s">
        <v>16</v>
      </c>
      <c r="E997" s="13">
        <v>36</v>
      </c>
      <c r="F997" s="13" t="s">
        <v>55</v>
      </c>
      <c r="G997" s="13" t="s">
        <v>22</v>
      </c>
      <c r="H997" s="13" t="s">
        <v>23</v>
      </c>
    </row>
    <row r="998" spans="1:8" x14ac:dyDescent="0.25">
      <c r="A998" s="13">
        <v>996</v>
      </c>
      <c r="B998" s="13" t="s">
        <v>738</v>
      </c>
      <c r="C998" s="13" t="s">
        <v>1519</v>
      </c>
      <c r="D998" s="13" t="s">
        <v>10</v>
      </c>
      <c r="E998" s="13">
        <v>31</v>
      </c>
      <c r="F998" s="13" t="s">
        <v>31</v>
      </c>
      <c r="G998" s="13" t="s">
        <v>56</v>
      </c>
      <c r="H998" s="13" t="s">
        <v>13</v>
      </c>
    </row>
    <row r="999" spans="1:8" x14ac:dyDescent="0.25">
      <c r="A999" s="13">
        <v>997</v>
      </c>
      <c r="B999" s="13" t="s">
        <v>740</v>
      </c>
      <c r="C999" s="13" t="s">
        <v>1520</v>
      </c>
      <c r="D999" s="13" t="s">
        <v>10</v>
      </c>
      <c r="E999" s="13">
        <v>35</v>
      </c>
      <c r="F999" s="13" t="s">
        <v>62</v>
      </c>
      <c r="G999" s="13" t="s">
        <v>40</v>
      </c>
      <c r="H999" s="13" t="s">
        <v>13</v>
      </c>
    </row>
    <row r="1000" spans="1:8" x14ac:dyDescent="0.25">
      <c r="A1000" s="13">
        <v>998</v>
      </c>
      <c r="B1000" s="13" t="s">
        <v>742</v>
      </c>
      <c r="C1000" s="13" t="s">
        <v>1521</v>
      </c>
      <c r="D1000" s="13" t="s">
        <v>16</v>
      </c>
      <c r="E1000" s="13">
        <v>57</v>
      </c>
      <c r="F1000" s="13" t="s">
        <v>17</v>
      </c>
      <c r="G1000" s="13" t="s">
        <v>105</v>
      </c>
      <c r="H1000" s="13" t="s">
        <v>13</v>
      </c>
    </row>
    <row r="1001" spans="1:8" x14ac:dyDescent="0.25">
      <c r="A1001" s="13">
        <v>999</v>
      </c>
      <c r="B1001" s="13" t="s">
        <v>744</v>
      </c>
      <c r="C1001" s="13" t="s">
        <v>1522</v>
      </c>
      <c r="D1001" s="13" t="s">
        <v>16</v>
      </c>
      <c r="E1001" s="13">
        <v>30</v>
      </c>
      <c r="F1001" s="13" t="s">
        <v>11</v>
      </c>
      <c r="G1001" s="13" t="s">
        <v>27</v>
      </c>
      <c r="H1001" s="13" t="s">
        <v>28</v>
      </c>
    </row>
    <row r="1002" spans="1:8" x14ac:dyDescent="0.25">
      <c r="A1002" s="13">
        <v>1000</v>
      </c>
      <c r="B1002" s="13" t="s">
        <v>746</v>
      </c>
      <c r="C1002" s="13" t="s">
        <v>1523</v>
      </c>
      <c r="D1002" s="13" t="s">
        <v>10</v>
      </c>
      <c r="E1002" s="13">
        <v>49</v>
      </c>
      <c r="F1002" s="13" t="s">
        <v>62</v>
      </c>
      <c r="G1002" s="13" t="s">
        <v>79</v>
      </c>
      <c r="H1002" s="13" t="s">
        <v>80</v>
      </c>
    </row>
    <row r="1003" spans="1:8" x14ac:dyDescent="0.25">
      <c r="A1003" s="13">
        <v>1001</v>
      </c>
      <c r="B1003" s="13" t="s">
        <v>748</v>
      </c>
      <c r="C1003" s="13" t="s">
        <v>1524</v>
      </c>
      <c r="D1003" s="13" t="s">
        <v>16</v>
      </c>
      <c r="E1003" s="13">
        <v>46</v>
      </c>
      <c r="F1003" s="13" t="s">
        <v>45</v>
      </c>
      <c r="G1003" s="13" t="s">
        <v>131</v>
      </c>
      <c r="H1003" s="13" t="s">
        <v>132</v>
      </c>
    </row>
    <row r="1004" spans="1:8" x14ac:dyDescent="0.25">
      <c r="A1004" s="13">
        <v>1002</v>
      </c>
      <c r="B1004" s="13" t="s">
        <v>750</v>
      </c>
      <c r="C1004" s="13" t="s">
        <v>1525</v>
      </c>
      <c r="D1004" s="13" t="s">
        <v>10</v>
      </c>
      <c r="E1004" s="13">
        <v>33</v>
      </c>
      <c r="F1004" s="13" t="s">
        <v>91</v>
      </c>
      <c r="G1004" s="13" t="s">
        <v>52</v>
      </c>
      <c r="H1004" s="13" t="s">
        <v>13</v>
      </c>
    </row>
    <row r="1005" spans="1:8" x14ac:dyDescent="0.25">
      <c r="A1005" s="13">
        <v>1003</v>
      </c>
      <c r="B1005" s="13" t="s">
        <v>752</v>
      </c>
      <c r="C1005" s="13" t="s">
        <v>1526</v>
      </c>
      <c r="D1005" s="13" t="s">
        <v>16</v>
      </c>
      <c r="E1005" s="13">
        <v>59</v>
      </c>
      <c r="F1005" s="13" t="s">
        <v>11</v>
      </c>
      <c r="G1005" s="13" t="s">
        <v>63</v>
      </c>
      <c r="H1005" s="13" t="s">
        <v>13</v>
      </c>
    </row>
    <row r="1006" spans="1:8" x14ac:dyDescent="0.25">
      <c r="A1006" s="13">
        <v>1004</v>
      </c>
      <c r="B1006" s="13" t="s">
        <v>754</v>
      </c>
      <c r="C1006" s="13" t="s">
        <v>1527</v>
      </c>
      <c r="D1006" s="13" t="s">
        <v>16</v>
      </c>
      <c r="E1006" s="13">
        <v>21</v>
      </c>
      <c r="F1006" s="13" t="s">
        <v>26</v>
      </c>
      <c r="G1006" s="13" t="s">
        <v>161</v>
      </c>
      <c r="H1006" s="13" t="s">
        <v>13</v>
      </c>
    </row>
    <row r="1007" spans="1:8" x14ac:dyDescent="0.25">
      <c r="A1007" s="13">
        <v>1005</v>
      </c>
      <c r="B1007" s="13" t="s">
        <v>756</v>
      </c>
      <c r="C1007" s="13" t="s">
        <v>1528</v>
      </c>
      <c r="D1007" s="13" t="s">
        <v>16</v>
      </c>
      <c r="E1007" s="13">
        <v>46</v>
      </c>
      <c r="F1007" s="13" t="s">
        <v>62</v>
      </c>
      <c r="G1007" s="13" t="s">
        <v>109</v>
      </c>
      <c r="H1007" s="13" t="s">
        <v>13</v>
      </c>
    </row>
    <row r="1008" spans="1:8" x14ac:dyDescent="0.25">
      <c r="A1008" s="13">
        <v>1006</v>
      </c>
      <c r="B1008" s="13" t="s">
        <v>758</v>
      </c>
      <c r="C1008" s="13" t="s">
        <v>1529</v>
      </c>
      <c r="D1008" s="13" t="s">
        <v>16</v>
      </c>
      <c r="E1008" s="13">
        <v>21</v>
      </c>
      <c r="F1008" s="13" t="s">
        <v>11</v>
      </c>
      <c r="G1008" s="13" t="s">
        <v>105</v>
      </c>
      <c r="H1008" s="13" t="s">
        <v>13</v>
      </c>
    </row>
    <row r="1009" spans="1:8" x14ac:dyDescent="0.25">
      <c r="A1009" s="13">
        <v>1007</v>
      </c>
      <c r="B1009" s="13" t="s">
        <v>760</v>
      </c>
      <c r="C1009" s="13" t="s">
        <v>1530</v>
      </c>
      <c r="D1009" s="13" t="s">
        <v>10</v>
      </c>
      <c r="E1009" s="13">
        <v>43</v>
      </c>
      <c r="F1009" s="13" t="s">
        <v>17</v>
      </c>
      <c r="G1009" s="13" t="s">
        <v>63</v>
      </c>
      <c r="H1009" s="13" t="s">
        <v>13</v>
      </c>
    </row>
    <row r="1010" spans="1:8" x14ac:dyDescent="0.25">
      <c r="A1010" s="13">
        <v>1008</v>
      </c>
      <c r="B1010" s="13" t="s">
        <v>762</v>
      </c>
      <c r="C1010" s="13" t="s">
        <v>1531</v>
      </c>
      <c r="D1010" s="13" t="s">
        <v>10</v>
      </c>
      <c r="E1010" s="13">
        <v>39</v>
      </c>
      <c r="F1010" s="13" t="s">
        <v>55</v>
      </c>
      <c r="G1010" s="13" t="s">
        <v>18</v>
      </c>
      <c r="H1010" s="13" t="s">
        <v>13</v>
      </c>
    </row>
    <row r="1011" spans="1:8" x14ac:dyDescent="0.25">
      <c r="A1011" s="13">
        <v>1009</v>
      </c>
      <c r="B1011" s="13" t="s">
        <v>764</v>
      </c>
      <c r="C1011" s="13" t="s">
        <v>1532</v>
      </c>
      <c r="D1011" s="13" t="s">
        <v>16</v>
      </c>
      <c r="E1011" s="13">
        <v>36</v>
      </c>
      <c r="F1011" s="13" t="s">
        <v>96</v>
      </c>
      <c r="G1011" s="13" t="s">
        <v>63</v>
      </c>
      <c r="H1011" s="13" t="s">
        <v>13</v>
      </c>
    </row>
    <row r="1012" spans="1:8" x14ac:dyDescent="0.25">
      <c r="A1012" s="13">
        <v>1010</v>
      </c>
      <c r="B1012" s="13" t="s">
        <v>766</v>
      </c>
      <c r="C1012" s="13" t="s">
        <v>1533</v>
      </c>
      <c r="D1012" s="13" t="s">
        <v>10</v>
      </c>
      <c r="E1012" s="13">
        <v>55</v>
      </c>
      <c r="F1012" s="13" t="s">
        <v>45</v>
      </c>
      <c r="G1012" s="13" t="s">
        <v>131</v>
      </c>
      <c r="H1012" s="13" t="s">
        <v>132</v>
      </c>
    </row>
    <row r="1013" spans="1:8" x14ac:dyDescent="0.25">
      <c r="A1013" s="13">
        <v>1011</v>
      </c>
      <c r="B1013" s="13" t="s">
        <v>768</v>
      </c>
      <c r="C1013" s="13" t="s">
        <v>1534</v>
      </c>
      <c r="D1013" s="13" t="s">
        <v>16</v>
      </c>
      <c r="E1013" s="13">
        <v>21</v>
      </c>
      <c r="F1013" s="13" t="s">
        <v>96</v>
      </c>
      <c r="G1013" s="13" t="s">
        <v>52</v>
      </c>
      <c r="H1013" s="13" t="s">
        <v>13</v>
      </c>
    </row>
    <row r="1014" spans="1:8" x14ac:dyDescent="0.25">
      <c r="A1014" s="13">
        <v>1012</v>
      </c>
      <c r="B1014" s="13" t="s">
        <v>770</v>
      </c>
      <c r="C1014" s="13" t="s">
        <v>1535</v>
      </c>
      <c r="D1014" s="13" t="s">
        <v>16</v>
      </c>
      <c r="E1014" s="13">
        <v>37</v>
      </c>
      <c r="F1014" s="13" t="s">
        <v>62</v>
      </c>
      <c r="G1014" s="13" t="s">
        <v>40</v>
      </c>
      <c r="H1014" s="13" t="s">
        <v>13</v>
      </c>
    </row>
    <row r="1015" spans="1:8" x14ac:dyDescent="0.25">
      <c r="A1015" s="13">
        <v>1013</v>
      </c>
      <c r="B1015" s="13" t="s">
        <v>772</v>
      </c>
      <c r="C1015" s="13" t="s">
        <v>1536</v>
      </c>
      <c r="D1015" s="13" t="s">
        <v>16</v>
      </c>
      <c r="E1015" s="13">
        <v>57</v>
      </c>
      <c r="F1015" s="13" t="s">
        <v>45</v>
      </c>
      <c r="G1015" s="13" t="s">
        <v>131</v>
      </c>
      <c r="H1015" s="13" t="s">
        <v>132</v>
      </c>
    </row>
    <row r="1016" spans="1:8" x14ac:dyDescent="0.25">
      <c r="A1016" s="13">
        <v>1014</v>
      </c>
      <c r="B1016" s="13" t="s">
        <v>116</v>
      </c>
      <c r="C1016" s="13" t="s">
        <v>1537</v>
      </c>
      <c r="D1016" s="13" t="s">
        <v>10</v>
      </c>
      <c r="E1016" s="13">
        <v>32</v>
      </c>
      <c r="F1016" s="13" t="s">
        <v>96</v>
      </c>
      <c r="G1016" s="13" t="s">
        <v>121</v>
      </c>
      <c r="H1016" s="13" t="s">
        <v>13</v>
      </c>
    </row>
    <row r="1017" spans="1:8" x14ac:dyDescent="0.25">
      <c r="A1017" s="13">
        <v>1015</v>
      </c>
      <c r="B1017" s="13" t="s">
        <v>775</v>
      </c>
      <c r="C1017" s="13" t="s">
        <v>1538</v>
      </c>
      <c r="D1017" s="13" t="s">
        <v>16</v>
      </c>
      <c r="E1017" s="13">
        <v>54</v>
      </c>
      <c r="F1017" s="13" t="s">
        <v>62</v>
      </c>
      <c r="G1017" s="13" t="s">
        <v>34</v>
      </c>
      <c r="H1017" s="13" t="s">
        <v>35</v>
      </c>
    </row>
    <row r="1018" spans="1:8" x14ac:dyDescent="0.25">
      <c r="A1018" s="13">
        <v>1016</v>
      </c>
      <c r="B1018" s="13" t="s">
        <v>777</v>
      </c>
      <c r="C1018" s="13" t="s">
        <v>1539</v>
      </c>
      <c r="D1018" s="13" t="s">
        <v>10</v>
      </c>
      <c r="E1018" s="13">
        <v>28</v>
      </c>
      <c r="F1018" s="13" t="s">
        <v>96</v>
      </c>
      <c r="G1018" s="13" t="s">
        <v>109</v>
      </c>
      <c r="H1018" s="13" t="s">
        <v>13</v>
      </c>
    </row>
    <row r="1019" spans="1:8" x14ac:dyDescent="0.25">
      <c r="A1019" s="13">
        <v>1017</v>
      </c>
      <c r="B1019" s="13" t="s">
        <v>779</v>
      </c>
      <c r="C1019" s="13" t="s">
        <v>1540</v>
      </c>
      <c r="D1019" s="13" t="s">
        <v>10</v>
      </c>
      <c r="E1019" s="13">
        <v>24</v>
      </c>
      <c r="F1019" s="13" t="s">
        <v>45</v>
      </c>
      <c r="G1019" s="13" t="s">
        <v>97</v>
      </c>
      <c r="H1019" s="13" t="s">
        <v>98</v>
      </c>
    </row>
    <row r="1020" spans="1:8" x14ac:dyDescent="0.25">
      <c r="A1020" s="13">
        <v>1018</v>
      </c>
      <c r="B1020" s="13" t="s">
        <v>122</v>
      </c>
      <c r="C1020" s="13" t="s">
        <v>1541</v>
      </c>
      <c r="D1020" s="13" t="s">
        <v>16</v>
      </c>
      <c r="E1020" s="13">
        <v>46</v>
      </c>
      <c r="F1020" s="13" t="s">
        <v>17</v>
      </c>
      <c r="G1020" s="13" t="s">
        <v>97</v>
      </c>
      <c r="H1020" s="13" t="s">
        <v>98</v>
      </c>
    </row>
    <row r="1021" spans="1:8" x14ac:dyDescent="0.25">
      <c r="A1021" s="13">
        <v>1019</v>
      </c>
      <c r="B1021" s="13" t="s">
        <v>782</v>
      </c>
      <c r="C1021" s="13" t="s">
        <v>1542</v>
      </c>
      <c r="D1021" s="13" t="s">
        <v>16</v>
      </c>
      <c r="E1021" s="13">
        <v>36</v>
      </c>
      <c r="F1021" s="13" t="s">
        <v>26</v>
      </c>
      <c r="G1021" s="13" t="s">
        <v>40</v>
      </c>
      <c r="H1021" s="13" t="s">
        <v>13</v>
      </c>
    </row>
    <row r="1022" spans="1:8" x14ac:dyDescent="0.25">
      <c r="A1022" s="13">
        <v>1020</v>
      </c>
      <c r="B1022" s="13" t="s">
        <v>784</v>
      </c>
      <c r="C1022" s="13" t="s">
        <v>1543</v>
      </c>
      <c r="D1022" s="13" t="s">
        <v>10</v>
      </c>
      <c r="E1022" s="13">
        <v>44</v>
      </c>
      <c r="F1022" s="13" t="s">
        <v>96</v>
      </c>
      <c r="G1022" s="13" t="s">
        <v>97</v>
      </c>
      <c r="H1022" s="13" t="s">
        <v>98</v>
      </c>
    </row>
    <row r="1023" spans="1:8" x14ac:dyDescent="0.25">
      <c r="A1023" s="13">
        <v>1021</v>
      </c>
      <c r="B1023" s="13" t="s">
        <v>786</v>
      </c>
      <c r="C1023" s="13" t="s">
        <v>1544</v>
      </c>
      <c r="D1023" s="13" t="s">
        <v>10</v>
      </c>
      <c r="E1023" s="13">
        <v>25</v>
      </c>
      <c r="F1023" s="13" t="s">
        <v>55</v>
      </c>
      <c r="G1023" s="13" t="s">
        <v>52</v>
      </c>
      <c r="H1023" s="13" t="s">
        <v>13</v>
      </c>
    </row>
    <row r="1024" spans="1:8" x14ac:dyDescent="0.25">
      <c r="A1024" s="13">
        <v>1022</v>
      </c>
      <c r="B1024" s="13" t="s">
        <v>788</v>
      </c>
      <c r="C1024" s="13" t="s">
        <v>1545</v>
      </c>
      <c r="D1024" s="13" t="s">
        <v>10</v>
      </c>
      <c r="E1024" s="13">
        <v>35</v>
      </c>
      <c r="F1024" s="13" t="s">
        <v>45</v>
      </c>
      <c r="G1024" s="13" t="s">
        <v>126</v>
      </c>
      <c r="H1024" s="13" t="s">
        <v>80</v>
      </c>
    </row>
    <row r="1025" spans="1:8" x14ac:dyDescent="0.25">
      <c r="A1025" s="13">
        <v>1023</v>
      </c>
      <c r="B1025" s="13" t="s">
        <v>790</v>
      </c>
      <c r="C1025" s="13" t="s">
        <v>1546</v>
      </c>
      <c r="D1025" s="13" t="s">
        <v>10</v>
      </c>
      <c r="E1025" s="13">
        <v>59</v>
      </c>
      <c r="F1025" s="13" t="s">
        <v>45</v>
      </c>
      <c r="G1025" s="13" t="s">
        <v>18</v>
      </c>
      <c r="H1025" s="13" t="s">
        <v>13</v>
      </c>
    </row>
    <row r="1026" spans="1:8" x14ac:dyDescent="0.25">
      <c r="A1026" s="13">
        <v>1024</v>
      </c>
      <c r="B1026" s="13" t="s">
        <v>792</v>
      </c>
      <c r="C1026" s="13" t="s">
        <v>1547</v>
      </c>
      <c r="D1026" s="13" t="s">
        <v>16</v>
      </c>
      <c r="E1026" s="13">
        <v>38</v>
      </c>
      <c r="F1026" s="13" t="s">
        <v>45</v>
      </c>
      <c r="G1026" s="13" t="s">
        <v>63</v>
      </c>
      <c r="H1026" s="13" t="s">
        <v>13</v>
      </c>
    </row>
    <row r="1027" spans="1:8" x14ac:dyDescent="0.25">
      <c r="A1027" s="13">
        <v>1025</v>
      </c>
      <c r="B1027" s="13" t="s">
        <v>794</v>
      </c>
      <c r="C1027" s="13" t="s">
        <v>1548</v>
      </c>
      <c r="D1027" s="13" t="s">
        <v>10</v>
      </c>
      <c r="E1027" s="13">
        <v>31</v>
      </c>
      <c r="F1027" s="13" t="s">
        <v>62</v>
      </c>
      <c r="G1027" s="13" t="s">
        <v>126</v>
      </c>
      <c r="H1027" s="13" t="s">
        <v>80</v>
      </c>
    </row>
    <row r="1028" spans="1:8" x14ac:dyDescent="0.25">
      <c r="A1028" s="13">
        <v>1026</v>
      </c>
      <c r="B1028" s="13" t="s">
        <v>796</v>
      </c>
      <c r="C1028" s="13" t="s">
        <v>1549</v>
      </c>
      <c r="D1028" s="13" t="s">
        <v>10</v>
      </c>
      <c r="E1028" s="13">
        <v>33</v>
      </c>
      <c r="F1028" s="13" t="s">
        <v>96</v>
      </c>
      <c r="G1028" s="13" t="s">
        <v>118</v>
      </c>
      <c r="H1028" s="13" t="s">
        <v>13</v>
      </c>
    </row>
    <row r="1029" spans="1:8" x14ac:dyDescent="0.25">
      <c r="A1029" s="13">
        <v>1027</v>
      </c>
      <c r="B1029" s="13" t="s">
        <v>798</v>
      </c>
      <c r="C1029" s="13" t="s">
        <v>1550</v>
      </c>
      <c r="D1029" s="13" t="s">
        <v>10</v>
      </c>
      <c r="E1029" s="13">
        <v>44</v>
      </c>
      <c r="F1029" s="13" t="s">
        <v>91</v>
      </c>
      <c r="G1029" s="13" t="s">
        <v>34</v>
      </c>
      <c r="H1029" s="13" t="s">
        <v>35</v>
      </c>
    </row>
    <row r="1030" spans="1:8" x14ac:dyDescent="0.25">
      <c r="A1030" s="13">
        <v>1028</v>
      </c>
      <c r="B1030" s="13" t="s">
        <v>800</v>
      </c>
      <c r="C1030" s="13" t="s">
        <v>1551</v>
      </c>
      <c r="D1030" s="13" t="s">
        <v>10</v>
      </c>
      <c r="E1030" s="13">
        <v>58</v>
      </c>
      <c r="F1030" s="13" t="s">
        <v>62</v>
      </c>
      <c r="G1030" s="13" t="s">
        <v>131</v>
      </c>
      <c r="H1030" s="13" t="s">
        <v>132</v>
      </c>
    </row>
    <row r="1031" spans="1:8" x14ac:dyDescent="0.25">
      <c r="A1031" s="13">
        <v>1029</v>
      </c>
      <c r="B1031" s="13" t="s">
        <v>802</v>
      </c>
      <c r="C1031" s="13" t="s">
        <v>1552</v>
      </c>
      <c r="D1031" s="13" t="s">
        <v>16</v>
      </c>
      <c r="E1031" s="13">
        <v>54</v>
      </c>
      <c r="F1031" s="13" t="s">
        <v>21</v>
      </c>
      <c r="G1031" s="13" t="s">
        <v>18</v>
      </c>
      <c r="H1031" s="13" t="s">
        <v>13</v>
      </c>
    </row>
    <row r="1032" spans="1:8" x14ac:dyDescent="0.25">
      <c r="A1032" s="13">
        <v>1030</v>
      </c>
      <c r="B1032" s="13" t="s">
        <v>804</v>
      </c>
      <c r="C1032" s="13" t="s">
        <v>1553</v>
      </c>
      <c r="D1032" s="13" t="s">
        <v>10</v>
      </c>
      <c r="E1032" s="13">
        <v>45</v>
      </c>
      <c r="F1032" s="13" t="s">
        <v>45</v>
      </c>
      <c r="G1032" s="13" t="s">
        <v>63</v>
      </c>
      <c r="H1032" s="13" t="s">
        <v>13</v>
      </c>
    </row>
    <row r="1033" spans="1:8" x14ac:dyDescent="0.25">
      <c r="A1033" s="13">
        <v>1031</v>
      </c>
      <c r="B1033" s="13" t="s">
        <v>806</v>
      </c>
      <c r="C1033" s="13" t="s">
        <v>1554</v>
      </c>
      <c r="D1033" s="13" t="s">
        <v>16</v>
      </c>
      <c r="E1033" s="13">
        <v>33</v>
      </c>
      <c r="F1033" s="13" t="s">
        <v>55</v>
      </c>
      <c r="G1033" s="13" t="s">
        <v>12</v>
      </c>
      <c r="H1033" s="13" t="s">
        <v>13</v>
      </c>
    </row>
    <row r="1034" spans="1:8" x14ac:dyDescent="0.25">
      <c r="A1034" s="13">
        <v>1032</v>
      </c>
      <c r="B1034" s="13" t="s">
        <v>808</v>
      </c>
      <c r="C1034" s="13" t="s">
        <v>1555</v>
      </c>
      <c r="D1034" s="13" t="s">
        <v>10</v>
      </c>
      <c r="E1034" s="13">
        <v>30</v>
      </c>
      <c r="F1034" s="13" t="s">
        <v>62</v>
      </c>
      <c r="G1034" s="13" t="s">
        <v>52</v>
      </c>
      <c r="H1034" s="13" t="s">
        <v>13</v>
      </c>
    </row>
    <row r="1035" spans="1:8" x14ac:dyDescent="0.25">
      <c r="A1035" s="13">
        <v>1033</v>
      </c>
      <c r="B1035" s="13" t="s">
        <v>810</v>
      </c>
      <c r="C1035" s="13" t="s">
        <v>1556</v>
      </c>
      <c r="D1035" s="13" t="s">
        <v>16</v>
      </c>
      <c r="E1035" s="13">
        <v>36</v>
      </c>
      <c r="F1035" s="13" t="s">
        <v>45</v>
      </c>
      <c r="G1035" s="13" t="s">
        <v>27</v>
      </c>
      <c r="H1035" s="13" t="s">
        <v>28</v>
      </c>
    </row>
    <row r="1036" spans="1:8" x14ac:dyDescent="0.25">
      <c r="A1036" s="13">
        <v>1034</v>
      </c>
      <c r="B1036" s="13" t="s">
        <v>812</v>
      </c>
      <c r="C1036" s="13" t="s">
        <v>1557</v>
      </c>
      <c r="D1036" s="13" t="s">
        <v>10</v>
      </c>
      <c r="E1036" s="13">
        <v>55</v>
      </c>
      <c r="F1036" s="13" t="s">
        <v>26</v>
      </c>
      <c r="G1036" s="13" t="s">
        <v>79</v>
      </c>
      <c r="H1036" s="13" t="s">
        <v>80</v>
      </c>
    </row>
    <row r="1037" spans="1:8" x14ac:dyDescent="0.25">
      <c r="A1037" s="13">
        <v>1035</v>
      </c>
      <c r="B1037" s="13" t="s">
        <v>814</v>
      </c>
      <c r="C1037" s="13" t="s">
        <v>1558</v>
      </c>
      <c r="D1037" s="13" t="s">
        <v>10</v>
      </c>
      <c r="E1037" s="13">
        <v>56</v>
      </c>
      <c r="F1037" s="13" t="s">
        <v>11</v>
      </c>
      <c r="G1037" s="13" t="s">
        <v>161</v>
      </c>
      <c r="H1037" s="13" t="s">
        <v>13</v>
      </c>
    </row>
    <row r="1038" spans="1:8" x14ac:dyDescent="0.25">
      <c r="A1038" s="13">
        <v>1036</v>
      </c>
      <c r="B1038" s="13" t="s">
        <v>162</v>
      </c>
      <c r="C1038" s="13" t="s">
        <v>1559</v>
      </c>
      <c r="D1038" s="13" t="s">
        <v>10</v>
      </c>
      <c r="E1038" s="13">
        <v>47</v>
      </c>
      <c r="F1038" s="13" t="s">
        <v>96</v>
      </c>
      <c r="G1038" s="13" t="s">
        <v>126</v>
      </c>
      <c r="H1038" s="13" t="s">
        <v>80</v>
      </c>
    </row>
    <row r="1039" spans="1:8" x14ac:dyDescent="0.25">
      <c r="A1039" s="13">
        <v>1037</v>
      </c>
      <c r="B1039" s="13" t="s">
        <v>817</v>
      </c>
      <c r="C1039" s="13" t="s">
        <v>1560</v>
      </c>
      <c r="D1039" s="13" t="s">
        <v>10</v>
      </c>
      <c r="E1039" s="13">
        <v>51</v>
      </c>
      <c r="F1039" s="13" t="s">
        <v>45</v>
      </c>
      <c r="G1039" s="13" t="s">
        <v>79</v>
      </c>
      <c r="H1039" s="13" t="s">
        <v>80</v>
      </c>
    </row>
    <row r="1040" spans="1:8" x14ac:dyDescent="0.25">
      <c r="A1040" s="13">
        <v>1038</v>
      </c>
      <c r="B1040" s="13" t="s">
        <v>819</v>
      </c>
      <c r="C1040" s="13" t="s">
        <v>1561</v>
      </c>
      <c r="D1040" s="13" t="s">
        <v>16</v>
      </c>
      <c r="E1040" s="13">
        <v>30</v>
      </c>
      <c r="F1040" s="13" t="s">
        <v>11</v>
      </c>
      <c r="G1040" s="13" t="s">
        <v>118</v>
      </c>
      <c r="H1040" s="13" t="s">
        <v>13</v>
      </c>
    </row>
    <row r="1041" spans="1:8" x14ac:dyDescent="0.25">
      <c r="A1041" s="13">
        <v>1039</v>
      </c>
      <c r="B1041" s="13" t="s">
        <v>821</v>
      </c>
      <c r="C1041" s="13" t="s">
        <v>1562</v>
      </c>
      <c r="D1041" s="13" t="s">
        <v>16</v>
      </c>
      <c r="E1041" s="13">
        <v>32</v>
      </c>
      <c r="F1041" s="13" t="s">
        <v>45</v>
      </c>
      <c r="G1041" s="13" t="s">
        <v>118</v>
      </c>
      <c r="H1041" s="13" t="s">
        <v>13</v>
      </c>
    </row>
    <row r="1042" spans="1:8" x14ac:dyDescent="0.25">
      <c r="A1042" s="13">
        <v>1040</v>
      </c>
      <c r="B1042" s="13" t="s">
        <v>823</v>
      </c>
      <c r="C1042" s="13" t="s">
        <v>1563</v>
      </c>
      <c r="D1042" s="13" t="s">
        <v>16</v>
      </c>
      <c r="E1042" s="13">
        <v>59</v>
      </c>
      <c r="F1042" s="13" t="s">
        <v>55</v>
      </c>
      <c r="G1042" s="13" t="s">
        <v>109</v>
      </c>
      <c r="H1042" s="13" t="s">
        <v>13</v>
      </c>
    </row>
    <row r="1043" spans="1:8" x14ac:dyDescent="0.25">
      <c r="A1043" s="13">
        <v>1041</v>
      </c>
      <c r="B1043" s="13" t="s">
        <v>825</v>
      </c>
      <c r="C1043" s="13" t="s">
        <v>1564</v>
      </c>
      <c r="D1043" s="13" t="s">
        <v>16</v>
      </c>
      <c r="E1043" s="13">
        <v>28</v>
      </c>
      <c r="F1043" s="13" t="s">
        <v>91</v>
      </c>
      <c r="G1043" s="13" t="s">
        <v>109</v>
      </c>
      <c r="H1043" s="13" t="s">
        <v>13</v>
      </c>
    </row>
    <row r="1044" spans="1:8" x14ac:dyDescent="0.25">
      <c r="A1044" s="13">
        <v>1042</v>
      </c>
      <c r="B1044" s="13" t="s">
        <v>827</v>
      </c>
      <c r="C1044" s="13" t="s">
        <v>1565</v>
      </c>
      <c r="D1044" s="13" t="s">
        <v>10</v>
      </c>
      <c r="E1044" s="13">
        <v>25</v>
      </c>
      <c r="F1044" s="13" t="s">
        <v>26</v>
      </c>
      <c r="G1044" s="13" t="s">
        <v>27</v>
      </c>
      <c r="H1044" s="13" t="s">
        <v>28</v>
      </c>
    </row>
    <row r="1045" spans="1:8" x14ac:dyDescent="0.25">
      <c r="A1045" s="13">
        <v>1043</v>
      </c>
      <c r="B1045" s="13" t="s">
        <v>829</v>
      </c>
      <c r="C1045" s="13" t="s">
        <v>1566</v>
      </c>
      <c r="D1045" s="13" t="s">
        <v>10</v>
      </c>
      <c r="E1045" s="13">
        <v>43</v>
      </c>
      <c r="F1045" s="13" t="s">
        <v>91</v>
      </c>
      <c r="G1045" s="13" t="s">
        <v>63</v>
      </c>
      <c r="H1045" s="13" t="s">
        <v>13</v>
      </c>
    </row>
    <row r="1046" spans="1:8" x14ac:dyDescent="0.25">
      <c r="A1046" s="13">
        <v>1044</v>
      </c>
      <c r="B1046" s="13" t="s">
        <v>831</v>
      </c>
      <c r="C1046" s="13" t="s">
        <v>1567</v>
      </c>
      <c r="D1046" s="13" t="s">
        <v>10</v>
      </c>
      <c r="E1046" s="13">
        <v>60</v>
      </c>
      <c r="F1046" s="13" t="s">
        <v>45</v>
      </c>
      <c r="G1046" s="13" t="s">
        <v>18</v>
      </c>
      <c r="H1046" s="13" t="s">
        <v>13</v>
      </c>
    </row>
    <row r="1047" spans="1:8" x14ac:dyDescent="0.25">
      <c r="A1047" s="13">
        <v>1045</v>
      </c>
      <c r="B1047" s="13" t="s">
        <v>833</v>
      </c>
      <c r="C1047" s="13" t="s">
        <v>1568</v>
      </c>
      <c r="D1047" s="13" t="s">
        <v>16</v>
      </c>
      <c r="E1047" s="13">
        <v>56</v>
      </c>
      <c r="F1047" s="13" t="s">
        <v>62</v>
      </c>
      <c r="G1047" s="13" t="s">
        <v>40</v>
      </c>
      <c r="H1047" s="13" t="s">
        <v>13</v>
      </c>
    </row>
    <row r="1048" spans="1:8" x14ac:dyDescent="0.25">
      <c r="A1048" s="13">
        <v>1046</v>
      </c>
      <c r="B1048" s="13" t="s">
        <v>835</v>
      </c>
      <c r="C1048" s="13" t="s">
        <v>1569</v>
      </c>
      <c r="D1048" s="13" t="s">
        <v>16</v>
      </c>
      <c r="E1048" s="13">
        <v>36</v>
      </c>
      <c r="F1048" s="13" t="s">
        <v>17</v>
      </c>
      <c r="G1048" s="13" t="s">
        <v>34</v>
      </c>
      <c r="H1048" s="13" t="s">
        <v>35</v>
      </c>
    </row>
    <row r="1049" spans="1:8" x14ac:dyDescent="0.25">
      <c r="A1049" s="13">
        <v>1047</v>
      </c>
      <c r="B1049" s="13" t="s">
        <v>837</v>
      </c>
      <c r="C1049" s="13" t="s">
        <v>1570</v>
      </c>
      <c r="D1049" s="13" t="s">
        <v>16</v>
      </c>
      <c r="E1049" s="13">
        <v>38</v>
      </c>
      <c r="F1049" s="13" t="s">
        <v>62</v>
      </c>
      <c r="G1049" s="13" t="s">
        <v>131</v>
      </c>
      <c r="H1049" s="13" t="s">
        <v>132</v>
      </c>
    </row>
    <row r="1050" spans="1:8" x14ac:dyDescent="0.25">
      <c r="A1050" s="13">
        <v>1048</v>
      </c>
      <c r="B1050" s="13" t="s">
        <v>839</v>
      </c>
      <c r="C1050" s="13" t="s">
        <v>1571</v>
      </c>
      <c r="D1050" s="13" t="s">
        <v>16</v>
      </c>
      <c r="E1050" s="13">
        <v>40</v>
      </c>
      <c r="F1050" s="13" t="s">
        <v>31</v>
      </c>
      <c r="G1050" s="13" t="s">
        <v>27</v>
      </c>
      <c r="H1050" s="13" t="s">
        <v>28</v>
      </c>
    </row>
    <row r="1051" spans="1:8" x14ac:dyDescent="0.25">
      <c r="A1051" s="13">
        <v>1049</v>
      </c>
      <c r="B1051" s="13" t="s">
        <v>841</v>
      </c>
      <c r="C1051" s="13" t="s">
        <v>1572</v>
      </c>
      <c r="D1051" s="13" t="s">
        <v>10</v>
      </c>
      <c r="E1051" s="13">
        <v>60</v>
      </c>
      <c r="F1051" s="13" t="s">
        <v>45</v>
      </c>
      <c r="G1051" s="13" t="s">
        <v>12</v>
      </c>
      <c r="H1051" s="13" t="s">
        <v>13</v>
      </c>
    </row>
    <row r="1052" spans="1:8" x14ac:dyDescent="0.25">
      <c r="A1052" s="13">
        <v>1050</v>
      </c>
      <c r="B1052" s="13" t="s">
        <v>843</v>
      </c>
      <c r="C1052" s="13" t="s">
        <v>1573</v>
      </c>
      <c r="D1052" s="13" t="s">
        <v>16</v>
      </c>
      <c r="E1052" s="13">
        <v>32</v>
      </c>
      <c r="F1052" s="13" t="s">
        <v>21</v>
      </c>
      <c r="G1052" s="13" t="s">
        <v>12</v>
      </c>
      <c r="H1052" s="13" t="s">
        <v>13</v>
      </c>
    </row>
    <row r="1053" spans="1:8" x14ac:dyDescent="0.25">
      <c r="A1053" s="13">
        <v>1051</v>
      </c>
      <c r="B1053" s="13" t="s">
        <v>845</v>
      </c>
      <c r="C1053" s="13" t="s">
        <v>1574</v>
      </c>
      <c r="D1053" s="13" t="s">
        <v>10</v>
      </c>
      <c r="E1053" s="13">
        <v>28</v>
      </c>
      <c r="F1053" s="13" t="s">
        <v>62</v>
      </c>
      <c r="G1053" s="13" t="s">
        <v>22</v>
      </c>
      <c r="H1053" s="13" t="s">
        <v>23</v>
      </c>
    </row>
    <row r="1054" spans="1:8" x14ac:dyDescent="0.25">
      <c r="A1054" s="13">
        <v>1052</v>
      </c>
      <c r="B1054" s="13" t="s">
        <v>847</v>
      </c>
      <c r="C1054" s="13" t="s">
        <v>1575</v>
      </c>
      <c r="D1054" s="13" t="s">
        <v>16</v>
      </c>
      <c r="E1054" s="13">
        <v>29</v>
      </c>
      <c r="F1054" s="13" t="s">
        <v>11</v>
      </c>
      <c r="G1054" s="13" t="s">
        <v>118</v>
      </c>
      <c r="H1054" s="13" t="s">
        <v>13</v>
      </c>
    </row>
    <row r="1055" spans="1:8" x14ac:dyDescent="0.25">
      <c r="A1055" s="13">
        <v>1053</v>
      </c>
      <c r="B1055" s="13" t="s">
        <v>849</v>
      </c>
      <c r="C1055" s="13" t="s">
        <v>1576</v>
      </c>
      <c r="D1055" s="13" t="s">
        <v>10</v>
      </c>
      <c r="E1055" s="13">
        <v>44</v>
      </c>
      <c r="F1055" s="13" t="s">
        <v>45</v>
      </c>
      <c r="G1055" s="13" t="s">
        <v>12</v>
      </c>
      <c r="H1055" s="13" t="s">
        <v>13</v>
      </c>
    </row>
    <row r="1056" spans="1:8" x14ac:dyDescent="0.25">
      <c r="A1056" s="13">
        <v>1054</v>
      </c>
      <c r="B1056" s="13" t="s">
        <v>851</v>
      </c>
      <c r="C1056" s="13" t="s">
        <v>1577</v>
      </c>
      <c r="D1056" s="13" t="s">
        <v>16</v>
      </c>
      <c r="E1056" s="13">
        <v>44</v>
      </c>
      <c r="F1056" s="13" t="s">
        <v>62</v>
      </c>
      <c r="G1056" s="13" t="s">
        <v>161</v>
      </c>
      <c r="H1056" s="13" t="s">
        <v>13</v>
      </c>
    </row>
    <row r="1057" spans="1:8" x14ac:dyDescent="0.25">
      <c r="A1057" s="13">
        <v>1055</v>
      </c>
      <c r="B1057" s="13" t="s">
        <v>853</v>
      </c>
      <c r="C1057" s="13" t="s">
        <v>1578</v>
      </c>
      <c r="D1057" s="13" t="s">
        <v>10</v>
      </c>
      <c r="E1057" s="13">
        <v>53</v>
      </c>
      <c r="F1057" s="13" t="s">
        <v>91</v>
      </c>
      <c r="G1057" s="13" t="s">
        <v>22</v>
      </c>
      <c r="H1057" s="13" t="s">
        <v>23</v>
      </c>
    </row>
    <row r="1058" spans="1:8" x14ac:dyDescent="0.25">
      <c r="A1058" s="13">
        <v>1056</v>
      </c>
      <c r="B1058" s="13" t="s">
        <v>855</v>
      </c>
      <c r="C1058" s="13" t="s">
        <v>1579</v>
      </c>
      <c r="D1058" s="13" t="s">
        <v>10</v>
      </c>
      <c r="E1058" s="13">
        <v>26</v>
      </c>
      <c r="F1058" s="13" t="s">
        <v>91</v>
      </c>
      <c r="G1058" s="13" t="s">
        <v>22</v>
      </c>
      <c r="H1058" s="13" t="s">
        <v>23</v>
      </c>
    </row>
    <row r="1059" spans="1:8" x14ac:dyDescent="0.25">
      <c r="A1059" s="13">
        <v>1057</v>
      </c>
      <c r="B1059" s="13" t="s">
        <v>857</v>
      </c>
      <c r="C1059" s="13" t="s">
        <v>1580</v>
      </c>
      <c r="D1059" s="13" t="s">
        <v>16</v>
      </c>
      <c r="E1059" s="13">
        <v>37</v>
      </c>
      <c r="F1059" s="13" t="s">
        <v>11</v>
      </c>
      <c r="G1059" s="13" t="s">
        <v>109</v>
      </c>
      <c r="H1059" s="13" t="s">
        <v>13</v>
      </c>
    </row>
    <row r="1060" spans="1:8" x14ac:dyDescent="0.25">
      <c r="A1060" s="13">
        <v>1058</v>
      </c>
      <c r="B1060" s="13" t="s">
        <v>859</v>
      </c>
      <c r="C1060" s="13" t="s">
        <v>1581</v>
      </c>
      <c r="D1060" s="13" t="s">
        <v>10</v>
      </c>
      <c r="E1060" s="13">
        <v>57</v>
      </c>
      <c r="F1060" s="13" t="s">
        <v>96</v>
      </c>
      <c r="G1060" s="13" t="s">
        <v>121</v>
      </c>
      <c r="H1060" s="13" t="s">
        <v>13</v>
      </c>
    </row>
    <row r="1061" spans="1:8" x14ac:dyDescent="0.25">
      <c r="A1061" s="13">
        <v>1059</v>
      </c>
      <c r="B1061" s="13" t="s">
        <v>861</v>
      </c>
      <c r="C1061" s="13" t="s">
        <v>1582</v>
      </c>
      <c r="D1061" s="13" t="s">
        <v>10</v>
      </c>
      <c r="E1061" s="13">
        <v>30</v>
      </c>
      <c r="F1061" s="13" t="s">
        <v>11</v>
      </c>
      <c r="G1061" s="13" t="s">
        <v>22</v>
      </c>
      <c r="H1061" s="13" t="s">
        <v>23</v>
      </c>
    </row>
    <row r="1062" spans="1:8" x14ac:dyDescent="0.25">
      <c r="A1062" s="13">
        <v>1060</v>
      </c>
      <c r="B1062" s="13" t="s">
        <v>863</v>
      </c>
      <c r="C1062" s="13" t="s">
        <v>1583</v>
      </c>
      <c r="D1062" s="13" t="s">
        <v>10</v>
      </c>
      <c r="E1062" s="13">
        <v>57</v>
      </c>
      <c r="F1062" s="13" t="s">
        <v>17</v>
      </c>
      <c r="G1062" s="13" t="s">
        <v>12</v>
      </c>
      <c r="H1062" s="13" t="s">
        <v>13</v>
      </c>
    </row>
    <row r="1063" spans="1:8" x14ac:dyDescent="0.25">
      <c r="A1063" s="13">
        <v>1061</v>
      </c>
      <c r="B1063" s="13" t="s">
        <v>865</v>
      </c>
      <c r="C1063" s="13" t="s">
        <v>1584</v>
      </c>
      <c r="D1063" s="13" t="s">
        <v>10</v>
      </c>
      <c r="E1063" s="13">
        <v>51</v>
      </c>
      <c r="F1063" s="13" t="s">
        <v>26</v>
      </c>
      <c r="G1063" s="13" t="s">
        <v>161</v>
      </c>
      <c r="H1063" s="13" t="s">
        <v>13</v>
      </c>
    </row>
    <row r="1064" spans="1:8" x14ac:dyDescent="0.25">
      <c r="A1064" s="13">
        <v>1062</v>
      </c>
      <c r="B1064" s="13" t="s">
        <v>867</v>
      </c>
      <c r="C1064" s="13" t="s">
        <v>1585</v>
      </c>
      <c r="D1064" s="13" t="s">
        <v>10</v>
      </c>
      <c r="E1064" s="13">
        <v>46</v>
      </c>
      <c r="F1064" s="13" t="s">
        <v>91</v>
      </c>
      <c r="G1064" s="13" t="s">
        <v>109</v>
      </c>
      <c r="H1064" s="13" t="s">
        <v>13</v>
      </c>
    </row>
    <row r="1065" spans="1:8" x14ac:dyDescent="0.25">
      <c r="A1065" s="13">
        <v>1063</v>
      </c>
      <c r="B1065" s="13" t="s">
        <v>869</v>
      </c>
      <c r="C1065" s="13" t="s">
        <v>1586</v>
      </c>
      <c r="D1065" s="13" t="s">
        <v>10</v>
      </c>
      <c r="E1065" s="13">
        <v>35</v>
      </c>
      <c r="F1065" s="13" t="s">
        <v>21</v>
      </c>
      <c r="G1065" s="13" t="s">
        <v>118</v>
      </c>
      <c r="H1065" s="13" t="s">
        <v>13</v>
      </c>
    </row>
    <row r="1066" spans="1:8" x14ac:dyDescent="0.25">
      <c r="A1066" s="13">
        <v>1064</v>
      </c>
      <c r="B1066" s="13" t="s">
        <v>871</v>
      </c>
      <c r="C1066" s="13" t="s">
        <v>1587</v>
      </c>
      <c r="D1066" s="13" t="s">
        <v>16</v>
      </c>
      <c r="E1066" s="13">
        <v>29</v>
      </c>
      <c r="F1066" s="13" t="s">
        <v>96</v>
      </c>
      <c r="G1066" s="13" t="s">
        <v>34</v>
      </c>
      <c r="H1066" s="13" t="s">
        <v>35</v>
      </c>
    </row>
    <row r="1067" spans="1:8" x14ac:dyDescent="0.25">
      <c r="A1067" s="13">
        <v>1065</v>
      </c>
      <c r="B1067" s="13" t="s">
        <v>873</v>
      </c>
      <c r="C1067" s="13" t="s">
        <v>1588</v>
      </c>
      <c r="D1067" s="13" t="s">
        <v>10</v>
      </c>
      <c r="E1067" s="13">
        <v>27</v>
      </c>
      <c r="F1067" s="13" t="s">
        <v>45</v>
      </c>
      <c r="G1067" s="13" t="s">
        <v>79</v>
      </c>
      <c r="H1067" s="13" t="s">
        <v>80</v>
      </c>
    </row>
    <row r="1068" spans="1:8" x14ac:dyDescent="0.25">
      <c r="A1068" s="13">
        <v>1066</v>
      </c>
      <c r="B1068" s="13" t="s">
        <v>875</v>
      </c>
      <c r="C1068" s="13" t="s">
        <v>1589</v>
      </c>
      <c r="D1068" s="13" t="s">
        <v>10</v>
      </c>
      <c r="E1068" s="13">
        <v>54</v>
      </c>
      <c r="F1068" s="13" t="s">
        <v>96</v>
      </c>
      <c r="G1068" s="13" t="s">
        <v>66</v>
      </c>
      <c r="H1068" s="13" t="s">
        <v>13</v>
      </c>
    </row>
    <row r="1069" spans="1:8" x14ac:dyDescent="0.25">
      <c r="A1069" s="13">
        <v>1067</v>
      </c>
      <c r="B1069" s="13" t="s">
        <v>877</v>
      </c>
      <c r="C1069" s="13" t="s">
        <v>1590</v>
      </c>
      <c r="D1069" s="13" t="s">
        <v>16</v>
      </c>
      <c r="E1069" s="13">
        <v>53</v>
      </c>
      <c r="F1069" s="13" t="s">
        <v>45</v>
      </c>
      <c r="G1069" s="13" t="s">
        <v>66</v>
      </c>
      <c r="H1069" s="13" t="s">
        <v>13</v>
      </c>
    </row>
    <row r="1070" spans="1:8" x14ac:dyDescent="0.25">
      <c r="A1070" s="13">
        <v>1068</v>
      </c>
      <c r="B1070" s="13" t="s">
        <v>662</v>
      </c>
      <c r="C1070" s="13" t="s">
        <v>1591</v>
      </c>
      <c r="D1070" s="13" t="s">
        <v>16</v>
      </c>
      <c r="E1070" s="13">
        <v>53</v>
      </c>
      <c r="F1070" s="13" t="s">
        <v>31</v>
      </c>
      <c r="G1070" s="13" t="s">
        <v>118</v>
      </c>
      <c r="H1070" s="13" t="s">
        <v>13</v>
      </c>
    </row>
    <row r="1071" spans="1:8" x14ac:dyDescent="0.25">
      <c r="A1071" s="13">
        <v>1069</v>
      </c>
      <c r="B1071" s="13" t="s">
        <v>880</v>
      </c>
      <c r="C1071" s="13" t="s">
        <v>1592</v>
      </c>
      <c r="D1071" s="13" t="s">
        <v>10</v>
      </c>
      <c r="E1071" s="13">
        <v>38</v>
      </c>
      <c r="F1071" s="13" t="s">
        <v>55</v>
      </c>
      <c r="G1071" s="13" t="s">
        <v>12</v>
      </c>
      <c r="H1071" s="13" t="s">
        <v>13</v>
      </c>
    </row>
    <row r="1072" spans="1:8" x14ac:dyDescent="0.25">
      <c r="A1072" s="13">
        <v>1070</v>
      </c>
      <c r="B1072" s="13" t="s">
        <v>882</v>
      </c>
      <c r="C1072" s="13" t="s">
        <v>1593</v>
      </c>
      <c r="D1072" s="13" t="s">
        <v>10</v>
      </c>
      <c r="E1072" s="13">
        <v>29</v>
      </c>
      <c r="F1072" s="13" t="s">
        <v>55</v>
      </c>
      <c r="G1072" s="13" t="s">
        <v>118</v>
      </c>
      <c r="H1072" s="13" t="s">
        <v>13</v>
      </c>
    </row>
    <row r="1073" spans="1:8" x14ac:dyDescent="0.25">
      <c r="A1073" s="13">
        <v>1071</v>
      </c>
      <c r="B1073" s="13" t="s">
        <v>884</v>
      </c>
      <c r="C1073" s="13" t="s">
        <v>1594</v>
      </c>
      <c r="D1073" s="13" t="s">
        <v>16</v>
      </c>
      <c r="E1073" s="13">
        <v>29</v>
      </c>
      <c r="F1073" s="13" t="s">
        <v>96</v>
      </c>
      <c r="G1073" s="13" t="s">
        <v>56</v>
      </c>
      <c r="H1073" s="13" t="s">
        <v>13</v>
      </c>
    </row>
    <row r="1074" spans="1:8" x14ac:dyDescent="0.25">
      <c r="A1074" s="13">
        <v>1072</v>
      </c>
      <c r="B1074" s="13" t="s">
        <v>886</v>
      </c>
      <c r="C1074" s="13" t="s">
        <v>1595</v>
      </c>
      <c r="D1074" s="13" t="s">
        <v>16</v>
      </c>
      <c r="E1074" s="13">
        <v>37</v>
      </c>
      <c r="F1074" s="13" t="s">
        <v>62</v>
      </c>
      <c r="G1074" s="13" t="s">
        <v>126</v>
      </c>
      <c r="H1074" s="13" t="s">
        <v>80</v>
      </c>
    </row>
    <row r="1075" spans="1:8" x14ac:dyDescent="0.25">
      <c r="A1075" s="13">
        <v>1073</v>
      </c>
      <c r="B1075" s="13" t="s">
        <v>782</v>
      </c>
      <c r="C1075" s="13" t="s">
        <v>1596</v>
      </c>
      <c r="D1075" s="13" t="s">
        <v>10</v>
      </c>
      <c r="E1075" s="13">
        <v>59</v>
      </c>
      <c r="F1075" s="13" t="s">
        <v>26</v>
      </c>
      <c r="G1075" s="13" t="s">
        <v>126</v>
      </c>
      <c r="H1075" s="13" t="s">
        <v>80</v>
      </c>
    </row>
    <row r="1076" spans="1:8" x14ac:dyDescent="0.25">
      <c r="A1076" s="13">
        <v>1074</v>
      </c>
      <c r="B1076" s="13" t="s">
        <v>889</v>
      </c>
      <c r="C1076" s="13" t="s">
        <v>1597</v>
      </c>
      <c r="D1076" s="13" t="s">
        <v>16</v>
      </c>
      <c r="E1076" s="13">
        <v>34</v>
      </c>
      <c r="F1076" s="13" t="s">
        <v>55</v>
      </c>
      <c r="G1076" s="13" t="s">
        <v>161</v>
      </c>
      <c r="H1076" s="13" t="s">
        <v>13</v>
      </c>
    </row>
    <row r="1077" spans="1:8" x14ac:dyDescent="0.25">
      <c r="A1077" s="13">
        <v>1075</v>
      </c>
      <c r="B1077" s="13" t="s">
        <v>891</v>
      </c>
      <c r="C1077" s="13" t="s">
        <v>1598</v>
      </c>
      <c r="D1077" s="13" t="s">
        <v>10</v>
      </c>
      <c r="E1077" s="13">
        <v>27</v>
      </c>
      <c r="F1077" s="13" t="s">
        <v>31</v>
      </c>
      <c r="G1077" s="13" t="s">
        <v>59</v>
      </c>
      <c r="H1077" s="13" t="s">
        <v>13</v>
      </c>
    </row>
    <row r="1078" spans="1:8" x14ac:dyDescent="0.25">
      <c r="A1078" s="13">
        <v>1076</v>
      </c>
      <c r="B1078" s="13" t="s">
        <v>893</v>
      </c>
      <c r="C1078" s="13" t="s">
        <v>1599</v>
      </c>
      <c r="D1078" s="13" t="s">
        <v>10</v>
      </c>
      <c r="E1078" s="13">
        <v>46</v>
      </c>
      <c r="F1078" s="13" t="s">
        <v>91</v>
      </c>
      <c r="G1078" s="13" t="s">
        <v>22</v>
      </c>
      <c r="H1078" s="13" t="s">
        <v>23</v>
      </c>
    </row>
    <row r="1079" spans="1:8" x14ac:dyDescent="0.25">
      <c r="A1079" s="13">
        <v>1077</v>
      </c>
      <c r="B1079" s="13" t="s">
        <v>895</v>
      </c>
      <c r="C1079" s="13" t="s">
        <v>1600</v>
      </c>
      <c r="D1079" s="13" t="s">
        <v>10</v>
      </c>
      <c r="E1079" s="13">
        <v>53</v>
      </c>
      <c r="F1079" s="13" t="s">
        <v>26</v>
      </c>
      <c r="G1079" s="13" t="s">
        <v>109</v>
      </c>
      <c r="H1079" s="13" t="s">
        <v>13</v>
      </c>
    </row>
    <row r="1080" spans="1:8" x14ac:dyDescent="0.25">
      <c r="A1080" s="13">
        <v>1078</v>
      </c>
      <c r="B1080" s="13" t="s">
        <v>897</v>
      </c>
      <c r="C1080" s="13" t="s">
        <v>1601</v>
      </c>
      <c r="D1080" s="13" t="s">
        <v>16</v>
      </c>
      <c r="E1080" s="13">
        <v>51</v>
      </c>
      <c r="F1080" s="13" t="s">
        <v>45</v>
      </c>
      <c r="G1080" s="13" t="s">
        <v>27</v>
      </c>
      <c r="H1080" s="13" t="s">
        <v>28</v>
      </c>
    </row>
    <row r="1081" spans="1:8" x14ac:dyDescent="0.25">
      <c r="A1081" s="13">
        <v>1079</v>
      </c>
      <c r="B1081" s="13" t="s">
        <v>899</v>
      </c>
      <c r="C1081" s="13" t="s">
        <v>1602</v>
      </c>
      <c r="D1081" s="13" t="s">
        <v>16</v>
      </c>
      <c r="E1081" s="13">
        <v>48</v>
      </c>
      <c r="F1081" s="13" t="s">
        <v>26</v>
      </c>
      <c r="G1081" s="13" t="s">
        <v>63</v>
      </c>
      <c r="H1081" s="13" t="s">
        <v>13</v>
      </c>
    </row>
    <row r="1082" spans="1:8" x14ac:dyDescent="0.25">
      <c r="A1082" s="13">
        <v>1080</v>
      </c>
      <c r="B1082" s="13" t="s">
        <v>901</v>
      </c>
      <c r="C1082" s="13" t="s">
        <v>1603</v>
      </c>
      <c r="D1082" s="13" t="s">
        <v>10</v>
      </c>
      <c r="E1082" s="13">
        <v>42</v>
      </c>
      <c r="F1082" s="13" t="s">
        <v>62</v>
      </c>
      <c r="G1082" s="13" t="s">
        <v>79</v>
      </c>
      <c r="H1082" s="13" t="s">
        <v>80</v>
      </c>
    </row>
    <row r="1083" spans="1:8" x14ac:dyDescent="0.25">
      <c r="A1083" s="13">
        <v>1081</v>
      </c>
      <c r="B1083" s="13" t="s">
        <v>903</v>
      </c>
      <c r="C1083" s="13" t="s">
        <v>1604</v>
      </c>
      <c r="D1083" s="13" t="s">
        <v>16</v>
      </c>
      <c r="E1083" s="13">
        <v>54</v>
      </c>
      <c r="F1083" s="13" t="s">
        <v>31</v>
      </c>
      <c r="G1083" s="13" t="s">
        <v>161</v>
      </c>
      <c r="H1083" s="13" t="s">
        <v>13</v>
      </c>
    </row>
    <row r="1084" spans="1:8" x14ac:dyDescent="0.25">
      <c r="A1084" s="13">
        <v>1082</v>
      </c>
      <c r="B1084" s="13" t="s">
        <v>905</v>
      </c>
      <c r="C1084" s="13" t="s">
        <v>1605</v>
      </c>
      <c r="D1084" s="13" t="s">
        <v>16</v>
      </c>
      <c r="E1084" s="13">
        <v>35</v>
      </c>
      <c r="F1084" s="13" t="s">
        <v>96</v>
      </c>
      <c r="G1084" s="13" t="s">
        <v>97</v>
      </c>
      <c r="H1084" s="13" t="s">
        <v>98</v>
      </c>
    </row>
    <row r="1085" spans="1:8" x14ac:dyDescent="0.25">
      <c r="A1085" s="13">
        <v>1083</v>
      </c>
      <c r="B1085" s="13" t="s">
        <v>907</v>
      </c>
      <c r="C1085" s="13" t="s">
        <v>1606</v>
      </c>
      <c r="D1085" s="13" t="s">
        <v>16</v>
      </c>
      <c r="E1085" s="13">
        <v>24</v>
      </c>
      <c r="F1085" s="13" t="s">
        <v>11</v>
      </c>
      <c r="G1085" s="13" t="s">
        <v>131</v>
      </c>
      <c r="H1085" s="13" t="s">
        <v>132</v>
      </c>
    </row>
    <row r="1086" spans="1:8" x14ac:dyDescent="0.25">
      <c r="A1086" s="13">
        <v>1084</v>
      </c>
      <c r="B1086" s="13" t="s">
        <v>909</v>
      </c>
      <c r="C1086" s="13" t="s">
        <v>1607</v>
      </c>
      <c r="D1086" s="13" t="s">
        <v>16</v>
      </c>
      <c r="E1086" s="13">
        <v>54</v>
      </c>
      <c r="F1086" s="13" t="s">
        <v>55</v>
      </c>
      <c r="G1086" s="13" t="s">
        <v>40</v>
      </c>
      <c r="H1086" s="13" t="s">
        <v>13</v>
      </c>
    </row>
    <row r="1087" spans="1:8" x14ac:dyDescent="0.25">
      <c r="A1087" s="13">
        <v>1085</v>
      </c>
      <c r="B1087" s="13" t="s">
        <v>911</v>
      </c>
      <c r="C1087" s="13" t="s">
        <v>1608</v>
      </c>
      <c r="D1087" s="13" t="s">
        <v>16</v>
      </c>
      <c r="E1087" s="13">
        <v>49</v>
      </c>
      <c r="F1087" s="13" t="s">
        <v>62</v>
      </c>
      <c r="G1087" s="13" t="s">
        <v>118</v>
      </c>
      <c r="H1087" s="13" t="s">
        <v>13</v>
      </c>
    </row>
    <row r="1088" spans="1:8" x14ac:dyDescent="0.25">
      <c r="A1088" s="13">
        <v>1086</v>
      </c>
      <c r="B1088" s="13" t="s">
        <v>913</v>
      </c>
      <c r="C1088" s="13" t="s">
        <v>1609</v>
      </c>
      <c r="D1088" s="13" t="s">
        <v>16</v>
      </c>
      <c r="E1088" s="13">
        <v>55</v>
      </c>
      <c r="F1088" s="13" t="s">
        <v>21</v>
      </c>
      <c r="G1088" s="13" t="s">
        <v>22</v>
      </c>
      <c r="H1088" s="13" t="s">
        <v>23</v>
      </c>
    </row>
    <row r="1089" spans="1:8" x14ac:dyDescent="0.25">
      <c r="A1089" s="13">
        <v>1087</v>
      </c>
      <c r="B1089" s="13" t="s">
        <v>915</v>
      </c>
      <c r="C1089" s="13" t="s">
        <v>1610</v>
      </c>
      <c r="D1089" s="13" t="s">
        <v>16</v>
      </c>
      <c r="E1089" s="13">
        <v>56</v>
      </c>
      <c r="F1089" s="13" t="s">
        <v>55</v>
      </c>
      <c r="G1089" s="13" t="s">
        <v>66</v>
      </c>
      <c r="H1089" s="13" t="s">
        <v>13</v>
      </c>
    </row>
    <row r="1090" spans="1:8" x14ac:dyDescent="0.25">
      <c r="A1090" s="13">
        <v>1088</v>
      </c>
      <c r="B1090" s="13" t="s">
        <v>917</v>
      </c>
      <c r="C1090" s="13" t="s">
        <v>1611</v>
      </c>
      <c r="D1090" s="13" t="s">
        <v>16</v>
      </c>
      <c r="E1090" s="13">
        <v>21</v>
      </c>
      <c r="F1090" s="13" t="s">
        <v>21</v>
      </c>
      <c r="G1090" s="13" t="s">
        <v>105</v>
      </c>
      <c r="H1090" s="13" t="s">
        <v>13</v>
      </c>
    </row>
    <row r="1091" spans="1:8" x14ac:dyDescent="0.25">
      <c r="A1091" s="13">
        <v>1089</v>
      </c>
      <c r="B1091" s="13" t="s">
        <v>919</v>
      </c>
      <c r="C1091" s="13" t="s">
        <v>1612</v>
      </c>
      <c r="D1091" s="13" t="s">
        <v>10</v>
      </c>
      <c r="E1091" s="13">
        <v>27</v>
      </c>
      <c r="F1091" s="13" t="s">
        <v>31</v>
      </c>
      <c r="G1091" s="13" t="s">
        <v>66</v>
      </c>
      <c r="H1091" s="13" t="s">
        <v>13</v>
      </c>
    </row>
    <row r="1092" spans="1:8" x14ac:dyDescent="0.25">
      <c r="A1092" s="13">
        <v>1090</v>
      </c>
      <c r="B1092" s="13" t="s">
        <v>921</v>
      </c>
      <c r="C1092" s="13" t="s">
        <v>1613</v>
      </c>
      <c r="D1092" s="13" t="s">
        <v>10</v>
      </c>
      <c r="E1092" s="13">
        <v>51</v>
      </c>
      <c r="F1092" s="13" t="s">
        <v>62</v>
      </c>
      <c r="G1092" s="13" t="s">
        <v>109</v>
      </c>
      <c r="H1092" s="13" t="s">
        <v>13</v>
      </c>
    </row>
    <row r="1093" spans="1:8" x14ac:dyDescent="0.25">
      <c r="A1093" s="13">
        <v>1091</v>
      </c>
      <c r="B1093" s="13" t="s">
        <v>106</v>
      </c>
      <c r="C1093" s="13" t="s">
        <v>1614</v>
      </c>
      <c r="D1093" s="13" t="s">
        <v>10</v>
      </c>
      <c r="E1093" s="13">
        <v>44</v>
      </c>
      <c r="F1093" s="13" t="s">
        <v>21</v>
      </c>
      <c r="G1093" s="13" t="s">
        <v>40</v>
      </c>
      <c r="H1093" s="13" t="s">
        <v>13</v>
      </c>
    </row>
    <row r="1094" spans="1:8" x14ac:dyDescent="0.25">
      <c r="A1094" s="13">
        <v>1092</v>
      </c>
      <c r="B1094" s="13" t="s">
        <v>924</v>
      </c>
      <c r="C1094" s="13" t="s">
        <v>1615</v>
      </c>
      <c r="D1094" s="13" t="s">
        <v>10</v>
      </c>
      <c r="E1094" s="13">
        <v>50</v>
      </c>
      <c r="F1094" s="13" t="s">
        <v>91</v>
      </c>
      <c r="G1094" s="13" t="s">
        <v>22</v>
      </c>
      <c r="H1094" s="13" t="s">
        <v>23</v>
      </c>
    </row>
    <row r="1095" spans="1:8" x14ac:dyDescent="0.25">
      <c r="A1095" s="13">
        <v>1093</v>
      </c>
      <c r="B1095" s="13" t="s">
        <v>926</v>
      </c>
      <c r="C1095" s="13" t="s">
        <v>1616</v>
      </c>
      <c r="D1095" s="13" t="s">
        <v>10</v>
      </c>
      <c r="E1095" s="13">
        <v>55</v>
      </c>
      <c r="F1095" s="13" t="s">
        <v>91</v>
      </c>
      <c r="G1095" s="13" t="s">
        <v>121</v>
      </c>
      <c r="H1095" s="13" t="s">
        <v>13</v>
      </c>
    </row>
    <row r="1096" spans="1:8" x14ac:dyDescent="0.25">
      <c r="A1096" s="13">
        <v>1094</v>
      </c>
      <c r="B1096" s="13" t="s">
        <v>928</v>
      </c>
      <c r="C1096" s="13" t="s">
        <v>1617</v>
      </c>
      <c r="D1096" s="13" t="s">
        <v>16</v>
      </c>
      <c r="E1096" s="13">
        <v>29</v>
      </c>
      <c r="F1096" s="13" t="s">
        <v>55</v>
      </c>
      <c r="G1096" s="13" t="s">
        <v>34</v>
      </c>
      <c r="H1096" s="13" t="s">
        <v>35</v>
      </c>
    </row>
    <row r="1097" spans="1:8" x14ac:dyDescent="0.25">
      <c r="A1097" s="13">
        <v>1095</v>
      </c>
      <c r="B1097" s="13" t="s">
        <v>681</v>
      </c>
      <c r="C1097" s="13" t="s">
        <v>1618</v>
      </c>
      <c r="D1097" s="13" t="s">
        <v>16</v>
      </c>
      <c r="E1097" s="13">
        <v>54</v>
      </c>
      <c r="F1097" s="13" t="s">
        <v>26</v>
      </c>
      <c r="G1097" s="13" t="s">
        <v>18</v>
      </c>
      <c r="H1097" s="13" t="s">
        <v>13</v>
      </c>
    </row>
    <row r="1098" spans="1:8" x14ac:dyDescent="0.25">
      <c r="A1098" s="13">
        <v>1096</v>
      </c>
      <c r="B1098" s="13" t="s">
        <v>931</v>
      </c>
      <c r="C1098" s="13" t="s">
        <v>1619</v>
      </c>
      <c r="D1098" s="13" t="s">
        <v>16</v>
      </c>
      <c r="E1098" s="13">
        <v>49</v>
      </c>
      <c r="F1098" s="13" t="s">
        <v>11</v>
      </c>
      <c r="G1098" s="13" t="s">
        <v>22</v>
      </c>
      <c r="H1098" s="13" t="s">
        <v>23</v>
      </c>
    </row>
    <row r="1099" spans="1:8" x14ac:dyDescent="0.25">
      <c r="A1099" s="13">
        <v>1097</v>
      </c>
      <c r="B1099" s="13" t="s">
        <v>933</v>
      </c>
      <c r="C1099" s="13" t="s">
        <v>1620</v>
      </c>
      <c r="D1099" s="13" t="s">
        <v>10</v>
      </c>
      <c r="E1099" s="13">
        <v>29</v>
      </c>
      <c r="F1099" s="13" t="s">
        <v>31</v>
      </c>
      <c r="G1099" s="13" t="s">
        <v>12</v>
      </c>
      <c r="H1099" s="13" t="s">
        <v>13</v>
      </c>
    </row>
    <row r="1100" spans="1:8" x14ac:dyDescent="0.25">
      <c r="A1100" s="13">
        <v>1098</v>
      </c>
      <c r="B1100" s="13" t="s">
        <v>415</v>
      </c>
      <c r="C1100" s="13" t="s">
        <v>1621</v>
      </c>
      <c r="D1100" s="13" t="s">
        <v>16</v>
      </c>
      <c r="E1100" s="13">
        <v>60</v>
      </c>
      <c r="F1100" s="13" t="s">
        <v>45</v>
      </c>
      <c r="G1100" s="13" t="s">
        <v>18</v>
      </c>
      <c r="H1100" s="13" t="s">
        <v>13</v>
      </c>
    </row>
    <row r="1101" spans="1:8" x14ac:dyDescent="0.25">
      <c r="A1101" s="13">
        <v>1099</v>
      </c>
      <c r="B1101" s="13" t="s">
        <v>936</v>
      </c>
      <c r="C1101" s="13" t="s">
        <v>1622</v>
      </c>
      <c r="D1101" s="13" t="s">
        <v>10</v>
      </c>
      <c r="E1101" s="13">
        <v>40</v>
      </c>
      <c r="F1101" s="13" t="s">
        <v>26</v>
      </c>
      <c r="G1101" s="13" t="s">
        <v>40</v>
      </c>
      <c r="H1101" s="13" t="s">
        <v>13</v>
      </c>
    </row>
    <row r="1102" spans="1:8" x14ac:dyDescent="0.25">
      <c r="A1102" s="13">
        <v>1100</v>
      </c>
      <c r="B1102" s="13" t="s">
        <v>141</v>
      </c>
      <c r="C1102" s="13" t="s">
        <v>1623</v>
      </c>
      <c r="D1102" s="13" t="s">
        <v>16</v>
      </c>
      <c r="E1102" s="13">
        <v>31</v>
      </c>
      <c r="F1102" s="13" t="s">
        <v>26</v>
      </c>
      <c r="G1102" s="13" t="s">
        <v>66</v>
      </c>
      <c r="H1102" s="13" t="s">
        <v>13</v>
      </c>
    </row>
    <row r="1103" spans="1:8" x14ac:dyDescent="0.25">
      <c r="A1103" s="13">
        <v>1101</v>
      </c>
      <c r="B1103" s="13" t="s">
        <v>939</v>
      </c>
      <c r="C1103" s="13" t="s">
        <v>1624</v>
      </c>
      <c r="D1103" s="13" t="s">
        <v>16</v>
      </c>
      <c r="E1103" s="13">
        <v>24</v>
      </c>
      <c r="F1103" s="13" t="s">
        <v>26</v>
      </c>
      <c r="G1103" s="13" t="s">
        <v>27</v>
      </c>
      <c r="H1103" s="13" t="s">
        <v>28</v>
      </c>
    </row>
    <row r="1104" spans="1:8" x14ac:dyDescent="0.25">
      <c r="A1104" s="13">
        <v>1102</v>
      </c>
      <c r="B1104" s="13" t="s">
        <v>941</v>
      </c>
      <c r="C1104" s="13" t="s">
        <v>1625</v>
      </c>
      <c r="D1104" s="13" t="s">
        <v>16</v>
      </c>
      <c r="E1104" s="13">
        <v>22</v>
      </c>
      <c r="F1104" s="13" t="s">
        <v>45</v>
      </c>
      <c r="G1104" s="13" t="s">
        <v>59</v>
      </c>
      <c r="H1104" s="13" t="s">
        <v>13</v>
      </c>
    </row>
    <row r="1105" spans="1:8" x14ac:dyDescent="0.25">
      <c r="A1105" s="13">
        <v>1103</v>
      </c>
      <c r="B1105" s="13" t="s">
        <v>668</v>
      </c>
      <c r="C1105" s="13" t="s">
        <v>1626</v>
      </c>
      <c r="D1105" s="13" t="s">
        <v>16</v>
      </c>
      <c r="E1105" s="13">
        <v>21</v>
      </c>
      <c r="F1105" s="13" t="s">
        <v>45</v>
      </c>
      <c r="G1105" s="13" t="s">
        <v>40</v>
      </c>
      <c r="H1105" s="13" t="s">
        <v>13</v>
      </c>
    </row>
    <row r="1106" spans="1:8" x14ac:dyDescent="0.25">
      <c r="A1106" s="13">
        <v>1104</v>
      </c>
      <c r="B1106" s="13" t="s">
        <v>944</v>
      </c>
      <c r="C1106" s="13" t="s">
        <v>1627</v>
      </c>
      <c r="D1106" s="13" t="s">
        <v>16</v>
      </c>
      <c r="E1106" s="13">
        <v>60</v>
      </c>
      <c r="F1106" s="13" t="s">
        <v>17</v>
      </c>
      <c r="G1106" s="13" t="s">
        <v>126</v>
      </c>
      <c r="H1106" s="13" t="s">
        <v>80</v>
      </c>
    </row>
    <row r="1107" spans="1:8" x14ac:dyDescent="0.25">
      <c r="A1107" s="13">
        <v>1105</v>
      </c>
      <c r="B1107" s="13" t="s">
        <v>946</v>
      </c>
      <c r="C1107" s="13" t="s">
        <v>1628</v>
      </c>
      <c r="D1107" s="13" t="s">
        <v>16</v>
      </c>
      <c r="E1107" s="13">
        <v>44</v>
      </c>
      <c r="F1107" s="13" t="s">
        <v>31</v>
      </c>
      <c r="G1107" s="13" t="s">
        <v>118</v>
      </c>
      <c r="H1107" s="13" t="s">
        <v>13</v>
      </c>
    </row>
    <row r="1108" spans="1:8" x14ac:dyDescent="0.25">
      <c r="A1108" s="13">
        <v>1106</v>
      </c>
      <c r="B1108" s="13" t="s">
        <v>948</v>
      </c>
      <c r="C1108" s="13" t="s">
        <v>1629</v>
      </c>
      <c r="D1108" s="13" t="s">
        <v>10</v>
      </c>
      <c r="E1108" s="13">
        <v>60</v>
      </c>
      <c r="F1108" s="13" t="s">
        <v>91</v>
      </c>
      <c r="G1108" s="13" t="s">
        <v>56</v>
      </c>
      <c r="H1108" s="13" t="s">
        <v>13</v>
      </c>
    </row>
    <row r="1109" spans="1:8" x14ac:dyDescent="0.25">
      <c r="A1109" s="13">
        <v>1107</v>
      </c>
      <c r="B1109" s="13" t="s">
        <v>950</v>
      </c>
      <c r="C1109" s="13" t="s">
        <v>1630</v>
      </c>
      <c r="D1109" s="13" t="s">
        <v>10</v>
      </c>
      <c r="E1109" s="13">
        <v>40</v>
      </c>
      <c r="F1109" s="13" t="s">
        <v>91</v>
      </c>
      <c r="G1109" s="13" t="s">
        <v>109</v>
      </c>
      <c r="H1109" s="13" t="s">
        <v>13</v>
      </c>
    </row>
    <row r="1110" spans="1:8" x14ac:dyDescent="0.25">
      <c r="A1110" s="13">
        <v>1108</v>
      </c>
      <c r="B1110" s="13" t="s">
        <v>952</v>
      </c>
      <c r="C1110" s="13" t="s">
        <v>1631</v>
      </c>
      <c r="D1110" s="13" t="s">
        <v>10</v>
      </c>
      <c r="E1110" s="13">
        <v>25</v>
      </c>
      <c r="F1110" s="13" t="s">
        <v>62</v>
      </c>
      <c r="G1110" s="13" t="s">
        <v>109</v>
      </c>
      <c r="H1110" s="13" t="s">
        <v>13</v>
      </c>
    </row>
    <row r="1111" spans="1:8" x14ac:dyDescent="0.25">
      <c r="A1111" s="13">
        <v>1109</v>
      </c>
      <c r="B1111" s="13" t="s">
        <v>954</v>
      </c>
      <c r="C1111" s="13" t="s">
        <v>1632</v>
      </c>
      <c r="D1111" s="13" t="s">
        <v>10</v>
      </c>
      <c r="E1111" s="13">
        <v>59</v>
      </c>
      <c r="F1111" s="13" t="s">
        <v>21</v>
      </c>
      <c r="G1111" s="13" t="s">
        <v>118</v>
      </c>
      <c r="H1111" s="13" t="s">
        <v>13</v>
      </c>
    </row>
    <row r="1112" spans="1:8" x14ac:dyDescent="0.25">
      <c r="A1112" s="13">
        <v>1110</v>
      </c>
      <c r="B1112" s="13" t="s">
        <v>956</v>
      </c>
      <c r="C1112" s="13" t="s">
        <v>1633</v>
      </c>
      <c r="D1112" s="13" t="s">
        <v>16</v>
      </c>
      <c r="E1112" s="13">
        <v>59</v>
      </c>
      <c r="F1112" s="13" t="s">
        <v>62</v>
      </c>
      <c r="G1112" s="13" t="s">
        <v>109</v>
      </c>
      <c r="H1112" s="13" t="s">
        <v>13</v>
      </c>
    </row>
    <row r="1113" spans="1:8" x14ac:dyDescent="0.25">
      <c r="A1113" s="13">
        <v>1111</v>
      </c>
      <c r="B1113" s="13" t="s">
        <v>958</v>
      </c>
      <c r="C1113" s="13" t="s">
        <v>1634</v>
      </c>
      <c r="D1113" s="13" t="s">
        <v>10</v>
      </c>
      <c r="E1113" s="13">
        <v>40</v>
      </c>
      <c r="F1113" s="13" t="s">
        <v>96</v>
      </c>
      <c r="G1113" s="13" t="s">
        <v>27</v>
      </c>
      <c r="H1113" s="13" t="s">
        <v>28</v>
      </c>
    </row>
    <row r="1114" spans="1:8" x14ac:dyDescent="0.25">
      <c r="A1114" s="13">
        <v>1112</v>
      </c>
      <c r="B1114" s="13" t="s">
        <v>106</v>
      </c>
      <c r="C1114" s="13" t="s">
        <v>1635</v>
      </c>
      <c r="D1114" s="13" t="s">
        <v>16</v>
      </c>
      <c r="E1114" s="13">
        <v>29</v>
      </c>
      <c r="F1114" s="13" t="s">
        <v>17</v>
      </c>
      <c r="G1114" s="13" t="s">
        <v>97</v>
      </c>
      <c r="H1114" s="13" t="s">
        <v>98</v>
      </c>
    </row>
    <row r="1115" spans="1:8" x14ac:dyDescent="0.25">
      <c r="A1115" s="13">
        <v>1113</v>
      </c>
      <c r="B1115" s="13" t="s">
        <v>69</v>
      </c>
      <c r="C1115" s="13" t="s">
        <v>1636</v>
      </c>
      <c r="D1115" s="13" t="s">
        <v>10</v>
      </c>
      <c r="E1115" s="13">
        <v>35</v>
      </c>
      <c r="F1115" s="13" t="s">
        <v>31</v>
      </c>
      <c r="G1115" s="13" t="s">
        <v>27</v>
      </c>
      <c r="H1115" s="13" t="s">
        <v>28</v>
      </c>
    </row>
    <row r="1116" spans="1:8" x14ac:dyDescent="0.25">
      <c r="A1116" s="13">
        <v>1114</v>
      </c>
      <c r="B1116" s="13" t="s">
        <v>962</v>
      </c>
      <c r="C1116" s="13" t="s">
        <v>1637</v>
      </c>
      <c r="D1116" s="13" t="s">
        <v>10</v>
      </c>
      <c r="E1116" s="13">
        <v>35</v>
      </c>
      <c r="F1116" s="13" t="s">
        <v>17</v>
      </c>
      <c r="G1116" s="13" t="s">
        <v>109</v>
      </c>
      <c r="H1116" s="13" t="s">
        <v>13</v>
      </c>
    </row>
    <row r="1117" spans="1:8" x14ac:dyDescent="0.25">
      <c r="A1117" s="13">
        <v>1115</v>
      </c>
      <c r="B1117" s="13" t="s">
        <v>964</v>
      </c>
      <c r="C1117" s="13" t="s">
        <v>1638</v>
      </c>
      <c r="D1117" s="13" t="s">
        <v>10</v>
      </c>
      <c r="E1117" s="13">
        <v>29</v>
      </c>
      <c r="F1117" s="13" t="s">
        <v>26</v>
      </c>
      <c r="G1117" s="13" t="s">
        <v>34</v>
      </c>
      <c r="H1117" s="13" t="s">
        <v>35</v>
      </c>
    </row>
    <row r="1118" spans="1:8" x14ac:dyDescent="0.25">
      <c r="A1118" s="13">
        <v>1116</v>
      </c>
      <c r="B1118" s="13" t="s">
        <v>966</v>
      </c>
      <c r="C1118" s="13" t="s">
        <v>1639</v>
      </c>
      <c r="D1118" s="13" t="s">
        <v>16</v>
      </c>
      <c r="E1118" s="13">
        <v>46</v>
      </c>
      <c r="F1118" s="13" t="s">
        <v>45</v>
      </c>
      <c r="G1118" s="13" t="s">
        <v>105</v>
      </c>
      <c r="H1118" s="13" t="s">
        <v>13</v>
      </c>
    </row>
    <row r="1119" spans="1:8" x14ac:dyDescent="0.25">
      <c r="A1119" s="13">
        <v>1117</v>
      </c>
      <c r="B1119" s="13" t="s">
        <v>968</v>
      </c>
      <c r="C1119" s="13" t="s">
        <v>1640</v>
      </c>
      <c r="D1119" s="13" t="s">
        <v>10</v>
      </c>
      <c r="E1119" s="13">
        <v>46</v>
      </c>
      <c r="F1119" s="13" t="s">
        <v>55</v>
      </c>
      <c r="G1119" s="13" t="s">
        <v>126</v>
      </c>
      <c r="H1119" s="13" t="s">
        <v>80</v>
      </c>
    </row>
    <row r="1120" spans="1:8" x14ac:dyDescent="0.25">
      <c r="A1120" s="13">
        <v>1118</v>
      </c>
      <c r="B1120" s="13" t="s">
        <v>970</v>
      </c>
      <c r="C1120" s="13" t="s">
        <v>1641</v>
      </c>
      <c r="D1120" s="13" t="s">
        <v>16</v>
      </c>
      <c r="E1120" s="13">
        <v>26</v>
      </c>
      <c r="F1120" s="13" t="s">
        <v>55</v>
      </c>
      <c r="G1120" s="13" t="s">
        <v>66</v>
      </c>
      <c r="H1120" s="13" t="s">
        <v>13</v>
      </c>
    </row>
    <row r="1121" spans="1:8" x14ac:dyDescent="0.25">
      <c r="A1121" s="13">
        <v>1119</v>
      </c>
      <c r="B1121" s="13" t="s">
        <v>972</v>
      </c>
      <c r="C1121" s="13" t="s">
        <v>1642</v>
      </c>
      <c r="D1121" s="13" t="s">
        <v>10</v>
      </c>
      <c r="E1121" s="13">
        <v>34</v>
      </c>
      <c r="F1121" s="13" t="s">
        <v>55</v>
      </c>
      <c r="G1121" s="13" t="s">
        <v>27</v>
      </c>
      <c r="H1121" s="13" t="s">
        <v>28</v>
      </c>
    </row>
    <row r="1122" spans="1:8" x14ac:dyDescent="0.25">
      <c r="A1122" s="13">
        <v>1120</v>
      </c>
      <c r="B1122" s="13" t="s">
        <v>974</v>
      </c>
      <c r="C1122" s="13" t="s">
        <v>1643</v>
      </c>
      <c r="D1122" s="13" t="s">
        <v>16</v>
      </c>
      <c r="E1122" s="13">
        <v>27</v>
      </c>
      <c r="F1122" s="13" t="s">
        <v>45</v>
      </c>
      <c r="G1122" s="13" t="s">
        <v>97</v>
      </c>
      <c r="H1122" s="13" t="s">
        <v>98</v>
      </c>
    </row>
    <row r="1123" spans="1:8" x14ac:dyDescent="0.25">
      <c r="A1123" s="13">
        <v>1121</v>
      </c>
      <c r="B1123" s="13" t="s">
        <v>976</v>
      </c>
      <c r="C1123" s="13" t="s">
        <v>1644</v>
      </c>
      <c r="D1123" s="13" t="s">
        <v>10</v>
      </c>
      <c r="E1123" s="13">
        <v>55</v>
      </c>
      <c r="F1123" s="13" t="s">
        <v>31</v>
      </c>
      <c r="G1123" s="13" t="s">
        <v>52</v>
      </c>
      <c r="H1123" s="13" t="s">
        <v>13</v>
      </c>
    </row>
    <row r="1124" spans="1:8" x14ac:dyDescent="0.25">
      <c r="A1124" s="13">
        <v>1122</v>
      </c>
      <c r="B1124" s="13" t="s">
        <v>978</v>
      </c>
      <c r="C1124" s="13" t="s">
        <v>1645</v>
      </c>
      <c r="D1124" s="13" t="s">
        <v>16</v>
      </c>
      <c r="E1124" s="13">
        <v>28</v>
      </c>
      <c r="F1124" s="13" t="s">
        <v>21</v>
      </c>
      <c r="G1124" s="13" t="s">
        <v>27</v>
      </c>
      <c r="H1124" s="13" t="s">
        <v>28</v>
      </c>
    </row>
    <row r="1125" spans="1:8" x14ac:dyDescent="0.25">
      <c r="A1125" s="13">
        <v>1123</v>
      </c>
      <c r="B1125" s="13" t="s">
        <v>980</v>
      </c>
      <c r="C1125" s="13" t="s">
        <v>1646</v>
      </c>
      <c r="D1125" s="13" t="s">
        <v>16</v>
      </c>
      <c r="E1125" s="13">
        <v>49</v>
      </c>
      <c r="F1125" s="13" t="s">
        <v>45</v>
      </c>
      <c r="G1125" s="13" t="s">
        <v>161</v>
      </c>
      <c r="H1125" s="13" t="s">
        <v>13</v>
      </c>
    </row>
    <row r="1126" spans="1:8" x14ac:dyDescent="0.25">
      <c r="A1126" s="13">
        <v>1124</v>
      </c>
      <c r="B1126" s="13" t="s">
        <v>982</v>
      </c>
      <c r="C1126" s="13" t="s">
        <v>1647</v>
      </c>
      <c r="D1126" s="13" t="s">
        <v>10</v>
      </c>
      <c r="E1126" s="13">
        <v>59</v>
      </c>
      <c r="F1126" s="13" t="s">
        <v>96</v>
      </c>
      <c r="G1126" s="13" t="s">
        <v>161</v>
      </c>
      <c r="H1126" s="13" t="s">
        <v>13</v>
      </c>
    </row>
    <row r="1127" spans="1:8" x14ac:dyDescent="0.25">
      <c r="A1127" s="13">
        <v>1125</v>
      </c>
      <c r="B1127" s="13" t="s">
        <v>984</v>
      </c>
      <c r="C1127" s="13" t="s">
        <v>1648</v>
      </c>
      <c r="D1127" s="13" t="s">
        <v>10</v>
      </c>
      <c r="E1127" s="13">
        <v>32</v>
      </c>
      <c r="F1127" s="13" t="s">
        <v>91</v>
      </c>
      <c r="G1127" s="13" t="s">
        <v>126</v>
      </c>
      <c r="H1127" s="13" t="s">
        <v>80</v>
      </c>
    </row>
    <row r="1128" spans="1:8" x14ac:dyDescent="0.25">
      <c r="A1128" s="13">
        <v>1126</v>
      </c>
      <c r="B1128" s="13" t="s">
        <v>986</v>
      </c>
      <c r="C1128" s="13" t="s">
        <v>1649</v>
      </c>
      <c r="D1128" s="13" t="s">
        <v>16</v>
      </c>
      <c r="E1128" s="13">
        <v>31</v>
      </c>
      <c r="F1128" s="13" t="s">
        <v>96</v>
      </c>
      <c r="G1128" s="13" t="s">
        <v>109</v>
      </c>
      <c r="H1128" s="13" t="s">
        <v>13</v>
      </c>
    </row>
    <row r="1129" spans="1:8" x14ac:dyDescent="0.25">
      <c r="A1129" s="13">
        <v>1127</v>
      </c>
      <c r="B1129" s="13" t="s">
        <v>988</v>
      </c>
      <c r="C1129" s="13" t="s">
        <v>1650</v>
      </c>
      <c r="D1129" s="13" t="s">
        <v>10</v>
      </c>
      <c r="E1129" s="13">
        <v>26</v>
      </c>
      <c r="F1129" s="13" t="s">
        <v>96</v>
      </c>
      <c r="G1129" s="13" t="s">
        <v>22</v>
      </c>
      <c r="H1129" s="13" t="s">
        <v>23</v>
      </c>
    </row>
    <row r="1130" spans="1:8" x14ac:dyDescent="0.25">
      <c r="A1130" s="13">
        <v>1128</v>
      </c>
      <c r="B1130" s="13" t="s">
        <v>990</v>
      </c>
      <c r="C1130" s="13" t="s">
        <v>1651</v>
      </c>
      <c r="D1130" s="13" t="s">
        <v>16</v>
      </c>
      <c r="E1130" s="13">
        <v>26</v>
      </c>
      <c r="F1130" s="13" t="s">
        <v>11</v>
      </c>
      <c r="G1130" s="13" t="s">
        <v>22</v>
      </c>
      <c r="H1130" s="13" t="s">
        <v>23</v>
      </c>
    </row>
    <row r="1131" spans="1:8" x14ac:dyDescent="0.25">
      <c r="A1131" s="13">
        <v>1129</v>
      </c>
      <c r="B1131" s="13" t="s">
        <v>992</v>
      </c>
      <c r="C1131" s="13" t="s">
        <v>1652</v>
      </c>
      <c r="D1131" s="13" t="s">
        <v>16</v>
      </c>
      <c r="E1131" s="13">
        <v>30</v>
      </c>
      <c r="F1131" s="13" t="s">
        <v>31</v>
      </c>
      <c r="G1131" s="13" t="s">
        <v>121</v>
      </c>
      <c r="H1131" s="13" t="s">
        <v>13</v>
      </c>
    </row>
    <row r="1132" spans="1:8" x14ac:dyDescent="0.25">
      <c r="A1132" s="13">
        <v>1130</v>
      </c>
      <c r="B1132" s="13" t="s">
        <v>994</v>
      </c>
      <c r="C1132" s="13" t="s">
        <v>1653</v>
      </c>
      <c r="D1132" s="13" t="s">
        <v>10</v>
      </c>
      <c r="E1132" s="13">
        <v>29</v>
      </c>
      <c r="F1132" s="13" t="s">
        <v>62</v>
      </c>
      <c r="G1132" s="13" t="s">
        <v>66</v>
      </c>
      <c r="H1132" s="13" t="s">
        <v>13</v>
      </c>
    </row>
    <row r="1133" spans="1:8" x14ac:dyDescent="0.25">
      <c r="A1133" s="13">
        <v>1131</v>
      </c>
      <c r="B1133" s="13" t="s">
        <v>996</v>
      </c>
      <c r="C1133" s="13" t="s">
        <v>1654</v>
      </c>
      <c r="D1133" s="13" t="s">
        <v>16</v>
      </c>
      <c r="E1133" s="13">
        <v>31</v>
      </c>
      <c r="F1133" s="13" t="s">
        <v>17</v>
      </c>
      <c r="G1133" s="13" t="s">
        <v>118</v>
      </c>
      <c r="H1133" s="13" t="s">
        <v>13</v>
      </c>
    </row>
    <row r="1134" spans="1:8" x14ac:dyDescent="0.25">
      <c r="A1134" s="13">
        <v>1132</v>
      </c>
      <c r="B1134" s="13" t="s">
        <v>998</v>
      </c>
      <c r="C1134" s="13" t="s">
        <v>1655</v>
      </c>
      <c r="D1134" s="13" t="s">
        <v>16</v>
      </c>
      <c r="E1134" s="13">
        <v>43</v>
      </c>
      <c r="F1134" s="13" t="s">
        <v>96</v>
      </c>
      <c r="G1134" s="13" t="s">
        <v>27</v>
      </c>
      <c r="H1134" s="13" t="s">
        <v>28</v>
      </c>
    </row>
    <row r="1135" spans="1:8" x14ac:dyDescent="0.25">
      <c r="A1135" s="13">
        <v>1133</v>
      </c>
      <c r="B1135" s="13" t="s">
        <v>1000</v>
      </c>
      <c r="C1135" s="13" t="s">
        <v>1656</v>
      </c>
      <c r="D1135" s="13" t="s">
        <v>16</v>
      </c>
      <c r="E1135" s="13">
        <v>37</v>
      </c>
      <c r="F1135" s="13" t="s">
        <v>11</v>
      </c>
      <c r="G1135" s="13" t="s">
        <v>131</v>
      </c>
      <c r="H1135" s="13" t="s">
        <v>132</v>
      </c>
    </row>
    <row r="1136" spans="1:8" x14ac:dyDescent="0.25">
      <c r="A1136" s="13">
        <v>1134</v>
      </c>
      <c r="B1136" s="13" t="s">
        <v>1002</v>
      </c>
      <c r="C1136" s="13" t="s">
        <v>1657</v>
      </c>
      <c r="D1136" s="13" t="s">
        <v>16</v>
      </c>
      <c r="E1136" s="13">
        <v>58</v>
      </c>
      <c r="F1136" s="13" t="s">
        <v>21</v>
      </c>
      <c r="G1136" s="13" t="s">
        <v>126</v>
      </c>
      <c r="H1136" s="13" t="s">
        <v>80</v>
      </c>
    </row>
    <row r="1137" spans="1:8" x14ac:dyDescent="0.25">
      <c r="A1137" s="13">
        <v>1135</v>
      </c>
      <c r="B1137" s="13" t="s">
        <v>1004</v>
      </c>
      <c r="C1137" s="13" t="s">
        <v>1658</v>
      </c>
      <c r="D1137" s="13" t="s">
        <v>10</v>
      </c>
      <c r="E1137" s="13">
        <v>58</v>
      </c>
      <c r="F1137" s="13" t="s">
        <v>11</v>
      </c>
      <c r="G1137" s="13" t="s">
        <v>97</v>
      </c>
      <c r="H1137" s="13" t="s">
        <v>98</v>
      </c>
    </row>
    <row r="1138" spans="1:8" x14ac:dyDescent="0.25">
      <c r="A1138" s="13">
        <v>1136</v>
      </c>
      <c r="B1138" s="13" t="s">
        <v>1006</v>
      </c>
      <c r="C1138" s="13" t="s">
        <v>1659</v>
      </c>
      <c r="D1138" s="13" t="s">
        <v>16</v>
      </c>
      <c r="E1138" s="13">
        <v>51</v>
      </c>
      <c r="F1138" s="13" t="s">
        <v>62</v>
      </c>
      <c r="G1138" s="13" t="s">
        <v>66</v>
      </c>
      <c r="H1138" s="13" t="s">
        <v>13</v>
      </c>
    </row>
    <row r="1139" spans="1:8" x14ac:dyDescent="0.25">
      <c r="A1139" s="13">
        <v>1137</v>
      </c>
      <c r="B1139" s="13" t="s">
        <v>1008</v>
      </c>
      <c r="C1139" s="13" t="s">
        <v>1660</v>
      </c>
      <c r="D1139" s="13" t="s">
        <v>16</v>
      </c>
      <c r="E1139" s="13">
        <v>32</v>
      </c>
      <c r="F1139" s="13" t="s">
        <v>96</v>
      </c>
      <c r="G1139" s="13" t="s">
        <v>56</v>
      </c>
      <c r="H1139" s="13" t="s">
        <v>13</v>
      </c>
    </row>
    <row r="1140" spans="1:8" x14ac:dyDescent="0.25">
      <c r="A1140" s="13">
        <v>1138</v>
      </c>
      <c r="B1140" s="13" t="s">
        <v>1010</v>
      </c>
      <c r="C1140" s="13" t="s">
        <v>1661</v>
      </c>
      <c r="D1140" s="13" t="s">
        <v>16</v>
      </c>
      <c r="E1140" s="13">
        <v>36</v>
      </c>
      <c r="F1140" s="13" t="s">
        <v>96</v>
      </c>
      <c r="G1140" s="13" t="s">
        <v>97</v>
      </c>
      <c r="H1140" s="13" t="s">
        <v>98</v>
      </c>
    </row>
    <row r="1141" spans="1:8" x14ac:dyDescent="0.25">
      <c r="A1141" s="13">
        <v>1139</v>
      </c>
      <c r="B1141" s="13" t="s">
        <v>1012</v>
      </c>
      <c r="C1141" s="13" t="s">
        <v>1662</v>
      </c>
      <c r="D1141" s="13" t="s">
        <v>16</v>
      </c>
      <c r="E1141" s="13">
        <v>32</v>
      </c>
      <c r="F1141" s="13" t="s">
        <v>55</v>
      </c>
      <c r="G1141" s="13" t="s">
        <v>34</v>
      </c>
      <c r="H1141" s="13" t="s">
        <v>35</v>
      </c>
    </row>
    <row r="1142" spans="1:8" x14ac:dyDescent="0.25">
      <c r="A1142" s="13">
        <v>1140</v>
      </c>
      <c r="B1142" s="13" t="s">
        <v>1014</v>
      </c>
      <c r="C1142" s="13" t="s">
        <v>1663</v>
      </c>
      <c r="D1142" s="13" t="s">
        <v>10</v>
      </c>
      <c r="E1142" s="13">
        <v>58</v>
      </c>
      <c r="F1142" s="13" t="s">
        <v>96</v>
      </c>
      <c r="G1142" s="13" t="s">
        <v>34</v>
      </c>
      <c r="H1142" s="13" t="s">
        <v>35</v>
      </c>
    </row>
    <row r="1143" spans="1:8" x14ac:dyDescent="0.25">
      <c r="A1143" s="13">
        <v>1141</v>
      </c>
      <c r="B1143" s="13" t="s">
        <v>588</v>
      </c>
      <c r="C1143" s="13" t="s">
        <v>1664</v>
      </c>
      <c r="D1143" s="13" t="s">
        <v>10</v>
      </c>
      <c r="E1143" s="13">
        <v>24</v>
      </c>
      <c r="F1143" s="13" t="s">
        <v>55</v>
      </c>
      <c r="G1143" s="13" t="s">
        <v>52</v>
      </c>
      <c r="H1143" s="13" t="s">
        <v>13</v>
      </c>
    </row>
    <row r="1144" spans="1:8" x14ac:dyDescent="0.25">
      <c r="A1144" s="13">
        <v>1142</v>
      </c>
      <c r="B1144" s="13" t="s">
        <v>575</v>
      </c>
      <c r="C1144" s="13" t="s">
        <v>1665</v>
      </c>
      <c r="D1144" s="13" t="s">
        <v>10</v>
      </c>
      <c r="E1144" s="13">
        <v>41</v>
      </c>
      <c r="F1144" s="13" t="s">
        <v>11</v>
      </c>
      <c r="G1144" s="13" t="s">
        <v>56</v>
      </c>
      <c r="H1144" s="13" t="s">
        <v>13</v>
      </c>
    </row>
    <row r="1145" spans="1:8" x14ac:dyDescent="0.25">
      <c r="A1145" s="13">
        <v>1143</v>
      </c>
      <c r="B1145" s="13" t="s">
        <v>1018</v>
      </c>
      <c r="C1145" s="13" t="s">
        <v>1666</v>
      </c>
      <c r="D1145" s="13" t="s">
        <v>16</v>
      </c>
      <c r="E1145" s="13">
        <v>22</v>
      </c>
      <c r="F1145" s="13" t="s">
        <v>62</v>
      </c>
      <c r="G1145" s="13" t="s">
        <v>40</v>
      </c>
      <c r="H1145" s="13" t="s">
        <v>13</v>
      </c>
    </row>
    <row r="1146" spans="1:8" x14ac:dyDescent="0.25">
      <c r="A1146" s="13">
        <v>1144</v>
      </c>
      <c r="B1146" s="13" t="s">
        <v>1020</v>
      </c>
      <c r="C1146" s="13" t="s">
        <v>1667</v>
      </c>
      <c r="D1146" s="13" t="s">
        <v>10</v>
      </c>
      <c r="E1146" s="13">
        <v>27</v>
      </c>
      <c r="F1146" s="13" t="s">
        <v>26</v>
      </c>
      <c r="G1146" s="13" t="s">
        <v>18</v>
      </c>
      <c r="H1146" s="13" t="s">
        <v>13</v>
      </c>
    </row>
    <row r="1147" spans="1:8" x14ac:dyDescent="0.25">
      <c r="A1147" s="13">
        <v>1145</v>
      </c>
      <c r="B1147" s="13" t="s">
        <v>1022</v>
      </c>
      <c r="C1147" s="13" t="s">
        <v>1668</v>
      </c>
      <c r="D1147" s="13" t="s">
        <v>16</v>
      </c>
      <c r="E1147" s="13">
        <v>36</v>
      </c>
      <c r="F1147" s="13" t="s">
        <v>11</v>
      </c>
      <c r="G1147" s="13" t="s">
        <v>105</v>
      </c>
      <c r="H1147" s="13" t="s">
        <v>13</v>
      </c>
    </row>
    <row r="1148" spans="1:8" x14ac:dyDescent="0.25">
      <c r="A1148" s="13">
        <v>1146</v>
      </c>
      <c r="B1148" s="13" t="s">
        <v>1024</v>
      </c>
      <c r="C1148" s="13" t="s">
        <v>1669</v>
      </c>
      <c r="D1148" s="13" t="s">
        <v>10</v>
      </c>
      <c r="E1148" s="13">
        <v>21</v>
      </c>
      <c r="F1148" s="13" t="s">
        <v>91</v>
      </c>
      <c r="G1148" s="13" t="s">
        <v>118</v>
      </c>
      <c r="H1148" s="13" t="s">
        <v>13</v>
      </c>
    </row>
    <row r="1149" spans="1:8" x14ac:dyDescent="0.25">
      <c r="A1149" s="13">
        <v>1147</v>
      </c>
      <c r="B1149" s="13" t="s">
        <v>1026</v>
      </c>
      <c r="C1149" s="13" t="s">
        <v>1670</v>
      </c>
      <c r="D1149" s="13" t="s">
        <v>10</v>
      </c>
      <c r="E1149" s="13">
        <v>45</v>
      </c>
      <c r="F1149" s="13" t="s">
        <v>21</v>
      </c>
      <c r="G1149" s="13" t="s">
        <v>52</v>
      </c>
      <c r="H1149" s="13" t="s">
        <v>13</v>
      </c>
    </row>
    <row r="1150" spans="1:8" x14ac:dyDescent="0.25">
      <c r="A1150" s="13">
        <v>1148</v>
      </c>
      <c r="B1150" s="13" t="s">
        <v>1028</v>
      </c>
      <c r="C1150" s="13" t="s">
        <v>1671</v>
      </c>
      <c r="D1150" s="13" t="s">
        <v>16</v>
      </c>
      <c r="E1150" s="13">
        <v>23</v>
      </c>
      <c r="F1150" s="13" t="s">
        <v>55</v>
      </c>
      <c r="G1150" s="13" t="s">
        <v>22</v>
      </c>
      <c r="H1150" s="13" t="s">
        <v>23</v>
      </c>
    </row>
    <row r="1151" spans="1:8" x14ac:dyDescent="0.25">
      <c r="A1151" s="13">
        <v>1149</v>
      </c>
      <c r="B1151" s="13" t="s">
        <v>1030</v>
      </c>
      <c r="C1151" s="13" t="s">
        <v>1672</v>
      </c>
      <c r="D1151" s="13" t="s">
        <v>10</v>
      </c>
      <c r="E1151" s="13">
        <v>21</v>
      </c>
      <c r="F1151" s="13" t="s">
        <v>55</v>
      </c>
      <c r="G1151" s="13" t="s">
        <v>66</v>
      </c>
      <c r="H1151" s="13" t="s">
        <v>13</v>
      </c>
    </row>
    <row r="1152" spans="1:8" x14ac:dyDescent="0.25">
      <c r="A1152" s="13">
        <v>1150</v>
      </c>
      <c r="B1152" s="13" t="s">
        <v>1032</v>
      </c>
      <c r="C1152" s="13" t="s">
        <v>1673</v>
      </c>
      <c r="D1152" s="13" t="s">
        <v>16</v>
      </c>
      <c r="E1152" s="13">
        <v>21</v>
      </c>
      <c r="F1152" s="13" t="s">
        <v>31</v>
      </c>
      <c r="G1152" s="13" t="s">
        <v>121</v>
      </c>
      <c r="H1152" s="13" t="s">
        <v>13</v>
      </c>
    </row>
    <row r="1153" spans="1:8" x14ac:dyDescent="0.25">
      <c r="A1153" s="13">
        <v>1151</v>
      </c>
      <c r="B1153" s="13" t="s">
        <v>1034</v>
      </c>
      <c r="C1153" s="13" t="s">
        <v>1674</v>
      </c>
      <c r="D1153" s="13" t="s">
        <v>16</v>
      </c>
      <c r="E1153" s="13">
        <v>55</v>
      </c>
      <c r="F1153" s="13" t="s">
        <v>31</v>
      </c>
      <c r="G1153" s="13" t="s">
        <v>40</v>
      </c>
      <c r="H1153" s="13" t="s">
        <v>13</v>
      </c>
    </row>
    <row r="1154" spans="1:8" x14ac:dyDescent="0.25">
      <c r="A1154" s="13">
        <v>1152</v>
      </c>
      <c r="B1154" s="13" t="s">
        <v>1036</v>
      </c>
      <c r="C1154" s="13" t="s">
        <v>1675</v>
      </c>
      <c r="D1154" s="13" t="s">
        <v>16</v>
      </c>
      <c r="E1154" s="13">
        <v>57</v>
      </c>
      <c r="F1154" s="13" t="s">
        <v>26</v>
      </c>
      <c r="G1154" s="13" t="s">
        <v>79</v>
      </c>
      <c r="H1154" s="13" t="s">
        <v>80</v>
      </c>
    </row>
    <row r="1155" spans="1:8" x14ac:dyDescent="0.25">
      <c r="A1155" s="13">
        <v>1153</v>
      </c>
      <c r="B1155" s="13" t="s">
        <v>1038</v>
      </c>
      <c r="C1155" s="13" t="s">
        <v>1676</v>
      </c>
      <c r="D1155" s="13" t="s">
        <v>16</v>
      </c>
      <c r="E1155" s="13">
        <v>53</v>
      </c>
      <c r="F1155" s="13" t="s">
        <v>96</v>
      </c>
      <c r="G1155" s="13" t="s">
        <v>118</v>
      </c>
      <c r="H1155" s="13" t="s">
        <v>13</v>
      </c>
    </row>
    <row r="1156" spans="1:8" x14ac:dyDescent="0.25">
      <c r="A1156" s="13">
        <v>1154</v>
      </c>
      <c r="B1156" s="13" t="s">
        <v>1040</v>
      </c>
      <c r="C1156" s="13" t="s">
        <v>1677</v>
      </c>
      <c r="D1156" s="13" t="s">
        <v>10</v>
      </c>
      <c r="E1156" s="13">
        <v>25</v>
      </c>
      <c r="F1156" s="13" t="s">
        <v>21</v>
      </c>
      <c r="G1156" s="13" t="s">
        <v>97</v>
      </c>
      <c r="H1156" s="13" t="s">
        <v>98</v>
      </c>
    </row>
    <row r="1157" spans="1:8" x14ac:dyDescent="0.25">
      <c r="A1157" s="13">
        <v>1155</v>
      </c>
      <c r="B1157" s="13" t="s">
        <v>1042</v>
      </c>
      <c r="C1157" s="13" t="s">
        <v>1678</v>
      </c>
      <c r="D1157" s="13" t="s">
        <v>10</v>
      </c>
      <c r="E1157" s="13">
        <v>24</v>
      </c>
      <c r="F1157" s="13" t="s">
        <v>45</v>
      </c>
      <c r="G1157" s="13" t="s">
        <v>52</v>
      </c>
      <c r="H1157" s="13" t="s">
        <v>13</v>
      </c>
    </row>
    <row r="1158" spans="1:8" x14ac:dyDescent="0.25">
      <c r="A1158" s="13">
        <v>1156</v>
      </c>
      <c r="B1158" s="13" t="s">
        <v>1044</v>
      </c>
      <c r="C1158" s="13" t="s">
        <v>1679</v>
      </c>
      <c r="D1158" s="13" t="s">
        <v>16</v>
      </c>
      <c r="E1158" s="13">
        <v>49</v>
      </c>
      <c r="F1158" s="13" t="s">
        <v>55</v>
      </c>
      <c r="G1158" s="13" t="s">
        <v>40</v>
      </c>
      <c r="H1158" s="13" t="s">
        <v>13</v>
      </c>
    </row>
    <row r="1159" spans="1:8" x14ac:dyDescent="0.25">
      <c r="A1159" s="13">
        <v>1157</v>
      </c>
      <c r="B1159" s="13" t="s">
        <v>1046</v>
      </c>
      <c r="C1159" s="13" t="s">
        <v>1680</v>
      </c>
      <c r="D1159" s="13" t="s">
        <v>16</v>
      </c>
      <c r="E1159" s="13">
        <v>30</v>
      </c>
      <c r="F1159" s="13" t="s">
        <v>11</v>
      </c>
      <c r="G1159" s="13" t="s">
        <v>63</v>
      </c>
      <c r="H1159" s="13" t="s">
        <v>13</v>
      </c>
    </row>
    <row r="1160" spans="1:8" x14ac:dyDescent="0.25">
      <c r="A1160" s="13">
        <v>1158</v>
      </c>
      <c r="B1160" s="13" t="s">
        <v>1048</v>
      </c>
      <c r="C1160" s="13" t="s">
        <v>1681</v>
      </c>
      <c r="D1160" s="13" t="s">
        <v>16</v>
      </c>
      <c r="E1160" s="13">
        <v>53</v>
      </c>
      <c r="F1160" s="13" t="s">
        <v>31</v>
      </c>
      <c r="G1160" s="13" t="s">
        <v>34</v>
      </c>
      <c r="H1160" s="13" t="s">
        <v>35</v>
      </c>
    </row>
    <row r="1161" spans="1:8" x14ac:dyDescent="0.25">
      <c r="A1161" s="13">
        <v>1159</v>
      </c>
      <c r="B1161" s="13" t="s">
        <v>1050</v>
      </c>
      <c r="C1161" s="13" t="s">
        <v>1682</v>
      </c>
      <c r="D1161" s="13" t="s">
        <v>10</v>
      </c>
      <c r="E1161" s="13">
        <v>28</v>
      </c>
      <c r="F1161" s="13" t="s">
        <v>21</v>
      </c>
      <c r="G1161" s="13" t="s">
        <v>56</v>
      </c>
      <c r="H1161" s="13" t="s">
        <v>13</v>
      </c>
    </row>
    <row r="1162" spans="1:8" x14ac:dyDescent="0.25">
      <c r="A1162" s="13">
        <v>1160</v>
      </c>
      <c r="B1162" s="13" t="s">
        <v>1052</v>
      </c>
      <c r="C1162" s="13" t="s">
        <v>1683</v>
      </c>
      <c r="D1162" s="13" t="s">
        <v>16</v>
      </c>
      <c r="E1162" s="13">
        <v>40</v>
      </c>
      <c r="F1162" s="13" t="s">
        <v>31</v>
      </c>
      <c r="G1162" s="13" t="s">
        <v>161</v>
      </c>
      <c r="H1162" s="13" t="s">
        <v>13</v>
      </c>
    </row>
    <row r="1163" spans="1:8" x14ac:dyDescent="0.25">
      <c r="A1163" s="13">
        <v>1161</v>
      </c>
      <c r="B1163" s="13" t="s">
        <v>1054</v>
      </c>
      <c r="C1163" s="13" t="s">
        <v>1684</v>
      </c>
      <c r="D1163" s="13" t="s">
        <v>16</v>
      </c>
      <c r="E1163" s="13">
        <v>21</v>
      </c>
      <c r="F1163" s="13" t="s">
        <v>11</v>
      </c>
      <c r="G1163" s="13" t="s">
        <v>56</v>
      </c>
      <c r="H1163" s="13" t="s">
        <v>13</v>
      </c>
    </row>
    <row r="1164" spans="1:8" x14ac:dyDescent="0.25">
      <c r="A1164" s="13">
        <v>1162</v>
      </c>
      <c r="B1164" s="13" t="s">
        <v>1056</v>
      </c>
      <c r="C1164" s="13" t="s">
        <v>1685</v>
      </c>
      <c r="D1164" s="13" t="s">
        <v>10</v>
      </c>
      <c r="E1164" s="13">
        <v>52</v>
      </c>
      <c r="F1164" s="13" t="s">
        <v>91</v>
      </c>
      <c r="G1164" s="13" t="s">
        <v>12</v>
      </c>
      <c r="H1164" s="13" t="s">
        <v>13</v>
      </c>
    </row>
    <row r="1165" spans="1:8" x14ac:dyDescent="0.25">
      <c r="A1165" s="13">
        <v>1163</v>
      </c>
      <c r="B1165" s="13" t="s">
        <v>1058</v>
      </c>
      <c r="C1165" s="13" t="s">
        <v>1686</v>
      </c>
      <c r="D1165" s="13" t="s">
        <v>10</v>
      </c>
      <c r="E1165" s="13">
        <v>58</v>
      </c>
      <c r="F1165" s="13" t="s">
        <v>96</v>
      </c>
      <c r="G1165" s="13" t="s">
        <v>66</v>
      </c>
      <c r="H1165" s="13" t="s">
        <v>13</v>
      </c>
    </row>
    <row r="1166" spans="1:8" x14ac:dyDescent="0.25">
      <c r="A1166" s="13">
        <v>1164</v>
      </c>
      <c r="B1166" s="13" t="s">
        <v>1060</v>
      </c>
      <c r="C1166" s="13" t="s">
        <v>1687</v>
      </c>
      <c r="D1166" s="13" t="s">
        <v>10</v>
      </c>
      <c r="E1166" s="13">
        <v>22</v>
      </c>
      <c r="F1166" s="13" t="s">
        <v>55</v>
      </c>
      <c r="G1166" s="13" t="s">
        <v>118</v>
      </c>
      <c r="H1166" s="13" t="s">
        <v>13</v>
      </c>
    </row>
    <row r="1167" spans="1:8" x14ac:dyDescent="0.25">
      <c r="A1167" s="13">
        <v>1165</v>
      </c>
      <c r="B1167" s="13" t="s">
        <v>1062</v>
      </c>
      <c r="C1167" s="13" t="s">
        <v>1688</v>
      </c>
      <c r="D1167" s="13" t="s">
        <v>16</v>
      </c>
      <c r="E1167" s="13">
        <v>60</v>
      </c>
      <c r="F1167" s="13" t="s">
        <v>17</v>
      </c>
      <c r="G1167" s="13" t="s">
        <v>161</v>
      </c>
      <c r="H1167" s="13" t="s">
        <v>13</v>
      </c>
    </row>
    <row r="1168" spans="1:8" x14ac:dyDescent="0.25">
      <c r="A1168" s="13">
        <v>1166</v>
      </c>
      <c r="B1168" s="13" t="s">
        <v>1064</v>
      </c>
      <c r="C1168" s="13" t="s">
        <v>1689</v>
      </c>
      <c r="D1168" s="13" t="s">
        <v>16</v>
      </c>
      <c r="E1168" s="13">
        <v>30</v>
      </c>
      <c r="F1168" s="13" t="s">
        <v>91</v>
      </c>
      <c r="G1168" s="13" t="s">
        <v>79</v>
      </c>
      <c r="H1168" s="13" t="s">
        <v>80</v>
      </c>
    </row>
    <row r="1169" spans="1:8" x14ac:dyDescent="0.25">
      <c r="A1169" s="13">
        <v>1167</v>
      </c>
      <c r="B1169" s="13" t="s">
        <v>234</v>
      </c>
      <c r="C1169" s="13" t="s">
        <v>1690</v>
      </c>
      <c r="D1169" s="13" t="s">
        <v>10</v>
      </c>
      <c r="E1169" s="13">
        <v>23</v>
      </c>
      <c r="F1169" s="13" t="s">
        <v>55</v>
      </c>
      <c r="G1169" s="13" t="s">
        <v>118</v>
      </c>
      <c r="H1169" s="13" t="s">
        <v>13</v>
      </c>
    </row>
    <row r="1170" spans="1:8" x14ac:dyDescent="0.25">
      <c r="A1170" s="13">
        <v>1168</v>
      </c>
      <c r="B1170" s="13" t="s">
        <v>1067</v>
      </c>
      <c r="C1170" s="13" t="s">
        <v>1691</v>
      </c>
      <c r="D1170" s="13" t="s">
        <v>10</v>
      </c>
      <c r="E1170" s="13">
        <v>58</v>
      </c>
      <c r="F1170" s="13" t="s">
        <v>45</v>
      </c>
      <c r="G1170" s="13" t="s">
        <v>34</v>
      </c>
      <c r="H1170" s="13" t="s">
        <v>35</v>
      </c>
    </row>
    <row r="1171" spans="1:8" x14ac:dyDescent="0.25">
      <c r="A1171" s="13">
        <v>1169</v>
      </c>
      <c r="B1171" s="13" t="s">
        <v>1069</v>
      </c>
      <c r="C1171" s="13" t="s">
        <v>1692</v>
      </c>
      <c r="D1171" s="13" t="s">
        <v>16</v>
      </c>
      <c r="E1171" s="13">
        <v>52</v>
      </c>
      <c r="F1171" s="13" t="s">
        <v>45</v>
      </c>
      <c r="G1171" s="13" t="s">
        <v>161</v>
      </c>
      <c r="H1171" s="13" t="s">
        <v>13</v>
      </c>
    </row>
    <row r="1172" spans="1:8" x14ac:dyDescent="0.25">
      <c r="A1172" s="13">
        <v>1170</v>
      </c>
      <c r="B1172" s="13" t="s">
        <v>1071</v>
      </c>
      <c r="C1172" s="13" t="s">
        <v>1693</v>
      </c>
      <c r="D1172" s="13" t="s">
        <v>16</v>
      </c>
      <c r="E1172" s="13">
        <v>31</v>
      </c>
      <c r="F1172" s="13" t="s">
        <v>26</v>
      </c>
      <c r="G1172" s="13" t="s">
        <v>59</v>
      </c>
      <c r="H1172" s="13" t="s">
        <v>13</v>
      </c>
    </row>
    <row r="1173" spans="1:8" x14ac:dyDescent="0.25">
      <c r="A1173" s="13">
        <v>1171</v>
      </c>
      <c r="B1173" s="13" t="s">
        <v>1073</v>
      </c>
      <c r="C1173" s="13" t="s">
        <v>1694</v>
      </c>
      <c r="D1173" s="13" t="s">
        <v>10</v>
      </c>
      <c r="E1173" s="13">
        <v>41</v>
      </c>
      <c r="F1173" s="13" t="s">
        <v>17</v>
      </c>
      <c r="G1173" s="13" t="s">
        <v>66</v>
      </c>
      <c r="H1173" s="13" t="s">
        <v>13</v>
      </c>
    </row>
    <row r="1174" spans="1:8" x14ac:dyDescent="0.25">
      <c r="A1174" s="13">
        <v>1172</v>
      </c>
      <c r="B1174" s="13" t="s">
        <v>1075</v>
      </c>
      <c r="C1174" s="13" t="s">
        <v>1695</v>
      </c>
      <c r="D1174" s="13" t="s">
        <v>10</v>
      </c>
      <c r="E1174" s="13">
        <v>35</v>
      </c>
      <c r="F1174" s="13" t="s">
        <v>26</v>
      </c>
      <c r="G1174" s="13" t="s">
        <v>131</v>
      </c>
      <c r="H1174" s="13" t="s">
        <v>132</v>
      </c>
    </row>
    <row r="1175" spans="1:8" x14ac:dyDescent="0.25">
      <c r="A1175" s="13">
        <v>1173</v>
      </c>
      <c r="B1175" s="13" t="s">
        <v>1077</v>
      </c>
      <c r="C1175" s="13" t="s">
        <v>1696</v>
      </c>
      <c r="D1175" s="13" t="s">
        <v>10</v>
      </c>
      <c r="E1175" s="13">
        <v>43</v>
      </c>
      <c r="F1175" s="13" t="s">
        <v>55</v>
      </c>
      <c r="G1175" s="13" t="s">
        <v>22</v>
      </c>
      <c r="H1175" s="13" t="s">
        <v>23</v>
      </c>
    </row>
    <row r="1176" spans="1:8" x14ac:dyDescent="0.25">
      <c r="A1176" s="13">
        <v>1174</v>
      </c>
      <c r="B1176" s="13" t="s">
        <v>1079</v>
      </c>
      <c r="C1176" s="13" t="s">
        <v>1697</v>
      </c>
      <c r="D1176" s="13" t="s">
        <v>16</v>
      </c>
      <c r="E1176" s="13">
        <v>21</v>
      </c>
      <c r="F1176" s="13" t="s">
        <v>21</v>
      </c>
      <c r="G1176" s="13" t="s">
        <v>59</v>
      </c>
      <c r="H1176" s="13" t="s">
        <v>13</v>
      </c>
    </row>
    <row r="1177" spans="1:8" x14ac:dyDescent="0.25">
      <c r="A1177" s="13">
        <v>1175</v>
      </c>
      <c r="B1177" s="13" t="s">
        <v>1081</v>
      </c>
      <c r="C1177" s="13" t="s">
        <v>1698</v>
      </c>
      <c r="D1177" s="13" t="s">
        <v>10</v>
      </c>
      <c r="E1177" s="13">
        <v>34</v>
      </c>
      <c r="F1177" s="13" t="s">
        <v>21</v>
      </c>
      <c r="G1177" s="13" t="s">
        <v>52</v>
      </c>
      <c r="H1177" s="13" t="s">
        <v>13</v>
      </c>
    </row>
    <row r="1178" spans="1:8" x14ac:dyDescent="0.25">
      <c r="A1178" s="13">
        <v>1176</v>
      </c>
      <c r="B1178" s="13" t="s">
        <v>1083</v>
      </c>
      <c r="C1178" s="13" t="s">
        <v>1699</v>
      </c>
      <c r="D1178" s="13" t="s">
        <v>16</v>
      </c>
      <c r="E1178" s="13">
        <v>25</v>
      </c>
      <c r="F1178" s="13" t="s">
        <v>26</v>
      </c>
      <c r="G1178" s="13" t="s">
        <v>56</v>
      </c>
      <c r="H1178" s="13" t="s">
        <v>13</v>
      </c>
    </row>
    <row r="1179" spans="1:8" x14ac:dyDescent="0.25">
      <c r="A1179" s="13">
        <v>1177</v>
      </c>
      <c r="B1179" s="13" t="s">
        <v>1085</v>
      </c>
      <c r="C1179" s="13" t="s">
        <v>1700</v>
      </c>
      <c r="D1179" s="13" t="s">
        <v>16</v>
      </c>
      <c r="E1179" s="13">
        <v>37</v>
      </c>
      <c r="F1179" s="13" t="s">
        <v>26</v>
      </c>
      <c r="G1179" s="13" t="s">
        <v>131</v>
      </c>
      <c r="H1179" s="13" t="s">
        <v>132</v>
      </c>
    </row>
    <row r="1180" spans="1:8" x14ac:dyDescent="0.25">
      <c r="A1180" s="13">
        <v>1178</v>
      </c>
      <c r="B1180" s="13" t="s">
        <v>1087</v>
      </c>
      <c r="C1180" s="13" t="s">
        <v>1701</v>
      </c>
      <c r="D1180" s="13" t="s">
        <v>10</v>
      </c>
      <c r="E1180" s="13">
        <v>52</v>
      </c>
      <c r="F1180" s="13" t="s">
        <v>31</v>
      </c>
      <c r="G1180" s="13" t="s">
        <v>109</v>
      </c>
      <c r="H1180" s="13" t="s">
        <v>13</v>
      </c>
    </row>
    <row r="1181" spans="1:8" x14ac:dyDescent="0.25">
      <c r="A1181" s="13">
        <v>1179</v>
      </c>
      <c r="B1181" s="13" t="s">
        <v>1089</v>
      </c>
      <c r="C1181" s="13" t="s">
        <v>1702</v>
      </c>
      <c r="D1181" s="13" t="s">
        <v>16</v>
      </c>
      <c r="E1181" s="13">
        <v>22</v>
      </c>
      <c r="F1181" s="13" t="s">
        <v>26</v>
      </c>
      <c r="G1181" s="13" t="s">
        <v>52</v>
      </c>
      <c r="H1181" s="13" t="s">
        <v>13</v>
      </c>
    </row>
    <row r="1182" spans="1:8" x14ac:dyDescent="0.25">
      <c r="A1182" s="13">
        <v>1181</v>
      </c>
      <c r="B1182" s="13" t="s">
        <v>1093</v>
      </c>
      <c r="C1182" s="13" t="s">
        <v>1703</v>
      </c>
      <c r="D1182" s="13" t="s">
        <v>16</v>
      </c>
      <c r="E1182" s="13">
        <v>60</v>
      </c>
      <c r="F1182" s="13" t="s">
        <v>91</v>
      </c>
      <c r="G1182" s="13" t="s">
        <v>56</v>
      </c>
      <c r="H1182" s="13" t="s">
        <v>13</v>
      </c>
    </row>
    <row r="1183" spans="1:8" x14ac:dyDescent="0.25">
      <c r="A1183" s="13">
        <v>1182</v>
      </c>
      <c r="B1183" s="13" t="s">
        <v>1095</v>
      </c>
      <c r="C1183" s="13" t="s">
        <v>1704</v>
      </c>
      <c r="D1183" s="13" t="s">
        <v>10</v>
      </c>
      <c r="E1183" s="13">
        <v>41</v>
      </c>
      <c r="F1183" s="13" t="s">
        <v>45</v>
      </c>
      <c r="G1183" s="13" t="s">
        <v>52</v>
      </c>
      <c r="H1183" s="13" t="s">
        <v>13</v>
      </c>
    </row>
    <row r="1184" spans="1:8" x14ac:dyDescent="0.25">
      <c r="A1184" s="13">
        <v>1183</v>
      </c>
      <c r="B1184" s="13" t="s">
        <v>1097</v>
      </c>
      <c r="C1184" s="13" t="s">
        <v>1705</v>
      </c>
      <c r="D1184" s="13" t="s">
        <v>10</v>
      </c>
      <c r="E1184" s="13">
        <v>46</v>
      </c>
      <c r="F1184" s="13" t="s">
        <v>31</v>
      </c>
      <c r="G1184" s="13" t="s">
        <v>56</v>
      </c>
      <c r="H1184" s="13" t="s">
        <v>13</v>
      </c>
    </row>
    <row r="1185" spans="1:8" x14ac:dyDescent="0.25">
      <c r="A1185" s="13">
        <v>1184</v>
      </c>
      <c r="B1185" s="13" t="s">
        <v>1099</v>
      </c>
      <c r="C1185" s="13" t="s">
        <v>1706</v>
      </c>
      <c r="D1185" s="13" t="s">
        <v>16</v>
      </c>
      <c r="E1185" s="13">
        <v>29</v>
      </c>
      <c r="F1185" s="13" t="s">
        <v>17</v>
      </c>
      <c r="G1185" s="13" t="s">
        <v>121</v>
      </c>
      <c r="H1185" s="13" t="s">
        <v>13</v>
      </c>
    </row>
    <row r="1186" spans="1:8" x14ac:dyDescent="0.25">
      <c r="A1186" s="13">
        <v>1185</v>
      </c>
      <c r="B1186" s="13" t="s">
        <v>1101</v>
      </c>
      <c r="C1186" s="13" t="s">
        <v>1707</v>
      </c>
      <c r="D1186" s="13" t="s">
        <v>16</v>
      </c>
      <c r="E1186" s="13">
        <v>52</v>
      </c>
      <c r="F1186" s="13" t="s">
        <v>21</v>
      </c>
      <c r="G1186" s="13" t="s">
        <v>40</v>
      </c>
      <c r="H1186" s="13" t="s">
        <v>13</v>
      </c>
    </row>
    <row r="1187" spans="1:8" x14ac:dyDescent="0.25">
      <c r="A1187" s="13">
        <v>1186</v>
      </c>
      <c r="B1187" s="13" t="s">
        <v>1103</v>
      </c>
      <c r="C1187" s="13" t="s">
        <v>1708</v>
      </c>
      <c r="D1187" s="13" t="s">
        <v>16</v>
      </c>
      <c r="E1187" s="13">
        <v>43</v>
      </c>
      <c r="F1187" s="13" t="s">
        <v>31</v>
      </c>
      <c r="G1187" s="13" t="s">
        <v>12</v>
      </c>
      <c r="H1187" s="13" t="s">
        <v>13</v>
      </c>
    </row>
    <row r="1188" spans="1:8" x14ac:dyDescent="0.25">
      <c r="A1188" s="13">
        <v>1187</v>
      </c>
      <c r="B1188" s="13" t="s">
        <v>1105</v>
      </c>
      <c r="C1188" s="13" t="s">
        <v>1709</v>
      </c>
      <c r="D1188" s="13" t="s">
        <v>16</v>
      </c>
      <c r="E1188" s="13">
        <v>44</v>
      </c>
      <c r="F1188" s="13" t="s">
        <v>91</v>
      </c>
      <c r="G1188" s="13" t="s">
        <v>27</v>
      </c>
      <c r="H1188" s="13" t="s">
        <v>28</v>
      </c>
    </row>
    <row r="1189" spans="1:8" x14ac:dyDescent="0.25">
      <c r="A1189" s="13">
        <v>1188</v>
      </c>
      <c r="B1189" s="13" t="s">
        <v>1107</v>
      </c>
      <c r="C1189" s="13" t="s">
        <v>1710</v>
      </c>
      <c r="D1189" s="13" t="s">
        <v>10</v>
      </c>
      <c r="E1189" s="13">
        <v>50</v>
      </c>
      <c r="F1189" s="13" t="s">
        <v>26</v>
      </c>
      <c r="G1189" s="13" t="s">
        <v>121</v>
      </c>
      <c r="H1189" s="13" t="s">
        <v>13</v>
      </c>
    </row>
    <row r="1190" spans="1:8" x14ac:dyDescent="0.25">
      <c r="A1190" s="13">
        <v>1189</v>
      </c>
      <c r="B1190" s="13" t="s">
        <v>1109</v>
      </c>
      <c r="C1190" s="13" t="s">
        <v>1711</v>
      </c>
      <c r="D1190" s="13" t="s">
        <v>16</v>
      </c>
      <c r="E1190" s="13">
        <v>39</v>
      </c>
      <c r="F1190" s="13" t="s">
        <v>11</v>
      </c>
      <c r="G1190" s="13" t="s">
        <v>105</v>
      </c>
      <c r="H1190" s="13" t="s">
        <v>13</v>
      </c>
    </row>
    <row r="1191" spans="1:8" x14ac:dyDescent="0.25">
      <c r="A1191" s="13">
        <v>1190</v>
      </c>
      <c r="B1191" s="13" t="s">
        <v>1111</v>
      </c>
      <c r="C1191" s="13" t="s">
        <v>1712</v>
      </c>
      <c r="D1191" s="13" t="s">
        <v>16</v>
      </c>
      <c r="E1191" s="13">
        <v>53</v>
      </c>
      <c r="F1191" s="13" t="s">
        <v>62</v>
      </c>
      <c r="G1191" s="13" t="s">
        <v>79</v>
      </c>
      <c r="H1191" s="13" t="s">
        <v>80</v>
      </c>
    </row>
    <row r="1192" spans="1:8" x14ac:dyDescent="0.25">
      <c r="A1192" s="13">
        <v>1191</v>
      </c>
      <c r="B1192" s="13" t="s">
        <v>1113</v>
      </c>
      <c r="C1192" s="13" t="s">
        <v>1713</v>
      </c>
      <c r="D1192" s="13" t="s">
        <v>16</v>
      </c>
      <c r="E1192" s="13">
        <v>59</v>
      </c>
      <c r="F1192" s="13" t="s">
        <v>26</v>
      </c>
      <c r="G1192" s="13" t="s">
        <v>34</v>
      </c>
      <c r="H1192" s="13" t="s">
        <v>35</v>
      </c>
    </row>
    <row r="1193" spans="1:8" x14ac:dyDescent="0.25">
      <c r="A1193" s="13">
        <v>1193</v>
      </c>
      <c r="B1193" s="13" t="s">
        <v>1117</v>
      </c>
      <c r="C1193" s="13" t="s">
        <v>1714</v>
      </c>
      <c r="D1193" s="13" t="s">
        <v>16</v>
      </c>
      <c r="E1193" s="13">
        <v>46</v>
      </c>
      <c r="F1193" s="13" t="s">
        <v>45</v>
      </c>
      <c r="G1193" s="13" t="s">
        <v>34</v>
      </c>
      <c r="H1193" s="13" t="s">
        <v>35</v>
      </c>
    </row>
    <row r="1194" spans="1:8" x14ac:dyDescent="0.25">
      <c r="A1194" s="13">
        <v>1194</v>
      </c>
      <c r="B1194" s="13" t="s">
        <v>1119</v>
      </c>
      <c r="C1194" s="13" t="s">
        <v>1715</v>
      </c>
      <c r="D1194" s="13" t="s">
        <v>16</v>
      </c>
      <c r="E1194" s="13">
        <v>55</v>
      </c>
      <c r="F1194" s="13" t="s">
        <v>55</v>
      </c>
      <c r="G1194" s="13" t="s">
        <v>12</v>
      </c>
      <c r="H1194" s="13" t="s">
        <v>13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DFC18-6C81-48AF-8BD6-C15299EFF218}">
  <dimension ref="A1:H1193"/>
  <sheetViews>
    <sheetView workbookViewId="0">
      <selection activeCell="D1" sqref="D1:H1"/>
    </sheetView>
  </sheetViews>
  <sheetFormatPr defaultRowHeight="15" x14ac:dyDescent="0.25"/>
  <cols>
    <col min="1" max="2" width="5.85546875" bestFit="1" customWidth="1"/>
    <col min="3" max="3" width="17.7109375" bestFit="1" customWidth="1"/>
    <col min="4" max="7" width="12.140625" bestFit="1" customWidth="1"/>
    <col min="8" max="8" width="16" bestFit="1" customWidth="1"/>
  </cols>
  <sheetData>
    <row r="1" spans="1:8" ht="19.5" thickBot="1" x14ac:dyDescent="0.35">
      <c r="A1" s="16" t="s">
        <v>2</v>
      </c>
      <c r="B1" s="14" t="s">
        <v>0</v>
      </c>
      <c r="C1" s="15" t="s">
        <v>1</v>
      </c>
      <c r="D1" s="16" t="s">
        <v>1716</v>
      </c>
      <c r="E1" s="16" t="s">
        <v>1717</v>
      </c>
      <c r="F1" s="16" t="s">
        <v>1718</v>
      </c>
      <c r="G1" s="16" t="s">
        <v>1719</v>
      </c>
      <c r="H1" s="16" t="s">
        <v>1720</v>
      </c>
    </row>
    <row r="2" spans="1:8" ht="15.75" thickBot="1" x14ac:dyDescent="0.3">
      <c r="A2" s="7" t="s">
        <v>9</v>
      </c>
      <c r="B2" s="5">
        <v>1</v>
      </c>
      <c r="C2" s="6" t="s">
        <v>8</v>
      </c>
      <c r="D2" s="8">
        <v>5</v>
      </c>
      <c r="E2" s="8">
        <v>5</v>
      </c>
      <c r="F2" s="8">
        <v>5</v>
      </c>
      <c r="G2" s="8">
        <v>5</v>
      </c>
      <c r="H2" s="8">
        <v>5</v>
      </c>
    </row>
    <row r="3" spans="1:8" ht="15.75" thickBot="1" x14ac:dyDescent="0.3">
      <c r="A3" s="7" t="s">
        <v>15</v>
      </c>
      <c r="B3" s="5">
        <v>2</v>
      </c>
      <c r="C3" s="6" t="s">
        <v>14</v>
      </c>
      <c r="D3" s="8">
        <v>5</v>
      </c>
      <c r="E3" s="8">
        <v>5</v>
      </c>
      <c r="F3" s="8">
        <v>4</v>
      </c>
      <c r="G3" s="8">
        <v>2</v>
      </c>
      <c r="H3" s="8">
        <v>4</v>
      </c>
    </row>
    <row r="4" spans="1:8" ht="15.75" thickBot="1" x14ac:dyDescent="0.3">
      <c r="A4" s="7" t="s">
        <v>20</v>
      </c>
      <c r="B4" s="5">
        <v>3</v>
      </c>
      <c r="C4" s="6" t="s">
        <v>19</v>
      </c>
      <c r="D4" s="8">
        <v>2</v>
      </c>
      <c r="E4" s="8">
        <v>4</v>
      </c>
      <c r="F4" s="8">
        <v>4</v>
      </c>
      <c r="G4" s="8">
        <v>4</v>
      </c>
      <c r="H4" s="8">
        <v>3.5</v>
      </c>
    </row>
    <row r="5" spans="1:8" ht="15.75" thickBot="1" x14ac:dyDescent="0.3">
      <c r="A5" s="7" t="s">
        <v>25</v>
      </c>
      <c r="B5" s="5">
        <v>4</v>
      </c>
      <c r="C5" s="6" t="s">
        <v>24</v>
      </c>
      <c r="D5" s="8">
        <v>5</v>
      </c>
      <c r="E5" s="8">
        <v>4</v>
      </c>
      <c r="F5" s="8">
        <v>1</v>
      </c>
      <c r="G5" s="8">
        <v>3</v>
      </c>
      <c r="H5" s="8">
        <v>3.25</v>
      </c>
    </row>
    <row r="6" spans="1:8" ht="15.75" thickBot="1" x14ac:dyDescent="0.3">
      <c r="A6" s="7" t="s">
        <v>30</v>
      </c>
      <c r="B6" s="5">
        <v>5</v>
      </c>
      <c r="C6" s="6" t="s">
        <v>29</v>
      </c>
      <c r="D6" s="8">
        <v>3</v>
      </c>
      <c r="E6" s="8">
        <v>1</v>
      </c>
      <c r="F6" s="8">
        <v>4</v>
      </c>
      <c r="G6" s="8">
        <v>5</v>
      </c>
      <c r="H6" s="8">
        <v>3.25</v>
      </c>
    </row>
    <row r="7" spans="1:8" ht="15.75" thickBot="1" x14ac:dyDescent="0.3">
      <c r="A7" s="7" t="s">
        <v>33</v>
      </c>
      <c r="B7" s="5">
        <v>6</v>
      </c>
      <c r="C7" s="6" t="s">
        <v>32</v>
      </c>
      <c r="D7" s="8">
        <v>5</v>
      </c>
      <c r="E7" s="8">
        <v>4</v>
      </c>
      <c r="F7" s="8">
        <v>2</v>
      </c>
      <c r="G7" s="8">
        <v>4</v>
      </c>
      <c r="H7" s="8">
        <v>3.75</v>
      </c>
    </row>
    <row r="8" spans="1:8" ht="15.75" thickBot="1" x14ac:dyDescent="0.3">
      <c r="A8" s="7" t="s">
        <v>37</v>
      </c>
      <c r="B8" s="5">
        <v>7</v>
      </c>
      <c r="C8" s="6" t="s">
        <v>36</v>
      </c>
      <c r="D8" s="8">
        <v>5</v>
      </c>
      <c r="E8" s="8">
        <v>3</v>
      </c>
      <c r="F8" s="8">
        <v>3</v>
      </c>
      <c r="G8" s="8">
        <v>1</v>
      </c>
      <c r="H8" s="8">
        <v>3</v>
      </c>
    </row>
    <row r="9" spans="1:8" ht="15.75" thickBot="1" x14ac:dyDescent="0.3">
      <c r="A9" s="7" t="s">
        <v>39</v>
      </c>
      <c r="B9" s="5">
        <v>8</v>
      </c>
      <c r="C9" s="6" t="s">
        <v>38</v>
      </c>
      <c r="D9" s="8">
        <v>4</v>
      </c>
      <c r="E9" s="8">
        <v>3</v>
      </c>
      <c r="F9" s="8">
        <v>4</v>
      </c>
      <c r="G9" s="8">
        <v>3</v>
      </c>
      <c r="H9" s="8">
        <v>3.5</v>
      </c>
    </row>
    <row r="10" spans="1:8" ht="15.75" thickBot="1" x14ac:dyDescent="0.3">
      <c r="A10" s="7" t="s">
        <v>42</v>
      </c>
      <c r="B10" s="5">
        <v>9</v>
      </c>
      <c r="C10" s="6" t="s">
        <v>41</v>
      </c>
      <c r="D10" s="8">
        <v>4</v>
      </c>
      <c r="E10" s="8">
        <v>1</v>
      </c>
      <c r="F10" s="8">
        <v>2</v>
      </c>
      <c r="G10" s="8">
        <v>3</v>
      </c>
      <c r="H10" s="8">
        <v>2.5</v>
      </c>
    </row>
    <row r="11" spans="1:8" ht="15.75" thickBot="1" x14ac:dyDescent="0.3">
      <c r="A11" s="7" t="s">
        <v>44</v>
      </c>
      <c r="B11" s="5">
        <v>10</v>
      </c>
      <c r="C11" s="6" t="s">
        <v>43</v>
      </c>
      <c r="D11" s="8">
        <v>3</v>
      </c>
      <c r="E11" s="8">
        <v>5</v>
      </c>
      <c r="F11" s="8">
        <v>3</v>
      </c>
      <c r="G11" s="8">
        <v>4</v>
      </c>
      <c r="H11" s="8">
        <v>3.75</v>
      </c>
    </row>
    <row r="12" spans="1:8" ht="15.75" thickBot="1" x14ac:dyDescent="0.3">
      <c r="A12" s="7" t="s">
        <v>47</v>
      </c>
      <c r="B12" s="5">
        <v>11</v>
      </c>
      <c r="C12" s="6" t="s">
        <v>46</v>
      </c>
      <c r="D12" s="8">
        <v>2</v>
      </c>
      <c r="E12" s="8">
        <v>1</v>
      </c>
      <c r="F12" s="8">
        <v>1</v>
      </c>
      <c r="G12" s="8">
        <v>1</v>
      </c>
      <c r="H12" s="8">
        <v>1.25</v>
      </c>
    </row>
    <row r="13" spans="1:8" ht="15.75" thickBot="1" x14ac:dyDescent="0.3">
      <c r="A13" s="7" t="s">
        <v>49</v>
      </c>
      <c r="B13" s="5">
        <v>12</v>
      </c>
      <c r="C13" s="6" t="s">
        <v>48</v>
      </c>
      <c r="D13" s="8">
        <v>3</v>
      </c>
      <c r="E13" s="8">
        <v>4</v>
      </c>
      <c r="F13" s="8">
        <v>4</v>
      </c>
      <c r="G13" s="8">
        <v>1</v>
      </c>
      <c r="H13" s="8">
        <v>3</v>
      </c>
    </row>
    <row r="14" spans="1:8" ht="15.75" thickBot="1" x14ac:dyDescent="0.3">
      <c r="A14" s="7" t="s">
        <v>51</v>
      </c>
      <c r="B14" s="5">
        <v>13</v>
      </c>
      <c r="C14" s="6" t="s">
        <v>50</v>
      </c>
      <c r="D14" s="8">
        <v>2</v>
      </c>
      <c r="E14" s="8">
        <v>2</v>
      </c>
      <c r="F14" s="8">
        <v>5</v>
      </c>
      <c r="G14" s="8">
        <v>2</v>
      </c>
      <c r="H14" s="8">
        <v>2.75</v>
      </c>
    </row>
    <row r="15" spans="1:8" ht="15.75" thickBot="1" x14ac:dyDescent="0.3">
      <c r="A15" s="7" t="s">
        <v>54</v>
      </c>
      <c r="B15" s="5">
        <v>14</v>
      </c>
      <c r="C15" s="6" t="s">
        <v>53</v>
      </c>
      <c r="D15" s="8">
        <v>5</v>
      </c>
      <c r="E15" s="8">
        <v>2</v>
      </c>
      <c r="F15" s="8">
        <v>1</v>
      </c>
      <c r="G15" s="8">
        <v>4</v>
      </c>
      <c r="H15" s="8">
        <v>3</v>
      </c>
    </row>
    <row r="16" spans="1:8" ht="15.75" thickBot="1" x14ac:dyDescent="0.3">
      <c r="A16" s="7" t="s">
        <v>58</v>
      </c>
      <c r="B16" s="5">
        <v>15</v>
      </c>
      <c r="C16" s="6" t="s">
        <v>57</v>
      </c>
      <c r="D16" s="8">
        <v>4</v>
      </c>
      <c r="E16" s="8">
        <v>3</v>
      </c>
      <c r="F16" s="8">
        <v>5</v>
      </c>
      <c r="G16" s="8">
        <v>1</v>
      </c>
      <c r="H16" s="8">
        <v>3.25</v>
      </c>
    </row>
    <row r="17" spans="1:8" ht="15.75" thickBot="1" x14ac:dyDescent="0.3">
      <c r="A17" s="7" t="s">
        <v>61</v>
      </c>
      <c r="B17" s="5">
        <v>16</v>
      </c>
      <c r="C17" s="6" t="s">
        <v>60</v>
      </c>
      <c r="D17" s="8">
        <v>5</v>
      </c>
      <c r="E17" s="8">
        <v>5</v>
      </c>
      <c r="F17" s="8">
        <v>4</v>
      </c>
      <c r="G17" s="8">
        <v>5</v>
      </c>
      <c r="H17" s="8">
        <v>4.75</v>
      </c>
    </row>
    <row r="18" spans="1:8" ht="15.75" thickBot="1" x14ac:dyDescent="0.3">
      <c r="A18" s="7" t="s">
        <v>65</v>
      </c>
      <c r="B18" s="5">
        <v>17</v>
      </c>
      <c r="C18" s="6" t="s">
        <v>64</v>
      </c>
      <c r="D18" s="8">
        <v>3</v>
      </c>
      <c r="E18" s="8">
        <v>3</v>
      </c>
      <c r="F18" s="8">
        <v>2</v>
      </c>
      <c r="G18" s="8">
        <v>3</v>
      </c>
      <c r="H18" s="8">
        <v>2.75</v>
      </c>
    </row>
    <row r="19" spans="1:8" ht="15.75" thickBot="1" x14ac:dyDescent="0.3">
      <c r="A19" s="7" t="s">
        <v>68</v>
      </c>
      <c r="B19" s="5">
        <v>18</v>
      </c>
      <c r="C19" s="6" t="s">
        <v>67</v>
      </c>
      <c r="D19" s="8">
        <v>4</v>
      </c>
      <c r="E19" s="8">
        <v>5</v>
      </c>
      <c r="F19" s="8">
        <v>5</v>
      </c>
      <c r="G19" s="8">
        <v>5</v>
      </c>
      <c r="H19" s="8">
        <v>4.75</v>
      </c>
    </row>
    <row r="20" spans="1:8" ht="15.75" thickBot="1" x14ac:dyDescent="0.3">
      <c r="A20" s="7" t="s">
        <v>70</v>
      </c>
      <c r="B20" s="5">
        <v>19</v>
      </c>
      <c r="C20" s="6" t="s">
        <v>69</v>
      </c>
      <c r="D20" s="8">
        <v>3</v>
      </c>
      <c r="E20" s="8">
        <v>4</v>
      </c>
      <c r="F20" s="8">
        <v>1</v>
      </c>
      <c r="G20" s="8">
        <v>4</v>
      </c>
      <c r="H20" s="8">
        <v>3</v>
      </c>
    </row>
    <row r="21" spans="1:8" ht="15.75" thickBot="1" x14ac:dyDescent="0.3">
      <c r="A21" s="7" t="s">
        <v>72</v>
      </c>
      <c r="B21" s="5">
        <v>20</v>
      </c>
      <c r="C21" s="6" t="s">
        <v>71</v>
      </c>
      <c r="D21" s="8">
        <v>2</v>
      </c>
      <c r="E21" s="8">
        <v>4</v>
      </c>
      <c r="F21" s="8">
        <v>5</v>
      </c>
      <c r="G21" s="8">
        <v>2</v>
      </c>
      <c r="H21" s="8">
        <v>3.25</v>
      </c>
    </row>
    <row r="22" spans="1:8" ht="15.75" thickBot="1" x14ac:dyDescent="0.3">
      <c r="A22" s="7" t="s">
        <v>74</v>
      </c>
      <c r="B22" s="5">
        <v>21</v>
      </c>
      <c r="C22" s="6" t="s">
        <v>73</v>
      </c>
      <c r="D22" s="8">
        <v>5</v>
      </c>
      <c r="E22" s="8">
        <v>5</v>
      </c>
      <c r="F22" s="8">
        <v>5</v>
      </c>
      <c r="G22" s="8">
        <v>5</v>
      </c>
      <c r="H22" s="8">
        <v>5</v>
      </c>
    </row>
    <row r="23" spans="1:8" ht="15.75" thickBot="1" x14ac:dyDescent="0.3">
      <c r="A23" s="7" t="s">
        <v>76</v>
      </c>
      <c r="B23" s="5">
        <v>22</v>
      </c>
      <c r="C23" s="6" t="s">
        <v>75</v>
      </c>
      <c r="D23" s="8">
        <v>4</v>
      </c>
      <c r="E23" s="8">
        <v>3</v>
      </c>
      <c r="F23" s="8">
        <v>5</v>
      </c>
      <c r="G23" s="8">
        <v>3</v>
      </c>
      <c r="H23" s="8">
        <v>3.75</v>
      </c>
    </row>
    <row r="24" spans="1:8" ht="15.75" thickBot="1" x14ac:dyDescent="0.3">
      <c r="A24" s="7" t="s">
        <v>78</v>
      </c>
      <c r="B24" s="5">
        <v>23</v>
      </c>
      <c r="C24" s="6" t="s">
        <v>77</v>
      </c>
      <c r="D24" s="8">
        <v>2</v>
      </c>
      <c r="E24" s="8">
        <v>1</v>
      </c>
      <c r="F24" s="8">
        <v>5</v>
      </c>
      <c r="G24" s="8">
        <v>5</v>
      </c>
      <c r="H24" s="8">
        <v>3.25</v>
      </c>
    </row>
    <row r="25" spans="1:8" ht="15.75" thickBot="1" x14ac:dyDescent="0.3">
      <c r="A25" s="7" t="s">
        <v>82</v>
      </c>
      <c r="B25" s="5">
        <v>24</v>
      </c>
      <c r="C25" s="6" t="s">
        <v>81</v>
      </c>
      <c r="D25" s="8">
        <v>4</v>
      </c>
      <c r="E25" s="8">
        <v>2</v>
      </c>
      <c r="F25" s="8">
        <v>1</v>
      </c>
      <c r="G25" s="8">
        <v>3</v>
      </c>
      <c r="H25" s="8">
        <v>2.5</v>
      </c>
    </row>
    <row r="26" spans="1:8" ht="15.75" thickBot="1" x14ac:dyDescent="0.3">
      <c r="A26" s="7" t="s">
        <v>84</v>
      </c>
      <c r="B26" s="5">
        <v>25</v>
      </c>
      <c r="C26" s="6" t="s">
        <v>83</v>
      </c>
      <c r="D26" s="8">
        <v>5</v>
      </c>
      <c r="E26" s="8">
        <v>5</v>
      </c>
      <c r="F26" s="8">
        <v>2</v>
      </c>
      <c r="G26" s="8">
        <v>1</v>
      </c>
      <c r="H26" s="8">
        <v>3.25</v>
      </c>
    </row>
    <row r="27" spans="1:8" ht="15.75" thickBot="1" x14ac:dyDescent="0.3">
      <c r="A27" s="7" t="s">
        <v>86</v>
      </c>
      <c r="B27" s="5">
        <v>26</v>
      </c>
      <c r="C27" s="6" t="s">
        <v>85</v>
      </c>
      <c r="D27" s="8">
        <v>2</v>
      </c>
      <c r="E27" s="8">
        <v>3</v>
      </c>
      <c r="F27" s="8">
        <v>3</v>
      </c>
      <c r="G27" s="8">
        <v>5</v>
      </c>
      <c r="H27" s="8">
        <v>3.25</v>
      </c>
    </row>
    <row r="28" spans="1:8" ht="15.75" thickBot="1" x14ac:dyDescent="0.3">
      <c r="A28" s="7" t="s">
        <v>88</v>
      </c>
      <c r="B28" s="5">
        <v>27</v>
      </c>
      <c r="C28" s="6" t="s">
        <v>87</v>
      </c>
      <c r="D28" s="8">
        <v>4</v>
      </c>
      <c r="E28" s="8">
        <v>5</v>
      </c>
      <c r="F28" s="8">
        <v>4</v>
      </c>
      <c r="G28" s="8">
        <v>3</v>
      </c>
      <c r="H28" s="8">
        <v>4</v>
      </c>
    </row>
    <row r="29" spans="1:8" ht="15.75" thickBot="1" x14ac:dyDescent="0.3">
      <c r="A29" s="7" t="s">
        <v>90</v>
      </c>
      <c r="B29" s="5">
        <v>28</v>
      </c>
      <c r="C29" s="6" t="s">
        <v>89</v>
      </c>
      <c r="D29" s="8">
        <v>5</v>
      </c>
      <c r="E29" s="8">
        <v>5</v>
      </c>
      <c r="F29" s="8">
        <v>4</v>
      </c>
      <c r="G29" s="8">
        <v>5</v>
      </c>
      <c r="H29" s="8">
        <v>4.75</v>
      </c>
    </row>
    <row r="30" spans="1:8" ht="15.75" thickBot="1" x14ac:dyDescent="0.3">
      <c r="A30" s="7" t="s">
        <v>93</v>
      </c>
      <c r="B30" s="5">
        <v>29</v>
      </c>
      <c r="C30" s="6" t="s">
        <v>92</v>
      </c>
      <c r="D30" s="8">
        <v>3</v>
      </c>
      <c r="E30" s="8">
        <v>4</v>
      </c>
      <c r="F30" s="8">
        <v>2</v>
      </c>
      <c r="G30" s="8">
        <v>3</v>
      </c>
      <c r="H30" s="8">
        <v>3</v>
      </c>
    </row>
    <row r="31" spans="1:8" ht="15.75" thickBot="1" x14ac:dyDescent="0.3">
      <c r="A31" s="7" t="s">
        <v>95</v>
      </c>
      <c r="B31" s="5">
        <v>30</v>
      </c>
      <c r="C31" s="6" t="s">
        <v>94</v>
      </c>
      <c r="D31" s="8">
        <v>5</v>
      </c>
      <c r="E31" s="8">
        <v>1</v>
      </c>
      <c r="F31" s="8">
        <v>4</v>
      </c>
      <c r="G31" s="8">
        <v>1</v>
      </c>
      <c r="H31" s="8">
        <v>2.75</v>
      </c>
    </row>
    <row r="32" spans="1:8" ht="15.75" thickBot="1" x14ac:dyDescent="0.3">
      <c r="A32" s="7" t="s">
        <v>100</v>
      </c>
      <c r="B32" s="5">
        <v>31</v>
      </c>
      <c r="C32" s="6" t="s">
        <v>99</v>
      </c>
      <c r="D32" s="8">
        <v>4</v>
      </c>
      <c r="E32" s="8">
        <v>1</v>
      </c>
      <c r="F32" s="8">
        <v>3</v>
      </c>
      <c r="G32" s="8">
        <v>3</v>
      </c>
      <c r="H32" s="8">
        <v>2.75</v>
      </c>
    </row>
    <row r="33" spans="1:8" ht="15.75" thickBot="1" x14ac:dyDescent="0.3">
      <c r="A33" s="7" t="s">
        <v>102</v>
      </c>
      <c r="B33" s="5">
        <v>32</v>
      </c>
      <c r="C33" s="6" t="s">
        <v>101</v>
      </c>
      <c r="D33" s="8">
        <v>4</v>
      </c>
      <c r="E33" s="8">
        <v>4</v>
      </c>
      <c r="F33" s="8">
        <v>3</v>
      </c>
      <c r="G33" s="8">
        <v>1</v>
      </c>
      <c r="H33" s="8">
        <v>3</v>
      </c>
    </row>
    <row r="34" spans="1:8" ht="15.75" thickBot="1" x14ac:dyDescent="0.3">
      <c r="A34" s="7" t="s">
        <v>104</v>
      </c>
      <c r="B34" s="5">
        <v>33</v>
      </c>
      <c r="C34" s="6" t="s">
        <v>103</v>
      </c>
      <c r="D34" s="8">
        <v>1</v>
      </c>
      <c r="E34" s="8">
        <v>3</v>
      </c>
      <c r="F34" s="8">
        <v>1</v>
      </c>
      <c r="G34" s="8">
        <v>1</v>
      </c>
      <c r="H34" s="8">
        <v>1.5</v>
      </c>
    </row>
    <row r="35" spans="1:8" ht="15.75" thickBot="1" x14ac:dyDescent="0.3">
      <c r="A35" s="7" t="s">
        <v>107</v>
      </c>
      <c r="B35" s="5">
        <v>34</v>
      </c>
      <c r="C35" s="6" t="s">
        <v>106</v>
      </c>
      <c r="D35" s="8">
        <v>1</v>
      </c>
      <c r="E35" s="8">
        <v>1</v>
      </c>
      <c r="F35" s="8">
        <v>4</v>
      </c>
      <c r="G35" s="8">
        <v>5</v>
      </c>
      <c r="H35" s="8">
        <v>2.75</v>
      </c>
    </row>
    <row r="36" spans="1:8" ht="15.75" thickBot="1" x14ac:dyDescent="0.3">
      <c r="A36" s="7" t="s">
        <v>108</v>
      </c>
      <c r="B36" s="5">
        <v>35</v>
      </c>
      <c r="C36" s="6" t="s">
        <v>64</v>
      </c>
      <c r="D36" s="8">
        <v>5</v>
      </c>
      <c r="E36" s="8">
        <v>3</v>
      </c>
      <c r="F36" s="8">
        <v>1</v>
      </c>
      <c r="G36" s="8">
        <v>3</v>
      </c>
      <c r="H36" s="8">
        <v>3</v>
      </c>
    </row>
    <row r="37" spans="1:8" ht="15.75" thickBot="1" x14ac:dyDescent="0.3">
      <c r="A37" s="7" t="s">
        <v>111</v>
      </c>
      <c r="B37" s="5">
        <v>36</v>
      </c>
      <c r="C37" s="6" t="s">
        <v>110</v>
      </c>
      <c r="D37" s="8">
        <v>3</v>
      </c>
      <c r="E37" s="8">
        <v>3</v>
      </c>
      <c r="F37" s="8">
        <v>3</v>
      </c>
      <c r="G37" s="8">
        <v>2</v>
      </c>
      <c r="H37" s="8">
        <v>2.75</v>
      </c>
    </row>
    <row r="38" spans="1:8" ht="15.75" thickBot="1" x14ac:dyDescent="0.3">
      <c r="A38" s="7" t="s">
        <v>113</v>
      </c>
      <c r="B38" s="5">
        <v>37</v>
      </c>
      <c r="C38" s="6" t="s">
        <v>112</v>
      </c>
      <c r="D38" s="8">
        <v>3</v>
      </c>
      <c r="E38" s="8">
        <v>5</v>
      </c>
      <c r="F38" s="8">
        <v>2</v>
      </c>
      <c r="G38" s="8">
        <v>3</v>
      </c>
      <c r="H38" s="8">
        <v>3.25</v>
      </c>
    </row>
    <row r="39" spans="1:8" ht="15.75" thickBot="1" x14ac:dyDescent="0.3">
      <c r="A39" s="7" t="s">
        <v>115</v>
      </c>
      <c r="B39" s="5">
        <v>38</v>
      </c>
      <c r="C39" s="6" t="s">
        <v>114</v>
      </c>
      <c r="D39" s="8">
        <v>1</v>
      </c>
      <c r="E39" s="8">
        <v>5</v>
      </c>
      <c r="F39" s="8">
        <v>1</v>
      </c>
      <c r="G39" s="8">
        <v>1</v>
      </c>
      <c r="H39" s="8">
        <v>2</v>
      </c>
    </row>
    <row r="40" spans="1:8" ht="15.75" thickBot="1" x14ac:dyDescent="0.3">
      <c r="A40" s="7" t="s">
        <v>117</v>
      </c>
      <c r="B40" s="5">
        <v>39</v>
      </c>
      <c r="C40" s="6" t="s">
        <v>116</v>
      </c>
      <c r="D40" s="8">
        <v>2</v>
      </c>
      <c r="E40" s="8">
        <v>4</v>
      </c>
      <c r="F40" s="8">
        <v>4</v>
      </c>
      <c r="G40" s="8">
        <v>4</v>
      </c>
      <c r="H40" s="8">
        <v>3.5</v>
      </c>
    </row>
    <row r="41" spans="1:8" ht="15.75" thickBot="1" x14ac:dyDescent="0.3">
      <c r="A41" s="7" t="s">
        <v>120</v>
      </c>
      <c r="B41" s="5">
        <v>40</v>
      </c>
      <c r="C41" s="6" t="s">
        <v>119</v>
      </c>
      <c r="D41" s="8">
        <v>3</v>
      </c>
      <c r="E41" s="8">
        <v>4</v>
      </c>
      <c r="F41" s="8">
        <v>1</v>
      </c>
      <c r="G41" s="8">
        <v>3</v>
      </c>
      <c r="H41" s="8">
        <v>2.75</v>
      </c>
    </row>
    <row r="42" spans="1:8" ht="15.75" thickBot="1" x14ac:dyDescent="0.3">
      <c r="A42" s="7" t="s">
        <v>123</v>
      </c>
      <c r="B42" s="5">
        <v>41</v>
      </c>
      <c r="C42" s="6" t="s">
        <v>122</v>
      </c>
      <c r="D42" s="8">
        <v>5</v>
      </c>
      <c r="E42" s="8">
        <v>5</v>
      </c>
      <c r="F42" s="8">
        <v>2</v>
      </c>
      <c r="G42" s="8">
        <v>3</v>
      </c>
      <c r="H42" s="8">
        <v>3.75</v>
      </c>
    </row>
    <row r="43" spans="1:8" ht="15.75" thickBot="1" x14ac:dyDescent="0.3">
      <c r="A43" s="7" t="s">
        <v>125</v>
      </c>
      <c r="B43" s="5">
        <v>42</v>
      </c>
      <c r="C43" s="6" t="s">
        <v>124</v>
      </c>
      <c r="D43" s="8">
        <v>3</v>
      </c>
      <c r="E43" s="8">
        <v>5</v>
      </c>
      <c r="F43" s="8">
        <v>1</v>
      </c>
      <c r="G43" s="8">
        <v>5</v>
      </c>
      <c r="H43" s="8">
        <v>3.5</v>
      </c>
    </row>
    <row r="44" spans="1:8" ht="15.75" thickBot="1" x14ac:dyDescent="0.3">
      <c r="A44" s="7" t="s">
        <v>128</v>
      </c>
      <c r="B44" s="5">
        <v>43</v>
      </c>
      <c r="C44" s="6" t="s">
        <v>127</v>
      </c>
      <c r="D44" s="8">
        <v>4</v>
      </c>
      <c r="E44" s="8">
        <v>3</v>
      </c>
      <c r="F44" s="8">
        <v>2</v>
      </c>
      <c r="G44" s="8">
        <v>3</v>
      </c>
      <c r="H44" s="8">
        <v>3</v>
      </c>
    </row>
    <row r="45" spans="1:8" ht="15.75" thickBot="1" x14ac:dyDescent="0.3">
      <c r="A45" s="7" t="s">
        <v>130</v>
      </c>
      <c r="B45" s="5">
        <v>44</v>
      </c>
      <c r="C45" s="6" t="s">
        <v>129</v>
      </c>
      <c r="D45" s="8">
        <v>1</v>
      </c>
      <c r="E45" s="8">
        <v>4</v>
      </c>
      <c r="F45" s="8">
        <v>1</v>
      </c>
      <c r="G45" s="8">
        <v>3</v>
      </c>
      <c r="H45" s="8">
        <v>2.25</v>
      </c>
    </row>
    <row r="46" spans="1:8" ht="15.75" thickBot="1" x14ac:dyDescent="0.3">
      <c r="A46" s="7" t="s">
        <v>134</v>
      </c>
      <c r="B46" s="5">
        <v>45</v>
      </c>
      <c r="C46" s="6" t="s">
        <v>133</v>
      </c>
      <c r="D46" s="8">
        <v>1</v>
      </c>
      <c r="E46" s="8">
        <v>3</v>
      </c>
      <c r="F46" s="8">
        <v>3</v>
      </c>
      <c r="G46" s="8">
        <v>2</v>
      </c>
      <c r="H46" s="8">
        <v>2.25</v>
      </c>
    </row>
    <row r="47" spans="1:8" ht="15.75" thickBot="1" x14ac:dyDescent="0.3">
      <c r="A47" s="7" t="s">
        <v>136</v>
      </c>
      <c r="B47" s="5">
        <v>46</v>
      </c>
      <c r="C47" s="6" t="s">
        <v>135</v>
      </c>
      <c r="D47" s="8">
        <v>5</v>
      </c>
      <c r="E47" s="8">
        <v>5</v>
      </c>
      <c r="F47" s="8">
        <v>5</v>
      </c>
      <c r="G47" s="8">
        <v>5</v>
      </c>
      <c r="H47" s="8">
        <v>5</v>
      </c>
    </row>
    <row r="48" spans="1:8" ht="15.75" thickBot="1" x14ac:dyDescent="0.3">
      <c r="A48" s="7" t="s">
        <v>138</v>
      </c>
      <c r="B48" s="5">
        <v>47</v>
      </c>
      <c r="C48" s="6" t="s">
        <v>137</v>
      </c>
      <c r="D48" s="8">
        <v>4</v>
      </c>
      <c r="E48" s="8">
        <v>5</v>
      </c>
      <c r="F48" s="8">
        <v>3</v>
      </c>
      <c r="G48" s="8">
        <v>5</v>
      </c>
      <c r="H48" s="8">
        <v>4.25</v>
      </c>
    </row>
    <row r="49" spans="1:8" ht="15.75" thickBot="1" x14ac:dyDescent="0.3">
      <c r="A49" s="7" t="s">
        <v>140</v>
      </c>
      <c r="B49" s="5">
        <v>48</v>
      </c>
      <c r="C49" s="6" t="s">
        <v>139</v>
      </c>
      <c r="D49" s="8">
        <v>4</v>
      </c>
      <c r="E49" s="8">
        <v>1</v>
      </c>
      <c r="F49" s="8">
        <v>3</v>
      </c>
      <c r="G49" s="8">
        <v>3</v>
      </c>
      <c r="H49" s="8">
        <v>2.75</v>
      </c>
    </row>
    <row r="50" spans="1:8" ht="15.75" thickBot="1" x14ac:dyDescent="0.3">
      <c r="A50" s="7" t="s">
        <v>142</v>
      </c>
      <c r="B50" s="5">
        <v>49</v>
      </c>
      <c r="C50" s="6" t="s">
        <v>141</v>
      </c>
      <c r="D50" s="8">
        <v>5</v>
      </c>
      <c r="E50" s="8">
        <v>2</v>
      </c>
      <c r="F50" s="8">
        <v>5</v>
      </c>
      <c r="G50" s="8">
        <v>1</v>
      </c>
      <c r="H50" s="8">
        <v>3.25</v>
      </c>
    </row>
    <row r="51" spans="1:8" ht="15.75" thickBot="1" x14ac:dyDescent="0.3">
      <c r="A51" s="7" t="s">
        <v>144</v>
      </c>
      <c r="B51" s="5">
        <v>50</v>
      </c>
      <c r="C51" s="6" t="s">
        <v>143</v>
      </c>
      <c r="D51" s="8">
        <v>5</v>
      </c>
      <c r="E51" s="8">
        <v>2</v>
      </c>
      <c r="F51" s="8">
        <v>4</v>
      </c>
      <c r="G51" s="8">
        <v>3</v>
      </c>
      <c r="H51" s="8">
        <v>3.5</v>
      </c>
    </row>
    <row r="52" spans="1:8" ht="15.75" thickBot="1" x14ac:dyDescent="0.3">
      <c r="A52" s="7" t="s">
        <v>146</v>
      </c>
      <c r="B52" s="5">
        <v>51</v>
      </c>
      <c r="C52" s="6" t="s">
        <v>145</v>
      </c>
      <c r="D52" s="8">
        <v>4</v>
      </c>
      <c r="E52" s="8">
        <v>2</v>
      </c>
      <c r="F52" s="8">
        <v>4</v>
      </c>
      <c r="G52" s="8">
        <v>3</v>
      </c>
      <c r="H52" s="8">
        <v>3.25</v>
      </c>
    </row>
    <row r="53" spans="1:8" ht="15.75" thickBot="1" x14ac:dyDescent="0.3">
      <c r="A53" s="7" t="s">
        <v>148</v>
      </c>
      <c r="B53" s="5">
        <v>52</v>
      </c>
      <c r="C53" s="6" t="s">
        <v>147</v>
      </c>
      <c r="D53" s="8">
        <v>2</v>
      </c>
      <c r="E53" s="8">
        <v>4</v>
      </c>
      <c r="F53" s="8">
        <v>5</v>
      </c>
      <c r="G53" s="8">
        <v>3</v>
      </c>
      <c r="H53" s="8">
        <v>3.5</v>
      </c>
    </row>
    <row r="54" spans="1:8" ht="15.75" thickBot="1" x14ac:dyDescent="0.3">
      <c r="A54" s="7" t="s">
        <v>150</v>
      </c>
      <c r="B54" s="5">
        <v>53</v>
      </c>
      <c r="C54" s="6" t="s">
        <v>149</v>
      </c>
      <c r="D54" s="8">
        <v>2</v>
      </c>
      <c r="E54" s="8">
        <v>2</v>
      </c>
      <c r="F54" s="8">
        <v>5</v>
      </c>
      <c r="G54" s="8">
        <v>4</v>
      </c>
      <c r="H54" s="8">
        <v>3.25</v>
      </c>
    </row>
    <row r="55" spans="1:8" ht="15.75" thickBot="1" x14ac:dyDescent="0.3">
      <c r="A55" s="7" t="s">
        <v>152</v>
      </c>
      <c r="B55" s="5">
        <v>54</v>
      </c>
      <c r="C55" s="6" t="s">
        <v>151</v>
      </c>
      <c r="D55" s="8">
        <v>2</v>
      </c>
      <c r="E55" s="8">
        <v>5</v>
      </c>
      <c r="F55" s="8">
        <v>4</v>
      </c>
      <c r="G55" s="8">
        <v>3</v>
      </c>
      <c r="H55" s="8">
        <v>3.5</v>
      </c>
    </row>
    <row r="56" spans="1:8" ht="15.75" thickBot="1" x14ac:dyDescent="0.3">
      <c r="A56" s="7" t="s">
        <v>154</v>
      </c>
      <c r="B56" s="5">
        <v>55</v>
      </c>
      <c r="C56" s="6" t="s">
        <v>153</v>
      </c>
      <c r="D56" s="8">
        <v>3</v>
      </c>
      <c r="E56" s="8">
        <v>1</v>
      </c>
      <c r="F56" s="8">
        <v>1</v>
      </c>
      <c r="G56" s="8">
        <v>5</v>
      </c>
      <c r="H56" s="8">
        <v>2.5</v>
      </c>
    </row>
    <row r="57" spans="1:8" ht="15.75" thickBot="1" x14ac:dyDescent="0.3">
      <c r="A57" s="7" t="s">
        <v>156</v>
      </c>
      <c r="B57" s="5">
        <v>56</v>
      </c>
      <c r="C57" s="6" t="s">
        <v>155</v>
      </c>
      <c r="D57" s="8">
        <v>5</v>
      </c>
      <c r="E57" s="8">
        <v>5</v>
      </c>
      <c r="F57" s="8">
        <v>5</v>
      </c>
      <c r="G57" s="8">
        <v>3</v>
      </c>
      <c r="H57" s="8">
        <v>4.5</v>
      </c>
    </row>
    <row r="58" spans="1:8" ht="15.75" thickBot="1" x14ac:dyDescent="0.3">
      <c r="A58" s="7" t="s">
        <v>158</v>
      </c>
      <c r="B58" s="5">
        <v>57</v>
      </c>
      <c r="C58" s="6" t="s">
        <v>157</v>
      </c>
      <c r="D58" s="8">
        <v>1</v>
      </c>
      <c r="E58" s="8">
        <v>2</v>
      </c>
      <c r="F58" s="8">
        <v>1</v>
      </c>
      <c r="G58" s="8">
        <v>1</v>
      </c>
      <c r="H58" s="8">
        <v>1.25</v>
      </c>
    </row>
    <row r="59" spans="1:8" ht="15.75" thickBot="1" x14ac:dyDescent="0.3">
      <c r="A59" s="7" t="s">
        <v>160</v>
      </c>
      <c r="B59" s="5">
        <v>58</v>
      </c>
      <c r="C59" s="6" t="s">
        <v>159</v>
      </c>
      <c r="D59" s="8">
        <v>1</v>
      </c>
      <c r="E59" s="8">
        <v>4</v>
      </c>
      <c r="F59" s="8">
        <v>1</v>
      </c>
      <c r="G59" s="8">
        <v>1</v>
      </c>
      <c r="H59" s="8">
        <v>1.75</v>
      </c>
    </row>
    <row r="60" spans="1:8" ht="15.75" thickBot="1" x14ac:dyDescent="0.3">
      <c r="A60" s="7" t="s">
        <v>163</v>
      </c>
      <c r="B60" s="5">
        <v>59</v>
      </c>
      <c r="C60" s="6" t="s">
        <v>162</v>
      </c>
      <c r="D60" s="8">
        <v>2</v>
      </c>
      <c r="E60" s="8">
        <v>5</v>
      </c>
      <c r="F60" s="8">
        <v>4</v>
      </c>
      <c r="G60" s="8">
        <v>3</v>
      </c>
      <c r="H60" s="8">
        <v>3.5</v>
      </c>
    </row>
    <row r="61" spans="1:8" ht="15.75" thickBot="1" x14ac:dyDescent="0.3">
      <c r="A61" s="7" t="s">
        <v>165</v>
      </c>
      <c r="B61" s="5">
        <v>60</v>
      </c>
      <c r="C61" s="6" t="s">
        <v>164</v>
      </c>
      <c r="D61" s="8">
        <v>1</v>
      </c>
      <c r="E61" s="8">
        <v>5</v>
      </c>
      <c r="F61" s="8">
        <v>4</v>
      </c>
      <c r="G61" s="8">
        <v>2</v>
      </c>
      <c r="H61" s="8">
        <v>3</v>
      </c>
    </row>
    <row r="62" spans="1:8" ht="15.75" thickBot="1" x14ac:dyDescent="0.3">
      <c r="A62" s="7" t="s">
        <v>167</v>
      </c>
      <c r="B62" s="5">
        <v>61</v>
      </c>
      <c r="C62" s="6" t="s">
        <v>166</v>
      </c>
      <c r="D62" s="8">
        <v>1</v>
      </c>
      <c r="E62" s="8">
        <v>5</v>
      </c>
      <c r="F62" s="8">
        <v>5</v>
      </c>
      <c r="G62" s="8">
        <v>4</v>
      </c>
      <c r="H62" s="8">
        <v>3.75</v>
      </c>
    </row>
    <row r="63" spans="1:8" ht="15.75" thickBot="1" x14ac:dyDescent="0.3">
      <c r="A63" s="7" t="s">
        <v>169</v>
      </c>
      <c r="B63" s="5">
        <v>62</v>
      </c>
      <c r="C63" s="6" t="s">
        <v>168</v>
      </c>
      <c r="D63" s="8">
        <v>1</v>
      </c>
      <c r="E63" s="8">
        <v>1</v>
      </c>
      <c r="F63" s="8">
        <v>1</v>
      </c>
      <c r="G63" s="8">
        <v>1</v>
      </c>
      <c r="H63" s="8">
        <v>1</v>
      </c>
    </row>
    <row r="64" spans="1:8" ht="15.75" thickBot="1" x14ac:dyDescent="0.3">
      <c r="A64" s="7" t="s">
        <v>171</v>
      </c>
      <c r="B64" s="5">
        <v>63</v>
      </c>
      <c r="C64" s="6" t="s">
        <v>170</v>
      </c>
      <c r="D64" s="8">
        <v>5</v>
      </c>
      <c r="E64" s="8">
        <v>5</v>
      </c>
      <c r="F64" s="8">
        <v>2</v>
      </c>
      <c r="G64" s="8">
        <v>5</v>
      </c>
      <c r="H64" s="8">
        <v>4.25</v>
      </c>
    </row>
    <row r="65" spans="1:8" ht="15.75" thickBot="1" x14ac:dyDescent="0.3">
      <c r="A65" s="7" t="s">
        <v>173</v>
      </c>
      <c r="B65" s="5">
        <v>64</v>
      </c>
      <c r="C65" s="6" t="s">
        <v>172</v>
      </c>
      <c r="D65" s="8">
        <v>3</v>
      </c>
      <c r="E65" s="8">
        <v>3</v>
      </c>
      <c r="F65" s="8">
        <v>1</v>
      </c>
      <c r="G65" s="8">
        <v>4</v>
      </c>
      <c r="H65" s="8">
        <v>2.75</v>
      </c>
    </row>
    <row r="66" spans="1:8" ht="15.75" thickBot="1" x14ac:dyDescent="0.3">
      <c r="A66" s="7" t="s">
        <v>175</v>
      </c>
      <c r="B66" s="5">
        <v>65</v>
      </c>
      <c r="C66" s="6" t="s">
        <v>174</v>
      </c>
      <c r="D66" s="8">
        <v>1</v>
      </c>
      <c r="E66" s="8">
        <v>1</v>
      </c>
      <c r="F66" s="8">
        <v>2</v>
      </c>
      <c r="G66" s="8">
        <v>4</v>
      </c>
      <c r="H66" s="8">
        <v>2</v>
      </c>
    </row>
    <row r="67" spans="1:8" ht="15.75" thickBot="1" x14ac:dyDescent="0.3">
      <c r="A67" s="7" t="s">
        <v>177</v>
      </c>
      <c r="B67" s="5">
        <v>66</v>
      </c>
      <c r="C67" s="6" t="s">
        <v>176</v>
      </c>
      <c r="D67" s="8">
        <v>5</v>
      </c>
      <c r="E67" s="8">
        <v>5</v>
      </c>
      <c r="F67" s="8">
        <v>5</v>
      </c>
      <c r="G67" s="8">
        <v>5</v>
      </c>
      <c r="H67" s="8">
        <v>5</v>
      </c>
    </row>
    <row r="68" spans="1:8" ht="15.75" thickBot="1" x14ac:dyDescent="0.3">
      <c r="A68" s="7" t="s">
        <v>179</v>
      </c>
      <c r="B68" s="5">
        <v>67</v>
      </c>
      <c r="C68" s="6" t="s">
        <v>178</v>
      </c>
      <c r="D68" s="8">
        <v>5</v>
      </c>
      <c r="E68" s="8">
        <v>3</v>
      </c>
      <c r="F68" s="8">
        <v>5</v>
      </c>
      <c r="G68" s="8">
        <v>4</v>
      </c>
      <c r="H68" s="8">
        <v>4.25</v>
      </c>
    </row>
    <row r="69" spans="1:8" ht="15.75" thickBot="1" x14ac:dyDescent="0.3">
      <c r="A69" s="7" t="s">
        <v>181</v>
      </c>
      <c r="B69" s="5">
        <v>68</v>
      </c>
      <c r="C69" s="6" t="s">
        <v>180</v>
      </c>
      <c r="D69" s="8">
        <v>2</v>
      </c>
      <c r="E69" s="8">
        <v>5</v>
      </c>
      <c r="F69" s="8">
        <v>3</v>
      </c>
      <c r="G69" s="8">
        <v>5</v>
      </c>
      <c r="H69" s="8">
        <v>3.75</v>
      </c>
    </row>
    <row r="70" spans="1:8" ht="15.75" thickBot="1" x14ac:dyDescent="0.3">
      <c r="A70" s="7" t="s">
        <v>183</v>
      </c>
      <c r="B70" s="5">
        <v>69</v>
      </c>
      <c r="C70" s="6" t="s">
        <v>182</v>
      </c>
      <c r="D70" s="8">
        <v>2</v>
      </c>
      <c r="E70" s="8">
        <v>3</v>
      </c>
      <c r="F70" s="8">
        <v>3</v>
      </c>
      <c r="G70" s="8">
        <v>4</v>
      </c>
      <c r="H70" s="8">
        <v>3</v>
      </c>
    </row>
    <row r="71" spans="1:8" ht="15.75" thickBot="1" x14ac:dyDescent="0.3">
      <c r="A71" s="7" t="s">
        <v>185</v>
      </c>
      <c r="B71" s="5">
        <v>70</v>
      </c>
      <c r="C71" s="6" t="s">
        <v>184</v>
      </c>
      <c r="D71" s="8">
        <v>5</v>
      </c>
      <c r="E71" s="8">
        <v>1</v>
      </c>
      <c r="F71" s="8">
        <v>3</v>
      </c>
      <c r="G71" s="8">
        <v>3</v>
      </c>
      <c r="H71" s="8">
        <v>3</v>
      </c>
    </row>
    <row r="72" spans="1:8" ht="15.75" thickBot="1" x14ac:dyDescent="0.3">
      <c r="A72" s="7" t="s">
        <v>187</v>
      </c>
      <c r="B72" s="5">
        <v>71</v>
      </c>
      <c r="C72" s="6" t="s">
        <v>186</v>
      </c>
      <c r="D72" s="8">
        <v>4</v>
      </c>
      <c r="E72" s="8">
        <v>1</v>
      </c>
      <c r="F72" s="8">
        <v>2</v>
      </c>
      <c r="G72" s="8">
        <v>1</v>
      </c>
      <c r="H72" s="8">
        <v>2</v>
      </c>
    </row>
    <row r="73" spans="1:8" ht="15.75" thickBot="1" x14ac:dyDescent="0.3">
      <c r="A73" s="7" t="s">
        <v>189</v>
      </c>
      <c r="B73" s="5">
        <v>72</v>
      </c>
      <c r="C73" s="6" t="s">
        <v>188</v>
      </c>
      <c r="D73" s="8">
        <v>4</v>
      </c>
      <c r="E73" s="8">
        <v>3</v>
      </c>
      <c r="F73" s="8">
        <v>2</v>
      </c>
      <c r="G73" s="8">
        <v>3</v>
      </c>
      <c r="H73" s="8">
        <v>3</v>
      </c>
    </row>
    <row r="74" spans="1:8" ht="15.75" thickBot="1" x14ac:dyDescent="0.3">
      <c r="A74" s="7" t="s">
        <v>191</v>
      </c>
      <c r="B74" s="5">
        <v>73</v>
      </c>
      <c r="C74" s="6" t="s">
        <v>190</v>
      </c>
      <c r="D74" s="8">
        <v>2</v>
      </c>
      <c r="E74" s="8">
        <v>5</v>
      </c>
      <c r="F74" s="8">
        <v>4</v>
      </c>
      <c r="G74" s="8">
        <v>2</v>
      </c>
      <c r="H74" s="8">
        <v>3.25</v>
      </c>
    </row>
    <row r="75" spans="1:8" ht="15.75" thickBot="1" x14ac:dyDescent="0.3">
      <c r="A75" s="7" t="s">
        <v>193</v>
      </c>
      <c r="B75" s="5">
        <v>74</v>
      </c>
      <c r="C75" s="6" t="s">
        <v>192</v>
      </c>
      <c r="D75" s="8">
        <v>1</v>
      </c>
      <c r="E75" s="8">
        <v>4</v>
      </c>
      <c r="F75" s="8">
        <v>5</v>
      </c>
      <c r="G75" s="8">
        <v>3</v>
      </c>
      <c r="H75" s="8">
        <v>3.25</v>
      </c>
    </row>
    <row r="76" spans="1:8" ht="15.75" thickBot="1" x14ac:dyDescent="0.3">
      <c r="A76" s="7" t="s">
        <v>195</v>
      </c>
      <c r="B76" s="5">
        <v>75</v>
      </c>
      <c r="C76" s="6" t="s">
        <v>194</v>
      </c>
      <c r="D76" s="8">
        <v>2</v>
      </c>
      <c r="E76" s="8">
        <v>1</v>
      </c>
      <c r="F76" s="8">
        <v>2</v>
      </c>
      <c r="G76" s="8">
        <v>2</v>
      </c>
      <c r="H76" s="8">
        <v>1.75</v>
      </c>
    </row>
    <row r="77" spans="1:8" ht="15.75" thickBot="1" x14ac:dyDescent="0.3">
      <c r="A77" s="7" t="s">
        <v>197</v>
      </c>
      <c r="B77" s="5">
        <v>76</v>
      </c>
      <c r="C77" s="6" t="s">
        <v>196</v>
      </c>
      <c r="D77" s="8">
        <v>2</v>
      </c>
      <c r="E77" s="8">
        <v>1</v>
      </c>
      <c r="F77" s="8">
        <v>5</v>
      </c>
      <c r="G77" s="8">
        <v>1</v>
      </c>
      <c r="H77" s="8">
        <v>2.25</v>
      </c>
    </row>
    <row r="78" spans="1:8" ht="15.75" thickBot="1" x14ac:dyDescent="0.3">
      <c r="A78" s="7" t="s">
        <v>199</v>
      </c>
      <c r="B78" s="5">
        <v>77</v>
      </c>
      <c r="C78" s="6" t="s">
        <v>198</v>
      </c>
      <c r="D78" s="8">
        <v>1</v>
      </c>
      <c r="E78" s="8">
        <v>1</v>
      </c>
      <c r="F78" s="8">
        <v>2</v>
      </c>
      <c r="G78" s="8">
        <v>1</v>
      </c>
      <c r="H78" s="8">
        <v>1.25</v>
      </c>
    </row>
    <row r="79" spans="1:8" ht="15.75" thickBot="1" x14ac:dyDescent="0.3">
      <c r="A79" s="7" t="s">
        <v>201</v>
      </c>
      <c r="B79" s="5">
        <v>78</v>
      </c>
      <c r="C79" s="6" t="s">
        <v>200</v>
      </c>
      <c r="D79" s="8">
        <v>3</v>
      </c>
      <c r="E79" s="8">
        <v>3</v>
      </c>
      <c r="F79" s="8">
        <v>2</v>
      </c>
      <c r="G79" s="8">
        <v>3</v>
      </c>
      <c r="H79" s="8">
        <v>2.75</v>
      </c>
    </row>
    <row r="80" spans="1:8" ht="15.75" thickBot="1" x14ac:dyDescent="0.3">
      <c r="A80" s="7" t="s">
        <v>203</v>
      </c>
      <c r="B80" s="5">
        <v>79</v>
      </c>
      <c r="C80" s="6" t="s">
        <v>202</v>
      </c>
      <c r="D80" s="8">
        <v>2</v>
      </c>
      <c r="E80" s="8">
        <v>2</v>
      </c>
      <c r="F80" s="8">
        <v>2</v>
      </c>
      <c r="G80" s="8">
        <v>3</v>
      </c>
      <c r="H80" s="8">
        <v>2.25</v>
      </c>
    </row>
    <row r="81" spans="1:8" ht="15.75" thickBot="1" x14ac:dyDescent="0.3">
      <c r="A81" s="7" t="s">
        <v>205</v>
      </c>
      <c r="B81" s="5">
        <v>80</v>
      </c>
      <c r="C81" s="6" t="s">
        <v>204</v>
      </c>
      <c r="D81" s="8">
        <v>5</v>
      </c>
      <c r="E81" s="8">
        <v>2</v>
      </c>
      <c r="F81" s="8">
        <v>1</v>
      </c>
      <c r="G81" s="8">
        <v>4</v>
      </c>
      <c r="H81" s="8">
        <v>3</v>
      </c>
    </row>
    <row r="82" spans="1:8" ht="15.75" thickBot="1" x14ac:dyDescent="0.3">
      <c r="A82" s="7" t="s">
        <v>207</v>
      </c>
      <c r="B82" s="5">
        <v>81</v>
      </c>
      <c r="C82" s="6" t="s">
        <v>206</v>
      </c>
      <c r="D82" s="8">
        <v>5</v>
      </c>
      <c r="E82" s="8">
        <v>2</v>
      </c>
      <c r="F82" s="8">
        <v>2</v>
      </c>
      <c r="G82" s="8">
        <v>3</v>
      </c>
      <c r="H82" s="8">
        <v>3</v>
      </c>
    </row>
    <row r="83" spans="1:8" ht="15.75" thickBot="1" x14ac:dyDescent="0.3">
      <c r="A83" s="7" t="s">
        <v>209</v>
      </c>
      <c r="B83" s="5">
        <v>82</v>
      </c>
      <c r="C83" s="6" t="s">
        <v>208</v>
      </c>
      <c r="D83" s="8">
        <v>5</v>
      </c>
      <c r="E83" s="8">
        <v>1</v>
      </c>
      <c r="F83" s="8">
        <v>1</v>
      </c>
      <c r="G83" s="8">
        <v>2</v>
      </c>
      <c r="H83" s="8">
        <v>2.25</v>
      </c>
    </row>
    <row r="84" spans="1:8" ht="15.75" thickBot="1" x14ac:dyDescent="0.3">
      <c r="A84" s="7" t="s">
        <v>211</v>
      </c>
      <c r="B84" s="5">
        <v>83</v>
      </c>
      <c r="C84" s="6" t="s">
        <v>210</v>
      </c>
      <c r="D84" s="8">
        <v>3</v>
      </c>
      <c r="E84" s="8">
        <v>1</v>
      </c>
      <c r="F84" s="8">
        <v>5</v>
      </c>
      <c r="G84" s="8">
        <v>5</v>
      </c>
      <c r="H84" s="8">
        <v>3.5</v>
      </c>
    </row>
    <row r="85" spans="1:8" ht="15.75" thickBot="1" x14ac:dyDescent="0.3">
      <c r="A85" s="7" t="s">
        <v>213</v>
      </c>
      <c r="B85" s="5">
        <v>84</v>
      </c>
      <c r="C85" s="6" t="s">
        <v>212</v>
      </c>
      <c r="D85" s="8">
        <v>5</v>
      </c>
      <c r="E85" s="8">
        <v>4</v>
      </c>
      <c r="F85" s="8">
        <v>3</v>
      </c>
      <c r="G85" s="8">
        <v>5</v>
      </c>
      <c r="H85" s="8">
        <v>4.25</v>
      </c>
    </row>
    <row r="86" spans="1:8" ht="15.75" thickBot="1" x14ac:dyDescent="0.3">
      <c r="A86" s="7" t="s">
        <v>215</v>
      </c>
      <c r="B86" s="5">
        <v>85</v>
      </c>
      <c r="C86" s="6" t="s">
        <v>214</v>
      </c>
      <c r="D86" s="8">
        <v>5</v>
      </c>
      <c r="E86" s="8">
        <v>2</v>
      </c>
      <c r="F86" s="8">
        <v>2</v>
      </c>
      <c r="G86" s="8">
        <v>3</v>
      </c>
      <c r="H86" s="8">
        <v>3</v>
      </c>
    </row>
    <row r="87" spans="1:8" ht="15.75" thickBot="1" x14ac:dyDescent="0.3">
      <c r="A87" s="7" t="s">
        <v>217</v>
      </c>
      <c r="B87" s="5">
        <v>86</v>
      </c>
      <c r="C87" s="6" t="s">
        <v>216</v>
      </c>
      <c r="D87" s="8">
        <v>1</v>
      </c>
      <c r="E87" s="8">
        <v>4</v>
      </c>
      <c r="F87" s="8">
        <v>2</v>
      </c>
      <c r="G87" s="8">
        <v>2</v>
      </c>
      <c r="H87" s="8">
        <v>2.25</v>
      </c>
    </row>
    <row r="88" spans="1:8" ht="15.75" thickBot="1" x14ac:dyDescent="0.3">
      <c r="A88" s="7" t="s">
        <v>219</v>
      </c>
      <c r="B88" s="5">
        <v>87</v>
      </c>
      <c r="C88" s="6" t="s">
        <v>218</v>
      </c>
      <c r="D88" s="8">
        <v>3</v>
      </c>
      <c r="E88" s="8">
        <v>3</v>
      </c>
      <c r="F88" s="8">
        <v>3</v>
      </c>
      <c r="G88" s="8">
        <v>2</v>
      </c>
      <c r="H88" s="8">
        <v>2.75</v>
      </c>
    </row>
    <row r="89" spans="1:8" ht="15.75" thickBot="1" x14ac:dyDescent="0.3">
      <c r="A89" s="7" t="s">
        <v>221</v>
      </c>
      <c r="B89" s="5">
        <v>88</v>
      </c>
      <c r="C89" s="6" t="s">
        <v>220</v>
      </c>
      <c r="D89" s="8">
        <v>2</v>
      </c>
      <c r="E89" s="8">
        <v>5</v>
      </c>
      <c r="F89" s="8">
        <v>2</v>
      </c>
      <c r="G89" s="8">
        <v>3</v>
      </c>
      <c r="H89" s="8">
        <v>3</v>
      </c>
    </row>
    <row r="90" spans="1:8" ht="15.75" thickBot="1" x14ac:dyDescent="0.3">
      <c r="A90" s="7" t="s">
        <v>223</v>
      </c>
      <c r="B90" s="5">
        <v>89</v>
      </c>
      <c r="C90" s="6" t="s">
        <v>222</v>
      </c>
      <c r="D90" s="8">
        <v>1</v>
      </c>
      <c r="E90" s="8">
        <v>2</v>
      </c>
      <c r="F90" s="8">
        <v>2</v>
      </c>
      <c r="G90" s="8">
        <v>4</v>
      </c>
      <c r="H90" s="8">
        <v>2.25</v>
      </c>
    </row>
    <row r="91" spans="1:8" ht="15.75" thickBot="1" x14ac:dyDescent="0.3">
      <c r="A91" s="7" t="s">
        <v>225</v>
      </c>
      <c r="B91" s="5">
        <v>90</v>
      </c>
      <c r="C91" s="6" t="s">
        <v>224</v>
      </c>
      <c r="D91" s="8">
        <v>5</v>
      </c>
      <c r="E91" s="8">
        <v>3</v>
      </c>
      <c r="F91" s="8">
        <v>1</v>
      </c>
      <c r="G91" s="8">
        <v>4</v>
      </c>
      <c r="H91" s="8">
        <v>3.25</v>
      </c>
    </row>
    <row r="92" spans="1:8" ht="15.75" thickBot="1" x14ac:dyDescent="0.3">
      <c r="A92" s="7" t="s">
        <v>227</v>
      </c>
      <c r="B92" s="5">
        <v>91</v>
      </c>
      <c r="C92" s="6" t="s">
        <v>226</v>
      </c>
      <c r="D92" s="8">
        <v>4</v>
      </c>
      <c r="E92" s="8">
        <v>1</v>
      </c>
      <c r="F92" s="8">
        <v>3</v>
      </c>
      <c r="G92" s="8">
        <v>1</v>
      </c>
      <c r="H92" s="8">
        <v>2.25</v>
      </c>
    </row>
    <row r="93" spans="1:8" ht="15.75" thickBot="1" x14ac:dyDescent="0.3">
      <c r="A93" s="7" t="s">
        <v>229</v>
      </c>
      <c r="B93" s="5">
        <v>92</v>
      </c>
      <c r="C93" s="6" t="s">
        <v>228</v>
      </c>
      <c r="D93" s="8">
        <v>4</v>
      </c>
      <c r="E93" s="8">
        <v>3</v>
      </c>
      <c r="F93" s="8">
        <v>2</v>
      </c>
      <c r="G93" s="8">
        <v>1</v>
      </c>
      <c r="H93" s="8">
        <v>2.5</v>
      </c>
    </row>
    <row r="94" spans="1:8" ht="15.75" thickBot="1" x14ac:dyDescent="0.3">
      <c r="A94" s="7" t="s">
        <v>231</v>
      </c>
      <c r="B94" s="5">
        <v>93</v>
      </c>
      <c r="C94" s="6" t="s">
        <v>230</v>
      </c>
      <c r="D94" s="8">
        <v>5</v>
      </c>
      <c r="E94" s="8">
        <v>4</v>
      </c>
      <c r="F94" s="8">
        <v>2</v>
      </c>
      <c r="G94" s="8">
        <v>3</v>
      </c>
      <c r="H94" s="8">
        <v>3.5</v>
      </c>
    </row>
    <row r="95" spans="1:8" ht="15.75" thickBot="1" x14ac:dyDescent="0.3">
      <c r="A95" s="7" t="s">
        <v>233</v>
      </c>
      <c r="B95" s="5">
        <v>94</v>
      </c>
      <c r="C95" s="6" t="s">
        <v>232</v>
      </c>
      <c r="D95" s="8">
        <v>4</v>
      </c>
      <c r="E95" s="8">
        <v>4</v>
      </c>
      <c r="F95" s="8">
        <v>4</v>
      </c>
      <c r="G95" s="8">
        <v>2</v>
      </c>
      <c r="H95" s="8">
        <v>3.5</v>
      </c>
    </row>
    <row r="96" spans="1:8" ht="15.75" thickBot="1" x14ac:dyDescent="0.3">
      <c r="A96" s="7" t="s">
        <v>235</v>
      </c>
      <c r="B96" s="5">
        <v>95</v>
      </c>
      <c r="C96" s="6" t="s">
        <v>234</v>
      </c>
      <c r="D96" s="8">
        <v>2</v>
      </c>
      <c r="E96" s="8">
        <v>1</v>
      </c>
      <c r="F96" s="8">
        <v>1</v>
      </c>
      <c r="G96" s="8">
        <v>3</v>
      </c>
      <c r="H96" s="8">
        <v>1.75</v>
      </c>
    </row>
    <row r="97" spans="1:8" ht="15.75" thickBot="1" x14ac:dyDescent="0.3">
      <c r="A97" s="7" t="s">
        <v>236</v>
      </c>
      <c r="B97" s="5">
        <v>96</v>
      </c>
      <c r="C97" s="6" t="s">
        <v>14</v>
      </c>
      <c r="D97" s="8">
        <v>5</v>
      </c>
      <c r="E97" s="8">
        <v>3</v>
      </c>
      <c r="F97" s="8">
        <v>4</v>
      </c>
      <c r="G97" s="8">
        <v>4</v>
      </c>
      <c r="H97" s="8">
        <v>4</v>
      </c>
    </row>
    <row r="98" spans="1:8" ht="15.75" thickBot="1" x14ac:dyDescent="0.3">
      <c r="A98" s="7" t="s">
        <v>237</v>
      </c>
      <c r="B98" s="5">
        <v>97</v>
      </c>
      <c r="C98" s="6" t="s">
        <v>19</v>
      </c>
      <c r="D98" s="8">
        <v>4</v>
      </c>
      <c r="E98" s="8">
        <v>4</v>
      </c>
      <c r="F98" s="8">
        <v>3</v>
      </c>
      <c r="G98" s="8">
        <v>5</v>
      </c>
      <c r="H98" s="8">
        <v>4</v>
      </c>
    </row>
    <row r="99" spans="1:8" ht="15.75" thickBot="1" x14ac:dyDescent="0.3">
      <c r="A99" s="7" t="s">
        <v>238</v>
      </c>
      <c r="B99" s="5">
        <v>98</v>
      </c>
      <c r="C99" s="6" t="s">
        <v>24</v>
      </c>
      <c r="D99" s="8">
        <v>4</v>
      </c>
      <c r="E99" s="8">
        <v>2</v>
      </c>
      <c r="F99" s="8">
        <v>1</v>
      </c>
      <c r="G99" s="8">
        <v>4</v>
      </c>
      <c r="H99" s="8">
        <v>2.75</v>
      </c>
    </row>
    <row r="100" spans="1:8" ht="15.75" thickBot="1" x14ac:dyDescent="0.3">
      <c r="A100" s="7" t="s">
        <v>239</v>
      </c>
      <c r="B100" s="5">
        <v>99</v>
      </c>
      <c r="C100" s="6" t="s">
        <v>29</v>
      </c>
      <c r="D100" s="8">
        <v>3</v>
      </c>
      <c r="E100" s="8">
        <v>1</v>
      </c>
      <c r="F100" s="8">
        <v>5</v>
      </c>
      <c r="G100" s="8">
        <v>3</v>
      </c>
      <c r="H100" s="8">
        <v>3</v>
      </c>
    </row>
    <row r="101" spans="1:8" ht="15.75" thickBot="1" x14ac:dyDescent="0.3">
      <c r="A101" s="7" t="s">
        <v>240</v>
      </c>
      <c r="B101" s="5">
        <v>100</v>
      </c>
      <c r="C101" s="6" t="s">
        <v>32</v>
      </c>
      <c r="D101" s="8">
        <v>4</v>
      </c>
      <c r="E101" s="8">
        <v>4</v>
      </c>
      <c r="F101" s="8">
        <v>4</v>
      </c>
      <c r="G101" s="8">
        <v>1</v>
      </c>
      <c r="H101" s="8">
        <v>3.25</v>
      </c>
    </row>
    <row r="102" spans="1:8" ht="15.75" thickBot="1" x14ac:dyDescent="0.3">
      <c r="A102" s="7" t="s">
        <v>241</v>
      </c>
      <c r="B102" s="5">
        <v>101</v>
      </c>
      <c r="C102" s="6" t="s">
        <v>36</v>
      </c>
      <c r="D102" s="8">
        <v>3</v>
      </c>
      <c r="E102" s="8">
        <v>2</v>
      </c>
      <c r="F102" s="8">
        <v>1</v>
      </c>
      <c r="G102" s="8">
        <v>1</v>
      </c>
      <c r="H102" s="8">
        <v>1.75</v>
      </c>
    </row>
    <row r="103" spans="1:8" ht="15.75" thickBot="1" x14ac:dyDescent="0.3">
      <c r="A103" s="7" t="s">
        <v>242</v>
      </c>
      <c r="B103" s="5">
        <v>102</v>
      </c>
      <c r="C103" s="6" t="s">
        <v>38</v>
      </c>
      <c r="D103" s="8">
        <v>3</v>
      </c>
      <c r="E103" s="8">
        <v>5</v>
      </c>
      <c r="F103" s="8">
        <v>1</v>
      </c>
      <c r="G103" s="8">
        <v>3</v>
      </c>
      <c r="H103" s="8">
        <v>3</v>
      </c>
    </row>
    <row r="104" spans="1:8" ht="15.75" thickBot="1" x14ac:dyDescent="0.3">
      <c r="A104" s="7" t="s">
        <v>243</v>
      </c>
      <c r="B104" s="5">
        <v>103</v>
      </c>
      <c r="C104" s="6" t="s">
        <v>41</v>
      </c>
      <c r="D104" s="8">
        <v>4</v>
      </c>
      <c r="E104" s="8">
        <v>2</v>
      </c>
      <c r="F104" s="8">
        <v>4</v>
      </c>
      <c r="G104" s="8">
        <v>3</v>
      </c>
      <c r="H104" s="8">
        <v>3.25</v>
      </c>
    </row>
    <row r="105" spans="1:8" ht="15.75" thickBot="1" x14ac:dyDescent="0.3">
      <c r="A105" s="7" t="s">
        <v>244</v>
      </c>
      <c r="B105" s="5">
        <v>104</v>
      </c>
      <c r="C105" s="6" t="s">
        <v>43</v>
      </c>
      <c r="D105" s="8">
        <v>2</v>
      </c>
      <c r="E105" s="8">
        <v>2</v>
      </c>
      <c r="F105" s="8">
        <v>2</v>
      </c>
      <c r="G105" s="8">
        <v>5</v>
      </c>
      <c r="H105" s="8">
        <v>2.75</v>
      </c>
    </row>
    <row r="106" spans="1:8" ht="15.75" thickBot="1" x14ac:dyDescent="0.3">
      <c r="A106" s="7" t="s">
        <v>245</v>
      </c>
      <c r="B106" s="5">
        <v>105</v>
      </c>
      <c r="C106" s="6" t="s">
        <v>46</v>
      </c>
      <c r="D106" s="8">
        <v>5</v>
      </c>
      <c r="E106" s="8">
        <v>4</v>
      </c>
      <c r="F106" s="8">
        <v>3</v>
      </c>
      <c r="G106" s="8">
        <v>1</v>
      </c>
      <c r="H106" s="8">
        <v>3.25</v>
      </c>
    </row>
    <row r="107" spans="1:8" ht="15.75" thickBot="1" x14ac:dyDescent="0.3">
      <c r="A107" s="7" t="s">
        <v>246</v>
      </c>
      <c r="B107" s="5">
        <v>106</v>
      </c>
      <c r="C107" s="6" t="s">
        <v>48</v>
      </c>
      <c r="D107" s="8">
        <v>4</v>
      </c>
      <c r="E107" s="8">
        <v>3</v>
      </c>
      <c r="F107" s="8">
        <v>2</v>
      </c>
      <c r="G107" s="8">
        <v>2</v>
      </c>
      <c r="H107" s="8">
        <v>2.75</v>
      </c>
    </row>
    <row r="108" spans="1:8" ht="15.75" thickBot="1" x14ac:dyDescent="0.3">
      <c r="A108" s="7" t="s">
        <v>247</v>
      </c>
      <c r="B108" s="5">
        <v>107</v>
      </c>
      <c r="C108" s="6" t="s">
        <v>50</v>
      </c>
      <c r="D108" s="8">
        <v>1</v>
      </c>
      <c r="E108" s="8">
        <v>1</v>
      </c>
      <c r="F108" s="8">
        <v>2</v>
      </c>
      <c r="G108" s="8">
        <v>1</v>
      </c>
      <c r="H108" s="8">
        <v>1.25</v>
      </c>
    </row>
    <row r="109" spans="1:8" ht="15.75" thickBot="1" x14ac:dyDescent="0.3">
      <c r="A109" s="7" t="s">
        <v>248</v>
      </c>
      <c r="B109" s="5">
        <v>108</v>
      </c>
      <c r="C109" s="6" t="s">
        <v>53</v>
      </c>
      <c r="D109" s="8">
        <v>2</v>
      </c>
      <c r="E109" s="8">
        <v>5</v>
      </c>
      <c r="F109" s="8">
        <v>5</v>
      </c>
      <c r="G109" s="8">
        <v>2</v>
      </c>
      <c r="H109" s="8">
        <v>3.5</v>
      </c>
    </row>
    <row r="110" spans="1:8" ht="15.75" thickBot="1" x14ac:dyDescent="0.3">
      <c r="A110" s="7" t="s">
        <v>249</v>
      </c>
      <c r="B110" s="5">
        <v>109</v>
      </c>
      <c r="C110" s="6" t="s">
        <v>57</v>
      </c>
      <c r="D110" s="8">
        <v>1</v>
      </c>
      <c r="E110" s="8">
        <v>5</v>
      </c>
      <c r="F110" s="8">
        <v>4</v>
      </c>
      <c r="G110" s="8">
        <v>5</v>
      </c>
      <c r="H110" s="8">
        <v>3.75</v>
      </c>
    </row>
    <row r="111" spans="1:8" ht="15.75" thickBot="1" x14ac:dyDescent="0.3">
      <c r="A111" s="7" t="s">
        <v>250</v>
      </c>
      <c r="B111" s="5">
        <v>110</v>
      </c>
      <c r="C111" s="6" t="s">
        <v>60</v>
      </c>
      <c r="D111" s="8">
        <v>2</v>
      </c>
      <c r="E111" s="8">
        <v>2</v>
      </c>
      <c r="F111" s="8">
        <v>4</v>
      </c>
      <c r="G111" s="8">
        <v>3</v>
      </c>
      <c r="H111" s="8">
        <v>2.75</v>
      </c>
    </row>
    <row r="112" spans="1:8" ht="15.75" thickBot="1" x14ac:dyDescent="0.3">
      <c r="A112" s="7" t="s">
        <v>251</v>
      </c>
      <c r="B112" s="5">
        <v>111</v>
      </c>
      <c r="C112" s="6" t="s">
        <v>64</v>
      </c>
      <c r="D112" s="8">
        <v>2</v>
      </c>
      <c r="E112" s="8">
        <v>3</v>
      </c>
      <c r="F112" s="8">
        <v>1</v>
      </c>
      <c r="G112" s="8">
        <v>4</v>
      </c>
      <c r="H112" s="8">
        <v>2.5</v>
      </c>
    </row>
    <row r="113" spans="1:8" ht="15.75" thickBot="1" x14ac:dyDescent="0.3">
      <c r="A113" s="7" t="s">
        <v>252</v>
      </c>
      <c r="B113" s="5">
        <v>112</v>
      </c>
      <c r="C113" s="6" t="s">
        <v>67</v>
      </c>
      <c r="D113" s="8">
        <v>2</v>
      </c>
      <c r="E113" s="8">
        <v>1</v>
      </c>
      <c r="F113" s="8">
        <v>5</v>
      </c>
      <c r="G113" s="8">
        <v>5</v>
      </c>
      <c r="H113" s="8">
        <v>3.25</v>
      </c>
    </row>
    <row r="114" spans="1:8" ht="15.75" thickBot="1" x14ac:dyDescent="0.3">
      <c r="A114" s="7" t="s">
        <v>253</v>
      </c>
      <c r="B114" s="5">
        <v>113</v>
      </c>
      <c r="C114" s="6" t="s">
        <v>69</v>
      </c>
      <c r="D114" s="8">
        <v>5</v>
      </c>
      <c r="E114" s="8">
        <v>5</v>
      </c>
      <c r="F114" s="8">
        <v>4</v>
      </c>
      <c r="G114" s="8">
        <v>3</v>
      </c>
      <c r="H114" s="8">
        <v>4.25</v>
      </c>
    </row>
    <row r="115" spans="1:8" ht="15.75" thickBot="1" x14ac:dyDescent="0.3">
      <c r="A115" s="7" t="s">
        <v>254</v>
      </c>
      <c r="B115" s="5">
        <v>114</v>
      </c>
      <c r="C115" s="6" t="s">
        <v>71</v>
      </c>
      <c r="D115" s="8">
        <v>3</v>
      </c>
      <c r="E115" s="8">
        <v>4</v>
      </c>
      <c r="F115" s="8">
        <v>5</v>
      </c>
      <c r="G115" s="8">
        <v>3</v>
      </c>
      <c r="H115" s="8">
        <v>3.75</v>
      </c>
    </row>
    <row r="116" spans="1:8" ht="15.75" thickBot="1" x14ac:dyDescent="0.3">
      <c r="A116" s="7" t="s">
        <v>255</v>
      </c>
      <c r="B116" s="5">
        <v>115</v>
      </c>
      <c r="C116" s="6" t="s">
        <v>73</v>
      </c>
      <c r="D116" s="8">
        <v>5</v>
      </c>
      <c r="E116" s="8">
        <v>5</v>
      </c>
      <c r="F116" s="8">
        <v>5</v>
      </c>
      <c r="G116" s="8">
        <v>5</v>
      </c>
      <c r="H116" s="8">
        <v>5</v>
      </c>
    </row>
    <row r="117" spans="1:8" ht="15.75" thickBot="1" x14ac:dyDescent="0.3">
      <c r="A117" s="7" t="s">
        <v>256</v>
      </c>
      <c r="B117" s="5">
        <v>116</v>
      </c>
      <c r="C117" s="6" t="s">
        <v>75</v>
      </c>
      <c r="D117" s="8">
        <v>1</v>
      </c>
      <c r="E117" s="8">
        <v>1</v>
      </c>
      <c r="F117" s="8">
        <v>2</v>
      </c>
      <c r="G117" s="8">
        <v>4</v>
      </c>
      <c r="H117" s="8">
        <v>2</v>
      </c>
    </row>
    <row r="118" spans="1:8" ht="15.75" thickBot="1" x14ac:dyDescent="0.3">
      <c r="A118" s="7" t="s">
        <v>257</v>
      </c>
      <c r="B118" s="5">
        <v>117</v>
      </c>
      <c r="C118" s="6" t="s">
        <v>77</v>
      </c>
      <c r="D118" s="8">
        <v>3</v>
      </c>
      <c r="E118" s="8">
        <v>1</v>
      </c>
      <c r="F118" s="8">
        <v>1</v>
      </c>
      <c r="G118" s="8">
        <v>5</v>
      </c>
      <c r="H118" s="8">
        <v>2.5</v>
      </c>
    </row>
    <row r="119" spans="1:8" ht="15.75" thickBot="1" x14ac:dyDescent="0.3">
      <c r="A119" s="7" t="s">
        <v>258</v>
      </c>
      <c r="B119" s="5">
        <v>118</v>
      </c>
      <c r="C119" s="6" t="s">
        <v>81</v>
      </c>
      <c r="D119" s="8">
        <v>4</v>
      </c>
      <c r="E119" s="8">
        <v>5</v>
      </c>
      <c r="F119" s="8">
        <v>5</v>
      </c>
      <c r="G119" s="8">
        <v>2</v>
      </c>
      <c r="H119" s="8">
        <v>4</v>
      </c>
    </row>
    <row r="120" spans="1:8" ht="15.75" thickBot="1" x14ac:dyDescent="0.3">
      <c r="A120" s="7" t="s">
        <v>259</v>
      </c>
      <c r="B120" s="5">
        <v>119</v>
      </c>
      <c r="C120" s="6" t="s">
        <v>83</v>
      </c>
      <c r="D120" s="8">
        <v>3</v>
      </c>
      <c r="E120" s="8">
        <v>3</v>
      </c>
      <c r="F120" s="8">
        <v>5</v>
      </c>
      <c r="G120" s="8">
        <v>4</v>
      </c>
      <c r="H120" s="8">
        <v>3.75</v>
      </c>
    </row>
    <row r="121" spans="1:8" ht="15.75" thickBot="1" x14ac:dyDescent="0.3">
      <c r="A121" s="7" t="s">
        <v>260</v>
      </c>
      <c r="B121" s="5">
        <v>120</v>
      </c>
      <c r="C121" s="6" t="s">
        <v>85</v>
      </c>
      <c r="D121" s="8">
        <v>5</v>
      </c>
      <c r="E121" s="8">
        <v>4</v>
      </c>
      <c r="F121" s="8">
        <v>1</v>
      </c>
      <c r="G121" s="8">
        <v>5</v>
      </c>
      <c r="H121" s="8">
        <v>3.75</v>
      </c>
    </row>
    <row r="122" spans="1:8" ht="15.75" thickBot="1" x14ac:dyDescent="0.3">
      <c r="A122" s="7" t="s">
        <v>261</v>
      </c>
      <c r="B122" s="5">
        <v>121</v>
      </c>
      <c r="C122" s="6" t="s">
        <v>87</v>
      </c>
      <c r="D122" s="8">
        <v>3</v>
      </c>
      <c r="E122" s="8">
        <v>3</v>
      </c>
      <c r="F122" s="8">
        <v>1</v>
      </c>
      <c r="G122" s="8">
        <v>3</v>
      </c>
      <c r="H122" s="8">
        <v>2.5</v>
      </c>
    </row>
    <row r="123" spans="1:8" ht="15.75" thickBot="1" x14ac:dyDescent="0.3">
      <c r="A123" s="7" t="s">
        <v>262</v>
      </c>
      <c r="B123" s="5">
        <v>122</v>
      </c>
      <c r="C123" s="6" t="s">
        <v>89</v>
      </c>
      <c r="D123" s="8">
        <v>4</v>
      </c>
      <c r="E123" s="8">
        <v>4</v>
      </c>
      <c r="F123" s="8">
        <v>5</v>
      </c>
      <c r="G123" s="8">
        <v>4</v>
      </c>
      <c r="H123" s="8">
        <v>4.25</v>
      </c>
    </row>
    <row r="124" spans="1:8" ht="15.75" thickBot="1" x14ac:dyDescent="0.3">
      <c r="A124" s="7" t="s">
        <v>263</v>
      </c>
      <c r="B124" s="5">
        <v>123</v>
      </c>
      <c r="C124" s="6" t="s">
        <v>92</v>
      </c>
      <c r="D124" s="8">
        <v>3</v>
      </c>
      <c r="E124" s="8">
        <v>2</v>
      </c>
      <c r="F124" s="8">
        <v>2</v>
      </c>
      <c r="G124" s="8">
        <v>2</v>
      </c>
      <c r="H124" s="8">
        <v>2.25</v>
      </c>
    </row>
    <row r="125" spans="1:8" ht="15.75" thickBot="1" x14ac:dyDescent="0.3">
      <c r="A125" s="7" t="s">
        <v>264</v>
      </c>
      <c r="B125" s="5">
        <v>124</v>
      </c>
      <c r="C125" s="6" t="s">
        <v>94</v>
      </c>
      <c r="D125" s="8">
        <v>2</v>
      </c>
      <c r="E125" s="8">
        <v>4</v>
      </c>
      <c r="F125" s="8">
        <v>1</v>
      </c>
      <c r="G125" s="8">
        <v>5</v>
      </c>
      <c r="H125" s="8">
        <v>3</v>
      </c>
    </row>
    <row r="126" spans="1:8" ht="15.75" thickBot="1" x14ac:dyDescent="0.3">
      <c r="A126" s="7" t="s">
        <v>265</v>
      </c>
      <c r="B126" s="5">
        <v>125</v>
      </c>
      <c r="C126" s="6" t="s">
        <v>99</v>
      </c>
      <c r="D126" s="8">
        <v>5</v>
      </c>
      <c r="E126" s="8">
        <v>3</v>
      </c>
      <c r="F126" s="8">
        <v>5</v>
      </c>
      <c r="G126" s="8">
        <v>1</v>
      </c>
      <c r="H126" s="8">
        <v>3.5</v>
      </c>
    </row>
    <row r="127" spans="1:8" ht="15.75" thickBot="1" x14ac:dyDescent="0.3">
      <c r="A127" s="7" t="s">
        <v>266</v>
      </c>
      <c r="B127" s="5">
        <v>126</v>
      </c>
      <c r="C127" s="6" t="s">
        <v>101</v>
      </c>
      <c r="D127" s="8">
        <v>2</v>
      </c>
      <c r="E127" s="8">
        <v>4</v>
      </c>
      <c r="F127" s="8">
        <v>2</v>
      </c>
      <c r="G127" s="8">
        <v>2</v>
      </c>
      <c r="H127" s="8">
        <v>2.5</v>
      </c>
    </row>
    <row r="128" spans="1:8" ht="15.75" thickBot="1" x14ac:dyDescent="0.3">
      <c r="A128" s="7" t="s">
        <v>267</v>
      </c>
      <c r="B128" s="5">
        <v>127</v>
      </c>
      <c r="C128" s="6" t="s">
        <v>103</v>
      </c>
      <c r="D128" s="8">
        <v>2</v>
      </c>
      <c r="E128" s="8">
        <v>1</v>
      </c>
      <c r="F128" s="8">
        <v>3</v>
      </c>
      <c r="G128" s="8">
        <v>3</v>
      </c>
      <c r="H128" s="8">
        <v>2.25</v>
      </c>
    </row>
    <row r="129" spans="1:8" ht="15.75" thickBot="1" x14ac:dyDescent="0.3">
      <c r="A129" s="7" t="s">
        <v>268</v>
      </c>
      <c r="B129" s="5">
        <v>128</v>
      </c>
      <c r="C129" s="6" t="s">
        <v>106</v>
      </c>
      <c r="D129" s="8">
        <v>1</v>
      </c>
      <c r="E129" s="8">
        <v>2</v>
      </c>
      <c r="F129" s="8">
        <v>4</v>
      </c>
      <c r="G129" s="8">
        <v>4</v>
      </c>
      <c r="H129" s="8">
        <v>2.75</v>
      </c>
    </row>
    <row r="130" spans="1:8" ht="15.75" thickBot="1" x14ac:dyDescent="0.3">
      <c r="A130" s="7" t="s">
        <v>269</v>
      </c>
      <c r="B130" s="5">
        <v>129</v>
      </c>
      <c r="C130" s="6" t="s">
        <v>64</v>
      </c>
      <c r="D130" s="8">
        <v>2</v>
      </c>
      <c r="E130" s="8">
        <v>5</v>
      </c>
      <c r="F130" s="8">
        <v>2</v>
      </c>
      <c r="G130" s="8">
        <v>2</v>
      </c>
      <c r="H130" s="8">
        <v>2.75</v>
      </c>
    </row>
    <row r="131" spans="1:8" ht="15.75" thickBot="1" x14ac:dyDescent="0.3">
      <c r="A131" s="7" t="s">
        <v>270</v>
      </c>
      <c r="B131" s="5">
        <v>130</v>
      </c>
      <c r="C131" s="6" t="s">
        <v>110</v>
      </c>
      <c r="D131" s="8">
        <v>2</v>
      </c>
      <c r="E131" s="8">
        <v>1</v>
      </c>
      <c r="F131" s="8">
        <v>4</v>
      </c>
      <c r="G131" s="8">
        <v>3</v>
      </c>
      <c r="H131" s="8">
        <v>2.5</v>
      </c>
    </row>
    <row r="132" spans="1:8" ht="15.75" thickBot="1" x14ac:dyDescent="0.3">
      <c r="A132" s="7" t="s">
        <v>271</v>
      </c>
      <c r="B132" s="5">
        <v>131</v>
      </c>
      <c r="C132" s="6" t="s">
        <v>112</v>
      </c>
      <c r="D132" s="8">
        <v>3</v>
      </c>
      <c r="E132" s="8">
        <v>1</v>
      </c>
      <c r="F132" s="8">
        <v>5</v>
      </c>
      <c r="G132" s="8">
        <v>4</v>
      </c>
      <c r="H132" s="8">
        <v>3.25</v>
      </c>
    </row>
    <row r="133" spans="1:8" ht="15.75" thickBot="1" x14ac:dyDescent="0.3">
      <c r="A133" s="7" t="s">
        <v>272</v>
      </c>
      <c r="B133" s="5">
        <v>132</v>
      </c>
      <c r="C133" s="6" t="s">
        <v>114</v>
      </c>
      <c r="D133" s="8">
        <v>2</v>
      </c>
      <c r="E133" s="8">
        <v>3</v>
      </c>
      <c r="F133" s="8">
        <v>2</v>
      </c>
      <c r="G133" s="8">
        <v>2</v>
      </c>
      <c r="H133" s="8">
        <v>2.25</v>
      </c>
    </row>
    <row r="134" spans="1:8" ht="15.75" thickBot="1" x14ac:dyDescent="0.3">
      <c r="A134" s="7" t="s">
        <v>273</v>
      </c>
      <c r="B134" s="5">
        <v>133</v>
      </c>
      <c r="C134" s="6" t="s">
        <v>116</v>
      </c>
      <c r="D134" s="8">
        <v>3</v>
      </c>
      <c r="E134" s="8">
        <v>1</v>
      </c>
      <c r="F134" s="8">
        <v>4</v>
      </c>
      <c r="G134" s="8">
        <v>5</v>
      </c>
      <c r="H134" s="8">
        <v>3.25</v>
      </c>
    </row>
    <row r="135" spans="1:8" ht="15.75" thickBot="1" x14ac:dyDescent="0.3">
      <c r="A135" s="7" t="s">
        <v>274</v>
      </c>
      <c r="B135" s="5">
        <v>134</v>
      </c>
      <c r="C135" s="6" t="s">
        <v>119</v>
      </c>
      <c r="D135" s="8">
        <v>2</v>
      </c>
      <c r="E135" s="8">
        <v>4</v>
      </c>
      <c r="F135" s="8">
        <v>4</v>
      </c>
      <c r="G135" s="8">
        <v>5</v>
      </c>
      <c r="H135" s="8">
        <v>3.75</v>
      </c>
    </row>
    <row r="136" spans="1:8" ht="15.75" thickBot="1" x14ac:dyDescent="0.3">
      <c r="A136" s="7" t="s">
        <v>275</v>
      </c>
      <c r="B136" s="5">
        <v>135</v>
      </c>
      <c r="C136" s="6" t="s">
        <v>122</v>
      </c>
      <c r="D136" s="8">
        <v>3</v>
      </c>
      <c r="E136" s="8">
        <v>1</v>
      </c>
      <c r="F136" s="8">
        <v>5</v>
      </c>
      <c r="G136" s="8">
        <v>5</v>
      </c>
      <c r="H136" s="8">
        <v>3.5</v>
      </c>
    </row>
    <row r="137" spans="1:8" ht="15.75" thickBot="1" x14ac:dyDescent="0.3">
      <c r="A137" s="7" t="s">
        <v>276</v>
      </c>
      <c r="B137" s="5">
        <v>136</v>
      </c>
      <c r="C137" s="6" t="s">
        <v>124</v>
      </c>
      <c r="D137" s="8">
        <v>1</v>
      </c>
      <c r="E137" s="8">
        <v>1</v>
      </c>
      <c r="F137" s="8">
        <v>2</v>
      </c>
      <c r="G137" s="8">
        <v>3</v>
      </c>
      <c r="H137" s="8">
        <v>1.75</v>
      </c>
    </row>
    <row r="138" spans="1:8" ht="15.75" thickBot="1" x14ac:dyDescent="0.3">
      <c r="A138" s="7" t="s">
        <v>277</v>
      </c>
      <c r="B138" s="5">
        <v>137</v>
      </c>
      <c r="C138" s="6" t="s">
        <v>127</v>
      </c>
      <c r="D138" s="8">
        <v>4</v>
      </c>
      <c r="E138" s="8">
        <v>4</v>
      </c>
      <c r="F138" s="8">
        <v>3</v>
      </c>
      <c r="G138" s="8">
        <v>5</v>
      </c>
      <c r="H138" s="8">
        <v>4</v>
      </c>
    </row>
    <row r="139" spans="1:8" ht="15.75" thickBot="1" x14ac:dyDescent="0.3">
      <c r="A139" s="7" t="s">
        <v>278</v>
      </c>
      <c r="B139" s="5">
        <v>138</v>
      </c>
      <c r="C139" s="6" t="s">
        <v>129</v>
      </c>
      <c r="D139" s="8">
        <v>1</v>
      </c>
      <c r="E139" s="8">
        <v>1</v>
      </c>
      <c r="F139" s="8">
        <v>4</v>
      </c>
      <c r="G139" s="8">
        <v>3</v>
      </c>
      <c r="H139" s="8">
        <v>2.25</v>
      </c>
    </row>
    <row r="140" spans="1:8" ht="15.75" thickBot="1" x14ac:dyDescent="0.3">
      <c r="A140" s="7" t="s">
        <v>279</v>
      </c>
      <c r="B140" s="5">
        <v>139</v>
      </c>
      <c r="C140" s="6" t="s">
        <v>133</v>
      </c>
      <c r="D140" s="8">
        <v>1</v>
      </c>
      <c r="E140" s="8">
        <v>4</v>
      </c>
      <c r="F140" s="8">
        <v>2</v>
      </c>
      <c r="G140" s="8">
        <v>3</v>
      </c>
      <c r="H140" s="8">
        <v>2.5</v>
      </c>
    </row>
    <row r="141" spans="1:8" ht="15.75" thickBot="1" x14ac:dyDescent="0.3">
      <c r="A141" s="7" t="s">
        <v>280</v>
      </c>
      <c r="B141" s="5">
        <v>140</v>
      </c>
      <c r="C141" s="6" t="s">
        <v>135</v>
      </c>
      <c r="D141" s="8">
        <v>4</v>
      </c>
      <c r="E141" s="8">
        <v>4</v>
      </c>
      <c r="F141" s="8">
        <v>3</v>
      </c>
      <c r="G141" s="8">
        <v>4</v>
      </c>
      <c r="H141" s="8">
        <v>3.75</v>
      </c>
    </row>
    <row r="142" spans="1:8" ht="15.75" thickBot="1" x14ac:dyDescent="0.3">
      <c r="A142" s="7" t="s">
        <v>281</v>
      </c>
      <c r="B142" s="5">
        <v>141</v>
      </c>
      <c r="C142" s="6" t="s">
        <v>137</v>
      </c>
      <c r="D142" s="8">
        <v>1</v>
      </c>
      <c r="E142" s="8">
        <v>2</v>
      </c>
      <c r="F142" s="8">
        <v>2</v>
      </c>
      <c r="G142" s="8">
        <v>5</v>
      </c>
      <c r="H142" s="8">
        <v>2.5</v>
      </c>
    </row>
    <row r="143" spans="1:8" ht="15.75" thickBot="1" x14ac:dyDescent="0.3">
      <c r="A143" s="7" t="s">
        <v>282</v>
      </c>
      <c r="B143" s="5">
        <v>142</v>
      </c>
      <c r="C143" s="6" t="s">
        <v>139</v>
      </c>
      <c r="D143" s="8">
        <v>4</v>
      </c>
      <c r="E143" s="8">
        <v>3</v>
      </c>
      <c r="F143" s="8">
        <v>1</v>
      </c>
      <c r="G143" s="8">
        <v>1</v>
      </c>
      <c r="H143" s="8">
        <v>2.25</v>
      </c>
    </row>
    <row r="144" spans="1:8" ht="15.75" thickBot="1" x14ac:dyDescent="0.3">
      <c r="A144" s="7" t="s">
        <v>283</v>
      </c>
      <c r="B144" s="5">
        <v>143</v>
      </c>
      <c r="C144" s="6" t="s">
        <v>141</v>
      </c>
      <c r="D144" s="8">
        <v>4</v>
      </c>
      <c r="E144" s="8">
        <v>1</v>
      </c>
      <c r="F144" s="8">
        <v>3</v>
      </c>
      <c r="G144" s="8">
        <v>4</v>
      </c>
      <c r="H144" s="8">
        <v>3</v>
      </c>
    </row>
    <row r="145" spans="1:8" ht="15.75" thickBot="1" x14ac:dyDescent="0.3">
      <c r="A145" s="7" t="s">
        <v>284</v>
      </c>
      <c r="B145" s="5">
        <v>144</v>
      </c>
      <c r="C145" s="6" t="s">
        <v>143</v>
      </c>
      <c r="D145" s="8">
        <v>5</v>
      </c>
      <c r="E145" s="8">
        <v>1</v>
      </c>
      <c r="F145" s="8">
        <v>3</v>
      </c>
      <c r="G145" s="8">
        <v>1</v>
      </c>
      <c r="H145" s="8">
        <v>2.5</v>
      </c>
    </row>
    <row r="146" spans="1:8" ht="15.75" thickBot="1" x14ac:dyDescent="0.3">
      <c r="A146" s="7" t="s">
        <v>285</v>
      </c>
      <c r="B146" s="5">
        <v>145</v>
      </c>
      <c r="C146" s="6" t="s">
        <v>145</v>
      </c>
      <c r="D146" s="8">
        <v>5</v>
      </c>
      <c r="E146" s="8">
        <v>5</v>
      </c>
      <c r="F146" s="8">
        <v>5</v>
      </c>
      <c r="G146" s="8">
        <v>5</v>
      </c>
      <c r="H146" s="8">
        <v>5</v>
      </c>
    </row>
    <row r="147" spans="1:8" ht="15.75" thickBot="1" x14ac:dyDescent="0.3">
      <c r="A147" s="7" t="s">
        <v>286</v>
      </c>
      <c r="B147" s="5">
        <v>146</v>
      </c>
      <c r="C147" s="6" t="s">
        <v>147</v>
      </c>
      <c r="D147" s="8">
        <v>2</v>
      </c>
      <c r="E147" s="8">
        <v>2</v>
      </c>
      <c r="F147" s="8">
        <v>3</v>
      </c>
      <c r="G147" s="8">
        <v>3</v>
      </c>
      <c r="H147" s="8">
        <v>2.5</v>
      </c>
    </row>
    <row r="148" spans="1:8" ht="15.75" thickBot="1" x14ac:dyDescent="0.3">
      <c r="A148" s="7" t="s">
        <v>287</v>
      </c>
      <c r="B148" s="5">
        <v>147</v>
      </c>
      <c r="C148" s="6" t="s">
        <v>149</v>
      </c>
      <c r="D148" s="8">
        <v>5</v>
      </c>
      <c r="E148" s="8">
        <v>4</v>
      </c>
      <c r="F148" s="8">
        <v>3</v>
      </c>
      <c r="G148" s="8">
        <v>1</v>
      </c>
      <c r="H148" s="8">
        <v>3.25</v>
      </c>
    </row>
    <row r="149" spans="1:8" ht="15.75" thickBot="1" x14ac:dyDescent="0.3">
      <c r="A149" s="7" t="s">
        <v>288</v>
      </c>
      <c r="B149" s="5">
        <v>148</v>
      </c>
      <c r="C149" s="6" t="s">
        <v>151</v>
      </c>
      <c r="D149" s="8">
        <v>4</v>
      </c>
      <c r="E149" s="8">
        <v>2</v>
      </c>
      <c r="F149" s="8">
        <v>5</v>
      </c>
      <c r="G149" s="8">
        <v>4</v>
      </c>
      <c r="H149" s="8">
        <v>3.75</v>
      </c>
    </row>
    <row r="150" spans="1:8" ht="15.75" thickBot="1" x14ac:dyDescent="0.3">
      <c r="A150" s="7" t="s">
        <v>289</v>
      </c>
      <c r="B150" s="5">
        <v>149</v>
      </c>
      <c r="C150" s="6" t="s">
        <v>153</v>
      </c>
      <c r="D150" s="8">
        <v>1</v>
      </c>
      <c r="E150" s="8">
        <v>1</v>
      </c>
      <c r="F150" s="8">
        <v>1</v>
      </c>
      <c r="G150" s="8">
        <v>2</v>
      </c>
      <c r="H150" s="8">
        <v>1.25</v>
      </c>
    </row>
    <row r="151" spans="1:8" ht="15.75" thickBot="1" x14ac:dyDescent="0.3">
      <c r="A151" s="7" t="s">
        <v>290</v>
      </c>
      <c r="B151" s="5">
        <v>150</v>
      </c>
      <c r="C151" s="6" t="s">
        <v>155</v>
      </c>
      <c r="D151" s="8">
        <v>1</v>
      </c>
      <c r="E151" s="8">
        <v>4</v>
      </c>
      <c r="F151" s="8">
        <v>1</v>
      </c>
      <c r="G151" s="8">
        <v>2</v>
      </c>
      <c r="H151" s="8">
        <v>2</v>
      </c>
    </row>
    <row r="152" spans="1:8" ht="15.75" thickBot="1" x14ac:dyDescent="0.3">
      <c r="A152" s="7" t="s">
        <v>291</v>
      </c>
      <c r="B152" s="5">
        <v>151</v>
      </c>
      <c r="C152" s="6" t="s">
        <v>157</v>
      </c>
      <c r="D152" s="8">
        <v>2</v>
      </c>
      <c r="E152" s="8">
        <v>2</v>
      </c>
      <c r="F152" s="8">
        <v>2</v>
      </c>
      <c r="G152" s="8">
        <v>4</v>
      </c>
      <c r="H152" s="8">
        <v>2.5</v>
      </c>
    </row>
    <row r="153" spans="1:8" ht="15.75" thickBot="1" x14ac:dyDescent="0.3">
      <c r="A153" s="7" t="s">
        <v>292</v>
      </c>
      <c r="B153" s="5">
        <v>152</v>
      </c>
      <c r="C153" s="6" t="s">
        <v>159</v>
      </c>
      <c r="D153" s="8">
        <v>5</v>
      </c>
      <c r="E153" s="8">
        <v>5</v>
      </c>
      <c r="F153" s="8">
        <v>5</v>
      </c>
      <c r="G153" s="8">
        <v>5</v>
      </c>
      <c r="H153" s="8">
        <v>5</v>
      </c>
    </row>
    <row r="154" spans="1:8" ht="15.75" thickBot="1" x14ac:dyDescent="0.3">
      <c r="A154" s="7" t="s">
        <v>293</v>
      </c>
      <c r="B154" s="5">
        <v>153</v>
      </c>
      <c r="C154" s="6" t="s">
        <v>162</v>
      </c>
      <c r="D154" s="8">
        <v>1</v>
      </c>
      <c r="E154" s="8">
        <v>2</v>
      </c>
      <c r="F154" s="8">
        <v>2</v>
      </c>
      <c r="G154" s="8">
        <v>4</v>
      </c>
      <c r="H154" s="8">
        <v>2.25</v>
      </c>
    </row>
    <row r="155" spans="1:8" ht="15.75" thickBot="1" x14ac:dyDescent="0.3">
      <c r="A155" s="7" t="s">
        <v>294</v>
      </c>
      <c r="B155" s="5">
        <v>154</v>
      </c>
      <c r="C155" s="6" t="s">
        <v>164</v>
      </c>
      <c r="D155" s="8">
        <v>2</v>
      </c>
      <c r="E155" s="8">
        <v>5</v>
      </c>
      <c r="F155" s="8">
        <v>1</v>
      </c>
      <c r="G155" s="8">
        <v>3</v>
      </c>
      <c r="H155" s="8">
        <v>2.75</v>
      </c>
    </row>
    <row r="156" spans="1:8" ht="15.75" thickBot="1" x14ac:dyDescent="0.3">
      <c r="A156" s="7" t="s">
        <v>295</v>
      </c>
      <c r="B156" s="5">
        <v>155</v>
      </c>
      <c r="C156" s="6" t="s">
        <v>166</v>
      </c>
      <c r="D156" s="8">
        <v>3</v>
      </c>
      <c r="E156" s="8">
        <v>1</v>
      </c>
      <c r="F156" s="8">
        <v>4</v>
      </c>
      <c r="G156" s="8">
        <v>3</v>
      </c>
      <c r="H156" s="8">
        <v>2.75</v>
      </c>
    </row>
    <row r="157" spans="1:8" ht="15.75" thickBot="1" x14ac:dyDescent="0.3">
      <c r="A157" s="7" t="s">
        <v>296</v>
      </c>
      <c r="B157" s="5">
        <v>156</v>
      </c>
      <c r="C157" s="6" t="s">
        <v>168</v>
      </c>
      <c r="D157" s="8">
        <v>3</v>
      </c>
      <c r="E157" s="8">
        <v>1</v>
      </c>
      <c r="F157" s="8">
        <v>2</v>
      </c>
      <c r="G157" s="8">
        <v>1</v>
      </c>
      <c r="H157" s="8">
        <v>1.75</v>
      </c>
    </row>
    <row r="158" spans="1:8" ht="15.75" thickBot="1" x14ac:dyDescent="0.3">
      <c r="A158" s="7" t="s">
        <v>297</v>
      </c>
      <c r="B158" s="5">
        <v>157</v>
      </c>
      <c r="C158" s="6" t="s">
        <v>170</v>
      </c>
      <c r="D158" s="8">
        <v>2</v>
      </c>
      <c r="E158" s="8">
        <v>1</v>
      </c>
      <c r="F158" s="8">
        <v>2</v>
      </c>
      <c r="G158" s="8">
        <v>2</v>
      </c>
      <c r="H158" s="8">
        <v>1.75</v>
      </c>
    </row>
    <row r="159" spans="1:8" ht="15.75" thickBot="1" x14ac:dyDescent="0.3">
      <c r="A159" s="7" t="s">
        <v>298</v>
      </c>
      <c r="B159" s="5">
        <v>158</v>
      </c>
      <c r="C159" s="6" t="s">
        <v>172</v>
      </c>
      <c r="D159" s="8">
        <v>5</v>
      </c>
      <c r="E159" s="8">
        <v>2</v>
      </c>
      <c r="F159" s="8">
        <v>4</v>
      </c>
      <c r="G159" s="8">
        <v>3</v>
      </c>
      <c r="H159" s="8">
        <v>3.5</v>
      </c>
    </row>
    <row r="160" spans="1:8" ht="15.75" thickBot="1" x14ac:dyDescent="0.3">
      <c r="A160" s="7" t="s">
        <v>299</v>
      </c>
      <c r="B160" s="5">
        <v>159</v>
      </c>
      <c r="C160" s="6" t="s">
        <v>174</v>
      </c>
      <c r="D160" s="8">
        <v>3</v>
      </c>
      <c r="E160" s="8">
        <v>3</v>
      </c>
      <c r="F160" s="8">
        <v>1</v>
      </c>
      <c r="G160" s="8">
        <v>1</v>
      </c>
      <c r="H160" s="8">
        <v>2</v>
      </c>
    </row>
    <row r="161" spans="1:8" ht="15.75" thickBot="1" x14ac:dyDescent="0.3">
      <c r="A161" s="7" t="s">
        <v>300</v>
      </c>
      <c r="B161" s="5">
        <v>160</v>
      </c>
      <c r="C161" s="6" t="s">
        <v>176</v>
      </c>
      <c r="D161" s="8">
        <v>2</v>
      </c>
      <c r="E161" s="8">
        <v>4</v>
      </c>
      <c r="F161" s="8">
        <v>3</v>
      </c>
      <c r="G161" s="8">
        <v>4</v>
      </c>
      <c r="H161" s="8">
        <v>3.25</v>
      </c>
    </row>
    <row r="162" spans="1:8" ht="15.75" thickBot="1" x14ac:dyDescent="0.3">
      <c r="A162" s="7" t="s">
        <v>301</v>
      </c>
      <c r="B162" s="5">
        <v>161</v>
      </c>
      <c r="C162" s="6" t="s">
        <v>178</v>
      </c>
      <c r="D162" s="8">
        <v>5</v>
      </c>
      <c r="E162" s="8">
        <v>2</v>
      </c>
      <c r="F162" s="8">
        <v>4</v>
      </c>
      <c r="G162" s="8">
        <v>1</v>
      </c>
      <c r="H162" s="8">
        <v>3</v>
      </c>
    </row>
    <row r="163" spans="1:8" ht="15.75" thickBot="1" x14ac:dyDescent="0.3">
      <c r="A163" s="7" t="s">
        <v>302</v>
      </c>
      <c r="B163" s="5">
        <v>162</v>
      </c>
      <c r="C163" s="6" t="s">
        <v>180</v>
      </c>
      <c r="D163" s="8">
        <v>1</v>
      </c>
      <c r="E163" s="8">
        <v>5</v>
      </c>
      <c r="F163" s="8">
        <v>3</v>
      </c>
      <c r="G163" s="8">
        <v>3</v>
      </c>
      <c r="H163" s="8">
        <v>3</v>
      </c>
    </row>
    <row r="164" spans="1:8" ht="15.75" thickBot="1" x14ac:dyDescent="0.3">
      <c r="A164" s="7" t="s">
        <v>303</v>
      </c>
      <c r="B164" s="5">
        <v>163</v>
      </c>
      <c r="C164" s="6" t="s">
        <v>182</v>
      </c>
      <c r="D164" s="8">
        <v>1</v>
      </c>
      <c r="E164" s="8">
        <v>2</v>
      </c>
      <c r="F164" s="8">
        <v>3</v>
      </c>
      <c r="G164" s="8">
        <v>5</v>
      </c>
      <c r="H164" s="8">
        <v>2.75</v>
      </c>
    </row>
    <row r="165" spans="1:8" ht="15.75" thickBot="1" x14ac:dyDescent="0.3">
      <c r="A165" s="7" t="s">
        <v>304</v>
      </c>
      <c r="B165" s="5">
        <v>164</v>
      </c>
      <c r="C165" s="6" t="s">
        <v>184</v>
      </c>
      <c r="D165" s="8">
        <v>4</v>
      </c>
      <c r="E165" s="8">
        <v>2</v>
      </c>
      <c r="F165" s="8">
        <v>5</v>
      </c>
      <c r="G165" s="8">
        <v>4</v>
      </c>
      <c r="H165" s="8">
        <v>3.75</v>
      </c>
    </row>
    <row r="166" spans="1:8" ht="15.75" thickBot="1" x14ac:dyDescent="0.3">
      <c r="A166" s="7" t="s">
        <v>305</v>
      </c>
      <c r="B166" s="5">
        <v>165</v>
      </c>
      <c r="C166" s="6" t="s">
        <v>186</v>
      </c>
      <c r="D166" s="8">
        <v>2</v>
      </c>
      <c r="E166" s="8">
        <v>1</v>
      </c>
      <c r="F166" s="8">
        <v>4</v>
      </c>
      <c r="G166" s="8">
        <v>1</v>
      </c>
      <c r="H166" s="8">
        <v>2</v>
      </c>
    </row>
    <row r="167" spans="1:8" ht="15.75" thickBot="1" x14ac:dyDescent="0.3">
      <c r="A167" s="7" t="s">
        <v>306</v>
      </c>
      <c r="B167" s="5">
        <v>166</v>
      </c>
      <c r="C167" s="6" t="s">
        <v>188</v>
      </c>
      <c r="D167" s="8">
        <v>4</v>
      </c>
      <c r="E167" s="8">
        <v>4</v>
      </c>
      <c r="F167" s="8">
        <v>3</v>
      </c>
      <c r="G167" s="8">
        <v>5</v>
      </c>
      <c r="H167" s="8">
        <v>4</v>
      </c>
    </row>
    <row r="168" spans="1:8" ht="15.75" thickBot="1" x14ac:dyDescent="0.3">
      <c r="A168" s="7" t="s">
        <v>307</v>
      </c>
      <c r="B168" s="5">
        <v>167</v>
      </c>
      <c r="C168" s="6" t="s">
        <v>190</v>
      </c>
      <c r="D168" s="8">
        <v>3</v>
      </c>
      <c r="E168" s="8">
        <v>5</v>
      </c>
      <c r="F168" s="8">
        <v>2</v>
      </c>
      <c r="G168" s="8">
        <v>4</v>
      </c>
      <c r="H168" s="8">
        <v>3.5</v>
      </c>
    </row>
    <row r="169" spans="1:8" ht="15.75" thickBot="1" x14ac:dyDescent="0.3">
      <c r="A169" s="7" t="s">
        <v>308</v>
      </c>
      <c r="B169" s="5">
        <v>168</v>
      </c>
      <c r="C169" s="6" t="s">
        <v>192</v>
      </c>
      <c r="D169" s="8">
        <v>1</v>
      </c>
      <c r="E169" s="8">
        <v>3</v>
      </c>
      <c r="F169" s="8">
        <v>1</v>
      </c>
      <c r="G169" s="8">
        <v>1</v>
      </c>
      <c r="H169" s="8">
        <v>1.5</v>
      </c>
    </row>
    <row r="170" spans="1:8" ht="15.75" thickBot="1" x14ac:dyDescent="0.3">
      <c r="A170" s="7" t="s">
        <v>309</v>
      </c>
      <c r="B170" s="5">
        <v>169</v>
      </c>
      <c r="C170" s="6" t="s">
        <v>194</v>
      </c>
      <c r="D170" s="8">
        <v>1</v>
      </c>
      <c r="E170" s="8">
        <v>2</v>
      </c>
      <c r="F170" s="8">
        <v>1</v>
      </c>
      <c r="G170" s="8">
        <v>3</v>
      </c>
      <c r="H170" s="8">
        <v>1.75</v>
      </c>
    </row>
    <row r="171" spans="1:8" ht="15.75" thickBot="1" x14ac:dyDescent="0.3">
      <c r="A171" s="7" t="s">
        <v>310</v>
      </c>
      <c r="B171" s="5">
        <v>170</v>
      </c>
      <c r="C171" s="6" t="s">
        <v>196</v>
      </c>
      <c r="D171" s="8">
        <v>1</v>
      </c>
      <c r="E171" s="8">
        <v>5</v>
      </c>
      <c r="F171" s="8">
        <v>5</v>
      </c>
      <c r="G171" s="8">
        <v>3</v>
      </c>
      <c r="H171" s="8">
        <v>3.5</v>
      </c>
    </row>
    <row r="172" spans="1:8" ht="15.75" thickBot="1" x14ac:dyDescent="0.3">
      <c r="A172" s="7" t="s">
        <v>311</v>
      </c>
      <c r="B172" s="5">
        <v>171</v>
      </c>
      <c r="C172" s="6" t="s">
        <v>198</v>
      </c>
      <c r="D172" s="8">
        <v>3</v>
      </c>
      <c r="E172" s="8">
        <v>3</v>
      </c>
      <c r="F172" s="8">
        <v>5</v>
      </c>
      <c r="G172" s="8">
        <v>2</v>
      </c>
      <c r="H172" s="8">
        <v>3.25</v>
      </c>
    </row>
    <row r="173" spans="1:8" ht="15.75" thickBot="1" x14ac:dyDescent="0.3">
      <c r="A173" s="7" t="s">
        <v>312</v>
      </c>
      <c r="B173" s="5">
        <v>172</v>
      </c>
      <c r="C173" s="6" t="s">
        <v>200</v>
      </c>
      <c r="D173" s="8">
        <v>1</v>
      </c>
      <c r="E173" s="8">
        <v>3</v>
      </c>
      <c r="F173" s="8">
        <v>5</v>
      </c>
      <c r="G173" s="8">
        <v>4</v>
      </c>
      <c r="H173" s="8">
        <v>3.25</v>
      </c>
    </row>
    <row r="174" spans="1:8" ht="15.75" thickBot="1" x14ac:dyDescent="0.3">
      <c r="A174" s="7" t="s">
        <v>313</v>
      </c>
      <c r="B174" s="5">
        <v>173</v>
      </c>
      <c r="C174" s="6" t="s">
        <v>202</v>
      </c>
      <c r="D174" s="8">
        <v>5</v>
      </c>
      <c r="E174" s="8">
        <v>4</v>
      </c>
      <c r="F174" s="8">
        <v>3</v>
      </c>
      <c r="G174" s="8">
        <v>1</v>
      </c>
      <c r="H174" s="8">
        <v>3.25</v>
      </c>
    </row>
    <row r="175" spans="1:8" ht="15.75" thickBot="1" x14ac:dyDescent="0.3">
      <c r="A175" s="7" t="s">
        <v>314</v>
      </c>
      <c r="B175" s="5">
        <v>174</v>
      </c>
      <c r="C175" s="6" t="s">
        <v>204</v>
      </c>
      <c r="D175" s="8">
        <v>3</v>
      </c>
      <c r="E175" s="8">
        <v>1</v>
      </c>
      <c r="F175" s="8">
        <v>1</v>
      </c>
      <c r="G175" s="8">
        <v>5</v>
      </c>
      <c r="H175" s="8">
        <v>2.5</v>
      </c>
    </row>
    <row r="176" spans="1:8" ht="15.75" thickBot="1" x14ac:dyDescent="0.3">
      <c r="A176" s="7" t="s">
        <v>315</v>
      </c>
      <c r="B176" s="5">
        <v>175</v>
      </c>
      <c r="C176" s="6" t="s">
        <v>206</v>
      </c>
      <c r="D176" s="8">
        <v>5</v>
      </c>
      <c r="E176" s="8">
        <v>2</v>
      </c>
      <c r="F176" s="8">
        <v>4</v>
      </c>
      <c r="G176" s="8">
        <v>2</v>
      </c>
      <c r="H176" s="8">
        <v>3.25</v>
      </c>
    </row>
    <row r="177" spans="1:8" ht="15.75" thickBot="1" x14ac:dyDescent="0.3">
      <c r="A177" s="7" t="s">
        <v>316</v>
      </c>
      <c r="B177" s="5">
        <v>176</v>
      </c>
      <c r="C177" s="6" t="s">
        <v>208</v>
      </c>
      <c r="D177" s="8">
        <v>4</v>
      </c>
      <c r="E177" s="8">
        <v>4</v>
      </c>
      <c r="F177" s="8">
        <v>1</v>
      </c>
      <c r="G177" s="8">
        <v>1</v>
      </c>
      <c r="H177" s="8">
        <v>2.5</v>
      </c>
    </row>
    <row r="178" spans="1:8" ht="15.75" thickBot="1" x14ac:dyDescent="0.3">
      <c r="A178" s="7" t="s">
        <v>317</v>
      </c>
      <c r="B178" s="5">
        <v>177</v>
      </c>
      <c r="C178" s="6" t="s">
        <v>210</v>
      </c>
      <c r="D178" s="8">
        <v>2</v>
      </c>
      <c r="E178" s="8">
        <v>1</v>
      </c>
      <c r="F178" s="8">
        <v>5</v>
      </c>
      <c r="G178" s="8">
        <v>2</v>
      </c>
      <c r="H178" s="8">
        <v>2.5</v>
      </c>
    </row>
    <row r="179" spans="1:8" ht="15.75" thickBot="1" x14ac:dyDescent="0.3">
      <c r="A179" s="7" t="s">
        <v>318</v>
      </c>
      <c r="B179" s="5">
        <v>178</v>
      </c>
      <c r="C179" s="6" t="s">
        <v>212</v>
      </c>
      <c r="D179" s="8">
        <v>1</v>
      </c>
      <c r="E179" s="8">
        <v>2</v>
      </c>
      <c r="F179" s="8">
        <v>1</v>
      </c>
      <c r="G179" s="8">
        <v>3</v>
      </c>
      <c r="H179" s="8">
        <v>1.75</v>
      </c>
    </row>
    <row r="180" spans="1:8" ht="15.75" thickBot="1" x14ac:dyDescent="0.3">
      <c r="A180" s="7" t="s">
        <v>319</v>
      </c>
      <c r="B180" s="5">
        <v>179</v>
      </c>
      <c r="C180" s="6" t="s">
        <v>214</v>
      </c>
      <c r="D180" s="8">
        <v>2</v>
      </c>
      <c r="E180" s="8">
        <v>4</v>
      </c>
      <c r="F180" s="8">
        <v>5</v>
      </c>
      <c r="G180" s="8">
        <v>3</v>
      </c>
      <c r="H180" s="8">
        <v>3.5</v>
      </c>
    </row>
    <row r="181" spans="1:8" ht="15.75" thickBot="1" x14ac:dyDescent="0.3">
      <c r="A181" s="7" t="s">
        <v>320</v>
      </c>
      <c r="B181" s="5">
        <v>180</v>
      </c>
      <c r="C181" s="6" t="s">
        <v>216</v>
      </c>
      <c r="D181" s="8">
        <v>2</v>
      </c>
      <c r="E181" s="8">
        <v>4</v>
      </c>
      <c r="F181" s="8">
        <v>4</v>
      </c>
      <c r="G181" s="8">
        <v>4</v>
      </c>
      <c r="H181" s="8">
        <v>3.5</v>
      </c>
    </row>
    <row r="182" spans="1:8" ht="15.75" thickBot="1" x14ac:dyDescent="0.3">
      <c r="A182" s="7" t="s">
        <v>321</v>
      </c>
      <c r="B182" s="5">
        <v>181</v>
      </c>
      <c r="C182" s="6" t="s">
        <v>218</v>
      </c>
      <c r="D182" s="8">
        <v>1</v>
      </c>
      <c r="E182" s="8">
        <v>4</v>
      </c>
      <c r="F182" s="8">
        <v>1</v>
      </c>
      <c r="G182" s="8">
        <v>2</v>
      </c>
      <c r="H182" s="8">
        <v>2</v>
      </c>
    </row>
    <row r="183" spans="1:8" ht="15.75" thickBot="1" x14ac:dyDescent="0.3">
      <c r="A183" s="7" t="s">
        <v>322</v>
      </c>
      <c r="B183" s="5">
        <v>182</v>
      </c>
      <c r="C183" s="6" t="s">
        <v>220</v>
      </c>
      <c r="D183" s="8">
        <v>3</v>
      </c>
      <c r="E183" s="8">
        <v>1</v>
      </c>
      <c r="F183" s="8">
        <v>4</v>
      </c>
      <c r="G183" s="8">
        <v>3</v>
      </c>
      <c r="H183" s="8">
        <v>2.75</v>
      </c>
    </row>
    <row r="184" spans="1:8" ht="15.75" thickBot="1" x14ac:dyDescent="0.3">
      <c r="A184" s="7" t="s">
        <v>323</v>
      </c>
      <c r="B184" s="5">
        <v>183</v>
      </c>
      <c r="C184" s="6" t="s">
        <v>222</v>
      </c>
      <c r="D184" s="8">
        <v>5</v>
      </c>
      <c r="E184" s="8">
        <v>1</v>
      </c>
      <c r="F184" s="8">
        <v>3</v>
      </c>
      <c r="G184" s="8">
        <v>3</v>
      </c>
      <c r="H184" s="8">
        <v>3</v>
      </c>
    </row>
    <row r="185" spans="1:8" ht="15.75" thickBot="1" x14ac:dyDescent="0.3">
      <c r="A185" s="7" t="s">
        <v>324</v>
      </c>
      <c r="B185" s="5">
        <v>184</v>
      </c>
      <c r="C185" s="6" t="s">
        <v>224</v>
      </c>
      <c r="D185" s="8">
        <v>3</v>
      </c>
      <c r="E185" s="8">
        <v>5</v>
      </c>
      <c r="F185" s="8">
        <v>1</v>
      </c>
      <c r="G185" s="8">
        <v>2</v>
      </c>
      <c r="H185" s="8">
        <v>2.75</v>
      </c>
    </row>
    <row r="186" spans="1:8" ht="15.75" thickBot="1" x14ac:dyDescent="0.3">
      <c r="A186" s="7" t="s">
        <v>325</v>
      </c>
      <c r="B186" s="5">
        <v>185</v>
      </c>
      <c r="C186" s="6" t="s">
        <v>226</v>
      </c>
      <c r="D186" s="8">
        <v>1</v>
      </c>
      <c r="E186" s="8">
        <v>2</v>
      </c>
      <c r="F186" s="8">
        <v>1</v>
      </c>
      <c r="G186" s="8">
        <v>1</v>
      </c>
      <c r="H186" s="8">
        <v>1.25</v>
      </c>
    </row>
    <row r="187" spans="1:8" ht="15.75" thickBot="1" x14ac:dyDescent="0.3">
      <c r="A187" s="7" t="s">
        <v>326</v>
      </c>
      <c r="B187" s="5">
        <v>186</v>
      </c>
      <c r="C187" s="6" t="s">
        <v>228</v>
      </c>
      <c r="D187" s="8">
        <v>3</v>
      </c>
      <c r="E187" s="8">
        <v>1</v>
      </c>
      <c r="F187" s="8">
        <v>4</v>
      </c>
      <c r="G187" s="8">
        <v>5</v>
      </c>
      <c r="H187" s="8">
        <v>3.25</v>
      </c>
    </row>
    <row r="188" spans="1:8" ht="15.75" thickBot="1" x14ac:dyDescent="0.3">
      <c r="A188" s="7" t="s">
        <v>327</v>
      </c>
      <c r="B188" s="5">
        <v>187</v>
      </c>
      <c r="C188" s="6" t="s">
        <v>230</v>
      </c>
      <c r="D188" s="8">
        <v>5</v>
      </c>
      <c r="E188" s="8">
        <v>5</v>
      </c>
      <c r="F188" s="8">
        <v>5</v>
      </c>
      <c r="G188" s="8">
        <v>5</v>
      </c>
      <c r="H188" s="8">
        <v>5</v>
      </c>
    </row>
    <row r="189" spans="1:8" ht="15.75" thickBot="1" x14ac:dyDescent="0.3">
      <c r="A189" s="7" t="s">
        <v>328</v>
      </c>
      <c r="B189" s="5">
        <v>188</v>
      </c>
      <c r="C189" s="6" t="s">
        <v>232</v>
      </c>
      <c r="D189" s="8">
        <v>4</v>
      </c>
      <c r="E189" s="8">
        <v>2</v>
      </c>
      <c r="F189" s="8">
        <v>5</v>
      </c>
      <c r="G189" s="8">
        <v>5</v>
      </c>
      <c r="H189" s="8">
        <v>4</v>
      </c>
    </row>
    <row r="190" spans="1:8" ht="15.75" thickBot="1" x14ac:dyDescent="0.3">
      <c r="A190" s="7" t="s">
        <v>330</v>
      </c>
      <c r="B190" s="5">
        <v>189</v>
      </c>
      <c r="C190" s="6" t="s">
        <v>329</v>
      </c>
      <c r="D190" s="8">
        <v>5</v>
      </c>
      <c r="E190" s="8">
        <v>3</v>
      </c>
      <c r="F190" s="8">
        <v>1</v>
      </c>
      <c r="G190" s="8">
        <v>2</v>
      </c>
      <c r="H190" s="8">
        <v>2.75</v>
      </c>
    </row>
    <row r="191" spans="1:8" ht="15.75" thickBot="1" x14ac:dyDescent="0.3">
      <c r="A191" s="7" t="s">
        <v>332</v>
      </c>
      <c r="B191" s="5">
        <v>190</v>
      </c>
      <c r="C191" s="6" t="s">
        <v>331</v>
      </c>
      <c r="D191" s="8">
        <v>1</v>
      </c>
      <c r="E191" s="8">
        <v>1</v>
      </c>
      <c r="F191" s="8">
        <v>5</v>
      </c>
      <c r="G191" s="8">
        <v>4</v>
      </c>
      <c r="H191" s="8">
        <v>2.75</v>
      </c>
    </row>
    <row r="192" spans="1:8" ht="15.75" thickBot="1" x14ac:dyDescent="0.3">
      <c r="A192" s="7" t="s">
        <v>334</v>
      </c>
      <c r="B192" s="5">
        <v>191</v>
      </c>
      <c r="C192" s="6" t="s">
        <v>333</v>
      </c>
      <c r="D192" s="8">
        <v>1</v>
      </c>
      <c r="E192" s="8">
        <v>2</v>
      </c>
      <c r="F192" s="8">
        <v>1</v>
      </c>
      <c r="G192" s="8">
        <v>4</v>
      </c>
      <c r="H192" s="8">
        <v>2</v>
      </c>
    </row>
    <row r="193" spans="1:8" ht="15.75" thickBot="1" x14ac:dyDescent="0.3">
      <c r="A193" s="7" t="s">
        <v>336</v>
      </c>
      <c r="B193" s="5">
        <v>192</v>
      </c>
      <c r="C193" s="6" t="s">
        <v>335</v>
      </c>
      <c r="D193" s="8">
        <v>4</v>
      </c>
      <c r="E193" s="8">
        <v>4</v>
      </c>
      <c r="F193" s="8">
        <v>4</v>
      </c>
      <c r="G193" s="8">
        <v>4</v>
      </c>
      <c r="H193" s="8">
        <v>4</v>
      </c>
    </row>
    <row r="194" spans="1:8" ht="15.75" thickBot="1" x14ac:dyDescent="0.3">
      <c r="A194" s="7" t="s">
        <v>338</v>
      </c>
      <c r="B194" s="5">
        <v>193</v>
      </c>
      <c r="C194" s="6" t="s">
        <v>337</v>
      </c>
      <c r="D194" s="8">
        <v>4</v>
      </c>
      <c r="E194" s="8">
        <v>2</v>
      </c>
      <c r="F194" s="8">
        <v>1</v>
      </c>
      <c r="G194" s="8">
        <v>3</v>
      </c>
      <c r="H194" s="8">
        <v>2.5</v>
      </c>
    </row>
    <row r="195" spans="1:8" ht="15.75" thickBot="1" x14ac:dyDescent="0.3">
      <c r="A195" s="7" t="s">
        <v>340</v>
      </c>
      <c r="B195" s="5">
        <v>194</v>
      </c>
      <c r="C195" s="6" t="s">
        <v>339</v>
      </c>
      <c r="D195" s="8">
        <v>2</v>
      </c>
      <c r="E195" s="8">
        <v>2</v>
      </c>
      <c r="F195" s="8">
        <v>3</v>
      </c>
      <c r="G195" s="8">
        <v>4</v>
      </c>
      <c r="H195" s="8">
        <v>2.75</v>
      </c>
    </row>
    <row r="196" spans="1:8" ht="15.75" thickBot="1" x14ac:dyDescent="0.3">
      <c r="A196" s="7" t="s">
        <v>342</v>
      </c>
      <c r="B196" s="5">
        <v>195</v>
      </c>
      <c r="C196" s="6" t="s">
        <v>341</v>
      </c>
      <c r="D196" s="8">
        <v>1</v>
      </c>
      <c r="E196" s="8">
        <v>3</v>
      </c>
      <c r="F196" s="8">
        <v>5</v>
      </c>
      <c r="G196" s="8">
        <v>5</v>
      </c>
      <c r="H196" s="8">
        <v>3.5</v>
      </c>
    </row>
    <row r="197" spans="1:8" ht="15.75" thickBot="1" x14ac:dyDescent="0.3">
      <c r="A197" s="7" t="s">
        <v>344</v>
      </c>
      <c r="B197" s="5">
        <v>196</v>
      </c>
      <c r="C197" s="6" t="s">
        <v>343</v>
      </c>
      <c r="D197" s="8">
        <v>3</v>
      </c>
      <c r="E197" s="8">
        <v>2</v>
      </c>
      <c r="F197" s="8">
        <v>4</v>
      </c>
      <c r="G197" s="8">
        <v>2</v>
      </c>
      <c r="H197" s="8">
        <v>2.75</v>
      </c>
    </row>
    <row r="198" spans="1:8" ht="15.75" thickBot="1" x14ac:dyDescent="0.3">
      <c r="A198" s="7" t="s">
        <v>346</v>
      </c>
      <c r="B198" s="5">
        <v>197</v>
      </c>
      <c r="C198" s="6" t="s">
        <v>345</v>
      </c>
      <c r="D198" s="8">
        <v>3</v>
      </c>
      <c r="E198" s="8">
        <v>1</v>
      </c>
      <c r="F198" s="8">
        <v>4</v>
      </c>
      <c r="G198" s="8">
        <v>4</v>
      </c>
      <c r="H198" s="8">
        <v>3</v>
      </c>
    </row>
    <row r="199" spans="1:8" ht="15.75" thickBot="1" x14ac:dyDescent="0.3">
      <c r="A199" s="7" t="s">
        <v>348</v>
      </c>
      <c r="B199" s="5">
        <v>198</v>
      </c>
      <c r="C199" s="6" t="s">
        <v>347</v>
      </c>
      <c r="D199" s="8">
        <v>1</v>
      </c>
      <c r="E199" s="8">
        <v>1</v>
      </c>
      <c r="F199" s="8">
        <v>2</v>
      </c>
      <c r="G199" s="8">
        <v>3</v>
      </c>
      <c r="H199" s="8">
        <v>1.75</v>
      </c>
    </row>
    <row r="200" spans="1:8" ht="15.75" thickBot="1" x14ac:dyDescent="0.3">
      <c r="A200" s="7" t="s">
        <v>350</v>
      </c>
      <c r="B200" s="5">
        <v>199</v>
      </c>
      <c r="C200" s="6" t="s">
        <v>349</v>
      </c>
      <c r="D200" s="8">
        <v>4</v>
      </c>
      <c r="E200" s="8">
        <v>2</v>
      </c>
      <c r="F200" s="8">
        <v>4</v>
      </c>
      <c r="G200" s="8">
        <v>1</v>
      </c>
      <c r="H200" s="8">
        <v>2.75</v>
      </c>
    </row>
    <row r="201" spans="1:8" ht="15.75" thickBot="1" x14ac:dyDescent="0.3">
      <c r="A201" s="7" t="s">
        <v>352</v>
      </c>
      <c r="B201" s="5">
        <v>200</v>
      </c>
      <c r="C201" s="6" t="s">
        <v>351</v>
      </c>
      <c r="D201" s="8">
        <v>2</v>
      </c>
      <c r="E201" s="8">
        <v>5</v>
      </c>
      <c r="F201" s="8">
        <v>2</v>
      </c>
      <c r="G201" s="8">
        <v>3</v>
      </c>
      <c r="H201" s="8">
        <v>3</v>
      </c>
    </row>
    <row r="202" spans="1:8" ht="15.75" thickBot="1" x14ac:dyDescent="0.3">
      <c r="A202" s="7" t="s">
        <v>354</v>
      </c>
      <c r="B202" s="5">
        <v>201</v>
      </c>
      <c r="C202" s="6" t="s">
        <v>353</v>
      </c>
      <c r="D202" s="8">
        <v>5</v>
      </c>
      <c r="E202" s="8">
        <v>1</v>
      </c>
      <c r="F202" s="8">
        <v>5</v>
      </c>
      <c r="G202" s="8">
        <v>4</v>
      </c>
      <c r="H202" s="8">
        <v>3.75</v>
      </c>
    </row>
    <row r="203" spans="1:8" ht="15.75" thickBot="1" x14ac:dyDescent="0.3">
      <c r="A203" s="7" t="s">
        <v>356</v>
      </c>
      <c r="B203" s="5">
        <v>202</v>
      </c>
      <c r="C203" s="6" t="s">
        <v>355</v>
      </c>
      <c r="D203" s="8">
        <v>5</v>
      </c>
      <c r="E203" s="8">
        <v>1</v>
      </c>
      <c r="F203" s="8">
        <v>1</v>
      </c>
      <c r="G203" s="8">
        <v>3</v>
      </c>
      <c r="H203" s="8">
        <v>2.5</v>
      </c>
    </row>
    <row r="204" spans="1:8" ht="15.75" thickBot="1" x14ac:dyDescent="0.3">
      <c r="A204" s="7" t="s">
        <v>358</v>
      </c>
      <c r="B204" s="5">
        <v>203</v>
      </c>
      <c r="C204" s="6" t="s">
        <v>357</v>
      </c>
      <c r="D204" s="8">
        <v>2</v>
      </c>
      <c r="E204" s="8">
        <v>2</v>
      </c>
      <c r="F204" s="8">
        <v>5</v>
      </c>
      <c r="G204" s="8">
        <v>2</v>
      </c>
      <c r="H204" s="8">
        <v>2.75</v>
      </c>
    </row>
    <row r="205" spans="1:8" ht="15.75" thickBot="1" x14ac:dyDescent="0.3">
      <c r="A205" s="7" t="s">
        <v>360</v>
      </c>
      <c r="B205" s="5">
        <v>204</v>
      </c>
      <c r="C205" s="6" t="s">
        <v>359</v>
      </c>
      <c r="D205" s="8">
        <v>2</v>
      </c>
      <c r="E205" s="8">
        <v>2</v>
      </c>
      <c r="F205" s="8">
        <v>3</v>
      </c>
      <c r="G205" s="8">
        <v>4</v>
      </c>
      <c r="H205" s="8">
        <v>2.75</v>
      </c>
    </row>
    <row r="206" spans="1:8" ht="15.75" thickBot="1" x14ac:dyDescent="0.3">
      <c r="A206" s="7" t="s">
        <v>362</v>
      </c>
      <c r="B206" s="5">
        <v>205</v>
      </c>
      <c r="C206" s="6" t="s">
        <v>361</v>
      </c>
      <c r="D206" s="8">
        <v>1</v>
      </c>
      <c r="E206" s="8">
        <v>1</v>
      </c>
      <c r="F206" s="8">
        <v>2</v>
      </c>
      <c r="G206" s="8">
        <v>3</v>
      </c>
      <c r="H206" s="8">
        <v>1.75</v>
      </c>
    </row>
    <row r="207" spans="1:8" ht="15.75" thickBot="1" x14ac:dyDescent="0.3">
      <c r="A207" s="7" t="s">
        <v>364</v>
      </c>
      <c r="B207" s="5">
        <v>206</v>
      </c>
      <c r="C207" s="6" t="s">
        <v>363</v>
      </c>
      <c r="D207" s="8">
        <v>1</v>
      </c>
      <c r="E207" s="8">
        <v>1</v>
      </c>
      <c r="F207" s="8">
        <v>2</v>
      </c>
      <c r="G207" s="8">
        <v>2</v>
      </c>
      <c r="H207" s="8">
        <v>1.5</v>
      </c>
    </row>
    <row r="208" spans="1:8" ht="15.75" thickBot="1" x14ac:dyDescent="0.3">
      <c r="A208" s="7" t="s">
        <v>366</v>
      </c>
      <c r="B208" s="5">
        <v>207</v>
      </c>
      <c r="C208" s="6" t="s">
        <v>365</v>
      </c>
      <c r="D208" s="8">
        <v>1</v>
      </c>
      <c r="E208" s="8">
        <v>2</v>
      </c>
      <c r="F208" s="8">
        <v>3</v>
      </c>
      <c r="G208" s="8">
        <v>1</v>
      </c>
      <c r="H208" s="8">
        <v>1.75</v>
      </c>
    </row>
    <row r="209" spans="1:8" ht="15.75" thickBot="1" x14ac:dyDescent="0.3">
      <c r="A209" s="7" t="s">
        <v>368</v>
      </c>
      <c r="B209" s="5">
        <v>208</v>
      </c>
      <c r="C209" s="6" t="s">
        <v>367</v>
      </c>
      <c r="D209" s="8">
        <v>3</v>
      </c>
      <c r="E209" s="8">
        <v>2</v>
      </c>
      <c r="F209" s="8">
        <v>2</v>
      </c>
      <c r="G209" s="8">
        <v>3</v>
      </c>
      <c r="H209" s="8">
        <v>2.5</v>
      </c>
    </row>
    <row r="210" spans="1:8" ht="15.75" thickBot="1" x14ac:dyDescent="0.3">
      <c r="A210" s="7" t="s">
        <v>370</v>
      </c>
      <c r="B210" s="5">
        <v>209</v>
      </c>
      <c r="C210" s="6" t="s">
        <v>369</v>
      </c>
      <c r="D210" s="8">
        <v>1</v>
      </c>
      <c r="E210" s="8">
        <v>4</v>
      </c>
      <c r="F210" s="8">
        <v>5</v>
      </c>
      <c r="G210" s="8">
        <v>4</v>
      </c>
      <c r="H210" s="8">
        <v>3.5</v>
      </c>
    </row>
    <row r="211" spans="1:8" ht="15.75" thickBot="1" x14ac:dyDescent="0.3">
      <c r="A211" s="7" t="s">
        <v>372</v>
      </c>
      <c r="B211" s="5">
        <v>210</v>
      </c>
      <c r="C211" s="6" t="s">
        <v>371</v>
      </c>
      <c r="D211" s="8">
        <v>1</v>
      </c>
      <c r="E211" s="8">
        <v>5</v>
      </c>
      <c r="F211" s="8">
        <v>3</v>
      </c>
      <c r="G211" s="8">
        <v>2</v>
      </c>
      <c r="H211" s="8">
        <v>2.75</v>
      </c>
    </row>
    <row r="212" spans="1:8" ht="15.75" thickBot="1" x14ac:dyDescent="0.3">
      <c r="A212" s="7" t="s">
        <v>374</v>
      </c>
      <c r="B212" s="5">
        <v>211</v>
      </c>
      <c r="C212" s="6" t="s">
        <v>373</v>
      </c>
      <c r="D212" s="8">
        <v>1</v>
      </c>
      <c r="E212" s="8">
        <v>1</v>
      </c>
      <c r="F212" s="8">
        <v>5</v>
      </c>
      <c r="G212" s="8">
        <v>1</v>
      </c>
      <c r="H212" s="8">
        <v>2</v>
      </c>
    </row>
    <row r="213" spans="1:8" ht="15.75" thickBot="1" x14ac:dyDescent="0.3">
      <c r="A213" s="7" t="s">
        <v>375</v>
      </c>
      <c r="B213" s="5">
        <v>212</v>
      </c>
      <c r="C213" s="6" t="s">
        <v>216</v>
      </c>
      <c r="D213" s="8">
        <v>4</v>
      </c>
      <c r="E213" s="8">
        <v>2</v>
      </c>
      <c r="F213" s="8">
        <v>2</v>
      </c>
      <c r="G213" s="8">
        <v>1</v>
      </c>
      <c r="H213" s="8">
        <v>2.25</v>
      </c>
    </row>
    <row r="214" spans="1:8" ht="15.75" thickBot="1" x14ac:dyDescent="0.3">
      <c r="A214" s="7" t="s">
        <v>377</v>
      </c>
      <c r="B214" s="5">
        <v>213</v>
      </c>
      <c r="C214" s="6" t="s">
        <v>376</v>
      </c>
      <c r="D214" s="8">
        <v>3</v>
      </c>
      <c r="E214" s="8">
        <v>4</v>
      </c>
      <c r="F214" s="8">
        <v>4</v>
      </c>
      <c r="G214" s="8">
        <v>5</v>
      </c>
      <c r="H214" s="8">
        <v>4</v>
      </c>
    </row>
    <row r="215" spans="1:8" ht="15.75" thickBot="1" x14ac:dyDescent="0.3">
      <c r="A215" s="7" t="s">
        <v>379</v>
      </c>
      <c r="B215" s="5">
        <v>214</v>
      </c>
      <c r="C215" s="6" t="s">
        <v>378</v>
      </c>
      <c r="D215" s="8">
        <v>5</v>
      </c>
      <c r="E215" s="8">
        <v>2</v>
      </c>
      <c r="F215" s="8">
        <v>5</v>
      </c>
      <c r="G215" s="8">
        <v>5</v>
      </c>
      <c r="H215" s="8">
        <v>4.25</v>
      </c>
    </row>
    <row r="216" spans="1:8" ht="15.75" thickBot="1" x14ac:dyDescent="0.3">
      <c r="A216" s="7" t="s">
        <v>381</v>
      </c>
      <c r="B216" s="5">
        <v>215</v>
      </c>
      <c r="C216" s="6" t="s">
        <v>380</v>
      </c>
      <c r="D216" s="8">
        <v>4</v>
      </c>
      <c r="E216" s="8">
        <v>5</v>
      </c>
      <c r="F216" s="8">
        <v>4</v>
      </c>
      <c r="G216" s="8">
        <v>1</v>
      </c>
      <c r="H216" s="8">
        <v>3.5</v>
      </c>
    </row>
    <row r="217" spans="1:8" ht="15.75" thickBot="1" x14ac:dyDescent="0.3">
      <c r="A217" s="7" t="s">
        <v>383</v>
      </c>
      <c r="B217" s="5">
        <v>216</v>
      </c>
      <c r="C217" s="6" t="s">
        <v>382</v>
      </c>
      <c r="D217" s="8">
        <v>3</v>
      </c>
      <c r="E217" s="8">
        <v>5</v>
      </c>
      <c r="F217" s="8">
        <v>3</v>
      </c>
      <c r="G217" s="8">
        <v>2</v>
      </c>
      <c r="H217" s="8">
        <v>3.25</v>
      </c>
    </row>
    <row r="218" spans="1:8" ht="15.75" thickBot="1" x14ac:dyDescent="0.3">
      <c r="A218" s="7" t="s">
        <v>385</v>
      </c>
      <c r="B218" s="5">
        <v>217</v>
      </c>
      <c r="C218" s="6" t="s">
        <v>384</v>
      </c>
      <c r="D218" s="8">
        <v>2</v>
      </c>
      <c r="E218" s="8">
        <v>1</v>
      </c>
      <c r="F218" s="8">
        <v>4</v>
      </c>
      <c r="G218" s="8">
        <v>5</v>
      </c>
      <c r="H218" s="8">
        <v>3</v>
      </c>
    </row>
    <row r="219" spans="1:8" ht="15.75" thickBot="1" x14ac:dyDescent="0.3">
      <c r="A219" s="7" t="s">
        <v>387</v>
      </c>
      <c r="B219" s="5">
        <v>218</v>
      </c>
      <c r="C219" s="6" t="s">
        <v>386</v>
      </c>
      <c r="D219" s="8">
        <v>4</v>
      </c>
      <c r="E219" s="8">
        <v>4</v>
      </c>
      <c r="F219" s="8">
        <v>5</v>
      </c>
      <c r="G219" s="8">
        <v>5</v>
      </c>
      <c r="H219" s="8">
        <v>4.5</v>
      </c>
    </row>
    <row r="220" spans="1:8" ht="15.75" thickBot="1" x14ac:dyDescent="0.3">
      <c r="A220" s="7" t="s">
        <v>389</v>
      </c>
      <c r="B220" s="5">
        <v>219</v>
      </c>
      <c r="C220" s="6" t="s">
        <v>388</v>
      </c>
      <c r="D220" s="8">
        <v>2</v>
      </c>
      <c r="E220" s="8">
        <v>5</v>
      </c>
      <c r="F220" s="8">
        <v>5</v>
      </c>
      <c r="G220" s="8">
        <v>3</v>
      </c>
      <c r="H220" s="8">
        <v>3.75</v>
      </c>
    </row>
    <row r="221" spans="1:8" ht="15.75" thickBot="1" x14ac:dyDescent="0.3">
      <c r="A221" s="7" t="s">
        <v>391</v>
      </c>
      <c r="B221" s="5">
        <v>220</v>
      </c>
      <c r="C221" s="6" t="s">
        <v>390</v>
      </c>
      <c r="D221" s="8">
        <v>4</v>
      </c>
      <c r="E221" s="8">
        <v>3</v>
      </c>
      <c r="F221" s="8">
        <v>5</v>
      </c>
      <c r="G221" s="8">
        <v>1</v>
      </c>
      <c r="H221" s="8">
        <v>3.25</v>
      </c>
    </row>
    <row r="222" spans="1:8" ht="15.75" thickBot="1" x14ac:dyDescent="0.3">
      <c r="A222" s="7" t="s">
        <v>393</v>
      </c>
      <c r="B222" s="5">
        <v>221</v>
      </c>
      <c r="C222" s="6" t="s">
        <v>392</v>
      </c>
      <c r="D222" s="8">
        <v>3</v>
      </c>
      <c r="E222" s="8">
        <v>5</v>
      </c>
      <c r="F222" s="8">
        <v>2</v>
      </c>
      <c r="G222" s="8">
        <v>1</v>
      </c>
      <c r="H222" s="8">
        <v>2.75</v>
      </c>
    </row>
    <row r="223" spans="1:8" ht="15.75" thickBot="1" x14ac:dyDescent="0.3">
      <c r="A223" s="7" t="s">
        <v>395</v>
      </c>
      <c r="B223" s="5">
        <v>222</v>
      </c>
      <c r="C223" s="6" t="s">
        <v>394</v>
      </c>
      <c r="D223" s="8">
        <v>5</v>
      </c>
      <c r="E223" s="8">
        <v>1</v>
      </c>
      <c r="F223" s="8">
        <v>3</v>
      </c>
      <c r="G223" s="8">
        <v>5</v>
      </c>
      <c r="H223" s="8">
        <v>3.5</v>
      </c>
    </row>
    <row r="224" spans="1:8" ht="15.75" thickBot="1" x14ac:dyDescent="0.3">
      <c r="A224" s="7" t="s">
        <v>396</v>
      </c>
      <c r="B224" s="5">
        <v>223</v>
      </c>
      <c r="C224" s="6" t="s">
        <v>192</v>
      </c>
      <c r="D224" s="8">
        <v>3</v>
      </c>
      <c r="E224" s="8">
        <v>1</v>
      </c>
      <c r="F224" s="8">
        <v>2</v>
      </c>
      <c r="G224" s="8">
        <v>5</v>
      </c>
      <c r="H224" s="8">
        <v>2.75</v>
      </c>
    </row>
    <row r="225" spans="1:8" ht="15.75" thickBot="1" x14ac:dyDescent="0.3">
      <c r="A225" s="7" t="s">
        <v>398</v>
      </c>
      <c r="B225" s="5">
        <v>224</v>
      </c>
      <c r="C225" s="6" t="s">
        <v>397</v>
      </c>
      <c r="D225" s="8">
        <v>3</v>
      </c>
      <c r="E225" s="8">
        <v>2</v>
      </c>
      <c r="F225" s="8">
        <v>1</v>
      </c>
      <c r="G225" s="8">
        <v>1</v>
      </c>
      <c r="H225" s="8">
        <v>1.75</v>
      </c>
    </row>
    <row r="226" spans="1:8" ht="15.75" thickBot="1" x14ac:dyDescent="0.3">
      <c r="A226" s="7" t="s">
        <v>400</v>
      </c>
      <c r="B226" s="5">
        <v>225</v>
      </c>
      <c r="C226" s="6" t="s">
        <v>399</v>
      </c>
      <c r="D226" s="8">
        <v>2</v>
      </c>
      <c r="E226" s="8">
        <v>2</v>
      </c>
      <c r="F226" s="8">
        <v>2</v>
      </c>
      <c r="G226" s="8">
        <v>4</v>
      </c>
      <c r="H226" s="8">
        <v>2.5</v>
      </c>
    </row>
    <row r="227" spans="1:8" ht="15.75" thickBot="1" x14ac:dyDescent="0.3">
      <c r="A227" s="7" t="s">
        <v>402</v>
      </c>
      <c r="B227" s="5">
        <v>226</v>
      </c>
      <c r="C227" s="6" t="s">
        <v>401</v>
      </c>
      <c r="D227" s="8">
        <v>4</v>
      </c>
      <c r="E227" s="8">
        <v>3</v>
      </c>
      <c r="F227" s="8">
        <v>5</v>
      </c>
      <c r="G227" s="8">
        <v>5</v>
      </c>
      <c r="H227" s="8">
        <v>4.25</v>
      </c>
    </row>
    <row r="228" spans="1:8" ht="15.75" thickBot="1" x14ac:dyDescent="0.3">
      <c r="A228" s="7" t="s">
        <v>404</v>
      </c>
      <c r="B228" s="5">
        <v>227</v>
      </c>
      <c r="C228" s="6" t="s">
        <v>403</v>
      </c>
      <c r="D228" s="8">
        <v>1</v>
      </c>
      <c r="E228" s="8">
        <v>5</v>
      </c>
      <c r="F228" s="8">
        <v>5</v>
      </c>
      <c r="G228" s="8">
        <v>1</v>
      </c>
      <c r="H228" s="8">
        <v>3</v>
      </c>
    </row>
    <row r="229" spans="1:8" ht="15.75" thickBot="1" x14ac:dyDescent="0.3">
      <c r="A229" s="7" t="s">
        <v>406</v>
      </c>
      <c r="B229" s="5">
        <v>228</v>
      </c>
      <c r="C229" s="6" t="s">
        <v>405</v>
      </c>
      <c r="D229" s="8">
        <v>5</v>
      </c>
      <c r="E229" s="8">
        <v>5</v>
      </c>
      <c r="F229" s="8">
        <v>4</v>
      </c>
      <c r="G229" s="8">
        <v>5</v>
      </c>
      <c r="H229" s="8">
        <v>4.75</v>
      </c>
    </row>
    <row r="230" spans="1:8" ht="15.75" thickBot="1" x14ac:dyDescent="0.3">
      <c r="A230" s="7" t="s">
        <v>408</v>
      </c>
      <c r="B230" s="5">
        <v>229</v>
      </c>
      <c r="C230" s="6" t="s">
        <v>407</v>
      </c>
      <c r="D230" s="8">
        <v>1</v>
      </c>
      <c r="E230" s="8">
        <v>4</v>
      </c>
      <c r="F230" s="8">
        <v>1</v>
      </c>
      <c r="G230" s="8">
        <v>3</v>
      </c>
      <c r="H230" s="8">
        <v>2.25</v>
      </c>
    </row>
    <row r="231" spans="1:8" ht="15.75" thickBot="1" x14ac:dyDescent="0.3">
      <c r="A231" s="7" t="s">
        <v>410</v>
      </c>
      <c r="B231" s="5">
        <v>230</v>
      </c>
      <c r="C231" s="6" t="s">
        <v>409</v>
      </c>
      <c r="D231" s="8">
        <v>3</v>
      </c>
      <c r="E231" s="8">
        <v>5</v>
      </c>
      <c r="F231" s="8">
        <v>2</v>
      </c>
      <c r="G231" s="8">
        <v>5</v>
      </c>
      <c r="H231" s="8">
        <v>3.75</v>
      </c>
    </row>
    <row r="232" spans="1:8" ht="15.75" thickBot="1" x14ac:dyDescent="0.3">
      <c r="A232" s="7" t="s">
        <v>412</v>
      </c>
      <c r="B232" s="5">
        <v>231</v>
      </c>
      <c r="C232" s="6" t="s">
        <v>411</v>
      </c>
      <c r="D232" s="8">
        <v>5</v>
      </c>
      <c r="E232" s="8">
        <v>5</v>
      </c>
      <c r="F232" s="8">
        <v>2</v>
      </c>
      <c r="G232" s="8">
        <v>4</v>
      </c>
      <c r="H232" s="8">
        <v>4</v>
      </c>
    </row>
    <row r="233" spans="1:8" ht="15.75" thickBot="1" x14ac:dyDescent="0.3">
      <c r="A233" s="7" t="s">
        <v>414</v>
      </c>
      <c r="B233" s="5">
        <v>232</v>
      </c>
      <c r="C233" s="6" t="s">
        <v>413</v>
      </c>
      <c r="D233" s="8">
        <v>2</v>
      </c>
      <c r="E233" s="8">
        <v>4</v>
      </c>
      <c r="F233" s="8">
        <v>5</v>
      </c>
      <c r="G233" s="8">
        <v>4</v>
      </c>
      <c r="H233" s="8">
        <v>3.75</v>
      </c>
    </row>
    <row r="234" spans="1:8" ht="15.75" thickBot="1" x14ac:dyDescent="0.3">
      <c r="A234" s="7" t="s">
        <v>416</v>
      </c>
      <c r="B234" s="5">
        <v>233</v>
      </c>
      <c r="C234" s="6" t="s">
        <v>415</v>
      </c>
      <c r="D234" s="8">
        <v>3</v>
      </c>
      <c r="E234" s="8">
        <v>3</v>
      </c>
      <c r="F234" s="8">
        <v>1</v>
      </c>
      <c r="G234" s="8">
        <v>3</v>
      </c>
      <c r="H234" s="8">
        <v>2.5</v>
      </c>
    </row>
    <row r="235" spans="1:8" ht="15.75" thickBot="1" x14ac:dyDescent="0.3">
      <c r="A235" s="7" t="s">
        <v>418</v>
      </c>
      <c r="B235" s="5">
        <v>234</v>
      </c>
      <c r="C235" s="6" t="s">
        <v>417</v>
      </c>
      <c r="D235" s="8">
        <v>3</v>
      </c>
      <c r="E235" s="8">
        <v>3</v>
      </c>
      <c r="F235" s="8">
        <v>5</v>
      </c>
      <c r="G235" s="8">
        <v>5</v>
      </c>
      <c r="H235" s="8">
        <v>4</v>
      </c>
    </row>
    <row r="236" spans="1:8" ht="15.75" thickBot="1" x14ac:dyDescent="0.3">
      <c r="A236" s="7" t="s">
        <v>420</v>
      </c>
      <c r="B236" s="5">
        <v>235</v>
      </c>
      <c r="C236" s="6" t="s">
        <v>419</v>
      </c>
      <c r="D236" s="8">
        <v>3</v>
      </c>
      <c r="E236" s="8">
        <v>5</v>
      </c>
      <c r="F236" s="8">
        <v>4</v>
      </c>
      <c r="G236" s="8">
        <v>2</v>
      </c>
      <c r="H236" s="8">
        <v>3.5</v>
      </c>
    </row>
    <row r="237" spans="1:8" ht="15.75" thickBot="1" x14ac:dyDescent="0.3">
      <c r="A237" s="7" t="s">
        <v>422</v>
      </c>
      <c r="B237" s="5">
        <v>236</v>
      </c>
      <c r="C237" s="6" t="s">
        <v>421</v>
      </c>
      <c r="D237" s="8">
        <v>1</v>
      </c>
      <c r="E237" s="8">
        <v>5</v>
      </c>
      <c r="F237" s="8">
        <v>2</v>
      </c>
      <c r="G237" s="8">
        <v>1</v>
      </c>
      <c r="H237" s="8">
        <v>2.25</v>
      </c>
    </row>
    <row r="238" spans="1:8" ht="15.75" thickBot="1" x14ac:dyDescent="0.3">
      <c r="A238" s="7" t="s">
        <v>424</v>
      </c>
      <c r="B238" s="5">
        <v>237</v>
      </c>
      <c r="C238" s="6" t="s">
        <v>423</v>
      </c>
      <c r="D238" s="8">
        <v>1</v>
      </c>
      <c r="E238" s="8">
        <v>3</v>
      </c>
      <c r="F238" s="8">
        <v>2</v>
      </c>
      <c r="G238" s="8">
        <v>4</v>
      </c>
      <c r="H238" s="8">
        <v>2.5</v>
      </c>
    </row>
    <row r="239" spans="1:8" ht="15.75" thickBot="1" x14ac:dyDescent="0.3">
      <c r="A239" s="7" t="s">
        <v>426</v>
      </c>
      <c r="B239" s="5">
        <v>238</v>
      </c>
      <c r="C239" s="6" t="s">
        <v>425</v>
      </c>
      <c r="D239" s="8">
        <v>5</v>
      </c>
      <c r="E239" s="8">
        <v>5</v>
      </c>
      <c r="F239" s="8">
        <v>5</v>
      </c>
      <c r="G239" s="8">
        <v>5</v>
      </c>
      <c r="H239" s="8">
        <v>5</v>
      </c>
    </row>
    <row r="240" spans="1:8" ht="15.75" thickBot="1" x14ac:dyDescent="0.3">
      <c r="A240" s="7" t="s">
        <v>428</v>
      </c>
      <c r="B240" s="5">
        <v>239</v>
      </c>
      <c r="C240" s="6" t="s">
        <v>427</v>
      </c>
      <c r="D240" s="8">
        <v>1</v>
      </c>
      <c r="E240" s="8">
        <v>5</v>
      </c>
      <c r="F240" s="8">
        <v>1</v>
      </c>
      <c r="G240" s="8">
        <v>1</v>
      </c>
      <c r="H240" s="8">
        <v>2</v>
      </c>
    </row>
    <row r="241" spans="1:8" ht="15.75" thickBot="1" x14ac:dyDescent="0.3">
      <c r="A241" s="7" t="s">
        <v>430</v>
      </c>
      <c r="B241" s="5">
        <v>240</v>
      </c>
      <c r="C241" s="6" t="s">
        <v>429</v>
      </c>
      <c r="D241" s="8">
        <v>5</v>
      </c>
      <c r="E241" s="8">
        <v>1</v>
      </c>
      <c r="F241" s="8">
        <v>2</v>
      </c>
      <c r="G241" s="8">
        <v>1</v>
      </c>
      <c r="H241" s="8">
        <v>2.25</v>
      </c>
    </row>
    <row r="242" spans="1:8" ht="15.75" thickBot="1" x14ac:dyDescent="0.3">
      <c r="A242" s="7" t="s">
        <v>432</v>
      </c>
      <c r="B242" s="5">
        <v>241</v>
      </c>
      <c r="C242" s="6" t="s">
        <v>431</v>
      </c>
      <c r="D242" s="8">
        <v>3</v>
      </c>
      <c r="E242" s="8">
        <v>1</v>
      </c>
      <c r="F242" s="8">
        <v>1</v>
      </c>
      <c r="G242" s="8">
        <v>1</v>
      </c>
      <c r="H242" s="8">
        <v>1.5</v>
      </c>
    </row>
    <row r="243" spans="1:8" ht="15.75" thickBot="1" x14ac:dyDescent="0.3">
      <c r="A243" s="7" t="s">
        <v>434</v>
      </c>
      <c r="B243" s="5">
        <v>242</v>
      </c>
      <c r="C243" s="6" t="s">
        <v>433</v>
      </c>
      <c r="D243" s="8">
        <v>4</v>
      </c>
      <c r="E243" s="8">
        <v>4</v>
      </c>
      <c r="F243" s="8">
        <v>1</v>
      </c>
      <c r="G243" s="8">
        <v>5</v>
      </c>
      <c r="H243" s="8">
        <v>3.5</v>
      </c>
    </row>
    <row r="244" spans="1:8" ht="15.75" thickBot="1" x14ac:dyDescent="0.3">
      <c r="A244" s="7" t="s">
        <v>436</v>
      </c>
      <c r="B244" s="5">
        <v>243</v>
      </c>
      <c r="C244" s="6" t="s">
        <v>435</v>
      </c>
      <c r="D244" s="8">
        <v>1</v>
      </c>
      <c r="E244" s="8">
        <v>2</v>
      </c>
      <c r="F244" s="8">
        <v>5</v>
      </c>
      <c r="G244" s="8">
        <v>5</v>
      </c>
      <c r="H244" s="8">
        <v>3.25</v>
      </c>
    </row>
    <row r="245" spans="1:8" ht="15.75" thickBot="1" x14ac:dyDescent="0.3">
      <c r="A245" s="7" t="s">
        <v>438</v>
      </c>
      <c r="B245" s="5">
        <v>244</v>
      </c>
      <c r="C245" s="6" t="s">
        <v>437</v>
      </c>
      <c r="D245" s="8">
        <v>4</v>
      </c>
      <c r="E245" s="8">
        <v>5</v>
      </c>
      <c r="F245" s="8">
        <v>4</v>
      </c>
      <c r="G245" s="8">
        <v>4</v>
      </c>
      <c r="H245" s="8">
        <v>4.25</v>
      </c>
    </row>
    <row r="246" spans="1:8" ht="15.75" thickBot="1" x14ac:dyDescent="0.3">
      <c r="A246" s="7" t="s">
        <v>440</v>
      </c>
      <c r="B246" s="5">
        <v>245</v>
      </c>
      <c r="C246" s="6" t="s">
        <v>439</v>
      </c>
      <c r="D246" s="8">
        <v>5</v>
      </c>
      <c r="E246" s="8">
        <v>2</v>
      </c>
      <c r="F246" s="8">
        <v>4</v>
      </c>
      <c r="G246" s="8">
        <v>4</v>
      </c>
      <c r="H246" s="8">
        <v>3.75</v>
      </c>
    </row>
    <row r="247" spans="1:8" ht="15.75" thickBot="1" x14ac:dyDescent="0.3">
      <c r="A247" s="7" t="s">
        <v>442</v>
      </c>
      <c r="B247" s="5">
        <v>246</v>
      </c>
      <c r="C247" s="6" t="s">
        <v>441</v>
      </c>
      <c r="D247" s="8">
        <v>2</v>
      </c>
      <c r="E247" s="8">
        <v>5</v>
      </c>
      <c r="F247" s="8">
        <v>5</v>
      </c>
      <c r="G247" s="8">
        <v>2</v>
      </c>
      <c r="H247" s="8">
        <v>3.5</v>
      </c>
    </row>
    <row r="248" spans="1:8" ht="15.75" thickBot="1" x14ac:dyDescent="0.3">
      <c r="A248" s="7" t="s">
        <v>444</v>
      </c>
      <c r="B248" s="5">
        <v>247</v>
      </c>
      <c r="C248" s="6" t="s">
        <v>443</v>
      </c>
      <c r="D248" s="8">
        <v>1</v>
      </c>
      <c r="E248" s="8">
        <v>1</v>
      </c>
      <c r="F248" s="8">
        <v>1</v>
      </c>
      <c r="G248" s="8">
        <v>1</v>
      </c>
      <c r="H248" s="8">
        <v>1</v>
      </c>
    </row>
    <row r="249" spans="1:8" ht="15.75" thickBot="1" x14ac:dyDescent="0.3">
      <c r="A249" s="7" t="s">
        <v>446</v>
      </c>
      <c r="B249" s="5">
        <v>248</v>
      </c>
      <c r="C249" s="6" t="s">
        <v>445</v>
      </c>
      <c r="D249" s="8">
        <v>2</v>
      </c>
      <c r="E249" s="8">
        <v>4</v>
      </c>
      <c r="F249" s="8">
        <v>4</v>
      </c>
      <c r="G249" s="8">
        <v>1</v>
      </c>
      <c r="H249" s="8">
        <v>2.75</v>
      </c>
    </row>
    <row r="250" spans="1:8" ht="15.75" thickBot="1" x14ac:dyDescent="0.3">
      <c r="A250" s="7" t="s">
        <v>448</v>
      </c>
      <c r="B250" s="5">
        <v>249</v>
      </c>
      <c r="C250" s="6" t="s">
        <v>447</v>
      </c>
      <c r="D250" s="8">
        <v>4</v>
      </c>
      <c r="E250" s="8">
        <v>4</v>
      </c>
      <c r="F250" s="8">
        <v>4</v>
      </c>
      <c r="G250" s="8">
        <v>2</v>
      </c>
      <c r="H250" s="8">
        <v>3.5</v>
      </c>
    </row>
    <row r="251" spans="1:8" ht="15.75" thickBot="1" x14ac:dyDescent="0.3">
      <c r="A251" s="7" t="s">
        <v>450</v>
      </c>
      <c r="B251" s="5">
        <v>250</v>
      </c>
      <c r="C251" s="6" t="s">
        <v>449</v>
      </c>
      <c r="D251" s="8">
        <v>5</v>
      </c>
      <c r="E251" s="8">
        <v>5</v>
      </c>
      <c r="F251" s="8">
        <v>5</v>
      </c>
      <c r="G251" s="8">
        <v>5</v>
      </c>
      <c r="H251" s="8">
        <v>5</v>
      </c>
    </row>
    <row r="252" spans="1:8" ht="15.75" thickBot="1" x14ac:dyDescent="0.3">
      <c r="A252" s="7" t="s">
        <v>452</v>
      </c>
      <c r="B252" s="5">
        <v>251</v>
      </c>
      <c r="C252" s="6" t="s">
        <v>451</v>
      </c>
      <c r="D252" s="8">
        <v>2</v>
      </c>
      <c r="E252" s="8">
        <v>4</v>
      </c>
      <c r="F252" s="8">
        <v>5</v>
      </c>
      <c r="G252" s="8">
        <v>1</v>
      </c>
      <c r="H252" s="8">
        <v>3</v>
      </c>
    </row>
    <row r="253" spans="1:8" ht="15.75" thickBot="1" x14ac:dyDescent="0.3">
      <c r="A253" s="7" t="s">
        <v>454</v>
      </c>
      <c r="B253" s="5">
        <v>252</v>
      </c>
      <c r="C253" s="6" t="s">
        <v>453</v>
      </c>
      <c r="D253" s="8">
        <v>5</v>
      </c>
      <c r="E253" s="8">
        <v>5</v>
      </c>
      <c r="F253" s="8">
        <v>5</v>
      </c>
      <c r="G253" s="8">
        <v>2</v>
      </c>
      <c r="H253" s="8">
        <v>4.25</v>
      </c>
    </row>
    <row r="254" spans="1:8" ht="15.75" thickBot="1" x14ac:dyDescent="0.3">
      <c r="A254" s="7" t="s">
        <v>456</v>
      </c>
      <c r="B254" s="5">
        <v>253</v>
      </c>
      <c r="C254" s="6" t="s">
        <v>455</v>
      </c>
      <c r="D254" s="8">
        <v>4</v>
      </c>
      <c r="E254" s="8">
        <v>3</v>
      </c>
      <c r="F254" s="8">
        <v>1</v>
      </c>
      <c r="G254" s="8">
        <v>1</v>
      </c>
      <c r="H254" s="8">
        <v>2.25</v>
      </c>
    </row>
    <row r="255" spans="1:8" ht="15.75" thickBot="1" x14ac:dyDescent="0.3">
      <c r="A255" s="7" t="s">
        <v>458</v>
      </c>
      <c r="B255" s="5">
        <v>254</v>
      </c>
      <c r="C255" s="6" t="s">
        <v>457</v>
      </c>
      <c r="D255" s="8">
        <v>1</v>
      </c>
      <c r="E255" s="8">
        <v>1</v>
      </c>
      <c r="F255" s="8">
        <v>1</v>
      </c>
      <c r="G255" s="8">
        <v>1</v>
      </c>
      <c r="H255" s="8">
        <v>1</v>
      </c>
    </row>
    <row r="256" spans="1:8" ht="15.75" thickBot="1" x14ac:dyDescent="0.3">
      <c r="A256" s="7" t="s">
        <v>460</v>
      </c>
      <c r="B256" s="5">
        <v>255</v>
      </c>
      <c r="C256" s="6" t="s">
        <v>459</v>
      </c>
      <c r="D256" s="8">
        <v>2</v>
      </c>
      <c r="E256" s="8">
        <v>5</v>
      </c>
      <c r="F256" s="8">
        <v>4</v>
      </c>
      <c r="G256" s="8">
        <v>2</v>
      </c>
      <c r="H256" s="8">
        <v>3.25</v>
      </c>
    </row>
    <row r="257" spans="1:8" ht="15.75" thickBot="1" x14ac:dyDescent="0.3">
      <c r="A257" s="7" t="s">
        <v>462</v>
      </c>
      <c r="B257" s="5">
        <v>256</v>
      </c>
      <c r="C257" s="6" t="s">
        <v>461</v>
      </c>
      <c r="D257" s="8">
        <v>2</v>
      </c>
      <c r="E257" s="8">
        <v>1</v>
      </c>
      <c r="F257" s="8">
        <v>3</v>
      </c>
      <c r="G257" s="8">
        <v>1</v>
      </c>
      <c r="H257" s="8">
        <v>1.75</v>
      </c>
    </row>
    <row r="258" spans="1:8" ht="15.75" thickBot="1" x14ac:dyDescent="0.3">
      <c r="A258" s="7" t="s">
        <v>464</v>
      </c>
      <c r="B258" s="5">
        <v>257</v>
      </c>
      <c r="C258" s="6" t="s">
        <v>463</v>
      </c>
      <c r="D258" s="8">
        <v>5</v>
      </c>
      <c r="E258" s="8">
        <v>3</v>
      </c>
      <c r="F258" s="8">
        <v>1</v>
      </c>
      <c r="G258" s="8">
        <v>2</v>
      </c>
      <c r="H258" s="8">
        <v>2.75</v>
      </c>
    </row>
    <row r="259" spans="1:8" ht="15.75" thickBot="1" x14ac:dyDescent="0.3">
      <c r="A259" s="7" t="s">
        <v>466</v>
      </c>
      <c r="B259" s="5">
        <v>258</v>
      </c>
      <c r="C259" s="6" t="s">
        <v>465</v>
      </c>
      <c r="D259" s="8">
        <v>2</v>
      </c>
      <c r="E259" s="8">
        <v>5</v>
      </c>
      <c r="F259" s="8">
        <v>1</v>
      </c>
      <c r="G259" s="8">
        <v>3</v>
      </c>
      <c r="H259" s="8">
        <v>2.75</v>
      </c>
    </row>
    <row r="260" spans="1:8" ht="15.75" thickBot="1" x14ac:dyDescent="0.3">
      <c r="A260" s="7" t="s">
        <v>468</v>
      </c>
      <c r="B260" s="5">
        <v>259</v>
      </c>
      <c r="C260" s="6" t="s">
        <v>467</v>
      </c>
      <c r="D260" s="8">
        <v>3</v>
      </c>
      <c r="E260" s="8">
        <v>2</v>
      </c>
      <c r="F260" s="8">
        <v>5</v>
      </c>
      <c r="G260" s="8">
        <v>2</v>
      </c>
      <c r="H260" s="8">
        <v>3</v>
      </c>
    </row>
    <row r="261" spans="1:8" ht="15.75" thickBot="1" x14ac:dyDescent="0.3">
      <c r="A261" s="7" t="s">
        <v>469</v>
      </c>
      <c r="B261" s="5">
        <v>260</v>
      </c>
      <c r="C261" s="6" t="s">
        <v>110</v>
      </c>
      <c r="D261" s="8">
        <v>2</v>
      </c>
      <c r="E261" s="8">
        <v>4</v>
      </c>
      <c r="F261" s="8">
        <v>3</v>
      </c>
      <c r="G261" s="8">
        <v>3</v>
      </c>
      <c r="H261" s="8">
        <v>3</v>
      </c>
    </row>
    <row r="262" spans="1:8" ht="15.75" thickBot="1" x14ac:dyDescent="0.3">
      <c r="A262" s="7" t="s">
        <v>471</v>
      </c>
      <c r="B262" s="5">
        <v>261</v>
      </c>
      <c r="C262" s="6" t="s">
        <v>470</v>
      </c>
      <c r="D262" s="8">
        <v>3</v>
      </c>
      <c r="E262" s="8">
        <v>4</v>
      </c>
      <c r="F262" s="8">
        <v>3</v>
      </c>
      <c r="G262" s="8">
        <v>4</v>
      </c>
      <c r="H262" s="8">
        <v>3.5</v>
      </c>
    </row>
    <row r="263" spans="1:8" ht="15.75" thickBot="1" x14ac:dyDescent="0.3">
      <c r="A263" s="7" t="s">
        <v>473</v>
      </c>
      <c r="B263" s="5">
        <v>262</v>
      </c>
      <c r="C263" s="6" t="s">
        <v>472</v>
      </c>
      <c r="D263" s="8">
        <v>5</v>
      </c>
      <c r="E263" s="8">
        <v>2</v>
      </c>
      <c r="F263" s="8">
        <v>2</v>
      </c>
      <c r="G263" s="8">
        <v>1</v>
      </c>
      <c r="H263" s="8">
        <v>2.5</v>
      </c>
    </row>
    <row r="264" spans="1:8" ht="15.75" thickBot="1" x14ac:dyDescent="0.3">
      <c r="A264" s="7" t="s">
        <v>475</v>
      </c>
      <c r="B264" s="5">
        <v>263</v>
      </c>
      <c r="C264" s="6" t="s">
        <v>474</v>
      </c>
      <c r="D264" s="8">
        <v>5</v>
      </c>
      <c r="E264" s="8">
        <v>1</v>
      </c>
      <c r="F264" s="8">
        <v>4</v>
      </c>
      <c r="G264" s="8">
        <v>4</v>
      </c>
      <c r="H264" s="8">
        <v>3.5</v>
      </c>
    </row>
    <row r="265" spans="1:8" ht="15.75" thickBot="1" x14ac:dyDescent="0.3">
      <c r="A265" s="7" t="s">
        <v>477</v>
      </c>
      <c r="B265" s="5">
        <v>264</v>
      </c>
      <c r="C265" s="6" t="s">
        <v>476</v>
      </c>
      <c r="D265" s="8">
        <v>4</v>
      </c>
      <c r="E265" s="8">
        <v>4</v>
      </c>
      <c r="F265" s="8">
        <v>5</v>
      </c>
      <c r="G265" s="8">
        <v>4</v>
      </c>
      <c r="H265" s="8">
        <v>4.25</v>
      </c>
    </row>
    <row r="266" spans="1:8" ht="15.75" thickBot="1" x14ac:dyDescent="0.3">
      <c r="A266" s="7" t="s">
        <v>479</v>
      </c>
      <c r="B266" s="5">
        <v>265</v>
      </c>
      <c r="C266" s="6" t="s">
        <v>478</v>
      </c>
      <c r="D266" s="8">
        <v>4</v>
      </c>
      <c r="E266" s="8">
        <v>4</v>
      </c>
      <c r="F266" s="8">
        <v>3</v>
      </c>
      <c r="G266" s="8">
        <v>4</v>
      </c>
      <c r="H266" s="8">
        <v>3.75</v>
      </c>
    </row>
    <row r="267" spans="1:8" ht="15.75" thickBot="1" x14ac:dyDescent="0.3">
      <c r="A267" s="7" t="s">
        <v>481</v>
      </c>
      <c r="B267" s="5">
        <v>266</v>
      </c>
      <c r="C267" s="6" t="s">
        <v>480</v>
      </c>
      <c r="D267" s="8">
        <v>3</v>
      </c>
      <c r="E267" s="8">
        <v>2</v>
      </c>
      <c r="F267" s="8">
        <v>2</v>
      </c>
      <c r="G267" s="8">
        <v>2</v>
      </c>
      <c r="H267" s="8">
        <v>2.25</v>
      </c>
    </row>
    <row r="268" spans="1:8" ht="15.75" thickBot="1" x14ac:dyDescent="0.3">
      <c r="A268" s="7" t="s">
        <v>483</v>
      </c>
      <c r="B268" s="5">
        <v>267</v>
      </c>
      <c r="C268" s="6" t="s">
        <v>482</v>
      </c>
      <c r="D268" s="8">
        <v>5</v>
      </c>
      <c r="E268" s="8">
        <v>5</v>
      </c>
      <c r="F268" s="8">
        <v>4</v>
      </c>
      <c r="G268" s="8">
        <v>4</v>
      </c>
      <c r="H268" s="8">
        <v>4.5</v>
      </c>
    </row>
    <row r="269" spans="1:8" ht="15.75" thickBot="1" x14ac:dyDescent="0.3">
      <c r="A269" s="7" t="s">
        <v>485</v>
      </c>
      <c r="B269" s="5">
        <v>268</v>
      </c>
      <c r="C269" s="6" t="s">
        <v>484</v>
      </c>
      <c r="D269" s="8">
        <v>5</v>
      </c>
      <c r="E269" s="8">
        <v>5</v>
      </c>
      <c r="F269" s="8">
        <v>1</v>
      </c>
      <c r="G269" s="8">
        <v>2</v>
      </c>
      <c r="H269" s="8">
        <v>3.25</v>
      </c>
    </row>
    <row r="270" spans="1:8" ht="15.75" thickBot="1" x14ac:dyDescent="0.3">
      <c r="A270" s="7" t="s">
        <v>487</v>
      </c>
      <c r="B270" s="5">
        <v>269</v>
      </c>
      <c r="C270" s="6" t="s">
        <v>486</v>
      </c>
      <c r="D270" s="8">
        <v>3</v>
      </c>
      <c r="E270" s="8">
        <v>2</v>
      </c>
      <c r="F270" s="8">
        <v>3</v>
      </c>
      <c r="G270" s="8">
        <v>3</v>
      </c>
      <c r="H270" s="8">
        <v>2.75</v>
      </c>
    </row>
    <row r="271" spans="1:8" ht="15.75" thickBot="1" x14ac:dyDescent="0.3">
      <c r="A271" s="7" t="s">
        <v>489</v>
      </c>
      <c r="B271" s="5">
        <v>270</v>
      </c>
      <c r="C271" s="6" t="s">
        <v>488</v>
      </c>
      <c r="D271" s="8">
        <v>4</v>
      </c>
      <c r="E271" s="8">
        <v>2</v>
      </c>
      <c r="F271" s="8">
        <v>3</v>
      </c>
      <c r="G271" s="8">
        <v>2</v>
      </c>
      <c r="H271" s="8">
        <v>2.75</v>
      </c>
    </row>
    <row r="272" spans="1:8" ht="15.75" thickBot="1" x14ac:dyDescent="0.3">
      <c r="A272" s="7" t="s">
        <v>491</v>
      </c>
      <c r="B272" s="5">
        <v>271</v>
      </c>
      <c r="C272" s="6" t="s">
        <v>490</v>
      </c>
      <c r="D272" s="8">
        <v>4</v>
      </c>
      <c r="E272" s="8">
        <v>5</v>
      </c>
      <c r="F272" s="8">
        <v>3</v>
      </c>
      <c r="G272" s="8">
        <v>5</v>
      </c>
      <c r="H272" s="8">
        <v>4.25</v>
      </c>
    </row>
    <row r="273" spans="1:8" ht="15.75" thickBot="1" x14ac:dyDescent="0.3">
      <c r="A273" s="7" t="s">
        <v>493</v>
      </c>
      <c r="B273" s="5">
        <v>272</v>
      </c>
      <c r="C273" s="6" t="s">
        <v>492</v>
      </c>
      <c r="D273" s="8">
        <v>5</v>
      </c>
      <c r="E273" s="8">
        <v>4</v>
      </c>
      <c r="F273" s="8">
        <v>5</v>
      </c>
      <c r="G273" s="8">
        <v>1</v>
      </c>
      <c r="H273" s="8">
        <v>3.75</v>
      </c>
    </row>
    <row r="274" spans="1:8" ht="15.75" thickBot="1" x14ac:dyDescent="0.3">
      <c r="A274" s="7" t="s">
        <v>495</v>
      </c>
      <c r="B274" s="5">
        <v>273</v>
      </c>
      <c r="C274" s="6" t="s">
        <v>494</v>
      </c>
      <c r="D274" s="8">
        <v>1</v>
      </c>
      <c r="E274" s="8">
        <v>1</v>
      </c>
      <c r="F274" s="8">
        <v>3</v>
      </c>
      <c r="G274" s="8">
        <v>5</v>
      </c>
      <c r="H274" s="8">
        <v>2.5</v>
      </c>
    </row>
    <row r="275" spans="1:8" ht="15.75" thickBot="1" x14ac:dyDescent="0.3">
      <c r="A275" s="7" t="s">
        <v>497</v>
      </c>
      <c r="B275" s="5">
        <v>274</v>
      </c>
      <c r="C275" s="6" t="s">
        <v>496</v>
      </c>
      <c r="D275" s="8">
        <v>4</v>
      </c>
      <c r="E275" s="8">
        <v>3</v>
      </c>
      <c r="F275" s="8">
        <v>1</v>
      </c>
      <c r="G275" s="8">
        <v>5</v>
      </c>
      <c r="H275" s="8">
        <v>3.25</v>
      </c>
    </row>
    <row r="276" spans="1:8" ht="15.75" thickBot="1" x14ac:dyDescent="0.3">
      <c r="A276" s="7" t="s">
        <v>499</v>
      </c>
      <c r="B276" s="5">
        <v>275</v>
      </c>
      <c r="C276" s="6" t="s">
        <v>498</v>
      </c>
      <c r="D276" s="8">
        <v>2</v>
      </c>
      <c r="E276" s="8">
        <v>3</v>
      </c>
      <c r="F276" s="8">
        <v>4</v>
      </c>
      <c r="G276" s="8">
        <v>3</v>
      </c>
      <c r="H276" s="8">
        <v>3</v>
      </c>
    </row>
    <row r="277" spans="1:8" ht="15.75" thickBot="1" x14ac:dyDescent="0.3">
      <c r="A277" s="7" t="s">
        <v>501</v>
      </c>
      <c r="B277" s="5">
        <v>276</v>
      </c>
      <c r="C277" s="6" t="s">
        <v>500</v>
      </c>
      <c r="D277" s="8">
        <v>4</v>
      </c>
      <c r="E277" s="8">
        <v>5</v>
      </c>
      <c r="F277" s="8">
        <v>5</v>
      </c>
      <c r="G277" s="8">
        <v>4</v>
      </c>
      <c r="H277" s="8">
        <v>4.5</v>
      </c>
    </row>
    <row r="278" spans="1:8" ht="15.75" thickBot="1" x14ac:dyDescent="0.3">
      <c r="A278" s="7" t="s">
        <v>503</v>
      </c>
      <c r="B278" s="5">
        <v>277</v>
      </c>
      <c r="C278" s="6" t="s">
        <v>502</v>
      </c>
      <c r="D278" s="8">
        <v>2</v>
      </c>
      <c r="E278" s="8">
        <v>1</v>
      </c>
      <c r="F278" s="8">
        <v>4</v>
      </c>
      <c r="G278" s="8">
        <v>5</v>
      </c>
      <c r="H278" s="8">
        <v>3</v>
      </c>
    </row>
    <row r="279" spans="1:8" ht="15.75" thickBot="1" x14ac:dyDescent="0.3">
      <c r="A279" s="7" t="s">
        <v>505</v>
      </c>
      <c r="B279" s="5">
        <v>278</v>
      </c>
      <c r="C279" s="6" t="s">
        <v>504</v>
      </c>
      <c r="D279" s="8">
        <v>5</v>
      </c>
      <c r="E279" s="8">
        <v>3</v>
      </c>
      <c r="F279" s="8">
        <v>3</v>
      </c>
      <c r="G279" s="8">
        <v>5</v>
      </c>
      <c r="H279" s="8">
        <v>4</v>
      </c>
    </row>
    <row r="280" spans="1:8" ht="15.75" thickBot="1" x14ac:dyDescent="0.3">
      <c r="A280" s="7" t="s">
        <v>507</v>
      </c>
      <c r="B280" s="5">
        <v>279</v>
      </c>
      <c r="C280" s="6" t="s">
        <v>506</v>
      </c>
      <c r="D280" s="8">
        <v>5</v>
      </c>
      <c r="E280" s="8">
        <v>1</v>
      </c>
      <c r="F280" s="8">
        <v>4</v>
      </c>
      <c r="G280" s="8">
        <v>3</v>
      </c>
      <c r="H280" s="8">
        <v>3.25</v>
      </c>
    </row>
    <row r="281" spans="1:8" ht="15.75" thickBot="1" x14ac:dyDescent="0.3">
      <c r="A281" s="7" t="s">
        <v>509</v>
      </c>
      <c r="B281" s="5">
        <v>280</v>
      </c>
      <c r="C281" s="6" t="s">
        <v>508</v>
      </c>
      <c r="D281" s="8">
        <v>1</v>
      </c>
      <c r="E281" s="8">
        <v>3</v>
      </c>
      <c r="F281" s="8">
        <v>2</v>
      </c>
      <c r="G281" s="8">
        <v>4</v>
      </c>
      <c r="H281" s="8">
        <v>2.5</v>
      </c>
    </row>
    <row r="282" spans="1:8" ht="15.75" thickBot="1" x14ac:dyDescent="0.3">
      <c r="A282" s="7" t="s">
        <v>511</v>
      </c>
      <c r="B282" s="5">
        <v>281</v>
      </c>
      <c r="C282" s="6" t="s">
        <v>510</v>
      </c>
      <c r="D282" s="8">
        <v>1</v>
      </c>
      <c r="E282" s="8">
        <v>5</v>
      </c>
      <c r="F282" s="8">
        <v>4</v>
      </c>
      <c r="G282" s="8">
        <v>4</v>
      </c>
      <c r="H282" s="8">
        <v>3.5</v>
      </c>
    </row>
    <row r="283" spans="1:8" ht="15.75" thickBot="1" x14ac:dyDescent="0.3">
      <c r="A283" s="7" t="s">
        <v>513</v>
      </c>
      <c r="B283" s="5">
        <v>282</v>
      </c>
      <c r="C283" s="6" t="s">
        <v>512</v>
      </c>
      <c r="D283" s="8">
        <v>1</v>
      </c>
      <c r="E283" s="8">
        <v>5</v>
      </c>
      <c r="F283" s="8">
        <v>3</v>
      </c>
      <c r="G283" s="8">
        <v>1</v>
      </c>
      <c r="H283" s="8">
        <v>2.5</v>
      </c>
    </row>
    <row r="284" spans="1:8" ht="15.75" thickBot="1" x14ac:dyDescent="0.3">
      <c r="A284" s="7" t="s">
        <v>515</v>
      </c>
      <c r="B284" s="5">
        <v>283</v>
      </c>
      <c r="C284" s="6" t="s">
        <v>514</v>
      </c>
      <c r="D284" s="8">
        <v>3</v>
      </c>
      <c r="E284" s="8">
        <v>5</v>
      </c>
      <c r="F284" s="8">
        <v>5</v>
      </c>
      <c r="G284" s="8">
        <v>4</v>
      </c>
      <c r="H284" s="8">
        <v>4.25</v>
      </c>
    </row>
    <row r="285" spans="1:8" ht="15.75" thickBot="1" x14ac:dyDescent="0.3">
      <c r="A285" s="7" t="s">
        <v>516</v>
      </c>
      <c r="B285" s="5">
        <v>284</v>
      </c>
      <c r="C285" s="6" t="s">
        <v>230</v>
      </c>
      <c r="D285" s="8">
        <v>4</v>
      </c>
      <c r="E285" s="8">
        <v>1</v>
      </c>
      <c r="F285" s="8">
        <v>1</v>
      </c>
      <c r="G285" s="8">
        <v>4</v>
      </c>
      <c r="H285" s="8">
        <v>2.5</v>
      </c>
    </row>
    <row r="286" spans="1:8" ht="15.75" thickBot="1" x14ac:dyDescent="0.3">
      <c r="A286" s="7" t="s">
        <v>518</v>
      </c>
      <c r="B286" s="5">
        <v>285</v>
      </c>
      <c r="C286" s="6" t="s">
        <v>517</v>
      </c>
      <c r="D286" s="8">
        <v>5</v>
      </c>
      <c r="E286" s="8">
        <v>5</v>
      </c>
      <c r="F286" s="8">
        <v>5</v>
      </c>
      <c r="G286" s="8">
        <v>5</v>
      </c>
      <c r="H286" s="8">
        <v>5</v>
      </c>
    </row>
    <row r="287" spans="1:8" ht="15.75" thickBot="1" x14ac:dyDescent="0.3">
      <c r="A287" s="7" t="s">
        <v>520</v>
      </c>
      <c r="B287" s="5">
        <v>286</v>
      </c>
      <c r="C287" s="6" t="s">
        <v>519</v>
      </c>
      <c r="D287" s="8">
        <v>1</v>
      </c>
      <c r="E287" s="8">
        <v>2</v>
      </c>
      <c r="F287" s="8">
        <v>2</v>
      </c>
      <c r="G287" s="8">
        <v>1</v>
      </c>
      <c r="H287" s="8">
        <v>1.5</v>
      </c>
    </row>
    <row r="288" spans="1:8" ht="15.75" thickBot="1" x14ac:dyDescent="0.3">
      <c r="A288" s="7" t="s">
        <v>522</v>
      </c>
      <c r="B288" s="5">
        <v>287</v>
      </c>
      <c r="C288" s="6" t="s">
        <v>521</v>
      </c>
      <c r="D288" s="8">
        <v>3</v>
      </c>
      <c r="E288" s="8">
        <v>3</v>
      </c>
      <c r="F288" s="8">
        <v>3</v>
      </c>
      <c r="G288" s="8">
        <v>4</v>
      </c>
      <c r="H288" s="8">
        <v>3.25</v>
      </c>
    </row>
    <row r="289" spans="1:8" ht="15.75" thickBot="1" x14ac:dyDescent="0.3">
      <c r="A289" s="7" t="s">
        <v>523</v>
      </c>
      <c r="B289" s="5">
        <v>288</v>
      </c>
      <c r="C289" s="6" t="s">
        <v>472</v>
      </c>
      <c r="D289" s="8">
        <v>3</v>
      </c>
      <c r="E289" s="8">
        <v>2</v>
      </c>
      <c r="F289" s="8">
        <v>2</v>
      </c>
      <c r="G289" s="8">
        <v>4</v>
      </c>
      <c r="H289" s="8">
        <v>2.75</v>
      </c>
    </row>
    <row r="290" spans="1:8" ht="15.75" thickBot="1" x14ac:dyDescent="0.3">
      <c r="A290" s="7" t="s">
        <v>525</v>
      </c>
      <c r="B290" s="5">
        <v>289</v>
      </c>
      <c r="C290" s="6" t="s">
        <v>524</v>
      </c>
      <c r="D290" s="8">
        <v>1</v>
      </c>
      <c r="E290" s="8">
        <v>1</v>
      </c>
      <c r="F290" s="8">
        <v>5</v>
      </c>
      <c r="G290" s="8">
        <v>5</v>
      </c>
      <c r="H290" s="8">
        <v>3</v>
      </c>
    </row>
    <row r="291" spans="1:8" ht="15.75" thickBot="1" x14ac:dyDescent="0.3">
      <c r="A291" s="7" t="s">
        <v>527</v>
      </c>
      <c r="B291" s="5">
        <v>290</v>
      </c>
      <c r="C291" s="6" t="s">
        <v>526</v>
      </c>
      <c r="D291" s="8">
        <v>4</v>
      </c>
      <c r="E291" s="8">
        <v>3</v>
      </c>
      <c r="F291" s="8">
        <v>1</v>
      </c>
      <c r="G291" s="8">
        <v>5</v>
      </c>
      <c r="H291" s="8">
        <v>3.25</v>
      </c>
    </row>
    <row r="292" spans="1:8" ht="15.75" thickBot="1" x14ac:dyDescent="0.3">
      <c r="A292" s="7" t="s">
        <v>529</v>
      </c>
      <c r="B292" s="5">
        <v>291</v>
      </c>
      <c r="C292" s="6" t="s">
        <v>528</v>
      </c>
      <c r="D292" s="8">
        <v>4</v>
      </c>
      <c r="E292" s="8">
        <v>2</v>
      </c>
      <c r="F292" s="8">
        <v>2</v>
      </c>
      <c r="G292" s="8">
        <v>2</v>
      </c>
      <c r="H292" s="8">
        <v>2.5</v>
      </c>
    </row>
    <row r="293" spans="1:8" ht="15.75" thickBot="1" x14ac:dyDescent="0.3">
      <c r="A293" s="7" t="s">
        <v>531</v>
      </c>
      <c r="B293" s="5">
        <v>292</v>
      </c>
      <c r="C293" s="6" t="s">
        <v>530</v>
      </c>
      <c r="D293" s="8">
        <v>4</v>
      </c>
      <c r="E293" s="8">
        <v>2</v>
      </c>
      <c r="F293" s="8">
        <v>2</v>
      </c>
      <c r="G293" s="8">
        <v>2</v>
      </c>
      <c r="H293" s="8">
        <v>2.5</v>
      </c>
    </row>
    <row r="294" spans="1:8" ht="15.75" thickBot="1" x14ac:dyDescent="0.3">
      <c r="A294" s="7" t="s">
        <v>533</v>
      </c>
      <c r="B294" s="5">
        <v>293</v>
      </c>
      <c r="C294" s="6" t="s">
        <v>532</v>
      </c>
      <c r="D294" s="8">
        <v>3</v>
      </c>
      <c r="E294" s="8">
        <v>3</v>
      </c>
      <c r="F294" s="8">
        <v>5</v>
      </c>
      <c r="G294" s="8">
        <v>1</v>
      </c>
      <c r="H294" s="8">
        <v>3</v>
      </c>
    </row>
    <row r="295" spans="1:8" ht="15.75" thickBot="1" x14ac:dyDescent="0.3">
      <c r="A295" s="7" t="s">
        <v>535</v>
      </c>
      <c r="B295" s="5">
        <v>294</v>
      </c>
      <c r="C295" s="6" t="s">
        <v>534</v>
      </c>
      <c r="D295" s="8">
        <v>4</v>
      </c>
      <c r="E295" s="8">
        <v>5</v>
      </c>
      <c r="F295" s="8">
        <v>2</v>
      </c>
      <c r="G295" s="8">
        <v>2</v>
      </c>
      <c r="H295" s="8">
        <v>3.25</v>
      </c>
    </row>
    <row r="296" spans="1:8" ht="15.75" thickBot="1" x14ac:dyDescent="0.3">
      <c r="A296" s="7" t="s">
        <v>537</v>
      </c>
      <c r="B296" s="5">
        <v>295</v>
      </c>
      <c r="C296" s="6" t="s">
        <v>536</v>
      </c>
      <c r="D296" s="8">
        <v>5</v>
      </c>
      <c r="E296" s="8">
        <v>5</v>
      </c>
      <c r="F296" s="8">
        <v>5</v>
      </c>
      <c r="G296" s="8">
        <v>5</v>
      </c>
      <c r="H296" s="8">
        <v>5</v>
      </c>
    </row>
    <row r="297" spans="1:8" ht="15.75" thickBot="1" x14ac:dyDescent="0.3">
      <c r="A297" s="7" t="s">
        <v>539</v>
      </c>
      <c r="B297" s="5">
        <v>296</v>
      </c>
      <c r="C297" s="6" t="s">
        <v>538</v>
      </c>
      <c r="D297" s="8">
        <v>3</v>
      </c>
      <c r="E297" s="8">
        <v>1</v>
      </c>
      <c r="F297" s="8">
        <v>3</v>
      </c>
      <c r="G297" s="8">
        <v>1</v>
      </c>
      <c r="H297" s="8">
        <v>2</v>
      </c>
    </row>
    <row r="298" spans="1:8" ht="15.75" thickBot="1" x14ac:dyDescent="0.3">
      <c r="A298" s="7" t="s">
        <v>540</v>
      </c>
      <c r="B298" s="5">
        <v>297</v>
      </c>
      <c r="C298" s="6" t="s">
        <v>500</v>
      </c>
      <c r="D298" s="8">
        <v>4</v>
      </c>
      <c r="E298" s="8">
        <v>1</v>
      </c>
      <c r="F298" s="8">
        <v>5</v>
      </c>
      <c r="G298" s="8">
        <v>4</v>
      </c>
      <c r="H298" s="8">
        <v>3.5</v>
      </c>
    </row>
    <row r="299" spans="1:8" ht="15.75" thickBot="1" x14ac:dyDescent="0.3">
      <c r="A299" s="7" t="s">
        <v>542</v>
      </c>
      <c r="B299" s="5">
        <v>298</v>
      </c>
      <c r="C299" s="6" t="s">
        <v>541</v>
      </c>
      <c r="D299" s="8">
        <v>5</v>
      </c>
      <c r="E299" s="8">
        <v>4</v>
      </c>
      <c r="F299" s="8">
        <v>2</v>
      </c>
      <c r="G299" s="8">
        <v>1</v>
      </c>
      <c r="H299" s="8">
        <v>3</v>
      </c>
    </row>
    <row r="300" spans="1:8" ht="15.75" thickBot="1" x14ac:dyDescent="0.3">
      <c r="A300" s="7" t="s">
        <v>544</v>
      </c>
      <c r="B300" s="5">
        <v>299</v>
      </c>
      <c r="C300" s="6" t="s">
        <v>543</v>
      </c>
      <c r="D300" s="8">
        <v>3</v>
      </c>
      <c r="E300" s="8">
        <v>5</v>
      </c>
      <c r="F300" s="8">
        <v>1</v>
      </c>
      <c r="G300" s="8">
        <v>2</v>
      </c>
      <c r="H300" s="8">
        <v>2.75</v>
      </c>
    </row>
    <row r="301" spans="1:8" ht="15.75" thickBot="1" x14ac:dyDescent="0.3">
      <c r="A301" s="7" t="s">
        <v>546</v>
      </c>
      <c r="B301" s="5">
        <v>300</v>
      </c>
      <c r="C301" s="6" t="s">
        <v>545</v>
      </c>
      <c r="D301" s="8">
        <v>4</v>
      </c>
      <c r="E301" s="8">
        <v>3</v>
      </c>
      <c r="F301" s="8">
        <v>1</v>
      </c>
      <c r="G301" s="8">
        <v>4</v>
      </c>
      <c r="H301" s="8">
        <v>3</v>
      </c>
    </row>
    <row r="302" spans="1:8" ht="15.75" thickBot="1" x14ac:dyDescent="0.3">
      <c r="A302" s="7" t="s">
        <v>547</v>
      </c>
      <c r="B302" s="5">
        <v>301</v>
      </c>
      <c r="C302" s="6" t="s">
        <v>530</v>
      </c>
      <c r="D302" s="8">
        <v>3</v>
      </c>
      <c r="E302" s="8">
        <v>3</v>
      </c>
      <c r="F302" s="8">
        <v>2</v>
      </c>
      <c r="G302" s="8">
        <v>5</v>
      </c>
      <c r="H302" s="8">
        <v>3.25</v>
      </c>
    </row>
    <row r="303" spans="1:8" ht="15.75" thickBot="1" x14ac:dyDescent="0.3">
      <c r="A303" s="7" t="s">
        <v>549</v>
      </c>
      <c r="B303" s="5">
        <v>302</v>
      </c>
      <c r="C303" s="6" t="s">
        <v>548</v>
      </c>
      <c r="D303" s="8">
        <v>5</v>
      </c>
      <c r="E303" s="8">
        <v>1</v>
      </c>
      <c r="F303" s="8">
        <v>2</v>
      </c>
      <c r="G303" s="8">
        <v>4</v>
      </c>
      <c r="H303" s="8">
        <v>3</v>
      </c>
    </row>
    <row r="304" spans="1:8" ht="15.75" thickBot="1" x14ac:dyDescent="0.3">
      <c r="A304" s="7" t="s">
        <v>551</v>
      </c>
      <c r="B304" s="5">
        <v>303</v>
      </c>
      <c r="C304" s="6" t="s">
        <v>550</v>
      </c>
      <c r="D304" s="8">
        <v>1</v>
      </c>
      <c r="E304" s="8">
        <v>5</v>
      </c>
      <c r="F304" s="8">
        <v>5</v>
      </c>
      <c r="G304" s="8">
        <v>4</v>
      </c>
      <c r="H304" s="8">
        <v>3.75</v>
      </c>
    </row>
    <row r="305" spans="1:8" ht="15.75" thickBot="1" x14ac:dyDescent="0.3">
      <c r="A305" s="7" t="s">
        <v>553</v>
      </c>
      <c r="B305" s="5">
        <v>304</v>
      </c>
      <c r="C305" s="6" t="s">
        <v>552</v>
      </c>
      <c r="D305" s="8">
        <v>3</v>
      </c>
      <c r="E305" s="8">
        <v>1</v>
      </c>
      <c r="F305" s="8">
        <v>3</v>
      </c>
      <c r="G305" s="8">
        <v>1</v>
      </c>
      <c r="H305" s="8">
        <v>2</v>
      </c>
    </row>
    <row r="306" spans="1:8" ht="15.75" thickBot="1" x14ac:dyDescent="0.3">
      <c r="A306" s="7" t="s">
        <v>555</v>
      </c>
      <c r="B306" s="5">
        <v>305</v>
      </c>
      <c r="C306" s="6" t="s">
        <v>554</v>
      </c>
      <c r="D306" s="8">
        <v>3</v>
      </c>
      <c r="E306" s="8">
        <v>5</v>
      </c>
      <c r="F306" s="8">
        <v>1</v>
      </c>
      <c r="G306" s="8">
        <v>1</v>
      </c>
      <c r="H306" s="8">
        <v>2.5</v>
      </c>
    </row>
    <row r="307" spans="1:8" ht="15.75" thickBot="1" x14ac:dyDescent="0.3">
      <c r="A307" s="7" t="s">
        <v>557</v>
      </c>
      <c r="B307" s="5">
        <v>306</v>
      </c>
      <c r="C307" s="6" t="s">
        <v>556</v>
      </c>
      <c r="D307" s="8">
        <v>4</v>
      </c>
      <c r="E307" s="8">
        <v>5</v>
      </c>
      <c r="F307" s="8">
        <v>2</v>
      </c>
      <c r="G307" s="8">
        <v>2</v>
      </c>
      <c r="H307" s="8">
        <v>3.25</v>
      </c>
    </row>
    <row r="308" spans="1:8" ht="15.75" thickBot="1" x14ac:dyDescent="0.3">
      <c r="A308" s="7" t="s">
        <v>559</v>
      </c>
      <c r="B308" s="5">
        <v>307</v>
      </c>
      <c r="C308" s="6" t="s">
        <v>558</v>
      </c>
      <c r="D308" s="8">
        <v>2</v>
      </c>
      <c r="E308" s="8">
        <v>2</v>
      </c>
      <c r="F308" s="8">
        <v>1</v>
      </c>
      <c r="G308" s="8">
        <v>3</v>
      </c>
      <c r="H308" s="8">
        <v>2</v>
      </c>
    </row>
    <row r="309" spans="1:8" ht="15.75" thickBot="1" x14ac:dyDescent="0.3">
      <c r="A309" s="7" t="s">
        <v>561</v>
      </c>
      <c r="B309" s="5">
        <v>308</v>
      </c>
      <c r="C309" s="6" t="s">
        <v>560</v>
      </c>
      <c r="D309" s="8">
        <v>4</v>
      </c>
      <c r="E309" s="8">
        <v>2</v>
      </c>
      <c r="F309" s="8">
        <v>4</v>
      </c>
      <c r="G309" s="8">
        <v>5</v>
      </c>
      <c r="H309" s="8">
        <v>3.75</v>
      </c>
    </row>
    <row r="310" spans="1:8" ht="15.75" thickBot="1" x14ac:dyDescent="0.3">
      <c r="A310" s="7" t="s">
        <v>563</v>
      </c>
      <c r="B310" s="5">
        <v>309</v>
      </c>
      <c r="C310" s="6" t="s">
        <v>562</v>
      </c>
      <c r="D310" s="8">
        <v>1</v>
      </c>
      <c r="E310" s="8">
        <v>3</v>
      </c>
      <c r="F310" s="8">
        <v>4</v>
      </c>
      <c r="G310" s="8">
        <v>3</v>
      </c>
      <c r="H310" s="8">
        <v>2.75</v>
      </c>
    </row>
    <row r="311" spans="1:8" ht="15.75" thickBot="1" x14ac:dyDescent="0.3">
      <c r="A311" s="7" t="s">
        <v>565</v>
      </c>
      <c r="B311" s="5">
        <v>310</v>
      </c>
      <c r="C311" s="6" t="s">
        <v>564</v>
      </c>
      <c r="D311" s="8">
        <v>4</v>
      </c>
      <c r="E311" s="8">
        <v>3</v>
      </c>
      <c r="F311" s="8">
        <v>4</v>
      </c>
      <c r="G311" s="8">
        <v>1</v>
      </c>
      <c r="H311" s="8">
        <v>3</v>
      </c>
    </row>
    <row r="312" spans="1:8" ht="15.75" thickBot="1" x14ac:dyDescent="0.3">
      <c r="A312" s="7" t="s">
        <v>567</v>
      </c>
      <c r="B312" s="5">
        <v>311</v>
      </c>
      <c r="C312" s="6" t="s">
        <v>566</v>
      </c>
      <c r="D312" s="8">
        <v>2</v>
      </c>
      <c r="E312" s="8">
        <v>2</v>
      </c>
      <c r="F312" s="8">
        <v>3</v>
      </c>
      <c r="G312" s="8">
        <v>4</v>
      </c>
      <c r="H312" s="8">
        <v>2.75</v>
      </c>
    </row>
    <row r="313" spans="1:8" ht="15.75" thickBot="1" x14ac:dyDescent="0.3">
      <c r="A313" s="7" t="s">
        <v>569</v>
      </c>
      <c r="B313" s="5">
        <v>312</v>
      </c>
      <c r="C313" s="6" t="s">
        <v>568</v>
      </c>
      <c r="D313" s="8">
        <v>1</v>
      </c>
      <c r="E313" s="8">
        <v>4</v>
      </c>
      <c r="F313" s="8">
        <v>1</v>
      </c>
      <c r="G313" s="8">
        <v>2</v>
      </c>
      <c r="H313" s="8">
        <v>2</v>
      </c>
    </row>
    <row r="314" spans="1:8" ht="15.75" thickBot="1" x14ac:dyDescent="0.3">
      <c r="A314" s="7" t="s">
        <v>571</v>
      </c>
      <c r="B314" s="5">
        <v>313</v>
      </c>
      <c r="C314" s="6" t="s">
        <v>570</v>
      </c>
      <c r="D314" s="8">
        <v>3</v>
      </c>
      <c r="E314" s="8">
        <v>3</v>
      </c>
      <c r="F314" s="8">
        <v>4</v>
      </c>
      <c r="G314" s="8">
        <v>2</v>
      </c>
      <c r="H314" s="8">
        <v>3</v>
      </c>
    </row>
    <row r="315" spans="1:8" ht="15.75" thickBot="1" x14ac:dyDescent="0.3">
      <c r="A315" s="7" t="s">
        <v>573</v>
      </c>
      <c r="B315" s="5">
        <v>314</v>
      </c>
      <c r="C315" s="6" t="s">
        <v>572</v>
      </c>
      <c r="D315" s="8">
        <v>3</v>
      </c>
      <c r="E315" s="8">
        <v>5</v>
      </c>
      <c r="F315" s="8">
        <v>2</v>
      </c>
      <c r="G315" s="8">
        <v>2</v>
      </c>
      <c r="H315" s="8">
        <v>3</v>
      </c>
    </row>
    <row r="316" spans="1:8" ht="15.75" thickBot="1" x14ac:dyDescent="0.3">
      <c r="A316" s="7" t="s">
        <v>574</v>
      </c>
      <c r="B316" s="5">
        <v>315</v>
      </c>
      <c r="C316" s="6" t="s">
        <v>566</v>
      </c>
      <c r="D316" s="8">
        <v>4</v>
      </c>
      <c r="E316" s="8">
        <v>1</v>
      </c>
      <c r="F316" s="8">
        <v>5</v>
      </c>
      <c r="G316" s="8">
        <v>2</v>
      </c>
      <c r="H316" s="8">
        <v>3</v>
      </c>
    </row>
    <row r="317" spans="1:8" ht="15.75" thickBot="1" x14ac:dyDescent="0.3">
      <c r="A317" s="7" t="s">
        <v>576</v>
      </c>
      <c r="B317" s="5">
        <v>316</v>
      </c>
      <c r="C317" s="6" t="s">
        <v>575</v>
      </c>
      <c r="D317" s="8">
        <v>4</v>
      </c>
      <c r="E317" s="8">
        <v>2</v>
      </c>
      <c r="F317" s="8">
        <v>5</v>
      </c>
      <c r="G317" s="8">
        <v>5</v>
      </c>
      <c r="H317" s="8">
        <v>4</v>
      </c>
    </row>
    <row r="318" spans="1:8" ht="15.75" thickBot="1" x14ac:dyDescent="0.3">
      <c r="A318" s="7" t="s">
        <v>578</v>
      </c>
      <c r="B318" s="5">
        <v>317</v>
      </c>
      <c r="C318" s="6" t="s">
        <v>577</v>
      </c>
      <c r="D318" s="8">
        <v>3</v>
      </c>
      <c r="E318" s="8">
        <v>1</v>
      </c>
      <c r="F318" s="8">
        <v>5</v>
      </c>
      <c r="G318" s="8">
        <v>1</v>
      </c>
      <c r="H318" s="8">
        <v>2.5</v>
      </c>
    </row>
    <row r="319" spans="1:8" ht="15.75" thickBot="1" x14ac:dyDescent="0.3">
      <c r="A319" s="7" t="s">
        <v>580</v>
      </c>
      <c r="B319" s="5">
        <v>318</v>
      </c>
      <c r="C319" s="6" t="s">
        <v>579</v>
      </c>
      <c r="D319" s="8">
        <v>2</v>
      </c>
      <c r="E319" s="8">
        <v>1</v>
      </c>
      <c r="F319" s="8">
        <v>4</v>
      </c>
      <c r="G319" s="8">
        <v>4</v>
      </c>
      <c r="H319" s="8">
        <v>2.75</v>
      </c>
    </row>
    <row r="320" spans="1:8" ht="15.75" thickBot="1" x14ac:dyDescent="0.3">
      <c r="A320" s="7" t="s">
        <v>582</v>
      </c>
      <c r="B320" s="5">
        <v>319</v>
      </c>
      <c r="C320" s="6" t="s">
        <v>581</v>
      </c>
      <c r="D320" s="8">
        <v>3</v>
      </c>
      <c r="E320" s="8">
        <v>3</v>
      </c>
      <c r="F320" s="8">
        <v>4</v>
      </c>
      <c r="G320" s="8">
        <v>5</v>
      </c>
      <c r="H320" s="8">
        <v>3.75</v>
      </c>
    </row>
    <row r="321" spans="1:8" ht="15.75" thickBot="1" x14ac:dyDescent="0.3">
      <c r="A321" s="7" t="s">
        <v>584</v>
      </c>
      <c r="B321" s="5">
        <v>320</v>
      </c>
      <c r="C321" s="6" t="s">
        <v>583</v>
      </c>
      <c r="D321" s="8">
        <v>2</v>
      </c>
      <c r="E321" s="8">
        <v>5</v>
      </c>
      <c r="F321" s="8">
        <v>1</v>
      </c>
      <c r="G321" s="8">
        <v>3</v>
      </c>
      <c r="H321" s="8">
        <v>2.75</v>
      </c>
    </row>
    <row r="322" spans="1:8" ht="15.75" thickBot="1" x14ac:dyDescent="0.3">
      <c r="A322" s="7" t="s">
        <v>585</v>
      </c>
      <c r="B322" s="5">
        <v>321</v>
      </c>
      <c r="C322" s="6" t="s">
        <v>43</v>
      </c>
      <c r="D322" s="8">
        <v>1</v>
      </c>
      <c r="E322" s="8">
        <v>3</v>
      </c>
      <c r="F322" s="8">
        <v>2</v>
      </c>
      <c r="G322" s="8">
        <v>4</v>
      </c>
      <c r="H322" s="8">
        <v>2.5</v>
      </c>
    </row>
    <row r="323" spans="1:8" ht="15.75" thickBot="1" x14ac:dyDescent="0.3">
      <c r="A323" s="7" t="s">
        <v>587</v>
      </c>
      <c r="B323" s="5">
        <v>322</v>
      </c>
      <c r="C323" s="6" t="s">
        <v>586</v>
      </c>
      <c r="D323" s="8">
        <v>4</v>
      </c>
      <c r="E323" s="8">
        <v>2</v>
      </c>
      <c r="F323" s="8">
        <v>5</v>
      </c>
      <c r="G323" s="8">
        <v>2</v>
      </c>
      <c r="H323" s="8">
        <v>3.25</v>
      </c>
    </row>
    <row r="324" spans="1:8" ht="15.75" thickBot="1" x14ac:dyDescent="0.3">
      <c r="A324" s="7" t="s">
        <v>589</v>
      </c>
      <c r="B324" s="5">
        <v>323</v>
      </c>
      <c r="C324" s="6" t="s">
        <v>588</v>
      </c>
      <c r="D324" s="8">
        <v>4</v>
      </c>
      <c r="E324" s="8">
        <v>3</v>
      </c>
      <c r="F324" s="8">
        <v>4</v>
      </c>
      <c r="G324" s="8">
        <v>3</v>
      </c>
      <c r="H324" s="8">
        <v>3.5</v>
      </c>
    </row>
    <row r="325" spans="1:8" ht="15.75" thickBot="1" x14ac:dyDescent="0.3">
      <c r="A325" s="7" t="s">
        <v>591</v>
      </c>
      <c r="B325" s="5">
        <v>324</v>
      </c>
      <c r="C325" s="6" t="s">
        <v>590</v>
      </c>
      <c r="D325" s="8">
        <v>3</v>
      </c>
      <c r="E325" s="8">
        <v>4</v>
      </c>
      <c r="F325" s="8">
        <v>4</v>
      </c>
      <c r="G325" s="8">
        <v>1</v>
      </c>
      <c r="H325" s="8">
        <v>3</v>
      </c>
    </row>
    <row r="326" spans="1:8" ht="15.75" thickBot="1" x14ac:dyDescent="0.3">
      <c r="A326" s="7" t="s">
        <v>593</v>
      </c>
      <c r="B326" s="5">
        <v>325</v>
      </c>
      <c r="C326" s="6" t="s">
        <v>592</v>
      </c>
      <c r="D326" s="8">
        <v>3</v>
      </c>
      <c r="E326" s="8">
        <v>1</v>
      </c>
      <c r="F326" s="8">
        <v>4</v>
      </c>
      <c r="G326" s="8">
        <v>3</v>
      </c>
      <c r="H326" s="8">
        <v>2.75</v>
      </c>
    </row>
    <row r="327" spans="1:8" ht="15.75" thickBot="1" x14ac:dyDescent="0.3">
      <c r="A327" s="7" t="s">
        <v>595</v>
      </c>
      <c r="B327" s="5">
        <v>326</v>
      </c>
      <c r="C327" s="6" t="s">
        <v>594</v>
      </c>
      <c r="D327" s="8">
        <v>2</v>
      </c>
      <c r="E327" s="8">
        <v>1</v>
      </c>
      <c r="F327" s="8">
        <v>3</v>
      </c>
      <c r="G327" s="8">
        <v>5</v>
      </c>
      <c r="H327" s="8">
        <v>2.75</v>
      </c>
    </row>
    <row r="328" spans="1:8" ht="15.75" thickBot="1" x14ac:dyDescent="0.3">
      <c r="A328" s="7" t="s">
        <v>597</v>
      </c>
      <c r="B328" s="5">
        <v>327</v>
      </c>
      <c r="C328" s="6" t="s">
        <v>596</v>
      </c>
      <c r="D328" s="8">
        <v>2</v>
      </c>
      <c r="E328" s="8">
        <v>3</v>
      </c>
      <c r="F328" s="8">
        <v>2</v>
      </c>
      <c r="G328" s="8">
        <v>1</v>
      </c>
      <c r="H328" s="8">
        <v>2</v>
      </c>
    </row>
    <row r="329" spans="1:8" ht="15.75" thickBot="1" x14ac:dyDescent="0.3">
      <c r="A329" s="7" t="s">
        <v>599</v>
      </c>
      <c r="B329" s="5">
        <v>328</v>
      </c>
      <c r="C329" s="6" t="s">
        <v>598</v>
      </c>
      <c r="D329" s="8">
        <v>1</v>
      </c>
      <c r="E329" s="8">
        <v>4</v>
      </c>
      <c r="F329" s="8">
        <v>3</v>
      </c>
      <c r="G329" s="8">
        <v>2</v>
      </c>
      <c r="H329" s="8">
        <v>2.5</v>
      </c>
    </row>
    <row r="330" spans="1:8" ht="15.75" thickBot="1" x14ac:dyDescent="0.3">
      <c r="A330" s="7" t="s">
        <v>601</v>
      </c>
      <c r="B330" s="5">
        <v>329</v>
      </c>
      <c r="C330" s="6" t="s">
        <v>600</v>
      </c>
      <c r="D330" s="8">
        <v>3</v>
      </c>
      <c r="E330" s="8">
        <v>4</v>
      </c>
      <c r="F330" s="8">
        <v>5</v>
      </c>
      <c r="G330" s="8">
        <v>1</v>
      </c>
      <c r="H330" s="8">
        <v>3.25</v>
      </c>
    </row>
    <row r="331" spans="1:8" ht="15.75" thickBot="1" x14ac:dyDescent="0.3">
      <c r="A331" s="7" t="s">
        <v>603</v>
      </c>
      <c r="B331" s="5">
        <v>330</v>
      </c>
      <c r="C331" s="6" t="s">
        <v>602</v>
      </c>
      <c r="D331" s="8">
        <v>5</v>
      </c>
      <c r="E331" s="8">
        <v>1</v>
      </c>
      <c r="F331" s="8">
        <v>1</v>
      </c>
      <c r="G331" s="8">
        <v>3</v>
      </c>
      <c r="H331" s="8">
        <v>2.5</v>
      </c>
    </row>
    <row r="332" spans="1:8" ht="15.75" thickBot="1" x14ac:dyDescent="0.3">
      <c r="A332" s="7" t="s">
        <v>605</v>
      </c>
      <c r="B332" s="5">
        <v>331</v>
      </c>
      <c r="C332" s="6" t="s">
        <v>604</v>
      </c>
      <c r="D332" s="8">
        <v>5</v>
      </c>
      <c r="E332" s="8">
        <v>4</v>
      </c>
      <c r="F332" s="8">
        <v>3</v>
      </c>
      <c r="G332" s="8">
        <v>3</v>
      </c>
      <c r="H332" s="8">
        <v>3.75</v>
      </c>
    </row>
    <row r="333" spans="1:8" ht="15.75" thickBot="1" x14ac:dyDescent="0.3">
      <c r="A333" s="7" t="s">
        <v>607</v>
      </c>
      <c r="B333" s="5">
        <v>332</v>
      </c>
      <c r="C333" s="6" t="s">
        <v>606</v>
      </c>
      <c r="D333" s="8">
        <v>5</v>
      </c>
      <c r="E333" s="8">
        <v>1</v>
      </c>
      <c r="F333" s="8">
        <v>1</v>
      </c>
      <c r="G333" s="8">
        <v>1</v>
      </c>
      <c r="H333" s="8">
        <v>2</v>
      </c>
    </row>
    <row r="334" spans="1:8" ht="15.75" thickBot="1" x14ac:dyDescent="0.3">
      <c r="A334" s="7" t="s">
        <v>609</v>
      </c>
      <c r="B334" s="5">
        <v>333</v>
      </c>
      <c r="C334" s="6" t="s">
        <v>608</v>
      </c>
      <c r="D334" s="8">
        <v>2</v>
      </c>
      <c r="E334" s="8">
        <v>2</v>
      </c>
      <c r="F334" s="8">
        <v>1</v>
      </c>
      <c r="G334" s="8">
        <v>1</v>
      </c>
      <c r="H334" s="8">
        <v>1.5</v>
      </c>
    </row>
    <row r="335" spans="1:8" ht="15.75" thickBot="1" x14ac:dyDescent="0.3">
      <c r="A335" s="7" t="s">
        <v>611</v>
      </c>
      <c r="B335" s="5">
        <v>334</v>
      </c>
      <c r="C335" s="6" t="s">
        <v>610</v>
      </c>
      <c r="D335" s="8">
        <v>5</v>
      </c>
      <c r="E335" s="8">
        <v>3</v>
      </c>
      <c r="F335" s="8">
        <v>2</v>
      </c>
      <c r="G335" s="8">
        <v>1</v>
      </c>
      <c r="H335" s="8">
        <v>2.75</v>
      </c>
    </row>
    <row r="336" spans="1:8" ht="15.75" thickBot="1" x14ac:dyDescent="0.3">
      <c r="A336" s="7" t="s">
        <v>613</v>
      </c>
      <c r="B336" s="5">
        <v>335</v>
      </c>
      <c r="C336" s="6" t="s">
        <v>612</v>
      </c>
      <c r="D336" s="8">
        <v>2</v>
      </c>
      <c r="E336" s="8">
        <v>5</v>
      </c>
      <c r="F336" s="8">
        <v>1</v>
      </c>
      <c r="G336" s="8">
        <v>4</v>
      </c>
      <c r="H336" s="8">
        <v>3</v>
      </c>
    </row>
    <row r="337" spans="1:8" ht="15.75" thickBot="1" x14ac:dyDescent="0.3">
      <c r="A337" s="7" t="s">
        <v>615</v>
      </c>
      <c r="B337" s="5">
        <v>336</v>
      </c>
      <c r="C337" s="6" t="s">
        <v>614</v>
      </c>
      <c r="D337" s="8">
        <v>3</v>
      </c>
      <c r="E337" s="8">
        <v>1</v>
      </c>
      <c r="F337" s="8">
        <v>2</v>
      </c>
      <c r="G337" s="8">
        <v>1</v>
      </c>
      <c r="H337" s="8">
        <v>1.75</v>
      </c>
    </row>
    <row r="338" spans="1:8" ht="15.75" thickBot="1" x14ac:dyDescent="0.3">
      <c r="A338" s="7" t="s">
        <v>617</v>
      </c>
      <c r="B338" s="5">
        <v>337</v>
      </c>
      <c r="C338" s="6" t="s">
        <v>616</v>
      </c>
      <c r="D338" s="8">
        <v>4</v>
      </c>
      <c r="E338" s="8">
        <v>5</v>
      </c>
      <c r="F338" s="8">
        <v>2</v>
      </c>
      <c r="G338" s="8">
        <v>2</v>
      </c>
      <c r="H338" s="8">
        <v>3.25</v>
      </c>
    </row>
    <row r="339" spans="1:8" ht="15.75" thickBot="1" x14ac:dyDescent="0.3">
      <c r="A339" s="7" t="s">
        <v>619</v>
      </c>
      <c r="B339" s="5">
        <v>338</v>
      </c>
      <c r="C339" s="6" t="s">
        <v>618</v>
      </c>
      <c r="D339" s="8">
        <v>5</v>
      </c>
      <c r="E339" s="8">
        <v>1</v>
      </c>
      <c r="F339" s="8">
        <v>3</v>
      </c>
      <c r="G339" s="8">
        <v>1</v>
      </c>
      <c r="H339" s="8">
        <v>2.5</v>
      </c>
    </row>
    <row r="340" spans="1:8" ht="15.75" thickBot="1" x14ac:dyDescent="0.3">
      <c r="A340" s="7" t="s">
        <v>621</v>
      </c>
      <c r="B340" s="5">
        <v>339</v>
      </c>
      <c r="C340" s="6" t="s">
        <v>620</v>
      </c>
      <c r="D340" s="8">
        <v>1</v>
      </c>
      <c r="E340" s="8">
        <v>1</v>
      </c>
      <c r="F340" s="8">
        <v>3</v>
      </c>
      <c r="G340" s="8">
        <v>1</v>
      </c>
      <c r="H340" s="8">
        <v>1.5</v>
      </c>
    </row>
    <row r="341" spans="1:8" ht="15.75" thickBot="1" x14ac:dyDescent="0.3">
      <c r="A341" s="7" t="s">
        <v>623</v>
      </c>
      <c r="B341" s="5">
        <v>340</v>
      </c>
      <c r="C341" s="6" t="s">
        <v>622</v>
      </c>
      <c r="D341" s="8">
        <v>2</v>
      </c>
      <c r="E341" s="8">
        <v>2</v>
      </c>
      <c r="F341" s="8">
        <v>5</v>
      </c>
      <c r="G341" s="8">
        <v>4</v>
      </c>
      <c r="H341" s="8">
        <v>3.25</v>
      </c>
    </row>
    <row r="342" spans="1:8" ht="15.75" thickBot="1" x14ac:dyDescent="0.3">
      <c r="A342" s="7" t="s">
        <v>625</v>
      </c>
      <c r="B342" s="5">
        <v>341</v>
      </c>
      <c r="C342" s="6" t="s">
        <v>624</v>
      </c>
      <c r="D342" s="8">
        <v>2</v>
      </c>
      <c r="E342" s="8">
        <v>3</v>
      </c>
      <c r="F342" s="8">
        <v>1</v>
      </c>
      <c r="G342" s="8">
        <v>5</v>
      </c>
      <c r="H342" s="8">
        <v>2.75</v>
      </c>
    </row>
    <row r="343" spans="1:8" ht="15.75" thickBot="1" x14ac:dyDescent="0.3">
      <c r="A343" s="7" t="s">
        <v>627</v>
      </c>
      <c r="B343" s="5">
        <v>342</v>
      </c>
      <c r="C343" s="6" t="s">
        <v>626</v>
      </c>
      <c r="D343" s="8">
        <v>1</v>
      </c>
      <c r="E343" s="8">
        <v>3</v>
      </c>
      <c r="F343" s="8">
        <v>3</v>
      </c>
      <c r="G343" s="8">
        <v>2</v>
      </c>
      <c r="H343" s="8">
        <v>2.25</v>
      </c>
    </row>
    <row r="344" spans="1:8" ht="15.75" thickBot="1" x14ac:dyDescent="0.3">
      <c r="A344" s="7" t="s">
        <v>629</v>
      </c>
      <c r="B344" s="5">
        <v>343</v>
      </c>
      <c r="C344" s="6" t="s">
        <v>628</v>
      </c>
      <c r="D344" s="8">
        <v>5</v>
      </c>
      <c r="E344" s="8">
        <v>2</v>
      </c>
      <c r="F344" s="8">
        <v>4</v>
      </c>
      <c r="G344" s="8">
        <v>5</v>
      </c>
      <c r="H344" s="8">
        <v>4</v>
      </c>
    </row>
    <row r="345" spans="1:8" ht="15.75" thickBot="1" x14ac:dyDescent="0.3">
      <c r="A345" s="7" t="s">
        <v>631</v>
      </c>
      <c r="B345" s="5">
        <v>344</v>
      </c>
      <c r="C345" s="6" t="s">
        <v>630</v>
      </c>
      <c r="D345" s="8">
        <v>1</v>
      </c>
      <c r="E345" s="8">
        <v>1</v>
      </c>
      <c r="F345" s="8">
        <v>4</v>
      </c>
      <c r="G345" s="8">
        <v>3</v>
      </c>
      <c r="H345" s="8">
        <v>2.25</v>
      </c>
    </row>
    <row r="346" spans="1:8" ht="15.75" thickBot="1" x14ac:dyDescent="0.3">
      <c r="A346" s="7" t="s">
        <v>633</v>
      </c>
      <c r="B346" s="5">
        <v>345</v>
      </c>
      <c r="C346" s="6" t="s">
        <v>632</v>
      </c>
      <c r="D346" s="8">
        <v>1</v>
      </c>
      <c r="E346" s="8">
        <v>5</v>
      </c>
      <c r="F346" s="8">
        <v>2</v>
      </c>
      <c r="G346" s="8">
        <v>1</v>
      </c>
      <c r="H346" s="8">
        <v>2.25</v>
      </c>
    </row>
    <row r="347" spans="1:8" ht="15.75" thickBot="1" x14ac:dyDescent="0.3">
      <c r="A347" s="7" t="s">
        <v>635</v>
      </c>
      <c r="B347" s="5">
        <v>346</v>
      </c>
      <c r="C347" s="6" t="s">
        <v>634</v>
      </c>
      <c r="D347" s="8">
        <v>1</v>
      </c>
      <c r="E347" s="8">
        <v>4</v>
      </c>
      <c r="F347" s="8">
        <v>2</v>
      </c>
      <c r="G347" s="8">
        <v>5</v>
      </c>
      <c r="H347" s="8">
        <v>3</v>
      </c>
    </row>
    <row r="348" spans="1:8" ht="15.75" thickBot="1" x14ac:dyDescent="0.3">
      <c r="A348" s="7" t="s">
        <v>637</v>
      </c>
      <c r="B348" s="5">
        <v>347</v>
      </c>
      <c r="C348" s="6" t="s">
        <v>636</v>
      </c>
      <c r="D348" s="8">
        <v>1</v>
      </c>
      <c r="E348" s="8">
        <v>1</v>
      </c>
      <c r="F348" s="8">
        <v>5</v>
      </c>
      <c r="G348" s="8">
        <v>2</v>
      </c>
      <c r="H348" s="8">
        <v>2.25</v>
      </c>
    </row>
    <row r="349" spans="1:8" ht="15.75" thickBot="1" x14ac:dyDescent="0.3">
      <c r="A349" s="7" t="s">
        <v>639</v>
      </c>
      <c r="B349" s="5">
        <v>348</v>
      </c>
      <c r="C349" s="6" t="s">
        <v>638</v>
      </c>
      <c r="D349" s="8">
        <v>1</v>
      </c>
      <c r="E349" s="8">
        <v>3</v>
      </c>
      <c r="F349" s="8">
        <v>5</v>
      </c>
      <c r="G349" s="8">
        <v>2</v>
      </c>
      <c r="H349" s="8">
        <v>2.75</v>
      </c>
    </row>
    <row r="350" spans="1:8" ht="15.75" thickBot="1" x14ac:dyDescent="0.3">
      <c r="A350" s="7" t="s">
        <v>641</v>
      </c>
      <c r="B350" s="5">
        <v>349</v>
      </c>
      <c r="C350" s="6" t="s">
        <v>640</v>
      </c>
      <c r="D350" s="8">
        <v>5</v>
      </c>
      <c r="E350" s="8">
        <v>4</v>
      </c>
      <c r="F350" s="8">
        <v>5</v>
      </c>
      <c r="G350" s="8">
        <v>3</v>
      </c>
      <c r="H350" s="8">
        <v>4.25</v>
      </c>
    </row>
    <row r="351" spans="1:8" ht="15.75" thickBot="1" x14ac:dyDescent="0.3">
      <c r="A351" s="7" t="s">
        <v>643</v>
      </c>
      <c r="B351" s="5">
        <v>350</v>
      </c>
      <c r="C351" s="6" t="s">
        <v>642</v>
      </c>
      <c r="D351" s="8">
        <v>4</v>
      </c>
      <c r="E351" s="8">
        <v>1</v>
      </c>
      <c r="F351" s="8">
        <v>5</v>
      </c>
      <c r="G351" s="8">
        <v>4</v>
      </c>
      <c r="H351" s="8">
        <v>3.5</v>
      </c>
    </row>
    <row r="352" spans="1:8" ht="15.75" thickBot="1" x14ac:dyDescent="0.3">
      <c r="A352" s="7" t="s">
        <v>645</v>
      </c>
      <c r="B352" s="5">
        <v>351</v>
      </c>
      <c r="C352" s="6" t="s">
        <v>644</v>
      </c>
      <c r="D352" s="8">
        <v>3</v>
      </c>
      <c r="E352" s="8">
        <v>5</v>
      </c>
      <c r="F352" s="8">
        <v>4</v>
      </c>
      <c r="G352" s="8">
        <v>2</v>
      </c>
      <c r="H352" s="8">
        <v>3.5</v>
      </c>
    </row>
    <row r="353" spans="1:8" ht="15.75" thickBot="1" x14ac:dyDescent="0.3">
      <c r="A353" s="7" t="s">
        <v>647</v>
      </c>
      <c r="B353" s="5">
        <v>352</v>
      </c>
      <c r="C353" s="6" t="s">
        <v>646</v>
      </c>
      <c r="D353" s="8">
        <v>5</v>
      </c>
      <c r="E353" s="8">
        <v>5</v>
      </c>
      <c r="F353" s="8">
        <v>4</v>
      </c>
      <c r="G353" s="8">
        <v>1</v>
      </c>
      <c r="H353" s="8">
        <v>3.75</v>
      </c>
    </row>
    <row r="354" spans="1:8" ht="15.75" thickBot="1" x14ac:dyDescent="0.3">
      <c r="A354" s="7" t="s">
        <v>649</v>
      </c>
      <c r="B354" s="5">
        <v>353</v>
      </c>
      <c r="C354" s="6" t="s">
        <v>648</v>
      </c>
      <c r="D354" s="8">
        <v>1</v>
      </c>
      <c r="E354" s="8">
        <v>1</v>
      </c>
      <c r="F354" s="8">
        <v>1</v>
      </c>
      <c r="G354" s="8">
        <v>1</v>
      </c>
      <c r="H354" s="8">
        <v>1</v>
      </c>
    </row>
    <row r="355" spans="1:8" ht="15.75" thickBot="1" x14ac:dyDescent="0.3">
      <c r="A355" s="7" t="s">
        <v>651</v>
      </c>
      <c r="B355" s="5">
        <v>354</v>
      </c>
      <c r="C355" s="6" t="s">
        <v>650</v>
      </c>
      <c r="D355" s="8">
        <v>3</v>
      </c>
      <c r="E355" s="8">
        <v>1</v>
      </c>
      <c r="F355" s="8">
        <v>5</v>
      </c>
      <c r="G355" s="8">
        <v>3</v>
      </c>
      <c r="H355" s="8">
        <v>3</v>
      </c>
    </row>
    <row r="356" spans="1:8" ht="15.75" thickBot="1" x14ac:dyDescent="0.3">
      <c r="A356" s="7" t="s">
        <v>653</v>
      </c>
      <c r="B356" s="5">
        <v>355</v>
      </c>
      <c r="C356" s="6" t="s">
        <v>652</v>
      </c>
      <c r="D356" s="8">
        <v>1</v>
      </c>
      <c r="E356" s="8">
        <v>1</v>
      </c>
      <c r="F356" s="8">
        <v>3</v>
      </c>
      <c r="G356" s="8">
        <v>3</v>
      </c>
      <c r="H356" s="8">
        <v>2</v>
      </c>
    </row>
    <row r="357" spans="1:8" ht="15.75" thickBot="1" x14ac:dyDescent="0.3">
      <c r="A357" s="7" t="s">
        <v>655</v>
      </c>
      <c r="B357" s="5">
        <v>356</v>
      </c>
      <c r="C357" s="6" t="s">
        <v>654</v>
      </c>
      <c r="D357" s="8">
        <v>2</v>
      </c>
      <c r="E357" s="8">
        <v>3</v>
      </c>
      <c r="F357" s="8">
        <v>1</v>
      </c>
      <c r="G357" s="8">
        <v>1</v>
      </c>
      <c r="H357" s="8">
        <v>1.75</v>
      </c>
    </row>
    <row r="358" spans="1:8" ht="15.75" thickBot="1" x14ac:dyDescent="0.3">
      <c r="A358" s="7" t="s">
        <v>657</v>
      </c>
      <c r="B358" s="5">
        <v>357</v>
      </c>
      <c r="C358" s="6" t="s">
        <v>656</v>
      </c>
      <c r="D358" s="8">
        <v>5</v>
      </c>
      <c r="E358" s="8">
        <v>4</v>
      </c>
      <c r="F358" s="8">
        <v>1</v>
      </c>
      <c r="G358" s="8">
        <v>1</v>
      </c>
      <c r="H358" s="8">
        <v>2.75</v>
      </c>
    </row>
    <row r="359" spans="1:8" ht="15.75" thickBot="1" x14ac:dyDescent="0.3">
      <c r="A359" s="7" t="s">
        <v>659</v>
      </c>
      <c r="B359" s="5">
        <v>358</v>
      </c>
      <c r="C359" s="6" t="s">
        <v>658</v>
      </c>
      <c r="D359" s="8">
        <v>1</v>
      </c>
      <c r="E359" s="8">
        <v>1</v>
      </c>
      <c r="F359" s="8">
        <v>1</v>
      </c>
      <c r="G359" s="8">
        <v>4</v>
      </c>
      <c r="H359" s="8">
        <v>1.75</v>
      </c>
    </row>
    <row r="360" spans="1:8" ht="15.75" thickBot="1" x14ac:dyDescent="0.3">
      <c r="A360" s="7" t="s">
        <v>661</v>
      </c>
      <c r="B360" s="5">
        <v>359</v>
      </c>
      <c r="C360" s="6" t="s">
        <v>660</v>
      </c>
      <c r="D360" s="8">
        <v>3</v>
      </c>
      <c r="E360" s="8">
        <v>4</v>
      </c>
      <c r="F360" s="8">
        <v>1</v>
      </c>
      <c r="G360" s="8">
        <v>4</v>
      </c>
      <c r="H360" s="8">
        <v>3</v>
      </c>
    </row>
    <row r="361" spans="1:8" ht="15.75" thickBot="1" x14ac:dyDescent="0.3">
      <c r="A361" s="7" t="s">
        <v>663</v>
      </c>
      <c r="B361" s="5">
        <v>360</v>
      </c>
      <c r="C361" s="6" t="s">
        <v>662</v>
      </c>
      <c r="D361" s="8">
        <v>4</v>
      </c>
      <c r="E361" s="8">
        <v>1</v>
      </c>
      <c r="F361" s="8">
        <v>5</v>
      </c>
      <c r="G361" s="8">
        <v>2</v>
      </c>
      <c r="H361" s="8">
        <v>3</v>
      </c>
    </row>
    <row r="362" spans="1:8" ht="15.75" thickBot="1" x14ac:dyDescent="0.3">
      <c r="A362" s="7" t="s">
        <v>665</v>
      </c>
      <c r="B362" s="5">
        <v>361</v>
      </c>
      <c r="C362" s="6" t="s">
        <v>664</v>
      </c>
      <c r="D362" s="8">
        <v>2</v>
      </c>
      <c r="E362" s="8">
        <v>2</v>
      </c>
      <c r="F362" s="8">
        <v>5</v>
      </c>
      <c r="G362" s="8">
        <v>4</v>
      </c>
      <c r="H362" s="8">
        <v>3.25</v>
      </c>
    </row>
    <row r="363" spans="1:8" ht="15.75" thickBot="1" x14ac:dyDescent="0.3">
      <c r="A363" s="7" t="s">
        <v>667</v>
      </c>
      <c r="B363" s="5">
        <v>362</v>
      </c>
      <c r="C363" s="6" t="s">
        <v>666</v>
      </c>
      <c r="D363" s="8">
        <v>3</v>
      </c>
      <c r="E363" s="8">
        <v>5</v>
      </c>
      <c r="F363" s="8">
        <v>2</v>
      </c>
      <c r="G363" s="8">
        <v>4</v>
      </c>
      <c r="H363" s="8">
        <v>3.5</v>
      </c>
    </row>
    <row r="364" spans="1:8" ht="15.75" thickBot="1" x14ac:dyDescent="0.3">
      <c r="A364" s="7" t="s">
        <v>669</v>
      </c>
      <c r="B364" s="5">
        <v>363</v>
      </c>
      <c r="C364" s="6" t="s">
        <v>668</v>
      </c>
      <c r="D364" s="8">
        <v>5</v>
      </c>
      <c r="E364" s="8">
        <v>5</v>
      </c>
      <c r="F364" s="8">
        <v>4</v>
      </c>
      <c r="G364" s="8">
        <v>2</v>
      </c>
      <c r="H364" s="8">
        <v>4</v>
      </c>
    </row>
    <row r="365" spans="1:8" ht="15.75" thickBot="1" x14ac:dyDescent="0.3">
      <c r="A365" s="7" t="s">
        <v>671</v>
      </c>
      <c r="B365" s="5">
        <v>364</v>
      </c>
      <c r="C365" s="6" t="s">
        <v>670</v>
      </c>
      <c r="D365" s="8">
        <v>5</v>
      </c>
      <c r="E365" s="8">
        <v>3</v>
      </c>
      <c r="F365" s="8">
        <v>1</v>
      </c>
      <c r="G365" s="8">
        <v>3</v>
      </c>
      <c r="H365" s="8">
        <v>3</v>
      </c>
    </row>
    <row r="366" spans="1:8" ht="15.75" thickBot="1" x14ac:dyDescent="0.3">
      <c r="A366" s="7" t="s">
        <v>673</v>
      </c>
      <c r="B366" s="5">
        <v>365</v>
      </c>
      <c r="C366" s="6" t="s">
        <v>672</v>
      </c>
      <c r="D366" s="8">
        <v>4</v>
      </c>
      <c r="E366" s="8">
        <v>1</v>
      </c>
      <c r="F366" s="8">
        <v>1</v>
      </c>
      <c r="G366" s="8">
        <v>4</v>
      </c>
      <c r="H366" s="8">
        <v>2.5</v>
      </c>
    </row>
    <row r="367" spans="1:8" ht="15.75" thickBot="1" x14ac:dyDescent="0.3">
      <c r="A367" s="7" t="s">
        <v>675</v>
      </c>
      <c r="B367" s="5">
        <v>366</v>
      </c>
      <c r="C367" s="6" t="s">
        <v>674</v>
      </c>
      <c r="D367" s="8">
        <v>3</v>
      </c>
      <c r="E367" s="8">
        <v>1</v>
      </c>
      <c r="F367" s="8">
        <v>4</v>
      </c>
      <c r="G367" s="8">
        <v>1</v>
      </c>
      <c r="H367" s="8">
        <v>2.25</v>
      </c>
    </row>
    <row r="368" spans="1:8" ht="15.75" thickBot="1" x14ac:dyDescent="0.3">
      <c r="A368" s="7" t="s">
        <v>677</v>
      </c>
      <c r="B368" s="5">
        <v>367</v>
      </c>
      <c r="C368" s="6" t="s">
        <v>676</v>
      </c>
      <c r="D368" s="8">
        <v>4</v>
      </c>
      <c r="E368" s="8">
        <v>3</v>
      </c>
      <c r="F368" s="8">
        <v>5</v>
      </c>
      <c r="G368" s="8">
        <v>1</v>
      </c>
      <c r="H368" s="8">
        <v>3.25</v>
      </c>
    </row>
    <row r="369" spans="1:8" ht="15.75" thickBot="1" x14ac:dyDescent="0.3">
      <c r="A369" s="7" t="s">
        <v>678</v>
      </c>
      <c r="B369" s="5">
        <v>368</v>
      </c>
      <c r="C369" s="6" t="s">
        <v>550</v>
      </c>
      <c r="D369" s="8">
        <v>3</v>
      </c>
      <c r="E369" s="8">
        <v>3</v>
      </c>
      <c r="F369" s="8">
        <v>1</v>
      </c>
      <c r="G369" s="8">
        <v>1</v>
      </c>
      <c r="H369" s="8">
        <v>2</v>
      </c>
    </row>
    <row r="370" spans="1:8" ht="15.75" thickBot="1" x14ac:dyDescent="0.3">
      <c r="A370" s="7" t="s">
        <v>680</v>
      </c>
      <c r="B370" s="5">
        <v>369</v>
      </c>
      <c r="C370" s="6" t="s">
        <v>679</v>
      </c>
      <c r="D370" s="8">
        <v>1</v>
      </c>
      <c r="E370" s="8">
        <v>1</v>
      </c>
      <c r="F370" s="8">
        <v>2</v>
      </c>
      <c r="G370" s="8">
        <v>4</v>
      </c>
      <c r="H370" s="8">
        <v>2</v>
      </c>
    </row>
    <row r="371" spans="1:8" ht="15.75" thickBot="1" x14ac:dyDescent="0.3">
      <c r="A371" s="7" t="s">
        <v>682</v>
      </c>
      <c r="B371" s="5">
        <v>370</v>
      </c>
      <c r="C371" s="6" t="s">
        <v>681</v>
      </c>
      <c r="D371" s="8">
        <v>4</v>
      </c>
      <c r="E371" s="8">
        <v>2</v>
      </c>
      <c r="F371" s="8">
        <v>1</v>
      </c>
      <c r="G371" s="8">
        <v>2</v>
      </c>
      <c r="H371" s="8">
        <v>2.25</v>
      </c>
    </row>
    <row r="372" spans="1:8" ht="15.75" thickBot="1" x14ac:dyDescent="0.3">
      <c r="A372" s="7" t="s">
        <v>684</v>
      </c>
      <c r="B372" s="5">
        <v>371</v>
      </c>
      <c r="C372" s="6" t="s">
        <v>683</v>
      </c>
      <c r="D372" s="8">
        <v>3</v>
      </c>
      <c r="E372" s="8">
        <v>2</v>
      </c>
      <c r="F372" s="8">
        <v>1</v>
      </c>
      <c r="G372" s="8">
        <v>5</v>
      </c>
      <c r="H372" s="8">
        <v>2.75</v>
      </c>
    </row>
    <row r="373" spans="1:8" ht="15.75" thickBot="1" x14ac:dyDescent="0.3">
      <c r="A373" s="7" t="s">
        <v>686</v>
      </c>
      <c r="B373" s="5">
        <v>372</v>
      </c>
      <c r="C373" s="6" t="s">
        <v>685</v>
      </c>
      <c r="D373" s="8">
        <v>2</v>
      </c>
      <c r="E373" s="8">
        <v>1</v>
      </c>
      <c r="F373" s="8">
        <v>3</v>
      </c>
      <c r="G373" s="8">
        <v>4</v>
      </c>
      <c r="H373" s="8">
        <v>2.5</v>
      </c>
    </row>
    <row r="374" spans="1:8" ht="15.75" thickBot="1" x14ac:dyDescent="0.3">
      <c r="A374" s="7" t="s">
        <v>688</v>
      </c>
      <c r="B374" s="5">
        <v>373</v>
      </c>
      <c r="C374" s="6" t="s">
        <v>687</v>
      </c>
      <c r="D374" s="8">
        <v>5</v>
      </c>
      <c r="E374" s="8">
        <v>1</v>
      </c>
      <c r="F374" s="8">
        <v>5</v>
      </c>
      <c r="G374" s="8">
        <v>3</v>
      </c>
      <c r="H374" s="8">
        <v>3.5</v>
      </c>
    </row>
    <row r="375" spans="1:8" ht="15.75" thickBot="1" x14ac:dyDescent="0.3">
      <c r="A375" s="7" t="s">
        <v>690</v>
      </c>
      <c r="B375" s="5">
        <v>374</v>
      </c>
      <c r="C375" s="6" t="s">
        <v>689</v>
      </c>
      <c r="D375" s="8">
        <v>2</v>
      </c>
      <c r="E375" s="8">
        <v>4</v>
      </c>
      <c r="F375" s="8">
        <v>4</v>
      </c>
      <c r="G375" s="8">
        <v>2</v>
      </c>
      <c r="H375" s="8">
        <v>3</v>
      </c>
    </row>
    <row r="376" spans="1:8" ht="15.75" thickBot="1" x14ac:dyDescent="0.3">
      <c r="A376" s="7" t="s">
        <v>692</v>
      </c>
      <c r="B376" s="5">
        <v>375</v>
      </c>
      <c r="C376" s="6" t="s">
        <v>691</v>
      </c>
      <c r="D376" s="8">
        <v>1</v>
      </c>
      <c r="E376" s="8">
        <v>2</v>
      </c>
      <c r="F376" s="8">
        <v>3</v>
      </c>
      <c r="G376" s="8">
        <v>5</v>
      </c>
      <c r="H376" s="8">
        <v>2.75</v>
      </c>
    </row>
    <row r="377" spans="1:8" ht="15.75" thickBot="1" x14ac:dyDescent="0.3">
      <c r="A377" s="7" t="s">
        <v>694</v>
      </c>
      <c r="B377" s="5">
        <v>376</v>
      </c>
      <c r="C377" s="6" t="s">
        <v>693</v>
      </c>
      <c r="D377" s="8">
        <v>1</v>
      </c>
      <c r="E377" s="8">
        <v>1</v>
      </c>
      <c r="F377" s="8">
        <v>4</v>
      </c>
      <c r="G377" s="8">
        <v>2</v>
      </c>
      <c r="H377" s="8">
        <v>2</v>
      </c>
    </row>
    <row r="378" spans="1:8" ht="15.75" thickBot="1" x14ac:dyDescent="0.3">
      <c r="A378" s="7" t="s">
        <v>696</v>
      </c>
      <c r="B378" s="5">
        <v>377</v>
      </c>
      <c r="C378" s="6" t="s">
        <v>695</v>
      </c>
      <c r="D378" s="8">
        <v>3</v>
      </c>
      <c r="E378" s="8">
        <v>2</v>
      </c>
      <c r="F378" s="8">
        <v>3</v>
      </c>
      <c r="G378" s="8">
        <v>2</v>
      </c>
      <c r="H378" s="8">
        <v>2.5</v>
      </c>
    </row>
    <row r="379" spans="1:8" ht="15.75" thickBot="1" x14ac:dyDescent="0.3">
      <c r="A379" s="7" t="s">
        <v>698</v>
      </c>
      <c r="B379" s="5">
        <v>378</v>
      </c>
      <c r="C379" s="6" t="s">
        <v>697</v>
      </c>
      <c r="D379" s="8">
        <v>3</v>
      </c>
      <c r="E379" s="8">
        <v>5</v>
      </c>
      <c r="F379" s="8">
        <v>4</v>
      </c>
      <c r="G379" s="8">
        <v>2</v>
      </c>
      <c r="H379" s="8">
        <v>3.5</v>
      </c>
    </row>
    <row r="380" spans="1:8" ht="15.75" thickBot="1" x14ac:dyDescent="0.3">
      <c r="A380" s="7" t="s">
        <v>699</v>
      </c>
      <c r="B380" s="5">
        <v>379</v>
      </c>
      <c r="C380" s="6" t="s">
        <v>81</v>
      </c>
      <c r="D380" s="8">
        <v>5</v>
      </c>
      <c r="E380" s="8">
        <v>5</v>
      </c>
      <c r="F380" s="8">
        <v>5</v>
      </c>
      <c r="G380" s="8">
        <v>5</v>
      </c>
      <c r="H380" s="8">
        <v>5</v>
      </c>
    </row>
    <row r="381" spans="1:8" ht="15.75" thickBot="1" x14ac:dyDescent="0.3">
      <c r="A381" s="7" t="s">
        <v>701</v>
      </c>
      <c r="B381" s="5">
        <v>380</v>
      </c>
      <c r="C381" s="6" t="s">
        <v>700</v>
      </c>
      <c r="D381" s="8">
        <v>3</v>
      </c>
      <c r="E381" s="8">
        <v>4</v>
      </c>
      <c r="F381" s="8">
        <v>3</v>
      </c>
      <c r="G381" s="8">
        <v>1</v>
      </c>
      <c r="H381" s="8">
        <v>2.75</v>
      </c>
    </row>
    <row r="382" spans="1:8" ht="15.75" thickBot="1" x14ac:dyDescent="0.3">
      <c r="A382" s="7" t="s">
        <v>703</v>
      </c>
      <c r="B382" s="5">
        <v>381</v>
      </c>
      <c r="C382" s="6" t="s">
        <v>702</v>
      </c>
      <c r="D382" s="8">
        <v>3</v>
      </c>
      <c r="E382" s="8">
        <v>1</v>
      </c>
      <c r="F382" s="8">
        <v>4</v>
      </c>
      <c r="G382" s="8">
        <v>5</v>
      </c>
      <c r="H382" s="8">
        <v>3.25</v>
      </c>
    </row>
    <row r="383" spans="1:8" ht="15.75" thickBot="1" x14ac:dyDescent="0.3">
      <c r="A383" s="7" t="s">
        <v>705</v>
      </c>
      <c r="B383" s="5">
        <v>382</v>
      </c>
      <c r="C383" s="6" t="s">
        <v>704</v>
      </c>
      <c r="D383" s="8">
        <v>1</v>
      </c>
      <c r="E383" s="8">
        <v>5</v>
      </c>
      <c r="F383" s="8">
        <v>1</v>
      </c>
      <c r="G383" s="8">
        <v>2</v>
      </c>
      <c r="H383" s="8">
        <v>2.25</v>
      </c>
    </row>
    <row r="384" spans="1:8" ht="15.75" thickBot="1" x14ac:dyDescent="0.3">
      <c r="A384" s="7" t="s">
        <v>707</v>
      </c>
      <c r="B384" s="5">
        <v>383</v>
      </c>
      <c r="C384" s="6" t="s">
        <v>706</v>
      </c>
      <c r="D384" s="8">
        <v>4</v>
      </c>
      <c r="E384" s="8">
        <v>1</v>
      </c>
      <c r="F384" s="8">
        <v>4</v>
      </c>
      <c r="G384" s="8">
        <v>1</v>
      </c>
      <c r="H384" s="8">
        <v>2.5</v>
      </c>
    </row>
    <row r="385" spans="1:8" ht="15.75" thickBot="1" x14ac:dyDescent="0.3">
      <c r="A385" s="7" t="s">
        <v>709</v>
      </c>
      <c r="B385" s="5">
        <v>384</v>
      </c>
      <c r="C385" s="6" t="s">
        <v>708</v>
      </c>
      <c r="D385" s="8">
        <v>4</v>
      </c>
      <c r="E385" s="8">
        <v>1</v>
      </c>
      <c r="F385" s="8">
        <v>5</v>
      </c>
      <c r="G385" s="8">
        <v>2</v>
      </c>
      <c r="H385" s="8">
        <v>3</v>
      </c>
    </row>
    <row r="386" spans="1:8" ht="15.75" thickBot="1" x14ac:dyDescent="0.3">
      <c r="A386" s="7" t="s">
        <v>711</v>
      </c>
      <c r="B386" s="5">
        <v>385</v>
      </c>
      <c r="C386" s="6" t="s">
        <v>710</v>
      </c>
      <c r="D386" s="8">
        <v>3</v>
      </c>
      <c r="E386" s="8">
        <v>4</v>
      </c>
      <c r="F386" s="8">
        <v>3</v>
      </c>
      <c r="G386" s="8">
        <v>5</v>
      </c>
      <c r="H386" s="8">
        <v>3.75</v>
      </c>
    </row>
    <row r="387" spans="1:8" ht="15.75" thickBot="1" x14ac:dyDescent="0.3">
      <c r="A387" s="7" t="s">
        <v>713</v>
      </c>
      <c r="B387" s="5">
        <v>386</v>
      </c>
      <c r="C387" s="6" t="s">
        <v>712</v>
      </c>
      <c r="D387" s="8">
        <v>3</v>
      </c>
      <c r="E387" s="8">
        <v>3</v>
      </c>
      <c r="F387" s="8">
        <v>3</v>
      </c>
      <c r="G387" s="8">
        <v>2</v>
      </c>
      <c r="H387" s="8">
        <v>2.75</v>
      </c>
    </row>
    <row r="388" spans="1:8" ht="15.75" thickBot="1" x14ac:dyDescent="0.3">
      <c r="A388" s="7" t="s">
        <v>715</v>
      </c>
      <c r="B388" s="5">
        <v>387</v>
      </c>
      <c r="C388" s="6" t="s">
        <v>714</v>
      </c>
      <c r="D388" s="8">
        <v>2</v>
      </c>
      <c r="E388" s="8">
        <v>3</v>
      </c>
      <c r="F388" s="8">
        <v>1</v>
      </c>
      <c r="G388" s="8">
        <v>4</v>
      </c>
      <c r="H388" s="8">
        <v>2.5</v>
      </c>
    </row>
    <row r="389" spans="1:8" ht="15.75" thickBot="1" x14ac:dyDescent="0.3">
      <c r="A389" s="7" t="s">
        <v>717</v>
      </c>
      <c r="B389" s="5">
        <v>388</v>
      </c>
      <c r="C389" s="6" t="s">
        <v>716</v>
      </c>
      <c r="D389" s="8">
        <v>2</v>
      </c>
      <c r="E389" s="8">
        <v>3</v>
      </c>
      <c r="F389" s="8">
        <v>5</v>
      </c>
      <c r="G389" s="8">
        <v>1</v>
      </c>
      <c r="H389" s="8">
        <v>2.75</v>
      </c>
    </row>
    <row r="390" spans="1:8" ht="15.75" thickBot="1" x14ac:dyDescent="0.3">
      <c r="A390" s="7" t="s">
        <v>719</v>
      </c>
      <c r="B390" s="5">
        <v>389</v>
      </c>
      <c r="C390" s="6" t="s">
        <v>718</v>
      </c>
      <c r="D390" s="8">
        <v>5</v>
      </c>
      <c r="E390" s="8">
        <v>4</v>
      </c>
      <c r="F390" s="8">
        <v>2</v>
      </c>
      <c r="G390" s="8">
        <v>4</v>
      </c>
      <c r="H390" s="8">
        <v>3.75</v>
      </c>
    </row>
    <row r="391" spans="1:8" ht="15.75" thickBot="1" x14ac:dyDescent="0.3">
      <c r="A391" s="7" t="s">
        <v>721</v>
      </c>
      <c r="B391" s="5">
        <v>390</v>
      </c>
      <c r="C391" s="6" t="s">
        <v>720</v>
      </c>
      <c r="D391" s="8">
        <v>3</v>
      </c>
      <c r="E391" s="8">
        <v>5</v>
      </c>
      <c r="F391" s="8">
        <v>4</v>
      </c>
      <c r="G391" s="8">
        <v>1</v>
      </c>
      <c r="H391" s="8">
        <v>3.25</v>
      </c>
    </row>
    <row r="392" spans="1:8" ht="15.75" thickBot="1" x14ac:dyDescent="0.3">
      <c r="A392" s="7" t="s">
        <v>723</v>
      </c>
      <c r="B392" s="5">
        <v>391</v>
      </c>
      <c r="C392" s="6" t="s">
        <v>722</v>
      </c>
      <c r="D392" s="8">
        <v>5</v>
      </c>
      <c r="E392" s="8">
        <v>5</v>
      </c>
      <c r="F392" s="8">
        <v>1</v>
      </c>
      <c r="G392" s="8">
        <v>2</v>
      </c>
      <c r="H392" s="8">
        <v>3.25</v>
      </c>
    </row>
    <row r="393" spans="1:8" ht="15.75" thickBot="1" x14ac:dyDescent="0.3">
      <c r="A393" s="7" t="s">
        <v>725</v>
      </c>
      <c r="B393" s="5">
        <v>392</v>
      </c>
      <c r="C393" s="6" t="s">
        <v>724</v>
      </c>
      <c r="D393" s="8">
        <v>2</v>
      </c>
      <c r="E393" s="8">
        <v>1</v>
      </c>
      <c r="F393" s="8">
        <v>2</v>
      </c>
      <c r="G393" s="8">
        <v>5</v>
      </c>
      <c r="H393" s="8">
        <v>2.5</v>
      </c>
    </row>
    <row r="394" spans="1:8" ht="15.75" thickBot="1" x14ac:dyDescent="0.3">
      <c r="A394" s="7" t="s">
        <v>727</v>
      </c>
      <c r="B394" s="5">
        <v>393</v>
      </c>
      <c r="C394" s="6" t="s">
        <v>726</v>
      </c>
      <c r="D394" s="8">
        <v>3</v>
      </c>
      <c r="E394" s="8">
        <v>5</v>
      </c>
      <c r="F394" s="8">
        <v>3</v>
      </c>
      <c r="G394" s="8">
        <v>3</v>
      </c>
      <c r="H394" s="8">
        <v>3.5</v>
      </c>
    </row>
    <row r="395" spans="1:8" ht="15.75" thickBot="1" x14ac:dyDescent="0.3">
      <c r="A395" s="7" t="s">
        <v>729</v>
      </c>
      <c r="B395" s="5">
        <v>394</v>
      </c>
      <c r="C395" s="6" t="s">
        <v>728</v>
      </c>
      <c r="D395" s="8">
        <v>2</v>
      </c>
      <c r="E395" s="8">
        <v>5</v>
      </c>
      <c r="F395" s="8">
        <v>2</v>
      </c>
      <c r="G395" s="8">
        <v>3</v>
      </c>
      <c r="H395" s="8">
        <v>3</v>
      </c>
    </row>
    <row r="396" spans="1:8" ht="15.75" thickBot="1" x14ac:dyDescent="0.3">
      <c r="A396" s="7" t="s">
        <v>731</v>
      </c>
      <c r="B396" s="5">
        <v>395</v>
      </c>
      <c r="C396" s="6" t="s">
        <v>730</v>
      </c>
      <c r="D396" s="8">
        <v>1</v>
      </c>
      <c r="E396" s="8">
        <v>1</v>
      </c>
      <c r="F396" s="8">
        <v>5</v>
      </c>
      <c r="G396" s="8">
        <v>2</v>
      </c>
      <c r="H396" s="8">
        <v>2.25</v>
      </c>
    </row>
    <row r="397" spans="1:8" ht="15.75" thickBot="1" x14ac:dyDescent="0.3">
      <c r="A397" s="7" t="s">
        <v>733</v>
      </c>
      <c r="B397" s="5">
        <v>396</v>
      </c>
      <c r="C397" s="6" t="s">
        <v>732</v>
      </c>
      <c r="D397" s="8">
        <v>1</v>
      </c>
      <c r="E397" s="8">
        <v>1</v>
      </c>
      <c r="F397" s="8">
        <v>2</v>
      </c>
      <c r="G397" s="8">
        <v>2</v>
      </c>
      <c r="H397" s="8">
        <v>1.5</v>
      </c>
    </row>
    <row r="398" spans="1:8" ht="15.75" thickBot="1" x14ac:dyDescent="0.3">
      <c r="A398" s="7" t="s">
        <v>735</v>
      </c>
      <c r="B398" s="5">
        <v>397</v>
      </c>
      <c r="C398" s="6" t="s">
        <v>734</v>
      </c>
      <c r="D398" s="8">
        <v>1</v>
      </c>
      <c r="E398" s="8">
        <v>1</v>
      </c>
      <c r="F398" s="8">
        <v>1</v>
      </c>
      <c r="G398" s="8">
        <v>3</v>
      </c>
      <c r="H398" s="8">
        <v>1.5</v>
      </c>
    </row>
    <row r="399" spans="1:8" ht="15.75" thickBot="1" x14ac:dyDescent="0.3">
      <c r="A399" s="7" t="s">
        <v>737</v>
      </c>
      <c r="B399" s="5">
        <v>398</v>
      </c>
      <c r="C399" s="6" t="s">
        <v>736</v>
      </c>
      <c r="D399" s="8">
        <v>3</v>
      </c>
      <c r="E399" s="8">
        <v>2</v>
      </c>
      <c r="F399" s="8">
        <v>5</v>
      </c>
      <c r="G399" s="8">
        <v>4</v>
      </c>
      <c r="H399" s="8">
        <v>3.5</v>
      </c>
    </row>
    <row r="400" spans="1:8" ht="15.75" thickBot="1" x14ac:dyDescent="0.3">
      <c r="A400" s="7" t="s">
        <v>739</v>
      </c>
      <c r="B400" s="5">
        <v>399</v>
      </c>
      <c r="C400" s="6" t="s">
        <v>738</v>
      </c>
      <c r="D400" s="8">
        <v>1</v>
      </c>
      <c r="E400" s="8">
        <v>3</v>
      </c>
      <c r="F400" s="8">
        <v>1</v>
      </c>
      <c r="G400" s="8">
        <v>2</v>
      </c>
      <c r="H400" s="8">
        <v>1.75</v>
      </c>
    </row>
    <row r="401" spans="1:8" ht="15.75" thickBot="1" x14ac:dyDescent="0.3">
      <c r="A401" s="7" t="s">
        <v>741</v>
      </c>
      <c r="B401" s="5">
        <v>400</v>
      </c>
      <c r="C401" s="6" t="s">
        <v>740</v>
      </c>
      <c r="D401" s="8">
        <v>1</v>
      </c>
      <c r="E401" s="8">
        <v>1</v>
      </c>
      <c r="F401" s="8">
        <v>1</v>
      </c>
      <c r="G401" s="8">
        <v>1</v>
      </c>
      <c r="H401" s="8">
        <v>1</v>
      </c>
    </row>
    <row r="402" spans="1:8" ht="15.75" thickBot="1" x14ac:dyDescent="0.3">
      <c r="A402" s="7" t="s">
        <v>743</v>
      </c>
      <c r="B402" s="5">
        <v>401</v>
      </c>
      <c r="C402" s="6" t="s">
        <v>742</v>
      </c>
      <c r="D402" s="8">
        <v>2</v>
      </c>
      <c r="E402" s="8">
        <v>3</v>
      </c>
      <c r="F402" s="8">
        <v>5</v>
      </c>
      <c r="G402" s="8">
        <v>1</v>
      </c>
      <c r="H402" s="8">
        <v>2.75</v>
      </c>
    </row>
    <row r="403" spans="1:8" ht="15.75" thickBot="1" x14ac:dyDescent="0.3">
      <c r="A403" s="7" t="s">
        <v>745</v>
      </c>
      <c r="B403" s="5">
        <v>402</v>
      </c>
      <c r="C403" s="6" t="s">
        <v>744</v>
      </c>
      <c r="D403" s="8">
        <v>3</v>
      </c>
      <c r="E403" s="8">
        <v>4</v>
      </c>
      <c r="F403" s="8">
        <v>4</v>
      </c>
      <c r="G403" s="8">
        <v>2</v>
      </c>
      <c r="H403" s="8">
        <v>3.25</v>
      </c>
    </row>
    <row r="404" spans="1:8" ht="15.75" thickBot="1" x14ac:dyDescent="0.3">
      <c r="A404" s="7" t="s">
        <v>747</v>
      </c>
      <c r="B404" s="5">
        <v>403</v>
      </c>
      <c r="C404" s="6" t="s">
        <v>746</v>
      </c>
      <c r="D404" s="8">
        <v>4</v>
      </c>
      <c r="E404" s="8">
        <v>2</v>
      </c>
      <c r="F404" s="8">
        <v>4</v>
      </c>
      <c r="G404" s="8">
        <v>1</v>
      </c>
      <c r="H404" s="8">
        <v>2.75</v>
      </c>
    </row>
    <row r="405" spans="1:8" ht="15.75" thickBot="1" x14ac:dyDescent="0.3">
      <c r="A405" s="7" t="s">
        <v>749</v>
      </c>
      <c r="B405" s="5">
        <v>404</v>
      </c>
      <c r="C405" s="6" t="s">
        <v>748</v>
      </c>
      <c r="D405" s="8">
        <v>3</v>
      </c>
      <c r="E405" s="8">
        <v>2</v>
      </c>
      <c r="F405" s="8">
        <v>2</v>
      </c>
      <c r="G405" s="8">
        <v>1</v>
      </c>
      <c r="H405" s="8">
        <v>2</v>
      </c>
    </row>
    <row r="406" spans="1:8" ht="15.75" thickBot="1" x14ac:dyDescent="0.3">
      <c r="A406" s="7" t="s">
        <v>751</v>
      </c>
      <c r="B406" s="5">
        <v>405</v>
      </c>
      <c r="C406" s="6" t="s">
        <v>750</v>
      </c>
      <c r="D406" s="8">
        <v>2</v>
      </c>
      <c r="E406" s="8">
        <v>2</v>
      </c>
      <c r="F406" s="8">
        <v>3</v>
      </c>
      <c r="G406" s="8">
        <v>3</v>
      </c>
      <c r="H406" s="8">
        <v>2.5</v>
      </c>
    </row>
    <row r="407" spans="1:8" ht="15.75" thickBot="1" x14ac:dyDescent="0.3">
      <c r="A407" s="7" t="s">
        <v>753</v>
      </c>
      <c r="B407" s="5">
        <v>406</v>
      </c>
      <c r="C407" s="6" t="s">
        <v>752</v>
      </c>
      <c r="D407" s="8">
        <v>4</v>
      </c>
      <c r="E407" s="8">
        <v>3</v>
      </c>
      <c r="F407" s="8">
        <v>5</v>
      </c>
      <c r="G407" s="8">
        <v>4</v>
      </c>
      <c r="H407" s="8">
        <v>4</v>
      </c>
    </row>
    <row r="408" spans="1:8" ht="15.75" thickBot="1" x14ac:dyDescent="0.3">
      <c r="A408" s="7" t="s">
        <v>755</v>
      </c>
      <c r="B408" s="5">
        <v>407</v>
      </c>
      <c r="C408" s="6" t="s">
        <v>754</v>
      </c>
      <c r="D408" s="8">
        <v>5</v>
      </c>
      <c r="E408" s="8">
        <v>3</v>
      </c>
      <c r="F408" s="8">
        <v>1</v>
      </c>
      <c r="G408" s="8">
        <v>3</v>
      </c>
      <c r="H408" s="8">
        <v>3</v>
      </c>
    </row>
    <row r="409" spans="1:8" ht="15.75" thickBot="1" x14ac:dyDescent="0.3">
      <c r="A409" s="7" t="s">
        <v>757</v>
      </c>
      <c r="B409" s="5">
        <v>408</v>
      </c>
      <c r="C409" s="6" t="s">
        <v>756</v>
      </c>
      <c r="D409" s="8">
        <v>4</v>
      </c>
      <c r="E409" s="8">
        <v>3</v>
      </c>
      <c r="F409" s="8">
        <v>3</v>
      </c>
      <c r="G409" s="8">
        <v>1</v>
      </c>
      <c r="H409" s="8">
        <v>2.75</v>
      </c>
    </row>
    <row r="410" spans="1:8" ht="15.75" thickBot="1" x14ac:dyDescent="0.3">
      <c r="A410" s="7" t="s">
        <v>759</v>
      </c>
      <c r="B410" s="5">
        <v>409</v>
      </c>
      <c r="C410" s="6" t="s">
        <v>758</v>
      </c>
      <c r="D410" s="8">
        <v>2</v>
      </c>
      <c r="E410" s="8">
        <v>1</v>
      </c>
      <c r="F410" s="8">
        <v>1</v>
      </c>
      <c r="G410" s="8">
        <v>5</v>
      </c>
      <c r="H410" s="8">
        <v>2.25</v>
      </c>
    </row>
    <row r="411" spans="1:8" ht="15.75" thickBot="1" x14ac:dyDescent="0.3">
      <c r="A411" s="7" t="s">
        <v>761</v>
      </c>
      <c r="B411" s="5">
        <v>410</v>
      </c>
      <c r="C411" s="6" t="s">
        <v>760</v>
      </c>
      <c r="D411" s="8">
        <v>1</v>
      </c>
      <c r="E411" s="8">
        <v>2</v>
      </c>
      <c r="F411" s="8">
        <v>1</v>
      </c>
      <c r="G411" s="8">
        <v>1</v>
      </c>
      <c r="H411" s="8">
        <v>1.25</v>
      </c>
    </row>
    <row r="412" spans="1:8" ht="15.75" thickBot="1" x14ac:dyDescent="0.3">
      <c r="A412" s="7" t="s">
        <v>763</v>
      </c>
      <c r="B412" s="5">
        <v>411</v>
      </c>
      <c r="C412" s="6" t="s">
        <v>762</v>
      </c>
      <c r="D412" s="8">
        <v>3</v>
      </c>
      <c r="E412" s="8">
        <v>3</v>
      </c>
      <c r="F412" s="8">
        <v>4</v>
      </c>
      <c r="G412" s="8">
        <v>3</v>
      </c>
      <c r="H412" s="8">
        <v>3.25</v>
      </c>
    </row>
    <row r="413" spans="1:8" ht="15.75" thickBot="1" x14ac:dyDescent="0.3">
      <c r="A413" s="7" t="s">
        <v>765</v>
      </c>
      <c r="B413" s="5">
        <v>412</v>
      </c>
      <c r="C413" s="6" t="s">
        <v>764</v>
      </c>
      <c r="D413" s="8">
        <v>3</v>
      </c>
      <c r="E413" s="8">
        <v>5</v>
      </c>
      <c r="F413" s="8">
        <v>1</v>
      </c>
      <c r="G413" s="8">
        <v>1</v>
      </c>
      <c r="H413" s="8">
        <v>2.5</v>
      </c>
    </row>
    <row r="414" spans="1:8" ht="15.75" thickBot="1" x14ac:dyDescent="0.3">
      <c r="A414" s="7" t="s">
        <v>767</v>
      </c>
      <c r="B414" s="5">
        <v>413</v>
      </c>
      <c r="C414" s="6" t="s">
        <v>766</v>
      </c>
      <c r="D414" s="8">
        <v>5</v>
      </c>
      <c r="E414" s="8">
        <v>1</v>
      </c>
      <c r="F414" s="8">
        <v>5</v>
      </c>
      <c r="G414" s="8">
        <v>2</v>
      </c>
      <c r="H414" s="8">
        <v>3.25</v>
      </c>
    </row>
    <row r="415" spans="1:8" ht="15.75" thickBot="1" x14ac:dyDescent="0.3">
      <c r="A415" s="7" t="s">
        <v>769</v>
      </c>
      <c r="B415" s="5">
        <v>414</v>
      </c>
      <c r="C415" s="6" t="s">
        <v>768</v>
      </c>
      <c r="D415" s="8">
        <v>5</v>
      </c>
      <c r="E415" s="8">
        <v>4</v>
      </c>
      <c r="F415" s="8">
        <v>4</v>
      </c>
      <c r="G415" s="8">
        <v>5</v>
      </c>
      <c r="H415" s="8">
        <v>4.5</v>
      </c>
    </row>
    <row r="416" spans="1:8" ht="15.75" thickBot="1" x14ac:dyDescent="0.3">
      <c r="A416" s="7" t="s">
        <v>771</v>
      </c>
      <c r="B416" s="5">
        <v>415</v>
      </c>
      <c r="C416" s="6" t="s">
        <v>770</v>
      </c>
      <c r="D416" s="8">
        <v>3</v>
      </c>
      <c r="E416" s="8">
        <v>1</v>
      </c>
      <c r="F416" s="8">
        <v>5</v>
      </c>
      <c r="G416" s="8">
        <v>2</v>
      </c>
      <c r="H416" s="8">
        <v>2.75</v>
      </c>
    </row>
    <row r="417" spans="1:8" ht="15.75" thickBot="1" x14ac:dyDescent="0.3">
      <c r="A417" s="7" t="s">
        <v>773</v>
      </c>
      <c r="B417" s="5">
        <v>416</v>
      </c>
      <c r="C417" s="6" t="s">
        <v>772</v>
      </c>
      <c r="D417" s="8">
        <v>3</v>
      </c>
      <c r="E417" s="8">
        <v>2</v>
      </c>
      <c r="F417" s="8">
        <v>5</v>
      </c>
      <c r="G417" s="8">
        <v>4</v>
      </c>
      <c r="H417" s="8">
        <v>3.5</v>
      </c>
    </row>
    <row r="418" spans="1:8" ht="15.75" thickBot="1" x14ac:dyDescent="0.3">
      <c r="A418" s="7" t="s">
        <v>774</v>
      </c>
      <c r="B418" s="5">
        <v>417</v>
      </c>
      <c r="C418" s="6" t="s">
        <v>116</v>
      </c>
      <c r="D418" s="8">
        <v>2</v>
      </c>
      <c r="E418" s="8">
        <v>2</v>
      </c>
      <c r="F418" s="8">
        <v>1</v>
      </c>
      <c r="G418" s="8">
        <v>3</v>
      </c>
      <c r="H418" s="8">
        <v>2</v>
      </c>
    </row>
    <row r="419" spans="1:8" ht="15.75" thickBot="1" x14ac:dyDescent="0.3">
      <c r="A419" s="7" t="s">
        <v>776</v>
      </c>
      <c r="B419" s="5">
        <v>418</v>
      </c>
      <c r="C419" s="6" t="s">
        <v>775</v>
      </c>
      <c r="D419" s="8">
        <v>3</v>
      </c>
      <c r="E419" s="8">
        <v>3</v>
      </c>
      <c r="F419" s="8">
        <v>1</v>
      </c>
      <c r="G419" s="8">
        <v>2</v>
      </c>
      <c r="H419" s="8">
        <v>2.25</v>
      </c>
    </row>
    <row r="420" spans="1:8" ht="15.75" thickBot="1" x14ac:dyDescent="0.3">
      <c r="A420" s="7" t="s">
        <v>778</v>
      </c>
      <c r="B420" s="5">
        <v>419</v>
      </c>
      <c r="C420" s="6" t="s">
        <v>777</v>
      </c>
      <c r="D420" s="8">
        <v>2</v>
      </c>
      <c r="E420" s="8">
        <v>3</v>
      </c>
      <c r="F420" s="8">
        <v>3</v>
      </c>
      <c r="G420" s="8">
        <v>4</v>
      </c>
      <c r="H420" s="8">
        <v>3</v>
      </c>
    </row>
    <row r="421" spans="1:8" ht="15.75" thickBot="1" x14ac:dyDescent="0.3">
      <c r="A421" s="7" t="s">
        <v>780</v>
      </c>
      <c r="B421" s="5">
        <v>420</v>
      </c>
      <c r="C421" s="6" t="s">
        <v>779</v>
      </c>
      <c r="D421" s="8">
        <v>2</v>
      </c>
      <c r="E421" s="8">
        <v>4</v>
      </c>
      <c r="F421" s="8">
        <v>2</v>
      </c>
      <c r="G421" s="8">
        <v>3</v>
      </c>
      <c r="H421" s="8">
        <v>2.75</v>
      </c>
    </row>
    <row r="422" spans="1:8" ht="15.75" thickBot="1" x14ac:dyDescent="0.3">
      <c r="A422" s="7" t="s">
        <v>781</v>
      </c>
      <c r="B422" s="5">
        <v>421</v>
      </c>
      <c r="C422" s="6" t="s">
        <v>122</v>
      </c>
      <c r="D422" s="8">
        <v>1</v>
      </c>
      <c r="E422" s="8">
        <v>1</v>
      </c>
      <c r="F422" s="8">
        <v>2</v>
      </c>
      <c r="G422" s="8">
        <v>1</v>
      </c>
      <c r="H422" s="8">
        <v>1.25</v>
      </c>
    </row>
    <row r="423" spans="1:8" ht="15.75" thickBot="1" x14ac:dyDescent="0.3">
      <c r="A423" s="7" t="s">
        <v>783</v>
      </c>
      <c r="B423" s="5">
        <v>422</v>
      </c>
      <c r="C423" s="6" t="s">
        <v>782</v>
      </c>
      <c r="D423" s="8">
        <v>5</v>
      </c>
      <c r="E423" s="8">
        <v>5</v>
      </c>
      <c r="F423" s="8">
        <v>2</v>
      </c>
      <c r="G423" s="8">
        <v>3</v>
      </c>
      <c r="H423" s="8">
        <v>3.75</v>
      </c>
    </row>
    <row r="424" spans="1:8" ht="15.75" thickBot="1" x14ac:dyDescent="0.3">
      <c r="A424" s="7" t="s">
        <v>785</v>
      </c>
      <c r="B424" s="5">
        <v>423</v>
      </c>
      <c r="C424" s="6" t="s">
        <v>784</v>
      </c>
      <c r="D424" s="8">
        <v>3</v>
      </c>
      <c r="E424" s="8">
        <v>3</v>
      </c>
      <c r="F424" s="8">
        <v>5</v>
      </c>
      <c r="G424" s="8">
        <v>5</v>
      </c>
      <c r="H424" s="8">
        <v>4</v>
      </c>
    </row>
    <row r="425" spans="1:8" ht="15.75" thickBot="1" x14ac:dyDescent="0.3">
      <c r="A425" s="7" t="s">
        <v>787</v>
      </c>
      <c r="B425" s="5">
        <v>424</v>
      </c>
      <c r="C425" s="6" t="s">
        <v>786</v>
      </c>
      <c r="D425" s="8">
        <v>1</v>
      </c>
      <c r="E425" s="8">
        <v>2</v>
      </c>
      <c r="F425" s="8">
        <v>1</v>
      </c>
      <c r="G425" s="8">
        <v>4</v>
      </c>
      <c r="H425" s="8">
        <v>2</v>
      </c>
    </row>
    <row r="426" spans="1:8" ht="15.75" thickBot="1" x14ac:dyDescent="0.3">
      <c r="A426" s="7" t="s">
        <v>789</v>
      </c>
      <c r="B426" s="5">
        <v>425</v>
      </c>
      <c r="C426" s="6" t="s">
        <v>788</v>
      </c>
      <c r="D426" s="8">
        <v>3</v>
      </c>
      <c r="E426" s="8">
        <v>1</v>
      </c>
      <c r="F426" s="8">
        <v>4</v>
      </c>
      <c r="G426" s="8">
        <v>3</v>
      </c>
      <c r="H426" s="8">
        <v>2.75</v>
      </c>
    </row>
    <row r="427" spans="1:8" ht="15.75" thickBot="1" x14ac:dyDescent="0.3">
      <c r="A427" s="7" t="s">
        <v>791</v>
      </c>
      <c r="B427" s="5">
        <v>426</v>
      </c>
      <c r="C427" s="6" t="s">
        <v>790</v>
      </c>
      <c r="D427" s="8">
        <v>2</v>
      </c>
      <c r="E427" s="8">
        <v>2</v>
      </c>
      <c r="F427" s="8">
        <v>5</v>
      </c>
      <c r="G427" s="8">
        <v>3</v>
      </c>
      <c r="H427" s="8">
        <v>3</v>
      </c>
    </row>
    <row r="428" spans="1:8" ht="15.75" thickBot="1" x14ac:dyDescent="0.3">
      <c r="A428" s="7" t="s">
        <v>793</v>
      </c>
      <c r="B428" s="5">
        <v>427</v>
      </c>
      <c r="C428" s="6" t="s">
        <v>792</v>
      </c>
      <c r="D428" s="8">
        <v>1</v>
      </c>
      <c r="E428" s="8">
        <v>3</v>
      </c>
      <c r="F428" s="8">
        <v>4</v>
      </c>
      <c r="G428" s="8">
        <v>1</v>
      </c>
      <c r="H428" s="8">
        <v>2.25</v>
      </c>
    </row>
    <row r="429" spans="1:8" ht="15.75" thickBot="1" x14ac:dyDescent="0.3">
      <c r="A429" s="7" t="s">
        <v>795</v>
      </c>
      <c r="B429" s="5">
        <v>428</v>
      </c>
      <c r="C429" s="6" t="s">
        <v>794</v>
      </c>
      <c r="D429" s="8">
        <v>5</v>
      </c>
      <c r="E429" s="8">
        <v>4</v>
      </c>
      <c r="F429" s="8">
        <v>1</v>
      </c>
      <c r="G429" s="8">
        <v>4</v>
      </c>
      <c r="H429" s="8">
        <v>3.5</v>
      </c>
    </row>
    <row r="430" spans="1:8" ht="15.75" thickBot="1" x14ac:dyDescent="0.3">
      <c r="A430" s="7" t="s">
        <v>797</v>
      </c>
      <c r="B430" s="5">
        <v>429</v>
      </c>
      <c r="C430" s="6" t="s">
        <v>796</v>
      </c>
      <c r="D430" s="8">
        <v>3</v>
      </c>
      <c r="E430" s="8">
        <v>5</v>
      </c>
      <c r="F430" s="8">
        <v>5</v>
      </c>
      <c r="G430" s="8">
        <v>2</v>
      </c>
      <c r="H430" s="8">
        <v>3.75</v>
      </c>
    </row>
    <row r="431" spans="1:8" ht="15.75" thickBot="1" x14ac:dyDescent="0.3">
      <c r="A431" s="7" t="s">
        <v>799</v>
      </c>
      <c r="B431" s="5">
        <v>430</v>
      </c>
      <c r="C431" s="6" t="s">
        <v>798</v>
      </c>
      <c r="D431" s="8">
        <v>5</v>
      </c>
      <c r="E431" s="8">
        <v>5</v>
      </c>
      <c r="F431" s="8">
        <v>2</v>
      </c>
      <c r="G431" s="8">
        <v>5</v>
      </c>
      <c r="H431" s="8">
        <v>4.25</v>
      </c>
    </row>
    <row r="432" spans="1:8" ht="15.75" thickBot="1" x14ac:dyDescent="0.3">
      <c r="A432" s="7" t="s">
        <v>801</v>
      </c>
      <c r="B432" s="5">
        <v>431</v>
      </c>
      <c r="C432" s="6" t="s">
        <v>800</v>
      </c>
      <c r="D432" s="8">
        <v>1</v>
      </c>
      <c r="E432" s="8">
        <v>2</v>
      </c>
      <c r="F432" s="8">
        <v>4</v>
      </c>
      <c r="G432" s="8">
        <v>3</v>
      </c>
      <c r="H432" s="8">
        <v>2.5</v>
      </c>
    </row>
    <row r="433" spans="1:8" ht="15.75" thickBot="1" x14ac:dyDescent="0.3">
      <c r="A433" s="7" t="s">
        <v>803</v>
      </c>
      <c r="B433" s="5">
        <v>432</v>
      </c>
      <c r="C433" s="6" t="s">
        <v>802</v>
      </c>
      <c r="D433" s="8">
        <v>2</v>
      </c>
      <c r="E433" s="8">
        <v>5</v>
      </c>
      <c r="F433" s="8">
        <v>2</v>
      </c>
      <c r="G433" s="8">
        <v>3</v>
      </c>
      <c r="H433" s="8">
        <v>3</v>
      </c>
    </row>
    <row r="434" spans="1:8" ht="15.75" thickBot="1" x14ac:dyDescent="0.3">
      <c r="A434" s="7" t="s">
        <v>805</v>
      </c>
      <c r="B434" s="5">
        <v>433</v>
      </c>
      <c r="C434" s="6" t="s">
        <v>804</v>
      </c>
      <c r="D434" s="8">
        <v>4</v>
      </c>
      <c r="E434" s="8">
        <v>2</v>
      </c>
      <c r="F434" s="8">
        <v>4</v>
      </c>
      <c r="G434" s="8">
        <v>5</v>
      </c>
      <c r="H434" s="8">
        <v>3.75</v>
      </c>
    </row>
    <row r="435" spans="1:8" ht="15.75" thickBot="1" x14ac:dyDescent="0.3">
      <c r="A435" s="7" t="s">
        <v>807</v>
      </c>
      <c r="B435" s="5">
        <v>434</v>
      </c>
      <c r="C435" s="6" t="s">
        <v>806</v>
      </c>
      <c r="D435" s="8">
        <v>5</v>
      </c>
      <c r="E435" s="8">
        <v>3</v>
      </c>
      <c r="F435" s="8">
        <v>5</v>
      </c>
      <c r="G435" s="8">
        <v>5</v>
      </c>
      <c r="H435" s="8">
        <v>4.5</v>
      </c>
    </row>
    <row r="436" spans="1:8" ht="15.75" thickBot="1" x14ac:dyDescent="0.3">
      <c r="A436" s="7" t="s">
        <v>809</v>
      </c>
      <c r="B436" s="5">
        <v>435</v>
      </c>
      <c r="C436" s="6" t="s">
        <v>808</v>
      </c>
      <c r="D436" s="8">
        <v>4</v>
      </c>
      <c r="E436" s="8">
        <v>5</v>
      </c>
      <c r="F436" s="8">
        <v>4</v>
      </c>
      <c r="G436" s="8">
        <v>2</v>
      </c>
      <c r="H436" s="8">
        <v>3.75</v>
      </c>
    </row>
    <row r="437" spans="1:8" ht="15.75" thickBot="1" x14ac:dyDescent="0.3">
      <c r="A437" s="7" t="s">
        <v>811</v>
      </c>
      <c r="B437" s="5">
        <v>436</v>
      </c>
      <c r="C437" s="6" t="s">
        <v>810</v>
      </c>
      <c r="D437" s="8">
        <v>3</v>
      </c>
      <c r="E437" s="8">
        <v>2</v>
      </c>
      <c r="F437" s="8">
        <v>5</v>
      </c>
      <c r="G437" s="8">
        <v>4</v>
      </c>
      <c r="H437" s="8">
        <v>3.5</v>
      </c>
    </row>
    <row r="438" spans="1:8" ht="15.75" thickBot="1" x14ac:dyDescent="0.3">
      <c r="A438" s="7" t="s">
        <v>813</v>
      </c>
      <c r="B438" s="5">
        <v>437</v>
      </c>
      <c r="C438" s="6" t="s">
        <v>812</v>
      </c>
      <c r="D438" s="8">
        <v>3</v>
      </c>
      <c r="E438" s="8">
        <v>3</v>
      </c>
      <c r="F438" s="8">
        <v>5</v>
      </c>
      <c r="G438" s="8">
        <v>3</v>
      </c>
      <c r="H438" s="8">
        <v>3.5</v>
      </c>
    </row>
    <row r="439" spans="1:8" ht="15.75" thickBot="1" x14ac:dyDescent="0.3">
      <c r="A439" s="7" t="s">
        <v>815</v>
      </c>
      <c r="B439" s="5">
        <v>438</v>
      </c>
      <c r="C439" s="6" t="s">
        <v>814</v>
      </c>
      <c r="D439" s="8">
        <v>1</v>
      </c>
      <c r="E439" s="8">
        <v>1</v>
      </c>
      <c r="F439" s="8">
        <v>1</v>
      </c>
      <c r="G439" s="8">
        <v>1</v>
      </c>
      <c r="H439" s="8">
        <v>1</v>
      </c>
    </row>
    <row r="440" spans="1:8" ht="15.75" thickBot="1" x14ac:dyDescent="0.3">
      <c r="A440" s="7" t="s">
        <v>816</v>
      </c>
      <c r="B440" s="5">
        <v>439</v>
      </c>
      <c r="C440" s="6" t="s">
        <v>162</v>
      </c>
      <c r="D440" s="8">
        <v>4</v>
      </c>
      <c r="E440" s="8">
        <v>3</v>
      </c>
      <c r="F440" s="8">
        <v>5</v>
      </c>
      <c r="G440" s="8">
        <v>4</v>
      </c>
      <c r="H440" s="8">
        <v>4</v>
      </c>
    </row>
    <row r="441" spans="1:8" ht="15.75" thickBot="1" x14ac:dyDescent="0.3">
      <c r="A441" s="7" t="s">
        <v>818</v>
      </c>
      <c r="B441" s="5">
        <v>440</v>
      </c>
      <c r="C441" s="6" t="s">
        <v>817</v>
      </c>
      <c r="D441" s="8">
        <v>4</v>
      </c>
      <c r="E441" s="8">
        <v>1</v>
      </c>
      <c r="F441" s="8">
        <v>5</v>
      </c>
      <c r="G441" s="8">
        <v>2</v>
      </c>
      <c r="H441" s="8">
        <v>3</v>
      </c>
    </row>
    <row r="442" spans="1:8" ht="15.75" thickBot="1" x14ac:dyDescent="0.3">
      <c r="A442" s="7" t="s">
        <v>820</v>
      </c>
      <c r="B442" s="5">
        <v>441</v>
      </c>
      <c r="C442" s="6" t="s">
        <v>819</v>
      </c>
      <c r="D442" s="8">
        <v>4</v>
      </c>
      <c r="E442" s="8">
        <v>1</v>
      </c>
      <c r="F442" s="8">
        <v>5</v>
      </c>
      <c r="G442" s="8">
        <v>4</v>
      </c>
      <c r="H442" s="8">
        <v>3.5</v>
      </c>
    </row>
    <row r="443" spans="1:8" ht="15.75" thickBot="1" x14ac:dyDescent="0.3">
      <c r="A443" s="7" t="s">
        <v>822</v>
      </c>
      <c r="B443" s="5">
        <v>442</v>
      </c>
      <c r="C443" s="6" t="s">
        <v>821</v>
      </c>
      <c r="D443" s="8">
        <v>1</v>
      </c>
      <c r="E443" s="8">
        <v>2</v>
      </c>
      <c r="F443" s="8">
        <v>4</v>
      </c>
      <c r="G443" s="8">
        <v>2</v>
      </c>
      <c r="H443" s="8">
        <v>2.25</v>
      </c>
    </row>
    <row r="444" spans="1:8" ht="15.75" thickBot="1" x14ac:dyDescent="0.3">
      <c r="A444" s="7" t="s">
        <v>824</v>
      </c>
      <c r="B444" s="5">
        <v>443</v>
      </c>
      <c r="C444" s="6" t="s">
        <v>823</v>
      </c>
      <c r="D444" s="8">
        <v>4</v>
      </c>
      <c r="E444" s="8">
        <v>1</v>
      </c>
      <c r="F444" s="8">
        <v>1</v>
      </c>
      <c r="G444" s="8">
        <v>2</v>
      </c>
      <c r="H444" s="8">
        <v>2</v>
      </c>
    </row>
    <row r="445" spans="1:8" ht="15.75" thickBot="1" x14ac:dyDescent="0.3">
      <c r="A445" s="7" t="s">
        <v>826</v>
      </c>
      <c r="B445" s="5">
        <v>444</v>
      </c>
      <c r="C445" s="6" t="s">
        <v>825</v>
      </c>
      <c r="D445" s="8">
        <v>1</v>
      </c>
      <c r="E445" s="8">
        <v>4</v>
      </c>
      <c r="F445" s="8">
        <v>5</v>
      </c>
      <c r="G445" s="8">
        <v>2</v>
      </c>
      <c r="H445" s="8">
        <v>3</v>
      </c>
    </row>
    <row r="446" spans="1:8" ht="15.75" thickBot="1" x14ac:dyDescent="0.3">
      <c r="A446" s="7" t="s">
        <v>828</v>
      </c>
      <c r="B446" s="5">
        <v>445</v>
      </c>
      <c r="C446" s="6" t="s">
        <v>827</v>
      </c>
      <c r="D446" s="8">
        <v>5</v>
      </c>
      <c r="E446" s="8">
        <v>4</v>
      </c>
      <c r="F446" s="8">
        <v>2</v>
      </c>
      <c r="G446" s="8">
        <v>5</v>
      </c>
      <c r="H446" s="8">
        <v>4</v>
      </c>
    </row>
    <row r="447" spans="1:8" ht="15.75" thickBot="1" x14ac:dyDescent="0.3">
      <c r="A447" s="7" t="s">
        <v>830</v>
      </c>
      <c r="B447" s="5">
        <v>446</v>
      </c>
      <c r="C447" s="6" t="s">
        <v>829</v>
      </c>
      <c r="D447" s="8">
        <v>4</v>
      </c>
      <c r="E447" s="8">
        <v>3</v>
      </c>
      <c r="F447" s="8">
        <v>5</v>
      </c>
      <c r="G447" s="8">
        <v>1</v>
      </c>
      <c r="H447" s="8">
        <v>3.25</v>
      </c>
    </row>
    <row r="448" spans="1:8" ht="15.75" thickBot="1" x14ac:dyDescent="0.3">
      <c r="A448" s="7" t="s">
        <v>832</v>
      </c>
      <c r="B448" s="5">
        <v>447</v>
      </c>
      <c r="C448" s="6" t="s">
        <v>831</v>
      </c>
      <c r="D448" s="8">
        <v>3</v>
      </c>
      <c r="E448" s="8">
        <v>1</v>
      </c>
      <c r="F448" s="8">
        <v>5</v>
      </c>
      <c r="G448" s="8">
        <v>4</v>
      </c>
      <c r="H448" s="8">
        <v>3.25</v>
      </c>
    </row>
    <row r="449" spans="1:8" ht="15.75" thickBot="1" x14ac:dyDescent="0.3">
      <c r="A449" s="7" t="s">
        <v>834</v>
      </c>
      <c r="B449" s="5">
        <v>448</v>
      </c>
      <c r="C449" s="6" t="s">
        <v>833</v>
      </c>
      <c r="D449" s="8">
        <v>4</v>
      </c>
      <c r="E449" s="8">
        <v>5</v>
      </c>
      <c r="F449" s="8">
        <v>2</v>
      </c>
      <c r="G449" s="8">
        <v>2</v>
      </c>
      <c r="H449" s="8">
        <v>3.25</v>
      </c>
    </row>
    <row r="450" spans="1:8" ht="15.75" thickBot="1" x14ac:dyDescent="0.3">
      <c r="A450" s="7" t="s">
        <v>836</v>
      </c>
      <c r="B450" s="5">
        <v>449</v>
      </c>
      <c r="C450" s="6" t="s">
        <v>835</v>
      </c>
      <c r="D450" s="8">
        <v>5</v>
      </c>
      <c r="E450" s="8">
        <v>3</v>
      </c>
      <c r="F450" s="8">
        <v>5</v>
      </c>
      <c r="G450" s="8">
        <v>2</v>
      </c>
      <c r="H450" s="8">
        <v>3.75</v>
      </c>
    </row>
    <row r="451" spans="1:8" ht="15.75" thickBot="1" x14ac:dyDescent="0.3">
      <c r="A451" s="7" t="s">
        <v>838</v>
      </c>
      <c r="B451" s="5">
        <v>450</v>
      </c>
      <c r="C451" s="6" t="s">
        <v>837</v>
      </c>
      <c r="D451" s="8">
        <v>2</v>
      </c>
      <c r="E451" s="8">
        <v>1</v>
      </c>
      <c r="F451" s="8">
        <v>5</v>
      </c>
      <c r="G451" s="8">
        <v>1</v>
      </c>
      <c r="H451" s="8">
        <v>2.25</v>
      </c>
    </row>
    <row r="452" spans="1:8" ht="15.75" thickBot="1" x14ac:dyDescent="0.3">
      <c r="A452" s="7" t="s">
        <v>840</v>
      </c>
      <c r="B452" s="5">
        <v>451</v>
      </c>
      <c r="C452" s="6" t="s">
        <v>839</v>
      </c>
      <c r="D452" s="8">
        <v>2</v>
      </c>
      <c r="E452" s="8">
        <v>3</v>
      </c>
      <c r="F452" s="8">
        <v>4</v>
      </c>
      <c r="G452" s="8">
        <v>3</v>
      </c>
      <c r="H452" s="8">
        <v>3</v>
      </c>
    </row>
    <row r="453" spans="1:8" ht="15.75" thickBot="1" x14ac:dyDescent="0.3">
      <c r="A453" s="7" t="s">
        <v>842</v>
      </c>
      <c r="B453" s="5">
        <v>452</v>
      </c>
      <c r="C453" s="6" t="s">
        <v>841</v>
      </c>
      <c r="D453" s="8">
        <v>3</v>
      </c>
      <c r="E453" s="8">
        <v>1</v>
      </c>
      <c r="F453" s="8">
        <v>1</v>
      </c>
      <c r="G453" s="8">
        <v>5</v>
      </c>
      <c r="H453" s="8">
        <v>2.5</v>
      </c>
    </row>
    <row r="454" spans="1:8" ht="15.75" thickBot="1" x14ac:dyDescent="0.3">
      <c r="A454" s="7" t="s">
        <v>844</v>
      </c>
      <c r="B454" s="5">
        <v>453</v>
      </c>
      <c r="C454" s="6" t="s">
        <v>843</v>
      </c>
      <c r="D454" s="8">
        <v>3</v>
      </c>
      <c r="E454" s="8">
        <v>2</v>
      </c>
      <c r="F454" s="8">
        <v>2</v>
      </c>
      <c r="G454" s="8">
        <v>3</v>
      </c>
      <c r="H454" s="8">
        <v>2.5</v>
      </c>
    </row>
    <row r="455" spans="1:8" ht="15.75" thickBot="1" x14ac:dyDescent="0.3">
      <c r="A455" s="7" t="s">
        <v>846</v>
      </c>
      <c r="B455" s="5">
        <v>454</v>
      </c>
      <c r="C455" s="6" t="s">
        <v>845</v>
      </c>
      <c r="D455" s="8">
        <v>3</v>
      </c>
      <c r="E455" s="8">
        <v>1</v>
      </c>
      <c r="F455" s="8">
        <v>2</v>
      </c>
      <c r="G455" s="8">
        <v>1</v>
      </c>
      <c r="H455" s="8">
        <v>1.75</v>
      </c>
    </row>
    <row r="456" spans="1:8" ht="15.75" thickBot="1" x14ac:dyDescent="0.3">
      <c r="A456" s="7" t="s">
        <v>848</v>
      </c>
      <c r="B456" s="5">
        <v>455</v>
      </c>
      <c r="C456" s="6" t="s">
        <v>847</v>
      </c>
      <c r="D456" s="8">
        <v>2</v>
      </c>
      <c r="E456" s="8">
        <v>3</v>
      </c>
      <c r="F456" s="8">
        <v>3</v>
      </c>
      <c r="G456" s="8">
        <v>2</v>
      </c>
      <c r="H456" s="8">
        <v>2.5</v>
      </c>
    </row>
    <row r="457" spans="1:8" ht="15.75" thickBot="1" x14ac:dyDescent="0.3">
      <c r="A457" s="7" t="s">
        <v>850</v>
      </c>
      <c r="B457" s="5">
        <v>456</v>
      </c>
      <c r="C457" s="6" t="s">
        <v>849</v>
      </c>
      <c r="D457" s="8">
        <v>2</v>
      </c>
      <c r="E457" s="8">
        <v>5</v>
      </c>
      <c r="F457" s="8">
        <v>1</v>
      </c>
      <c r="G457" s="8">
        <v>2</v>
      </c>
      <c r="H457" s="8">
        <v>2.5</v>
      </c>
    </row>
    <row r="458" spans="1:8" ht="15.75" thickBot="1" x14ac:dyDescent="0.3">
      <c r="A458" s="7" t="s">
        <v>852</v>
      </c>
      <c r="B458" s="5">
        <v>457</v>
      </c>
      <c r="C458" s="6" t="s">
        <v>851</v>
      </c>
      <c r="D458" s="8">
        <v>4</v>
      </c>
      <c r="E458" s="8">
        <v>3</v>
      </c>
      <c r="F458" s="8">
        <v>2</v>
      </c>
      <c r="G458" s="8">
        <v>3</v>
      </c>
      <c r="H458" s="8">
        <v>3</v>
      </c>
    </row>
    <row r="459" spans="1:8" ht="15.75" thickBot="1" x14ac:dyDescent="0.3">
      <c r="A459" s="7" t="s">
        <v>854</v>
      </c>
      <c r="B459" s="5">
        <v>458</v>
      </c>
      <c r="C459" s="6" t="s">
        <v>853</v>
      </c>
      <c r="D459" s="8">
        <v>5</v>
      </c>
      <c r="E459" s="8">
        <v>5</v>
      </c>
      <c r="F459" s="8">
        <v>1</v>
      </c>
      <c r="G459" s="8">
        <v>1</v>
      </c>
      <c r="H459" s="8">
        <v>3</v>
      </c>
    </row>
    <row r="460" spans="1:8" ht="15.75" thickBot="1" x14ac:dyDescent="0.3">
      <c r="A460" s="7" t="s">
        <v>856</v>
      </c>
      <c r="B460" s="5">
        <v>459</v>
      </c>
      <c r="C460" s="6" t="s">
        <v>855</v>
      </c>
      <c r="D460" s="8">
        <v>3</v>
      </c>
      <c r="E460" s="8">
        <v>1</v>
      </c>
      <c r="F460" s="8">
        <v>3</v>
      </c>
      <c r="G460" s="8">
        <v>3</v>
      </c>
      <c r="H460" s="8">
        <v>2.5</v>
      </c>
    </row>
    <row r="461" spans="1:8" ht="15.75" thickBot="1" x14ac:dyDescent="0.3">
      <c r="A461" s="7" t="s">
        <v>858</v>
      </c>
      <c r="B461" s="5">
        <v>460</v>
      </c>
      <c r="C461" s="6" t="s">
        <v>857</v>
      </c>
      <c r="D461" s="8">
        <v>5</v>
      </c>
      <c r="E461" s="8">
        <v>1</v>
      </c>
      <c r="F461" s="8">
        <v>4</v>
      </c>
      <c r="G461" s="8">
        <v>3</v>
      </c>
      <c r="H461" s="8">
        <v>3.25</v>
      </c>
    </row>
    <row r="462" spans="1:8" ht="15.75" thickBot="1" x14ac:dyDescent="0.3">
      <c r="A462" s="7" t="s">
        <v>860</v>
      </c>
      <c r="B462" s="5">
        <v>461</v>
      </c>
      <c r="C462" s="6" t="s">
        <v>859</v>
      </c>
      <c r="D462" s="8">
        <v>2</v>
      </c>
      <c r="E462" s="8">
        <v>4</v>
      </c>
      <c r="F462" s="8">
        <v>3</v>
      </c>
      <c r="G462" s="8">
        <v>4</v>
      </c>
      <c r="H462" s="8">
        <v>3.25</v>
      </c>
    </row>
    <row r="463" spans="1:8" ht="15.75" thickBot="1" x14ac:dyDescent="0.3">
      <c r="A463" s="7" t="s">
        <v>862</v>
      </c>
      <c r="B463" s="5">
        <v>462</v>
      </c>
      <c r="C463" s="6" t="s">
        <v>861</v>
      </c>
      <c r="D463" s="8">
        <v>1</v>
      </c>
      <c r="E463" s="8">
        <v>5</v>
      </c>
      <c r="F463" s="8">
        <v>5</v>
      </c>
      <c r="G463" s="8">
        <v>5</v>
      </c>
      <c r="H463" s="8">
        <v>4</v>
      </c>
    </row>
    <row r="464" spans="1:8" ht="15.75" thickBot="1" x14ac:dyDescent="0.3">
      <c r="A464" s="7" t="s">
        <v>864</v>
      </c>
      <c r="B464" s="5">
        <v>463</v>
      </c>
      <c r="C464" s="6" t="s">
        <v>863</v>
      </c>
      <c r="D464" s="8">
        <v>5</v>
      </c>
      <c r="E464" s="8">
        <v>2</v>
      </c>
      <c r="F464" s="8">
        <v>3</v>
      </c>
      <c r="G464" s="8">
        <v>2</v>
      </c>
      <c r="H464" s="8">
        <v>3</v>
      </c>
    </row>
    <row r="465" spans="1:8" ht="15.75" thickBot="1" x14ac:dyDescent="0.3">
      <c r="A465" s="7" t="s">
        <v>866</v>
      </c>
      <c r="B465" s="5">
        <v>464</v>
      </c>
      <c r="C465" s="6" t="s">
        <v>865</v>
      </c>
      <c r="D465" s="8">
        <v>5</v>
      </c>
      <c r="E465" s="8">
        <v>3</v>
      </c>
      <c r="F465" s="8">
        <v>3</v>
      </c>
      <c r="G465" s="8">
        <v>3</v>
      </c>
      <c r="H465" s="8">
        <v>3.5</v>
      </c>
    </row>
    <row r="466" spans="1:8" ht="15.75" thickBot="1" x14ac:dyDescent="0.3">
      <c r="A466" s="7" t="s">
        <v>868</v>
      </c>
      <c r="B466" s="5">
        <v>465</v>
      </c>
      <c r="C466" s="6" t="s">
        <v>867</v>
      </c>
      <c r="D466" s="8">
        <v>2</v>
      </c>
      <c r="E466" s="8">
        <v>1</v>
      </c>
      <c r="F466" s="8">
        <v>3</v>
      </c>
      <c r="G466" s="8">
        <v>4</v>
      </c>
      <c r="H466" s="8">
        <v>2.5</v>
      </c>
    </row>
    <row r="467" spans="1:8" ht="15.75" thickBot="1" x14ac:dyDescent="0.3">
      <c r="A467" s="7" t="s">
        <v>870</v>
      </c>
      <c r="B467" s="5">
        <v>466</v>
      </c>
      <c r="C467" s="6" t="s">
        <v>869</v>
      </c>
      <c r="D467" s="8">
        <v>2</v>
      </c>
      <c r="E467" s="8">
        <v>1</v>
      </c>
      <c r="F467" s="8">
        <v>5</v>
      </c>
      <c r="G467" s="8">
        <v>2</v>
      </c>
      <c r="H467" s="8">
        <v>2.5</v>
      </c>
    </row>
    <row r="468" spans="1:8" ht="15.75" thickBot="1" x14ac:dyDescent="0.3">
      <c r="A468" s="7" t="s">
        <v>872</v>
      </c>
      <c r="B468" s="5">
        <v>467</v>
      </c>
      <c r="C468" s="6" t="s">
        <v>871</v>
      </c>
      <c r="D468" s="8">
        <v>2</v>
      </c>
      <c r="E468" s="8">
        <v>3</v>
      </c>
      <c r="F468" s="8">
        <v>3</v>
      </c>
      <c r="G468" s="8">
        <v>1</v>
      </c>
      <c r="H468" s="8">
        <v>2.25</v>
      </c>
    </row>
    <row r="469" spans="1:8" ht="15.75" thickBot="1" x14ac:dyDescent="0.3">
      <c r="A469" s="7" t="s">
        <v>874</v>
      </c>
      <c r="B469" s="5">
        <v>468</v>
      </c>
      <c r="C469" s="6" t="s">
        <v>873</v>
      </c>
      <c r="D469" s="8">
        <v>2</v>
      </c>
      <c r="E469" s="8">
        <v>4</v>
      </c>
      <c r="F469" s="8">
        <v>5</v>
      </c>
      <c r="G469" s="8">
        <v>2</v>
      </c>
      <c r="H469" s="8">
        <v>3.25</v>
      </c>
    </row>
    <row r="470" spans="1:8" ht="15.75" thickBot="1" x14ac:dyDescent="0.3">
      <c r="A470" s="7" t="s">
        <v>876</v>
      </c>
      <c r="B470" s="5">
        <v>469</v>
      </c>
      <c r="C470" s="6" t="s">
        <v>875</v>
      </c>
      <c r="D470" s="8">
        <v>3</v>
      </c>
      <c r="E470" s="8">
        <v>2</v>
      </c>
      <c r="F470" s="8">
        <v>5</v>
      </c>
      <c r="G470" s="8">
        <v>1</v>
      </c>
      <c r="H470" s="8">
        <v>2.75</v>
      </c>
    </row>
    <row r="471" spans="1:8" ht="15.75" thickBot="1" x14ac:dyDescent="0.3">
      <c r="A471" s="7" t="s">
        <v>878</v>
      </c>
      <c r="B471" s="5">
        <v>470</v>
      </c>
      <c r="C471" s="6" t="s">
        <v>877</v>
      </c>
      <c r="D471" s="8">
        <v>3</v>
      </c>
      <c r="E471" s="8">
        <v>3</v>
      </c>
      <c r="F471" s="8">
        <v>1</v>
      </c>
      <c r="G471" s="8">
        <v>2</v>
      </c>
      <c r="H471" s="8">
        <v>2.25</v>
      </c>
    </row>
    <row r="472" spans="1:8" ht="15.75" thickBot="1" x14ac:dyDescent="0.3">
      <c r="A472" s="7" t="s">
        <v>879</v>
      </c>
      <c r="B472" s="5">
        <v>471</v>
      </c>
      <c r="C472" s="6" t="s">
        <v>662</v>
      </c>
      <c r="D472" s="8">
        <v>5</v>
      </c>
      <c r="E472" s="8">
        <v>2</v>
      </c>
      <c r="F472" s="8">
        <v>2</v>
      </c>
      <c r="G472" s="8">
        <v>1</v>
      </c>
      <c r="H472" s="8">
        <v>2.5</v>
      </c>
    </row>
    <row r="473" spans="1:8" ht="15.75" thickBot="1" x14ac:dyDescent="0.3">
      <c r="A473" s="7" t="s">
        <v>881</v>
      </c>
      <c r="B473" s="5">
        <v>472</v>
      </c>
      <c r="C473" s="6" t="s">
        <v>880</v>
      </c>
      <c r="D473" s="8">
        <v>3</v>
      </c>
      <c r="E473" s="8">
        <v>3</v>
      </c>
      <c r="F473" s="8">
        <v>1</v>
      </c>
      <c r="G473" s="8">
        <v>1</v>
      </c>
      <c r="H473" s="8">
        <v>2</v>
      </c>
    </row>
    <row r="474" spans="1:8" ht="15.75" thickBot="1" x14ac:dyDescent="0.3">
      <c r="A474" s="7" t="s">
        <v>883</v>
      </c>
      <c r="B474" s="5">
        <v>473</v>
      </c>
      <c r="C474" s="6" t="s">
        <v>882</v>
      </c>
      <c r="D474" s="8">
        <v>1</v>
      </c>
      <c r="E474" s="8">
        <v>3</v>
      </c>
      <c r="F474" s="8">
        <v>2</v>
      </c>
      <c r="G474" s="8">
        <v>4</v>
      </c>
      <c r="H474" s="8">
        <v>2.5</v>
      </c>
    </row>
    <row r="475" spans="1:8" ht="15.75" thickBot="1" x14ac:dyDescent="0.3">
      <c r="A475" s="7" t="s">
        <v>885</v>
      </c>
      <c r="B475" s="5">
        <v>474</v>
      </c>
      <c r="C475" s="6" t="s">
        <v>884</v>
      </c>
      <c r="D475" s="8">
        <v>1</v>
      </c>
      <c r="E475" s="8">
        <v>2</v>
      </c>
      <c r="F475" s="8">
        <v>5</v>
      </c>
      <c r="G475" s="8">
        <v>4</v>
      </c>
      <c r="H475" s="8">
        <v>3</v>
      </c>
    </row>
    <row r="476" spans="1:8" ht="15.75" thickBot="1" x14ac:dyDescent="0.3">
      <c r="A476" s="7" t="s">
        <v>887</v>
      </c>
      <c r="B476" s="5">
        <v>475</v>
      </c>
      <c r="C476" s="6" t="s">
        <v>886</v>
      </c>
      <c r="D476" s="8">
        <v>3</v>
      </c>
      <c r="E476" s="8">
        <v>4</v>
      </c>
      <c r="F476" s="8">
        <v>5</v>
      </c>
      <c r="G476" s="8">
        <v>3</v>
      </c>
      <c r="H476" s="8">
        <v>3.75</v>
      </c>
    </row>
    <row r="477" spans="1:8" ht="15.75" thickBot="1" x14ac:dyDescent="0.3">
      <c r="A477" s="7" t="s">
        <v>888</v>
      </c>
      <c r="B477" s="5">
        <v>476</v>
      </c>
      <c r="C477" s="6" t="s">
        <v>782</v>
      </c>
      <c r="D477" s="8">
        <v>4</v>
      </c>
      <c r="E477" s="8">
        <v>5</v>
      </c>
      <c r="F477" s="8">
        <v>4</v>
      </c>
      <c r="G477" s="8">
        <v>5</v>
      </c>
      <c r="H477" s="8">
        <v>4.5</v>
      </c>
    </row>
    <row r="478" spans="1:8" ht="15.75" thickBot="1" x14ac:dyDescent="0.3">
      <c r="A478" s="7" t="s">
        <v>890</v>
      </c>
      <c r="B478" s="5">
        <v>477</v>
      </c>
      <c r="C478" s="6" t="s">
        <v>889</v>
      </c>
      <c r="D478" s="8">
        <v>3</v>
      </c>
      <c r="E478" s="8">
        <v>4</v>
      </c>
      <c r="F478" s="8">
        <v>4</v>
      </c>
      <c r="G478" s="8">
        <v>1</v>
      </c>
      <c r="H478" s="8">
        <v>3</v>
      </c>
    </row>
    <row r="479" spans="1:8" ht="15.75" thickBot="1" x14ac:dyDescent="0.3">
      <c r="A479" s="7" t="s">
        <v>892</v>
      </c>
      <c r="B479" s="5">
        <v>478</v>
      </c>
      <c r="C479" s="6" t="s">
        <v>891</v>
      </c>
      <c r="D479" s="8">
        <v>4</v>
      </c>
      <c r="E479" s="8">
        <v>4</v>
      </c>
      <c r="F479" s="8">
        <v>5</v>
      </c>
      <c r="G479" s="8">
        <v>1</v>
      </c>
      <c r="H479" s="8">
        <v>3.5</v>
      </c>
    </row>
    <row r="480" spans="1:8" ht="15.75" thickBot="1" x14ac:dyDescent="0.3">
      <c r="A480" s="7" t="s">
        <v>894</v>
      </c>
      <c r="B480" s="5">
        <v>479</v>
      </c>
      <c r="C480" s="6" t="s">
        <v>893</v>
      </c>
      <c r="D480" s="8">
        <v>5</v>
      </c>
      <c r="E480" s="8">
        <v>2</v>
      </c>
      <c r="F480" s="8">
        <v>5</v>
      </c>
      <c r="G480" s="8">
        <v>4</v>
      </c>
      <c r="H480" s="8">
        <v>4</v>
      </c>
    </row>
    <row r="481" spans="1:8" ht="15.75" thickBot="1" x14ac:dyDescent="0.3">
      <c r="A481" s="7" t="s">
        <v>896</v>
      </c>
      <c r="B481" s="5">
        <v>480</v>
      </c>
      <c r="C481" s="6" t="s">
        <v>895</v>
      </c>
      <c r="D481" s="8">
        <v>2</v>
      </c>
      <c r="E481" s="8">
        <v>1</v>
      </c>
      <c r="F481" s="8">
        <v>4</v>
      </c>
      <c r="G481" s="8">
        <v>4</v>
      </c>
      <c r="H481" s="8">
        <v>2.75</v>
      </c>
    </row>
    <row r="482" spans="1:8" ht="15.75" thickBot="1" x14ac:dyDescent="0.3">
      <c r="A482" s="7" t="s">
        <v>898</v>
      </c>
      <c r="B482" s="5">
        <v>481</v>
      </c>
      <c r="C482" s="6" t="s">
        <v>897</v>
      </c>
      <c r="D482" s="8">
        <v>1</v>
      </c>
      <c r="E482" s="8">
        <v>4</v>
      </c>
      <c r="F482" s="8">
        <v>2</v>
      </c>
      <c r="G482" s="8">
        <v>5</v>
      </c>
      <c r="H482" s="8">
        <v>3</v>
      </c>
    </row>
    <row r="483" spans="1:8" ht="15.75" thickBot="1" x14ac:dyDescent="0.3">
      <c r="A483" s="7" t="s">
        <v>900</v>
      </c>
      <c r="B483" s="5">
        <v>482</v>
      </c>
      <c r="C483" s="6" t="s">
        <v>899</v>
      </c>
      <c r="D483" s="8">
        <v>3</v>
      </c>
      <c r="E483" s="8">
        <v>3</v>
      </c>
      <c r="F483" s="8">
        <v>5</v>
      </c>
      <c r="G483" s="8">
        <v>1</v>
      </c>
      <c r="H483" s="8">
        <v>3</v>
      </c>
    </row>
    <row r="484" spans="1:8" ht="15.75" thickBot="1" x14ac:dyDescent="0.3">
      <c r="A484" s="7" t="s">
        <v>902</v>
      </c>
      <c r="B484" s="5">
        <v>483</v>
      </c>
      <c r="C484" s="6" t="s">
        <v>901</v>
      </c>
      <c r="D484" s="8">
        <v>3</v>
      </c>
      <c r="E484" s="8">
        <v>3</v>
      </c>
      <c r="F484" s="8">
        <v>1</v>
      </c>
      <c r="G484" s="8">
        <v>2</v>
      </c>
      <c r="H484" s="8">
        <v>2.25</v>
      </c>
    </row>
    <row r="485" spans="1:8" ht="15.75" thickBot="1" x14ac:dyDescent="0.3">
      <c r="A485" s="7" t="s">
        <v>904</v>
      </c>
      <c r="B485" s="5">
        <v>484</v>
      </c>
      <c r="C485" s="6" t="s">
        <v>903</v>
      </c>
      <c r="D485" s="8">
        <v>4</v>
      </c>
      <c r="E485" s="8">
        <v>5</v>
      </c>
      <c r="F485" s="8">
        <v>3</v>
      </c>
      <c r="G485" s="8">
        <v>4</v>
      </c>
      <c r="H485" s="8">
        <v>4</v>
      </c>
    </row>
    <row r="486" spans="1:8" ht="15.75" thickBot="1" x14ac:dyDescent="0.3">
      <c r="A486" s="7" t="s">
        <v>906</v>
      </c>
      <c r="B486" s="5">
        <v>485</v>
      </c>
      <c r="C486" s="6" t="s">
        <v>905</v>
      </c>
      <c r="D486" s="8">
        <v>5</v>
      </c>
      <c r="E486" s="8">
        <v>5</v>
      </c>
      <c r="F486" s="8">
        <v>1</v>
      </c>
      <c r="G486" s="8">
        <v>3</v>
      </c>
      <c r="H486" s="8">
        <v>3.5</v>
      </c>
    </row>
    <row r="487" spans="1:8" ht="15.75" thickBot="1" x14ac:dyDescent="0.3">
      <c r="A487" s="7" t="s">
        <v>908</v>
      </c>
      <c r="B487" s="5">
        <v>486</v>
      </c>
      <c r="C487" s="6" t="s">
        <v>907</v>
      </c>
      <c r="D487" s="8">
        <v>5</v>
      </c>
      <c r="E487" s="8">
        <v>4</v>
      </c>
      <c r="F487" s="8">
        <v>1</v>
      </c>
      <c r="G487" s="8">
        <v>2</v>
      </c>
      <c r="H487" s="8">
        <v>3</v>
      </c>
    </row>
    <row r="488" spans="1:8" ht="15.75" thickBot="1" x14ac:dyDescent="0.3">
      <c r="A488" s="7" t="s">
        <v>910</v>
      </c>
      <c r="B488" s="5">
        <v>487</v>
      </c>
      <c r="C488" s="6" t="s">
        <v>909</v>
      </c>
      <c r="D488" s="8">
        <v>2</v>
      </c>
      <c r="E488" s="8">
        <v>1</v>
      </c>
      <c r="F488" s="8">
        <v>4</v>
      </c>
      <c r="G488" s="8">
        <v>5</v>
      </c>
      <c r="H488" s="8">
        <v>3</v>
      </c>
    </row>
    <row r="489" spans="1:8" ht="15.75" thickBot="1" x14ac:dyDescent="0.3">
      <c r="A489" s="7" t="s">
        <v>912</v>
      </c>
      <c r="B489" s="5">
        <v>488</v>
      </c>
      <c r="C489" s="6" t="s">
        <v>911</v>
      </c>
      <c r="D489" s="8">
        <v>5</v>
      </c>
      <c r="E489" s="8">
        <v>3</v>
      </c>
      <c r="F489" s="8">
        <v>5</v>
      </c>
      <c r="G489" s="8">
        <v>2</v>
      </c>
      <c r="H489" s="8">
        <v>3.75</v>
      </c>
    </row>
    <row r="490" spans="1:8" ht="15.75" thickBot="1" x14ac:dyDescent="0.3">
      <c r="A490" s="7" t="s">
        <v>914</v>
      </c>
      <c r="B490" s="5">
        <v>489</v>
      </c>
      <c r="C490" s="6" t="s">
        <v>913</v>
      </c>
      <c r="D490" s="8">
        <v>1</v>
      </c>
      <c r="E490" s="8">
        <v>1</v>
      </c>
      <c r="F490" s="8">
        <v>2</v>
      </c>
      <c r="G490" s="8">
        <v>4</v>
      </c>
      <c r="H490" s="8">
        <v>2</v>
      </c>
    </row>
    <row r="491" spans="1:8" ht="15.75" thickBot="1" x14ac:dyDescent="0.3">
      <c r="A491" s="7" t="s">
        <v>916</v>
      </c>
      <c r="B491" s="5">
        <v>490</v>
      </c>
      <c r="C491" s="6" t="s">
        <v>915</v>
      </c>
      <c r="D491" s="8">
        <v>2</v>
      </c>
      <c r="E491" s="8">
        <v>4</v>
      </c>
      <c r="F491" s="8">
        <v>1</v>
      </c>
      <c r="G491" s="8">
        <v>4</v>
      </c>
      <c r="H491" s="8">
        <v>2.75</v>
      </c>
    </row>
    <row r="492" spans="1:8" ht="15.75" thickBot="1" x14ac:dyDescent="0.3">
      <c r="A492" s="7" t="s">
        <v>918</v>
      </c>
      <c r="B492" s="5">
        <v>491</v>
      </c>
      <c r="C492" s="6" t="s">
        <v>917</v>
      </c>
      <c r="D492" s="8">
        <v>4</v>
      </c>
      <c r="E492" s="8">
        <v>1</v>
      </c>
      <c r="F492" s="8">
        <v>3</v>
      </c>
      <c r="G492" s="8">
        <v>5</v>
      </c>
      <c r="H492" s="8">
        <v>3.25</v>
      </c>
    </row>
    <row r="493" spans="1:8" ht="15.75" thickBot="1" x14ac:dyDescent="0.3">
      <c r="A493" s="7" t="s">
        <v>920</v>
      </c>
      <c r="B493" s="5">
        <v>492</v>
      </c>
      <c r="C493" s="6" t="s">
        <v>919</v>
      </c>
      <c r="D493" s="8">
        <v>2</v>
      </c>
      <c r="E493" s="8">
        <v>3</v>
      </c>
      <c r="F493" s="8">
        <v>2</v>
      </c>
      <c r="G493" s="8">
        <v>4</v>
      </c>
      <c r="H493" s="8">
        <v>2.75</v>
      </c>
    </row>
    <row r="494" spans="1:8" ht="15.75" thickBot="1" x14ac:dyDescent="0.3">
      <c r="A494" s="7" t="s">
        <v>922</v>
      </c>
      <c r="B494" s="5">
        <v>493</v>
      </c>
      <c r="C494" s="6" t="s">
        <v>921</v>
      </c>
      <c r="D494" s="8">
        <v>4</v>
      </c>
      <c r="E494" s="8">
        <v>3</v>
      </c>
      <c r="F494" s="8">
        <v>2</v>
      </c>
      <c r="G494" s="8">
        <v>3</v>
      </c>
      <c r="H494" s="8">
        <v>3</v>
      </c>
    </row>
    <row r="495" spans="1:8" ht="15.75" thickBot="1" x14ac:dyDescent="0.3">
      <c r="A495" s="7" t="s">
        <v>923</v>
      </c>
      <c r="B495" s="5">
        <v>494</v>
      </c>
      <c r="C495" s="6" t="s">
        <v>106</v>
      </c>
      <c r="D495" s="8">
        <v>5</v>
      </c>
      <c r="E495" s="8">
        <v>4</v>
      </c>
      <c r="F495" s="8">
        <v>5</v>
      </c>
      <c r="G495" s="8">
        <v>3</v>
      </c>
      <c r="H495" s="8">
        <v>4.25</v>
      </c>
    </row>
    <row r="496" spans="1:8" ht="15.75" thickBot="1" x14ac:dyDescent="0.3">
      <c r="A496" s="7" t="s">
        <v>925</v>
      </c>
      <c r="B496" s="5">
        <v>495</v>
      </c>
      <c r="C496" s="6" t="s">
        <v>924</v>
      </c>
      <c r="D496" s="8">
        <v>5</v>
      </c>
      <c r="E496" s="8">
        <v>5</v>
      </c>
      <c r="F496" s="8">
        <v>4</v>
      </c>
      <c r="G496" s="8">
        <v>1</v>
      </c>
      <c r="H496" s="8">
        <v>3.75</v>
      </c>
    </row>
    <row r="497" spans="1:8" ht="15.75" thickBot="1" x14ac:dyDescent="0.3">
      <c r="A497" s="7" t="s">
        <v>927</v>
      </c>
      <c r="B497" s="5">
        <v>496</v>
      </c>
      <c r="C497" s="6" t="s">
        <v>926</v>
      </c>
      <c r="D497" s="8">
        <v>4</v>
      </c>
      <c r="E497" s="8">
        <v>4</v>
      </c>
      <c r="F497" s="8">
        <v>5</v>
      </c>
      <c r="G497" s="8">
        <v>5</v>
      </c>
      <c r="H497" s="8">
        <v>4.5</v>
      </c>
    </row>
    <row r="498" spans="1:8" ht="15.75" thickBot="1" x14ac:dyDescent="0.3">
      <c r="A498" s="7" t="s">
        <v>929</v>
      </c>
      <c r="B498" s="5">
        <v>497</v>
      </c>
      <c r="C498" s="6" t="s">
        <v>928</v>
      </c>
      <c r="D498" s="8">
        <v>5</v>
      </c>
      <c r="E498" s="8">
        <v>2</v>
      </c>
      <c r="F498" s="8">
        <v>2</v>
      </c>
      <c r="G498" s="8">
        <v>2</v>
      </c>
      <c r="H498" s="8">
        <v>2.75</v>
      </c>
    </row>
    <row r="499" spans="1:8" ht="15.75" thickBot="1" x14ac:dyDescent="0.3">
      <c r="A499" s="7" t="s">
        <v>930</v>
      </c>
      <c r="B499" s="5">
        <v>498</v>
      </c>
      <c r="C499" s="6" t="s">
        <v>681</v>
      </c>
      <c r="D499" s="8">
        <v>5</v>
      </c>
      <c r="E499" s="8">
        <v>5</v>
      </c>
      <c r="F499" s="8">
        <v>5</v>
      </c>
      <c r="G499" s="8">
        <v>5</v>
      </c>
      <c r="H499" s="8">
        <v>5</v>
      </c>
    </row>
    <row r="500" spans="1:8" ht="15.75" thickBot="1" x14ac:dyDescent="0.3">
      <c r="A500" s="7" t="s">
        <v>932</v>
      </c>
      <c r="B500" s="5">
        <v>499</v>
      </c>
      <c r="C500" s="6" t="s">
        <v>931</v>
      </c>
      <c r="D500" s="8">
        <v>1</v>
      </c>
      <c r="E500" s="8">
        <v>2</v>
      </c>
      <c r="F500" s="8">
        <v>2</v>
      </c>
      <c r="G500" s="8">
        <v>4</v>
      </c>
      <c r="H500" s="8">
        <v>2.25</v>
      </c>
    </row>
    <row r="501" spans="1:8" ht="15.75" thickBot="1" x14ac:dyDescent="0.3">
      <c r="A501" s="7" t="s">
        <v>934</v>
      </c>
      <c r="B501" s="5">
        <v>500</v>
      </c>
      <c r="C501" s="6" t="s">
        <v>933</v>
      </c>
      <c r="D501" s="8">
        <v>2</v>
      </c>
      <c r="E501" s="8">
        <v>4</v>
      </c>
      <c r="F501" s="8">
        <v>5</v>
      </c>
      <c r="G501" s="8">
        <v>3</v>
      </c>
      <c r="H501" s="8">
        <v>3.5</v>
      </c>
    </row>
    <row r="502" spans="1:8" ht="15.75" thickBot="1" x14ac:dyDescent="0.3">
      <c r="A502" s="7" t="s">
        <v>935</v>
      </c>
      <c r="B502" s="5">
        <v>501</v>
      </c>
      <c r="C502" s="6" t="s">
        <v>415</v>
      </c>
      <c r="D502" s="8">
        <v>1</v>
      </c>
      <c r="E502" s="8">
        <v>1</v>
      </c>
      <c r="F502" s="8">
        <v>1</v>
      </c>
      <c r="G502" s="8">
        <v>3</v>
      </c>
      <c r="H502" s="8">
        <v>1.5</v>
      </c>
    </row>
    <row r="503" spans="1:8" ht="15.75" thickBot="1" x14ac:dyDescent="0.3">
      <c r="A503" s="7" t="s">
        <v>937</v>
      </c>
      <c r="B503" s="5">
        <v>502</v>
      </c>
      <c r="C503" s="6" t="s">
        <v>936</v>
      </c>
      <c r="D503" s="8">
        <v>1</v>
      </c>
      <c r="E503" s="8">
        <v>4</v>
      </c>
      <c r="F503" s="8">
        <v>4</v>
      </c>
      <c r="G503" s="8">
        <v>3</v>
      </c>
      <c r="H503" s="8">
        <v>3</v>
      </c>
    </row>
    <row r="504" spans="1:8" ht="15.75" thickBot="1" x14ac:dyDescent="0.3">
      <c r="A504" s="7" t="s">
        <v>938</v>
      </c>
      <c r="B504" s="5">
        <v>503</v>
      </c>
      <c r="C504" s="6" t="s">
        <v>141</v>
      </c>
      <c r="D504" s="8">
        <v>1</v>
      </c>
      <c r="E504" s="8">
        <v>5</v>
      </c>
      <c r="F504" s="8">
        <v>2</v>
      </c>
      <c r="G504" s="8">
        <v>4</v>
      </c>
      <c r="H504" s="8">
        <v>3</v>
      </c>
    </row>
    <row r="505" spans="1:8" ht="15.75" thickBot="1" x14ac:dyDescent="0.3">
      <c r="A505" s="7" t="s">
        <v>940</v>
      </c>
      <c r="B505" s="5">
        <v>504</v>
      </c>
      <c r="C505" s="6" t="s">
        <v>939</v>
      </c>
      <c r="D505" s="8">
        <v>1</v>
      </c>
      <c r="E505" s="8">
        <v>3</v>
      </c>
      <c r="F505" s="8">
        <v>1</v>
      </c>
      <c r="G505" s="8">
        <v>4</v>
      </c>
      <c r="H505" s="8">
        <v>2.25</v>
      </c>
    </row>
    <row r="506" spans="1:8" ht="15.75" thickBot="1" x14ac:dyDescent="0.3">
      <c r="A506" s="7" t="s">
        <v>942</v>
      </c>
      <c r="B506" s="5">
        <v>505</v>
      </c>
      <c r="C506" s="6" t="s">
        <v>941</v>
      </c>
      <c r="D506" s="8">
        <v>2</v>
      </c>
      <c r="E506" s="8">
        <v>4</v>
      </c>
      <c r="F506" s="8">
        <v>5</v>
      </c>
      <c r="G506" s="8">
        <v>4</v>
      </c>
      <c r="H506" s="8">
        <v>3.75</v>
      </c>
    </row>
    <row r="507" spans="1:8" ht="15.75" thickBot="1" x14ac:dyDescent="0.3">
      <c r="A507" s="7" t="s">
        <v>943</v>
      </c>
      <c r="B507" s="5">
        <v>506</v>
      </c>
      <c r="C507" s="6" t="s">
        <v>668</v>
      </c>
      <c r="D507" s="8">
        <v>3</v>
      </c>
      <c r="E507" s="8">
        <v>3</v>
      </c>
      <c r="F507" s="8">
        <v>3</v>
      </c>
      <c r="G507" s="8">
        <v>3</v>
      </c>
      <c r="H507" s="8">
        <v>3</v>
      </c>
    </row>
    <row r="508" spans="1:8" ht="15.75" thickBot="1" x14ac:dyDescent="0.3">
      <c r="A508" s="7" t="s">
        <v>945</v>
      </c>
      <c r="B508" s="5">
        <v>507</v>
      </c>
      <c r="C508" s="6" t="s">
        <v>944</v>
      </c>
      <c r="D508" s="8">
        <v>1</v>
      </c>
      <c r="E508" s="8">
        <v>2</v>
      </c>
      <c r="F508" s="8">
        <v>5</v>
      </c>
      <c r="G508" s="8">
        <v>5</v>
      </c>
      <c r="H508" s="8">
        <v>3.25</v>
      </c>
    </row>
    <row r="509" spans="1:8" ht="15.75" thickBot="1" x14ac:dyDescent="0.3">
      <c r="A509" s="7" t="s">
        <v>947</v>
      </c>
      <c r="B509" s="5">
        <v>508</v>
      </c>
      <c r="C509" s="6" t="s">
        <v>946</v>
      </c>
      <c r="D509" s="8">
        <v>2</v>
      </c>
      <c r="E509" s="8">
        <v>4</v>
      </c>
      <c r="F509" s="8">
        <v>5</v>
      </c>
      <c r="G509" s="8">
        <v>4</v>
      </c>
      <c r="H509" s="8">
        <v>3.75</v>
      </c>
    </row>
    <row r="510" spans="1:8" ht="15.75" thickBot="1" x14ac:dyDescent="0.3">
      <c r="A510" s="7" t="s">
        <v>949</v>
      </c>
      <c r="B510" s="5">
        <v>509</v>
      </c>
      <c r="C510" s="6" t="s">
        <v>948</v>
      </c>
      <c r="D510" s="8">
        <v>3</v>
      </c>
      <c r="E510" s="8">
        <v>3</v>
      </c>
      <c r="F510" s="8">
        <v>1</v>
      </c>
      <c r="G510" s="8">
        <v>3</v>
      </c>
      <c r="H510" s="8">
        <v>2.5</v>
      </c>
    </row>
    <row r="511" spans="1:8" ht="15.75" thickBot="1" x14ac:dyDescent="0.3">
      <c r="A511" s="7" t="s">
        <v>951</v>
      </c>
      <c r="B511" s="5">
        <v>510</v>
      </c>
      <c r="C511" s="6" t="s">
        <v>950</v>
      </c>
      <c r="D511" s="8">
        <v>5</v>
      </c>
      <c r="E511" s="8">
        <v>2</v>
      </c>
      <c r="F511" s="8">
        <v>4</v>
      </c>
      <c r="G511" s="8">
        <v>1</v>
      </c>
      <c r="H511" s="8">
        <v>3</v>
      </c>
    </row>
    <row r="512" spans="1:8" ht="15.75" thickBot="1" x14ac:dyDescent="0.3">
      <c r="A512" s="7" t="s">
        <v>953</v>
      </c>
      <c r="B512" s="5">
        <v>511</v>
      </c>
      <c r="C512" s="6" t="s">
        <v>952</v>
      </c>
      <c r="D512" s="8">
        <v>5</v>
      </c>
      <c r="E512" s="8">
        <v>2</v>
      </c>
      <c r="F512" s="8">
        <v>1</v>
      </c>
      <c r="G512" s="8">
        <v>1</v>
      </c>
      <c r="H512" s="8">
        <v>2.25</v>
      </c>
    </row>
    <row r="513" spans="1:8" ht="15.75" thickBot="1" x14ac:dyDescent="0.3">
      <c r="A513" s="7" t="s">
        <v>955</v>
      </c>
      <c r="B513" s="5">
        <v>512</v>
      </c>
      <c r="C513" s="6" t="s">
        <v>954</v>
      </c>
      <c r="D513" s="8">
        <v>5</v>
      </c>
      <c r="E513" s="8">
        <v>3</v>
      </c>
      <c r="F513" s="8">
        <v>1</v>
      </c>
      <c r="G513" s="8">
        <v>5</v>
      </c>
      <c r="H513" s="8">
        <v>3.5</v>
      </c>
    </row>
    <row r="514" spans="1:8" ht="15.75" thickBot="1" x14ac:dyDescent="0.3">
      <c r="A514" s="7" t="s">
        <v>957</v>
      </c>
      <c r="B514" s="5">
        <v>513</v>
      </c>
      <c r="C514" s="6" t="s">
        <v>956</v>
      </c>
      <c r="D514" s="8">
        <v>5</v>
      </c>
      <c r="E514" s="8">
        <v>3</v>
      </c>
      <c r="F514" s="8">
        <v>4</v>
      </c>
      <c r="G514" s="8">
        <v>5</v>
      </c>
      <c r="H514" s="8">
        <v>4.25</v>
      </c>
    </row>
    <row r="515" spans="1:8" ht="15.75" thickBot="1" x14ac:dyDescent="0.3">
      <c r="A515" s="7" t="s">
        <v>959</v>
      </c>
      <c r="B515" s="5">
        <v>514</v>
      </c>
      <c r="C515" s="6" t="s">
        <v>958</v>
      </c>
      <c r="D515" s="8">
        <v>1</v>
      </c>
      <c r="E515" s="8">
        <v>3</v>
      </c>
      <c r="F515" s="8">
        <v>2</v>
      </c>
      <c r="G515" s="8">
        <v>5</v>
      </c>
      <c r="H515" s="8">
        <v>2.75</v>
      </c>
    </row>
    <row r="516" spans="1:8" ht="15.75" thickBot="1" x14ac:dyDescent="0.3">
      <c r="A516" s="7" t="s">
        <v>960</v>
      </c>
      <c r="B516" s="5">
        <v>515</v>
      </c>
      <c r="C516" s="6" t="s">
        <v>106</v>
      </c>
      <c r="D516" s="8">
        <v>2</v>
      </c>
      <c r="E516" s="8">
        <v>4</v>
      </c>
      <c r="F516" s="8">
        <v>2</v>
      </c>
      <c r="G516" s="8">
        <v>4</v>
      </c>
      <c r="H516" s="8">
        <v>3</v>
      </c>
    </row>
    <row r="517" spans="1:8" ht="15.75" thickBot="1" x14ac:dyDescent="0.3">
      <c r="A517" s="7" t="s">
        <v>961</v>
      </c>
      <c r="B517" s="5">
        <v>516</v>
      </c>
      <c r="C517" s="6" t="s">
        <v>69</v>
      </c>
      <c r="D517" s="8">
        <v>5</v>
      </c>
      <c r="E517" s="8">
        <v>2</v>
      </c>
      <c r="F517" s="8">
        <v>3</v>
      </c>
      <c r="G517" s="8">
        <v>4</v>
      </c>
      <c r="H517" s="8">
        <v>3.5</v>
      </c>
    </row>
    <row r="518" spans="1:8" ht="15.75" thickBot="1" x14ac:dyDescent="0.3">
      <c r="A518" s="7" t="s">
        <v>963</v>
      </c>
      <c r="B518" s="5">
        <v>517</v>
      </c>
      <c r="C518" s="6" t="s">
        <v>962</v>
      </c>
      <c r="D518" s="8">
        <v>3</v>
      </c>
      <c r="E518" s="8">
        <v>1</v>
      </c>
      <c r="F518" s="8">
        <v>1</v>
      </c>
      <c r="G518" s="8">
        <v>4</v>
      </c>
      <c r="H518" s="8">
        <v>2.25</v>
      </c>
    </row>
    <row r="519" spans="1:8" ht="15.75" thickBot="1" x14ac:dyDescent="0.3">
      <c r="A519" s="7" t="s">
        <v>965</v>
      </c>
      <c r="B519" s="5">
        <v>518</v>
      </c>
      <c r="C519" s="6" t="s">
        <v>964</v>
      </c>
      <c r="D519" s="8">
        <v>5</v>
      </c>
      <c r="E519" s="8">
        <v>5</v>
      </c>
      <c r="F519" s="8">
        <v>4</v>
      </c>
      <c r="G519" s="8">
        <v>4</v>
      </c>
      <c r="H519" s="8">
        <v>4.5</v>
      </c>
    </row>
    <row r="520" spans="1:8" ht="15.75" thickBot="1" x14ac:dyDescent="0.3">
      <c r="A520" s="7" t="s">
        <v>967</v>
      </c>
      <c r="B520" s="5">
        <v>519</v>
      </c>
      <c r="C520" s="6" t="s">
        <v>966</v>
      </c>
      <c r="D520" s="8">
        <v>2</v>
      </c>
      <c r="E520" s="8">
        <v>4</v>
      </c>
      <c r="F520" s="8">
        <v>1</v>
      </c>
      <c r="G520" s="8">
        <v>5</v>
      </c>
      <c r="H520" s="8">
        <v>3</v>
      </c>
    </row>
    <row r="521" spans="1:8" ht="15.75" thickBot="1" x14ac:dyDescent="0.3">
      <c r="A521" s="7" t="s">
        <v>969</v>
      </c>
      <c r="B521" s="5">
        <v>520</v>
      </c>
      <c r="C521" s="6" t="s">
        <v>968</v>
      </c>
      <c r="D521" s="8">
        <v>4</v>
      </c>
      <c r="E521" s="8">
        <v>3</v>
      </c>
      <c r="F521" s="8">
        <v>2</v>
      </c>
      <c r="G521" s="8">
        <v>5</v>
      </c>
      <c r="H521" s="8">
        <v>3.5</v>
      </c>
    </row>
    <row r="522" spans="1:8" ht="15.75" thickBot="1" x14ac:dyDescent="0.3">
      <c r="A522" s="7" t="s">
        <v>971</v>
      </c>
      <c r="B522" s="5">
        <v>521</v>
      </c>
      <c r="C522" s="6" t="s">
        <v>970</v>
      </c>
      <c r="D522" s="8">
        <v>1</v>
      </c>
      <c r="E522" s="8">
        <v>2</v>
      </c>
      <c r="F522" s="8">
        <v>3</v>
      </c>
      <c r="G522" s="8">
        <v>5</v>
      </c>
      <c r="H522" s="8">
        <v>2.75</v>
      </c>
    </row>
    <row r="523" spans="1:8" ht="15.75" thickBot="1" x14ac:dyDescent="0.3">
      <c r="A523" s="7" t="s">
        <v>973</v>
      </c>
      <c r="B523" s="5">
        <v>522</v>
      </c>
      <c r="C523" s="6" t="s">
        <v>972</v>
      </c>
      <c r="D523" s="8">
        <v>4</v>
      </c>
      <c r="E523" s="8">
        <v>2</v>
      </c>
      <c r="F523" s="8">
        <v>3</v>
      </c>
      <c r="G523" s="8">
        <v>1</v>
      </c>
      <c r="H523" s="8">
        <v>2.5</v>
      </c>
    </row>
    <row r="524" spans="1:8" ht="15.75" thickBot="1" x14ac:dyDescent="0.3">
      <c r="A524" s="7" t="s">
        <v>975</v>
      </c>
      <c r="B524" s="5">
        <v>523</v>
      </c>
      <c r="C524" s="6" t="s">
        <v>974</v>
      </c>
      <c r="D524" s="8">
        <v>1</v>
      </c>
      <c r="E524" s="8">
        <v>4</v>
      </c>
      <c r="F524" s="8">
        <v>4</v>
      </c>
      <c r="G524" s="8">
        <v>5</v>
      </c>
      <c r="H524" s="8">
        <v>3.5</v>
      </c>
    </row>
    <row r="525" spans="1:8" ht="15.75" thickBot="1" x14ac:dyDescent="0.3">
      <c r="A525" s="7" t="s">
        <v>977</v>
      </c>
      <c r="B525" s="5">
        <v>524</v>
      </c>
      <c r="C525" s="6" t="s">
        <v>976</v>
      </c>
      <c r="D525" s="8">
        <v>5</v>
      </c>
      <c r="E525" s="8">
        <v>1</v>
      </c>
      <c r="F525" s="8">
        <v>2</v>
      </c>
      <c r="G525" s="8">
        <v>1</v>
      </c>
      <c r="H525" s="8">
        <v>2.25</v>
      </c>
    </row>
    <row r="526" spans="1:8" ht="15.75" thickBot="1" x14ac:dyDescent="0.3">
      <c r="A526" s="7" t="s">
        <v>979</v>
      </c>
      <c r="B526" s="5">
        <v>525</v>
      </c>
      <c r="C526" s="6" t="s">
        <v>978</v>
      </c>
      <c r="D526" s="8">
        <v>2</v>
      </c>
      <c r="E526" s="8">
        <v>3</v>
      </c>
      <c r="F526" s="8">
        <v>5</v>
      </c>
      <c r="G526" s="8">
        <v>2</v>
      </c>
      <c r="H526" s="8">
        <v>3</v>
      </c>
    </row>
    <row r="527" spans="1:8" ht="15.75" thickBot="1" x14ac:dyDescent="0.3">
      <c r="A527" s="7" t="s">
        <v>981</v>
      </c>
      <c r="B527" s="5">
        <v>526</v>
      </c>
      <c r="C527" s="6" t="s">
        <v>980</v>
      </c>
      <c r="D527" s="8">
        <v>1</v>
      </c>
      <c r="E527" s="8">
        <v>1</v>
      </c>
      <c r="F527" s="8">
        <v>1</v>
      </c>
      <c r="G527" s="8">
        <v>3</v>
      </c>
      <c r="H527" s="8">
        <v>1.5</v>
      </c>
    </row>
    <row r="528" spans="1:8" ht="15.75" thickBot="1" x14ac:dyDescent="0.3">
      <c r="A528" s="7" t="s">
        <v>983</v>
      </c>
      <c r="B528" s="5">
        <v>527</v>
      </c>
      <c r="C528" s="6" t="s">
        <v>982</v>
      </c>
      <c r="D528" s="8">
        <v>2</v>
      </c>
      <c r="E528" s="8">
        <v>4</v>
      </c>
      <c r="F528" s="8">
        <v>2</v>
      </c>
      <c r="G528" s="8">
        <v>3</v>
      </c>
      <c r="H528" s="8">
        <v>2.75</v>
      </c>
    </row>
    <row r="529" spans="1:8" ht="15.75" thickBot="1" x14ac:dyDescent="0.3">
      <c r="A529" s="7" t="s">
        <v>985</v>
      </c>
      <c r="B529" s="5">
        <v>528</v>
      </c>
      <c r="C529" s="6" t="s">
        <v>984</v>
      </c>
      <c r="D529" s="8">
        <v>1</v>
      </c>
      <c r="E529" s="8">
        <v>1</v>
      </c>
      <c r="F529" s="8">
        <v>1</v>
      </c>
      <c r="G529" s="8">
        <v>1</v>
      </c>
      <c r="H529" s="8">
        <v>1</v>
      </c>
    </row>
    <row r="530" spans="1:8" ht="15.75" thickBot="1" x14ac:dyDescent="0.3">
      <c r="A530" s="7" t="s">
        <v>987</v>
      </c>
      <c r="B530" s="5">
        <v>529</v>
      </c>
      <c r="C530" s="6" t="s">
        <v>986</v>
      </c>
      <c r="D530" s="8">
        <v>1</v>
      </c>
      <c r="E530" s="8">
        <v>2</v>
      </c>
      <c r="F530" s="8">
        <v>5</v>
      </c>
      <c r="G530" s="8">
        <v>2</v>
      </c>
      <c r="H530" s="8">
        <v>2.5</v>
      </c>
    </row>
    <row r="531" spans="1:8" ht="15.75" thickBot="1" x14ac:dyDescent="0.3">
      <c r="A531" s="7" t="s">
        <v>989</v>
      </c>
      <c r="B531" s="5">
        <v>530</v>
      </c>
      <c r="C531" s="6" t="s">
        <v>988</v>
      </c>
      <c r="D531" s="8">
        <v>3</v>
      </c>
      <c r="E531" s="8">
        <v>3</v>
      </c>
      <c r="F531" s="8">
        <v>2</v>
      </c>
      <c r="G531" s="8">
        <v>3</v>
      </c>
      <c r="H531" s="8">
        <v>2.75</v>
      </c>
    </row>
    <row r="532" spans="1:8" ht="15.75" thickBot="1" x14ac:dyDescent="0.3">
      <c r="A532" s="7" t="s">
        <v>991</v>
      </c>
      <c r="B532" s="5">
        <v>531</v>
      </c>
      <c r="C532" s="6" t="s">
        <v>990</v>
      </c>
      <c r="D532" s="8">
        <v>3</v>
      </c>
      <c r="E532" s="8">
        <v>3</v>
      </c>
      <c r="F532" s="8">
        <v>3</v>
      </c>
      <c r="G532" s="8">
        <v>5</v>
      </c>
      <c r="H532" s="8">
        <v>3.5</v>
      </c>
    </row>
    <row r="533" spans="1:8" ht="15.75" thickBot="1" x14ac:dyDescent="0.3">
      <c r="A533" s="7" t="s">
        <v>993</v>
      </c>
      <c r="B533" s="5">
        <v>532</v>
      </c>
      <c r="C533" s="6" t="s">
        <v>992</v>
      </c>
      <c r="D533" s="8">
        <v>5</v>
      </c>
      <c r="E533" s="8">
        <v>1</v>
      </c>
      <c r="F533" s="8">
        <v>2</v>
      </c>
      <c r="G533" s="8">
        <v>3</v>
      </c>
      <c r="H533" s="8">
        <v>2.75</v>
      </c>
    </row>
    <row r="534" spans="1:8" ht="15.75" thickBot="1" x14ac:dyDescent="0.3">
      <c r="A534" s="7" t="s">
        <v>995</v>
      </c>
      <c r="B534" s="5">
        <v>533</v>
      </c>
      <c r="C534" s="6" t="s">
        <v>994</v>
      </c>
      <c r="D534" s="8">
        <v>4</v>
      </c>
      <c r="E534" s="8">
        <v>5</v>
      </c>
      <c r="F534" s="8">
        <v>5</v>
      </c>
      <c r="G534" s="8">
        <v>5</v>
      </c>
      <c r="H534" s="8">
        <v>4.75</v>
      </c>
    </row>
    <row r="535" spans="1:8" ht="15.75" thickBot="1" x14ac:dyDescent="0.3">
      <c r="A535" s="7" t="s">
        <v>997</v>
      </c>
      <c r="B535" s="5">
        <v>534</v>
      </c>
      <c r="C535" s="6" t="s">
        <v>996</v>
      </c>
      <c r="D535" s="8">
        <v>4</v>
      </c>
      <c r="E535" s="8">
        <v>2</v>
      </c>
      <c r="F535" s="8">
        <v>5</v>
      </c>
      <c r="G535" s="8">
        <v>2</v>
      </c>
      <c r="H535" s="8">
        <v>3.25</v>
      </c>
    </row>
    <row r="536" spans="1:8" ht="15.75" thickBot="1" x14ac:dyDescent="0.3">
      <c r="A536" s="7" t="s">
        <v>999</v>
      </c>
      <c r="B536" s="5">
        <v>535</v>
      </c>
      <c r="C536" s="6" t="s">
        <v>998</v>
      </c>
      <c r="D536" s="8">
        <v>4</v>
      </c>
      <c r="E536" s="8">
        <v>3</v>
      </c>
      <c r="F536" s="8">
        <v>3</v>
      </c>
      <c r="G536" s="8">
        <v>3</v>
      </c>
      <c r="H536" s="8">
        <v>3.25</v>
      </c>
    </row>
    <row r="537" spans="1:8" ht="15.75" thickBot="1" x14ac:dyDescent="0.3">
      <c r="A537" s="7" t="s">
        <v>1001</v>
      </c>
      <c r="B537" s="5">
        <v>536</v>
      </c>
      <c r="C537" s="6" t="s">
        <v>1000</v>
      </c>
      <c r="D537" s="8">
        <v>4</v>
      </c>
      <c r="E537" s="8">
        <v>2</v>
      </c>
      <c r="F537" s="8">
        <v>5</v>
      </c>
      <c r="G537" s="8">
        <v>4</v>
      </c>
      <c r="H537" s="8">
        <v>3.75</v>
      </c>
    </row>
    <row r="538" spans="1:8" ht="15.75" thickBot="1" x14ac:dyDescent="0.3">
      <c r="A538" s="7" t="s">
        <v>1003</v>
      </c>
      <c r="B538" s="5">
        <v>537</v>
      </c>
      <c r="C538" s="6" t="s">
        <v>1002</v>
      </c>
      <c r="D538" s="8">
        <v>5</v>
      </c>
      <c r="E538" s="8">
        <v>2</v>
      </c>
      <c r="F538" s="8">
        <v>5</v>
      </c>
      <c r="G538" s="8">
        <v>4</v>
      </c>
      <c r="H538" s="8">
        <v>4</v>
      </c>
    </row>
    <row r="539" spans="1:8" ht="15.75" thickBot="1" x14ac:dyDescent="0.3">
      <c r="A539" s="7" t="s">
        <v>1005</v>
      </c>
      <c r="B539" s="5">
        <v>538</v>
      </c>
      <c r="C539" s="6" t="s">
        <v>1004</v>
      </c>
      <c r="D539" s="8">
        <v>3</v>
      </c>
      <c r="E539" s="8">
        <v>2</v>
      </c>
      <c r="F539" s="8">
        <v>2</v>
      </c>
      <c r="G539" s="8">
        <v>2</v>
      </c>
      <c r="H539" s="8">
        <v>2.25</v>
      </c>
    </row>
    <row r="540" spans="1:8" ht="15.75" thickBot="1" x14ac:dyDescent="0.3">
      <c r="A540" s="7" t="s">
        <v>1007</v>
      </c>
      <c r="B540" s="5">
        <v>539</v>
      </c>
      <c r="C540" s="6" t="s">
        <v>1006</v>
      </c>
      <c r="D540" s="8">
        <v>4</v>
      </c>
      <c r="E540" s="8">
        <v>4</v>
      </c>
      <c r="F540" s="8">
        <v>4</v>
      </c>
      <c r="G540" s="8">
        <v>5</v>
      </c>
      <c r="H540" s="8">
        <v>4.25</v>
      </c>
    </row>
    <row r="541" spans="1:8" ht="15.75" thickBot="1" x14ac:dyDescent="0.3">
      <c r="A541" s="7" t="s">
        <v>1009</v>
      </c>
      <c r="B541" s="5">
        <v>540</v>
      </c>
      <c r="C541" s="6" t="s">
        <v>1008</v>
      </c>
      <c r="D541" s="8">
        <v>3</v>
      </c>
      <c r="E541" s="8">
        <v>5</v>
      </c>
      <c r="F541" s="8">
        <v>3</v>
      </c>
      <c r="G541" s="8">
        <v>1</v>
      </c>
      <c r="H541" s="8">
        <v>3</v>
      </c>
    </row>
    <row r="542" spans="1:8" ht="15.75" thickBot="1" x14ac:dyDescent="0.3">
      <c r="A542" s="7" t="s">
        <v>1011</v>
      </c>
      <c r="B542" s="5">
        <v>541</v>
      </c>
      <c r="C542" s="6" t="s">
        <v>1010</v>
      </c>
      <c r="D542" s="8">
        <v>4</v>
      </c>
      <c r="E542" s="8">
        <v>1</v>
      </c>
      <c r="F542" s="8">
        <v>2</v>
      </c>
      <c r="G542" s="8">
        <v>5</v>
      </c>
      <c r="H542" s="8">
        <v>3</v>
      </c>
    </row>
    <row r="543" spans="1:8" ht="15.75" thickBot="1" x14ac:dyDescent="0.3">
      <c r="A543" s="7" t="s">
        <v>1013</v>
      </c>
      <c r="B543" s="5">
        <v>542</v>
      </c>
      <c r="C543" s="6" t="s">
        <v>1012</v>
      </c>
      <c r="D543" s="8">
        <v>3</v>
      </c>
      <c r="E543" s="8">
        <v>5</v>
      </c>
      <c r="F543" s="8">
        <v>1</v>
      </c>
      <c r="G543" s="8">
        <v>2</v>
      </c>
      <c r="H543" s="8">
        <v>2.75</v>
      </c>
    </row>
    <row r="544" spans="1:8" ht="15.75" thickBot="1" x14ac:dyDescent="0.3">
      <c r="A544" s="7" t="s">
        <v>1015</v>
      </c>
      <c r="B544" s="5">
        <v>543</v>
      </c>
      <c r="C544" s="6" t="s">
        <v>1014</v>
      </c>
      <c r="D544" s="8">
        <v>1</v>
      </c>
      <c r="E544" s="8">
        <v>1</v>
      </c>
      <c r="F544" s="8">
        <v>1</v>
      </c>
      <c r="G544" s="8">
        <v>5</v>
      </c>
      <c r="H544" s="8">
        <v>2</v>
      </c>
    </row>
    <row r="545" spans="1:8" ht="15.75" thickBot="1" x14ac:dyDescent="0.3">
      <c r="A545" s="7" t="s">
        <v>1016</v>
      </c>
      <c r="B545" s="5">
        <v>544</v>
      </c>
      <c r="C545" s="6" t="s">
        <v>588</v>
      </c>
      <c r="D545" s="8">
        <v>5</v>
      </c>
      <c r="E545" s="8">
        <v>1</v>
      </c>
      <c r="F545" s="8">
        <v>2</v>
      </c>
      <c r="G545" s="8">
        <v>5</v>
      </c>
      <c r="H545" s="8">
        <v>3.25</v>
      </c>
    </row>
    <row r="546" spans="1:8" ht="15.75" thickBot="1" x14ac:dyDescent="0.3">
      <c r="A546" s="7" t="s">
        <v>1017</v>
      </c>
      <c r="B546" s="5">
        <v>545</v>
      </c>
      <c r="C546" s="6" t="s">
        <v>575</v>
      </c>
      <c r="D546" s="8">
        <v>1</v>
      </c>
      <c r="E546" s="8">
        <v>1</v>
      </c>
      <c r="F546" s="8">
        <v>2</v>
      </c>
      <c r="G546" s="8">
        <v>2</v>
      </c>
      <c r="H546" s="8">
        <v>1.5</v>
      </c>
    </row>
    <row r="547" spans="1:8" ht="15.75" thickBot="1" x14ac:dyDescent="0.3">
      <c r="A547" s="7" t="s">
        <v>1019</v>
      </c>
      <c r="B547" s="5">
        <v>546</v>
      </c>
      <c r="C547" s="6" t="s">
        <v>1018</v>
      </c>
      <c r="D547" s="8">
        <v>5</v>
      </c>
      <c r="E547" s="8">
        <v>5</v>
      </c>
      <c r="F547" s="8">
        <v>5</v>
      </c>
      <c r="G547" s="8">
        <v>5</v>
      </c>
      <c r="H547" s="8">
        <v>5</v>
      </c>
    </row>
    <row r="548" spans="1:8" ht="15.75" thickBot="1" x14ac:dyDescent="0.3">
      <c r="A548" s="7" t="s">
        <v>1021</v>
      </c>
      <c r="B548" s="5">
        <v>547</v>
      </c>
      <c r="C548" s="6" t="s">
        <v>1020</v>
      </c>
      <c r="D548" s="8">
        <v>1</v>
      </c>
      <c r="E548" s="8">
        <v>4</v>
      </c>
      <c r="F548" s="8">
        <v>3</v>
      </c>
      <c r="G548" s="8">
        <v>5</v>
      </c>
      <c r="H548" s="8">
        <v>3.25</v>
      </c>
    </row>
    <row r="549" spans="1:8" ht="15.75" thickBot="1" x14ac:dyDescent="0.3">
      <c r="A549" s="7" t="s">
        <v>1023</v>
      </c>
      <c r="B549" s="5">
        <v>548</v>
      </c>
      <c r="C549" s="6" t="s">
        <v>1022</v>
      </c>
      <c r="D549" s="8">
        <v>2</v>
      </c>
      <c r="E549" s="8">
        <v>4</v>
      </c>
      <c r="F549" s="8">
        <v>1</v>
      </c>
      <c r="G549" s="8">
        <v>5</v>
      </c>
      <c r="H549" s="8">
        <v>3</v>
      </c>
    </row>
    <row r="550" spans="1:8" ht="15.75" thickBot="1" x14ac:dyDescent="0.3">
      <c r="A550" s="7" t="s">
        <v>1025</v>
      </c>
      <c r="B550" s="5">
        <v>549</v>
      </c>
      <c r="C550" s="6" t="s">
        <v>1024</v>
      </c>
      <c r="D550" s="8">
        <v>3</v>
      </c>
      <c r="E550" s="8">
        <v>5</v>
      </c>
      <c r="F550" s="8">
        <v>2</v>
      </c>
      <c r="G550" s="8">
        <v>3</v>
      </c>
      <c r="H550" s="8">
        <v>3.25</v>
      </c>
    </row>
    <row r="551" spans="1:8" ht="15.75" thickBot="1" x14ac:dyDescent="0.3">
      <c r="A551" s="7" t="s">
        <v>1027</v>
      </c>
      <c r="B551" s="5">
        <v>550</v>
      </c>
      <c r="C551" s="6" t="s">
        <v>1026</v>
      </c>
      <c r="D551" s="8">
        <v>4</v>
      </c>
      <c r="E551" s="8">
        <v>2</v>
      </c>
      <c r="F551" s="8">
        <v>3</v>
      </c>
      <c r="G551" s="8">
        <v>5</v>
      </c>
      <c r="H551" s="8">
        <v>3.5</v>
      </c>
    </row>
    <row r="552" spans="1:8" ht="15.75" thickBot="1" x14ac:dyDescent="0.3">
      <c r="A552" s="7" t="s">
        <v>1029</v>
      </c>
      <c r="B552" s="5">
        <v>551</v>
      </c>
      <c r="C552" s="6" t="s">
        <v>1028</v>
      </c>
      <c r="D552" s="8">
        <v>4</v>
      </c>
      <c r="E552" s="8">
        <v>5</v>
      </c>
      <c r="F552" s="8">
        <v>5</v>
      </c>
      <c r="G552" s="8">
        <v>4</v>
      </c>
      <c r="H552" s="8">
        <v>4.5</v>
      </c>
    </row>
    <row r="553" spans="1:8" ht="15.75" thickBot="1" x14ac:dyDescent="0.3">
      <c r="A553" s="7" t="s">
        <v>1031</v>
      </c>
      <c r="B553" s="5">
        <v>552</v>
      </c>
      <c r="C553" s="6" t="s">
        <v>1030</v>
      </c>
      <c r="D553" s="8">
        <v>3</v>
      </c>
      <c r="E553" s="8">
        <v>1</v>
      </c>
      <c r="F553" s="8">
        <v>2</v>
      </c>
      <c r="G553" s="8">
        <v>4</v>
      </c>
      <c r="H553" s="8">
        <v>2.5</v>
      </c>
    </row>
    <row r="554" spans="1:8" ht="15.75" thickBot="1" x14ac:dyDescent="0.3">
      <c r="A554" s="7" t="s">
        <v>1033</v>
      </c>
      <c r="B554" s="5">
        <v>553</v>
      </c>
      <c r="C554" s="6" t="s">
        <v>1032</v>
      </c>
      <c r="D554" s="8">
        <v>3</v>
      </c>
      <c r="E554" s="8">
        <v>5</v>
      </c>
      <c r="F554" s="8">
        <v>3</v>
      </c>
      <c r="G554" s="8">
        <v>2</v>
      </c>
      <c r="H554" s="8">
        <v>3.25</v>
      </c>
    </row>
    <row r="555" spans="1:8" ht="15.75" thickBot="1" x14ac:dyDescent="0.3">
      <c r="A555" s="7" t="s">
        <v>1035</v>
      </c>
      <c r="B555" s="5">
        <v>554</v>
      </c>
      <c r="C555" s="6" t="s">
        <v>1034</v>
      </c>
      <c r="D555" s="8">
        <v>5</v>
      </c>
      <c r="E555" s="8">
        <v>5</v>
      </c>
      <c r="F555" s="8">
        <v>4</v>
      </c>
      <c r="G555" s="8">
        <v>5</v>
      </c>
      <c r="H555" s="8">
        <v>4.75</v>
      </c>
    </row>
    <row r="556" spans="1:8" ht="15.75" thickBot="1" x14ac:dyDescent="0.3">
      <c r="A556" s="7" t="s">
        <v>1037</v>
      </c>
      <c r="B556" s="5">
        <v>555</v>
      </c>
      <c r="C556" s="6" t="s">
        <v>1036</v>
      </c>
      <c r="D556" s="8">
        <v>2</v>
      </c>
      <c r="E556" s="8">
        <v>5</v>
      </c>
      <c r="F556" s="8">
        <v>1</v>
      </c>
      <c r="G556" s="8">
        <v>4</v>
      </c>
      <c r="H556" s="8">
        <v>3</v>
      </c>
    </row>
    <row r="557" spans="1:8" ht="15.75" thickBot="1" x14ac:dyDescent="0.3">
      <c r="A557" s="7" t="s">
        <v>1039</v>
      </c>
      <c r="B557" s="5">
        <v>556</v>
      </c>
      <c r="C557" s="6" t="s">
        <v>1038</v>
      </c>
      <c r="D557" s="8">
        <v>2</v>
      </c>
      <c r="E557" s="8">
        <v>5</v>
      </c>
      <c r="F557" s="8">
        <v>4</v>
      </c>
      <c r="G557" s="8">
        <v>3</v>
      </c>
      <c r="H557" s="8">
        <v>3.5</v>
      </c>
    </row>
    <row r="558" spans="1:8" ht="15.75" thickBot="1" x14ac:dyDescent="0.3">
      <c r="A558" s="7" t="s">
        <v>1041</v>
      </c>
      <c r="B558" s="5">
        <v>557</v>
      </c>
      <c r="C558" s="6" t="s">
        <v>1040</v>
      </c>
      <c r="D558" s="8">
        <v>5</v>
      </c>
      <c r="E558" s="8">
        <v>2</v>
      </c>
      <c r="F558" s="8">
        <v>4</v>
      </c>
      <c r="G558" s="8">
        <v>2</v>
      </c>
      <c r="H558" s="8">
        <v>3.25</v>
      </c>
    </row>
    <row r="559" spans="1:8" ht="15.75" thickBot="1" x14ac:dyDescent="0.3">
      <c r="A559" s="7" t="s">
        <v>1043</v>
      </c>
      <c r="B559" s="5">
        <v>558</v>
      </c>
      <c r="C559" s="6" t="s">
        <v>1042</v>
      </c>
      <c r="D559" s="8">
        <v>3</v>
      </c>
      <c r="E559" s="8">
        <v>3</v>
      </c>
      <c r="F559" s="8">
        <v>1</v>
      </c>
      <c r="G559" s="8">
        <v>5</v>
      </c>
      <c r="H559" s="8">
        <v>3</v>
      </c>
    </row>
    <row r="560" spans="1:8" ht="15.75" thickBot="1" x14ac:dyDescent="0.3">
      <c r="A560" s="7" t="s">
        <v>1045</v>
      </c>
      <c r="B560" s="5">
        <v>559</v>
      </c>
      <c r="C560" s="6" t="s">
        <v>1044</v>
      </c>
      <c r="D560" s="8">
        <v>2</v>
      </c>
      <c r="E560" s="8">
        <v>5</v>
      </c>
      <c r="F560" s="8">
        <v>3</v>
      </c>
      <c r="G560" s="8">
        <v>1</v>
      </c>
      <c r="H560" s="8">
        <v>2.75</v>
      </c>
    </row>
    <row r="561" spans="1:8" ht="15.75" thickBot="1" x14ac:dyDescent="0.3">
      <c r="A561" s="7" t="s">
        <v>1047</v>
      </c>
      <c r="B561" s="5">
        <v>560</v>
      </c>
      <c r="C561" s="6" t="s">
        <v>1046</v>
      </c>
      <c r="D561" s="8">
        <v>4</v>
      </c>
      <c r="E561" s="8">
        <v>4</v>
      </c>
      <c r="F561" s="8">
        <v>3</v>
      </c>
      <c r="G561" s="8">
        <v>5</v>
      </c>
      <c r="H561" s="8">
        <v>4</v>
      </c>
    </row>
    <row r="562" spans="1:8" ht="15.75" thickBot="1" x14ac:dyDescent="0.3">
      <c r="A562" s="7" t="s">
        <v>1049</v>
      </c>
      <c r="B562" s="5">
        <v>561</v>
      </c>
      <c r="C562" s="6" t="s">
        <v>1048</v>
      </c>
      <c r="D562" s="8">
        <v>1</v>
      </c>
      <c r="E562" s="8">
        <v>1</v>
      </c>
      <c r="F562" s="8">
        <v>1</v>
      </c>
      <c r="G562" s="8">
        <v>1</v>
      </c>
      <c r="H562" s="8">
        <v>1</v>
      </c>
    </row>
    <row r="563" spans="1:8" ht="15.75" thickBot="1" x14ac:dyDescent="0.3">
      <c r="A563" s="7" t="s">
        <v>1051</v>
      </c>
      <c r="B563" s="5">
        <v>562</v>
      </c>
      <c r="C563" s="6" t="s">
        <v>1050</v>
      </c>
      <c r="D563" s="8">
        <v>3</v>
      </c>
      <c r="E563" s="8">
        <v>4</v>
      </c>
      <c r="F563" s="8">
        <v>4</v>
      </c>
      <c r="G563" s="8">
        <v>5</v>
      </c>
      <c r="H563" s="8">
        <v>4</v>
      </c>
    </row>
    <row r="564" spans="1:8" ht="15.75" thickBot="1" x14ac:dyDescent="0.3">
      <c r="A564" s="7" t="s">
        <v>1053</v>
      </c>
      <c r="B564" s="5">
        <v>563</v>
      </c>
      <c r="C564" s="6" t="s">
        <v>1052</v>
      </c>
      <c r="D564" s="8">
        <v>5</v>
      </c>
      <c r="E564" s="8">
        <v>5</v>
      </c>
      <c r="F564" s="8">
        <v>5</v>
      </c>
      <c r="G564" s="8">
        <v>1</v>
      </c>
      <c r="H564" s="8">
        <v>4</v>
      </c>
    </row>
    <row r="565" spans="1:8" ht="15.75" thickBot="1" x14ac:dyDescent="0.3">
      <c r="A565" s="7" t="s">
        <v>1055</v>
      </c>
      <c r="B565" s="5">
        <v>564</v>
      </c>
      <c r="C565" s="6" t="s">
        <v>1054</v>
      </c>
      <c r="D565" s="8">
        <v>5</v>
      </c>
      <c r="E565" s="8">
        <v>2</v>
      </c>
      <c r="F565" s="8">
        <v>4</v>
      </c>
      <c r="G565" s="8">
        <v>3</v>
      </c>
      <c r="H565" s="8">
        <v>3.5</v>
      </c>
    </row>
    <row r="566" spans="1:8" ht="15.75" thickBot="1" x14ac:dyDescent="0.3">
      <c r="A566" s="7" t="s">
        <v>1057</v>
      </c>
      <c r="B566" s="5">
        <v>565</v>
      </c>
      <c r="C566" s="6" t="s">
        <v>1056</v>
      </c>
      <c r="D566" s="8">
        <v>4</v>
      </c>
      <c r="E566" s="8">
        <v>4</v>
      </c>
      <c r="F566" s="8">
        <v>5</v>
      </c>
      <c r="G566" s="8">
        <v>5</v>
      </c>
      <c r="H566" s="8">
        <v>4.5</v>
      </c>
    </row>
    <row r="567" spans="1:8" ht="15.75" thickBot="1" x14ac:dyDescent="0.3">
      <c r="A567" s="7" t="s">
        <v>1059</v>
      </c>
      <c r="B567" s="5">
        <v>566</v>
      </c>
      <c r="C567" s="6" t="s">
        <v>1058</v>
      </c>
      <c r="D567" s="8">
        <v>1</v>
      </c>
      <c r="E567" s="8">
        <v>2</v>
      </c>
      <c r="F567" s="8">
        <v>4</v>
      </c>
      <c r="G567" s="8">
        <v>1</v>
      </c>
      <c r="H567" s="8">
        <v>2</v>
      </c>
    </row>
    <row r="568" spans="1:8" ht="15.75" thickBot="1" x14ac:dyDescent="0.3">
      <c r="A568" s="7" t="s">
        <v>1061</v>
      </c>
      <c r="B568" s="5">
        <v>567</v>
      </c>
      <c r="C568" s="6" t="s">
        <v>1060</v>
      </c>
      <c r="D568" s="8">
        <v>4</v>
      </c>
      <c r="E568" s="8">
        <v>2</v>
      </c>
      <c r="F568" s="8">
        <v>2</v>
      </c>
      <c r="G568" s="8">
        <v>2</v>
      </c>
      <c r="H568" s="8">
        <v>2.5</v>
      </c>
    </row>
    <row r="569" spans="1:8" ht="15.75" thickBot="1" x14ac:dyDescent="0.3">
      <c r="A569" s="7" t="s">
        <v>1063</v>
      </c>
      <c r="B569" s="5">
        <v>568</v>
      </c>
      <c r="C569" s="6" t="s">
        <v>1062</v>
      </c>
      <c r="D569" s="8">
        <v>2</v>
      </c>
      <c r="E569" s="8">
        <v>4</v>
      </c>
      <c r="F569" s="8">
        <v>3</v>
      </c>
      <c r="G569" s="8">
        <v>5</v>
      </c>
      <c r="H569" s="8">
        <v>3.5</v>
      </c>
    </row>
    <row r="570" spans="1:8" ht="15.75" thickBot="1" x14ac:dyDescent="0.3">
      <c r="A570" s="7" t="s">
        <v>1065</v>
      </c>
      <c r="B570" s="5">
        <v>569</v>
      </c>
      <c r="C570" s="6" t="s">
        <v>1064</v>
      </c>
      <c r="D570" s="8">
        <v>4</v>
      </c>
      <c r="E570" s="8">
        <v>1</v>
      </c>
      <c r="F570" s="8">
        <v>1</v>
      </c>
      <c r="G570" s="8">
        <v>5</v>
      </c>
      <c r="H570" s="8">
        <v>2.75</v>
      </c>
    </row>
    <row r="571" spans="1:8" ht="15.75" thickBot="1" x14ac:dyDescent="0.3">
      <c r="A571" s="7" t="s">
        <v>1066</v>
      </c>
      <c r="B571" s="5">
        <v>570</v>
      </c>
      <c r="C571" s="6" t="s">
        <v>234</v>
      </c>
      <c r="D571" s="8">
        <v>5</v>
      </c>
      <c r="E571" s="8">
        <v>5</v>
      </c>
      <c r="F571" s="8">
        <v>4</v>
      </c>
      <c r="G571" s="8">
        <v>5</v>
      </c>
      <c r="H571" s="8">
        <v>4.75</v>
      </c>
    </row>
    <row r="572" spans="1:8" ht="15.75" thickBot="1" x14ac:dyDescent="0.3">
      <c r="A572" s="7" t="s">
        <v>1068</v>
      </c>
      <c r="B572" s="5">
        <v>571</v>
      </c>
      <c r="C572" s="6" t="s">
        <v>1067</v>
      </c>
      <c r="D572" s="8">
        <v>4</v>
      </c>
      <c r="E572" s="8">
        <v>3</v>
      </c>
      <c r="F572" s="8">
        <v>5</v>
      </c>
      <c r="G572" s="8">
        <v>4</v>
      </c>
      <c r="H572" s="8">
        <v>4</v>
      </c>
    </row>
    <row r="573" spans="1:8" ht="15.75" thickBot="1" x14ac:dyDescent="0.3">
      <c r="A573" s="7" t="s">
        <v>1070</v>
      </c>
      <c r="B573" s="5">
        <v>572</v>
      </c>
      <c r="C573" s="6" t="s">
        <v>1069</v>
      </c>
      <c r="D573" s="8">
        <v>4</v>
      </c>
      <c r="E573" s="8">
        <v>5</v>
      </c>
      <c r="F573" s="8">
        <v>2</v>
      </c>
      <c r="G573" s="8">
        <v>5</v>
      </c>
      <c r="H573" s="8">
        <v>4</v>
      </c>
    </row>
    <row r="574" spans="1:8" ht="15.75" thickBot="1" x14ac:dyDescent="0.3">
      <c r="A574" s="7" t="s">
        <v>1072</v>
      </c>
      <c r="B574" s="5">
        <v>573</v>
      </c>
      <c r="C574" s="6" t="s">
        <v>1071</v>
      </c>
      <c r="D574" s="8">
        <v>3</v>
      </c>
      <c r="E574" s="8">
        <v>3</v>
      </c>
      <c r="F574" s="8">
        <v>4</v>
      </c>
      <c r="G574" s="8">
        <v>5</v>
      </c>
      <c r="H574" s="8">
        <v>3.75</v>
      </c>
    </row>
    <row r="575" spans="1:8" ht="15.75" thickBot="1" x14ac:dyDescent="0.3">
      <c r="A575" s="7" t="s">
        <v>1074</v>
      </c>
      <c r="B575" s="5">
        <v>574</v>
      </c>
      <c r="C575" s="6" t="s">
        <v>1073</v>
      </c>
      <c r="D575" s="8">
        <v>5</v>
      </c>
      <c r="E575" s="8">
        <v>4</v>
      </c>
      <c r="F575" s="8">
        <v>5</v>
      </c>
      <c r="G575" s="8">
        <v>4</v>
      </c>
      <c r="H575" s="8">
        <v>4.5</v>
      </c>
    </row>
    <row r="576" spans="1:8" ht="15.75" thickBot="1" x14ac:dyDescent="0.3">
      <c r="A576" s="7" t="s">
        <v>1076</v>
      </c>
      <c r="B576" s="5">
        <v>575</v>
      </c>
      <c r="C576" s="6" t="s">
        <v>1075</v>
      </c>
      <c r="D576" s="8">
        <v>2</v>
      </c>
      <c r="E576" s="8">
        <v>3</v>
      </c>
      <c r="F576" s="8">
        <v>5</v>
      </c>
      <c r="G576" s="8">
        <v>4</v>
      </c>
      <c r="H576" s="8">
        <v>3.5</v>
      </c>
    </row>
    <row r="577" spans="1:8" ht="15.75" thickBot="1" x14ac:dyDescent="0.3">
      <c r="A577" s="7" t="s">
        <v>1078</v>
      </c>
      <c r="B577" s="5">
        <v>576</v>
      </c>
      <c r="C577" s="6" t="s">
        <v>1077</v>
      </c>
      <c r="D577" s="8">
        <v>4</v>
      </c>
      <c r="E577" s="8">
        <v>4</v>
      </c>
      <c r="F577" s="8">
        <v>1</v>
      </c>
      <c r="G577" s="8">
        <v>1</v>
      </c>
      <c r="H577" s="8">
        <v>2.5</v>
      </c>
    </row>
    <row r="578" spans="1:8" ht="15.75" thickBot="1" x14ac:dyDescent="0.3">
      <c r="A578" s="7" t="s">
        <v>1080</v>
      </c>
      <c r="B578" s="5">
        <v>577</v>
      </c>
      <c r="C578" s="6" t="s">
        <v>1079</v>
      </c>
      <c r="D578" s="8">
        <v>5</v>
      </c>
      <c r="E578" s="8">
        <v>3</v>
      </c>
      <c r="F578" s="8">
        <v>1</v>
      </c>
      <c r="G578" s="8">
        <v>2</v>
      </c>
      <c r="H578" s="8">
        <v>2.75</v>
      </c>
    </row>
    <row r="579" spans="1:8" ht="15.75" thickBot="1" x14ac:dyDescent="0.3">
      <c r="A579" s="7" t="s">
        <v>1082</v>
      </c>
      <c r="B579" s="5">
        <v>578</v>
      </c>
      <c r="C579" s="6" t="s">
        <v>1081</v>
      </c>
      <c r="D579" s="8">
        <v>3</v>
      </c>
      <c r="E579" s="8">
        <v>4</v>
      </c>
      <c r="F579" s="8">
        <v>4</v>
      </c>
      <c r="G579" s="8">
        <v>3</v>
      </c>
      <c r="H579" s="8">
        <v>3.5</v>
      </c>
    </row>
    <row r="580" spans="1:8" ht="15.75" thickBot="1" x14ac:dyDescent="0.3">
      <c r="A580" s="7" t="s">
        <v>1084</v>
      </c>
      <c r="B580" s="5">
        <v>579</v>
      </c>
      <c r="C580" s="6" t="s">
        <v>1083</v>
      </c>
      <c r="D580" s="8">
        <v>3</v>
      </c>
      <c r="E580" s="8">
        <v>2</v>
      </c>
      <c r="F580" s="8">
        <v>2</v>
      </c>
      <c r="G580" s="8">
        <v>5</v>
      </c>
      <c r="H580" s="8">
        <v>3</v>
      </c>
    </row>
    <row r="581" spans="1:8" ht="15.75" thickBot="1" x14ac:dyDescent="0.3">
      <c r="A581" s="7" t="s">
        <v>1086</v>
      </c>
      <c r="B581" s="5">
        <v>580</v>
      </c>
      <c r="C581" s="6" t="s">
        <v>1085</v>
      </c>
      <c r="D581" s="8">
        <v>2</v>
      </c>
      <c r="E581" s="8">
        <v>1</v>
      </c>
      <c r="F581" s="8">
        <v>5</v>
      </c>
      <c r="G581" s="8">
        <v>5</v>
      </c>
      <c r="H581" s="8">
        <v>3.25</v>
      </c>
    </row>
    <row r="582" spans="1:8" ht="15.75" thickBot="1" x14ac:dyDescent="0.3">
      <c r="A582" s="7" t="s">
        <v>1088</v>
      </c>
      <c r="B582" s="5">
        <v>581</v>
      </c>
      <c r="C582" s="6" t="s">
        <v>1087</v>
      </c>
      <c r="D582" s="8">
        <v>3</v>
      </c>
      <c r="E582" s="8">
        <v>4</v>
      </c>
      <c r="F582" s="8">
        <v>5</v>
      </c>
      <c r="G582" s="8">
        <v>1</v>
      </c>
      <c r="H582" s="8">
        <v>3.25</v>
      </c>
    </row>
    <row r="583" spans="1:8" ht="15.75" thickBot="1" x14ac:dyDescent="0.3">
      <c r="A583" s="7" t="s">
        <v>1090</v>
      </c>
      <c r="B583" s="5">
        <v>582</v>
      </c>
      <c r="C583" s="6" t="s">
        <v>1089</v>
      </c>
      <c r="D583" s="8">
        <v>4</v>
      </c>
      <c r="E583" s="8">
        <v>1</v>
      </c>
      <c r="F583" s="8">
        <v>5</v>
      </c>
      <c r="G583" s="8">
        <v>1</v>
      </c>
      <c r="H583" s="8">
        <v>2.75</v>
      </c>
    </row>
    <row r="584" spans="1:8" ht="15.75" thickBot="1" x14ac:dyDescent="0.3">
      <c r="A584" s="7" t="s">
        <v>1092</v>
      </c>
      <c r="B584" s="5">
        <v>583</v>
      </c>
      <c r="C584" s="6" t="s">
        <v>1091</v>
      </c>
      <c r="D584" s="8">
        <v>2</v>
      </c>
      <c r="E584" s="8">
        <v>2</v>
      </c>
      <c r="F584" s="8">
        <v>3</v>
      </c>
      <c r="G584" s="8">
        <v>3</v>
      </c>
      <c r="H584" s="8">
        <v>2.5</v>
      </c>
    </row>
    <row r="585" spans="1:8" ht="15.75" thickBot="1" x14ac:dyDescent="0.3">
      <c r="A585" s="7" t="s">
        <v>1094</v>
      </c>
      <c r="B585" s="5">
        <v>584</v>
      </c>
      <c r="C585" s="6" t="s">
        <v>1093</v>
      </c>
      <c r="D585" s="8">
        <v>1</v>
      </c>
      <c r="E585" s="8">
        <v>2</v>
      </c>
      <c r="F585" s="8">
        <v>5</v>
      </c>
      <c r="G585" s="8">
        <v>4</v>
      </c>
      <c r="H585" s="8">
        <v>3</v>
      </c>
    </row>
    <row r="586" spans="1:8" ht="15.75" thickBot="1" x14ac:dyDescent="0.3">
      <c r="A586" s="7" t="s">
        <v>1096</v>
      </c>
      <c r="B586" s="5">
        <v>585</v>
      </c>
      <c r="C586" s="6" t="s">
        <v>1095</v>
      </c>
      <c r="D586" s="8">
        <v>3</v>
      </c>
      <c r="E586" s="8">
        <v>4</v>
      </c>
      <c r="F586" s="8">
        <v>3</v>
      </c>
      <c r="G586" s="8">
        <v>2</v>
      </c>
      <c r="H586" s="8">
        <v>3</v>
      </c>
    </row>
    <row r="587" spans="1:8" ht="15.75" thickBot="1" x14ac:dyDescent="0.3">
      <c r="A587" s="7" t="s">
        <v>1098</v>
      </c>
      <c r="B587" s="5">
        <v>586</v>
      </c>
      <c r="C587" s="6" t="s">
        <v>1097</v>
      </c>
      <c r="D587" s="8">
        <v>1</v>
      </c>
      <c r="E587" s="8">
        <v>5</v>
      </c>
      <c r="F587" s="8">
        <v>5</v>
      </c>
      <c r="G587" s="8">
        <v>4</v>
      </c>
      <c r="H587" s="8">
        <v>3.75</v>
      </c>
    </row>
    <row r="588" spans="1:8" ht="15.75" thickBot="1" x14ac:dyDescent="0.3">
      <c r="A588" s="7" t="s">
        <v>1100</v>
      </c>
      <c r="B588" s="5">
        <v>587</v>
      </c>
      <c r="C588" s="6" t="s">
        <v>1099</v>
      </c>
      <c r="D588" s="8">
        <v>3</v>
      </c>
      <c r="E588" s="8">
        <v>1</v>
      </c>
      <c r="F588" s="8">
        <v>4</v>
      </c>
      <c r="G588" s="8">
        <v>4</v>
      </c>
      <c r="H588" s="8">
        <v>3</v>
      </c>
    </row>
    <row r="589" spans="1:8" ht="15.75" thickBot="1" x14ac:dyDescent="0.3">
      <c r="A589" s="7" t="s">
        <v>1102</v>
      </c>
      <c r="B589" s="5">
        <v>588</v>
      </c>
      <c r="C589" s="6" t="s">
        <v>1101</v>
      </c>
      <c r="D589" s="8">
        <v>4</v>
      </c>
      <c r="E589" s="8">
        <v>5</v>
      </c>
      <c r="F589" s="8">
        <v>5</v>
      </c>
      <c r="G589" s="8">
        <v>4</v>
      </c>
      <c r="H589" s="8">
        <v>4.5</v>
      </c>
    </row>
    <row r="590" spans="1:8" ht="15.75" thickBot="1" x14ac:dyDescent="0.3">
      <c r="A590" s="7" t="s">
        <v>1104</v>
      </c>
      <c r="B590" s="5">
        <v>589</v>
      </c>
      <c r="C590" s="6" t="s">
        <v>1103</v>
      </c>
      <c r="D590" s="8">
        <v>2</v>
      </c>
      <c r="E590" s="8">
        <v>5</v>
      </c>
      <c r="F590" s="8">
        <v>5</v>
      </c>
      <c r="G590" s="8">
        <v>4</v>
      </c>
      <c r="H590" s="8">
        <v>4</v>
      </c>
    </row>
    <row r="591" spans="1:8" ht="15.75" thickBot="1" x14ac:dyDescent="0.3">
      <c r="A591" s="7" t="s">
        <v>1106</v>
      </c>
      <c r="B591" s="5">
        <v>590</v>
      </c>
      <c r="C591" s="6" t="s">
        <v>1105</v>
      </c>
      <c r="D591" s="8">
        <v>4</v>
      </c>
      <c r="E591" s="8">
        <v>2</v>
      </c>
      <c r="F591" s="8">
        <v>4</v>
      </c>
      <c r="G591" s="8">
        <v>2</v>
      </c>
      <c r="H591" s="8">
        <v>3</v>
      </c>
    </row>
    <row r="592" spans="1:8" ht="15.75" thickBot="1" x14ac:dyDescent="0.3">
      <c r="A592" s="7" t="s">
        <v>1108</v>
      </c>
      <c r="B592" s="5">
        <v>591</v>
      </c>
      <c r="C592" s="6" t="s">
        <v>1107</v>
      </c>
      <c r="D592" s="8">
        <v>3</v>
      </c>
      <c r="E592" s="8">
        <v>3</v>
      </c>
      <c r="F592" s="8">
        <v>4</v>
      </c>
      <c r="G592" s="8">
        <v>1</v>
      </c>
      <c r="H592" s="8">
        <v>2.75</v>
      </c>
    </row>
    <row r="593" spans="1:8" ht="15.75" thickBot="1" x14ac:dyDescent="0.3">
      <c r="A593" s="7" t="s">
        <v>1110</v>
      </c>
      <c r="B593" s="5">
        <v>592</v>
      </c>
      <c r="C593" s="6" t="s">
        <v>1109</v>
      </c>
      <c r="D593" s="8">
        <v>1</v>
      </c>
      <c r="E593" s="8">
        <v>2</v>
      </c>
      <c r="F593" s="8">
        <v>5</v>
      </c>
      <c r="G593" s="8">
        <v>2</v>
      </c>
      <c r="H593" s="8">
        <v>2.5</v>
      </c>
    </row>
    <row r="594" spans="1:8" ht="15.75" thickBot="1" x14ac:dyDescent="0.3">
      <c r="A594" s="7" t="s">
        <v>1112</v>
      </c>
      <c r="B594" s="5">
        <v>593</v>
      </c>
      <c r="C594" s="6" t="s">
        <v>1111</v>
      </c>
      <c r="D594" s="8">
        <v>3</v>
      </c>
      <c r="E594" s="8">
        <v>3</v>
      </c>
      <c r="F594" s="8">
        <v>2</v>
      </c>
      <c r="G594" s="8">
        <v>4</v>
      </c>
      <c r="H594" s="8">
        <v>3</v>
      </c>
    </row>
    <row r="595" spans="1:8" ht="15.75" thickBot="1" x14ac:dyDescent="0.3">
      <c r="A595" s="7" t="s">
        <v>1114</v>
      </c>
      <c r="B595" s="5">
        <v>594</v>
      </c>
      <c r="C595" s="6" t="s">
        <v>1113</v>
      </c>
      <c r="D595" s="8">
        <v>4</v>
      </c>
      <c r="E595" s="8">
        <v>2</v>
      </c>
      <c r="F595" s="8">
        <v>4</v>
      </c>
      <c r="G595" s="8">
        <v>2</v>
      </c>
      <c r="H595" s="8">
        <v>3</v>
      </c>
    </row>
    <row r="596" spans="1:8" ht="15.75" thickBot="1" x14ac:dyDescent="0.3">
      <c r="A596" s="7" t="s">
        <v>1116</v>
      </c>
      <c r="B596" s="5">
        <v>595</v>
      </c>
      <c r="C596" s="6" t="s">
        <v>1115</v>
      </c>
      <c r="D596" s="8">
        <v>3</v>
      </c>
      <c r="E596" s="8">
        <v>5</v>
      </c>
      <c r="F596" s="8">
        <v>5</v>
      </c>
      <c r="G596" s="8">
        <v>5</v>
      </c>
      <c r="H596" s="8">
        <v>4.5</v>
      </c>
    </row>
    <row r="597" spans="1:8" ht="15.75" thickBot="1" x14ac:dyDescent="0.3">
      <c r="A597" s="7" t="s">
        <v>1118</v>
      </c>
      <c r="B597" s="5">
        <v>596</v>
      </c>
      <c r="C597" s="6" t="s">
        <v>1117</v>
      </c>
      <c r="D597" s="8">
        <v>5</v>
      </c>
      <c r="E597" s="8">
        <v>4</v>
      </c>
      <c r="F597" s="8">
        <v>5</v>
      </c>
      <c r="G597" s="8">
        <v>1</v>
      </c>
      <c r="H597" s="8">
        <v>3.75</v>
      </c>
    </row>
    <row r="598" spans="1:8" ht="15.75" thickBot="1" x14ac:dyDescent="0.3">
      <c r="A598" s="7" t="s">
        <v>1120</v>
      </c>
      <c r="B598" s="5">
        <v>597</v>
      </c>
      <c r="C598" s="6" t="s">
        <v>1119</v>
      </c>
      <c r="D598" s="8">
        <v>3</v>
      </c>
      <c r="E598" s="8">
        <v>5</v>
      </c>
      <c r="F598" s="8">
        <v>1</v>
      </c>
      <c r="G598" s="8">
        <v>4</v>
      </c>
      <c r="H598" s="8">
        <v>3.25</v>
      </c>
    </row>
    <row r="599" spans="1:8" ht="15.75" thickBot="1" x14ac:dyDescent="0.3">
      <c r="A599" s="8" t="s">
        <v>1121</v>
      </c>
      <c r="B599" s="5">
        <v>598</v>
      </c>
      <c r="C599" s="6" t="s">
        <v>8</v>
      </c>
      <c r="D599" s="8">
        <v>5</v>
      </c>
      <c r="E599" s="8">
        <v>4</v>
      </c>
      <c r="F599" s="8">
        <v>3</v>
      </c>
      <c r="G599" s="8">
        <v>3</v>
      </c>
      <c r="H599" s="8">
        <v>3.75</v>
      </c>
    </row>
    <row r="600" spans="1:8" ht="15.75" thickBot="1" x14ac:dyDescent="0.3">
      <c r="A600" s="8" t="s">
        <v>1122</v>
      </c>
      <c r="B600" s="5">
        <v>599</v>
      </c>
      <c r="C600" s="6" t="s">
        <v>14</v>
      </c>
      <c r="D600" s="8">
        <v>1</v>
      </c>
      <c r="E600" s="8">
        <v>2</v>
      </c>
      <c r="F600" s="8">
        <v>2</v>
      </c>
      <c r="G600" s="8">
        <v>3</v>
      </c>
      <c r="H600" s="8">
        <v>2</v>
      </c>
    </row>
    <row r="601" spans="1:8" ht="15.75" thickBot="1" x14ac:dyDescent="0.3">
      <c r="A601" s="8" t="s">
        <v>1123</v>
      </c>
      <c r="B601" s="5">
        <v>600</v>
      </c>
      <c r="C601" s="6" t="s">
        <v>19</v>
      </c>
      <c r="D601" s="8">
        <v>4</v>
      </c>
      <c r="E601" s="8">
        <v>4</v>
      </c>
      <c r="F601" s="8">
        <v>1</v>
      </c>
      <c r="G601" s="8">
        <v>2</v>
      </c>
      <c r="H601" s="8">
        <v>2.75</v>
      </c>
    </row>
    <row r="602" spans="1:8" ht="15.75" thickBot="1" x14ac:dyDescent="0.3">
      <c r="A602" s="8" t="s">
        <v>1124</v>
      </c>
      <c r="B602" s="5">
        <v>601</v>
      </c>
      <c r="C602" s="6" t="s">
        <v>24</v>
      </c>
      <c r="D602" s="8">
        <v>5</v>
      </c>
      <c r="E602" s="8">
        <v>5</v>
      </c>
      <c r="F602" s="8">
        <v>1</v>
      </c>
      <c r="G602" s="8">
        <v>3</v>
      </c>
      <c r="H602" s="8">
        <v>3.5</v>
      </c>
    </row>
    <row r="603" spans="1:8" ht="15.75" thickBot="1" x14ac:dyDescent="0.3">
      <c r="A603" s="8" t="s">
        <v>1125</v>
      </c>
      <c r="B603" s="5">
        <v>602</v>
      </c>
      <c r="C603" s="6" t="s">
        <v>29</v>
      </c>
      <c r="D603" s="8">
        <v>5</v>
      </c>
      <c r="E603" s="8">
        <v>5</v>
      </c>
      <c r="F603" s="8">
        <v>5</v>
      </c>
      <c r="G603" s="8">
        <v>5</v>
      </c>
      <c r="H603" s="8">
        <v>5</v>
      </c>
    </row>
    <row r="604" spans="1:8" ht="15.75" thickBot="1" x14ac:dyDescent="0.3">
      <c r="A604" s="8" t="s">
        <v>1126</v>
      </c>
      <c r="B604" s="5">
        <v>603</v>
      </c>
      <c r="C604" s="6" t="s">
        <v>32</v>
      </c>
      <c r="D604" s="8">
        <v>2</v>
      </c>
      <c r="E604" s="8">
        <v>3</v>
      </c>
      <c r="F604" s="8">
        <v>5</v>
      </c>
      <c r="G604" s="8">
        <v>3</v>
      </c>
      <c r="H604" s="8">
        <v>3.25</v>
      </c>
    </row>
    <row r="605" spans="1:8" ht="15.75" thickBot="1" x14ac:dyDescent="0.3">
      <c r="A605" s="8" t="s">
        <v>1127</v>
      </c>
      <c r="B605" s="5">
        <v>604</v>
      </c>
      <c r="C605" s="6" t="s">
        <v>36</v>
      </c>
      <c r="D605" s="8">
        <v>1</v>
      </c>
      <c r="E605" s="8">
        <v>4</v>
      </c>
      <c r="F605" s="8">
        <v>4</v>
      </c>
      <c r="G605" s="8">
        <v>1</v>
      </c>
      <c r="H605" s="8">
        <v>2.5</v>
      </c>
    </row>
    <row r="606" spans="1:8" ht="15.75" thickBot="1" x14ac:dyDescent="0.3">
      <c r="A606" s="8" t="s">
        <v>1128</v>
      </c>
      <c r="B606" s="5">
        <v>605</v>
      </c>
      <c r="C606" s="6" t="s">
        <v>38</v>
      </c>
      <c r="D606" s="8">
        <v>3</v>
      </c>
      <c r="E606" s="8">
        <v>1</v>
      </c>
      <c r="F606" s="8">
        <v>4</v>
      </c>
      <c r="G606" s="8">
        <v>3</v>
      </c>
      <c r="H606" s="8">
        <v>2.75</v>
      </c>
    </row>
    <row r="607" spans="1:8" ht="15.75" thickBot="1" x14ac:dyDescent="0.3">
      <c r="A607" s="8" t="s">
        <v>1129</v>
      </c>
      <c r="B607" s="5">
        <v>606</v>
      </c>
      <c r="C607" s="6" t="s">
        <v>41</v>
      </c>
      <c r="D607" s="8">
        <v>2</v>
      </c>
      <c r="E607" s="8">
        <v>5</v>
      </c>
      <c r="F607" s="8">
        <v>4</v>
      </c>
      <c r="G607" s="8">
        <v>3</v>
      </c>
      <c r="H607" s="8">
        <v>3.5</v>
      </c>
    </row>
    <row r="608" spans="1:8" ht="15.75" thickBot="1" x14ac:dyDescent="0.3">
      <c r="A608" s="8" t="s">
        <v>1130</v>
      </c>
      <c r="B608" s="5">
        <v>607</v>
      </c>
      <c r="C608" s="6" t="s">
        <v>43</v>
      </c>
      <c r="D608" s="8">
        <v>4</v>
      </c>
      <c r="E608" s="8">
        <v>4</v>
      </c>
      <c r="F608" s="8">
        <v>4</v>
      </c>
      <c r="G608" s="8">
        <v>1</v>
      </c>
      <c r="H608" s="8">
        <v>3.25</v>
      </c>
    </row>
    <row r="609" spans="1:8" ht="15.75" thickBot="1" x14ac:dyDescent="0.3">
      <c r="A609" s="8" t="s">
        <v>1131</v>
      </c>
      <c r="B609" s="5">
        <v>608</v>
      </c>
      <c r="C609" s="6" t="s">
        <v>46</v>
      </c>
      <c r="D609" s="8">
        <v>2</v>
      </c>
      <c r="E609" s="8">
        <v>2</v>
      </c>
      <c r="F609" s="8">
        <v>3</v>
      </c>
      <c r="G609" s="8">
        <v>5</v>
      </c>
      <c r="H609" s="8">
        <v>3</v>
      </c>
    </row>
    <row r="610" spans="1:8" ht="15.75" thickBot="1" x14ac:dyDescent="0.3">
      <c r="A610" s="8" t="s">
        <v>1132</v>
      </c>
      <c r="B610" s="5">
        <v>609</v>
      </c>
      <c r="C610" s="6" t="s">
        <v>48</v>
      </c>
      <c r="D610" s="8">
        <v>4</v>
      </c>
      <c r="E610" s="8">
        <v>4</v>
      </c>
      <c r="F610" s="8">
        <v>2</v>
      </c>
      <c r="G610" s="8">
        <v>5</v>
      </c>
      <c r="H610" s="8">
        <v>3.75</v>
      </c>
    </row>
    <row r="611" spans="1:8" ht="15.75" thickBot="1" x14ac:dyDescent="0.3">
      <c r="A611" s="8" t="s">
        <v>1133</v>
      </c>
      <c r="B611" s="5">
        <v>610</v>
      </c>
      <c r="C611" s="6" t="s">
        <v>50</v>
      </c>
      <c r="D611" s="8">
        <v>3</v>
      </c>
      <c r="E611" s="8">
        <v>5</v>
      </c>
      <c r="F611" s="8">
        <v>5</v>
      </c>
      <c r="G611" s="8">
        <v>4</v>
      </c>
      <c r="H611" s="8">
        <v>4.25</v>
      </c>
    </row>
    <row r="612" spans="1:8" ht="15.75" thickBot="1" x14ac:dyDescent="0.3">
      <c r="A612" s="8" t="s">
        <v>1134</v>
      </c>
      <c r="B612" s="5">
        <v>611</v>
      </c>
      <c r="C612" s="6" t="s">
        <v>53</v>
      </c>
      <c r="D612" s="8">
        <v>5</v>
      </c>
      <c r="E612" s="8">
        <v>4</v>
      </c>
      <c r="F612" s="8">
        <v>1</v>
      </c>
      <c r="G612" s="8">
        <v>3</v>
      </c>
      <c r="H612" s="8">
        <v>3.25</v>
      </c>
    </row>
    <row r="613" spans="1:8" ht="15.75" thickBot="1" x14ac:dyDescent="0.3">
      <c r="A613" s="8" t="s">
        <v>1135</v>
      </c>
      <c r="B613" s="5">
        <v>612</v>
      </c>
      <c r="C613" s="6" t="s">
        <v>57</v>
      </c>
      <c r="D613" s="8">
        <v>3</v>
      </c>
      <c r="E613" s="8">
        <v>3</v>
      </c>
      <c r="F613" s="8">
        <v>2</v>
      </c>
      <c r="G613" s="8">
        <v>4</v>
      </c>
      <c r="H613" s="8">
        <v>3</v>
      </c>
    </row>
    <row r="614" spans="1:8" ht="15.75" thickBot="1" x14ac:dyDescent="0.3">
      <c r="A614" s="8" t="s">
        <v>1136</v>
      </c>
      <c r="B614" s="5">
        <v>613</v>
      </c>
      <c r="C614" s="6" t="s">
        <v>60</v>
      </c>
      <c r="D614" s="8">
        <v>2</v>
      </c>
      <c r="E614" s="8">
        <v>5</v>
      </c>
      <c r="F614" s="8">
        <v>1</v>
      </c>
      <c r="G614" s="8">
        <v>1</v>
      </c>
      <c r="H614" s="8">
        <v>2.25</v>
      </c>
    </row>
    <row r="615" spans="1:8" ht="15.75" thickBot="1" x14ac:dyDescent="0.3">
      <c r="A615" s="8" t="s">
        <v>1137</v>
      </c>
      <c r="B615" s="5">
        <v>614</v>
      </c>
      <c r="C615" s="6" t="s">
        <v>64</v>
      </c>
      <c r="D615" s="8">
        <v>1</v>
      </c>
      <c r="E615" s="8">
        <v>1</v>
      </c>
      <c r="F615" s="8">
        <v>1</v>
      </c>
      <c r="G615" s="8">
        <v>1</v>
      </c>
      <c r="H615" s="8">
        <v>1</v>
      </c>
    </row>
    <row r="616" spans="1:8" ht="15.75" thickBot="1" x14ac:dyDescent="0.3">
      <c r="A616" s="8" t="s">
        <v>1138</v>
      </c>
      <c r="B616" s="5">
        <v>615</v>
      </c>
      <c r="C616" s="6" t="s">
        <v>67</v>
      </c>
      <c r="D616" s="8">
        <v>1</v>
      </c>
      <c r="E616" s="8">
        <v>2</v>
      </c>
      <c r="F616" s="8">
        <v>4</v>
      </c>
      <c r="G616" s="8">
        <v>5</v>
      </c>
      <c r="H616" s="8">
        <v>3</v>
      </c>
    </row>
    <row r="617" spans="1:8" ht="15.75" thickBot="1" x14ac:dyDescent="0.3">
      <c r="A617" s="8" t="s">
        <v>1139</v>
      </c>
      <c r="B617" s="5">
        <v>616</v>
      </c>
      <c r="C617" s="6" t="s">
        <v>69</v>
      </c>
      <c r="D617" s="8">
        <v>4</v>
      </c>
      <c r="E617" s="8">
        <v>3</v>
      </c>
      <c r="F617" s="8">
        <v>2</v>
      </c>
      <c r="G617" s="8">
        <v>4</v>
      </c>
      <c r="H617" s="8">
        <v>3.25</v>
      </c>
    </row>
    <row r="618" spans="1:8" ht="15.75" thickBot="1" x14ac:dyDescent="0.3">
      <c r="A618" s="8" t="s">
        <v>1140</v>
      </c>
      <c r="B618" s="5">
        <v>617</v>
      </c>
      <c r="C618" s="6" t="s">
        <v>71</v>
      </c>
      <c r="D618" s="8">
        <v>2</v>
      </c>
      <c r="E618" s="8">
        <v>3</v>
      </c>
      <c r="F618" s="8">
        <v>2</v>
      </c>
      <c r="G618" s="8">
        <v>5</v>
      </c>
      <c r="H618" s="8">
        <v>3</v>
      </c>
    </row>
    <row r="619" spans="1:8" ht="15.75" thickBot="1" x14ac:dyDescent="0.3">
      <c r="A619" s="8" t="s">
        <v>1141</v>
      </c>
      <c r="B619" s="5">
        <v>618</v>
      </c>
      <c r="C619" s="6" t="s">
        <v>73</v>
      </c>
      <c r="D619" s="8">
        <v>5</v>
      </c>
      <c r="E619" s="8">
        <v>5</v>
      </c>
      <c r="F619" s="8">
        <v>3</v>
      </c>
      <c r="G619" s="8">
        <v>3</v>
      </c>
      <c r="H619" s="8">
        <v>4</v>
      </c>
    </row>
    <row r="620" spans="1:8" ht="15.75" thickBot="1" x14ac:dyDescent="0.3">
      <c r="A620" s="8" t="s">
        <v>1142</v>
      </c>
      <c r="B620" s="5">
        <v>619</v>
      </c>
      <c r="C620" s="6" t="s">
        <v>75</v>
      </c>
      <c r="D620" s="8">
        <v>1</v>
      </c>
      <c r="E620" s="8">
        <v>1</v>
      </c>
      <c r="F620" s="8">
        <v>4</v>
      </c>
      <c r="G620" s="8">
        <v>1</v>
      </c>
      <c r="H620" s="8">
        <v>1.75</v>
      </c>
    </row>
    <row r="621" spans="1:8" ht="15.75" thickBot="1" x14ac:dyDescent="0.3">
      <c r="A621" s="8" t="s">
        <v>1143</v>
      </c>
      <c r="B621" s="5">
        <v>620</v>
      </c>
      <c r="C621" s="6" t="s">
        <v>77</v>
      </c>
      <c r="D621" s="8">
        <v>3</v>
      </c>
      <c r="E621" s="8">
        <v>4</v>
      </c>
      <c r="F621" s="8">
        <v>5</v>
      </c>
      <c r="G621" s="8">
        <v>4</v>
      </c>
      <c r="H621" s="8">
        <v>4</v>
      </c>
    </row>
    <row r="622" spans="1:8" ht="15.75" thickBot="1" x14ac:dyDescent="0.3">
      <c r="A622" s="8" t="s">
        <v>1144</v>
      </c>
      <c r="B622" s="5">
        <v>621</v>
      </c>
      <c r="C622" s="6" t="s">
        <v>81</v>
      </c>
      <c r="D622" s="8">
        <v>2</v>
      </c>
      <c r="E622" s="8">
        <v>2</v>
      </c>
      <c r="F622" s="8">
        <v>2</v>
      </c>
      <c r="G622" s="8">
        <v>4</v>
      </c>
      <c r="H622" s="8">
        <v>2.5</v>
      </c>
    </row>
    <row r="623" spans="1:8" ht="15.75" thickBot="1" x14ac:dyDescent="0.3">
      <c r="A623" s="8" t="s">
        <v>1145</v>
      </c>
      <c r="B623" s="5">
        <v>622</v>
      </c>
      <c r="C623" s="6" t="s">
        <v>83</v>
      </c>
      <c r="D623" s="8">
        <v>5</v>
      </c>
      <c r="E623" s="8">
        <v>1</v>
      </c>
      <c r="F623" s="8">
        <v>1</v>
      </c>
      <c r="G623" s="8">
        <v>4</v>
      </c>
      <c r="H623" s="8">
        <v>2.75</v>
      </c>
    </row>
    <row r="624" spans="1:8" ht="15.75" thickBot="1" x14ac:dyDescent="0.3">
      <c r="A624" s="8" t="s">
        <v>1146</v>
      </c>
      <c r="B624" s="5">
        <v>623</v>
      </c>
      <c r="C624" s="6" t="s">
        <v>85</v>
      </c>
      <c r="D624" s="8">
        <v>1</v>
      </c>
      <c r="E624" s="8">
        <v>5</v>
      </c>
      <c r="F624" s="8">
        <v>3</v>
      </c>
      <c r="G624" s="8">
        <v>3</v>
      </c>
      <c r="H624" s="8">
        <v>3</v>
      </c>
    </row>
    <row r="625" spans="1:8" ht="15.75" thickBot="1" x14ac:dyDescent="0.3">
      <c r="A625" s="8" t="s">
        <v>1147</v>
      </c>
      <c r="B625" s="5">
        <v>624</v>
      </c>
      <c r="C625" s="6" t="s">
        <v>87</v>
      </c>
      <c r="D625" s="8">
        <v>1</v>
      </c>
      <c r="E625" s="8">
        <v>4</v>
      </c>
      <c r="F625" s="8">
        <v>2</v>
      </c>
      <c r="G625" s="8">
        <v>5</v>
      </c>
      <c r="H625" s="8">
        <v>3</v>
      </c>
    </row>
    <row r="626" spans="1:8" ht="15.75" thickBot="1" x14ac:dyDescent="0.3">
      <c r="A626" s="8" t="s">
        <v>1148</v>
      </c>
      <c r="B626" s="5">
        <v>625</v>
      </c>
      <c r="C626" s="6" t="s">
        <v>89</v>
      </c>
      <c r="D626" s="8">
        <v>3</v>
      </c>
      <c r="E626" s="8">
        <v>2</v>
      </c>
      <c r="F626" s="8">
        <v>5</v>
      </c>
      <c r="G626" s="8">
        <v>3</v>
      </c>
      <c r="H626" s="8">
        <v>3.25</v>
      </c>
    </row>
    <row r="627" spans="1:8" ht="15.75" thickBot="1" x14ac:dyDescent="0.3">
      <c r="A627" s="8" t="s">
        <v>1149</v>
      </c>
      <c r="B627" s="5">
        <v>626</v>
      </c>
      <c r="C627" s="6" t="s">
        <v>92</v>
      </c>
      <c r="D627" s="8">
        <v>5</v>
      </c>
      <c r="E627" s="8">
        <v>2</v>
      </c>
      <c r="F627" s="8">
        <v>5</v>
      </c>
      <c r="G627" s="8">
        <v>5</v>
      </c>
      <c r="H627" s="8">
        <v>4.25</v>
      </c>
    </row>
    <row r="628" spans="1:8" ht="15.75" thickBot="1" x14ac:dyDescent="0.3">
      <c r="A628" s="8" t="s">
        <v>1150</v>
      </c>
      <c r="B628" s="5">
        <v>627</v>
      </c>
      <c r="C628" s="6" t="s">
        <v>94</v>
      </c>
      <c r="D628" s="8">
        <v>1</v>
      </c>
      <c r="E628" s="8">
        <v>5</v>
      </c>
      <c r="F628" s="8">
        <v>2</v>
      </c>
      <c r="G628" s="8">
        <v>2</v>
      </c>
      <c r="H628" s="8">
        <v>2.5</v>
      </c>
    </row>
    <row r="629" spans="1:8" ht="15.75" thickBot="1" x14ac:dyDescent="0.3">
      <c r="A629" s="8" t="s">
        <v>1151</v>
      </c>
      <c r="B629" s="5">
        <v>628</v>
      </c>
      <c r="C629" s="6" t="s">
        <v>99</v>
      </c>
      <c r="D629" s="8">
        <v>4</v>
      </c>
      <c r="E629" s="8">
        <v>5</v>
      </c>
      <c r="F629" s="8">
        <v>4</v>
      </c>
      <c r="G629" s="8">
        <v>2</v>
      </c>
      <c r="H629" s="8">
        <v>3.75</v>
      </c>
    </row>
    <row r="630" spans="1:8" ht="15.75" thickBot="1" x14ac:dyDescent="0.3">
      <c r="A630" s="8" t="s">
        <v>1152</v>
      </c>
      <c r="B630" s="5">
        <v>629</v>
      </c>
      <c r="C630" s="6" t="s">
        <v>101</v>
      </c>
      <c r="D630" s="8">
        <v>5</v>
      </c>
      <c r="E630" s="8">
        <v>5</v>
      </c>
      <c r="F630" s="8">
        <v>5</v>
      </c>
      <c r="G630" s="8">
        <v>5</v>
      </c>
      <c r="H630" s="8">
        <v>5</v>
      </c>
    </row>
    <row r="631" spans="1:8" ht="15.75" thickBot="1" x14ac:dyDescent="0.3">
      <c r="A631" s="8" t="s">
        <v>1153</v>
      </c>
      <c r="B631" s="5">
        <v>630</v>
      </c>
      <c r="C631" s="6" t="s">
        <v>103</v>
      </c>
      <c r="D631" s="8">
        <v>2</v>
      </c>
      <c r="E631" s="8">
        <v>4</v>
      </c>
      <c r="F631" s="8">
        <v>3</v>
      </c>
      <c r="G631" s="8">
        <v>1</v>
      </c>
      <c r="H631" s="8">
        <v>2.5</v>
      </c>
    </row>
    <row r="632" spans="1:8" ht="15.75" thickBot="1" x14ac:dyDescent="0.3">
      <c r="A632" s="8" t="s">
        <v>1154</v>
      </c>
      <c r="B632" s="5">
        <v>631</v>
      </c>
      <c r="C632" s="6" t="s">
        <v>106</v>
      </c>
      <c r="D632" s="8">
        <v>5</v>
      </c>
      <c r="E632" s="8">
        <v>1</v>
      </c>
      <c r="F632" s="8">
        <v>2</v>
      </c>
      <c r="G632" s="8">
        <v>5</v>
      </c>
      <c r="H632" s="8">
        <v>3.25</v>
      </c>
    </row>
    <row r="633" spans="1:8" ht="15.75" thickBot="1" x14ac:dyDescent="0.3">
      <c r="A633" s="8" t="s">
        <v>1155</v>
      </c>
      <c r="B633" s="5">
        <v>632</v>
      </c>
      <c r="C633" s="6" t="s">
        <v>64</v>
      </c>
      <c r="D633" s="8">
        <v>3</v>
      </c>
      <c r="E633" s="8">
        <v>2</v>
      </c>
      <c r="F633" s="8">
        <v>4</v>
      </c>
      <c r="G633" s="8">
        <v>2</v>
      </c>
      <c r="H633" s="8">
        <v>2.75</v>
      </c>
    </row>
    <row r="634" spans="1:8" ht="15.75" thickBot="1" x14ac:dyDescent="0.3">
      <c r="A634" s="8" t="s">
        <v>1156</v>
      </c>
      <c r="B634" s="5">
        <v>633</v>
      </c>
      <c r="C634" s="6" t="s">
        <v>110</v>
      </c>
      <c r="D634" s="8">
        <v>4</v>
      </c>
      <c r="E634" s="8">
        <v>2</v>
      </c>
      <c r="F634" s="8">
        <v>3</v>
      </c>
      <c r="G634" s="8">
        <v>4</v>
      </c>
      <c r="H634" s="8">
        <v>3.25</v>
      </c>
    </row>
    <row r="635" spans="1:8" ht="15.75" thickBot="1" x14ac:dyDescent="0.3">
      <c r="A635" s="8" t="s">
        <v>1157</v>
      </c>
      <c r="B635" s="5">
        <v>634</v>
      </c>
      <c r="C635" s="6" t="s">
        <v>112</v>
      </c>
      <c r="D635" s="8">
        <v>3</v>
      </c>
      <c r="E635" s="8">
        <v>1</v>
      </c>
      <c r="F635" s="8">
        <v>5</v>
      </c>
      <c r="G635" s="8">
        <v>1</v>
      </c>
      <c r="H635" s="8">
        <v>2.5</v>
      </c>
    </row>
    <row r="636" spans="1:8" ht="15.75" thickBot="1" x14ac:dyDescent="0.3">
      <c r="A636" s="8" t="s">
        <v>1158</v>
      </c>
      <c r="B636" s="5">
        <v>635</v>
      </c>
      <c r="C636" s="6" t="s">
        <v>114</v>
      </c>
      <c r="D636" s="8">
        <v>3</v>
      </c>
      <c r="E636" s="8">
        <v>2</v>
      </c>
      <c r="F636" s="8">
        <v>1</v>
      </c>
      <c r="G636" s="8">
        <v>1</v>
      </c>
      <c r="H636" s="8">
        <v>1.75</v>
      </c>
    </row>
    <row r="637" spans="1:8" ht="15.75" thickBot="1" x14ac:dyDescent="0.3">
      <c r="A637" s="8" t="s">
        <v>1159</v>
      </c>
      <c r="B637" s="5">
        <v>636</v>
      </c>
      <c r="C637" s="6" t="s">
        <v>116</v>
      </c>
      <c r="D637" s="8">
        <v>3</v>
      </c>
      <c r="E637" s="8">
        <v>4</v>
      </c>
      <c r="F637" s="8">
        <v>1</v>
      </c>
      <c r="G637" s="8">
        <v>5</v>
      </c>
      <c r="H637" s="8">
        <v>3.25</v>
      </c>
    </row>
    <row r="638" spans="1:8" ht="15.75" thickBot="1" x14ac:dyDescent="0.3">
      <c r="A638" s="8" t="s">
        <v>1160</v>
      </c>
      <c r="B638" s="5">
        <v>637</v>
      </c>
      <c r="C638" s="6" t="s">
        <v>119</v>
      </c>
      <c r="D638" s="8">
        <v>2</v>
      </c>
      <c r="E638" s="8">
        <v>3</v>
      </c>
      <c r="F638" s="8">
        <v>4</v>
      </c>
      <c r="G638" s="8">
        <v>2</v>
      </c>
      <c r="H638" s="8">
        <v>2.75</v>
      </c>
    </row>
    <row r="639" spans="1:8" ht="15.75" thickBot="1" x14ac:dyDescent="0.3">
      <c r="A639" s="8" t="s">
        <v>1161</v>
      </c>
      <c r="B639" s="5">
        <v>638</v>
      </c>
      <c r="C639" s="6" t="s">
        <v>122</v>
      </c>
      <c r="D639" s="8">
        <v>1</v>
      </c>
      <c r="E639" s="8">
        <v>2</v>
      </c>
      <c r="F639" s="8">
        <v>2</v>
      </c>
      <c r="G639" s="8">
        <v>2</v>
      </c>
      <c r="H639" s="8">
        <v>1.75</v>
      </c>
    </row>
    <row r="640" spans="1:8" ht="15.75" thickBot="1" x14ac:dyDescent="0.3">
      <c r="A640" s="8" t="s">
        <v>1162</v>
      </c>
      <c r="B640" s="5">
        <v>639</v>
      </c>
      <c r="C640" s="6" t="s">
        <v>124</v>
      </c>
      <c r="D640" s="8">
        <v>5</v>
      </c>
      <c r="E640" s="8">
        <v>1</v>
      </c>
      <c r="F640" s="8">
        <v>2</v>
      </c>
      <c r="G640" s="8">
        <v>5</v>
      </c>
      <c r="H640" s="8">
        <v>3.25</v>
      </c>
    </row>
    <row r="641" spans="1:8" ht="15.75" thickBot="1" x14ac:dyDescent="0.3">
      <c r="A641" s="8" t="s">
        <v>1163</v>
      </c>
      <c r="B641" s="5">
        <v>640</v>
      </c>
      <c r="C641" s="6" t="s">
        <v>127</v>
      </c>
      <c r="D641" s="8">
        <v>2</v>
      </c>
      <c r="E641" s="8">
        <v>3</v>
      </c>
      <c r="F641" s="8">
        <v>3</v>
      </c>
      <c r="G641" s="8">
        <v>4</v>
      </c>
      <c r="H641" s="8">
        <v>3</v>
      </c>
    </row>
    <row r="642" spans="1:8" ht="15.75" thickBot="1" x14ac:dyDescent="0.3">
      <c r="A642" s="8" t="s">
        <v>1164</v>
      </c>
      <c r="B642" s="5">
        <v>641</v>
      </c>
      <c r="C642" s="6" t="s">
        <v>129</v>
      </c>
      <c r="D642" s="8">
        <v>3</v>
      </c>
      <c r="E642" s="8">
        <v>3</v>
      </c>
      <c r="F642" s="8">
        <v>2</v>
      </c>
      <c r="G642" s="8">
        <v>1</v>
      </c>
      <c r="H642" s="8">
        <v>2.25</v>
      </c>
    </row>
    <row r="643" spans="1:8" ht="15.75" thickBot="1" x14ac:dyDescent="0.3">
      <c r="A643" s="8" t="s">
        <v>1165</v>
      </c>
      <c r="B643" s="5">
        <v>642</v>
      </c>
      <c r="C643" s="6" t="s">
        <v>133</v>
      </c>
      <c r="D643" s="8">
        <v>4</v>
      </c>
      <c r="E643" s="8">
        <v>1</v>
      </c>
      <c r="F643" s="8">
        <v>1</v>
      </c>
      <c r="G643" s="8">
        <v>5</v>
      </c>
      <c r="H643" s="8">
        <v>2.75</v>
      </c>
    </row>
    <row r="644" spans="1:8" ht="15.75" thickBot="1" x14ac:dyDescent="0.3">
      <c r="A644" s="8" t="s">
        <v>1166</v>
      </c>
      <c r="B644" s="5">
        <v>643</v>
      </c>
      <c r="C644" s="6" t="s">
        <v>135</v>
      </c>
      <c r="D644" s="8">
        <v>2</v>
      </c>
      <c r="E644" s="8">
        <v>3</v>
      </c>
      <c r="F644" s="8">
        <v>5</v>
      </c>
      <c r="G644" s="8">
        <v>5</v>
      </c>
      <c r="H644" s="8">
        <v>3.75</v>
      </c>
    </row>
    <row r="645" spans="1:8" ht="15.75" thickBot="1" x14ac:dyDescent="0.3">
      <c r="A645" s="8" t="s">
        <v>1167</v>
      </c>
      <c r="B645" s="5">
        <v>644</v>
      </c>
      <c r="C645" s="6" t="s">
        <v>137</v>
      </c>
      <c r="D645" s="8">
        <v>5</v>
      </c>
      <c r="E645" s="8">
        <v>4</v>
      </c>
      <c r="F645" s="8">
        <v>3</v>
      </c>
      <c r="G645" s="8">
        <v>2</v>
      </c>
      <c r="H645" s="8">
        <v>3.5</v>
      </c>
    </row>
    <row r="646" spans="1:8" ht="15.75" thickBot="1" x14ac:dyDescent="0.3">
      <c r="A646" s="8" t="s">
        <v>1168</v>
      </c>
      <c r="B646" s="5">
        <v>645</v>
      </c>
      <c r="C646" s="6" t="s">
        <v>139</v>
      </c>
      <c r="D646" s="8">
        <v>2</v>
      </c>
      <c r="E646" s="8">
        <v>3</v>
      </c>
      <c r="F646" s="8">
        <v>4</v>
      </c>
      <c r="G646" s="8">
        <v>3</v>
      </c>
      <c r="H646" s="8">
        <v>3</v>
      </c>
    </row>
    <row r="647" spans="1:8" ht="15.75" thickBot="1" x14ac:dyDescent="0.3">
      <c r="A647" s="8" t="s">
        <v>1169</v>
      </c>
      <c r="B647" s="5">
        <v>646</v>
      </c>
      <c r="C647" s="6" t="s">
        <v>141</v>
      </c>
      <c r="D647" s="8">
        <v>3</v>
      </c>
      <c r="E647" s="8">
        <v>5</v>
      </c>
      <c r="F647" s="8">
        <v>2</v>
      </c>
      <c r="G647" s="8">
        <v>2</v>
      </c>
      <c r="H647" s="8">
        <v>3</v>
      </c>
    </row>
    <row r="648" spans="1:8" ht="15.75" thickBot="1" x14ac:dyDescent="0.3">
      <c r="A648" s="8" t="s">
        <v>1170</v>
      </c>
      <c r="B648" s="5">
        <v>647</v>
      </c>
      <c r="C648" s="6" t="s">
        <v>143</v>
      </c>
      <c r="D648" s="8">
        <v>5</v>
      </c>
      <c r="E648" s="8">
        <v>4</v>
      </c>
      <c r="F648" s="8">
        <v>1</v>
      </c>
      <c r="G648" s="8">
        <v>2</v>
      </c>
      <c r="H648" s="8">
        <v>3</v>
      </c>
    </row>
    <row r="649" spans="1:8" ht="15.75" thickBot="1" x14ac:dyDescent="0.3">
      <c r="A649" s="8" t="s">
        <v>1171</v>
      </c>
      <c r="B649" s="5">
        <v>648</v>
      </c>
      <c r="C649" s="6" t="s">
        <v>145</v>
      </c>
      <c r="D649" s="8">
        <v>1</v>
      </c>
      <c r="E649" s="8">
        <v>1</v>
      </c>
      <c r="F649" s="8">
        <v>4</v>
      </c>
      <c r="G649" s="8">
        <v>3</v>
      </c>
      <c r="H649" s="8">
        <v>2.25</v>
      </c>
    </row>
    <row r="650" spans="1:8" ht="15.75" thickBot="1" x14ac:dyDescent="0.3">
      <c r="A650" s="8" t="s">
        <v>1172</v>
      </c>
      <c r="B650" s="5">
        <v>649</v>
      </c>
      <c r="C650" s="6" t="s">
        <v>147</v>
      </c>
      <c r="D650" s="8">
        <v>4</v>
      </c>
      <c r="E650" s="8">
        <v>4</v>
      </c>
      <c r="F650" s="8">
        <v>1</v>
      </c>
      <c r="G650" s="8">
        <v>4</v>
      </c>
      <c r="H650" s="8">
        <v>3.25</v>
      </c>
    </row>
    <row r="651" spans="1:8" ht="15.75" thickBot="1" x14ac:dyDescent="0.3">
      <c r="A651" s="8" t="s">
        <v>1173</v>
      </c>
      <c r="B651" s="5">
        <v>650</v>
      </c>
      <c r="C651" s="6" t="s">
        <v>149</v>
      </c>
      <c r="D651" s="8">
        <v>2</v>
      </c>
      <c r="E651" s="8">
        <v>4</v>
      </c>
      <c r="F651" s="8">
        <v>2</v>
      </c>
      <c r="G651" s="8">
        <v>1</v>
      </c>
      <c r="H651" s="8">
        <v>2.25</v>
      </c>
    </row>
    <row r="652" spans="1:8" ht="15.75" thickBot="1" x14ac:dyDescent="0.3">
      <c r="A652" s="8" t="s">
        <v>1174</v>
      </c>
      <c r="B652" s="5">
        <v>651</v>
      </c>
      <c r="C652" s="6" t="s">
        <v>151</v>
      </c>
      <c r="D652" s="8">
        <v>1</v>
      </c>
      <c r="E652" s="8">
        <v>2</v>
      </c>
      <c r="F652" s="8">
        <v>3</v>
      </c>
      <c r="G652" s="8">
        <v>3</v>
      </c>
      <c r="H652" s="8">
        <v>2.25</v>
      </c>
    </row>
    <row r="653" spans="1:8" ht="15.75" thickBot="1" x14ac:dyDescent="0.3">
      <c r="A653" s="8" t="s">
        <v>1175</v>
      </c>
      <c r="B653" s="5">
        <v>652</v>
      </c>
      <c r="C653" s="6" t="s">
        <v>153</v>
      </c>
      <c r="D653" s="8">
        <v>5</v>
      </c>
      <c r="E653" s="8">
        <v>4</v>
      </c>
      <c r="F653" s="8">
        <v>4</v>
      </c>
      <c r="G653" s="8">
        <v>2</v>
      </c>
      <c r="H653" s="8">
        <v>3.75</v>
      </c>
    </row>
    <row r="654" spans="1:8" ht="15.75" thickBot="1" x14ac:dyDescent="0.3">
      <c r="A654" s="8" t="s">
        <v>1176</v>
      </c>
      <c r="B654" s="5">
        <v>653</v>
      </c>
      <c r="C654" s="6" t="s">
        <v>155</v>
      </c>
      <c r="D654" s="8">
        <v>5</v>
      </c>
      <c r="E654" s="8">
        <v>5</v>
      </c>
      <c r="F654" s="8">
        <v>1</v>
      </c>
      <c r="G654" s="8">
        <v>3</v>
      </c>
      <c r="H654" s="8">
        <v>3.5</v>
      </c>
    </row>
    <row r="655" spans="1:8" ht="15.75" thickBot="1" x14ac:dyDescent="0.3">
      <c r="A655" s="8" t="s">
        <v>1177</v>
      </c>
      <c r="B655" s="5">
        <v>654</v>
      </c>
      <c r="C655" s="6" t="s">
        <v>157</v>
      </c>
      <c r="D655" s="8">
        <v>5</v>
      </c>
      <c r="E655" s="8">
        <v>3</v>
      </c>
      <c r="F655" s="8">
        <v>3</v>
      </c>
      <c r="G655" s="8">
        <v>1</v>
      </c>
      <c r="H655" s="8">
        <v>3</v>
      </c>
    </row>
    <row r="656" spans="1:8" ht="15.75" thickBot="1" x14ac:dyDescent="0.3">
      <c r="A656" s="8" t="s">
        <v>1178</v>
      </c>
      <c r="B656" s="5">
        <v>655</v>
      </c>
      <c r="C656" s="6" t="s">
        <v>159</v>
      </c>
      <c r="D656" s="8">
        <v>2</v>
      </c>
      <c r="E656" s="8">
        <v>3</v>
      </c>
      <c r="F656" s="8">
        <v>3</v>
      </c>
      <c r="G656" s="8">
        <v>2</v>
      </c>
      <c r="H656" s="8">
        <v>2.5</v>
      </c>
    </row>
    <row r="657" spans="1:8" ht="15.75" thickBot="1" x14ac:dyDescent="0.3">
      <c r="A657" s="8" t="s">
        <v>1179</v>
      </c>
      <c r="B657" s="5">
        <v>656</v>
      </c>
      <c r="C657" s="6" t="s">
        <v>162</v>
      </c>
      <c r="D657" s="8">
        <v>1</v>
      </c>
      <c r="E657" s="8">
        <v>5</v>
      </c>
      <c r="F657" s="8">
        <v>2</v>
      </c>
      <c r="G657" s="8">
        <v>2</v>
      </c>
      <c r="H657" s="8">
        <v>2.5</v>
      </c>
    </row>
    <row r="658" spans="1:8" ht="15.75" thickBot="1" x14ac:dyDescent="0.3">
      <c r="A658" s="8" t="s">
        <v>1180</v>
      </c>
      <c r="B658" s="5">
        <v>657</v>
      </c>
      <c r="C658" s="6" t="s">
        <v>164</v>
      </c>
      <c r="D658" s="8">
        <v>5</v>
      </c>
      <c r="E658" s="8">
        <v>5</v>
      </c>
      <c r="F658" s="8">
        <v>3</v>
      </c>
      <c r="G658" s="8">
        <v>5</v>
      </c>
      <c r="H658" s="8">
        <v>4.5</v>
      </c>
    </row>
    <row r="659" spans="1:8" ht="15.75" thickBot="1" x14ac:dyDescent="0.3">
      <c r="A659" s="8" t="s">
        <v>1181</v>
      </c>
      <c r="B659" s="5">
        <v>658</v>
      </c>
      <c r="C659" s="6" t="s">
        <v>166</v>
      </c>
      <c r="D659" s="8">
        <v>5</v>
      </c>
      <c r="E659" s="8">
        <v>2</v>
      </c>
      <c r="F659" s="8">
        <v>5</v>
      </c>
      <c r="G659" s="8">
        <v>5</v>
      </c>
      <c r="H659" s="8">
        <v>4.25</v>
      </c>
    </row>
    <row r="660" spans="1:8" ht="15.75" thickBot="1" x14ac:dyDescent="0.3">
      <c r="A660" s="8" t="s">
        <v>1182</v>
      </c>
      <c r="B660" s="5">
        <v>659</v>
      </c>
      <c r="C660" s="6" t="s">
        <v>168</v>
      </c>
      <c r="D660" s="8">
        <v>3</v>
      </c>
      <c r="E660" s="8">
        <v>4</v>
      </c>
      <c r="F660" s="8">
        <v>4</v>
      </c>
      <c r="G660" s="8">
        <v>2</v>
      </c>
      <c r="H660" s="8">
        <v>3.25</v>
      </c>
    </row>
    <row r="661" spans="1:8" ht="15.75" thickBot="1" x14ac:dyDescent="0.3">
      <c r="A661" s="8" t="s">
        <v>1183</v>
      </c>
      <c r="B661" s="5">
        <v>660</v>
      </c>
      <c r="C661" s="6" t="s">
        <v>170</v>
      </c>
      <c r="D661" s="8">
        <v>1</v>
      </c>
      <c r="E661" s="8">
        <v>4</v>
      </c>
      <c r="F661" s="8">
        <v>1</v>
      </c>
      <c r="G661" s="8">
        <v>3</v>
      </c>
      <c r="H661" s="8">
        <v>2.25</v>
      </c>
    </row>
    <row r="662" spans="1:8" ht="15.75" thickBot="1" x14ac:dyDescent="0.3">
      <c r="A662" s="8" t="s">
        <v>1184</v>
      </c>
      <c r="B662" s="5">
        <v>661</v>
      </c>
      <c r="C662" s="6" t="s">
        <v>172</v>
      </c>
      <c r="D662" s="8">
        <v>5</v>
      </c>
      <c r="E662" s="8">
        <v>1</v>
      </c>
      <c r="F662" s="8">
        <v>4</v>
      </c>
      <c r="G662" s="8">
        <v>2</v>
      </c>
      <c r="H662" s="8">
        <v>3</v>
      </c>
    </row>
    <row r="663" spans="1:8" ht="15.75" thickBot="1" x14ac:dyDescent="0.3">
      <c r="A663" s="8" t="s">
        <v>1185</v>
      </c>
      <c r="B663" s="5">
        <v>662</v>
      </c>
      <c r="C663" s="6" t="s">
        <v>174</v>
      </c>
      <c r="D663" s="8">
        <v>2</v>
      </c>
      <c r="E663" s="8">
        <v>5</v>
      </c>
      <c r="F663" s="8">
        <v>1</v>
      </c>
      <c r="G663" s="8">
        <v>2</v>
      </c>
      <c r="H663" s="8">
        <v>2.5</v>
      </c>
    </row>
    <row r="664" spans="1:8" ht="15.75" thickBot="1" x14ac:dyDescent="0.3">
      <c r="A664" s="8" t="s">
        <v>1186</v>
      </c>
      <c r="B664" s="5">
        <v>663</v>
      </c>
      <c r="C664" s="6" t="s">
        <v>176</v>
      </c>
      <c r="D664" s="8">
        <v>2</v>
      </c>
      <c r="E664" s="8">
        <v>3</v>
      </c>
      <c r="F664" s="8">
        <v>1</v>
      </c>
      <c r="G664" s="8">
        <v>3</v>
      </c>
      <c r="H664" s="8">
        <v>2.25</v>
      </c>
    </row>
    <row r="665" spans="1:8" ht="15.75" thickBot="1" x14ac:dyDescent="0.3">
      <c r="A665" s="8" t="s">
        <v>1187</v>
      </c>
      <c r="B665" s="5">
        <v>664</v>
      </c>
      <c r="C665" s="6" t="s">
        <v>178</v>
      </c>
      <c r="D665" s="8">
        <v>2</v>
      </c>
      <c r="E665" s="8">
        <v>5</v>
      </c>
      <c r="F665" s="8">
        <v>3</v>
      </c>
      <c r="G665" s="8">
        <v>2</v>
      </c>
      <c r="H665" s="8">
        <v>3</v>
      </c>
    </row>
    <row r="666" spans="1:8" ht="15.75" thickBot="1" x14ac:dyDescent="0.3">
      <c r="A666" s="8" t="s">
        <v>1188</v>
      </c>
      <c r="B666" s="5">
        <v>665</v>
      </c>
      <c r="C666" s="6" t="s">
        <v>180</v>
      </c>
      <c r="D666" s="8">
        <v>2</v>
      </c>
      <c r="E666" s="8">
        <v>5</v>
      </c>
      <c r="F666" s="8">
        <v>5</v>
      </c>
      <c r="G666" s="8">
        <v>5</v>
      </c>
      <c r="H666" s="8">
        <v>4.25</v>
      </c>
    </row>
    <row r="667" spans="1:8" ht="15.75" thickBot="1" x14ac:dyDescent="0.3">
      <c r="A667" s="8" t="s">
        <v>1189</v>
      </c>
      <c r="B667" s="5">
        <v>666</v>
      </c>
      <c r="C667" s="6" t="s">
        <v>182</v>
      </c>
      <c r="D667" s="8">
        <v>4</v>
      </c>
      <c r="E667" s="8">
        <v>4</v>
      </c>
      <c r="F667" s="8">
        <v>3</v>
      </c>
      <c r="G667" s="8">
        <v>5</v>
      </c>
      <c r="H667" s="8">
        <v>4</v>
      </c>
    </row>
    <row r="668" spans="1:8" ht="15.75" thickBot="1" x14ac:dyDescent="0.3">
      <c r="A668" s="8" t="s">
        <v>1190</v>
      </c>
      <c r="B668" s="5">
        <v>667</v>
      </c>
      <c r="C668" s="6" t="s">
        <v>184</v>
      </c>
      <c r="D668" s="8">
        <v>4</v>
      </c>
      <c r="E668" s="8">
        <v>5</v>
      </c>
      <c r="F668" s="8">
        <v>1</v>
      </c>
      <c r="G668" s="8">
        <v>2</v>
      </c>
      <c r="H668" s="8">
        <v>3</v>
      </c>
    </row>
    <row r="669" spans="1:8" ht="15.75" thickBot="1" x14ac:dyDescent="0.3">
      <c r="A669" s="8" t="s">
        <v>1191</v>
      </c>
      <c r="B669" s="5">
        <v>668</v>
      </c>
      <c r="C669" s="6" t="s">
        <v>186</v>
      </c>
      <c r="D669" s="8">
        <v>4</v>
      </c>
      <c r="E669" s="8">
        <v>3</v>
      </c>
      <c r="F669" s="8">
        <v>3</v>
      </c>
      <c r="G669" s="8">
        <v>2</v>
      </c>
      <c r="H669" s="8">
        <v>3</v>
      </c>
    </row>
    <row r="670" spans="1:8" ht="15.75" thickBot="1" x14ac:dyDescent="0.3">
      <c r="A670" s="8" t="s">
        <v>1192</v>
      </c>
      <c r="B670" s="5">
        <v>669</v>
      </c>
      <c r="C670" s="6" t="s">
        <v>188</v>
      </c>
      <c r="D670" s="8">
        <v>5</v>
      </c>
      <c r="E670" s="8">
        <v>5</v>
      </c>
      <c r="F670" s="8">
        <v>5</v>
      </c>
      <c r="G670" s="8">
        <v>5</v>
      </c>
      <c r="H670" s="8">
        <v>5</v>
      </c>
    </row>
    <row r="671" spans="1:8" ht="15.75" thickBot="1" x14ac:dyDescent="0.3">
      <c r="A671" s="8" t="s">
        <v>1193</v>
      </c>
      <c r="B671" s="5">
        <v>670</v>
      </c>
      <c r="C671" s="6" t="s">
        <v>190</v>
      </c>
      <c r="D671" s="8">
        <v>3</v>
      </c>
      <c r="E671" s="8">
        <v>3</v>
      </c>
      <c r="F671" s="8">
        <v>5</v>
      </c>
      <c r="G671" s="8">
        <v>2</v>
      </c>
      <c r="H671" s="8">
        <v>3.25</v>
      </c>
    </row>
    <row r="672" spans="1:8" ht="15.75" thickBot="1" x14ac:dyDescent="0.3">
      <c r="A672" s="8" t="s">
        <v>1194</v>
      </c>
      <c r="B672" s="5">
        <v>671</v>
      </c>
      <c r="C672" s="6" t="s">
        <v>192</v>
      </c>
      <c r="D672" s="8">
        <v>5</v>
      </c>
      <c r="E672" s="8">
        <v>1</v>
      </c>
      <c r="F672" s="8">
        <v>5</v>
      </c>
      <c r="G672" s="8">
        <v>2</v>
      </c>
      <c r="H672" s="8">
        <v>3.25</v>
      </c>
    </row>
    <row r="673" spans="1:8" ht="15.75" thickBot="1" x14ac:dyDescent="0.3">
      <c r="A673" s="8" t="s">
        <v>1195</v>
      </c>
      <c r="B673" s="5">
        <v>672</v>
      </c>
      <c r="C673" s="6" t="s">
        <v>194</v>
      </c>
      <c r="D673" s="8">
        <v>3</v>
      </c>
      <c r="E673" s="8">
        <v>4</v>
      </c>
      <c r="F673" s="8">
        <v>5</v>
      </c>
      <c r="G673" s="8">
        <v>5</v>
      </c>
      <c r="H673" s="8">
        <v>4.25</v>
      </c>
    </row>
    <row r="674" spans="1:8" ht="15.75" thickBot="1" x14ac:dyDescent="0.3">
      <c r="A674" s="8" t="s">
        <v>1196</v>
      </c>
      <c r="B674" s="5">
        <v>673</v>
      </c>
      <c r="C674" s="6" t="s">
        <v>196</v>
      </c>
      <c r="D674" s="8">
        <v>3</v>
      </c>
      <c r="E674" s="8">
        <v>2</v>
      </c>
      <c r="F674" s="8">
        <v>5</v>
      </c>
      <c r="G674" s="8">
        <v>4</v>
      </c>
      <c r="H674" s="8">
        <v>3.5</v>
      </c>
    </row>
    <row r="675" spans="1:8" ht="15.75" thickBot="1" x14ac:dyDescent="0.3">
      <c r="A675" s="8" t="s">
        <v>1197</v>
      </c>
      <c r="B675" s="5">
        <v>674</v>
      </c>
      <c r="C675" s="6" t="s">
        <v>198</v>
      </c>
      <c r="D675" s="8">
        <v>1</v>
      </c>
      <c r="E675" s="8">
        <v>2</v>
      </c>
      <c r="F675" s="8">
        <v>4</v>
      </c>
      <c r="G675" s="8">
        <v>4</v>
      </c>
      <c r="H675" s="8">
        <v>2.75</v>
      </c>
    </row>
    <row r="676" spans="1:8" ht="15.75" thickBot="1" x14ac:dyDescent="0.3">
      <c r="A676" s="8" t="s">
        <v>1198</v>
      </c>
      <c r="B676" s="5">
        <v>675</v>
      </c>
      <c r="C676" s="6" t="s">
        <v>200</v>
      </c>
      <c r="D676" s="8">
        <v>1</v>
      </c>
      <c r="E676" s="8">
        <v>5</v>
      </c>
      <c r="F676" s="8">
        <v>1</v>
      </c>
      <c r="G676" s="8">
        <v>5</v>
      </c>
      <c r="H676" s="8">
        <v>3</v>
      </c>
    </row>
    <row r="677" spans="1:8" ht="15.75" thickBot="1" x14ac:dyDescent="0.3">
      <c r="A677" s="8" t="s">
        <v>1199</v>
      </c>
      <c r="B677" s="5">
        <v>676</v>
      </c>
      <c r="C677" s="6" t="s">
        <v>202</v>
      </c>
      <c r="D677" s="8">
        <v>5</v>
      </c>
      <c r="E677" s="8">
        <v>4</v>
      </c>
      <c r="F677" s="8">
        <v>5</v>
      </c>
      <c r="G677" s="8">
        <v>5</v>
      </c>
      <c r="H677" s="8">
        <v>4.75</v>
      </c>
    </row>
    <row r="678" spans="1:8" ht="15.75" thickBot="1" x14ac:dyDescent="0.3">
      <c r="A678" s="8" t="s">
        <v>1200</v>
      </c>
      <c r="B678" s="5">
        <v>677</v>
      </c>
      <c r="C678" s="6" t="s">
        <v>204</v>
      </c>
      <c r="D678" s="8">
        <v>1</v>
      </c>
      <c r="E678" s="8">
        <v>3</v>
      </c>
      <c r="F678" s="8">
        <v>2</v>
      </c>
      <c r="G678" s="8">
        <v>3</v>
      </c>
      <c r="H678" s="8">
        <v>2.25</v>
      </c>
    </row>
    <row r="679" spans="1:8" ht="15.75" thickBot="1" x14ac:dyDescent="0.3">
      <c r="A679" s="8" t="s">
        <v>1201</v>
      </c>
      <c r="B679" s="5">
        <v>678</v>
      </c>
      <c r="C679" s="6" t="s">
        <v>206</v>
      </c>
      <c r="D679" s="8">
        <v>1</v>
      </c>
      <c r="E679" s="8">
        <v>3</v>
      </c>
      <c r="F679" s="8">
        <v>1</v>
      </c>
      <c r="G679" s="8">
        <v>4</v>
      </c>
      <c r="H679" s="8">
        <v>2.25</v>
      </c>
    </row>
    <row r="680" spans="1:8" ht="15.75" thickBot="1" x14ac:dyDescent="0.3">
      <c r="A680" s="8" t="s">
        <v>1202</v>
      </c>
      <c r="B680" s="5">
        <v>679</v>
      </c>
      <c r="C680" s="6" t="s">
        <v>208</v>
      </c>
      <c r="D680" s="8">
        <v>1</v>
      </c>
      <c r="E680" s="8">
        <v>2</v>
      </c>
      <c r="F680" s="8">
        <v>4</v>
      </c>
      <c r="G680" s="8">
        <v>2</v>
      </c>
      <c r="H680" s="8">
        <v>2.25</v>
      </c>
    </row>
    <row r="681" spans="1:8" ht="15.75" thickBot="1" x14ac:dyDescent="0.3">
      <c r="A681" s="8" t="s">
        <v>1203</v>
      </c>
      <c r="B681" s="5">
        <v>680</v>
      </c>
      <c r="C681" s="6" t="s">
        <v>210</v>
      </c>
      <c r="D681" s="8">
        <v>3</v>
      </c>
      <c r="E681" s="8">
        <v>3</v>
      </c>
      <c r="F681" s="8">
        <v>3</v>
      </c>
      <c r="G681" s="8">
        <v>3</v>
      </c>
      <c r="H681" s="8">
        <v>3</v>
      </c>
    </row>
    <row r="682" spans="1:8" ht="15.75" thickBot="1" x14ac:dyDescent="0.3">
      <c r="A682" s="8" t="s">
        <v>1204</v>
      </c>
      <c r="B682" s="5">
        <v>681</v>
      </c>
      <c r="C682" s="6" t="s">
        <v>212</v>
      </c>
      <c r="D682" s="8">
        <v>1</v>
      </c>
      <c r="E682" s="8">
        <v>1</v>
      </c>
      <c r="F682" s="8">
        <v>4</v>
      </c>
      <c r="G682" s="8">
        <v>1</v>
      </c>
      <c r="H682" s="8">
        <v>1.75</v>
      </c>
    </row>
    <row r="683" spans="1:8" ht="15.75" thickBot="1" x14ac:dyDescent="0.3">
      <c r="A683" s="8" t="s">
        <v>1205</v>
      </c>
      <c r="B683" s="5">
        <v>682</v>
      </c>
      <c r="C683" s="6" t="s">
        <v>214</v>
      </c>
      <c r="D683" s="8">
        <v>1</v>
      </c>
      <c r="E683" s="8">
        <v>1</v>
      </c>
      <c r="F683" s="8">
        <v>3</v>
      </c>
      <c r="G683" s="8">
        <v>4</v>
      </c>
      <c r="H683" s="8">
        <v>2.25</v>
      </c>
    </row>
    <row r="684" spans="1:8" ht="15.75" thickBot="1" x14ac:dyDescent="0.3">
      <c r="A684" s="8" t="s">
        <v>1206</v>
      </c>
      <c r="B684" s="5">
        <v>683</v>
      </c>
      <c r="C684" s="6" t="s">
        <v>216</v>
      </c>
      <c r="D684" s="8">
        <v>2</v>
      </c>
      <c r="E684" s="8">
        <v>1</v>
      </c>
      <c r="F684" s="8">
        <v>4</v>
      </c>
      <c r="G684" s="8">
        <v>2</v>
      </c>
      <c r="H684" s="8">
        <v>2.25</v>
      </c>
    </row>
    <row r="685" spans="1:8" ht="15.75" thickBot="1" x14ac:dyDescent="0.3">
      <c r="A685" s="8" t="s">
        <v>1207</v>
      </c>
      <c r="B685" s="5">
        <v>684</v>
      </c>
      <c r="C685" s="6" t="s">
        <v>218</v>
      </c>
      <c r="D685" s="8">
        <v>5</v>
      </c>
      <c r="E685" s="8">
        <v>4</v>
      </c>
      <c r="F685" s="8">
        <v>4</v>
      </c>
      <c r="G685" s="8">
        <v>2</v>
      </c>
      <c r="H685" s="8">
        <v>3.75</v>
      </c>
    </row>
    <row r="686" spans="1:8" ht="15.75" thickBot="1" x14ac:dyDescent="0.3">
      <c r="A686" s="8" t="s">
        <v>1208</v>
      </c>
      <c r="B686" s="5">
        <v>685</v>
      </c>
      <c r="C686" s="6" t="s">
        <v>220</v>
      </c>
      <c r="D686" s="8">
        <v>5</v>
      </c>
      <c r="E686" s="8">
        <v>2</v>
      </c>
      <c r="F686" s="8">
        <v>2</v>
      </c>
      <c r="G686" s="8">
        <v>3</v>
      </c>
      <c r="H686" s="8">
        <v>3</v>
      </c>
    </row>
    <row r="687" spans="1:8" ht="15.75" thickBot="1" x14ac:dyDescent="0.3">
      <c r="A687" s="8" t="s">
        <v>1209</v>
      </c>
      <c r="B687" s="5">
        <v>686</v>
      </c>
      <c r="C687" s="6" t="s">
        <v>222</v>
      </c>
      <c r="D687" s="8">
        <v>4</v>
      </c>
      <c r="E687" s="8">
        <v>1</v>
      </c>
      <c r="F687" s="8">
        <v>4</v>
      </c>
      <c r="G687" s="8">
        <v>4</v>
      </c>
      <c r="H687" s="8">
        <v>3.25</v>
      </c>
    </row>
    <row r="688" spans="1:8" ht="15.75" thickBot="1" x14ac:dyDescent="0.3">
      <c r="A688" s="8" t="s">
        <v>1210</v>
      </c>
      <c r="B688" s="5">
        <v>687</v>
      </c>
      <c r="C688" s="6" t="s">
        <v>224</v>
      </c>
      <c r="D688" s="8">
        <v>4</v>
      </c>
      <c r="E688" s="8">
        <v>3</v>
      </c>
      <c r="F688" s="8">
        <v>5</v>
      </c>
      <c r="G688" s="8">
        <v>1</v>
      </c>
      <c r="H688" s="8">
        <v>3.25</v>
      </c>
    </row>
    <row r="689" spans="1:8" ht="15.75" thickBot="1" x14ac:dyDescent="0.3">
      <c r="A689" s="8" t="s">
        <v>1211</v>
      </c>
      <c r="B689" s="5">
        <v>688</v>
      </c>
      <c r="C689" s="6" t="s">
        <v>226</v>
      </c>
      <c r="D689" s="8">
        <v>4</v>
      </c>
      <c r="E689" s="8">
        <v>4</v>
      </c>
      <c r="F689" s="8">
        <v>1</v>
      </c>
      <c r="G689" s="8">
        <v>2</v>
      </c>
      <c r="H689" s="8">
        <v>2.75</v>
      </c>
    </row>
    <row r="690" spans="1:8" ht="15.75" thickBot="1" x14ac:dyDescent="0.3">
      <c r="A690" s="8" t="s">
        <v>1212</v>
      </c>
      <c r="B690" s="5">
        <v>689</v>
      </c>
      <c r="C690" s="6" t="s">
        <v>228</v>
      </c>
      <c r="D690" s="8">
        <v>2</v>
      </c>
      <c r="E690" s="8">
        <v>5</v>
      </c>
      <c r="F690" s="8">
        <v>5</v>
      </c>
      <c r="G690" s="8">
        <v>3</v>
      </c>
      <c r="H690" s="8">
        <v>3.75</v>
      </c>
    </row>
    <row r="691" spans="1:8" ht="15.75" thickBot="1" x14ac:dyDescent="0.3">
      <c r="A691" s="8" t="s">
        <v>1213</v>
      </c>
      <c r="B691" s="5">
        <v>690</v>
      </c>
      <c r="C691" s="6" t="s">
        <v>230</v>
      </c>
      <c r="D691" s="8">
        <v>2</v>
      </c>
      <c r="E691" s="8">
        <v>5</v>
      </c>
      <c r="F691" s="8">
        <v>4</v>
      </c>
      <c r="G691" s="8">
        <v>2</v>
      </c>
      <c r="H691" s="8">
        <v>3.25</v>
      </c>
    </row>
    <row r="692" spans="1:8" ht="15.75" thickBot="1" x14ac:dyDescent="0.3">
      <c r="A692" s="8" t="s">
        <v>1214</v>
      </c>
      <c r="B692" s="5">
        <v>691</v>
      </c>
      <c r="C692" s="6" t="s">
        <v>232</v>
      </c>
      <c r="D692" s="8">
        <v>5</v>
      </c>
      <c r="E692" s="8">
        <v>3</v>
      </c>
      <c r="F692" s="8">
        <v>2</v>
      </c>
      <c r="G692" s="8">
        <v>2</v>
      </c>
      <c r="H692" s="8">
        <v>3</v>
      </c>
    </row>
    <row r="693" spans="1:8" ht="15.75" thickBot="1" x14ac:dyDescent="0.3">
      <c r="A693" s="8" t="s">
        <v>1215</v>
      </c>
      <c r="B693" s="5">
        <v>692</v>
      </c>
      <c r="C693" s="6" t="s">
        <v>234</v>
      </c>
      <c r="D693" s="8">
        <v>2</v>
      </c>
      <c r="E693" s="8">
        <v>3</v>
      </c>
      <c r="F693" s="8">
        <v>4</v>
      </c>
      <c r="G693" s="8">
        <v>3</v>
      </c>
      <c r="H693" s="8">
        <v>3</v>
      </c>
    </row>
    <row r="694" spans="1:8" ht="15.75" thickBot="1" x14ac:dyDescent="0.3">
      <c r="A694" s="8" t="s">
        <v>1216</v>
      </c>
      <c r="B694" s="5">
        <v>693</v>
      </c>
      <c r="C694" s="6" t="s">
        <v>14</v>
      </c>
      <c r="D694" s="8">
        <v>2</v>
      </c>
      <c r="E694" s="8">
        <v>3</v>
      </c>
      <c r="F694" s="8">
        <v>3</v>
      </c>
      <c r="G694" s="8">
        <v>5</v>
      </c>
      <c r="H694" s="8">
        <v>3.25</v>
      </c>
    </row>
    <row r="695" spans="1:8" ht="15.75" thickBot="1" x14ac:dyDescent="0.3">
      <c r="A695" s="8" t="s">
        <v>1217</v>
      </c>
      <c r="B695" s="5">
        <v>694</v>
      </c>
      <c r="C695" s="6" t="s">
        <v>19</v>
      </c>
      <c r="D695" s="8">
        <v>2</v>
      </c>
      <c r="E695" s="8">
        <v>1</v>
      </c>
      <c r="F695" s="8">
        <v>2</v>
      </c>
      <c r="G695" s="8">
        <v>5</v>
      </c>
      <c r="H695" s="8">
        <v>2.5</v>
      </c>
    </row>
    <row r="696" spans="1:8" ht="15.75" thickBot="1" x14ac:dyDescent="0.3">
      <c r="A696" s="8" t="s">
        <v>1218</v>
      </c>
      <c r="B696" s="5">
        <v>695</v>
      </c>
      <c r="C696" s="6" t="s">
        <v>24</v>
      </c>
      <c r="D696" s="8">
        <v>2</v>
      </c>
      <c r="E696" s="8">
        <v>2</v>
      </c>
      <c r="F696" s="8">
        <v>5</v>
      </c>
      <c r="G696" s="8">
        <v>4</v>
      </c>
      <c r="H696" s="8">
        <v>3.25</v>
      </c>
    </row>
    <row r="697" spans="1:8" ht="15.75" thickBot="1" x14ac:dyDescent="0.3">
      <c r="A697" s="8" t="s">
        <v>1219</v>
      </c>
      <c r="B697" s="5">
        <v>696</v>
      </c>
      <c r="C697" s="6" t="s">
        <v>29</v>
      </c>
      <c r="D697" s="8">
        <v>1</v>
      </c>
      <c r="E697" s="8">
        <v>5</v>
      </c>
      <c r="F697" s="8">
        <v>5</v>
      </c>
      <c r="G697" s="8">
        <v>4</v>
      </c>
      <c r="H697" s="8">
        <v>3.75</v>
      </c>
    </row>
    <row r="698" spans="1:8" ht="15.75" thickBot="1" x14ac:dyDescent="0.3">
      <c r="A698" s="8" t="s">
        <v>1220</v>
      </c>
      <c r="B698" s="5">
        <v>697</v>
      </c>
      <c r="C698" s="6" t="s">
        <v>32</v>
      </c>
      <c r="D698" s="8">
        <v>3</v>
      </c>
      <c r="E698" s="8">
        <v>4</v>
      </c>
      <c r="F698" s="8">
        <v>1</v>
      </c>
      <c r="G698" s="8">
        <v>1</v>
      </c>
      <c r="H698" s="8">
        <v>2.25</v>
      </c>
    </row>
    <row r="699" spans="1:8" ht="15.75" thickBot="1" x14ac:dyDescent="0.3">
      <c r="A699" s="8" t="s">
        <v>1221</v>
      </c>
      <c r="B699" s="5">
        <v>698</v>
      </c>
      <c r="C699" s="6" t="s">
        <v>36</v>
      </c>
      <c r="D699" s="8">
        <v>3</v>
      </c>
      <c r="E699" s="8">
        <v>4</v>
      </c>
      <c r="F699" s="8">
        <v>4</v>
      </c>
      <c r="G699" s="8">
        <v>4</v>
      </c>
      <c r="H699" s="8">
        <v>3.75</v>
      </c>
    </row>
    <row r="700" spans="1:8" ht="15.75" thickBot="1" x14ac:dyDescent="0.3">
      <c r="A700" s="8" t="s">
        <v>1222</v>
      </c>
      <c r="B700" s="5">
        <v>699</v>
      </c>
      <c r="C700" s="6" t="s">
        <v>38</v>
      </c>
      <c r="D700" s="8">
        <v>2</v>
      </c>
      <c r="E700" s="8">
        <v>3</v>
      </c>
      <c r="F700" s="8">
        <v>2</v>
      </c>
      <c r="G700" s="8">
        <v>1</v>
      </c>
      <c r="H700" s="8">
        <v>2</v>
      </c>
    </row>
    <row r="701" spans="1:8" ht="15.75" thickBot="1" x14ac:dyDescent="0.3">
      <c r="A701" s="8" t="s">
        <v>1223</v>
      </c>
      <c r="B701" s="5">
        <v>700</v>
      </c>
      <c r="C701" s="6" t="s">
        <v>41</v>
      </c>
      <c r="D701" s="8">
        <v>4</v>
      </c>
      <c r="E701" s="8">
        <v>2</v>
      </c>
      <c r="F701" s="8">
        <v>4</v>
      </c>
      <c r="G701" s="8">
        <v>2</v>
      </c>
      <c r="H701" s="8">
        <v>3</v>
      </c>
    </row>
    <row r="702" spans="1:8" ht="15.75" thickBot="1" x14ac:dyDescent="0.3">
      <c r="A702" s="8" t="s">
        <v>1224</v>
      </c>
      <c r="B702" s="5">
        <v>701</v>
      </c>
      <c r="C702" s="6" t="s">
        <v>43</v>
      </c>
      <c r="D702" s="8">
        <v>3</v>
      </c>
      <c r="E702" s="8">
        <v>4</v>
      </c>
      <c r="F702" s="8">
        <v>1</v>
      </c>
      <c r="G702" s="8">
        <v>3</v>
      </c>
      <c r="H702" s="8">
        <v>2.75</v>
      </c>
    </row>
    <row r="703" spans="1:8" ht="15.75" thickBot="1" x14ac:dyDescent="0.3">
      <c r="A703" s="8" t="s">
        <v>1225</v>
      </c>
      <c r="B703" s="5">
        <v>702</v>
      </c>
      <c r="C703" s="6" t="s">
        <v>46</v>
      </c>
      <c r="D703" s="8">
        <v>5</v>
      </c>
      <c r="E703" s="8">
        <v>4</v>
      </c>
      <c r="F703" s="8">
        <v>3</v>
      </c>
      <c r="G703" s="8">
        <v>1</v>
      </c>
      <c r="H703" s="8">
        <v>3.25</v>
      </c>
    </row>
    <row r="704" spans="1:8" ht="15.75" thickBot="1" x14ac:dyDescent="0.3">
      <c r="A704" s="8" t="s">
        <v>1226</v>
      </c>
      <c r="B704" s="5">
        <v>703</v>
      </c>
      <c r="C704" s="6" t="s">
        <v>48</v>
      </c>
      <c r="D704" s="8">
        <v>5</v>
      </c>
      <c r="E704" s="8">
        <v>5</v>
      </c>
      <c r="F704" s="8">
        <v>4</v>
      </c>
      <c r="G704" s="8">
        <v>1</v>
      </c>
      <c r="H704" s="8">
        <v>3.75</v>
      </c>
    </row>
    <row r="705" spans="1:8" ht="15.75" thickBot="1" x14ac:dyDescent="0.3">
      <c r="A705" s="8" t="s">
        <v>1227</v>
      </c>
      <c r="B705" s="5">
        <v>704</v>
      </c>
      <c r="C705" s="6" t="s">
        <v>50</v>
      </c>
      <c r="D705" s="8">
        <v>2</v>
      </c>
      <c r="E705" s="8">
        <v>5</v>
      </c>
      <c r="F705" s="8">
        <v>3</v>
      </c>
      <c r="G705" s="8">
        <v>3</v>
      </c>
      <c r="H705" s="8">
        <v>3.25</v>
      </c>
    </row>
    <row r="706" spans="1:8" ht="15.75" thickBot="1" x14ac:dyDescent="0.3">
      <c r="A706" s="8" t="s">
        <v>1228</v>
      </c>
      <c r="B706" s="5">
        <v>705</v>
      </c>
      <c r="C706" s="6" t="s">
        <v>53</v>
      </c>
      <c r="D706" s="8">
        <v>2</v>
      </c>
      <c r="E706" s="8">
        <v>4</v>
      </c>
      <c r="F706" s="8">
        <v>1</v>
      </c>
      <c r="G706" s="8">
        <v>5</v>
      </c>
      <c r="H706" s="8">
        <v>3</v>
      </c>
    </row>
    <row r="707" spans="1:8" ht="15.75" thickBot="1" x14ac:dyDescent="0.3">
      <c r="A707" s="8" t="s">
        <v>1229</v>
      </c>
      <c r="B707" s="5">
        <v>706</v>
      </c>
      <c r="C707" s="6" t="s">
        <v>57</v>
      </c>
      <c r="D707" s="8">
        <v>4</v>
      </c>
      <c r="E707" s="8">
        <v>3</v>
      </c>
      <c r="F707" s="8">
        <v>2</v>
      </c>
      <c r="G707" s="8">
        <v>1</v>
      </c>
      <c r="H707" s="8">
        <v>2.5</v>
      </c>
    </row>
    <row r="708" spans="1:8" ht="15.75" thickBot="1" x14ac:dyDescent="0.3">
      <c r="A708" s="8" t="s">
        <v>1230</v>
      </c>
      <c r="B708" s="5">
        <v>707</v>
      </c>
      <c r="C708" s="6" t="s">
        <v>60</v>
      </c>
      <c r="D708" s="8">
        <v>2</v>
      </c>
      <c r="E708" s="8">
        <v>2</v>
      </c>
      <c r="F708" s="8">
        <v>5</v>
      </c>
      <c r="G708" s="8">
        <v>4</v>
      </c>
      <c r="H708" s="8">
        <v>3.25</v>
      </c>
    </row>
    <row r="709" spans="1:8" ht="15.75" thickBot="1" x14ac:dyDescent="0.3">
      <c r="A709" s="8" t="s">
        <v>1231</v>
      </c>
      <c r="B709" s="5">
        <v>708</v>
      </c>
      <c r="C709" s="6" t="s">
        <v>64</v>
      </c>
      <c r="D709" s="8">
        <v>3</v>
      </c>
      <c r="E709" s="8">
        <v>3</v>
      </c>
      <c r="F709" s="8">
        <v>3</v>
      </c>
      <c r="G709" s="8">
        <v>2</v>
      </c>
      <c r="H709" s="8">
        <v>2.75</v>
      </c>
    </row>
    <row r="710" spans="1:8" ht="15.75" thickBot="1" x14ac:dyDescent="0.3">
      <c r="A710" s="8" t="s">
        <v>1232</v>
      </c>
      <c r="B710" s="5">
        <v>709</v>
      </c>
      <c r="C710" s="6" t="s">
        <v>67</v>
      </c>
      <c r="D710" s="8">
        <v>5</v>
      </c>
      <c r="E710" s="8">
        <v>3</v>
      </c>
      <c r="F710" s="8">
        <v>2</v>
      </c>
      <c r="G710" s="8">
        <v>3</v>
      </c>
      <c r="H710" s="8">
        <v>3.25</v>
      </c>
    </row>
    <row r="711" spans="1:8" ht="15.75" thickBot="1" x14ac:dyDescent="0.3">
      <c r="A711" s="8" t="s">
        <v>1233</v>
      </c>
      <c r="B711" s="5">
        <v>710</v>
      </c>
      <c r="C711" s="6" t="s">
        <v>69</v>
      </c>
      <c r="D711" s="8">
        <v>3</v>
      </c>
      <c r="E711" s="8">
        <v>1</v>
      </c>
      <c r="F711" s="8">
        <v>4</v>
      </c>
      <c r="G711" s="8">
        <v>1</v>
      </c>
      <c r="H711" s="8">
        <v>2.25</v>
      </c>
    </row>
    <row r="712" spans="1:8" ht="15.75" thickBot="1" x14ac:dyDescent="0.3">
      <c r="A712" s="8" t="s">
        <v>1234</v>
      </c>
      <c r="B712" s="5">
        <v>711</v>
      </c>
      <c r="C712" s="6" t="s">
        <v>71</v>
      </c>
      <c r="D712" s="8">
        <v>5</v>
      </c>
      <c r="E712" s="8">
        <v>3</v>
      </c>
      <c r="F712" s="8">
        <v>3</v>
      </c>
      <c r="G712" s="8">
        <v>2</v>
      </c>
      <c r="H712" s="8">
        <v>3.25</v>
      </c>
    </row>
    <row r="713" spans="1:8" ht="15.75" thickBot="1" x14ac:dyDescent="0.3">
      <c r="A713" s="8" t="s">
        <v>1235</v>
      </c>
      <c r="B713" s="5">
        <v>712</v>
      </c>
      <c r="C713" s="6" t="s">
        <v>73</v>
      </c>
      <c r="D713" s="8">
        <v>4</v>
      </c>
      <c r="E713" s="8">
        <v>4</v>
      </c>
      <c r="F713" s="8">
        <v>1</v>
      </c>
      <c r="G713" s="8">
        <v>5</v>
      </c>
      <c r="H713" s="8">
        <v>3.5</v>
      </c>
    </row>
    <row r="714" spans="1:8" ht="15.75" thickBot="1" x14ac:dyDescent="0.3">
      <c r="A714" s="8" t="s">
        <v>1236</v>
      </c>
      <c r="B714" s="5">
        <v>713</v>
      </c>
      <c r="C714" s="6" t="s">
        <v>75</v>
      </c>
      <c r="D714" s="8">
        <v>4</v>
      </c>
      <c r="E714" s="8">
        <v>3</v>
      </c>
      <c r="F714" s="8">
        <v>1</v>
      </c>
      <c r="G714" s="8">
        <v>1</v>
      </c>
      <c r="H714" s="8">
        <v>2.25</v>
      </c>
    </row>
    <row r="715" spans="1:8" ht="15.75" thickBot="1" x14ac:dyDescent="0.3">
      <c r="A715" s="8" t="s">
        <v>1237</v>
      </c>
      <c r="B715" s="5">
        <v>714</v>
      </c>
      <c r="C715" s="6" t="s">
        <v>77</v>
      </c>
      <c r="D715" s="8">
        <v>4</v>
      </c>
      <c r="E715" s="8">
        <v>3</v>
      </c>
      <c r="F715" s="8">
        <v>4</v>
      </c>
      <c r="G715" s="8">
        <v>3</v>
      </c>
      <c r="H715" s="8">
        <v>3.5</v>
      </c>
    </row>
    <row r="716" spans="1:8" ht="15.75" thickBot="1" x14ac:dyDescent="0.3">
      <c r="A716" s="8" t="s">
        <v>1238</v>
      </c>
      <c r="B716" s="5">
        <v>715</v>
      </c>
      <c r="C716" s="6" t="s">
        <v>81</v>
      </c>
      <c r="D716" s="8">
        <v>5</v>
      </c>
      <c r="E716" s="8">
        <v>2</v>
      </c>
      <c r="F716" s="8">
        <v>5</v>
      </c>
      <c r="G716" s="8">
        <v>3</v>
      </c>
      <c r="H716" s="8">
        <v>3.75</v>
      </c>
    </row>
    <row r="717" spans="1:8" ht="15.75" thickBot="1" x14ac:dyDescent="0.3">
      <c r="A717" s="8" t="s">
        <v>1239</v>
      </c>
      <c r="B717" s="5">
        <v>716</v>
      </c>
      <c r="C717" s="6" t="s">
        <v>83</v>
      </c>
      <c r="D717" s="8">
        <v>2</v>
      </c>
      <c r="E717" s="8">
        <v>2</v>
      </c>
      <c r="F717" s="8">
        <v>1</v>
      </c>
      <c r="G717" s="8">
        <v>2</v>
      </c>
      <c r="H717" s="8">
        <v>1.75</v>
      </c>
    </row>
    <row r="718" spans="1:8" ht="15.75" thickBot="1" x14ac:dyDescent="0.3">
      <c r="A718" s="8" t="s">
        <v>1240</v>
      </c>
      <c r="B718" s="5">
        <v>717</v>
      </c>
      <c r="C718" s="6" t="s">
        <v>85</v>
      </c>
      <c r="D718" s="8">
        <v>2</v>
      </c>
      <c r="E718" s="8">
        <v>1</v>
      </c>
      <c r="F718" s="8">
        <v>4</v>
      </c>
      <c r="G718" s="8">
        <v>2</v>
      </c>
      <c r="H718" s="8">
        <v>2.25</v>
      </c>
    </row>
    <row r="719" spans="1:8" ht="15.75" thickBot="1" x14ac:dyDescent="0.3">
      <c r="A719" s="8" t="s">
        <v>1241</v>
      </c>
      <c r="B719" s="5">
        <v>718</v>
      </c>
      <c r="C719" s="6" t="s">
        <v>87</v>
      </c>
      <c r="D719" s="8">
        <v>4</v>
      </c>
      <c r="E719" s="8">
        <v>1</v>
      </c>
      <c r="F719" s="8">
        <v>2</v>
      </c>
      <c r="G719" s="8">
        <v>2</v>
      </c>
      <c r="H719" s="8">
        <v>2.25</v>
      </c>
    </row>
    <row r="720" spans="1:8" ht="15.75" thickBot="1" x14ac:dyDescent="0.3">
      <c r="A720" s="8" t="s">
        <v>1242</v>
      </c>
      <c r="B720" s="5">
        <v>719</v>
      </c>
      <c r="C720" s="6" t="s">
        <v>89</v>
      </c>
      <c r="D720" s="8">
        <v>1</v>
      </c>
      <c r="E720" s="8">
        <v>2</v>
      </c>
      <c r="F720" s="8">
        <v>4</v>
      </c>
      <c r="G720" s="8">
        <v>3</v>
      </c>
      <c r="H720" s="8">
        <v>2.5</v>
      </c>
    </row>
    <row r="721" spans="1:8" ht="15.75" thickBot="1" x14ac:dyDescent="0.3">
      <c r="A721" s="8" t="s">
        <v>1243</v>
      </c>
      <c r="B721" s="5">
        <v>720</v>
      </c>
      <c r="C721" s="6" t="s">
        <v>92</v>
      </c>
      <c r="D721" s="8">
        <v>2</v>
      </c>
      <c r="E721" s="8">
        <v>1</v>
      </c>
      <c r="F721" s="8">
        <v>3</v>
      </c>
      <c r="G721" s="8">
        <v>3</v>
      </c>
      <c r="H721" s="8">
        <v>2.25</v>
      </c>
    </row>
    <row r="722" spans="1:8" ht="15.75" thickBot="1" x14ac:dyDescent="0.3">
      <c r="A722" s="8" t="s">
        <v>1244</v>
      </c>
      <c r="B722" s="5">
        <v>721</v>
      </c>
      <c r="C722" s="6" t="s">
        <v>94</v>
      </c>
      <c r="D722" s="8">
        <v>4</v>
      </c>
      <c r="E722" s="8">
        <v>3</v>
      </c>
      <c r="F722" s="8">
        <v>4</v>
      </c>
      <c r="G722" s="8">
        <v>2</v>
      </c>
      <c r="H722" s="8">
        <v>3.25</v>
      </c>
    </row>
    <row r="723" spans="1:8" ht="15.75" thickBot="1" x14ac:dyDescent="0.3">
      <c r="A723" s="8" t="s">
        <v>1245</v>
      </c>
      <c r="B723" s="5">
        <v>722</v>
      </c>
      <c r="C723" s="6" t="s">
        <v>99</v>
      </c>
      <c r="D723" s="8">
        <v>5</v>
      </c>
      <c r="E723" s="8">
        <v>5</v>
      </c>
      <c r="F723" s="8">
        <v>3</v>
      </c>
      <c r="G723" s="8">
        <v>1</v>
      </c>
      <c r="H723" s="8">
        <v>3.5</v>
      </c>
    </row>
    <row r="724" spans="1:8" ht="15.75" thickBot="1" x14ac:dyDescent="0.3">
      <c r="A724" s="8" t="s">
        <v>1246</v>
      </c>
      <c r="B724" s="5">
        <v>723</v>
      </c>
      <c r="C724" s="6" t="s">
        <v>101</v>
      </c>
      <c r="D724" s="8">
        <v>1</v>
      </c>
      <c r="E724" s="8">
        <v>2</v>
      </c>
      <c r="F724" s="8">
        <v>4</v>
      </c>
      <c r="G724" s="8">
        <v>3</v>
      </c>
      <c r="H724" s="8">
        <v>2.5</v>
      </c>
    </row>
    <row r="725" spans="1:8" ht="15.75" thickBot="1" x14ac:dyDescent="0.3">
      <c r="A725" s="8" t="s">
        <v>1247</v>
      </c>
      <c r="B725" s="5">
        <v>724</v>
      </c>
      <c r="C725" s="6" t="s">
        <v>103</v>
      </c>
      <c r="D725" s="8">
        <v>5</v>
      </c>
      <c r="E725" s="8">
        <v>5</v>
      </c>
      <c r="F725" s="8">
        <v>5</v>
      </c>
      <c r="G725" s="8">
        <v>5</v>
      </c>
      <c r="H725" s="8">
        <v>5</v>
      </c>
    </row>
    <row r="726" spans="1:8" ht="15.75" thickBot="1" x14ac:dyDescent="0.3">
      <c r="A726" s="8" t="s">
        <v>1248</v>
      </c>
      <c r="B726" s="5">
        <v>725</v>
      </c>
      <c r="C726" s="6" t="s">
        <v>106</v>
      </c>
      <c r="D726" s="8">
        <v>2</v>
      </c>
      <c r="E726" s="8">
        <v>5</v>
      </c>
      <c r="F726" s="8">
        <v>4</v>
      </c>
      <c r="G726" s="8">
        <v>4</v>
      </c>
      <c r="H726" s="8">
        <v>3.75</v>
      </c>
    </row>
    <row r="727" spans="1:8" ht="15.75" thickBot="1" x14ac:dyDescent="0.3">
      <c r="A727" s="8" t="s">
        <v>1249</v>
      </c>
      <c r="B727" s="5">
        <v>726</v>
      </c>
      <c r="C727" s="6" t="s">
        <v>64</v>
      </c>
      <c r="D727" s="8">
        <v>1</v>
      </c>
      <c r="E727" s="8">
        <v>4</v>
      </c>
      <c r="F727" s="8">
        <v>5</v>
      </c>
      <c r="G727" s="8">
        <v>2</v>
      </c>
      <c r="H727" s="8">
        <v>3</v>
      </c>
    </row>
    <row r="728" spans="1:8" ht="15.75" thickBot="1" x14ac:dyDescent="0.3">
      <c r="A728" s="8" t="s">
        <v>1250</v>
      </c>
      <c r="B728" s="5">
        <v>727</v>
      </c>
      <c r="C728" s="6" t="s">
        <v>110</v>
      </c>
      <c r="D728" s="8">
        <v>4</v>
      </c>
      <c r="E728" s="8">
        <v>3</v>
      </c>
      <c r="F728" s="8">
        <v>1</v>
      </c>
      <c r="G728" s="8">
        <v>2</v>
      </c>
      <c r="H728" s="8">
        <v>2.5</v>
      </c>
    </row>
    <row r="729" spans="1:8" ht="15.75" thickBot="1" x14ac:dyDescent="0.3">
      <c r="A729" s="8" t="s">
        <v>1251</v>
      </c>
      <c r="B729" s="5">
        <v>728</v>
      </c>
      <c r="C729" s="6" t="s">
        <v>112</v>
      </c>
      <c r="D729" s="8">
        <v>3</v>
      </c>
      <c r="E729" s="8">
        <v>1</v>
      </c>
      <c r="F729" s="8">
        <v>4</v>
      </c>
      <c r="G729" s="8">
        <v>4</v>
      </c>
      <c r="H729" s="8">
        <v>3</v>
      </c>
    </row>
    <row r="730" spans="1:8" ht="15.75" thickBot="1" x14ac:dyDescent="0.3">
      <c r="A730" s="8" t="s">
        <v>1252</v>
      </c>
      <c r="B730" s="5">
        <v>729</v>
      </c>
      <c r="C730" s="6" t="s">
        <v>114</v>
      </c>
      <c r="D730" s="8">
        <v>2</v>
      </c>
      <c r="E730" s="8">
        <v>5</v>
      </c>
      <c r="F730" s="8">
        <v>4</v>
      </c>
      <c r="G730" s="8">
        <v>5</v>
      </c>
      <c r="H730" s="8">
        <v>4</v>
      </c>
    </row>
    <row r="731" spans="1:8" ht="15.75" thickBot="1" x14ac:dyDescent="0.3">
      <c r="A731" s="8" t="s">
        <v>1253</v>
      </c>
      <c r="B731" s="5">
        <v>730</v>
      </c>
      <c r="C731" s="6" t="s">
        <v>116</v>
      </c>
      <c r="D731" s="8">
        <v>3</v>
      </c>
      <c r="E731" s="8">
        <v>2</v>
      </c>
      <c r="F731" s="8">
        <v>1</v>
      </c>
      <c r="G731" s="8">
        <v>3</v>
      </c>
      <c r="H731" s="8">
        <v>2.25</v>
      </c>
    </row>
    <row r="732" spans="1:8" ht="15.75" thickBot="1" x14ac:dyDescent="0.3">
      <c r="A732" s="8" t="s">
        <v>1254</v>
      </c>
      <c r="B732" s="5">
        <v>731</v>
      </c>
      <c r="C732" s="6" t="s">
        <v>119</v>
      </c>
      <c r="D732" s="8">
        <v>3</v>
      </c>
      <c r="E732" s="8">
        <v>5</v>
      </c>
      <c r="F732" s="8">
        <v>2</v>
      </c>
      <c r="G732" s="8">
        <v>1</v>
      </c>
      <c r="H732" s="8">
        <v>2.75</v>
      </c>
    </row>
    <row r="733" spans="1:8" ht="15.75" thickBot="1" x14ac:dyDescent="0.3">
      <c r="A733" s="8" t="s">
        <v>1255</v>
      </c>
      <c r="B733" s="5">
        <v>732</v>
      </c>
      <c r="C733" s="6" t="s">
        <v>122</v>
      </c>
      <c r="D733" s="8">
        <v>3</v>
      </c>
      <c r="E733" s="8">
        <v>4</v>
      </c>
      <c r="F733" s="8">
        <v>1</v>
      </c>
      <c r="G733" s="8">
        <v>5</v>
      </c>
      <c r="H733" s="8">
        <v>3.25</v>
      </c>
    </row>
    <row r="734" spans="1:8" ht="15.75" thickBot="1" x14ac:dyDescent="0.3">
      <c r="A734" s="8" t="s">
        <v>1256</v>
      </c>
      <c r="B734" s="5">
        <v>733</v>
      </c>
      <c r="C734" s="6" t="s">
        <v>124</v>
      </c>
      <c r="D734" s="8">
        <v>5</v>
      </c>
      <c r="E734" s="8">
        <v>5</v>
      </c>
      <c r="F734" s="8">
        <v>3</v>
      </c>
      <c r="G734" s="8">
        <v>4</v>
      </c>
      <c r="H734" s="8">
        <v>4.25</v>
      </c>
    </row>
    <row r="735" spans="1:8" ht="15.75" thickBot="1" x14ac:dyDescent="0.3">
      <c r="A735" s="8" t="s">
        <v>1257</v>
      </c>
      <c r="B735" s="5">
        <v>734</v>
      </c>
      <c r="C735" s="6" t="s">
        <v>127</v>
      </c>
      <c r="D735" s="8">
        <v>1</v>
      </c>
      <c r="E735" s="8">
        <v>4</v>
      </c>
      <c r="F735" s="8">
        <v>5</v>
      </c>
      <c r="G735" s="8">
        <v>3</v>
      </c>
      <c r="H735" s="8">
        <v>3.25</v>
      </c>
    </row>
    <row r="736" spans="1:8" ht="15.75" thickBot="1" x14ac:dyDescent="0.3">
      <c r="A736" s="8" t="s">
        <v>1258</v>
      </c>
      <c r="B736" s="5">
        <v>735</v>
      </c>
      <c r="C736" s="6" t="s">
        <v>129</v>
      </c>
      <c r="D736" s="8">
        <v>5</v>
      </c>
      <c r="E736" s="8">
        <v>3</v>
      </c>
      <c r="F736" s="8">
        <v>4</v>
      </c>
      <c r="G736" s="8">
        <v>4</v>
      </c>
      <c r="H736" s="8">
        <v>4</v>
      </c>
    </row>
    <row r="737" spans="1:8" ht="15.75" thickBot="1" x14ac:dyDescent="0.3">
      <c r="A737" s="8" t="s">
        <v>1259</v>
      </c>
      <c r="B737" s="5">
        <v>736</v>
      </c>
      <c r="C737" s="6" t="s">
        <v>133</v>
      </c>
      <c r="D737" s="8">
        <v>2</v>
      </c>
      <c r="E737" s="8">
        <v>1</v>
      </c>
      <c r="F737" s="8">
        <v>3</v>
      </c>
      <c r="G737" s="8">
        <v>5</v>
      </c>
      <c r="H737" s="8">
        <v>2.75</v>
      </c>
    </row>
    <row r="738" spans="1:8" ht="15.75" thickBot="1" x14ac:dyDescent="0.3">
      <c r="A738" s="8" t="s">
        <v>1260</v>
      </c>
      <c r="B738" s="5">
        <v>737</v>
      </c>
      <c r="C738" s="6" t="s">
        <v>135</v>
      </c>
      <c r="D738" s="8">
        <v>4</v>
      </c>
      <c r="E738" s="8">
        <v>5</v>
      </c>
      <c r="F738" s="8">
        <v>3</v>
      </c>
      <c r="G738" s="8">
        <v>2</v>
      </c>
      <c r="H738" s="8">
        <v>3.5</v>
      </c>
    </row>
    <row r="739" spans="1:8" ht="15.75" thickBot="1" x14ac:dyDescent="0.3">
      <c r="A739" s="8" t="s">
        <v>1261</v>
      </c>
      <c r="B739" s="5">
        <v>738</v>
      </c>
      <c r="C739" s="6" t="s">
        <v>137</v>
      </c>
      <c r="D739" s="8">
        <v>5</v>
      </c>
      <c r="E739" s="8">
        <v>1</v>
      </c>
      <c r="F739" s="8">
        <v>1</v>
      </c>
      <c r="G739" s="8">
        <v>4</v>
      </c>
      <c r="H739" s="8">
        <v>2.75</v>
      </c>
    </row>
    <row r="740" spans="1:8" ht="15.75" thickBot="1" x14ac:dyDescent="0.3">
      <c r="A740" s="8" t="s">
        <v>1262</v>
      </c>
      <c r="B740" s="5">
        <v>739</v>
      </c>
      <c r="C740" s="6" t="s">
        <v>139</v>
      </c>
      <c r="D740" s="8">
        <v>2</v>
      </c>
      <c r="E740" s="8">
        <v>2</v>
      </c>
      <c r="F740" s="8">
        <v>1</v>
      </c>
      <c r="G740" s="8">
        <v>1</v>
      </c>
      <c r="H740" s="8">
        <v>1.5</v>
      </c>
    </row>
    <row r="741" spans="1:8" ht="15.75" thickBot="1" x14ac:dyDescent="0.3">
      <c r="A741" s="8" t="s">
        <v>1263</v>
      </c>
      <c r="B741" s="5">
        <v>740</v>
      </c>
      <c r="C741" s="6" t="s">
        <v>141</v>
      </c>
      <c r="D741" s="8">
        <v>4</v>
      </c>
      <c r="E741" s="8">
        <v>1</v>
      </c>
      <c r="F741" s="8">
        <v>1</v>
      </c>
      <c r="G741" s="8">
        <v>4</v>
      </c>
      <c r="H741" s="8">
        <v>2.5</v>
      </c>
    </row>
    <row r="742" spans="1:8" ht="15.75" thickBot="1" x14ac:dyDescent="0.3">
      <c r="A742" s="8" t="s">
        <v>1264</v>
      </c>
      <c r="B742" s="5">
        <v>741</v>
      </c>
      <c r="C742" s="6" t="s">
        <v>143</v>
      </c>
      <c r="D742" s="8">
        <v>3</v>
      </c>
      <c r="E742" s="8">
        <v>3</v>
      </c>
      <c r="F742" s="8">
        <v>1</v>
      </c>
      <c r="G742" s="8">
        <v>5</v>
      </c>
      <c r="H742" s="8">
        <v>3</v>
      </c>
    </row>
    <row r="743" spans="1:8" ht="15.75" thickBot="1" x14ac:dyDescent="0.3">
      <c r="A743" s="8" t="s">
        <v>1265</v>
      </c>
      <c r="B743" s="5">
        <v>742</v>
      </c>
      <c r="C743" s="6" t="s">
        <v>145</v>
      </c>
      <c r="D743" s="8">
        <v>4</v>
      </c>
      <c r="E743" s="8">
        <v>5</v>
      </c>
      <c r="F743" s="8">
        <v>5</v>
      </c>
      <c r="G743" s="8">
        <v>3</v>
      </c>
      <c r="H743" s="8">
        <v>4.25</v>
      </c>
    </row>
    <row r="744" spans="1:8" ht="15.75" thickBot="1" x14ac:dyDescent="0.3">
      <c r="A744" s="8" t="s">
        <v>1266</v>
      </c>
      <c r="B744" s="5">
        <v>743</v>
      </c>
      <c r="C744" s="6" t="s">
        <v>147</v>
      </c>
      <c r="D744" s="8">
        <v>2</v>
      </c>
      <c r="E744" s="8">
        <v>1</v>
      </c>
      <c r="F744" s="8">
        <v>4</v>
      </c>
      <c r="G744" s="8">
        <v>3</v>
      </c>
      <c r="H744" s="8">
        <v>2.5</v>
      </c>
    </row>
    <row r="745" spans="1:8" ht="15.75" thickBot="1" x14ac:dyDescent="0.3">
      <c r="A745" s="8" t="s">
        <v>1267</v>
      </c>
      <c r="B745" s="5">
        <v>744</v>
      </c>
      <c r="C745" s="6" t="s">
        <v>149</v>
      </c>
      <c r="D745" s="8">
        <v>1</v>
      </c>
      <c r="E745" s="8">
        <v>5</v>
      </c>
      <c r="F745" s="8">
        <v>2</v>
      </c>
      <c r="G745" s="8">
        <v>5</v>
      </c>
      <c r="H745" s="8">
        <v>3.25</v>
      </c>
    </row>
    <row r="746" spans="1:8" ht="15.75" thickBot="1" x14ac:dyDescent="0.3">
      <c r="A746" s="8" t="s">
        <v>1268</v>
      </c>
      <c r="B746" s="5">
        <v>745</v>
      </c>
      <c r="C746" s="6" t="s">
        <v>151</v>
      </c>
      <c r="D746" s="8">
        <v>1</v>
      </c>
      <c r="E746" s="8">
        <v>4</v>
      </c>
      <c r="F746" s="8">
        <v>2</v>
      </c>
      <c r="G746" s="8">
        <v>4</v>
      </c>
      <c r="H746" s="8">
        <v>2.75</v>
      </c>
    </row>
    <row r="747" spans="1:8" ht="15.75" thickBot="1" x14ac:dyDescent="0.3">
      <c r="A747" s="8" t="s">
        <v>1269</v>
      </c>
      <c r="B747" s="5">
        <v>746</v>
      </c>
      <c r="C747" s="6" t="s">
        <v>153</v>
      </c>
      <c r="D747" s="8">
        <v>2</v>
      </c>
      <c r="E747" s="8">
        <v>2</v>
      </c>
      <c r="F747" s="8">
        <v>3</v>
      </c>
      <c r="G747" s="8">
        <v>5</v>
      </c>
      <c r="H747" s="8">
        <v>3</v>
      </c>
    </row>
    <row r="748" spans="1:8" ht="15.75" thickBot="1" x14ac:dyDescent="0.3">
      <c r="A748" s="8" t="s">
        <v>1270</v>
      </c>
      <c r="B748" s="5">
        <v>747</v>
      </c>
      <c r="C748" s="6" t="s">
        <v>155</v>
      </c>
      <c r="D748" s="8">
        <v>4</v>
      </c>
      <c r="E748" s="8">
        <v>4</v>
      </c>
      <c r="F748" s="8">
        <v>4</v>
      </c>
      <c r="G748" s="8">
        <v>4</v>
      </c>
      <c r="H748" s="8">
        <v>4</v>
      </c>
    </row>
    <row r="749" spans="1:8" ht="15.75" thickBot="1" x14ac:dyDescent="0.3">
      <c r="A749" s="8" t="s">
        <v>1271</v>
      </c>
      <c r="B749" s="5">
        <v>748</v>
      </c>
      <c r="C749" s="6" t="s">
        <v>157</v>
      </c>
      <c r="D749" s="8">
        <v>5</v>
      </c>
      <c r="E749" s="8">
        <v>1</v>
      </c>
      <c r="F749" s="8">
        <v>5</v>
      </c>
      <c r="G749" s="8">
        <v>4</v>
      </c>
      <c r="H749" s="8">
        <v>3.75</v>
      </c>
    </row>
    <row r="750" spans="1:8" ht="15.75" thickBot="1" x14ac:dyDescent="0.3">
      <c r="A750" s="8" t="s">
        <v>1272</v>
      </c>
      <c r="B750" s="5">
        <v>749</v>
      </c>
      <c r="C750" s="6" t="s">
        <v>159</v>
      </c>
      <c r="D750" s="8">
        <v>2</v>
      </c>
      <c r="E750" s="8">
        <v>2</v>
      </c>
      <c r="F750" s="8">
        <v>4</v>
      </c>
      <c r="G750" s="8">
        <v>1</v>
      </c>
      <c r="H750" s="8">
        <v>2.25</v>
      </c>
    </row>
    <row r="751" spans="1:8" ht="15.75" thickBot="1" x14ac:dyDescent="0.3">
      <c r="A751" s="8" t="s">
        <v>1273</v>
      </c>
      <c r="B751" s="5">
        <v>750</v>
      </c>
      <c r="C751" s="6" t="s">
        <v>162</v>
      </c>
      <c r="D751" s="8">
        <v>4</v>
      </c>
      <c r="E751" s="8">
        <v>5</v>
      </c>
      <c r="F751" s="8">
        <v>1</v>
      </c>
      <c r="G751" s="8">
        <v>4</v>
      </c>
      <c r="H751" s="8">
        <v>3.5</v>
      </c>
    </row>
    <row r="752" spans="1:8" ht="15.75" thickBot="1" x14ac:dyDescent="0.3">
      <c r="A752" s="8" t="s">
        <v>1274</v>
      </c>
      <c r="B752" s="5">
        <v>751</v>
      </c>
      <c r="C752" s="6" t="s">
        <v>164</v>
      </c>
      <c r="D752" s="8">
        <v>5</v>
      </c>
      <c r="E752" s="8">
        <v>3</v>
      </c>
      <c r="F752" s="8">
        <v>1</v>
      </c>
      <c r="G752" s="8">
        <v>5</v>
      </c>
      <c r="H752" s="8">
        <v>3.5</v>
      </c>
    </row>
    <row r="753" spans="1:8" ht="15.75" thickBot="1" x14ac:dyDescent="0.3">
      <c r="A753" s="8" t="s">
        <v>1275</v>
      </c>
      <c r="B753" s="5">
        <v>752</v>
      </c>
      <c r="C753" s="6" t="s">
        <v>166</v>
      </c>
      <c r="D753" s="8">
        <v>3</v>
      </c>
      <c r="E753" s="8">
        <v>4</v>
      </c>
      <c r="F753" s="8">
        <v>5</v>
      </c>
      <c r="G753" s="8">
        <v>4</v>
      </c>
      <c r="H753" s="8">
        <v>4</v>
      </c>
    </row>
    <row r="754" spans="1:8" ht="15.75" thickBot="1" x14ac:dyDescent="0.3">
      <c r="A754" s="8" t="s">
        <v>1276</v>
      </c>
      <c r="B754" s="5">
        <v>753</v>
      </c>
      <c r="C754" s="6" t="s">
        <v>168</v>
      </c>
      <c r="D754" s="8">
        <v>3</v>
      </c>
      <c r="E754" s="8">
        <v>4</v>
      </c>
      <c r="F754" s="8">
        <v>4</v>
      </c>
      <c r="G754" s="8">
        <v>2</v>
      </c>
      <c r="H754" s="8">
        <v>3.25</v>
      </c>
    </row>
    <row r="755" spans="1:8" ht="15.75" thickBot="1" x14ac:dyDescent="0.3">
      <c r="A755" s="8" t="s">
        <v>1277</v>
      </c>
      <c r="B755" s="5">
        <v>754</v>
      </c>
      <c r="C755" s="6" t="s">
        <v>170</v>
      </c>
      <c r="D755" s="8">
        <v>3</v>
      </c>
      <c r="E755" s="8">
        <v>1</v>
      </c>
      <c r="F755" s="8">
        <v>5</v>
      </c>
      <c r="G755" s="8">
        <v>2</v>
      </c>
      <c r="H755" s="8">
        <v>2.75</v>
      </c>
    </row>
    <row r="756" spans="1:8" ht="15.75" thickBot="1" x14ac:dyDescent="0.3">
      <c r="A756" s="8" t="s">
        <v>1278</v>
      </c>
      <c r="B756" s="5">
        <v>755</v>
      </c>
      <c r="C756" s="6" t="s">
        <v>172</v>
      </c>
      <c r="D756" s="8">
        <v>3</v>
      </c>
      <c r="E756" s="8">
        <v>4</v>
      </c>
      <c r="F756" s="8">
        <v>3</v>
      </c>
      <c r="G756" s="8">
        <v>3</v>
      </c>
      <c r="H756" s="8">
        <v>3.25</v>
      </c>
    </row>
    <row r="757" spans="1:8" ht="15.75" thickBot="1" x14ac:dyDescent="0.3">
      <c r="A757" s="8" t="s">
        <v>1279</v>
      </c>
      <c r="B757" s="5">
        <v>756</v>
      </c>
      <c r="C757" s="6" t="s">
        <v>174</v>
      </c>
      <c r="D757" s="8">
        <v>1</v>
      </c>
      <c r="E757" s="8">
        <v>2</v>
      </c>
      <c r="F757" s="8">
        <v>4</v>
      </c>
      <c r="G757" s="8">
        <v>2</v>
      </c>
      <c r="H757" s="8">
        <v>2.25</v>
      </c>
    </row>
    <row r="758" spans="1:8" ht="15.75" thickBot="1" x14ac:dyDescent="0.3">
      <c r="A758" s="8" t="s">
        <v>1280</v>
      </c>
      <c r="B758" s="5">
        <v>757</v>
      </c>
      <c r="C758" s="6" t="s">
        <v>176</v>
      </c>
      <c r="D758" s="8">
        <v>3</v>
      </c>
      <c r="E758" s="8">
        <v>1</v>
      </c>
      <c r="F758" s="8">
        <v>3</v>
      </c>
      <c r="G758" s="8">
        <v>3</v>
      </c>
      <c r="H758" s="8">
        <v>2.5</v>
      </c>
    </row>
    <row r="759" spans="1:8" ht="15.75" thickBot="1" x14ac:dyDescent="0.3">
      <c r="A759" s="8" t="s">
        <v>1281</v>
      </c>
      <c r="B759" s="5">
        <v>758</v>
      </c>
      <c r="C759" s="6" t="s">
        <v>178</v>
      </c>
      <c r="D759" s="8">
        <v>5</v>
      </c>
      <c r="E759" s="8">
        <v>3</v>
      </c>
      <c r="F759" s="8">
        <v>2</v>
      </c>
      <c r="G759" s="8">
        <v>1</v>
      </c>
      <c r="H759" s="8">
        <v>2.75</v>
      </c>
    </row>
    <row r="760" spans="1:8" ht="15.75" thickBot="1" x14ac:dyDescent="0.3">
      <c r="A760" s="8" t="s">
        <v>1282</v>
      </c>
      <c r="B760" s="5">
        <v>759</v>
      </c>
      <c r="C760" s="6" t="s">
        <v>180</v>
      </c>
      <c r="D760" s="8">
        <v>3</v>
      </c>
      <c r="E760" s="8">
        <v>3</v>
      </c>
      <c r="F760" s="8">
        <v>4</v>
      </c>
      <c r="G760" s="8">
        <v>1</v>
      </c>
      <c r="H760" s="8">
        <v>2.75</v>
      </c>
    </row>
    <row r="761" spans="1:8" ht="15.75" thickBot="1" x14ac:dyDescent="0.3">
      <c r="A761" s="8" t="s">
        <v>1283</v>
      </c>
      <c r="B761" s="5">
        <v>760</v>
      </c>
      <c r="C761" s="6" t="s">
        <v>182</v>
      </c>
      <c r="D761" s="8">
        <v>2</v>
      </c>
      <c r="E761" s="8">
        <v>3</v>
      </c>
      <c r="F761" s="8">
        <v>3</v>
      </c>
      <c r="G761" s="8">
        <v>1</v>
      </c>
      <c r="H761" s="8">
        <v>2.25</v>
      </c>
    </row>
    <row r="762" spans="1:8" ht="15.75" thickBot="1" x14ac:dyDescent="0.3">
      <c r="A762" s="8" t="s">
        <v>1284</v>
      </c>
      <c r="B762" s="5">
        <v>761</v>
      </c>
      <c r="C762" s="6" t="s">
        <v>184</v>
      </c>
      <c r="D762" s="8">
        <v>2</v>
      </c>
      <c r="E762" s="8">
        <v>5</v>
      </c>
      <c r="F762" s="8">
        <v>2</v>
      </c>
      <c r="G762" s="8">
        <v>4</v>
      </c>
      <c r="H762" s="8">
        <v>3.25</v>
      </c>
    </row>
    <row r="763" spans="1:8" ht="15.75" thickBot="1" x14ac:dyDescent="0.3">
      <c r="A763" s="8" t="s">
        <v>1285</v>
      </c>
      <c r="B763" s="5">
        <v>762</v>
      </c>
      <c r="C763" s="6" t="s">
        <v>186</v>
      </c>
      <c r="D763" s="8">
        <v>3</v>
      </c>
      <c r="E763" s="8">
        <v>3</v>
      </c>
      <c r="F763" s="8">
        <v>4</v>
      </c>
      <c r="G763" s="8">
        <v>2</v>
      </c>
      <c r="H763" s="8">
        <v>3</v>
      </c>
    </row>
    <row r="764" spans="1:8" ht="15.75" thickBot="1" x14ac:dyDescent="0.3">
      <c r="A764" s="8" t="s">
        <v>1286</v>
      </c>
      <c r="B764" s="5">
        <v>763</v>
      </c>
      <c r="C764" s="6" t="s">
        <v>188</v>
      </c>
      <c r="D764" s="8">
        <v>1</v>
      </c>
      <c r="E764" s="8">
        <v>4</v>
      </c>
      <c r="F764" s="8">
        <v>4</v>
      </c>
      <c r="G764" s="8">
        <v>4</v>
      </c>
      <c r="H764" s="8">
        <v>3.25</v>
      </c>
    </row>
    <row r="765" spans="1:8" ht="15.75" thickBot="1" x14ac:dyDescent="0.3">
      <c r="A765" s="8" t="s">
        <v>1287</v>
      </c>
      <c r="B765" s="5">
        <v>764</v>
      </c>
      <c r="C765" s="6" t="s">
        <v>190</v>
      </c>
      <c r="D765" s="8">
        <v>1</v>
      </c>
      <c r="E765" s="8">
        <v>3</v>
      </c>
      <c r="F765" s="8">
        <v>4</v>
      </c>
      <c r="G765" s="8">
        <v>3</v>
      </c>
      <c r="H765" s="8">
        <v>2.75</v>
      </c>
    </row>
    <row r="766" spans="1:8" ht="15.75" thickBot="1" x14ac:dyDescent="0.3">
      <c r="A766" s="8" t="s">
        <v>1288</v>
      </c>
      <c r="B766" s="5">
        <v>765</v>
      </c>
      <c r="C766" s="6" t="s">
        <v>192</v>
      </c>
      <c r="D766" s="8">
        <v>2</v>
      </c>
      <c r="E766" s="8">
        <v>2</v>
      </c>
      <c r="F766" s="8">
        <v>1</v>
      </c>
      <c r="G766" s="8">
        <v>2</v>
      </c>
      <c r="H766" s="8">
        <v>1.75</v>
      </c>
    </row>
    <row r="767" spans="1:8" ht="15.75" thickBot="1" x14ac:dyDescent="0.3">
      <c r="A767" s="8" t="s">
        <v>1289</v>
      </c>
      <c r="B767" s="5">
        <v>766</v>
      </c>
      <c r="C767" s="6" t="s">
        <v>194</v>
      </c>
      <c r="D767" s="8">
        <v>5</v>
      </c>
      <c r="E767" s="8">
        <v>2</v>
      </c>
      <c r="F767" s="8">
        <v>5</v>
      </c>
      <c r="G767" s="8">
        <v>2</v>
      </c>
      <c r="H767" s="8">
        <v>3.5</v>
      </c>
    </row>
    <row r="768" spans="1:8" ht="15.75" thickBot="1" x14ac:dyDescent="0.3">
      <c r="A768" s="8" t="s">
        <v>1290</v>
      </c>
      <c r="B768" s="5">
        <v>767</v>
      </c>
      <c r="C768" s="6" t="s">
        <v>196</v>
      </c>
      <c r="D768" s="8">
        <v>2</v>
      </c>
      <c r="E768" s="8">
        <v>5</v>
      </c>
      <c r="F768" s="8">
        <v>5</v>
      </c>
      <c r="G768" s="8">
        <v>3</v>
      </c>
      <c r="H768" s="8">
        <v>3.75</v>
      </c>
    </row>
    <row r="769" spans="1:8" ht="15.75" thickBot="1" x14ac:dyDescent="0.3">
      <c r="A769" s="8" t="s">
        <v>1291</v>
      </c>
      <c r="B769" s="5">
        <v>768</v>
      </c>
      <c r="C769" s="6" t="s">
        <v>198</v>
      </c>
      <c r="D769" s="8">
        <v>2</v>
      </c>
      <c r="E769" s="8">
        <v>1</v>
      </c>
      <c r="F769" s="8">
        <v>4</v>
      </c>
      <c r="G769" s="8">
        <v>3</v>
      </c>
      <c r="H769" s="8">
        <v>2.5</v>
      </c>
    </row>
    <row r="770" spans="1:8" ht="15.75" thickBot="1" x14ac:dyDescent="0.3">
      <c r="A770" s="8" t="s">
        <v>1292</v>
      </c>
      <c r="B770" s="5">
        <v>769</v>
      </c>
      <c r="C770" s="6" t="s">
        <v>200</v>
      </c>
      <c r="D770" s="8">
        <v>5</v>
      </c>
      <c r="E770" s="8">
        <v>1</v>
      </c>
      <c r="F770" s="8">
        <v>1</v>
      </c>
      <c r="G770" s="8">
        <v>3</v>
      </c>
      <c r="H770" s="8">
        <v>2.5</v>
      </c>
    </row>
    <row r="771" spans="1:8" ht="15.75" thickBot="1" x14ac:dyDescent="0.3">
      <c r="A771" s="8" t="s">
        <v>1293</v>
      </c>
      <c r="B771" s="5">
        <v>770</v>
      </c>
      <c r="C771" s="6" t="s">
        <v>202</v>
      </c>
      <c r="D771" s="8">
        <v>5</v>
      </c>
      <c r="E771" s="8">
        <v>2</v>
      </c>
      <c r="F771" s="8">
        <v>4</v>
      </c>
      <c r="G771" s="8">
        <v>3</v>
      </c>
      <c r="H771" s="8">
        <v>3.5</v>
      </c>
    </row>
    <row r="772" spans="1:8" ht="15.75" thickBot="1" x14ac:dyDescent="0.3">
      <c r="A772" s="8" t="s">
        <v>1294</v>
      </c>
      <c r="B772" s="5">
        <v>771</v>
      </c>
      <c r="C772" s="6" t="s">
        <v>204</v>
      </c>
      <c r="D772" s="8">
        <v>1</v>
      </c>
      <c r="E772" s="8">
        <v>2</v>
      </c>
      <c r="F772" s="8">
        <v>3</v>
      </c>
      <c r="G772" s="8">
        <v>5</v>
      </c>
      <c r="H772" s="8">
        <v>2.75</v>
      </c>
    </row>
    <row r="773" spans="1:8" ht="15.75" thickBot="1" x14ac:dyDescent="0.3">
      <c r="A773" s="8" t="s">
        <v>1295</v>
      </c>
      <c r="B773" s="5">
        <v>772</v>
      </c>
      <c r="C773" s="6" t="s">
        <v>206</v>
      </c>
      <c r="D773" s="8">
        <v>1</v>
      </c>
      <c r="E773" s="8">
        <v>5</v>
      </c>
      <c r="F773" s="8">
        <v>4</v>
      </c>
      <c r="G773" s="8">
        <v>3</v>
      </c>
      <c r="H773" s="8">
        <v>3.25</v>
      </c>
    </row>
    <row r="774" spans="1:8" ht="15.75" thickBot="1" x14ac:dyDescent="0.3">
      <c r="A774" s="8" t="s">
        <v>1296</v>
      </c>
      <c r="B774" s="5">
        <v>773</v>
      </c>
      <c r="C774" s="6" t="s">
        <v>208</v>
      </c>
      <c r="D774" s="8">
        <v>3</v>
      </c>
      <c r="E774" s="8">
        <v>3</v>
      </c>
      <c r="F774" s="8">
        <v>3</v>
      </c>
      <c r="G774" s="8">
        <v>3</v>
      </c>
      <c r="H774" s="8">
        <v>3</v>
      </c>
    </row>
    <row r="775" spans="1:8" ht="15.75" thickBot="1" x14ac:dyDescent="0.3">
      <c r="A775" s="8" t="s">
        <v>1297</v>
      </c>
      <c r="B775" s="5">
        <v>774</v>
      </c>
      <c r="C775" s="6" t="s">
        <v>210</v>
      </c>
      <c r="D775" s="8">
        <v>2</v>
      </c>
      <c r="E775" s="8">
        <v>3</v>
      </c>
      <c r="F775" s="8">
        <v>5</v>
      </c>
      <c r="G775" s="8">
        <v>4</v>
      </c>
      <c r="H775" s="8">
        <v>3.5</v>
      </c>
    </row>
    <row r="776" spans="1:8" ht="15.75" thickBot="1" x14ac:dyDescent="0.3">
      <c r="A776" s="8" t="s">
        <v>1298</v>
      </c>
      <c r="B776" s="5">
        <v>775</v>
      </c>
      <c r="C776" s="6" t="s">
        <v>212</v>
      </c>
      <c r="D776" s="8">
        <v>5</v>
      </c>
      <c r="E776" s="8">
        <v>1</v>
      </c>
      <c r="F776" s="8">
        <v>4</v>
      </c>
      <c r="G776" s="8">
        <v>2</v>
      </c>
      <c r="H776" s="8">
        <v>3</v>
      </c>
    </row>
    <row r="777" spans="1:8" ht="15.75" thickBot="1" x14ac:dyDescent="0.3">
      <c r="A777" s="8" t="s">
        <v>1299</v>
      </c>
      <c r="B777" s="5">
        <v>776</v>
      </c>
      <c r="C777" s="6" t="s">
        <v>214</v>
      </c>
      <c r="D777" s="8">
        <v>4</v>
      </c>
      <c r="E777" s="8">
        <v>4</v>
      </c>
      <c r="F777" s="8">
        <v>1</v>
      </c>
      <c r="G777" s="8">
        <v>1</v>
      </c>
      <c r="H777" s="8">
        <v>2.5</v>
      </c>
    </row>
    <row r="778" spans="1:8" ht="15.75" thickBot="1" x14ac:dyDescent="0.3">
      <c r="A778" s="8" t="s">
        <v>1300</v>
      </c>
      <c r="B778" s="5">
        <v>777</v>
      </c>
      <c r="C778" s="6" t="s">
        <v>216</v>
      </c>
      <c r="D778" s="8">
        <v>2</v>
      </c>
      <c r="E778" s="8">
        <v>1</v>
      </c>
      <c r="F778" s="8">
        <v>3</v>
      </c>
      <c r="G778" s="8">
        <v>2</v>
      </c>
      <c r="H778" s="8">
        <v>2</v>
      </c>
    </row>
    <row r="779" spans="1:8" ht="15.75" thickBot="1" x14ac:dyDescent="0.3">
      <c r="A779" s="8" t="s">
        <v>1301</v>
      </c>
      <c r="B779" s="5">
        <v>778</v>
      </c>
      <c r="C779" s="6" t="s">
        <v>218</v>
      </c>
      <c r="D779" s="8">
        <v>4</v>
      </c>
      <c r="E779" s="8">
        <v>5</v>
      </c>
      <c r="F779" s="8">
        <v>5</v>
      </c>
      <c r="G779" s="8">
        <v>3</v>
      </c>
      <c r="H779" s="8">
        <v>4.25</v>
      </c>
    </row>
    <row r="780" spans="1:8" ht="15.75" thickBot="1" x14ac:dyDescent="0.3">
      <c r="A780" s="8" t="s">
        <v>1302</v>
      </c>
      <c r="B780" s="5">
        <v>779</v>
      </c>
      <c r="C780" s="6" t="s">
        <v>220</v>
      </c>
      <c r="D780" s="8">
        <v>4</v>
      </c>
      <c r="E780" s="8">
        <v>5</v>
      </c>
      <c r="F780" s="8">
        <v>1</v>
      </c>
      <c r="G780" s="8">
        <v>2</v>
      </c>
      <c r="H780" s="8">
        <v>3</v>
      </c>
    </row>
    <row r="781" spans="1:8" ht="15.75" thickBot="1" x14ac:dyDescent="0.3">
      <c r="A781" s="8" t="s">
        <v>1303</v>
      </c>
      <c r="B781" s="5">
        <v>780</v>
      </c>
      <c r="C781" s="6" t="s">
        <v>222</v>
      </c>
      <c r="D781" s="8">
        <v>4</v>
      </c>
      <c r="E781" s="8">
        <v>4</v>
      </c>
      <c r="F781" s="8">
        <v>2</v>
      </c>
      <c r="G781" s="8">
        <v>4</v>
      </c>
      <c r="H781" s="8">
        <v>3.5</v>
      </c>
    </row>
    <row r="782" spans="1:8" ht="15.75" thickBot="1" x14ac:dyDescent="0.3">
      <c r="A782" s="8" t="s">
        <v>1304</v>
      </c>
      <c r="B782" s="5">
        <v>781</v>
      </c>
      <c r="C782" s="6" t="s">
        <v>224</v>
      </c>
      <c r="D782" s="8">
        <v>5</v>
      </c>
      <c r="E782" s="8">
        <v>2</v>
      </c>
      <c r="F782" s="8">
        <v>1</v>
      </c>
      <c r="G782" s="8">
        <v>1</v>
      </c>
      <c r="H782" s="8">
        <v>2.25</v>
      </c>
    </row>
    <row r="783" spans="1:8" ht="15.75" thickBot="1" x14ac:dyDescent="0.3">
      <c r="A783" s="8" t="s">
        <v>1305</v>
      </c>
      <c r="B783" s="5">
        <v>782</v>
      </c>
      <c r="C783" s="6" t="s">
        <v>226</v>
      </c>
      <c r="D783" s="8">
        <v>5</v>
      </c>
      <c r="E783" s="8">
        <v>4</v>
      </c>
      <c r="F783" s="8">
        <v>1</v>
      </c>
      <c r="G783" s="8">
        <v>3</v>
      </c>
      <c r="H783" s="8">
        <v>3.25</v>
      </c>
    </row>
    <row r="784" spans="1:8" ht="15.75" thickBot="1" x14ac:dyDescent="0.3">
      <c r="A784" s="8" t="s">
        <v>1306</v>
      </c>
      <c r="B784" s="5">
        <v>783</v>
      </c>
      <c r="C784" s="6" t="s">
        <v>228</v>
      </c>
      <c r="D784" s="8">
        <v>2</v>
      </c>
      <c r="E784" s="8">
        <v>2</v>
      </c>
      <c r="F784" s="8">
        <v>3</v>
      </c>
      <c r="G784" s="8">
        <v>3</v>
      </c>
      <c r="H784" s="8">
        <v>2.5</v>
      </c>
    </row>
    <row r="785" spans="1:8" ht="15.75" thickBot="1" x14ac:dyDescent="0.3">
      <c r="A785" s="8" t="s">
        <v>1307</v>
      </c>
      <c r="B785" s="5">
        <v>784</v>
      </c>
      <c r="C785" s="6" t="s">
        <v>230</v>
      </c>
      <c r="D785" s="8">
        <v>3</v>
      </c>
      <c r="E785" s="8">
        <v>3</v>
      </c>
      <c r="F785" s="8">
        <v>4</v>
      </c>
      <c r="G785" s="8">
        <v>1</v>
      </c>
      <c r="H785" s="8">
        <v>2.75</v>
      </c>
    </row>
    <row r="786" spans="1:8" ht="15.75" thickBot="1" x14ac:dyDescent="0.3">
      <c r="A786" s="8" t="s">
        <v>1308</v>
      </c>
      <c r="B786" s="5">
        <v>785</v>
      </c>
      <c r="C786" s="6" t="s">
        <v>232</v>
      </c>
      <c r="D786" s="8">
        <v>3</v>
      </c>
      <c r="E786" s="8">
        <v>2</v>
      </c>
      <c r="F786" s="8">
        <v>2</v>
      </c>
      <c r="G786" s="8">
        <v>3</v>
      </c>
      <c r="H786" s="8">
        <v>2.5</v>
      </c>
    </row>
    <row r="787" spans="1:8" ht="15.75" thickBot="1" x14ac:dyDescent="0.3">
      <c r="A787" s="8" t="s">
        <v>1309</v>
      </c>
      <c r="B787" s="5">
        <v>786</v>
      </c>
      <c r="C787" s="6" t="s">
        <v>329</v>
      </c>
      <c r="D787" s="8">
        <v>3</v>
      </c>
      <c r="E787" s="8">
        <v>4</v>
      </c>
      <c r="F787" s="8">
        <v>5</v>
      </c>
      <c r="G787" s="8">
        <v>4</v>
      </c>
      <c r="H787" s="8">
        <v>4</v>
      </c>
    </row>
    <row r="788" spans="1:8" ht="15.75" thickBot="1" x14ac:dyDescent="0.3">
      <c r="A788" s="8" t="s">
        <v>1310</v>
      </c>
      <c r="B788" s="5">
        <v>787</v>
      </c>
      <c r="C788" s="6" t="s">
        <v>331</v>
      </c>
      <c r="D788" s="8">
        <v>5</v>
      </c>
      <c r="E788" s="8">
        <v>5</v>
      </c>
      <c r="F788" s="8">
        <v>5</v>
      </c>
      <c r="G788" s="8">
        <v>5</v>
      </c>
      <c r="H788" s="8">
        <v>5</v>
      </c>
    </row>
    <row r="789" spans="1:8" ht="15.75" thickBot="1" x14ac:dyDescent="0.3">
      <c r="A789" s="8" t="s">
        <v>1311</v>
      </c>
      <c r="B789" s="5">
        <v>788</v>
      </c>
      <c r="C789" s="6" t="s">
        <v>333</v>
      </c>
      <c r="D789" s="8">
        <v>5</v>
      </c>
      <c r="E789" s="8">
        <v>2</v>
      </c>
      <c r="F789" s="8">
        <v>2</v>
      </c>
      <c r="G789" s="8">
        <v>4</v>
      </c>
      <c r="H789" s="8">
        <v>3.25</v>
      </c>
    </row>
    <row r="790" spans="1:8" ht="15.75" thickBot="1" x14ac:dyDescent="0.3">
      <c r="A790" s="8" t="s">
        <v>1312</v>
      </c>
      <c r="B790" s="5">
        <v>789</v>
      </c>
      <c r="C790" s="6" t="s">
        <v>335</v>
      </c>
      <c r="D790" s="8">
        <v>1</v>
      </c>
      <c r="E790" s="8">
        <v>2</v>
      </c>
      <c r="F790" s="8">
        <v>4</v>
      </c>
      <c r="G790" s="8">
        <v>3</v>
      </c>
      <c r="H790" s="8">
        <v>2.5</v>
      </c>
    </row>
    <row r="791" spans="1:8" ht="15.75" thickBot="1" x14ac:dyDescent="0.3">
      <c r="A791" s="8" t="s">
        <v>1313</v>
      </c>
      <c r="B791" s="5">
        <v>790</v>
      </c>
      <c r="C791" s="6" t="s">
        <v>337</v>
      </c>
      <c r="D791" s="8">
        <v>4</v>
      </c>
      <c r="E791" s="8">
        <v>1</v>
      </c>
      <c r="F791" s="8">
        <v>5</v>
      </c>
      <c r="G791" s="8">
        <v>1</v>
      </c>
      <c r="H791" s="8">
        <v>2.75</v>
      </c>
    </row>
    <row r="792" spans="1:8" ht="15.75" thickBot="1" x14ac:dyDescent="0.3">
      <c r="A792" s="8" t="s">
        <v>1314</v>
      </c>
      <c r="B792" s="5">
        <v>791</v>
      </c>
      <c r="C792" s="6" t="s">
        <v>339</v>
      </c>
      <c r="D792" s="8">
        <v>1</v>
      </c>
      <c r="E792" s="8">
        <v>3</v>
      </c>
      <c r="F792" s="8">
        <v>3</v>
      </c>
      <c r="G792" s="8">
        <v>1</v>
      </c>
      <c r="H792" s="8">
        <v>2</v>
      </c>
    </row>
    <row r="793" spans="1:8" ht="15.75" thickBot="1" x14ac:dyDescent="0.3">
      <c r="A793" s="8" t="s">
        <v>1315</v>
      </c>
      <c r="B793" s="5">
        <v>792</v>
      </c>
      <c r="C793" s="6" t="s">
        <v>341</v>
      </c>
      <c r="D793" s="8">
        <v>1</v>
      </c>
      <c r="E793" s="8">
        <v>1</v>
      </c>
      <c r="F793" s="8">
        <v>4</v>
      </c>
      <c r="G793" s="8">
        <v>3</v>
      </c>
      <c r="H793" s="8">
        <v>2.25</v>
      </c>
    </row>
    <row r="794" spans="1:8" ht="15.75" thickBot="1" x14ac:dyDescent="0.3">
      <c r="A794" s="8" t="s">
        <v>1316</v>
      </c>
      <c r="B794" s="5">
        <v>793</v>
      </c>
      <c r="C794" s="6" t="s">
        <v>343</v>
      </c>
      <c r="D794" s="8">
        <v>4</v>
      </c>
      <c r="E794" s="8">
        <v>4</v>
      </c>
      <c r="F794" s="8">
        <v>2</v>
      </c>
      <c r="G794" s="8">
        <v>1</v>
      </c>
      <c r="H794" s="8">
        <v>2.75</v>
      </c>
    </row>
    <row r="795" spans="1:8" ht="15.75" thickBot="1" x14ac:dyDescent="0.3">
      <c r="A795" s="8" t="s">
        <v>1317</v>
      </c>
      <c r="B795" s="5">
        <v>794</v>
      </c>
      <c r="C795" s="6" t="s">
        <v>345</v>
      </c>
      <c r="D795" s="8">
        <v>5</v>
      </c>
      <c r="E795" s="8">
        <v>1</v>
      </c>
      <c r="F795" s="8">
        <v>5</v>
      </c>
      <c r="G795" s="8">
        <v>5</v>
      </c>
      <c r="H795" s="8">
        <v>4</v>
      </c>
    </row>
    <row r="796" spans="1:8" ht="15.75" thickBot="1" x14ac:dyDescent="0.3">
      <c r="A796" s="8" t="s">
        <v>1318</v>
      </c>
      <c r="B796" s="5">
        <v>795</v>
      </c>
      <c r="C796" s="6" t="s">
        <v>347</v>
      </c>
      <c r="D796" s="8">
        <v>3</v>
      </c>
      <c r="E796" s="8">
        <v>4</v>
      </c>
      <c r="F796" s="8">
        <v>3</v>
      </c>
      <c r="G796" s="8">
        <v>4</v>
      </c>
      <c r="H796" s="8">
        <v>3.5</v>
      </c>
    </row>
    <row r="797" spans="1:8" ht="15.75" thickBot="1" x14ac:dyDescent="0.3">
      <c r="A797" s="8" t="s">
        <v>1319</v>
      </c>
      <c r="B797" s="5">
        <v>796</v>
      </c>
      <c r="C797" s="6" t="s">
        <v>349</v>
      </c>
      <c r="D797" s="8">
        <v>1</v>
      </c>
      <c r="E797" s="8">
        <v>3</v>
      </c>
      <c r="F797" s="8">
        <v>1</v>
      </c>
      <c r="G797" s="8">
        <v>4</v>
      </c>
      <c r="H797" s="8">
        <v>2.25</v>
      </c>
    </row>
    <row r="798" spans="1:8" ht="15.75" thickBot="1" x14ac:dyDescent="0.3">
      <c r="A798" s="8" t="s">
        <v>1320</v>
      </c>
      <c r="B798" s="5">
        <v>797</v>
      </c>
      <c r="C798" s="6" t="s">
        <v>351</v>
      </c>
      <c r="D798" s="8">
        <v>3</v>
      </c>
      <c r="E798" s="8">
        <v>3</v>
      </c>
      <c r="F798" s="8">
        <v>5</v>
      </c>
      <c r="G798" s="8">
        <v>5</v>
      </c>
      <c r="H798" s="8">
        <v>4</v>
      </c>
    </row>
    <row r="799" spans="1:8" ht="15.75" thickBot="1" x14ac:dyDescent="0.3">
      <c r="A799" s="8" t="s">
        <v>1321</v>
      </c>
      <c r="B799" s="5">
        <v>798</v>
      </c>
      <c r="C799" s="6" t="s">
        <v>353</v>
      </c>
      <c r="D799" s="8">
        <v>5</v>
      </c>
      <c r="E799" s="8">
        <v>5</v>
      </c>
      <c r="F799" s="8">
        <v>2</v>
      </c>
      <c r="G799" s="8">
        <v>2</v>
      </c>
      <c r="H799" s="8">
        <v>3.5</v>
      </c>
    </row>
    <row r="800" spans="1:8" ht="15.75" thickBot="1" x14ac:dyDescent="0.3">
      <c r="A800" s="8" t="s">
        <v>1322</v>
      </c>
      <c r="B800" s="5">
        <v>799</v>
      </c>
      <c r="C800" s="6" t="s">
        <v>355</v>
      </c>
      <c r="D800" s="8">
        <v>1</v>
      </c>
      <c r="E800" s="8">
        <v>4</v>
      </c>
      <c r="F800" s="8">
        <v>1</v>
      </c>
      <c r="G800" s="8">
        <v>4</v>
      </c>
      <c r="H800" s="8">
        <v>2.5</v>
      </c>
    </row>
    <row r="801" spans="1:8" ht="15.75" thickBot="1" x14ac:dyDescent="0.3">
      <c r="A801" s="8" t="s">
        <v>1323</v>
      </c>
      <c r="B801" s="5">
        <v>800</v>
      </c>
      <c r="C801" s="6" t="s">
        <v>357</v>
      </c>
      <c r="D801" s="8">
        <v>5</v>
      </c>
      <c r="E801" s="8">
        <v>4</v>
      </c>
      <c r="F801" s="8">
        <v>2</v>
      </c>
      <c r="G801" s="8">
        <v>2</v>
      </c>
      <c r="H801" s="8">
        <v>3.25</v>
      </c>
    </row>
    <row r="802" spans="1:8" ht="15.75" thickBot="1" x14ac:dyDescent="0.3">
      <c r="A802" s="8" t="s">
        <v>1324</v>
      </c>
      <c r="B802" s="5">
        <v>801</v>
      </c>
      <c r="C802" s="6" t="s">
        <v>359</v>
      </c>
      <c r="D802" s="8">
        <v>4</v>
      </c>
      <c r="E802" s="8">
        <v>4</v>
      </c>
      <c r="F802" s="8">
        <v>3</v>
      </c>
      <c r="G802" s="8">
        <v>4</v>
      </c>
      <c r="H802" s="8">
        <v>3.75</v>
      </c>
    </row>
    <row r="803" spans="1:8" ht="15.75" thickBot="1" x14ac:dyDescent="0.3">
      <c r="A803" s="8" t="s">
        <v>1325</v>
      </c>
      <c r="B803" s="5">
        <v>802</v>
      </c>
      <c r="C803" s="6" t="s">
        <v>361</v>
      </c>
      <c r="D803" s="8">
        <v>5</v>
      </c>
      <c r="E803" s="8">
        <v>2</v>
      </c>
      <c r="F803" s="8">
        <v>5</v>
      </c>
      <c r="G803" s="8">
        <v>3</v>
      </c>
      <c r="H803" s="8">
        <v>3.75</v>
      </c>
    </row>
    <row r="804" spans="1:8" ht="15.75" thickBot="1" x14ac:dyDescent="0.3">
      <c r="A804" s="8" t="s">
        <v>1326</v>
      </c>
      <c r="B804" s="5">
        <v>803</v>
      </c>
      <c r="C804" s="6" t="s">
        <v>363</v>
      </c>
      <c r="D804" s="8">
        <v>1</v>
      </c>
      <c r="E804" s="8">
        <v>5</v>
      </c>
      <c r="F804" s="8">
        <v>5</v>
      </c>
      <c r="G804" s="8">
        <v>1</v>
      </c>
      <c r="H804" s="8">
        <v>3</v>
      </c>
    </row>
    <row r="805" spans="1:8" ht="15.75" thickBot="1" x14ac:dyDescent="0.3">
      <c r="A805" s="8" t="s">
        <v>1327</v>
      </c>
      <c r="B805" s="5">
        <v>804</v>
      </c>
      <c r="C805" s="6" t="s">
        <v>365</v>
      </c>
      <c r="D805" s="8">
        <v>3</v>
      </c>
      <c r="E805" s="8">
        <v>5</v>
      </c>
      <c r="F805" s="8">
        <v>2</v>
      </c>
      <c r="G805" s="8">
        <v>2</v>
      </c>
      <c r="H805" s="8">
        <v>3</v>
      </c>
    </row>
    <row r="806" spans="1:8" ht="15.75" thickBot="1" x14ac:dyDescent="0.3">
      <c r="A806" s="8" t="s">
        <v>1328</v>
      </c>
      <c r="B806" s="5">
        <v>805</v>
      </c>
      <c r="C806" s="6" t="s">
        <v>367</v>
      </c>
      <c r="D806" s="8">
        <v>5</v>
      </c>
      <c r="E806" s="8">
        <v>2</v>
      </c>
      <c r="F806" s="8">
        <v>4</v>
      </c>
      <c r="G806" s="8">
        <v>4</v>
      </c>
      <c r="H806" s="8">
        <v>3.75</v>
      </c>
    </row>
    <row r="807" spans="1:8" ht="15.75" thickBot="1" x14ac:dyDescent="0.3">
      <c r="A807" s="8" t="s">
        <v>1329</v>
      </c>
      <c r="B807" s="5">
        <v>806</v>
      </c>
      <c r="C807" s="6" t="s">
        <v>369</v>
      </c>
      <c r="D807" s="8">
        <v>1</v>
      </c>
      <c r="E807" s="8">
        <v>1</v>
      </c>
      <c r="F807" s="8">
        <v>4</v>
      </c>
      <c r="G807" s="8">
        <v>3</v>
      </c>
      <c r="H807" s="8">
        <v>2.25</v>
      </c>
    </row>
    <row r="808" spans="1:8" ht="15.75" thickBot="1" x14ac:dyDescent="0.3">
      <c r="A808" s="8" t="s">
        <v>1330</v>
      </c>
      <c r="B808" s="5">
        <v>807</v>
      </c>
      <c r="C808" s="6" t="s">
        <v>371</v>
      </c>
      <c r="D808" s="8">
        <v>2</v>
      </c>
      <c r="E808" s="8">
        <v>3</v>
      </c>
      <c r="F808" s="8">
        <v>4</v>
      </c>
      <c r="G808" s="8">
        <v>5</v>
      </c>
      <c r="H808" s="8">
        <v>3.5</v>
      </c>
    </row>
    <row r="809" spans="1:8" ht="15.75" thickBot="1" x14ac:dyDescent="0.3">
      <c r="A809" s="8" t="s">
        <v>1331</v>
      </c>
      <c r="B809" s="5">
        <v>808</v>
      </c>
      <c r="C809" s="6" t="s">
        <v>373</v>
      </c>
      <c r="D809" s="8">
        <v>5</v>
      </c>
      <c r="E809" s="8">
        <v>4</v>
      </c>
      <c r="F809" s="8">
        <v>5</v>
      </c>
      <c r="G809" s="8">
        <v>1</v>
      </c>
      <c r="H809" s="8">
        <v>3.75</v>
      </c>
    </row>
    <row r="810" spans="1:8" ht="15.75" thickBot="1" x14ac:dyDescent="0.3">
      <c r="A810" s="8" t="s">
        <v>1332</v>
      </c>
      <c r="B810" s="5">
        <v>809</v>
      </c>
      <c r="C810" s="6" t="s">
        <v>216</v>
      </c>
      <c r="D810" s="8">
        <v>4</v>
      </c>
      <c r="E810" s="8">
        <v>4</v>
      </c>
      <c r="F810" s="8">
        <v>2</v>
      </c>
      <c r="G810" s="8">
        <v>4</v>
      </c>
      <c r="H810" s="8">
        <v>3.5</v>
      </c>
    </row>
    <row r="811" spans="1:8" ht="15.75" thickBot="1" x14ac:dyDescent="0.3">
      <c r="A811" s="8" t="s">
        <v>1333</v>
      </c>
      <c r="B811" s="5">
        <v>810</v>
      </c>
      <c r="C811" s="6" t="s">
        <v>376</v>
      </c>
      <c r="D811" s="8">
        <v>2</v>
      </c>
      <c r="E811" s="8">
        <v>5</v>
      </c>
      <c r="F811" s="8">
        <v>3</v>
      </c>
      <c r="G811" s="8">
        <v>3</v>
      </c>
      <c r="H811" s="8">
        <v>3.25</v>
      </c>
    </row>
    <row r="812" spans="1:8" ht="15.75" thickBot="1" x14ac:dyDescent="0.3">
      <c r="A812" s="8" t="s">
        <v>1334</v>
      </c>
      <c r="B812" s="5">
        <v>811</v>
      </c>
      <c r="C812" s="6" t="s">
        <v>378</v>
      </c>
      <c r="D812" s="8">
        <v>2</v>
      </c>
      <c r="E812" s="8">
        <v>2</v>
      </c>
      <c r="F812" s="8">
        <v>4</v>
      </c>
      <c r="G812" s="8">
        <v>4</v>
      </c>
      <c r="H812" s="8">
        <v>3</v>
      </c>
    </row>
    <row r="813" spans="1:8" ht="15.75" thickBot="1" x14ac:dyDescent="0.3">
      <c r="A813" s="8" t="s">
        <v>1335</v>
      </c>
      <c r="B813" s="5">
        <v>812</v>
      </c>
      <c r="C813" s="6" t="s">
        <v>380</v>
      </c>
      <c r="D813" s="8">
        <v>5</v>
      </c>
      <c r="E813" s="8">
        <v>3</v>
      </c>
      <c r="F813" s="8">
        <v>1</v>
      </c>
      <c r="G813" s="8">
        <v>3</v>
      </c>
      <c r="H813" s="8">
        <v>3</v>
      </c>
    </row>
    <row r="814" spans="1:8" ht="15.75" thickBot="1" x14ac:dyDescent="0.3">
      <c r="A814" s="8" t="s">
        <v>1336</v>
      </c>
      <c r="B814" s="5">
        <v>813</v>
      </c>
      <c r="C814" s="6" t="s">
        <v>382</v>
      </c>
      <c r="D814" s="8">
        <v>5</v>
      </c>
      <c r="E814" s="8">
        <v>5</v>
      </c>
      <c r="F814" s="8">
        <v>5</v>
      </c>
      <c r="G814" s="8">
        <v>2</v>
      </c>
      <c r="H814" s="8">
        <v>4.25</v>
      </c>
    </row>
    <row r="815" spans="1:8" ht="15.75" thickBot="1" x14ac:dyDescent="0.3">
      <c r="A815" s="8" t="s">
        <v>1337</v>
      </c>
      <c r="B815" s="5">
        <v>814</v>
      </c>
      <c r="C815" s="6" t="s">
        <v>384</v>
      </c>
      <c r="D815" s="8">
        <v>3</v>
      </c>
      <c r="E815" s="8">
        <v>4</v>
      </c>
      <c r="F815" s="8">
        <v>3</v>
      </c>
      <c r="G815" s="8">
        <v>3</v>
      </c>
      <c r="H815" s="8">
        <v>3.25</v>
      </c>
    </row>
    <row r="816" spans="1:8" ht="15.75" thickBot="1" x14ac:dyDescent="0.3">
      <c r="A816" s="8" t="s">
        <v>1338</v>
      </c>
      <c r="B816" s="5">
        <v>815</v>
      </c>
      <c r="C816" s="6" t="s">
        <v>386</v>
      </c>
      <c r="D816" s="8">
        <v>1</v>
      </c>
      <c r="E816" s="8">
        <v>1</v>
      </c>
      <c r="F816" s="8">
        <v>4</v>
      </c>
      <c r="G816" s="8">
        <v>1</v>
      </c>
      <c r="H816" s="8">
        <v>1.75</v>
      </c>
    </row>
    <row r="817" spans="1:8" ht="15.75" thickBot="1" x14ac:dyDescent="0.3">
      <c r="A817" s="8" t="s">
        <v>1339</v>
      </c>
      <c r="B817" s="5">
        <v>816</v>
      </c>
      <c r="C817" s="6" t="s">
        <v>388</v>
      </c>
      <c r="D817" s="8">
        <v>3</v>
      </c>
      <c r="E817" s="8">
        <v>4</v>
      </c>
      <c r="F817" s="8">
        <v>4</v>
      </c>
      <c r="G817" s="8">
        <v>2</v>
      </c>
      <c r="H817" s="8">
        <v>3.25</v>
      </c>
    </row>
    <row r="818" spans="1:8" ht="15.75" thickBot="1" x14ac:dyDescent="0.3">
      <c r="A818" s="8" t="s">
        <v>1340</v>
      </c>
      <c r="B818" s="5">
        <v>817</v>
      </c>
      <c r="C818" s="6" t="s">
        <v>390</v>
      </c>
      <c r="D818" s="8">
        <v>5</v>
      </c>
      <c r="E818" s="8">
        <v>3</v>
      </c>
      <c r="F818" s="8">
        <v>4</v>
      </c>
      <c r="G818" s="8">
        <v>4</v>
      </c>
      <c r="H818" s="8">
        <v>4</v>
      </c>
    </row>
    <row r="819" spans="1:8" ht="15.75" thickBot="1" x14ac:dyDescent="0.3">
      <c r="A819" s="8" t="s">
        <v>1341</v>
      </c>
      <c r="B819" s="5">
        <v>818</v>
      </c>
      <c r="C819" s="6" t="s">
        <v>392</v>
      </c>
      <c r="D819" s="8">
        <v>1</v>
      </c>
      <c r="E819" s="8">
        <v>3</v>
      </c>
      <c r="F819" s="8">
        <v>5</v>
      </c>
      <c r="G819" s="8">
        <v>5</v>
      </c>
      <c r="H819" s="8">
        <v>3.5</v>
      </c>
    </row>
    <row r="820" spans="1:8" ht="15.75" thickBot="1" x14ac:dyDescent="0.3">
      <c r="A820" s="8" t="s">
        <v>1342</v>
      </c>
      <c r="B820" s="5">
        <v>819</v>
      </c>
      <c r="C820" s="6" t="s">
        <v>394</v>
      </c>
      <c r="D820" s="8">
        <v>4</v>
      </c>
      <c r="E820" s="8">
        <v>5</v>
      </c>
      <c r="F820" s="8">
        <v>1</v>
      </c>
      <c r="G820" s="8">
        <v>1</v>
      </c>
      <c r="H820" s="8">
        <v>2.75</v>
      </c>
    </row>
    <row r="821" spans="1:8" ht="15.75" thickBot="1" x14ac:dyDescent="0.3">
      <c r="A821" s="8" t="s">
        <v>1343</v>
      </c>
      <c r="B821" s="5">
        <v>820</v>
      </c>
      <c r="C821" s="6" t="s">
        <v>192</v>
      </c>
      <c r="D821" s="8">
        <v>3</v>
      </c>
      <c r="E821" s="8">
        <v>4</v>
      </c>
      <c r="F821" s="8">
        <v>3</v>
      </c>
      <c r="G821" s="8">
        <v>1</v>
      </c>
      <c r="H821" s="8">
        <v>2.75</v>
      </c>
    </row>
    <row r="822" spans="1:8" ht="15.75" thickBot="1" x14ac:dyDescent="0.3">
      <c r="A822" s="8" t="s">
        <v>1344</v>
      </c>
      <c r="B822" s="5">
        <v>821</v>
      </c>
      <c r="C822" s="6" t="s">
        <v>397</v>
      </c>
      <c r="D822" s="8">
        <v>1</v>
      </c>
      <c r="E822" s="8">
        <v>4</v>
      </c>
      <c r="F822" s="8">
        <v>3</v>
      </c>
      <c r="G822" s="8">
        <v>5</v>
      </c>
      <c r="H822" s="8">
        <v>3.25</v>
      </c>
    </row>
    <row r="823" spans="1:8" ht="15.75" thickBot="1" x14ac:dyDescent="0.3">
      <c r="A823" s="8" t="s">
        <v>1345</v>
      </c>
      <c r="B823" s="5">
        <v>822</v>
      </c>
      <c r="C823" s="6" t="s">
        <v>399</v>
      </c>
      <c r="D823" s="8">
        <v>4</v>
      </c>
      <c r="E823" s="8">
        <v>5</v>
      </c>
      <c r="F823" s="8">
        <v>5</v>
      </c>
      <c r="G823" s="8">
        <v>1</v>
      </c>
      <c r="H823" s="8">
        <v>3.75</v>
      </c>
    </row>
    <row r="824" spans="1:8" ht="15.75" thickBot="1" x14ac:dyDescent="0.3">
      <c r="A824" s="8" t="s">
        <v>1346</v>
      </c>
      <c r="B824" s="5">
        <v>823</v>
      </c>
      <c r="C824" s="6" t="s">
        <v>401</v>
      </c>
      <c r="D824" s="8">
        <v>3</v>
      </c>
      <c r="E824" s="8">
        <v>3</v>
      </c>
      <c r="F824" s="8">
        <v>2</v>
      </c>
      <c r="G824" s="8">
        <v>1</v>
      </c>
      <c r="H824" s="8">
        <v>2.25</v>
      </c>
    </row>
    <row r="825" spans="1:8" ht="15.75" thickBot="1" x14ac:dyDescent="0.3">
      <c r="A825" s="8" t="s">
        <v>1347</v>
      </c>
      <c r="B825" s="5">
        <v>824</v>
      </c>
      <c r="C825" s="6" t="s">
        <v>403</v>
      </c>
      <c r="D825" s="8">
        <v>4</v>
      </c>
      <c r="E825" s="8">
        <v>1</v>
      </c>
      <c r="F825" s="8">
        <v>1</v>
      </c>
      <c r="G825" s="8">
        <v>4</v>
      </c>
      <c r="H825" s="8">
        <v>2.5</v>
      </c>
    </row>
    <row r="826" spans="1:8" ht="15.75" thickBot="1" x14ac:dyDescent="0.3">
      <c r="A826" s="8" t="s">
        <v>1348</v>
      </c>
      <c r="B826" s="5">
        <v>825</v>
      </c>
      <c r="C826" s="6" t="s">
        <v>405</v>
      </c>
      <c r="D826" s="8">
        <v>1</v>
      </c>
      <c r="E826" s="8">
        <v>4</v>
      </c>
      <c r="F826" s="8">
        <v>3</v>
      </c>
      <c r="G826" s="8">
        <v>2</v>
      </c>
      <c r="H826" s="8">
        <v>2.5</v>
      </c>
    </row>
    <row r="827" spans="1:8" ht="15.75" thickBot="1" x14ac:dyDescent="0.3">
      <c r="A827" s="8" t="s">
        <v>1349</v>
      </c>
      <c r="B827" s="5">
        <v>826</v>
      </c>
      <c r="C827" s="6" t="s">
        <v>407</v>
      </c>
      <c r="D827" s="8">
        <v>3</v>
      </c>
      <c r="E827" s="8">
        <v>4</v>
      </c>
      <c r="F827" s="8">
        <v>2</v>
      </c>
      <c r="G827" s="8">
        <v>1</v>
      </c>
      <c r="H827" s="8">
        <v>2.5</v>
      </c>
    </row>
    <row r="828" spans="1:8" ht="15.75" thickBot="1" x14ac:dyDescent="0.3">
      <c r="A828" s="8" t="s">
        <v>1350</v>
      </c>
      <c r="B828" s="5">
        <v>827</v>
      </c>
      <c r="C828" s="6" t="s">
        <v>409</v>
      </c>
      <c r="D828" s="8">
        <v>1</v>
      </c>
      <c r="E828" s="8">
        <v>5</v>
      </c>
      <c r="F828" s="8">
        <v>2</v>
      </c>
      <c r="G828" s="8">
        <v>1</v>
      </c>
      <c r="H828" s="8">
        <v>2.25</v>
      </c>
    </row>
    <row r="829" spans="1:8" ht="15.75" thickBot="1" x14ac:dyDescent="0.3">
      <c r="A829" s="8" t="s">
        <v>1351</v>
      </c>
      <c r="B829" s="5">
        <v>828</v>
      </c>
      <c r="C829" s="6" t="s">
        <v>411</v>
      </c>
      <c r="D829" s="8">
        <v>5</v>
      </c>
      <c r="E829" s="8">
        <v>3</v>
      </c>
      <c r="F829" s="8">
        <v>5</v>
      </c>
      <c r="G829" s="8">
        <v>1</v>
      </c>
      <c r="H829" s="8">
        <v>3.5</v>
      </c>
    </row>
    <row r="830" spans="1:8" ht="15.75" thickBot="1" x14ac:dyDescent="0.3">
      <c r="A830" s="8" t="s">
        <v>1352</v>
      </c>
      <c r="B830" s="5">
        <v>829</v>
      </c>
      <c r="C830" s="6" t="s">
        <v>413</v>
      </c>
      <c r="D830" s="8">
        <v>5</v>
      </c>
      <c r="E830" s="8">
        <v>2</v>
      </c>
      <c r="F830" s="8">
        <v>1</v>
      </c>
      <c r="G830" s="8">
        <v>4</v>
      </c>
      <c r="H830" s="8">
        <v>3</v>
      </c>
    </row>
    <row r="831" spans="1:8" ht="15.75" thickBot="1" x14ac:dyDescent="0.3">
      <c r="A831" s="8" t="s">
        <v>1353</v>
      </c>
      <c r="B831" s="5">
        <v>830</v>
      </c>
      <c r="C831" s="6" t="s">
        <v>415</v>
      </c>
      <c r="D831" s="8">
        <v>1</v>
      </c>
      <c r="E831" s="8">
        <v>4</v>
      </c>
      <c r="F831" s="8">
        <v>5</v>
      </c>
      <c r="G831" s="8">
        <v>2</v>
      </c>
      <c r="H831" s="8">
        <v>3</v>
      </c>
    </row>
    <row r="832" spans="1:8" ht="15.75" thickBot="1" x14ac:dyDescent="0.3">
      <c r="A832" s="8" t="s">
        <v>1354</v>
      </c>
      <c r="B832" s="5">
        <v>831</v>
      </c>
      <c r="C832" s="6" t="s">
        <v>417</v>
      </c>
      <c r="D832" s="8">
        <v>3</v>
      </c>
      <c r="E832" s="8">
        <v>5</v>
      </c>
      <c r="F832" s="8">
        <v>4</v>
      </c>
      <c r="G832" s="8">
        <v>3</v>
      </c>
      <c r="H832" s="8">
        <v>3.75</v>
      </c>
    </row>
    <row r="833" spans="1:8" ht="15.75" thickBot="1" x14ac:dyDescent="0.3">
      <c r="A833" s="8" t="s">
        <v>1355</v>
      </c>
      <c r="B833" s="5">
        <v>832</v>
      </c>
      <c r="C833" s="6" t="s">
        <v>419</v>
      </c>
      <c r="D833" s="8">
        <v>2</v>
      </c>
      <c r="E833" s="8">
        <v>2</v>
      </c>
      <c r="F833" s="8">
        <v>2</v>
      </c>
      <c r="G833" s="8">
        <v>5</v>
      </c>
      <c r="H833" s="8">
        <v>2.75</v>
      </c>
    </row>
    <row r="834" spans="1:8" ht="15.75" thickBot="1" x14ac:dyDescent="0.3">
      <c r="A834" s="8" t="s">
        <v>1356</v>
      </c>
      <c r="B834" s="5">
        <v>833</v>
      </c>
      <c r="C834" s="6" t="s">
        <v>421</v>
      </c>
      <c r="D834" s="8">
        <v>5</v>
      </c>
      <c r="E834" s="8">
        <v>4</v>
      </c>
      <c r="F834" s="8">
        <v>3</v>
      </c>
      <c r="G834" s="8">
        <v>3</v>
      </c>
      <c r="H834" s="8">
        <v>3.75</v>
      </c>
    </row>
    <row r="835" spans="1:8" ht="15.75" thickBot="1" x14ac:dyDescent="0.3">
      <c r="A835" s="8" t="s">
        <v>1357</v>
      </c>
      <c r="B835" s="5">
        <v>834</v>
      </c>
      <c r="C835" s="6" t="s">
        <v>423</v>
      </c>
      <c r="D835" s="8">
        <v>1</v>
      </c>
      <c r="E835" s="8">
        <v>2</v>
      </c>
      <c r="F835" s="8">
        <v>5</v>
      </c>
      <c r="G835" s="8">
        <v>2</v>
      </c>
      <c r="H835" s="8">
        <v>2.5</v>
      </c>
    </row>
    <row r="836" spans="1:8" ht="15.75" thickBot="1" x14ac:dyDescent="0.3">
      <c r="A836" s="8" t="s">
        <v>1358</v>
      </c>
      <c r="B836" s="5">
        <v>835</v>
      </c>
      <c r="C836" s="6" t="s">
        <v>425</v>
      </c>
      <c r="D836" s="8">
        <v>5</v>
      </c>
      <c r="E836" s="8">
        <v>4</v>
      </c>
      <c r="F836" s="8">
        <v>4</v>
      </c>
      <c r="G836" s="8">
        <v>2</v>
      </c>
      <c r="H836" s="8">
        <v>3.75</v>
      </c>
    </row>
    <row r="837" spans="1:8" ht="15.75" thickBot="1" x14ac:dyDescent="0.3">
      <c r="A837" s="8" t="s">
        <v>1359</v>
      </c>
      <c r="B837" s="5">
        <v>836</v>
      </c>
      <c r="C837" s="6" t="s">
        <v>427</v>
      </c>
      <c r="D837" s="8">
        <v>1</v>
      </c>
      <c r="E837" s="8">
        <v>2</v>
      </c>
      <c r="F837" s="8">
        <v>3</v>
      </c>
      <c r="G837" s="8">
        <v>4</v>
      </c>
      <c r="H837" s="8">
        <v>2.5</v>
      </c>
    </row>
    <row r="838" spans="1:8" ht="15.75" thickBot="1" x14ac:dyDescent="0.3">
      <c r="A838" s="8" t="s">
        <v>1360</v>
      </c>
      <c r="B838" s="5">
        <v>837</v>
      </c>
      <c r="C838" s="6" t="s">
        <v>429</v>
      </c>
      <c r="D838" s="8">
        <v>5</v>
      </c>
      <c r="E838" s="8">
        <v>4</v>
      </c>
      <c r="F838" s="8">
        <v>4</v>
      </c>
      <c r="G838" s="8">
        <v>4</v>
      </c>
      <c r="H838" s="8">
        <v>4.25</v>
      </c>
    </row>
    <row r="839" spans="1:8" ht="15.75" thickBot="1" x14ac:dyDescent="0.3">
      <c r="A839" s="8" t="s">
        <v>1361</v>
      </c>
      <c r="B839" s="5">
        <v>838</v>
      </c>
      <c r="C839" s="6" t="s">
        <v>431</v>
      </c>
      <c r="D839" s="8">
        <v>3</v>
      </c>
      <c r="E839" s="8">
        <v>1</v>
      </c>
      <c r="F839" s="8">
        <v>1</v>
      </c>
      <c r="G839" s="8">
        <v>1</v>
      </c>
      <c r="H839" s="8">
        <v>1.5</v>
      </c>
    </row>
    <row r="840" spans="1:8" ht="15.75" thickBot="1" x14ac:dyDescent="0.3">
      <c r="A840" s="8" t="s">
        <v>1362</v>
      </c>
      <c r="B840" s="5">
        <v>839</v>
      </c>
      <c r="C840" s="6" t="s">
        <v>433</v>
      </c>
      <c r="D840" s="8">
        <v>3</v>
      </c>
      <c r="E840" s="8">
        <v>5</v>
      </c>
      <c r="F840" s="8">
        <v>2</v>
      </c>
      <c r="G840" s="8">
        <v>3</v>
      </c>
      <c r="H840" s="8">
        <v>3.25</v>
      </c>
    </row>
    <row r="841" spans="1:8" ht="15.75" thickBot="1" x14ac:dyDescent="0.3">
      <c r="A841" s="8" t="s">
        <v>1363</v>
      </c>
      <c r="B841" s="5">
        <v>840</v>
      </c>
      <c r="C841" s="6" t="s">
        <v>435</v>
      </c>
      <c r="D841" s="8">
        <v>5</v>
      </c>
      <c r="E841" s="8">
        <v>2</v>
      </c>
      <c r="F841" s="8">
        <v>2</v>
      </c>
      <c r="G841" s="8">
        <v>5</v>
      </c>
      <c r="H841" s="8">
        <v>3.5</v>
      </c>
    </row>
    <row r="842" spans="1:8" ht="15.75" thickBot="1" x14ac:dyDescent="0.3">
      <c r="A842" s="8" t="s">
        <v>1364</v>
      </c>
      <c r="B842" s="5">
        <v>841</v>
      </c>
      <c r="C842" s="6" t="s">
        <v>437</v>
      </c>
      <c r="D842" s="8">
        <v>2</v>
      </c>
      <c r="E842" s="8">
        <v>1</v>
      </c>
      <c r="F842" s="8">
        <v>2</v>
      </c>
      <c r="G842" s="8">
        <v>3</v>
      </c>
      <c r="H842" s="8">
        <v>2</v>
      </c>
    </row>
    <row r="843" spans="1:8" ht="15.75" thickBot="1" x14ac:dyDescent="0.3">
      <c r="A843" s="8" t="s">
        <v>1365</v>
      </c>
      <c r="B843" s="5">
        <v>842</v>
      </c>
      <c r="C843" s="6" t="s">
        <v>439</v>
      </c>
      <c r="D843" s="8">
        <v>1</v>
      </c>
      <c r="E843" s="8">
        <v>3</v>
      </c>
      <c r="F843" s="8">
        <v>1</v>
      </c>
      <c r="G843" s="8">
        <v>1</v>
      </c>
      <c r="H843" s="8">
        <v>1.5</v>
      </c>
    </row>
    <row r="844" spans="1:8" ht="15.75" thickBot="1" x14ac:dyDescent="0.3">
      <c r="A844" s="8" t="s">
        <v>1366</v>
      </c>
      <c r="B844" s="5">
        <v>843</v>
      </c>
      <c r="C844" s="6" t="s">
        <v>441</v>
      </c>
      <c r="D844" s="8">
        <v>3</v>
      </c>
      <c r="E844" s="8">
        <v>4</v>
      </c>
      <c r="F844" s="8">
        <v>1</v>
      </c>
      <c r="G844" s="8">
        <v>4</v>
      </c>
      <c r="H844" s="8">
        <v>3</v>
      </c>
    </row>
    <row r="845" spans="1:8" ht="15.75" thickBot="1" x14ac:dyDescent="0.3">
      <c r="A845" s="8" t="s">
        <v>1367</v>
      </c>
      <c r="B845" s="5">
        <v>844</v>
      </c>
      <c r="C845" s="6" t="s">
        <v>443</v>
      </c>
      <c r="D845" s="8">
        <v>3</v>
      </c>
      <c r="E845" s="8">
        <v>2</v>
      </c>
      <c r="F845" s="8">
        <v>4</v>
      </c>
      <c r="G845" s="8">
        <v>1</v>
      </c>
      <c r="H845" s="8">
        <v>2.5</v>
      </c>
    </row>
    <row r="846" spans="1:8" ht="15.75" thickBot="1" x14ac:dyDescent="0.3">
      <c r="A846" s="8" t="s">
        <v>1368</v>
      </c>
      <c r="B846" s="5">
        <v>845</v>
      </c>
      <c r="C846" s="6" t="s">
        <v>445</v>
      </c>
      <c r="D846" s="8">
        <v>1</v>
      </c>
      <c r="E846" s="8">
        <v>2</v>
      </c>
      <c r="F846" s="8">
        <v>1</v>
      </c>
      <c r="G846" s="8">
        <v>3</v>
      </c>
      <c r="H846" s="8">
        <v>1.75</v>
      </c>
    </row>
    <row r="847" spans="1:8" ht="15.75" thickBot="1" x14ac:dyDescent="0.3">
      <c r="A847" s="8" t="s">
        <v>1369</v>
      </c>
      <c r="B847" s="5">
        <v>846</v>
      </c>
      <c r="C847" s="6" t="s">
        <v>447</v>
      </c>
      <c r="D847" s="8">
        <v>2</v>
      </c>
      <c r="E847" s="8">
        <v>3</v>
      </c>
      <c r="F847" s="8">
        <v>4</v>
      </c>
      <c r="G847" s="8">
        <v>4</v>
      </c>
      <c r="H847" s="8">
        <v>3.25</v>
      </c>
    </row>
    <row r="848" spans="1:8" ht="15.75" thickBot="1" x14ac:dyDescent="0.3">
      <c r="A848" s="8" t="s">
        <v>1370</v>
      </c>
      <c r="B848" s="5">
        <v>847</v>
      </c>
      <c r="C848" s="6" t="s">
        <v>449</v>
      </c>
      <c r="D848" s="8">
        <v>4</v>
      </c>
      <c r="E848" s="8">
        <v>4</v>
      </c>
      <c r="F848" s="8">
        <v>3</v>
      </c>
      <c r="G848" s="8">
        <v>3</v>
      </c>
      <c r="H848" s="8">
        <v>3.5</v>
      </c>
    </row>
    <row r="849" spans="1:8" ht="15.75" thickBot="1" x14ac:dyDescent="0.3">
      <c r="A849" s="8" t="s">
        <v>1371</v>
      </c>
      <c r="B849" s="5">
        <v>848</v>
      </c>
      <c r="C849" s="6" t="s">
        <v>451</v>
      </c>
      <c r="D849" s="8">
        <v>1</v>
      </c>
      <c r="E849" s="8">
        <v>1</v>
      </c>
      <c r="F849" s="8">
        <v>2</v>
      </c>
      <c r="G849" s="8">
        <v>4</v>
      </c>
      <c r="H849" s="8">
        <v>2</v>
      </c>
    </row>
    <row r="850" spans="1:8" ht="15.75" thickBot="1" x14ac:dyDescent="0.3">
      <c r="A850" s="8" t="s">
        <v>1372</v>
      </c>
      <c r="B850" s="5">
        <v>849</v>
      </c>
      <c r="C850" s="6" t="s">
        <v>453</v>
      </c>
      <c r="D850" s="8">
        <v>5</v>
      </c>
      <c r="E850" s="8">
        <v>2</v>
      </c>
      <c r="F850" s="8">
        <v>4</v>
      </c>
      <c r="G850" s="8">
        <v>2</v>
      </c>
      <c r="H850" s="8">
        <v>3.25</v>
      </c>
    </row>
    <row r="851" spans="1:8" ht="15.75" thickBot="1" x14ac:dyDescent="0.3">
      <c r="A851" s="8" t="s">
        <v>1373</v>
      </c>
      <c r="B851" s="5">
        <v>850</v>
      </c>
      <c r="C851" s="6" t="s">
        <v>455</v>
      </c>
      <c r="D851" s="8">
        <v>1</v>
      </c>
      <c r="E851" s="8">
        <v>4</v>
      </c>
      <c r="F851" s="8">
        <v>3</v>
      </c>
      <c r="G851" s="8">
        <v>4</v>
      </c>
      <c r="H851" s="8">
        <v>3</v>
      </c>
    </row>
    <row r="852" spans="1:8" ht="15.75" thickBot="1" x14ac:dyDescent="0.3">
      <c r="A852" s="8" t="s">
        <v>1374</v>
      </c>
      <c r="B852" s="5">
        <v>851</v>
      </c>
      <c r="C852" s="6" t="s">
        <v>457</v>
      </c>
      <c r="D852" s="8">
        <v>3</v>
      </c>
      <c r="E852" s="8">
        <v>2</v>
      </c>
      <c r="F852" s="8">
        <v>3</v>
      </c>
      <c r="G852" s="8">
        <v>5</v>
      </c>
      <c r="H852" s="8">
        <v>3.25</v>
      </c>
    </row>
    <row r="853" spans="1:8" ht="15.75" thickBot="1" x14ac:dyDescent="0.3">
      <c r="A853" s="8" t="s">
        <v>1375</v>
      </c>
      <c r="B853" s="5">
        <v>852</v>
      </c>
      <c r="C853" s="6" t="s">
        <v>459</v>
      </c>
      <c r="D853" s="8">
        <v>3</v>
      </c>
      <c r="E853" s="8">
        <v>3</v>
      </c>
      <c r="F853" s="8">
        <v>2</v>
      </c>
      <c r="G853" s="8">
        <v>4</v>
      </c>
      <c r="H853" s="8">
        <v>3</v>
      </c>
    </row>
    <row r="854" spans="1:8" ht="15.75" thickBot="1" x14ac:dyDescent="0.3">
      <c r="A854" s="8" t="s">
        <v>1376</v>
      </c>
      <c r="B854" s="5">
        <v>853</v>
      </c>
      <c r="C854" s="6" t="s">
        <v>461</v>
      </c>
      <c r="D854" s="8">
        <v>3</v>
      </c>
      <c r="E854" s="8">
        <v>3</v>
      </c>
      <c r="F854" s="8">
        <v>4</v>
      </c>
      <c r="G854" s="8">
        <v>1</v>
      </c>
      <c r="H854" s="8">
        <v>2.75</v>
      </c>
    </row>
    <row r="855" spans="1:8" ht="15.75" thickBot="1" x14ac:dyDescent="0.3">
      <c r="A855" s="8" t="s">
        <v>1377</v>
      </c>
      <c r="B855" s="5">
        <v>854</v>
      </c>
      <c r="C855" s="6" t="s">
        <v>463</v>
      </c>
      <c r="D855" s="8">
        <v>3</v>
      </c>
      <c r="E855" s="8">
        <v>3</v>
      </c>
      <c r="F855" s="8">
        <v>4</v>
      </c>
      <c r="G855" s="8">
        <v>3</v>
      </c>
      <c r="H855" s="8">
        <v>3.25</v>
      </c>
    </row>
    <row r="856" spans="1:8" ht="15.75" thickBot="1" x14ac:dyDescent="0.3">
      <c r="A856" s="8" t="s">
        <v>1378</v>
      </c>
      <c r="B856" s="5">
        <v>855</v>
      </c>
      <c r="C856" s="6" t="s">
        <v>465</v>
      </c>
      <c r="D856" s="8">
        <v>5</v>
      </c>
      <c r="E856" s="8">
        <v>3</v>
      </c>
      <c r="F856" s="8">
        <v>3</v>
      </c>
      <c r="G856" s="8">
        <v>5</v>
      </c>
      <c r="H856" s="8">
        <v>4</v>
      </c>
    </row>
    <row r="857" spans="1:8" ht="15.75" thickBot="1" x14ac:dyDescent="0.3">
      <c r="A857" s="8" t="s">
        <v>1379</v>
      </c>
      <c r="B857" s="5">
        <v>856</v>
      </c>
      <c r="C857" s="6" t="s">
        <v>467</v>
      </c>
      <c r="D857" s="8">
        <v>2</v>
      </c>
      <c r="E857" s="8">
        <v>5</v>
      </c>
      <c r="F857" s="8">
        <v>4</v>
      </c>
      <c r="G857" s="8">
        <v>5</v>
      </c>
      <c r="H857" s="8">
        <v>4</v>
      </c>
    </row>
    <row r="858" spans="1:8" ht="15.75" thickBot="1" x14ac:dyDescent="0.3">
      <c r="A858" s="8" t="s">
        <v>1380</v>
      </c>
      <c r="B858" s="5">
        <v>857</v>
      </c>
      <c r="C858" s="6" t="s">
        <v>110</v>
      </c>
      <c r="D858" s="8">
        <v>5</v>
      </c>
      <c r="E858" s="8">
        <v>3</v>
      </c>
      <c r="F858" s="8">
        <v>1</v>
      </c>
      <c r="G858" s="8">
        <v>2</v>
      </c>
      <c r="H858" s="8">
        <v>2.75</v>
      </c>
    </row>
    <row r="859" spans="1:8" ht="15.75" thickBot="1" x14ac:dyDescent="0.3">
      <c r="A859" s="8" t="s">
        <v>1381</v>
      </c>
      <c r="B859" s="5">
        <v>858</v>
      </c>
      <c r="C859" s="6" t="s">
        <v>470</v>
      </c>
      <c r="D859" s="8">
        <v>1</v>
      </c>
      <c r="E859" s="8">
        <v>5</v>
      </c>
      <c r="F859" s="8">
        <v>5</v>
      </c>
      <c r="G859" s="8">
        <v>2</v>
      </c>
      <c r="H859" s="8">
        <v>3.25</v>
      </c>
    </row>
    <row r="860" spans="1:8" ht="15.75" thickBot="1" x14ac:dyDescent="0.3">
      <c r="A860" s="8" t="s">
        <v>1382</v>
      </c>
      <c r="B860" s="5">
        <v>859</v>
      </c>
      <c r="C860" s="6" t="s">
        <v>472</v>
      </c>
      <c r="D860" s="8">
        <v>4</v>
      </c>
      <c r="E860" s="8">
        <v>2</v>
      </c>
      <c r="F860" s="8">
        <v>3</v>
      </c>
      <c r="G860" s="8">
        <v>5</v>
      </c>
      <c r="H860" s="8">
        <v>3.5</v>
      </c>
    </row>
    <row r="861" spans="1:8" ht="15.75" thickBot="1" x14ac:dyDescent="0.3">
      <c r="A861" s="8" t="s">
        <v>1383</v>
      </c>
      <c r="B861" s="5">
        <v>860</v>
      </c>
      <c r="C861" s="6" t="s">
        <v>474</v>
      </c>
      <c r="D861" s="8">
        <v>2</v>
      </c>
      <c r="E861" s="8">
        <v>3</v>
      </c>
      <c r="F861" s="8">
        <v>2</v>
      </c>
      <c r="G861" s="8">
        <v>2</v>
      </c>
      <c r="H861" s="8">
        <v>2.25</v>
      </c>
    </row>
    <row r="862" spans="1:8" ht="15.75" thickBot="1" x14ac:dyDescent="0.3">
      <c r="A862" s="8" t="s">
        <v>1384</v>
      </c>
      <c r="B862" s="5">
        <v>861</v>
      </c>
      <c r="C862" s="6" t="s">
        <v>476</v>
      </c>
      <c r="D862" s="8">
        <v>1</v>
      </c>
      <c r="E862" s="8">
        <v>2</v>
      </c>
      <c r="F862" s="8">
        <v>3</v>
      </c>
      <c r="G862" s="8">
        <v>1</v>
      </c>
      <c r="H862" s="8">
        <v>1.75</v>
      </c>
    </row>
    <row r="863" spans="1:8" ht="15.75" thickBot="1" x14ac:dyDescent="0.3">
      <c r="A863" s="8" t="s">
        <v>1385</v>
      </c>
      <c r="B863" s="5">
        <v>862</v>
      </c>
      <c r="C863" s="6" t="s">
        <v>478</v>
      </c>
      <c r="D863" s="8">
        <v>2</v>
      </c>
      <c r="E863" s="8">
        <v>2</v>
      </c>
      <c r="F863" s="8">
        <v>1</v>
      </c>
      <c r="G863" s="8">
        <v>5</v>
      </c>
      <c r="H863" s="8">
        <v>2.5</v>
      </c>
    </row>
    <row r="864" spans="1:8" ht="15.75" thickBot="1" x14ac:dyDescent="0.3">
      <c r="A864" s="8" t="s">
        <v>1386</v>
      </c>
      <c r="B864" s="5">
        <v>863</v>
      </c>
      <c r="C864" s="6" t="s">
        <v>480</v>
      </c>
      <c r="D864" s="8">
        <v>5</v>
      </c>
      <c r="E864" s="8">
        <v>5</v>
      </c>
      <c r="F864" s="8">
        <v>5</v>
      </c>
      <c r="G864" s="8">
        <v>5</v>
      </c>
      <c r="H864" s="8">
        <v>5</v>
      </c>
    </row>
    <row r="865" spans="1:8" ht="15.75" thickBot="1" x14ac:dyDescent="0.3">
      <c r="A865" s="8" t="s">
        <v>1387</v>
      </c>
      <c r="B865" s="5">
        <v>864</v>
      </c>
      <c r="C865" s="6" t="s">
        <v>482</v>
      </c>
      <c r="D865" s="8">
        <v>3</v>
      </c>
      <c r="E865" s="8">
        <v>3</v>
      </c>
      <c r="F865" s="8">
        <v>1</v>
      </c>
      <c r="G865" s="8">
        <v>1</v>
      </c>
      <c r="H865" s="8">
        <v>2</v>
      </c>
    </row>
    <row r="866" spans="1:8" ht="15.75" thickBot="1" x14ac:dyDescent="0.3">
      <c r="A866" s="8" t="s">
        <v>1388</v>
      </c>
      <c r="B866" s="5">
        <v>865</v>
      </c>
      <c r="C866" s="6" t="s">
        <v>484</v>
      </c>
      <c r="D866" s="8">
        <v>1</v>
      </c>
      <c r="E866" s="8">
        <v>2</v>
      </c>
      <c r="F866" s="8">
        <v>1</v>
      </c>
      <c r="G866" s="8">
        <v>5</v>
      </c>
      <c r="H866" s="8">
        <v>2.25</v>
      </c>
    </row>
    <row r="867" spans="1:8" ht="15.75" thickBot="1" x14ac:dyDescent="0.3">
      <c r="A867" s="8" t="s">
        <v>1389</v>
      </c>
      <c r="B867" s="5">
        <v>866</v>
      </c>
      <c r="C867" s="6" t="s">
        <v>486</v>
      </c>
      <c r="D867" s="8">
        <v>2</v>
      </c>
      <c r="E867" s="8">
        <v>5</v>
      </c>
      <c r="F867" s="8">
        <v>1</v>
      </c>
      <c r="G867" s="8">
        <v>5</v>
      </c>
      <c r="H867" s="8">
        <v>3.25</v>
      </c>
    </row>
    <row r="868" spans="1:8" ht="15.75" thickBot="1" x14ac:dyDescent="0.3">
      <c r="A868" s="8" t="s">
        <v>1390</v>
      </c>
      <c r="B868" s="5">
        <v>867</v>
      </c>
      <c r="C868" s="6" t="s">
        <v>488</v>
      </c>
      <c r="D868" s="8">
        <v>3</v>
      </c>
      <c r="E868" s="8">
        <v>2</v>
      </c>
      <c r="F868" s="8">
        <v>3</v>
      </c>
      <c r="G868" s="8">
        <v>4</v>
      </c>
      <c r="H868" s="8">
        <v>3</v>
      </c>
    </row>
    <row r="869" spans="1:8" ht="15.75" thickBot="1" x14ac:dyDescent="0.3">
      <c r="A869" s="8" t="s">
        <v>1391</v>
      </c>
      <c r="B869" s="5">
        <v>868</v>
      </c>
      <c r="C869" s="6" t="s">
        <v>490</v>
      </c>
      <c r="D869" s="8">
        <v>4</v>
      </c>
      <c r="E869" s="8">
        <v>4</v>
      </c>
      <c r="F869" s="8">
        <v>1</v>
      </c>
      <c r="G869" s="8">
        <v>1</v>
      </c>
      <c r="H869" s="8">
        <v>2.5</v>
      </c>
    </row>
    <row r="870" spans="1:8" ht="15.75" thickBot="1" x14ac:dyDescent="0.3">
      <c r="A870" s="8" t="s">
        <v>1392</v>
      </c>
      <c r="B870" s="5">
        <v>869</v>
      </c>
      <c r="C870" s="6" t="s">
        <v>492</v>
      </c>
      <c r="D870" s="8">
        <v>4</v>
      </c>
      <c r="E870" s="8">
        <v>2</v>
      </c>
      <c r="F870" s="8">
        <v>1</v>
      </c>
      <c r="G870" s="8">
        <v>2</v>
      </c>
      <c r="H870" s="8">
        <v>2.25</v>
      </c>
    </row>
    <row r="871" spans="1:8" ht="15.75" thickBot="1" x14ac:dyDescent="0.3">
      <c r="A871" s="8" t="s">
        <v>1393</v>
      </c>
      <c r="B871" s="5">
        <v>870</v>
      </c>
      <c r="C871" s="6" t="s">
        <v>494</v>
      </c>
      <c r="D871" s="8">
        <v>3</v>
      </c>
      <c r="E871" s="8">
        <v>4</v>
      </c>
      <c r="F871" s="8">
        <v>5</v>
      </c>
      <c r="G871" s="8">
        <v>3</v>
      </c>
      <c r="H871" s="8">
        <v>3.75</v>
      </c>
    </row>
    <row r="872" spans="1:8" ht="15.75" thickBot="1" x14ac:dyDescent="0.3">
      <c r="A872" s="8" t="s">
        <v>1394</v>
      </c>
      <c r="B872" s="5">
        <v>871</v>
      </c>
      <c r="C872" s="6" t="s">
        <v>496</v>
      </c>
      <c r="D872" s="8">
        <v>4</v>
      </c>
      <c r="E872" s="8">
        <v>5</v>
      </c>
      <c r="F872" s="8">
        <v>4</v>
      </c>
      <c r="G872" s="8">
        <v>2</v>
      </c>
      <c r="H872" s="8">
        <v>3.75</v>
      </c>
    </row>
    <row r="873" spans="1:8" ht="15.75" thickBot="1" x14ac:dyDescent="0.3">
      <c r="A873" s="8" t="s">
        <v>1395</v>
      </c>
      <c r="B873" s="5">
        <v>872</v>
      </c>
      <c r="C873" s="6" t="s">
        <v>498</v>
      </c>
      <c r="D873" s="8">
        <v>3</v>
      </c>
      <c r="E873" s="8">
        <v>3</v>
      </c>
      <c r="F873" s="8">
        <v>2</v>
      </c>
      <c r="G873" s="8">
        <v>5</v>
      </c>
      <c r="H873" s="8">
        <v>3.25</v>
      </c>
    </row>
    <row r="874" spans="1:8" ht="15.75" thickBot="1" x14ac:dyDescent="0.3">
      <c r="A874" s="8" t="s">
        <v>1396</v>
      </c>
      <c r="B874" s="5">
        <v>873</v>
      </c>
      <c r="C874" s="6" t="s">
        <v>500</v>
      </c>
      <c r="D874" s="8">
        <v>1</v>
      </c>
      <c r="E874" s="8">
        <v>5</v>
      </c>
      <c r="F874" s="8">
        <v>4</v>
      </c>
      <c r="G874" s="8">
        <v>1</v>
      </c>
      <c r="H874" s="8">
        <v>2.75</v>
      </c>
    </row>
    <row r="875" spans="1:8" ht="15.75" thickBot="1" x14ac:dyDescent="0.3">
      <c r="A875" s="8" t="s">
        <v>1397</v>
      </c>
      <c r="B875" s="5">
        <v>874</v>
      </c>
      <c r="C875" s="6" t="s">
        <v>502</v>
      </c>
      <c r="D875" s="8">
        <v>4</v>
      </c>
      <c r="E875" s="8">
        <v>1</v>
      </c>
      <c r="F875" s="8">
        <v>3</v>
      </c>
      <c r="G875" s="8">
        <v>4</v>
      </c>
      <c r="H875" s="8">
        <v>3</v>
      </c>
    </row>
    <row r="876" spans="1:8" ht="15.75" thickBot="1" x14ac:dyDescent="0.3">
      <c r="A876" s="8" t="s">
        <v>1398</v>
      </c>
      <c r="B876" s="5">
        <v>875</v>
      </c>
      <c r="C876" s="6" t="s">
        <v>504</v>
      </c>
      <c r="D876" s="8">
        <v>5</v>
      </c>
      <c r="E876" s="8">
        <v>4</v>
      </c>
      <c r="F876" s="8">
        <v>5</v>
      </c>
      <c r="G876" s="8">
        <v>5</v>
      </c>
      <c r="H876" s="8">
        <v>4.75</v>
      </c>
    </row>
    <row r="877" spans="1:8" ht="15.75" thickBot="1" x14ac:dyDescent="0.3">
      <c r="A877" s="8" t="s">
        <v>1399</v>
      </c>
      <c r="B877" s="5">
        <v>876</v>
      </c>
      <c r="C877" s="6" t="s">
        <v>506</v>
      </c>
      <c r="D877" s="8">
        <v>4</v>
      </c>
      <c r="E877" s="8">
        <v>1</v>
      </c>
      <c r="F877" s="8">
        <v>5</v>
      </c>
      <c r="G877" s="8">
        <v>5</v>
      </c>
      <c r="H877" s="8">
        <v>3.75</v>
      </c>
    </row>
    <row r="878" spans="1:8" ht="15.75" thickBot="1" x14ac:dyDescent="0.3">
      <c r="A878" s="8" t="s">
        <v>1400</v>
      </c>
      <c r="B878" s="5">
        <v>877</v>
      </c>
      <c r="C878" s="6" t="s">
        <v>508</v>
      </c>
      <c r="D878" s="8">
        <v>3</v>
      </c>
      <c r="E878" s="8">
        <v>4</v>
      </c>
      <c r="F878" s="8">
        <v>3</v>
      </c>
      <c r="G878" s="8">
        <v>3</v>
      </c>
      <c r="H878" s="8">
        <v>3.25</v>
      </c>
    </row>
    <row r="879" spans="1:8" ht="15.75" thickBot="1" x14ac:dyDescent="0.3">
      <c r="A879" s="8" t="s">
        <v>1401</v>
      </c>
      <c r="B879" s="5">
        <v>878</v>
      </c>
      <c r="C879" s="6" t="s">
        <v>510</v>
      </c>
      <c r="D879" s="8">
        <v>2</v>
      </c>
      <c r="E879" s="8">
        <v>5</v>
      </c>
      <c r="F879" s="8">
        <v>5</v>
      </c>
      <c r="G879" s="8">
        <v>3</v>
      </c>
      <c r="H879" s="8">
        <v>3.75</v>
      </c>
    </row>
    <row r="880" spans="1:8" ht="15.75" thickBot="1" x14ac:dyDescent="0.3">
      <c r="A880" s="8" t="s">
        <v>1402</v>
      </c>
      <c r="B880" s="5">
        <v>879</v>
      </c>
      <c r="C880" s="6" t="s">
        <v>512</v>
      </c>
      <c r="D880" s="8">
        <v>2</v>
      </c>
      <c r="E880" s="8">
        <v>3</v>
      </c>
      <c r="F880" s="8">
        <v>4</v>
      </c>
      <c r="G880" s="8">
        <v>1</v>
      </c>
      <c r="H880" s="8">
        <v>2.5</v>
      </c>
    </row>
    <row r="881" spans="1:8" ht="15.75" thickBot="1" x14ac:dyDescent="0.3">
      <c r="A881" s="8" t="s">
        <v>1403</v>
      </c>
      <c r="B881" s="5">
        <v>880</v>
      </c>
      <c r="C881" s="6" t="s">
        <v>514</v>
      </c>
      <c r="D881" s="8">
        <v>2</v>
      </c>
      <c r="E881" s="8">
        <v>1</v>
      </c>
      <c r="F881" s="8">
        <v>2</v>
      </c>
      <c r="G881" s="8">
        <v>1</v>
      </c>
      <c r="H881" s="8">
        <v>1.5</v>
      </c>
    </row>
    <row r="882" spans="1:8" ht="15.75" thickBot="1" x14ac:dyDescent="0.3">
      <c r="A882" s="8" t="s">
        <v>1404</v>
      </c>
      <c r="B882" s="5">
        <v>881</v>
      </c>
      <c r="C882" s="6" t="s">
        <v>230</v>
      </c>
      <c r="D882" s="8">
        <v>4</v>
      </c>
      <c r="E882" s="8">
        <v>3</v>
      </c>
      <c r="F882" s="8">
        <v>2</v>
      </c>
      <c r="G882" s="8">
        <v>2</v>
      </c>
      <c r="H882" s="8">
        <v>2.75</v>
      </c>
    </row>
    <row r="883" spans="1:8" ht="15.75" thickBot="1" x14ac:dyDescent="0.3">
      <c r="A883" s="8" t="s">
        <v>1405</v>
      </c>
      <c r="B883" s="5">
        <v>882</v>
      </c>
      <c r="C883" s="6" t="s">
        <v>517</v>
      </c>
      <c r="D883" s="8">
        <v>4</v>
      </c>
      <c r="E883" s="8">
        <v>5</v>
      </c>
      <c r="F883" s="8">
        <v>2</v>
      </c>
      <c r="G883" s="8">
        <v>5</v>
      </c>
      <c r="H883" s="8">
        <v>4</v>
      </c>
    </row>
    <row r="884" spans="1:8" ht="15.75" thickBot="1" x14ac:dyDescent="0.3">
      <c r="A884" s="8" t="s">
        <v>1406</v>
      </c>
      <c r="B884" s="5">
        <v>883</v>
      </c>
      <c r="C884" s="6" t="s">
        <v>519</v>
      </c>
      <c r="D884" s="8">
        <v>5</v>
      </c>
      <c r="E884" s="8">
        <v>5</v>
      </c>
      <c r="F884" s="8">
        <v>3</v>
      </c>
      <c r="G884" s="8">
        <v>3</v>
      </c>
      <c r="H884" s="8">
        <v>4</v>
      </c>
    </row>
    <row r="885" spans="1:8" ht="15.75" thickBot="1" x14ac:dyDescent="0.3">
      <c r="A885" s="8" t="s">
        <v>1407</v>
      </c>
      <c r="B885" s="5">
        <v>884</v>
      </c>
      <c r="C885" s="6" t="s">
        <v>521</v>
      </c>
      <c r="D885" s="8">
        <v>1</v>
      </c>
      <c r="E885" s="8">
        <v>3</v>
      </c>
      <c r="F885" s="8">
        <v>5</v>
      </c>
      <c r="G885" s="8">
        <v>1</v>
      </c>
      <c r="H885" s="8">
        <v>2.5</v>
      </c>
    </row>
    <row r="886" spans="1:8" ht="15.75" thickBot="1" x14ac:dyDescent="0.3">
      <c r="A886" s="8" t="s">
        <v>1408</v>
      </c>
      <c r="B886" s="5">
        <v>885</v>
      </c>
      <c r="C886" s="6" t="s">
        <v>472</v>
      </c>
      <c r="D886" s="8">
        <v>3</v>
      </c>
      <c r="E886" s="8">
        <v>3</v>
      </c>
      <c r="F886" s="8">
        <v>3</v>
      </c>
      <c r="G886" s="8">
        <v>3</v>
      </c>
      <c r="H886" s="8">
        <v>3</v>
      </c>
    </row>
    <row r="887" spans="1:8" ht="15.75" thickBot="1" x14ac:dyDescent="0.3">
      <c r="A887" s="8" t="s">
        <v>1409</v>
      </c>
      <c r="B887" s="5">
        <v>886</v>
      </c>
      <c r="C887" s="6" t="s">
        <v>524</v>
      </c>
      <c r="D887" s="8">
        <v>5</v>
      </c>
      <c r="E887" s="8">
        <v>2</v>
      </c>
      <c r="F887" s="8">
        <v>2</v>
      </c>
      <c r="G887" s="8">
        <v>3</v>
      </c>
      <c r="H887" s="8">
        <v>3</v>
      </c>
    </row>
    <row r="888" spans="1:8" ht="15.75" thickBot="1" x14ac:dyDescent="0.3">
      <c r="A888" s="8" t="s">
        <v>1410</v>
      </c>
      <c r="B888" s="5">
        <v>887</v>
      </c>
      <c r="C888" s="6" t="s">
        <v>526</v>
      </c>
      <c r="D888" s="8">
        <v>2</v>
      </c>
      <c r="E888" s="8">
        <v>3</v>
      </c>
      <c r="F888" s="8">
        <v>1</v>
      </c>
      <c r="G888" s="8">
        <v>1</v>
      </c>
      <c r="H888" s="8">
        <v>1.75</v>
      </c>
    </row>
    <row r="889" spans="1:8" ht="15.75" thickBot="1" x14ac:dyDescent="0.3">
      <c r="A889" s="8" t="s">
        <v>1411</v>
      </c>
      <c r="B889" s="5">
        <v>888</v>
      </c>
      <c r="C889" s="6" t="s">
        <v>528</v>
      </c>
      <c r="D889" s="8">
        <v>1</v>
      </c>
      <c r="E889" s="8">
        <v>2</v>
      </c>
      <c r="F889" s="8">
        <v>5</v>
      </c>
      <c r="G889" s="8">
        <v>5</v>
      </c>
      <c r="H889" s="8">
        <v>3.25</v>
      </c>
    </row>
    <row r="890" spans="1:8" ht="15.75" thickBot="1" x14ac:dyDescent="0.3">
      <c r="A890" s="8" t="s">
        <v>1412</v>
      </c>
      <c r="B890" s="5">
        <v>889</v>
      </c>
      <c r="C890" s="6" t="s">
        <v>530</v>
      </c>
      <c r="D890" s="8">
        <v>5</v>
      </c>
      <c r="E890" s="8">
        <v>5</v>
      </c>
      <c r="F890" s="8">
        <v>2</v>
      </c>
      <c r="G890" s="8">
        <v>2</v>
      </c>
      <c r="H890" s="8">
        <v>3.5</v>
      </c>
    </row>
    <row r="891" spans="1:8" ht="15.75" thickBot="1" x14ac:dyDescent="0.3">
      <c r="A891" s="8" t="s">
        <v>1413</v>
      </c>
      <c r="B891" s="5">
        <v>890</v>
      </c>
      <c r="C891" s="6" t="s">
        <v>532</v>
      </c>
      <c r="D891" s="8">
        <v>2</v>
      </c>
      <c r="E891" s="8">
        <v>2</v>
      </c>
      <c r="F891" s="8">
        <v>2</v>
      </c>
      <c r="G891" s="8">
        <v>2</v>
      </c>
      <c r="H891" s="8">
        <v>2</v>
      </c>
    </row>
    <row r="892" spans="1:8" ht="15.75" thickBot="1" x14ac:dyDescent="0.3">
      <c r="A892" s="8" t="s">
        <v>1414</v>
      </c>
      <c r="B892" s="5">
        <v>891</v>
      </c>
      <c r="C892" s="6" t="s">
        <v>534</v>
      </c>
      <c r="D892" s="8">
        <v>3</v>
      </c>
      <c r="E892" s="8">
        <v>1</v>
      </c>
      <c r="F892" s="8">
        <v>3</v>
      </c>
      <c r="G892" s="8">
        <v>5</v>
      </c>
      <c r="H892" s="8">
        <v>3</v>
      </c>
    </row>
    <row r="893" spans="1:8" ht="15.75" thickBot="1" x14ac:dyDescent="0.3">
      <c r="A893" s="8" t="s">
        <v>1415</v>
      </c>
      <c r="B893" s="5">
        <v>892</v>
      </c>
      <c r="C893" s="6" t="s">
        <v>536</v>
      </c>
      <c r="D893" s="8">
        <v>4</v>
      </c>
      <c r="E893" s="8">
        <v>4</v>
      </c>
      <c r="F893" s="8">
        <v>1</v>
      </c>
      <c r="G893" s="8">
        <v>2</v>
      </c>
      <c r="H893" s="8">
        <v>2.75</v>
      </c>
    </row>
    <row r="894" spans="1:8" ht="15.75" thickBot="1" x14ac:dyDescent="0.3">
      <c r="A894" s="8" t="s">
        <v>1416</v>
      </c>
      <c r="B894" s="5">
        <v>893</v>
      </c>
      <c r="C894" s="6" t="s">
        <v>538</v>
      </c>
      <c r="D894" s="8">
        <v>3</v>
      </c>
      <c r="E894" s="8">
        <v>1</v>
      </c>
      <c r="F894" s="8">
        <v>2</v>
      </c>
      <c r="G894" s="8">
        <v>4</v>
      </c>
      <c r="H894" s="8">
        <v>2.5</v>
      </c>
    </row>
    <row r="895" spans="1:8" ht="15.75" thickBot="1" x14ac:dyDescent="0.3">
      <c r="A895" s="8" t="s">
        <v>1417</v>
      </c>
      <c r="B895" s="5">
        <v>894</v>
      </c>
      <c r="C895" s="6" t="s">
        <v>500</v>
      </c>
      <c r="D895" s="8">
        <v>2</v>
      </c>
      <c r="E895" s="8">
        <v>1</v>
      </c>
      <c r="F895" s="8">
        <v>4</v>
      </c>
      <c r="G895" s="8">
        <v>4</v>
      </c>
      <c r="H895" s="8">
        <v>2.75</v>
      </c>
    </row>
    <row r="896" spans="1:8" ht="15.75" thickBot="1" x14ac:dyDescent="0.3">
      <c r="A896" s="8" t="s">
        <v>1418</v>
      </c>
      <c r="B896" s="5">
        <v>895</v>
      </c>
      <c r="C896" s="6" t="s">
        <v>541</v>
      </c>
      <c r="D896" s="8">
        <v>1</v>
      </c>
      <c r="E896" s="8">
        <v>5</v>
      </c>
      <c r="F896" s="8">
        <v>4</v>
      </c>
      <c r="G896" s="8">
        <v>1</v>
      </c>
      <c r="H896" s="8">
        <v>2.75</v>
      </c>
    </row>
    <row r="897" spans="1:8" ht="15.75" thickBot="1" x14ac:dyDescent="0.3">
      <c r="A897" s="8" t="s">
        <v>1419</v>
      </c>
      <c r="B897" s="5">
        <v>896</v>
      </c>
      <c r="C897" s="6" t="s">
        <v>543</v>
      </c>
      <c r="D897" s="8">
        <v>3</v>
      </c>
      <c r="E897" s="8">
        <v>5</v>
      </c>
      <c r="F897" s="8">
        <v>2</v>
      </c>
      <c r="G897" s="8">
        <v>4</v>
      </c>
      <c r="H897" s="8">
        <v>3.5</v>
      </c>
    </row>
    <row r="898" spans="1:8" ht="15.75" thickBot="1" x14ac:dyDescent="0.3">
      <c r="A898" s="8" t="s">
        <v>1420</v>
      </c>
      <c r="B898" s="5">
        <v>897</v>
      </c>
      <c r="C898" s="6" t="s">
        <v>545</v>
      </c>
      <c r="D898" s="8">
        <v>3</v>
      </c>
      <c r="E898" s="8">
        <v>1</v>
      </c>
      <c r="F898" s="8">
        <v>2</v>
      </c>
      <c r="G898" s="8">
        <v>1</v>
      </c>
      <c r="H898" s="8">
        <v>1.75</v>
      </c>
    </row>
    <row r="899" spans="1:8" ht="15.75" thickBot="1" x14ac:dyDescent="0.3">
      <c r="A899" s="8" t="s">
        <v>1421</v>
      </c>
      <c r="B899" s="5">
        <v>898</v>
      </c>
      <c r="C899" s="6" t="s">
        <v>530</v>
      </c>
      <c r="D899" s="8">
        <v>5</v>
      </c>
      <c r="E899" s="8">
        <v>2</v>
      </c>
      <c r="F899" s="8">
        <v>1</v>
      </c>
      <c r="G899" s="8">
        <v>2</v>
      </c>
      <c r="H899" s="8">
        <v>2.5</v>
      </c>
    </row>
    <row r="900" spans="1:8" ht="15.75" thickBot="1" x14ac:dyDescent="0.3">
      <c r="A900" s="8" t="s">
        <v>1422</v>
      </c>
      <c r="B900" s="5">
        <v>899</v>
      </c>
      <c r="C900" s="6" t="s">
        <v>548</v>
      </c>
      <c r="D900" s="8">
        <v>1</v>
      </c>
      <c r="E900" s="8">
        <v>2</v>
      </c>
      <c r="F900" s="8">
        <v>1</v>
      </c>
      <c r="G900" s="8">
        <v>3</v>
      </c>
      <c r="H900" s="8">
        <v>1.75</v>
      </c>
    </row>
    <row r="901" spans="1:8" ht="15.75" thickBot="1" x14ac:dyDescent="0.3">
      <c r="A901" s="8" t="s">
        <v>1423</v>
      </c>
      <c r="B901" s="5">
        <v>900</v>
      </c>
      <c r="C901" s="6" t="s">
        <v>550</v>
      </c>
      <c r="D901" s="8">
        <v>2</v>
      </c>
      <c r="E901" s="8">
        <v>3</v>
      </c>
      <c r="F901" s="8">
        <v>5</v>
      </c>
      <c r="G901" s="8">
        <v>3</v>
      </c>
      <c r="H901" s="8">
        <v>3.25</v>
      </c>
    </row>
    <row r="902" spans="1:8" ht="15.75" thickBot="1" x14ac:dyDescent="0.3">
      <c r="A902" s="8" t="s">
        <v>1424</v>
      </c>
      <c r="B902" s="5">
        <v>901</v>
      </c>
      <c r="C902" s="6" t="s">
        <v>552</v>
      </c>
      <c r="D902" s="8">
        <v>2</v>
      </c>
      <c r="E902" s="8">
        <v>5</v>
      </c>
      <c r="F902" s="8">
        <v>1</v>
      </c>
      <c r="G902" s="8">
        <v>3</v>
      </c>
      <c r="H902" s="8">
        <v>2.75</v>
      </c>
    </row>
    <row r="903" spans="1:8" ht="15.75" thickBot="1" x14ac:dyDescent="0.3">
      <c r="A903" s="8" t="s">
        <v>1425</v>
      </c>
      <c r="B903" s="5">
        <v>902</v>
      </c>
      <c r="C903" s="6" t="s">
        <v>554</v>
      </c>
      <c r="D903" s="8">
        <v>1</v>
      </c>
      <c r="E903" s="8">
        <v>1</v>
      </c>
      <c r="F903" s="8">
        <v>1</v>
      </c>
      <c r="G903" s="8">
        <v>5</v>
      </c>
      <c r="H903" s="8">
        <v>2</v>
      </c>
    </row>
    <row r="904" spans="1:8" ht="15.75" thickBot="1" x14ac:dyDescent="0.3">
      <c r="A904" s="8" t="s">
        <v>1426</v>
      </c>
      <c r="B904" s="5">
        <v>903</v>
      </c>
      <c r="C904" s="6" t="s">
        <v>556</v>
      </c>
      <c r="D904" s="8">
        <v>1</v>
      </c>
      <c r="E904" s="8">
        <v>1</v>
      </c>
      <c r="F904" s="8">
        <v>2</v>
      </c>
      <c r="G904" s="8">
        <v>1</v>
      </c>
      <c r="H904" s="8">
        <v>1.25</v>
      </c>
    </row>
    <row r="905" spans="1:8" ht="15.75" thickBot="1" x14ac:dyDescent="0.3">
      <c r="A905" s="8" t="s">
        <v>1427</v>
      </c>
      <c r="B905" s="5">
        <v>904</v>
      </c>
      <c r="C905" s="6" t="s">
        <v>558</v>
      </c>
      <c r="D905" s="8">
        <v>5</v>
      </c>
      <c r="E905" s="8">
        <v>1</v>
      </c>
      <c r="F905" s="8">
        <v>3</v>
      </c>
      <c r="G905" s="8">
        <v>5</v>
      </c>
      <c r="H905" s="8">
        <v>3.5</v>
      </c>
    </row>
    <row r="906" spans="1:8" ht="15.75" thickBot="1" x14ac:dyDescent="0.3">
      <c r="A906" s="8" t="s">
        <v>1428</v>
      </c>
      <c r="B906" s="5">
        <v>905</v>
      </c>
      <c r="C906" s="6" t="s">
        <v>560</v>
      </c>
      <c r="D906" s="8">
        <v>1</v>
      </c>
      <c r="E906" s="8">
        <v>5</v>
      </c>
      <c r="F906" s="8">
        <v>4</v>
      </c>
      <c r="G906" s="8">
        <v>1</v>
      </c>
      <c r="H906" s="8">
        <v>2.75</v>
      </c>
    </row>
    <row r="907" spans="1:8" ht="15.75" thickBot="1" x14ac:dyDescent="0.3">
      <c r="A907" s="8" t="s">
        <v>1429</v>
      </c>
      <c r="B907" s="5">
        <v>906</v>
      </c>
      <c r="C907" s="6" t="s">
        <v>562</v>
      </c>
      <c r="D907" s="8">
        <v>5</v>
      </c>
      <c r="E907" s="8">
        <v>4</v>
      </c>
      <c r="F907" s="8">
        <v>3</v>
      </c>
      <c r="G907" s="8">
        <v>4</v>
      </c>
      <c r="H907" s="8">
        <v>4</v>
      </c>
    </row>
    <row r="908" spans="1:8" ht="15.75" thickBot="1" x14ac:dyDescent="0.3">
      <c r="A908" s="8" t="s">
        <v>1430</v>
      </c>
      <c r="B908" s="5">
        <v>907</v>
      </c>
      <c r="C908" s="6" t="s">
        <v>564</v>
      </c>
      <c r="D908" s="8">
        <v>1</v>
      </c>
      <c r="E908" s="8">
        <v>3</v>
      </c>
      <c r="F908" s="8">
        <v>4</v>
      </c>
      <c r="G908" s="8">
        <v>1</v>
      </c>
      <c r="H908" s="8">
        <v>2.25</v>
      </c>
    </row>
    <row r="909" spans="1:8" ht="15.75" thickBot="1" x14ac:dyDescent="0.3">
      <c r="A909" s="8" t="s">
        <v>1431</v>
      </c>
      <c r="B909" s="5">
        <v>908</v>
      </c>
      <c r="C909" s="6" t="s">
        <v>566</v>
      </c>
      <c r="D909" s="8">
        <v>3</v>
      </c>
      <c r="E909" s="8">
        <v>3</v>
      </c>
      <c r="F909" s="8">
        <v>1</v>
      </c>
      <c r="G909" s="8">
        <v>3</v>
      </c>
      <c r="H909" s="8">
        <v>2.5</v>
      </c>
    </row>
    <row r="910" spans="1:8" ht="15.75" thickBot="1" x14ac:dyDescent="0.3">
      <c r="A910" s="8" t="s">
        <v>1432</v>
      </c>
      <c r="B910" s="5">
        <v>909</v>
      </c>
      <c r="C910" s="6" t="s">
        <v>568</v>
      </c>
      <c r="D910" s="8">
        <v>3</v>
      </c>
      <c r="E910" s="8">
        <v>3</v>
      </c>
      <c r="F910" s="8">
        <v>2</v>
      </c>
      <c r="G910" s="8">
        <v>3</v>
      </c>
      <c r="H910" s="8">
        <v>2.75</v>
      </c>
    </row>
    <row r="911" spans="1:8" ht="15.75" thickBot="1" x14ac:dyDescent="0.3">
      <c r="A911" s="8" t="s">
        <v>1433</v>
      </c>
      <c r="B911" s="5">
        <v>910</v>
      </c>
      <c r="C911" s="6" t="s">
        <v>570</v>
      </c>
      <c r="D911" s="8">
        <v>1</v>
      </c>
      <c r="E911" s="8">
        <v>1</v>
      </c>
      <c r="F911" s="8">
        <v>1</v>
      </c>
      <c r="G911" s="8">
        <v>3</v>
      </c>
      <c r="H911" s="8">
        <v>1.5</v>
      </c>
    </row>
    <row r="912" spans="1:8" ht="15.75" thickBot="1" x14ac:dyDescent="0.3">
      <c r="A912" s="8" t="s">
        <v>1434</v>
      </c>
      <c r="B912" s="5">
        <v>911</v>
      </c>
      <c r="C912" s="6" t="s">
        <v>572</v>
      </c>
      <c r="D912" s="8">
        <v>1</v>
      </c>
      <c r="E912" s="8">
        <v>1</v>
      </c>
      <c r="F912" s="8">
        <v>5</v>
      </c>
      <c r="G912" s="8">
        <v>1</v>
      </c>
      <c r="H912" s="8">
        <v>2</v>
      </c>
    </row>
    <row r="913" spans="1:8" ht="15.75" thickBot="1" x14ac:dyDescent="0.3">
      <c r="A913" s="8" t="s">
        <v>1435</v>
      </c>
      <c r="B913" s="5">
        <v>912</v>
      </c>
      <c r="C913" s="6" t="s">
        <v>566</v>
      </c>
      <c r="D913" s="8">
        <v>4</v>
      </c>
      <c r="E913" s="8">
        <v>1</v>
      </c>
      <c r="F913" s="8">
        <v>5</v>
      </c>
      <c r="G913" s="8">
        <v>4</v>
      </c>
      <c r="H913" s="8">
        <v>3.5</v>
      </c>
    </row>
    <row r="914" spans="1:8" ht="15.75" thickBot="1" x14ac:dyDescent="0.3">
      <c r="A914" s="8" t="s">
        <v>1436</v>
      </c>
      <c r="B914" s="5">
        <v>913</v>
      </c>
      <c r="C914" s="6" t="s">
        <v>575</v>
      </c>
      <c r="D914" s="8">
        <v>1</v>
      </c>
      <c r="E914" s="8">
        <v>3</v>
      </c>
      <c r="F914" s="8">
        <v>5</v>
      </c>
      <c r="G914" s="8">
        <v>5</v>
      </c>
      <c r="H914" s="8">
        <v>3.5</v>
      </c>
    </row>
    <row r="915" spans="1:8" ht="15.75" thickBot="1" x14ac:dyDescent="0.3">
      <c r="A915" s="8" t="s">
        <v>1437</v>
      </c>
      <c r="B915" s="5">
        <v>914</v>
      </c>
      <c r="C915" s="6" t="s">
        <v>577</v>
      </c>
      <c r="D915" s="8">
        <v>3</v>
      </c>
      <c r="E915" s="8">
        <v>3</v>
      </c>
      <c r="F915" s="8">
        <v>2</v>
      </c>
      <c r="G915" s="8">
        <v>5</v>
      </c>
      <c r="H915" s="8">
        <v>3.25</v>
      </c>
    </row>
    <row r="916" spans="1:8" ht="15.75" thickBot="1" x14ac:dyDescent="0.3">
      <c r="A916" s="8" t="s">
        <v>1438</v>
      </c>
      <c r="B916" s="5">
        <v>915</v>
      </c>
      <c r="C916" s="6" t="s">
        <v>579</v>
      </c>
      <c r="D916" s="8">
        <v>5</v>
      </c>
      <c r="E916" s="8">
        <v>5</v>
      </c>
      <c r="F916" s="8">
        <v>3</v>
      </c>
      <c r="G916" s="8">
        <v>3</v>
      </c>
      <c r="H916" s="8">
        <v>4</v>
      </c>
    </row>
    <row r="917" spans="1:8" ht="15.75" thickBot="1" x14ac:dyDescent="0.3">
      <c r="A917" s="8" t="s">
        <v>1439</v>
      </c>
      <c r="B917" s="5">
        <v>916</v>
      </c>
      <c r="C917" s="6" t="s">
        <v>581</v>
      </c>
      <c r="D917" s="8">
        <v>1</v>
      </c>
      <c r="E917" s="8">
        <v>5</v>
      </c>
      <c r="F917" s="8">
        <v>1</v>
      </c>
      <c r="G917" s="8">
        <v>5</v>
      </c>
      <c r="H917" s="8">
        <v>3</v>
      </c>
    </row>
    <row r="918" spans="1:8" ht="15.75" thickBot="1" x14ac:dyDescent="0.3">
      <c r="A918" s="8" t="s">
        <v>1440</v>
      </c>
      <c r="B918" s="5">
        <v>917</v>
      </c>
      <c r="C918" s="6" t="s">
        <v>583</v>
      </c>
      <c r="D918" s="8">
        <v>3</v>
      </c>
      <c r="E918" s="8">
        <v>5</v>
      </c>
      <c r="F918" s="8">
        <v>3</v>
      </c>
      <c r="G918" s="8">
        <v>4</v>
      </c>
      <c r="H918" s="8">
        <v>3.75</v>
      </c>
    </row>
    <row r="919" spans="1:8" ht="15.75" thickBot="1" x14ac:dyDescent="0.3">
      <c r="A919" s="8" t="s">
        <v>1441</v>
      </c>
      <c r="B919" s="5">
        <v>918</v>
      </c>
      <c r="C919" s="6" t="s">
        <v>43</v>
      </c>
      <c r="D919" s="8">
        <v>2</v>
      </c>
      <c r="E919" s="8">
        <v>5</v>
      </c>
      <c r="F919" s="8">
        <v>4</v>
      </c>
      <c r="G919" s="8">
        <v>4</v>
      </c>
      <c r="H919" s="8">
        <v>3.75</v>
      </c>
    </row>
    <row r="920" spans="1:8" ht="15.75" thickBot="1" x14ac:dyDescent="0.3">
      <c r="A920" s="8" t="s">
        <v>1442</v>
      </c>
      <c r="B920" s="5">
        <v>919</v>
      </c>
      <c r="C920" s="6" t="s">
        <v>586</v>
      </c>
      <c r="D920" s="8">
        <v>3</v>
      </c>
      <c r="E920" s="8">
        <v>3</v>
      </c>
      <c r="F920" s="8">
        <v>5</v>
      </c>
      <c r="G920" s="8">
        <v>3</v>
      </c>
      <c r="H920" s="8">
        <v>3.5</v>
      </c>
    </row>
    <row r="921" spans="1:8" ht="15.75" thickBot="1" x14ac:dyDescent="0.3">
      <c r="A921" s="8" t="s">
        <v>1443</v>
      </c>
      <c r="B921" s="5">
        <v>920</v>
      </c>
      <c r="C921" s="6" t="s">
        <v>588</v>
      </c>
      <c r="D921" s="8">
        <v>5</v>
      </c>
      <c r="E921" s="8">
        <v>5</v>
      </c>
      <c r="F921" s="8">
        <v>5</v>
      </c>
      <c r="G921" s="8">
        <v>5</v>
      </c>
      <c r="H921" s="8">
        <v>5</v>
      </c>
    </row>
    <row r="922" spans="1:8" ht="15.75" thickBot="1" x14ac:dyDescent="0.3">
      <c r="A922" s="8" t="s">
        <v>1444</v>
      </c>
      <c r="B922" s="5">
        <v>921</v>
      </c>
      <c r="C922" s="6" t="s">
        <v>590</v>
      </c>
      <c r="D922" s="8">
        <v>3</v>
      </c>
      <c r="E922" s="8">
        <v>5</v>
      </c>
      <c r="F922" s="8">
        <v>4</v>
      </c>
      <c r="G922" s="8">
        <v>1</v>
      </c>
      <c r="H922" s="8">
        <v>3.25</v>
      </c>
    </row>
    <row r="923" spans="1:8" ht="15.75" thickBot="1" x14ac:dyDescent="0.3">
      <c r="A923" s="8" t="s">
        <v>1445</v>
      </c>
      <c r="B923" s="5">
        <v>922</v>
      </c>
      <c r="C923" s="6" t="s">
        <v>592</v>
      </c>
      <c r="D923" s="8">
        <v>5</v>
      </c>
      <c r="E923" s="8">
        <v>2</v>
      </c>
      <c r="F923" s="8">
        <v>3</v>
      </c>
      <c r="G923" s="8">
        <v>3</v>
      </c>
      <c r="H923" s="8">
        <v>3.25</v>
      </c>
    </row>
    <row r="924" spans="1:8" ht="15.75" thickBot="1" x14ac:dyDescent="0.3">
      <c r="A924" s="8" t="s">
        <v>1446</v>
      </c>
      <c r="B924" s="5">
        <v>923</v>
      </c>
      <c r="C924" s="6" t="s">
        <v>594</v>
      </c>
      <c r="D924" s="8">
        <v>4</v>
      </c>
      <c r="E924" s="8">
        <v>4</v>
      </c>
      <c r="F924" s="8">
        <v>2</v>
      </c>
      <c r="G924" s="8">
        <v>4</v>
      </c>
      <c r="H924" s="8">
        <v>3.5</v>
      </c>
    </row>
    <row r="925" spans="1:8" ht="15.75" thickBot="1" x14ac:dyDescent="0.3">
      <c r="A925" s="8" t="s">
        <v>1447</v>
      </c>
      <c r="B925" s="5">
        <v>924</v>
      </c>
      <c r="C925" s="6" t="s">
        <v>596</v>
      </c>
      <c r="D925" s="8">
        <v>2</v>
      </c>
      <c r="E925" s="8">
        <v>2</v>
      </c>
      <c r="F925" s="8">
        <v>2</v>
      </c>
      <c r="G925" s="8">
        <v>4</v>
      </c>
      <c r="H925" s="8">
        <v>2.5</v>
      </c>
    </row>
    <row r="926" spans="1:8" ht="15.75" thickBot="1" x14ac:dyDescent="0.3">
      <c r="A926" s="8" t="s">
        <v>1448</v>
      </c>
      <c r="B926" s="5">
        <v>925</v>
      </c>
      <c r="C926" s="6" t="s">
        <v>598</v>
      </c>
      <c r="D926" s="8">
        <v>4</v>
      </c>
      <c r="E926" s="8">
        <v>4</v>
      </c>
      <c r="F926" s="8">
        <v>3</v>
      </c>
      <c r="G926" s="8">
        <v>2</v>
      </c>
      <c r="H926" s="8">
        <v>3.25</v>
      </c>
    </row>
    <row r="927" spans="1:8" ht="15.75" thickBot="1" x14ac:dyDescent="0.3">
      <c r="A927" s="8" t="s">
        <v>1449</v>
      </c>
      <c r="B927" s="5">
        <v>926</v>
      </c>
      <c r="C927" s="6" t="s">
        <v>600</v>
      </c>
      <c r="D927" s="8">
        <v>1</v>
      </c>
      <c r="E927" s="8">
        <v>3</v>
      </c>
      <c r="F927" s="8">
        <v>2</v>
      </c>
      <c r="G927" s="8">
        <v>1</v>
      </c>
      <c r="H927" s="8">
        <v>1.75</v>
      </c>
    </row>
    <row r="928" spans="1:8" ht="15.75" thickBot="1" x14ac:dyDescent="0.3">
      <c r="A928" s="8" t="s">
        <v>1450</v>
      </c>
      <c r="B928" s="5">
        <v>927</v>
      </c>
      <c r="C928" s="6" t="s">
        <v>602</v>
      </c>
      <c r="D928" s="8">
        <v>4</v>
      </c>
      <c r="E928" s="8">
        <v>2</v>
      </c>
      <c r="F928" s="8">
        <v>3</v>
      </c>
      <c r="G928" s="8">
        <v>1</v>
      </c>
      <c r="H928" s="8">
        <v>2.5</v>
      </c>
    </row>
    <row r="929" spans="1:8" ht="15.75" thickBot="1" x14ac:dyDescent="0.3">
      <c r="A929" s="8" t="s">
        <v>1451</v>
      </c>
      <c r="B929" s="5">
        <v>928</v>
      </c>
      <c r="C929" s="6" t="s">
        <v>604</v>
      </c>
      <c r="D929" s="8">
        <v>1</v>
      </c>
      <c r="E929" s="8">
        <v>5</v>
      </c>
      <c r="F929" s="8">
        <v>2</v>
      </c>
      <c r="G929" s="8">
        <v>5</v>
      </c>
      <c r="H929" s="8">
        <v>3.25</v>
      </c>
    </row>
    <row r="930" spans="1:8" ht="15.75" thickBot="1" x14ac:dyDescent="0.3">
      <c r="A930" s="8" t="s">
        <v>1452</v>
      </c>
      <c r="B930" s="5">
        <v>929</v>
      </c>
      <c r="C930" s="6" t="s">
        <v>606</v>
      </c>
      <c r="D930" s="8">
        <v>2</v>
      </c>
      <c r="E930" s="8">
        <v>2</v>
      </c>
      <c r="F930" s="8">
        <v>1</v>
      </c>
      <c r="G930" s="8">
        <v>1</v>
      </c>
      <c r="H930" s="8">
        <v>1.5</v>
      </c>
    </row>
    <row r="931" spans="1:8" ht="15.75" thickBot="1" x14ac:dyDescent="0.3">
      <c r="A931" s="8" t="s">
        <v>1453</v>
      </c>
      <c r="B931" s="5">
        <v>930</v>
      </c>
      <c r="C931" s="6" t="s">
        <v>608</v>
      </c>
      <c r="D931" s="8">
        <v>3</v>
      </c>
      <c r="E931" s="8">
        <v>1</v>
      </c>
      <c r="F931" s="8">
        <v>2</v>
      </c>
      <c r="G931" s="8">
        <v>4</v>
      </c>
      <c r="H931" s="8">
        <v>2.5</v>
      </c>
    </row>
    <row r="932" spans="1:8" ht="15.75" thickBot="1" x14ac:dyDescent="0.3">
      <c r="A932" s="8" t="s">
        <v>1454</v>
      </c>
      <c r="B932" s="5">
        <v>931</v>
      </c>
      <c r="C932" s="6" t="s">
        <v>610</v>
      </c>
      <c r="D932" s="8">
        <v>5</v>
      </c>
      <c r="E932" s="8">
        <v>3</v>
      </c>
      <c r="F932" s="8">
        <v>3</v>
      </c>
      <c r="G932" s="8">
        <v>4</v>
      </c>
      <c r="H932" s="8">
        <v>3.75</v>
      </c>
    </row>
    <row r="933" spans="1:8" ht="15.75" thickBot="1" x14ac:dyDescent="0.3">
      <c r="A933" s="8" t="s">
        <v>1455</v>
      </c>
      <c r="B933" s="5">
        <v>932</v>
      </c>
      <c r="C933" s="6" t="s">
        <v>612</v>
      </c>
      <c r="D933" s="8">
        <v>3</v>
      </c>
      <c r="E933" s="8">
        <v>2</v>
      </c>
      <c r="F933" s="8">
        <v>4</v>
      </c>
      <c r="G933" s="8">
        <v>5</v>
      </c>
      <c r="H933" s="8">
        <v>3.5</v>
      </c>
    </row>
    <row r="934" spans="1:8" ht="15.75" thickBot="1" x14ac:dyDescent="0.3">
      <c r="A934" s="8" t="s">
        <v>1456</v>
      </c>
      <c r="B934" s="5">
        <v>933</v>
      </c>
      <c r="C934" s="6" t="s">
        <v>614</v>
      </c>
      <c r="D934" s="8">
        <v>5</v>
      </c>
      <c r="E934" s="8">
        <v>1</v>
      </c>
      <c r="F934" s="8">
        <v>3</v>
      </c>
      <c r="G934" s="8">
        <v>5</v>
      </c>
      <c r="H934" s="8">
        <v>3.5</v>
      </c>
    </row>
    <row r="935" spans="1:8" ht="15.75" thickBot="1" x14ac:dyDescent="0.3">
      <c r="A935" s="8" t="s">
        <v>1457</v>
      </c>
      <c r="B935" s="5">
        <v>934</v>
      </c>
      <c r="C935" s="6" t="s">
        <v>616</v>
      </c>
      <c r="D935" s="8">
        <v>2</v>
      </c>
      <c r="E935" s="8">
        <v>4</v>
      </c>
      <c r="F935" s="8">
        <v>3</v>
      </c>
      <c r="G935" s="8">
        <v>5</v>
      </c>
      <c r="H935" s="8">
        <v>3.5</v>
      </c>
    </row>
    <row r="936" spans="1:8" ht="15.75" thickBot="1" x14ac:dyDescent="0.3">
      <c r="A936" s="8" t="s">
        <v>1458</v>
      </c>
      <c r="B936" s="5">
        <v>935</v>
      </c>
      <c r="C936" s="6" t="s">
        <v>618</v>
      </c>
      <c r="D936" s="8">
        <v>4</v>
      </c>
      <c r="E936" s="8">
        <v>1</v>
      </c>
      <c r="F936" s="8">
        <v>1</v>
      </c>
      <c r="G936" s="8">
        <v>2</v>
      </c>
      <c r="H936" s="8">
        <v>2</v>
      </c>
    </row>
    <row r="937" spans="1:8" ht="15.75" thickBot="1" x14ac:dyDescent="0.3">
      <c r="A937" s="8" t="s">
        <v>1459</v>
      </c>
      <c r="B937" s="5">
        <v>936</v>
      </c>
      <c r="C937" s="6" t="s">
        <v>620</v>
      </c>
      <c r="D937" s="8">
        <v>2</v>
      </c>
      <c r="E937" s="8">
        <v>5</v>
      </c>
      <c r="F937" s="8">
        <v>2</v>
      </c>
      <c r="G937" s="8">
        <v>1</v>
      </c>
      <c r="H937" s="8">
        <v>2.5</v>
      </c>
    </row>
    <row r="938" spans="1:8" ht="15.75" thickBot="1" x14ac:dyDescent="0.3">
      <c r="A938" s="8" t="s">
        <v>1460</v>
      </c>
      <c r="B938" s="5">
        <v>937</v>
      </c>
      <c r="C938" s="6" t="s">
        <v>622</v>
      </c>
      <c r="D938" s="8">
        <v>3</v>
      </c>
      <c r="E938" s="8">
        <v>1</v>
      </c>
      <c r="F938" s="8">
        <v>3</v>
      </c>
      <c r="G938" s="8">
        <v>4</v>
      </c>
      <c r="H938" s="8">
        <v>2.75</v>
      </c>
    </row>
    <row r="939" spans="1:8" ht="15.75" thickBot="1" x14ac:dyDescent="0.3">
      <c r="A939" s="8" t="s">
        <v>1461</v>
      </c>
      <c r="B939" s="5">
        <v>938</v>
      </c>
      <c r="C939" s="6" t="s">
        <v>624</v>
      </c>
      <c r="D939" s="8">
        <v>4</v>
      </c>
      <c r="E939" s="8">
        <v>1</v>
      </c>
      <c r="F939" s="8">
        <v>3</v>
      </c>
      <c r="G939" s="8">
        <v>3</v>
      </c>
      <c r="H939" s="8">
        <v>2.75</v>
      </c>
    </row>
    <row r="940" spans="1:8" ht="15.75" thickBot="1" x14ac:dyDescent="0.3">
      <c r="A940" s="8" t="s">
        <v>1462</v>
      </c>
      <c r="B940" s="5">
        <v>939</v>
      </c>
      <c r="C940" s="6" t="s">
        <v>626</v>
      </c>
      <c r="D940" s="8">
        <v>2</v>
      </c>
      <c r="E940" s="8">
        <v>5</v>
      </c>
      <c r="F940" s="8">
        <v>1</v>
      </c>
      <c r="G940" s="8">
        <v>4</v>
      </c>
      <c r="H940" s="8">
        <v>3</v>
      </c>
    </row>
    <row r="941" spans="1:8" ht="15.75" thickBot="1" x14ac:dyDescent="0.3">
      <c r="A941" s="8" t="s">
        <v>1463</v>
      </c>
      <c r="B941" s="5">
        <v>940</v>
      </c>
      <c r="C941" s="6" t="s">
        <v>628</v>
      </c>
      <c r="D941" s="8">
        <v>1</v>
      </c>
      <c r="E941" s="8">
        <v>4</v>
      </c>
      <c r="F941" s="8">
        <v>3</v>
      </c>
      <c r="G941" s="8">
        <v>1</v>
      </c>
      <c r="H941" s="8">
        <v>2.25</v>
      </c>
    </row>
    <row r="942" spans="1:8" ht="15.75" thickBot="1" x14ac:dyDescent="0.3">
      <c r="A942" s="8" t="s">
        <v>1464</v>
      </c>
      <c r="B942" s="5">
        <v>941</v>
      </c>
      <c r="C942" s="6" t="s">
        <v>630</v>
      </c>
      <c r="D942" s="8">
        <v>1</v>
      </c>
      <c r="E942" s="8">
        <v>2</v>
      </c>
      <c r="F942" s="8">
        <v>1</v>
      </c>
      <c r="G942" s="8">
        <v>2</v>
      </c>
      <c r="H942" s="8">
        <v>1.5</v>
      </c>
    </row>
    <row r="943" spans="1:8" ht="15.75" thickBot="1" x14ac:dyDescent="0.3">
      <c r="A943" s="8" t="s">
        <v>1465</v>
      </c>
      <c r="B943" s="5">
        <v>942</v>
      </c>
      <c r="C943" s="6" t="s">
        <v>632</v>
      </c>
      <c r="D943" s="8">
        <v>5</v>
      </c>
      <c r="E943" s="8">
        <v>1</v>
      </c>
      <c r="F943" s="8">
        <v>4</v>
      </c>
      <c r="G943" s="8">
        <v>3</v>
      </c>
      <c r="H943" s="8">
        <v>3.25</v>
      </c>
    </row>
    <row r="944" spans="1:8" ht="15.75" thickBot="1" x14ac:dyDescent="0.3">
      <c r="A944" s="8" t="s">
        <v>1466</v>
      </c>
      <c r="B944" s="5">
        <v>943</v>
      </c>
      <c r="C944" s="6" t="s">
        <v>634</v>
      </c>
      <c r="D944" s="8">
        <v>5</v>
      </c>
      <c r="E944" s="8">
        <v>1</v>
      </c>
      <c r="F944" s="8">
        <v>3</v>
      </c>
      <c r="G944" s="8">
        <v>3</v>
      </c>
      <c r="H944" s="8">
        <v>3</v>
      </c>
    </row>
    <row r="945" spans="1:8" ht="15.75" thickBot="1" x14ac:dyDescent="0.3">
      <c r="A945" s="8" t="s">
        <v>1467</v>
      </c>
      <c r="B945" s="5">
        <v>944</v>
      </c>
      <c r="C945" s="6" t="s">
        <v>636</v>
      </c>
      <c r="D945" s="8">
        <v>2</v>
      </c>
      <c r="E945" s="8">
        <v>5</v>
      </c>
      <c r="F945" s="8">
        <v>4</v>
      </c>
      <c r="G945" s="8">
        <v>3</v>
      </c>
      <c r="H945" s="8">
        <v>3.5</v>
      </c>
    </row>
    <row r="946" spans="1:8" ht="15.75" thickBot="1" x14ac:dyDescent="0.3">
      <c r="A946" s="8" t="s">
        <v>1468</v>
      </c>
      <c r="B946" s="5">
        <v>945</v>
      </c>
      <c r="C946" s="6" t="s">
        <v>638</v>
      </c>
      <c r="D946" s="8">
        <v>3</v>
      </c>
      <c r="E946" s="8">
        <v>4</v>
      </c>
      <c r="F946" s="8">
        <v>2</v>
      </c>
      <c r="G946" s="8">
        <v>5</v>
      </c>
      <c r="H946" s="8">
        <v>3.5</v>
      </c>
    </row>
    <row r="947" spans="1:8" ht="15.75" thickBot="1" x14ac:dyDescent="0.3">
      <c r="A947" s="8" t="s">
        <v>1469</v>
      </c>
      <c r="B947" s="5">
        <v>946</v>
      </c>
      <c r="C947" s="6" t="s">
        <v>640</v>
      </c>
      <c r="D947" s="8">
        <v>3</v>
      </c>
      <c r="E947" s="8">
        <v>3</v>
      </c>
      <c r="F947" s="8">
        <v>4</v>
      </c>
      <c r="G947" s="8">
        <v>4</v>
      </c>
      <c r="H947" s="8">
        <v>3.5</v>
      </c>
    </row>
    <row r="948" spans="1:8" ht="15.75" thickBot="1" x14ac:dyDescent="0.3">
      <c r="A948" s="8" t="s">
        <v>1470</v>
      </c>
      <c r="B948" s="5">
        <v>947</v>
      </c>
      <c r="C948" s="6" t="s">
        <v>642</v>
      </c>
      <c r="D948" s="8">
        <v>4</v>
      </c>
      <c r="E948" s="8">
        <v>4</v>
      </c>
      <c r="F948" s="8">
        <v>1</v>
      </c>
      <c r="G948" s="8">
        <v>3</v>
      </c>
      <c r="H948" s="8">
        <v>3</v>
      </c>
    </row>
    <row r="949" spans="1:8" ht="15.75" thickBot="1" x14ac:dyDescent="0.3">
      <c r="A949" s="8" t="s">
        <v>1471</v>
      </c>
      <c r="B949" s="5">
        <v>948</v>
      </c>
      <c r="C949" s="6" t="s">
        <v>644</v>
      </c>
      <c r="D949" s="8">
        <v>1</v>
      </c>
      <c r="E949" s="8">
        <v>3</v>
      </c>
      <c r="F949" s="8">
        <v>1</v>
      </c>
      <c r="G949" s="8">
        <v>5</v>
      </c>
      <c r="H949" s="8">
        <v>2.5</v>
      </c>
    </row>
    <row r="950" spans="1:8" ht="15.75" thickBot="1" x14ac:dyDescent="0.3">
      <c r="A950" s="8" t="s">
        <v>1472</v>
      </c>
      <c r="B950" s="5">
        <v>949</v>
      </c>
      <c r="C950" s="6" t="s">
        <v>646</v>
      </c>
      <c r="D950" s="8">
        <v>1</v>
      </c>
      <c r="E950" s="8">
        <v>5</v>
      </c>
      <c r="F950" s="8">
        <v>2</v>
      </c>
      <c r="G950" s="8">
        <v>4</v>
      </c>
      <c r="H950" s="8">
        <v>3</v>
      </c>
    </row>
    <row r="951" spans="1:8" ht="15.75" thickBot="1" x14ac:dyDescent="0.3">
      <c r="A951" s="8" t="s">
        <v>1473</v>
      </c>
      <c r="B951" s="5">
        <v>950</v>
      </c>
      <c r="C951" s="6" t="s">
        <v>648</v>
      </c>
      <c r="D951" s="8">
        <v>2</v>
      </c>
      <c r="E951" s="8">
        <v>5</v>
      </c>
      <c r="F951" s="8">
        <v>5</v>
      </c>
      <c r="G951" s="8">
        <v>4</v>
      </c>
      <c r="H951" s="8">
        <v>4</v>
      </c>
    </row>
    <row r="952" spans="1:8" ht="15.75" thickBot="1" x14ac:dyDescent="0.3">
      <c r="A952" s="8" t="s">
        <v>1474</v>
      </c>
      <c r="B952" s="5">
        <v>951</v>
      </c>
      <c r="C952" s="6" t="s">
        <v>650</v>
      </c>
      <c r="D952" s="8">
        <v>2</v>
      </c>
      <c r="E952" s="8">
        <v>5</v>
      </c>
      <c r="F952" s="8">
        <v>2</v>
      </c>
      <c r="G952" s="8">
        <v>2</v>
      </c>
      <c r="H952" s="8">
        <v>2.75</v>
      </c>
    </row>
    <row r="953" spans="1:8" ht="15.75" thickBot="1" x14ac:dyDescent="0.3">
      <c r="A953" s="8" t="s">
        <v>1475</v>
      </c>
      <c r="B953" s="5">
        <v>952</v>
      </c>
      <c r="C953" s="6" t="s">
        <v>652</v>
      </c>
      <c r="D953" s="8">
        <v>3</v>
      </c>
      <c r="E953" s="8">
        <v>4</v>
      </c>
      <c r="F953" s="8">
        <v>4</v>
      </c>
      <c r="G953" s="8">
        <v>3</v>
      </c>
      <c r="H953" s="8">
        <v>3.5</v>
      </c>
    </row>
    <row r="954" spans="1:8" ht="15.75" thickBot="1" x14ac:dyDescent="0.3">
      <c r="A954" s="8" t="s">
        <v>1476</v>
      </c>
      <c r="B954" s="5">
        <v>953</v>
      </c>
      <c r="C954" s="6" t="s">
        <v>654</v>
      </c>
      <c r="D954" s="8">
        <v>4</v>
      </c>
      <c r="E954" s="8">
        <v>4</v>
      </c>
      <c r="F954" s="8">
        <v>1</v>
      </c>
      <c r="G954" s="8">
        <v>2</v>
      </c>
      <c r="H954" s="8">
        <v>2.75</v>
      </c>
    </row>
    <row r="955" spans="1:8" ht="15.75" thickBot="1" x14ac:dyDescent="0.3">
      <c r="A955" s="8" t="s">
        <v>1477</v>
      </c>
      <c r="B955" s="5">
        <v>954</v>
      </c>
      <c r="C955" s="6" t="s">
        <v>656</v>
      </c>
      <c r="D955" s="8">
        <v>3</v>
      </c>
      <c r="E955" s="8">
        <v>1</v>
      </c>
      <c r="F955" s="8">
        <v>3</v>
      </c>
      <c r="G955" s="8">
        <v>3</v>
      </c>
      <c r="H955" s="8">
        <v>2.5</v>
      </c>
    </row>
    <row r="956" spans="1:8" ht="15.75" thickBot="1" x14ac:dyDescent="0.3">
      <c r="A956" s="8" t="s">
        <v>1478</v>
      </c>
      <c r="B956" s="5">
        <v>955</v>
      </c>
      <c r="C956" s="6" t="s">
        <v>658</v>
      </c>
      <c r="D956" s="8">
        <v>4</v>
      </c>
      <c r="E956" s="8">
        <v>1</v>
      </c>
      <c r="F956" s="8">
        <v>3</v>
      </c>
      <c r="G956" s="8">
        <v>2</v>
      </c>
      <c r="H956" s="8">
        <v>2.5</v>
      </c>
    </row>
    <row r="957" spans="1:8" ht="15.75" thickBot="1" x14ac:dyDescent="0.3">
      <c r="A957" s="8" t="s">
        <v>1479</v>
      </c>
      <c r="B957" s="5">
        <v>956</v>
      </c>
      <c r="C957" s="6" t="s">
        <v>660</v>
      </c>
      <c r="D957" s="8">
        <v>4</v>
      </c>
      <c r="E957" s="8">
        <v>4</v>
      </c>
      <c r="F957" s="8">
        <v>3</v>
      </c>
      <c r="G957" s="8">
        <v>4</v>
      </c>
      <c r="H957" s="8">
        <v>3.75</v>
      </c>
    </row>
    <row r="958" spans="1:8" ht="15.75" thickBot="1" x14ac:dyDescent="0.3">
      <c r="A958" s="8" t="s">
        <v>1480</v>
      </c>
      <c r="B958" s="5">
        <v>957</v>
      </c>
      <c r="C958" s="6" t="s">
        <v>662</v>
      </c>
      <c r="D958" s="8">
        <v>5</v>
      </c>
      <c r="E958" s="8">
        <v>4</v>
      </c>
      <c r="F958" s="8">
        <v>1</v>
      </c>
      <c r="G958" s="8">
        <v>4</v>
      </c>
      <c r="H958" s="8">
        <v>3.5</v>
      </c>
    </row>
    <row r="959" spans="1:8" ht="15.75" thickBot="1" x14ac:dyDescent="0.3">
      <c r="A959" s="8" t="s">
        <v>1481</v>
      </c>
      <c r="B959" s="5">
        <v>958</v>
      </c>
      <c r="C959" s="6" t="s">
        <v>664</v>
      </c>
      <c r="D959" s="8">
        <v>3</v>
      </c>
      <c r="E959" s="8">
        <v>2</v>
      </c>
      <c r="F959" s="8">
        <v>3</v>
      </c>
      <c r="G959" s="8">
        <v>1</v>
      </c>
      <c r="H959" s="8">
        <v>2.25</v>
      </c>
    </row>
    <row r="960" spans="1:8" ht="15.75" thickBot="1" x14ac:dyDescent="0.3">
      <c r="A960" s="8" t="s">
        <v>1482</v>
      </c>
      <c r="B960" s="5">
        <v>959</v>
      </c>
      <c r="C960" s="6" t="s">
        <v>666</v>
      </c>
      <c r="D960" s="8">
        <v>2</v>
      </c>
      <c r="E960" s="8">
        <v>5</v>
      </c>
      <c r="F960" s="8">
        <v>2</v>
      </c>
      <c r="G960" s="8">
        <v>5</v>
      </c>
      <c r="H960" s="8">
        <v>3.5</v>
      </c>
    </row>
    <row r="961" spans="1:8" ht="15.75" thickBot="1" x14ac:dyDescent="0.3">
      <c r="A961" s="8" t="s">
        <v>1483</v>
      </c>
      <c r="B961" s="5">
        <v>960</v>
      </c>
      <c r="C961" s="6" t="s">
        <v>668</v>
      </c>
      <c r="D961" s="8">
        <v>4</v>
      </c>
      <c r="E961" s="8">
        <v>1</v>
      </c>
      <c r="F961" s="8">
        <v>1</v>
      </c>
      <c r="G961" s="8">
        <v>1</v>
      </c>
      <c r="H961" s="8">
        <v>1.75</v>
      </c>
    </row>
    <row r="962" spans="1:8" ht="15.75" thickBot="1" x14ac:dyDescent="0.3">
      <c r="A962" s="8" t="s">
        <v>1484</v>
      </c>
      <c r="B962" s="5">
        <v>961</v>
      </c>
      <c r="C962" s="6" t="s">
        <v>670</v>
      </c>
      <c r="D962" s="8">
        <v>5</v>
      </c>
      <c r="E962" s="8">
        <v>4</v>
      </c>
      <c r="F962" s="8">
        <v>2</v>
      </c>
      <c r="G962" s="8">
        <v>1</v>
      </c>
      <c r="H962" s="8">
        <v>3</v>
      </c>
    </row>
    <row r="963" spans="1:8" ht="15.75" thickBot="1" x14ac:dyDescent="0.3">
      <c r="A963" s="8" t="s">
        <v>1485</v>
      </c>
      <c r="B963" s="5">
        <v>962</v>
      </c>
      <c r="C963" s="6" t="s">
        <v>672</v>
      </c>
      <c r="D963" s="8">
        <v>3</v>
      </c>
      <c r="E963" s="8">
        <v>4</v>
      </c>
      <c r="F963" s="8">
        <v>4</v>
      </c>
      <c r="G963" s="8">
        <v>3</v>
      </c>
      <c r="H963" s="8">
        <v>3.5</v>
      </c>
    </row>
    <row r="964" spans="1:8" ht="15.75" thickBot="1" x14ac:dyDescent="0.3">
      <c r="A964" s="8" t="s">
        <v>1486</v>
      </c>
      <c r="B964" s="5">
        <v>963</v>
      </c>
      <c r="C964" s="6" t="s">
        <v>674</v>
      </c>
      <c r="D964" s="8">
        <v>4</v>
      </c>
      <c r="E964" s="8">
        <v>3</v>
      </c>
      <c r="F964" s="8">
        <v>5</v>
      </c>
      <c r="G964" s="8">
        <v>2</v>
      </c>
      <c r="H964" s="8">
        <v>3.5</v>
      </c>
    </row>
    <row r="965" spans="1:8" ht="15.75" thickBot="1" x14ac:dyDescent="0.3">
      <c r="A965" s="8" t="s">
        <v>1487</v>
      </c>
      <c r="B965" s="5">
        <v>964</v>
      </c>
      <c r="C965" s="6" t="s">
        <v>676</v>
      </c>
      <c r="D965" s="8">
        <v>3</v>
      </c>
      <c r="E965" s="8">
        <v>4</v>
      </c>
      <c r="F965" s="8">
        <v>1</v>
      </c>
      <c r="G965" s="8">
        <v>3</v>
      </c>
      <c r="H965" s="8">
        <v>2.75</v>
      </c>
    </row>
    <row r="966" spans="1:8" ht="15.75" thickBot="1" x14ac:dyDescent="0.3">
      <c r="A966" s="8" t="s">
        <v>1488</v>
      </c>
      <c r="B966" s="5">
        <v>965</v>
      </c>
      <c r="C966" s="6" t="s">
        <v>550</v>
      </c>
      <c r="D966" s="8">
        <v>5</v>
      </c>
      <c r="E966" s="8">
        <v>4</v>
      </c>
      <c r="F966" s="8">
        <v>2</v>
      </c>
      <c r="G966" s="8">
        <v>2</v>
      </c>
      <c r="H966" s="8">
        <v>3.25</v>
      </c>
    </row>
    <row r="967" spans="1:8" ht="15.75" thickBot="1" x14ac:dyDescent="0.3">
      <c r="A967" s="8" t="s">
        <v>1489</v>
      </c>
      <c r="B967" s="5">
        <v>966</v>
      </c>
      <c r="C967" s="6" t="s">
        <v>679</v>
      </c>
      <c r="D967" s="8">
        <v>5</v>
      </c>
      <c r="E967" s="8">
        <v>5</v>
      </c>
      <c r="F967" s="8">
        <v>5</v>
      </c>
      <c r="G967" s="8">
        <v>3</v>
      </c>
      <c r="H967" s="8">
        <v>4.5</v>
      </c>
    </row>
    <row r="968" spans="1:8" ht="15.75" thickBot="1" x14ac:dyDescent="0.3">
      <c r="A968" s="8" t="s">
        <v>1490</v>
      </c>
      <c r="B968" s="5">
        <v>967</v>
      </c>
      <c r="C968" s="6" t="s">
        <v>681</v>
      </c>
      <c r="D968" s="8">
        <v>4</v>
      </c>
      <c r="E968" s="8">
        <v>3</v>
      </c>
      <c r="F968" s="8">
        <v>4</v>
      </c>
      <c r="G968" s="8">
        <v>2</v>
      </c>
      <c r="H968" s="8">
        <v>3.25</v>
      </c>
    </row>
    <row r="969" spans="1:8" ht="15.75" thickBot="1" x14ac:dyDescent="0.3">
      <c r="A969" s="8" t="s">
        <v>1491</v>
      </c>
      <c r="B969" s="5">
        <v>968</v>
      </c>
      <c r="C969" s="6" t="s">
        <v>683</v>
      </c>
      <c r="D969" s="8">
        <v>2</v>
      </c>
      <c r="E969" s="8">
        <v>2</v>
      </c>
      <c r="F969" s="8">
        <v>5</v>
      </c>
      <c r="G969" s="8">
        <v>3</v>
      </c>
      <c r="H969" s="8">
        <v>3</v>
      </c>
    </row>
    <row r="970" spans="1:8" ht="15.75" thickBot="1" x14ac:dyDescent="0.3">
      <c r="A970" s="8" t="s">
        <v>1492</v>
      </c>
      <c r="B970" s="5">
        <v>969</v>
      </c>
      <c r="C970" s="6" t="s">
        <v>685</v>
      </c>
      <c r="D970" s="8">
        <v>1</v>
      </c>
      <c r="E970" s="8">
        <v>2</v>
      </c>
      <c r="F970" s="8">
        <v>1</v>
      </c>
      <c r="G970" s="8">
        <v>3</v>
      </c>
      <c r="H970" s="8">
        <v>1.75</v>
      </c>
    </row>
    <row r="971" spans="1:8" ht="15.75" thickBot="1" x14ac:dyDescent="0.3">
      <c r="A971" s="8" t="s">
        <v>1493</v>
      </c>
      <c r="B971" s="5">
        <v>970</v>
      </c>
      <c r="C971" s="6" t="s">
        <v>687</v>
      </c>
      <c r="D971" s="8">
        <v>5</v>
      </c>
      <c r="E971" s="8">
        <v>3</v>
      </c>
      <c r="F971" s="8">
        <v>2</v>
      </c>
      <c r="G971" s="8">
        <v>2</v>
      </c>
      <c r="H971" s="8">
        <v>3</v>
      </c>
    </row>
    <row r="972" spans="1:8" ht="15.75" thickBot="1" x14ac:dyDescent="0.3">
      <c r="A972" s="8" t="s">
        <v>1494</v>
      </c>
      <c r="B972" s="5">
        <v>971</v>
      </c>
      <c r="C972" s="6" t="s">
        <v>689</v>
      </c>
      <c r="D972" s="8">
        <v>5</v>
      </c>
      <c r="E972" s="8">
        <v>2</v>
      </c>
      <c r="F972" s="8">
        <v>2</v>
      </c>
      <c r="G972" s="8">
        <v>1</v>
      </c>
      <c r="H972" s="8">
        <v>2.5</v>
      </c>
    </row>
    <row r="973" spans="1:8" ht="15.75" thickBot="1" x14ac:dyDescent="0.3">
      <c r="A973" s="8" t="s">
        <v>1495</v>
      </c>
      <c r="B973" s="5">
        <v>972</v>
      </c>
      <c r="C973" s="6" t="s">
        <v>691</v>
      </c>
      <c r="D973" s="8">
        <v>4</v>
      </c>
      <c r="E973" s="8">
        <v>5</v>
      </c>
      <c r="F973" s="8">
        <v>5</v>
      </c>
      <c r="G973" s="8">
        <v>3</v>
      </c>
      <c r="H973" s="8">
        <v>4.25</v>
      </c>
    </row>
    <row r="974" spans="1:8" ht="15.75" thickBot="1" x14ac:dyDescent="0.3">
      <c r="A974" s="8" t="s">
        <v>1496</v>
      </c>
      <c r="B974" s="5">
        <v>973</v>
      </c>
      <c r="C974" s="6" t="s">
        <v>693</v>
      </c>
      <c r="D974" s="8">
        <v>5</v>
      </c>
      <c r="E974" s="8">
        <v>3</v>
      </c>
      <c r="F974" s="8">
        <v>4</v>
      </c>
      <c r="G974" s="8">
        <v>1</v>
      </c>
      <c r="H974" s="8">
        <v>3.25</v>
      </c>
    </row>
    <row r="975" spans="1:8" ht="15.75" thickBot="1" x14ac:dyDescent="0.3">
      <c r="A975" s="8" t="s">
        <v>1497</v>
      </c>
      <c r="B975" s="5">
        <v>974</v>
      </c>
      <c r="C975" s="6" t="s">
        <v>695</v>
      </c>
      <c r="D975" s="8">
        <v>2</v>
      </c>
      <c r="E975" s="8">
        <v>1</v>
      </c>
      <c r="F975" s="8">
        <v>5</v>
      </c>
      <c r="G975" s="8">
        <v>1</v>
      </c>
      <c r="H975" s="8">
        <v>2.25</v>
      </c>
    </row>
    <row r="976" spans="1:8" ht="15.75" thickBot="1" x14ac:dyDescent="0.3">
      <c r="A976" s="8" t="s">
        <v>1498</v>
      </c>
      <c r="B976" s="5">
        <v>975</v>
      </c>
      <c r="C976" s="6" t="s">
        <v>697</v>
      </c>
      <c r="D976" s="8">
        <v>2</v>
      </c>
      <c r="E976" s="8">
        <v>4</v>
      </c>
      <c r="F976" s="8">
        <v>2</v>
      </c>
      <c r="G976" s="8">
        <v>1</v>
      </c>
      <c r="H976" s="8">
        <v>2.25</v>
      </c>
    </row>
    <row r="977" spans="1:8" ht="15.75" thickBot="1" x14ac:dyDescent="0.3">
      <c r="A977" s="8" t="s">
        <v>1499</v>
      </c>
      <c r="B977" s="5">
        <v>976</v>
      </c>
      <c r="C977" s="6" t="s">
        <v>81</v>
      </c>
      <c r="D977" s="8">
        <v>2</v>
      </c>
      <c r="E977" s="8">
        <v>4</v>
      </c>
      <c r="F977" s="8">
        <v>4</v>
      </c>
      <c r="G977" s="8">
        <v>3</v>
      </c>
      <c r="H977" s="8">
        <v>3.25</v>
      </c>
    </row>
    <row r="978" spans="1:8" ht="15.75" thickBot="1" x14ac:dyDescent="0.3">
      <c r="A978" s="8" t="s">
        <v>1500</v>
      </c>
      <c r="B978" s="5">
        <v>977</v>
      </c>
      <c r="C978" s="6" t="s">
        <v>700</v>
      </c>
      <c r="D978" s="8">
        <v>2</v>
      </c>
      <c r="E978" s="8">
        <v>1</v>
      </c>
      <c r="F978" s="8">
        <v>1</v>
      </c>
      <c r="G978" s="8">
        <v>3</v>
      </c>
      <c r="H978" s="8">
        <v>1.75</v>
      </c>
    </row>
    <row r="979" spans="1:8" ht="15.75" thickBot="1" x14ac:dyDescent="0.3">
      <c r="A979" s="8" t="s">
        <v>1501</v>
      </c>
      <c r="B979" s="5">
        <v>978</v>
      </c>
      <c r="C979" s="6" t="s">
        <v>702</v>
      </c>
      <c r="D979" s="8">
        <v>1</v>
      </c>
      <c r="E979" s="8">
        <v>5</v>
      </c>
      <c r="F979" s="8">
        <v>2</v>
      </c>
      <c r="G979" s="8">
        <v>5</v>
      </c>
      <c r="H979" s="8">
        <v>3.25</v>
      </c>
    </row>
    <row r="980" spans="1:8" ht="15.75" thickBot="1" x14ac:dyDescent="0.3">
      <c r="A980" s="8" t="s">
        <v>1502</v>
      </c>
      <c r="B980" s="5">
        <v>979</v>
      </c>
      <c r="C980" s="6" t="s">
        <v>704</v>
      </c>
      <c r="D980" s="8">
        <v>5</v>
      </c>
      <c r="E980" s="8">
        <v>1</v>
      </c>
      <c r="F980" s="8">
        <v>5</v>
      </c>
      <c r="G980" s="8">
        <v>2</v>
      </c>
      <c r="H980" s="8">
        <v>3.25</v>
      </c>
    </row>
    <row r="981" spans="1:8" ht="15.75" thickBot="1" x14ac:dyDescent="0.3">
      <c r="A981" s="8" t="s">
        <v>1503</v>
      </c>
      <c r="B981" s="5">
        <v>980</v>
      </c>
      <c r="C981" s="6" t="s">
        <v>706</v>
      </c>
      <c r="D981" s="8">
        <v>3</v>
      </c>
      <c r="E981" s="8">
        <v>2</v>
      </c>
      <c r="F981" s="8">
        <v>4</v>
      </c>
      <c r="G981" s="8">
        <v>2</v>
      </c>
      <c r="H981" s="8">
        <v>2.75</v>
      </c>
    </row>
    <row r="982" spans="1:8" ht="15.75" thickBot="1" x14ac:dyDescent="0.3">
      <c r="A982" s="8" t="s">
        <v>1504</v>
      </c>
      <c r="B982" s="5">
        <v>981</v>
      </c>
      <c r="C982" s="6" t="s">
        <v>708</v>
      </c>
      <c r="D982" s="8">
        <v>2</v>
      </c>
      <c r="E982" s="8">
        <v>4</v>
      </c>
      <c r="F982" s="8">
        <v>3</v>
      </c>
      <c r="G982" s="8">
        <v>4</v>
      </c>
      <c r="H982" s="8">
        <v>3.25</v>
      </c>
    </row>
    <row r="983" spans="1:8" ht="15.75" thickBot="1" x14ac:dyDescent="0.3">
      <c r="A983" s="8" t="s">
        <v>1505</v>
      </c>
      <c r="B983" s="5">
        <v>982</v>
      </c>
      <c r="C983" s="6" t="s">
        <v>710</v>
      </c>
      <c r="D983" s="8">
        <v>3</v>
      </c>
      <c r="E983" s="8">
        <v>5</v>
      </c>
      <c r="F983" s="8">
        <v>3</v>
      </c>
      <c r="G983" s="8">
        <v>5</v>
      </c>
      <c r="H983" s="8">
        <v>4</v>
      </c>
    </row>
    <row r="984" spans="1:8" ht="15.75" thickBot="1" x14ac:dyDescent="0.3">
      <c r="A984" s="8" t="s">
        <v>1506</v>
      </c>
      <c r="B984" s="5">
        <v>983</v>
      </c>
      <c r="C984" s="6" t="s">
        <v>712</v>
      </c>
      <c r="D984" s="8">
        <v>3</v>
      </c>
      <c r="E984" s="8">
        <v>4</v>
      </c>
      <c r="F984" s="8">
        <v>5</v>
      </c>
      <c r="G984" s="8">
        <v>4</v>
      </c>
      <c r="H984" s="8">
        <v>4</v>
      </c>
    </row>
    <row r="985" spans="1:8" ht="15.75" thickBot="1" x14ac:dyDescent="0.3">
      <c r="A985" s="8" t="s">
        <v>1507</v>
      </c>
      <c r="B985" s="5">
        <v>984</v>
      </c>
      <c r="C985" s="6" t="s">
        <v>714</v>
      </c>
      <c r="D985" s="8">
        <v>4</v>
      </c>
      <c r="E985" s="8">
        <v>5</v>
      </c>
      <c r="F985" s="8">
        <v>2</v>
      </c>
      <c r="G985" s="8">
        <v>5</v>
      </c>
      <c r="H985" s="8">
        <v>4</v>
      </c>
    </row>
    <row r="986" spans="1:8" ht="15.75" thickBot="1" x14ac:dyDescent="0.3">
      <c r="A986" s="8" t="s">
        <v>1508</v>
      </c>
      <c r="B986" s="5">
        <v>985</v>
      </c>
      <c r="C986" s="6" t="s">
        <v>716</v>
      </c>
      <c r="D986" s="8">
        <v>4</v>
      </c>
      <c r="E986" s="8">
        <v>3</v>
      </c>
      <c r="F986" s="8">
        <v>3</v>
      </c>
      <c r="G986" s="8">
        <v>2</v>
      </c>
      <c r="H986" s="8">
        <v>3</v>
      </c>
    </row>
    <row r="987" spans="1:8" ht="15.75" thickBot="1" x14ac:dyDescent="0.3">
      <c r="A987" s="8" t="s">
        <v>1509</v>
      </c>
      <c r="B987" s="5">
        <v>986</v>
      </c>
      <c r="C987" s="6" t="s">
        <v>718</v>
      </c>
      <c r="D987" s="8">
        <v>2</v>
      </c>
      <c r="E987" s="8">
        <v>5</v>
      </c>
      <c r="F987" s="8">
        <v>4</v>
      </c>
      <c r="G987" s="8">
        <v>2</v>
      </c>
      <c r="H987" s="8">
        <v>3.25</v>
      </c>
    </row>
    <row r="988" spans="1:8" ht="15.75" thickBot="1" x14ac:dyDescent="0.3">
      <c r="A988" s="8" t="s">
        <v>1510</v>
      </c>
      <c r="B988" s="5">
        <v>987</v>
      </c>
      <c r="C988" s="6" t="s">
        <v>720</v>
      </c>
      <c r="D988" s="8">
        <v>4</v>
      </c>
      <c r="E988" s="8">
        <v>3</v>
      </c>
      <c r="F988" s="8">
        <v>3</v>
      </c>
      <c r="G988" s="8">
        <v>1</v>
      </c>
      <c r="H988" s="8">
        <v>2.75</v>
      </c>
    </row>
    <row r="989" spans="1:8" ht="15.75" thickBot="1" x14ac:dyDescent="0.3">
      <c r="A989" s="8" t="s">
        <v>1511</v>
      </c>
      <c r="B989" s="5">
        <v>988</v>
      </c>
      <c r="C989" s="6" t="s">
        <v>722</v>
      </c>
      <c r="D989" s="8">
        <v>5</v>
      </c>
      <c r="E989" s="8">
        <v>5</v>
      </c>
      <c r="F989" s="8">
        <v>5</v>
      </c>
      <c r="G989" s="8">
        <v>5</v>
      </c>
      <c r="H989" s="8">
        <v>5</v>
      </c>
    </row>
    <row r="990" spans="1:8" ht="15.75" thickBot="1" x14ac:dyDescent="0.3">
      <c r="A990" s="8" t="s">
        <v>1512</v>
      </c>
      <c r="B990" s="5">
        <v>989</v>
      </c>
      <c r="C990" s="6" t="s">
        <v>724</v>
      </c>
      <c r="D990" s="8">
        <v>1</v>
      </c>
      <c r="E990" s="8">
        <v>5</v>
      </c>
      <c r="F990" s="8">
        <v>5</v>
      </c>
      <c r="G990" s="8">
        <v>1</v>
      </c>
      <c r="H990" s="8">
        <v>3</v>
      </c>
    </row>
    <row r="991" spans="1:8" ht="15.75" thickBot="1" x14ac:dyDescent="0.3">
      <c r="A991" s="8" t="s">
        <v>1513</v>
      </c>
      <c r="B991" s="5">
        <v>990</v>
      </c>
      <c r="C991" s="6" t="s">
        <v>726</v>
      </c>
      <c r="D991" s="8">
        <v>4</v>
      </c>
      <c r="E991" s="8">
        <v>1</v>
      </c>
      <c r="F991" s="8">
        <v>3</v>
      </c>
      <c r="G991" s="8">
        <v>1</v>
      </c>
      <c r="H991" s="8">
        <v>2.25</v>
      </c>
    </row>
    <row r="992" spans="1:8" ht="15.75" thickBot="1" x14ac:dyDescent="0.3">
      <c r="A992" s="8" t="s">
        <v>1514</v>
      </c>
      <c r="B992" s="5">
        <v>991</v>
      </c>
      <c r="C992" s="6" t="s">
        <v>728</v>
      </c>
      <c r="D992" s="8">
        <v>4</v>
      </c>
      <c r="E992" s="8">
        <v>3</v>
      </c>
      <c r="F992" s="8">
        <v>3</v>
      </c>
      <c r="G992" s="8">
        <v>1</v>
      </c>
      <c r="H992" s="8">
        <v>2.75</v>
      </c>
    </row>
    <row r="993" spans="1:8" ht="15.75" thickBot="1" x14ac:dyDescent="0.3">
      <c r="A993" s="8" t="s">
        <v>1515</v>
      </c>
      <c r="B993" s="5">
        <v>992</v>
      </c>
      <c r="C993" s="6" t="s">
        <v>730</v>
      </c>
      <c r="D993" s="8">
        <v>2</v>
      </c>
      <c r="E993" s="8">
        <v>1</v>
      </c>
      <c r="F993" s="8">
        <v>5</v>
      </c>
      <c r="G993" s="8">
        <v>4</v>
      </c>
      <c r="H993" s="8">
        <v>3</v>
      </c>
    </row>
    <row r="994" spans="1:8" ht="15.75" thickBot="1" x14ac:dyDescent="0.3">
      <c r="A994" s="8" t="s">
        <v>1516</v>
      </c>
      <c r="B994" s="5">
        <v>993</v>
      </c>
      <c r="C994" s="6" t="s">
        <v>732</v>
      </c>
      <c r="D994" s="8">
        <v>2</v>
      </c>
      <c r="E994" s="8">
        <v>5</v>
      </c>
      <c r="F994" s="8">
        <v>3</v>
      </c>
      <c r="G994" s="8">
        <v>3</v>
      </c>
      <c r="H994" s="8">
        <v>3.25</v>
      </c>
    </row>
    <row r="995" spans="1:8" ht="15.75" thickBot="1" x14ac:dyDescent="0.3">
      <c r="A995" s="8" t="s">
        <v>1517</v>
      </c>
      <c r="B995" s="5">
        <v>994</v>
      </c>
      <c r="C995" s="6" t="s">
        <v>734</v>
      </c>
      <c r="D995" s="8">
        <v>1</v>
      </c>
      <c r="E995" s="8">
        <v>1</v>
      </c>
      <c r="F995" s="8">
        <v>2</v>
      </c>
      <c r="G995" s="8">
        <v>1</v>
      </c>
      <c r="H995" s="8">
        <v>1.25</v>
      </c>
    </row>
    <row r="996" spans="1:8" ht="15.75" thickBot="1" x14ac:dyDescent="0.3">
      <c r="A996" s="8" t="s">
        <v>1518</v>
      </c>
      <c r="B996" s="5">
        <v>995</v>
      </c>
      <c r="C996" s="6" t="s">
        <v>736</v>
      </c>
      <c r="D996" s="8">
        <v>4</v>
      </c>
      <c r="E996" s="8">
        <v>3</v>
      </c>
      <c r="F996" s="8">
        <v>1</v>
      </c>
      <c r="G996" s="8">
        <v>4</v>
      </c>
      <c r="H996" s="8">
        <v>3</v>
      </c>
    </row>
    <row r="997" spans="1:8" ht="15.75" thickBot="1" x14ac:dyDescent="0.3">
      <c r="A997" s="8" t="s">
        <v>1519</v>
      </c>
      <c r="B997" s="5">
        <v>996</v>
      </c>
      <c r="C997" s="6" t="s">
        <v>738</v>
      </c>
      <c r="D997" s="8">
        <v>5</v>
      </c>
      <c r="E997" s="8">
        <v>5</v>
      </c>
      <c r="F997" s="8">
        <v>1</v>
      </c>
      <c r="G997" s="8">
        <v>5</v>
      </c>
      <c r="H997" s="8">
        <v>4</v>
      </c>
    </row>
    <row r="998" spans="1:8" ht="15.75" thickBot="1" x14ac:dyDescent="0.3">
      <c r="A998" s="8" t="s">
        <v>1520</v>
      </c>
      <c r="B998" s="5">
        <v>997</v>
      </c>
      <c r="C998" s="6" t="s">
        <v>740</v>
      </c>
      <c r="D998" s="8">
        <v>1</v>
      </c>
      <c r="E998" s="8">
        <v>1</v>
      </c>
      <c r="F998" s="8">
        <v>4</v>
      </c>
      <c r="G998" s="8">
        <v>1</v>
      </c>
      <c r="H998" s="8">
        <v>1.75</v>
      </c>
    </row>
    <row r="999" spans="1:8" ht="15.75" thickBot="1" x14ac:dyDescent="0.3">
      <c r="A999" s="8" t="s">
        <v>1521</v>
      </c>
      <c r="B999" s="5">
        <v>998</v>
      </c>
      <c r="C999" s="6" t="s">
        <v>742</v>
      </c>
      <c r="D999" s="8">
        <v>2</v>
      </c>
      <c r="E999" s="8">
        <v>3</v>
      </c>
      <c r="F999" s="8">
        <v>3</v>
      </c>
      <c r="G999" s="8">
        <v>5</v>
      </c>
      <c r="H999" s="8">
        <v>3.25</v>
      </c>
    </row>
    <row r="1000" spans="1:8" ht="15.75" thickBot="1" x14ac:dyDescent="0.3">
      <c r="A1000" s="8" t="s">
        <v>1522</v>
      </c>
      <c r="B1000" s="5">
        <v>999</v>
      </c>
      <c r="C1000" s="6" t="s">
        <v>744</v>
      </c>
      <c r="D1000" s="8">
        <v>4</v>
      </c>
      <c r="E1000" s="8">
        <v>1</v>
      </c>
      <c r="F1000" s="8">
        <v>2</v>
      </c>
      <c r="G1000" s="8">
        <v>4</v>
      </c>
      <c r="H1000" s="8">
        <v>2.75</v>
      </c>
    </row>
    <row r="1001" spans="1:8" ht="15.75" thickBot="1" x14ac:dyDescent="0.3">
      <c r="A1001" s="8" t="s">
        <v>1523</v>
      </c>
      <c r="B1001" s="5">
        <v>1000</v>
      </c>
      <c r="C1001" s="6" t="s">
        <v>746</v>
      </c>
      <c r="D1001" s="8">
        <v>2</v>
      </c>
      <c r="E1001" s="8">
        <v>3</v>
      </c>
      <c r="F1001" s="8">
        <v>2</v>
      </c>
      <c r="G1001" s="8">
        <v>5</v>
      </c>
      <c r="H1001" s="8">
        <v>3</v>
      </c>
    </row>
    <row r="1002" spans="1:8" ht="15.75" thickBot="1" x14ac:dyDescent="0.3">
      <c r="A1002" s="8" t="s">
        <v>1524</v>
      </c>
      <c r="B1002" s="5">
        <v>1001</v>
      </c>
      <c r="C1002" s="6" t="s">
        <v>748</v>
      </c>
      <c r="D1002" s="8">
        <v>4</v>
      </c>
      <c r="E1002" s="8">
        <v>2</v>
      </c>
      <c r="F1002" s="8">
        <v>5</v>
      </c>
      <c r="G1002" s="8">
        <v>2</v>
      </c>
      <c r="H1002" s="8">
        <v>3.25</v>
      </c>
    </row>
    <row r="1003" spans="1:8" ht="15.75" thickBot="1" x14ac:dyDescent="0.3">
      <c r="A1003" s="8" t="s">
        <v>1525</v>
      </c>
      <c r="B1003" s="5">
        <v>1002</v>
      </c>
      <c r="C1003" s="6" t="s">
        <v>750</v>
      </c>
      <c r="D1003" s="8">
        <v>1</v>
      </c>
      <c r="E1003" s="8">
        <v>3</v>
      </c>
      <c r="F1003" s="8">
        <v>2</v>
      </c>
      <c r="G1003" s="8">
        <v>2</v>
      </c>
      <c r="H1003" s="8">
        <v>2</v>
      </c>
    </row>
    <row r="1004" spans="1:8" ht="15.75" thickBot="1" x14ac:dyDescent="0.3">
      <c r="A1004" s="8" t="s">
        <v>1526</v>
      </c>
      <c r="B1004" s="5">
        <v>1003</v>
      </c>
      <c r="C1004" s="6" t="s">
        <v>752</v>
      </c>
      <c r="D1004" s="8">
        <v>5</v>
      </c>
      <c r="E1004" s="8">
        <v>5</v>
      </c>
      <c r="F1004" s="8">
        <v>5</v>
      </c>
      <c r="G1004" s="8">
        <v>5</v>
      </c>
      <c r="H1004" s="8">
        <v>5</v>
      </c>
    </row>
    <row r="1005" spans="1:8" ht="15.75" thickBot="1" x14ac:dyDescent="0.3">
      <c r="A1005" s="8" t="s">
        <v>1527</v>
      </c>
      <c r="B1005" s="5">
        <v>1004</v>
      </c>
      <c r="C1005" s="6" t="s">
        <v>754</v>
      </c>
      <c r="D1005" s="8">
        <v>2</v>
      </c>
      <c r="E1005" s="8">
        <v>4</v>
      </c>
      <c r="F1005" s="8">
        <v>5</v>
      </c>
      <c r="G1005" s="8">
        <v>4</v>
      </c>
      <c r="H1005" s="8">
        <v>3.75</v>
      </c>
    </row>
    <row r="1006" spans="1:8" ht="15.75" thickBot="1" x14ac:dyDescent="0.3">
      <c r="A1006" s="8" t="s">
        <v>1528</v>
      </c>
      <c r="B1006" s="5">
        <v>1005</v>
      </c>
      <c r="C1006" s="6" t="s">
        <v>756</v>
      </c>
      <c r="D1006" s="8">
        <v>1</v>
      </c>
      <c r="E1006" s="8">
        <v>4</v>
      </c>
      <c r="F1006" s="8">
        <v>5</v>
      </c>
      <c r="G1006" s="8">
        <v>4</v>
      </c>
      <c r="H1006" s="8">
        <v>3.5</v>
      </c>
    </row>
    <row r="1007" spans="1:8" ht="15.75" thickBot="1" x14ac:dyDescent="0.3">
      <c r="A1007" s="8" t="s">
        <v>1529</v>
      </c>
      <c r="B1007" s="5">
        <v>1006</v>
      </c>
      <c r="C1007" s="6" t="s">
        <v>758</v>
      </c>
      <c r="D1007" s="8">
        <v>5</v>
      </c>
      <c r="E1007" s="8">
        <v>4</v>
      </c>
      <c r="F1007" s="8">
        <v>4</v>
      </c>
      <c r="G1007" s="8">
        <v>4</v>
      </c>
      <c r="H1007" s="8">
        <v>4.25</v>
      </c>
    </row>
    <row r="1008" spans="1:8" ht="15.75" thickBot="1" x14ac:dyDescent="0.3">
      <c r="A1008" s="8" t="s">
        <v>1530</v>
      </c>
      <c r="B1008" s="5">
        <v>1007</v>
      </c>
      <c r="C1008" s="6" t="s">
        <v>760</v>
      </c>
      <c r="D1008" s="8">
        <v>3</v>
      </c>
      <c r="E1008" s="8">
        <v>1</v>
      </c>
      <c r="F1008" s="8">
        <v>4</v>
      </c>
      <c r="G1008" s="8">
        <v>1</v>
      </c>
      <c r="H1008" s="8">
        <v>2.25</v>
      </c>
    </row>
    <row r="1009" spans="1:8" ht="15.75" thickBot="1" x14ac:dyDescent="0.3">
      <c r="A1009" s="8" t="s">
        <v>1531</v>
      </c>
      <c r="B1009" s="5">
        <v>1008</v>
      </c>
      <c r="C1009" s="6" t="s">
        <v>762</v>
      </c>
      <c r="D1009" s="8">
        <v>3</v>
      </c>
      <c r="E1009" s="8">
        <v>4</v>
      </c>
      <c r="F1009" s="8">
        <v>3</v>
      </c>
      <c r="G1009" s="8">
        <v>1</v>
      </c>
      <c r="H1009" s="8">
        <v>2.75</v>
      </c>
    </row>
    <row r="1010" spans="1:8" ht="15.75" thickBot="1" x14ac:dyDescent="0.3">
      <c r="A1010" s="8" t="s">
        <v>1532</v>
      </c>
      <c r="B1010" s="5">
        <v>1009</v>
      </c>
      <c r="C1010" s="6" t="s">
        <v>764</v>
      </c>
      <c r="D1010" s="8">
        <v>2</v>
      </c>
      <c r="E1010" s="8">
        <v>4</v>
      </c>
      <c r="F1010" s="8">
        <v>5</v>
      </c>
      <c r="G1010" s="8">
        <v>1</v>
      </c>
      <c r="H1010" s="8">
        <v>3</v>
      </c>
    </row>
    <row r="1011" spans="1:8" ht="15.75" thickBot="1" x14ac:dyDescent="0.3">
      <c r="A1011" s="8" t="s">
        <v>1533</v>
      </c>
      <c r="B1011" s="5">
        <v>1010</v>
      </c>
      <c r="C1011" s="6" t="s">
        <v>766</v>
      </c>
      <c r="D1011" s="8">
        <v>5</v>
      </c>
      <c r="E1011" s="8">
        <v>1</v>
      </c>
      <c r="F1011" s="8">
        <v>1</v>
      </c>
      <c r="G1011" s="8">
        <v>1</v>
      </c>
      <c r="H1011" s="8">
        <v>2</v>
      </c>
    </row>
    <row r="1012" spans="1:8" ht="15.75" thickBot="1" x14ac:dyDescent="0.3">
      <c r="A1012" s="8" t="s">
        <v>1534</v>
      </c>
      <c r="B1012" s="5">
        <v>1011</v>
      </c>
      <c r="C1012" s="6" t="s">
        <v>768</v>
      </c>
      <c r="D1012" s="8">
        <v>4</v>
      </c>
      <c r="E1012" s="8">
        <v>1</v>
      </c>
      <c r="F1012" s="8">
        <v>1</v>
      </c>
      <c r="G1012" s="8">
        <v>1</v>
      </c>
      <c r="H1012" s="8">
        <v>1.75</v>
      </c>
    </row>
    <row r="1013" spans="1:8" ht="15.75" thickBot="1" x14ac:dyDescent="0.3">
      <c r="A1013" s="8" t="s">
        <v>1535</v>
      </c>
      <c r="B1013" s="5">
        <v>1012</v>
      </c>
      <c r="C1013" s="6" t="s">
        <v>770</v>
      </c>
      <c r="D1013" s="8">
        <v>5</v>
      </c>
      <c r="E1013" s="8">
        <v>5</v>
      </c>
      <c r="F1013" s="8">
        <v>5</v>
      </c>
      <c r="G1013" s="8">
        <v>5</v>
      </c>
      <c r="H1013" s="8">
        <v>5</v>
      </c>
    </row>
    <row r="1014" spans="1:8" ht="15.75" thickBot="1" x14ac:dyDescent="0.3">
      <c r="A1014" s="8" t="s">
        <v>1536</v>
      </c>
      <c r="B1014" s="5">
        <v>1013</v>
      </c>
      <c r="C1014" s="6" t="s">
        <v>772</v>
      </c>
      <c r="D1014" s="8">
        <v>4</v>
      </c>
      <c r="E1014" s="8">
        <v>1</v>
      </c>
      <c r="F1014" s="8">
        <v>5</v>
      </c>
      <c r="G1014" s="8">
        <v>5</v>
      </c>
      <c r="H1014" s="8">
        <v>3.75</v>
      </c>
    </row>
    <row r="1015" spans="1:8" ht="15.75" thickBot="1" x14ac:dyDescent="0.3">
      <c r="A1015" s="8" t="s">
        <v>1537</v>
      </c>
      <c r="B1015" s="5">
        <v>1014</v>
      </c>
      <c r="C1015" s="6" t="s">
        <v>116</v>
      </c>
      <c r="D1015" s="8">
        <v>5</v>
      </c>
      <c r="E1015" s="8">
        <v>1</v>
      </c>
      <c r="F1015" s="8">
        <v>4</v>
      </c>
      <c r="G1015" s="8">
        <v>1</v>
      </c>
      <c r="H1015" s="8">
        <v>2.75</v>
      </c>
    </row>
    <row r="1016" spans="1:8" ht="15.75" thickBot="1" x14ac:dyDescent="0.3">
      <c r="A1016" s="8" t="s">
        <v>1538</v>
      </c>
      <c r="B1016" s="5">
        <v>1015</v>
      </c>
      <c r="C1016" s="6" t="s">
        <v>775</v>
      </c>
      <c r="D1016" s="8">
        <v>4</v>
      </c>
      <c r="E1016" s="8">
        <v>4</v>
      </c>
      <c r="F1016" s="8">
        <v>5</v>
      </c>
      <c r="G1016" s="8">
        <v>4</v>
      </c>
      <c r="H1016" s="8">
        <v>4.25</v>
      </c>
    </row>
    <row r="1017" spans="1:8" ht="15.75" thickBot="1" x14ac:dyDescent="0.3">
      <c r="A1017" s="8" t="s">
        <v>1539</v>
      </c>
      <c r="B1017" s="5">
        <v>1016</v>
      </c>
      <c r="C1017" s="6" t="s">
        <v>777</v>
      </c>
      <c r="D1017" s="8">
        <v>2</v>
      </c>
      <c r="E1017" s="8">
        <v>3</v>
      </c>
      <c r="F1017" s="8">
        <v>3</v>
      </c>
      <c r="G1017" s="8">
        <v>3</v>
      </c>
      <c r="H1017" s="8">
        <v>2.75</v>
      </c>
    </row>
    <row r="1018" spans="1:8" ht="15.75" thickBot="1" x14ac:dyDescent="0.3">
      <c r="A1018" s="8" t="s">
        <v>1540</v>
      </c>
      <c r="B1018" s="5">
        <v>1017</v>
      </c>
      <c r="C1018" s="6" t="s">
        <v>779</v>
      </c>
      <c r="D1018" s="8">
        <v>1</v>
      </c>
      <c r="E1018" s="8">
        <v>1</v>
      </c>
      <c r="F1018" s="8">
        <v>5</v>
      </c>
      <c r="G1018" s="8">
        <v>2</v>
      </c>
      <c r="H1018" s="8">
        <v>2.25</v>
      </c>
    </row>
    <row r="1019" spans="1:8" ht="15.75" thickBot="1" x14ac:dyDescent="0.3">
      <c r="A1019" s="8" t="s">
        <v>1541</v>
      </c>
      <c r="B1019" s="5">
        <v>1018</v>
      </c>
      <c r="C1019" s="6" t="s">
        <v>122</v>
      </c>
      <c r="D1019" s="8">
        <v>1</v>
      </c>
      <c r="E1019" s="8">
        <v>4</v>
      </c>
      <c r="F1019" s="8">
        <v>2</v>
      </c>
      <c r="G1019" s="8">
        <v>5</v>
      </c>
      <c r="H1019" s="8">
        <v>3</v>
      </c>
    </row>
    <row r="1020" spans="1:8" ht="15.75" thickBot="1" x14ac:dyDescent="0.3">
      <c r="A1020" s="8" t="s">
        <v>1542</v>
      </c>
      <c r="B1020" s="5">
        <v>1019</v>
      </c>
      <c r="C1020" s="6" t="s">
        <v>782</v>
      </c>
      <c r="D1020" s="8">
        <v>2</v>
      </c>
      <c r="E1020" s="8">
        <v>2</v>
      </c>
      <c r="F1020" s="8">
        <v>2</v>
      </c>
      <c r="G1020" s="8">
        <v>2</v>
      </c>
      <c r="H1020" s="8">
        <v>2</v>
      </c>
    </row>
    <row r="1021" spans="1:8" ht="15.75" thickBot="1" x14ac:dyDescent="0.3">
      <c r="A1021" s="8" t="s">
        <v>1543</v>
      </c>
      <c r="B1021" s="5">
        <v>1020</v>
      </c>
      <c r="C1021" s="6" t="s">
        <v>784</v>
      </c>
      <c r="D1021" s="8">
        <v>5</v>
      </c>
      <c r="E1021" s="8">
        <v>5</v>
      </c>
      <c r="F1021" s="8">
        <v>4</v>
      </c>
      <c r="G1021" s="8">
        <v>2</v>
      </c>
      <c r="H1021" s="8">
        <v>4</v>
      </c>
    </row>
    <row r="1022" spans="1:8" ht="15.75" thickBot="1" x14ac:dyDescent="0.3">
      <c r="A1022" s="8" t="s">
        <v>1544</v>
      </c>
      <c r="B1022" s="5">
        <v>1021</v>
      </c>
      <c r="C1022" s="6" t="s">
        <v>786</v>
      </c>
      <c r="D1022" s="8">
        <v>4</v>
      </c>
      <c r="E1022" s="8">
        <v>4</v>
      </c>
      <c r="F1022" s="8">
        <v>4</v>
      </c>
      <c r="G1022" s="8">
        <v>2</v>
      </c>
      <c r="H1022" s="8">
        <v>3.5</v>
      </c>
    </row>
    <row r="1023" spans="1:8" ht="15.75" thickBot="1" x14ac:dyDescent="0.3">
      <c r="A1023" s="8" t="s">
        <v>1545</v>
      </c>
      <c r="B1023" s="5">
        <v>1022</v>
      </c>
      <c r="C1023" s="6" t="s">
        <v>788</v>
      </c>
      <c r="D1023" s="8">
        <v>4</v>
      </c>
      <c r="E1023" s="8">
        <v>3</v>
      </c>
      <c r="F1023" s="8">
        <v>3</v>
      </c>
      <c r="G1023" s="8">
        <v>1</v>
      </c>
      <c r="H1023" s="8">
        <v>2.75</v>
      </c>
    </row>
    <row r="1024" spans="1:8" ht="15.75" thickBot="1" x14ac:dyDescent="0.3">
      <c r="A1024" s="8" t="s">
        <v>1546</v>
      </c>
      <c r="B1024" s="5">
        <v>1023</v>
      </c>
      <c r="C1024" s="6" t="s">
        <v>790</v>
      </c>
      <c r="D1024" s="8">
        <v>1</v>
      </c>
      <c r="E1024" s="8">
        <v>1</v>
      </c>
      <c r="F1024" s="8">
        <v>5</v>
      </c>
      <c r="G1024" s="8">
        <v>2</v>
      </c>
      <c r="H1024" s="8">
        <v>2.25</v>
      </c>
    </row>
    <row r="1025" spans="1:8" ht="15.75" thickBot="1" x14ac:dyDescent="0.3">
      <c r="A1025" s="8" t="s">
        <v>1547</v>
      </c>
      <c r="B1025" s="5">
        <v>1024</v>
      </c>
      <c r="C1025" s="6" t="s">
        <v>792</v>
      </c>
      <c r="D1025" s="8">
        <v>1</v>
      </c>
      <c r="E1025" s="8">
        <v>5</v>
      </c>
      <c r="F1025" s="8">
        <v>5</v>
      </c>
      <c r="G1025" s="8">
        <v>4</v>
      </c>
      <c r="H1025" s="8">
        <v>3.75</v>
      </c>
    </row>
    <row r="1026" spans="1:8" ht="15.75" thickBot="1" x14ac:dyDescent="0.3">
      <c r="A1026" s="8" t="s">
        <v>1548</v>
      </c>
      <c r="B1026" s="5">
        <v>1025</v>
      </c>
      <c r="C1026" s="6" t="s">
        <v>794</v>
      </c>
      <c r="D1026" s="8">
        <v>3</v>
      </c>
      <c r="E1026" s="8">
        <v>1</v>
      </c>
      <c r="F1026" s="8">
        <v>5</v>
      </c>
      <c r="G1026" s="8">
        <v>1</v>
      </c>
      <c r="H1026" s="8">
        <v>2.5</v>
      </c>
    </row>
    <row r="1027" spans="1:8" ht="15.75" thickBot="1" x14ac:dyDescent="0.3">
      <c r="A1027" s="8" t="s">
        <v>1549</v>
      </c>
      <c r="B1027" s="5">
        <v>1026</v>
      </c>
      <c r="C1027" s="6" t="s">
        <v>796</v>
      </c>
      <c r="D1027" s="8">
        <v>4</v>
      </c>
      <c r="E1027" s="8">
        <v>3</v>
      </c>
      <c r="F1027" s="8">
        <v>5</v>
      </c>
      <c r="G1027" s="8">
        <v>3</v>
      </c>
      <c r="H1027" s="8">
        <v>3.75</v>
      </c>
    </row>
    <row r="1028" spans="1:8" ht="15.75" thickBot="1" x14ac:dyDescent="0.3">
      <c r="A1028" s="8" t="s">
        <v>1550</v>
      </c>
      <c r="B1028" s="5">
        <v>1027</v>
      </c>
      <c r="C1028" s="6" t="s">
        <v>798</v>
      </c>
      <c r="D1028" s="8">
        <v>5</v>
      </c>
      <c r="E1028" s="8">
        <v>5</v>
      </c>
      <c r="F1028" s="8">
        <v>1</v>
      </c>
      <c r="G1028" s="8">
        <v>3</v>
      </c>
      <c r="H1028" s="8">
        <v>3.5</v>
      </c>
    </row>
    <row r="1029" spans="1:8" ht="15.75" thickBot="1" x14ac:dyDescent="0.3">
      <c r="A1029" s="8" t="s">
        <v>1551</v>
      </c>
      <c r="B1029" s="5">
        <v>1028</v>
      </c>
      <c r="C1029" s="6" t="s">
        <v>800</v>
      </c>
      <c r="D1029" s="8">
        <v>5</v>
      </c>
      <c r="E1029" s="8">
        <v>4</v>
      </c>
      <c r="F1029" s="8">
        <v>3</v>
      </c>
      <c r="G1029" s="8">
        <v>5</v>
      </c>
      <c r="H1029" s="8">
        <v>4.25</v>
      </c>
    </row>
    <row r="1030" spans="1:8" ht="15.75" thickBot="1" x14ac:dyDescent="0.3">
      <c r="A1030" s="8" t="s">
        <v>1552</v>
      </c>
      <c r="B1030" s="5">
        <v>1029</v>
      </c>
      <c r="C1030" s="6" t="s">
        <v>802</v>
      </c>
      <c r="D1030" s="8">
        <v>4</v>
      </c>
      <c r="E1030" s="8">
        <v>1</v>
      </c>
      <c r="F1030" s="8">
        <v>5</v>
      </c>
      <c r="G1030" s="8">
        <v>5</v>
      </c>
      <c r="H1030" s="8">
        <v>3.75</v>
      </c>
    </row>
    <row r="1031" spans="1:8" ht="15.75" thickBot="1" x14ac:dyDescent="0.3">
      <c r="A1031" s="8" t="s">
        <v>1553</v>
      </c>
      <c r="B1031" s="5">
        <v>1030</v>
      </c>
      <c r="C1031" s="6" t="s">
        <v>804</v>
      </c>
      <c r="D1031" s="8">
        <v>1</v>
      </c>
      <c r="E1031" s="8">
        <v>5</v>
      </c>
      <c r="F1031" s="8">
        <v>2</v>
      </c>
      <c r="G1031" s="8">
        <v>3</v>
      </c>
      <c r="H1031" s="8">
        <v>2.75</v>
      </c>
    </row>
    <row r="1032" spans="1:8" ht="15.75" thickBot="1" x14ac:dyDescent="0.3">
      <c r="A1032" s="8" t="s">
        <v>1554</v>
      </c>
      <c r="B1032" s="5">
        <v>1031</v>
      </c>
      <c r="C1032" s="6" t="s">
        <v>806</v>
      </c>
      <c r="D1032" s="8">
        <v>1</v>
      </c>
      <c r="E1032" s="8">
        <v>5</v>
      </c>
      <c r="F1032" s="8">
        <v>3</v>
      </c>
      <c r="G1032" s="8">
        <v>1</v>
      </c>
      <c r="H1032" s="8">
        <v>2.5</v>
      </c>
    </row>
    <row r="1033" spans="1:8" ht="15.75" thickBot="1" x14ac:dyDescent="0.3">
      <c r="A1033" s="8" t="s">
        <v>1555</v>
      </c>
      <c r="B1033" s="5">
        <v>1032</v>
      </c>
      <c r="C1033" s="6" t="s">
        <v>808</v>
      </c>
      <c r="D1033" s="8">
        <v>3</v>
      </c>
      <c r="E1033" s="8">
        <v>2</v>
      </c>
      <c r="F1033" s="8">
        <v>3</v>
      </c>
      <c r="G1033" s="8">
        <v>5</v>
      </c>
      <c r="H1033" s="8">
        <v>3.25</v>
      </c>
    </row>
    <row r="1034" spans="1:8" ht="15.75" thickBot="1" x14ac:dyDescent="0.3">
      <c r="A1034" s="8" t="s">
        <v>1556</v>
      </c>
      <c r="B1034" s="5">
        <v>1033</v>
      </c>
      <c r="C1034" s="6" t="s">
        <v>810</v>
      </c>
      <c r="D1034" s="8">
        <v>3</v>
      </c>
      <c r="E1034" s="8">
        <v>4</v>
      </c>
      <c r="F1034" s="8">
        <v>2</v>
      </c>
      <c r="G1034" s="8">
        <v>3</v>
      </c>
      <c r="H1034" s="8">
        <v>3</v>
      </c>
    </row>
    <row r="1035" spans="1:8" ht="15.75" thickBot="1" x14ac:dyDescent="0.3">
      <c r="A1035" s="8" t="s">
        <v>1557</v>
      </c>
      <c r="B1035" s="5">
        <v>1034</v>
      </c>
      <c r="C1035" s="6" t="s">
        <v>812</v>
      </c>
      <c r="D1035" s="8">
        <v>1</v>
      </c>
      <c r="E1035" s="8">
        <v>1</v>
      </c>
      <c r="F1035" s="8">
        <v>1</v>
      </c>
      <c r="G1035" s="8">
        <v>2</v>
      </c>
      <c r="H1035" s="8">
        <v>1.25</v>
      </c>
    </row>
    <row r="1036" spans="1:8" ht="15.75" thickBot="1" x14ac:dyDescent="0.3">
      <c r="A1036" s="8" t="s">
        <v>1558</v>
      </c>
      <c r="B1036" s="5">
        <v>1035</v>
      </c>
      <c r="C1036" s="6" t="s">
        <v>814</v>
      </c>
      <c r="D1036" s="8">
        <v>3</v>
      </c>
      <c r="E1036" s="8">
        <v>3</v>
      </c>
      <c r="F1036" s="8">
        <v>1</v>
      </c>
      <c r="G1036" s="8">
        <v>4</v>
      </c>
      <c r="H1036" s="8">
        <v>2.75</v>
      </c>
    </row>
    <row r="1037" spans="1:8" ht="15.75" thickBot="1" x14ac:dyDescent="0.3">
      <c r="A1037" s="8" t="s">
        <v>1559</v>
      </c>
      <c r="B1037" s="5">
        <v>1036</v>
      </c>
      <c r="C1037" s="6" t="s">
        <v>162</v>
      </c>
      <c r="D1037" s="8">
        <v>4</v>
      </c>
      <c r="E1037" s="8">
        <v>2</v>
      </c>
      <c r="F1037" s="8">
        <v>1</v>
      </c>
      <c r="G1037" s="8">
        <v>2</v>
      </c>
      <c r="H1037" s="8">
        <v>2.25</v>
      </c>
    </row>
    <row r="1038" spans="1:8" ht="15.75" thickBot="1" x14ac:dyDescent="0.3">
      <c r="A1038" s="8" t="s">
        <v>1560</v>
      </c>
      <c r="B1038" s="5">
        <v>1037</v>
      </c>
      <c r="C1038" s="6" t="s">
        <v>817</v>
      </c>
      <c r="D1038" s="8">
        <v>2</v>
      </c>
      <c r="E1038" s="8">
        <v>3</v>
      </c>
      <c r="F1038" s="8">
        <v>5</v>
      </c>
      <c r="G1038" s="8">
        <v>2</v>
      </c>
      <c r="H1038" s="8">
        <v>3</v>
      </c>
    </row>
    <row r="1039" spans="1:8" ht="15.75" thickBot="1" x14ac:dyDescent="0.3">
      <c r="A1039" s="8" t="s">
        <v>1561</v>
      </c>
      <c r="B1039" s="5">
        <v>1038</v>
      </c>
      <c r="C1039" s="6" t="s">
        <v>819</v>
      </c>
      <c r="D1039" s="8">
        <v>1</v>
      </c>
      <c r="E1039" s="8">
        <v>5</v>
      </c>
      <c r="F1039" s="8">
        <v>5</v>
      </c>
      <c r="G1039" s="8">
        <v>5</v>
      </c>
      <c r="H1039" s="8">
        <v>4</v>
      </c>
    </row>
    <row r="1040" spans="1:8" ht="15.75" thickBot="1" x14ac:dyDescent="0.3">
      <c r="A1040" s="8" t="s">
        <v>1562</v>
      </c>
      <c r="B1040" s="5">
        <v>1039</v>
      </c>
      <c r="C1040" s="6" t="s">
        <v>821</v>
      </c>
      <c r="D1040" s="8">
        <v>4</v>
      </c>
      <c r="E1040" s="8">
        <v>3</v>
      </c>
      <c r="F1040" s="8">
        <v>5</v>
      </c>
      <c r="G1040" s="8">
        <v>2</v>
      </c>
      <c r="H1040" s="8">
        <v>3.5</v>
      </c>
    </row>
    <row r="1041" spans="1:8" ht="15.75" thickBot="1" x14ac:dyDescent="0.3">
      <c r="A1041" s="8" t="s">
        <v>1563</v>
      </c>
      <c r="B1041" s="5">
        <v>1040</v>
      </c>
      <c r="C1041" s="6" t="s">
        <v>823</v>
      </c>
      <c r="D1041" s="8">
        <v>5</v>
      </c>
      <c r="E1041" s="8">
        <v>2</v>
      </c>
      <c r="F1041" s="8">
        <v>1</v>
      </c>
      <c r="G1041" s="8">
        <v>3</v>
      </c>
      <c r="H1041" s="8">
        <v>2.75</v>
      </c>
    </row>
    <row r="1042" spans="1:8" ht="15.75" thickBot="1" x14ac:dyDescent="0.3">
      <c r="A1042" s="8" t="s">
        <v>1564</v>
      </c>
      <c r="B1042" s="5">
        <v>1041</v>
      </c>
      <c r="C1042" s="6" t="s">
        <v>825</v>
      </c>
      <c r="D1042" s="8">
        <v>5</v>
      </c>
      <c r="E1042" s="8">
        <v>5</v>
      </c>
      <c r="F1042" s="8">
        <v>5</v>
      </c>
      <c r="G1042" s="8">
        <v>5</v>
      </c>
      <c r="H1042" s="8">
        <v>5</v>
      </c>
    </row>
    <row r="1043" spans="1:8" ht="15.75" thickBot="1" x14ac:dyDescent="0.3">
      <c r="A1043" s="8" t="s">
        <v>1565</v>
      </c>
      <c r="B1043" s="5">
        <v>1042</v>
      </c>
      <c r="C1043" s="6" t="s">
        <v>827</v>
      </c>
      <c r="D1043" s="8">
        <v>4</v>
      </c>
      <c r="E1043" s="8">
        <v>3</v>
      </c>
      <c r="F1043" s="8">
        <v>2</v>
      </c>
      <c r="G1043" s="8">
        <v>5</v>
      </c>
      <c r="H1043" s="8">
        <v>3.5</v>
      </c>
    </row>
    <row r="1044" spans="1:8" ht="15.75" thickBot="1" x14ac:dyDescent="0.3">
      <c r="A1044" s="8" t="s">
        <v>1566</v>
      </c>
      <c r="B1044" s="5">
        <v>1043</v>
      </c>
      <c r="C1044" s="6" t="s">
        <v>829</v>
      </c>
      <c r="D1044" s="8">
        <v>1</v>
      </c>
      <c r="E1044" s="8">
        <v>4</v>
      </c>
      <c r="F1044" s="8">
        <v>4</v>
      </c>
      <c r="G1044" s="8">
        <v>5</v>
      </c>
      <c r="H1044" s="8">
        <v>3.5</v>
      </c>
    </row>
    <row r="1045" spans="1:8" ht="15.75" thickBot="1" x14ac:dyDescent="0.3">
      <c r="A1045" s="8" t="s">
        <v>1567</v>
      </c>
      <c r="B1045" s="5">
        <v>1044</v>
      </c>
      <c r="C1045" s="6" t="s">
        <v>831</v>
      </c>
      <c r="D1045" s="8">
        <v>3</v>
      </c>
      <c r="E1045" s="8">
        <v>1</v>
      </c>
      <c r="F1045" s="8">
        <v>4</v>
      </c>
      <c r="G1045" s="8">
        <v>2</v>
      </c>
      <c r="H1045" s="8">
        <v>2.5</v>
      </c>
    </row>
    <row r="1046" spans="1:8" ht="15.75" thickBot="1" x14ac:dyDescent="0.3">
      <c r="A1046" s="8" t="s">
        <v>1568</v>
      </c>
      <c r="B1046" s="5">
        <v>1045</v>
      </c>
      <c r="C1046" s="6" t="s">
        <v>833</v>
      </c>
      <c r="D1046" s="8">
        <v>4</v>
      </c>
      <c r="E1046" s="8">
        <v>4</v>
      </c>
      <c r="F1046" s="8">
        <v>4</v>
      </c>
      <c r="G1046" s="8">
        <v>5</v>
      </c>
      <c r="H1046" s="8">
        <v>4.25</v>
      </c>
    </row>
    <row r="1047" spans="1:8" ht="15.75" thickBot="1" x14ac:dyDescent="0.3">
      <c r="A1047" s="8" t="s">
        <v>1569</v>
      </c>
      <c r="B1047" s="5">
        <v>1046</v>
      </c>
      <c r="C1047" s="6" t="s">
        <v>835</v>
      </c>
      <c r="D1047" s="8">
        <v>3</v>
      </c>
      <c r="E1047" s="8">
        <v>1</v>
      </c>
      <c r="F1047" s="8">
        <v>4</v>
      </c>
      <c r="G1047" s="8">
        <v>2</v>
      </c>
      <c r="H1047" s="8">
        <v>2.5</v>
      </c>
    </row>
    <row r="1048" spans="1:8" ht="15.75" thickBot="1" x14ac:dyDescent="0.3">
      <c r="A1048" s="8" t="s">
        <v>1570</v>
      </c>
      <c r="B1048" s="5">
        <v>1047</v>
      </c>
      <c r="C1048" s="6" t="s">
        <v>837</v>
      </c>
      <c r="D1048" s="8">
        <v>1</v>
      </c>
      <c r="E1048" s="8">
        <v>3</v>
      </c>
      <c r="F1048" s="8">
        <v>5</v>
      </c>
      <c r="G1048" s="8">
        <v>4</v>
      </c>
      <c r="H1048" s="8">
        <v>3.25</v>
      </c>
    </row>
    <row r="1049" spans="1:8" ht="15.75" thickBot="1" x14ac:dyDescent="0.3">
      <c r="A1049" s="8" t="s">
        <v>1571</v>
      </c>
      <c r="B1049" s="5">
        <v>1048</v>
      </c>
      <c r="C1049" s="6" t="s">
        <v>839</v>
      </c>
      <c r="D1049" s="8">
        <v>3</v>
      </c>
      <c r="E1049" s="8">
        <v>5</v>
      </c>
      <c r="F1049" s="8">
        <v>4</v>
      </c>
      <c r="G1049" s="8">
        <v>4</v>
      </c>
      <c r="H1049" s="8">
        <v>4</v>
      </c>
    </row>
    <row r="1050" spans="1:8" ht="15.75" thickBot="1" x14ac:dyDescent="0.3">
      <c r="A1050" s="8" t="s">
        <v>1572</v>
      </c>
      <c r="B1050" s="5">
        <v>1049</v>
      </c>
      <c r="C1050" s="6" t="s">
        <v>841</v>
      </c>
      <c r="D1050" s="8">
        <v>2</v>
      </c>
      <c r="E1050" s="8">
        <v>3</v>
      </c>
      <c r="F1050" s="8">
        <v>5</v>
      </c>
      <c r="G1050" s="8">
        <v>5</v>
      </c>
      <c r="H1050" s="8">
        <v>3.75</v>
      </c>
    </row>
    <row r="1051" spans="1:8" ht="15.75" thickBot="1" x14ac:dyDescent="0.3">
      <c r="A1051" s="8" t="s">
        <v>1573</v>
      </c>
      <c r="B1051" s="5">
        <v>1050</v>
      </c>
      <c r="C1051" s="6" t="s">
        <v>843</v>
      </c>
      <c r="D1051" s="8">
        <v>1</v>
      </c>
      <c r="E1051" s="8">
        <v>3</v>
      </c>
      <c r="F1051" s="8">
        <v>5</v>
      </c>
      <c r="G1051" s="8">
        <v>2</v>
      </c>
      <c r="H1051" s="8">
        <v>2.75</v>
      </c>
    </row>
    <row r="1052" spans="1:8" ht="15.75" thickBot="1" x14ac:dyDescent="0.3">
      <c r="A1052" s="8" t="s">
        <v>1574</v>
      </c>
      <c r="B1052" s="5">
        <v>1051</v>
      </c>
      <c r="C1052" s="6" t="s">
        <v>845</v>
      </c>
      <c r="D1052" s="8">
        <v>3</v>
      </c>
      <c r="E1052" s="8">
        <v>1</v>
      </c>
      <c r="F1052" s="8">
        <v>2</v>
      </c>
      <c r="G1052" s="8">
        <v>3</v>
      </c>
      <c r="H1052" s="8">
        <v>2.25</v>
      </c>
    </row>
    <row r="1053" spans="1:8" ht="15.75" thickBot="1" x14ac:dyDescent="0.3">
      <c r="A1053" s="8" t="s">
        <v>1575</v>
      </c>
      <c r="B1053" s="5">
        <v>1052</v>
      </c>
      <c r="C1053" s="6" t="s">
        <v>847</v>
      </c>
      <c r="D1053" s="8">
        <v>5</v>
      </c>
      <c r="E1053" s="8">
        <v>3</v>
      </c>
      <c r="F1053" s="8">
        <v>5</v>
      </c>
      <c r="G1053" s="8">
        <v>5</v>
      </c>
      <c r="H1053" s="8">
        <v>4.5</v>
      </c>
    </row>
    <row r="1054" spans="1:8" ht="15.75" thickBot="1" x14ac:dyDescent="0.3">
      <c r="A1054" s="8" t="s">
        <v>1576</v>
      </c>
      <c r="B1054" s="5">
        <v>1053</v>
      </c>
      <c r="C1054" s="6" t="s">
        <v>849</v>
      </c>
      <c r="D1054" s="8">
        <v>4</v>
      </c>
      <c r="E1054" s="8">
        <v>5</v>
      </c>
      <c r="F1054" s="8">
        <v>5</v>
      </c>
      <c r="G1054" s="8">
        <v>5</v>
      </c>
      <c r="H1054" s="8">
        <v>4.75</v>
      </c>
    </row>
    <row r="1055" spans="1:8" ht="15.75" thickBot="1" x14ac:dyDescent="0.3">
      <c r="A1055" s="8" t="s">
        <v>1577</v>
      </c>
      <c r="B1055" s="5">
        <v>1054</v>
      </c>
      <c r="C1055" s="6" t="s">
        <v>851</v>
      </c>
      <c r="D1055" s="8">
        <v>1</v>
      </c>
      <c r="E1055" s="8">
        <v>1</v>
      </c>
      <c r="F1055" s="8">
        <v>4</v>
      </c>
      <c r="G1055" s="8">
        <v>1</v>
      </c>
      <c r="H1055" s="8">
        <v>1.75</v>
      </c>
    </row>
    <row r="1056" spans="1:8" ht="15.75" thickBot="1" x14ac:dyDescent="0.3">
      <c r="A1056" s="8" t="s">
        <v>1578</v>
      </c>
      <c r="B1056" s="5">
        <v>1055</v>
      </c>
      <c r="C1056" s="6" t="s">
        <v>853</v>
      </c>
      <c r="D1056" s="8">
        <v>5</v>
      </c>
      <c r="E1056" s="8">
        <v>5</v>
      </c>
      <c r="F1056" s="8">
        <v>4</v>
      </c>
      <c r="G1056" s="8">
        <v>5</v>
      </c>
      <c r="H1056" s="8">
        <v>4.75</v>
      </c>
    </row>
    <row r="1057" spans="1:8" ht="15.75" thickBot="1" x14ac:dyDescent="0.3">
      <c r="A1057" s="8" t="s">
        <v>1579</v>
      </c>
      <c r="B1057" s="5">
        <v>1056</v>
      </c>
      <c r="C1057" s="6" t="s">
        <v>855</v>
      </c>
      <c r="D1057" s="8">
        <v>4</v>
      </c>
      <c r="E1057" s="8">
        <v>2</v>
      </c>
      <c r="F1057" s="8">
        <v>3</v>
      </c>
      <c r="G1057" s="8">
        <v>3</v>
      </c>
      <c r="H1057" s="8">
        <v>3</v>
      </c>
    </row>
    <row r="1058" spans="1:8" ht="15.75" thickBot="1" x14ac:dyDescent="0.3">
      <c r="A1058" s="8" t="s">
        <v>1580</v>
      </c>
      <c r="B1058" s="5">
        <v>1057</v>
      </c>
      <c r="C1058" s="6" t="s">
        <v>857</v>
      </c>
      <c r="D1058" s="8">
        <v>1</v>
      </c>
      <c r="E1058" s="8">
        <v>4</v>
      </c>
      <c r="F1058" s="8">
        <v>2</v>
      </c>
      <c r="G1058" s="8">
        <v>2</v>
      </c>
      <c r="H1058" s="8">
        <v>2.25</v>
      </c>
    </row>
    <row r="1059" spans="1:8" ht="15.75" thickBot="1" x14ac:dyDescent="0.3">
      <c r="A1059" s="8" t="s">
        <v>1581</v>
      </c>
      <c r="B1059" s="5">
        <v>1058</v>
      </c>
      <c r="C1059" s="6" t="s">
        <v>859</v>
      </c>
      <c r="D1059" s="8">
        <v>1</v>
      </c>
      <c r="E1059" s="8">
        <v>2</v>
      </c>
      <c r="F1059" s="8">
        <v>2</v>
      </c>
      <c r="G1059" s="8">
        <v>5</v>
      </c>
      <c r="H1059" s="8">
        <v>2.5</v>
      </c>
    </row>
    <row r="1060" spans="1:8" ht="15.75" thickBot="1" x14ac:dyDescent="0.3">
      <c r="A1060" s="8" t="s">
        <v>1582</v>
      </c>
      <c r="B1060" s="5">
        <v>1059</v>
      </c>
      <c r="C1060" s="6" t="s">
        <v>861</v>
      </c>
      <c r="D1060" s="8">
        <v>4</v>
      </c>
      <c r="E1060" s="8">
        <v>4</v>
      </c>
      <c r="F1060" s="8">
        <v>3</v>
      </c>
      <c r="G1060" s="8">
        <v>5</v>
      </c>
      <c r="H1060" s="8">
        <v>4</v>
      </c>
    </row>
    <row r="1061" spans="1:8" ht="15.75" thickBot="1" x14ac:dyDescent="0.3">
      <c r="A1061" s="8" t="s">
        <v>1583</v>
      </c>
      <c r="B1061" s="5">
        <v>1060</v>
      </c>
      <c r="C1061" s="6" t="s">
        <v>863</v>
      </c>
      <c r="D1061" s="8">
        <v>3</v>
      </c>
      <c r="E1061" s="8">
        <v>3</v>
      </c>
      <c r="F1061" s="8">
        <v>2</v>
      </c>
      <c r="G1061" s="8">
        <v>1</v>
      </c>
      <c r="H1061" s="8">
        <v>2.25</v>
      </c>
    </row>
    <row r="1062" spans="1:8" ht="15.75" thickBot="1" x14ac:dyDescent="0.3">
      <c r="A1062" s="8" t="s">
        <v>1584</v>
      </c>
      <c r="B1062" s="5">
        <v>1061</v>
      </c>
      <c r="C1062" s="6" t="s">
        <v>865</v>
      </c>
      <c r="D1062" s="8">
        <v>2</v>
      </c>
      <c r="E1062" s="8">
        <v>2</v>
      </c>
      <c r="F1062" s="8">
        <v>1</v>
      </c>
      <c r="G1062" s="8">
        <v>4</v>
      </c>
      <c r="H1062" s="8">
        <v>2.25</v>
      </c>
    </row>
    <row r="1063" spans="1:8" ht="15.75" thickBot="1" x14ac:dyDescent="0.3">
      <c r="A1063" s="8" t="s">
        <v>1585</v>
      </c>
      <c r="B1063" s="5">
        <v>1062</v>
      </c>
      <c r="C1063" s="6" t="s">
        <v>867</v>
      </c>
      <c r="D1063" s="8">
        <v>5</v>
      </c>
      <c r="E1063" s="8">
        <v>2</v>
      </c>
      <c r="F1063" s="8">
        <v>3</v>
      </c>
      <c r="G1063" s="8">
        <v>4</v>
      </c>
      <c r="H1063" s="8">
        <v>3.5</v>
      </c>
    </row>
    <row r="1064" spans="1:8" ht="15.75" thickBot="1" x14ac:dyDescent="0.3">
      <c r="A1064" s="8" t="s">
        <v>1586</v>
      </c>
      <c r="B1064" s="5">
        <v>1063</v>
      </c>
      <c r="C1064" s="6" t="s">
        <v>869</v>
      </c>
      <c r="D1064" s="8">
        <v>5</v>
      </c>
      <c r="E1064" s="8">
        <v>4</v>
      </c>
      <c r="F1064" s="8">
        <v>1</v>
      </c>
      <c r="G1064" s="8">
        <v>4</v>
      </c>
      <c r="H1064" s="8">
        <v>3.5</v>
      </c>
    </row>
    <row r="1065" spans="1:8" ht="15.75" thickBot="1" x14ac:dyDescent="0.3">
      <c r="A1065" s="8" t="s">
        <v>1587</v>
      </c>
      <c r="B1065" s="5">
        <v>1064</v>
      </c>
      <c r="C1065" s="6" t="s">
        <v>871</v>
      </c>
      <c r="D1065" s="8">
        <v>1</v>
      </c>
      <c r="E1065" s="8">
        <v>1</v>
      </c>
      <c r="F1065" s="8">
        <v>5</v>
      </c>
      <c r="G1065" s="8">
        <v>5</v>
      </c>
      <c r="H1065" s="8">
        <v>3</v>
      </c>
    </row>
    <row r="1066" spans="1:8" ht="15.75" thickBot="1" x14ac:dyDescent="0.3">
      <c r="A1066" s="8" t="s">
        <v>1588</v>
      </c>
      <c r="B1066" s="5">
        <v>1065</v>
      </c>
      <c r="C1066" s="6" t="s">
        <v>873</v>
      </c>
      <c r="D1066" s="8">
        <v>4</v>
      </c>
      <c r="E1066" s="8">
        <v>5</v>
      </c>
      <c r="F1066" s="8">
        <v>1</v>
      </c>
      <c r="G1066" s="8">
        <v>5</v>
      </c>
      <c r="H1066" s="8">
        <v>3.75</v>
      </c>
    </row>
    <row r="1067" spans="1:8" ht="15.75" thickBot="1" x14ac:dyDescent="0.3">
      <c r="A1067" s="8" t="s">
        <v>1589</v>
      </c>
      <c r="B1067" s="5">
        <v>1066</v>
      </c>
      <c r="C1067" s="6" t="s">
        <v>875</v>
      </c>
      <c r="D1067" s="8">
        <v>1</v>
      </c>
      <c r="E1067" s="8">
        <v>5</v>
      </c>
      <c r="F1067" s="8">
        <v>3</v>
      </c>
      <c r="G1067" s="8">
        <v>3</v>
      </c>
      <c r="H1067" s="8">
        <v>3</v>
      </c>
    </row>
    <row r="1068" spans="1:8" ht="15.75" thickBot="1" x14ac:dyDescent="0.3">
      <c r="A1068" s="8" t="s">
        <v>1590</v>
      </c>
      <c r="B1068" s="5">
        <v>1067</v>
      </c>
      <c r="C1068" s="6" t="s">
        <v>877</v>
      </c>
      <c r="D1068" s="8">
        <v>3</v>
      </c>
      <c r="E1068" s="8">
        <v>4</v>
      </c>
      <c r="F1068" s="8">
        <v>1</v>
      </c>
      <c r="G1068" s="8">
        <v>4</v>
      </c>
      <c r="H1068" s="8">
        <v>3</v>
      </c>
    </row>
    <row r="1069" spans="1:8" ht="15.75" thickBot="1" x14ac:dyDescent="0.3">
      <c r="A1069" s="8" t="s">
        <v>1591</v>
      </c>
      <c r="B1069" s="5">
        <v>1068</v>
      </c>
      <c r="C1069" s="6" t="s">
        <v>662</v>
      </c>
      <c r="D1069" s="8">
        <v>3</v>
      </c>
      <c r="E1069" s="8">
        <v>2</v>
      </c>
      <c r="F1069" s="8">
        <v>2</v>
      </c>
      <c r="G1069" s="8">
        <v>3</v>
      </c>
      <c r="H1069" s="8">
        <v>2.5</v>
      </c>
    </row>
    <row r="1070" spans="1:8" ht="15.75" thickBot="1" x14ac:dyDescent="0.3">
      <c r="A1070" s="8" t="s">
        <v>1592</v>
      </c>
      <c r="B1070" s="5">
        <v>1069</v>
      </c>
      <c r="C1070" s="6" t="s">
        <v>880</v>
      </c>
      <c r="D1070" s="8">
        <v>1</v>
      </c>
      <c r="E1070" s="8">
        <v>1</v>
      </c>
      <c r="F1070" s="8">
        <v>1</v>
      </c>
      <c r="G1070" s="8">
        <v>1</v>
      </c>
      <c r="H1070" s="8">
        <v>1</v>
      </c>
    </row>
    <row r="1071" spans="1:8" ht="15.75" thickBot="1" x14ac:dyDescent="0.3">
      <c r="A1071" s="8" t="s">
        <v>1593</v>
      </c>
      <c r="B1071" s="5">
        <v>1070</v>
      </c>
      <c r="C1071" s="6" t="s">
        <v>882</v>
      </c>
      <c r="D1071" s="8">
        <v>3</v>
      </c>
      <c r="E1071" s="8">
        <v>4</v>
      </c>
      <c r="F1071" s="8">
        <v>2</v>
      </c>
      <c r="G1071" s="8">
        <v>3</v>
      </c>
      <c r="H1071" s="8">
        <v>3</v>
      </c>
    </row>
    <row r="1072" spans="1:8" ht="15.75" thickBot="1" x14ac:dyDescent="0.3">
      <c r="A1072" s="8" t="s">
        <v>1594</v>
      </c>
      <c r="B1072" s="5">
        <v>1071</v>
      </c>
      <c r="C1072" s="6" t="s">
        <v>884</v>
      </c>
      <c r="D1072" s="8">
        <v>3</v>
      </c>
      <c r="E1072" s="8">
        <v>2</v>
      </c>
      <c r="F1072" s="8">
        <v>2</v>
      </c>
      <c r="G1072" s="8">
        <v>4</v>
      </c>
      <c r="H1072" s="8">
        <v>2.75</v>
      </c>
    </row>
    <row r="1073" spans="1:8" ht="15.75" thickBot="1" x14ac:dyDescent="0.3">
      <c r="A1073" s="8" t="s">
        <v>1595</v>
      </c>
      <c r="B1073" s="5">
        <v>1072</v>
      </c>
      <c r="C1073" s="6" t="s">
        <v>886</v>
      </c>
      <c r="D1073" s="8">
        <v>1</v>
      </c>
      <c r="E1073" s="8">
        <v>4</v>
      </c>
      <c r="F1073" s="8">
        <v>3</v>
      </c>
      <c r="G1073" s="8">
        <v>3</v>
      </c>
      <c r="H1073" s="8">
        <v>2.75</v>
      </c>
    </row>
    <row r="1074" spans="1:8" ht="15.75" thickBot="1" x14ac:dyDescent="0.3">
      <c r="A1074" s="8" t="s">
        <v>1596</v>
      </c>
      <c r="B1074" s="5">
        <v>1073</v>
      </c>
      <c r="C1074" s="6" t="s">
        <v>782</v>
      </c>
      <c r="D1074" s="8">
        <v>5</v>
      </c>
      <c r="E1074" s="8">
        <v>5</v>
      </c>
      <c r="F1074" s="8">
        <v>5</v>
      </c>
      <c r="G1074" s="8">
        <v>5</v>
      </c>
      <c r="H1074" s="8">
        <v>5</v>
      </c>
    </row>
    <row r="1075" spans="1:8" ht="15.75" thickBot="1" x14ac:dyDescent="0.3">
      <c r="A1075" s="8" t="s">
        <v>1597</v>
      </c>
      <c r="B1075" s="5">
        <v>1074</v>
      </c>
      <c r="C1075" s="6" t="s">
        <v>889</v>
      </c>
      <c r="D1075" s="8">
        <v>3</v>
      </c>
      <c r="E1075" s="8">
        <v>4</v>
      </c>
      <c r="F1075" s="8">
        <v>3</v>
      </c>
      <c r="G1075" s="8">
        <v>5</v>
      </c>
      <c r="H1075" s="8">
        <v>3.75</v>
      </c>
    </row>
    <row r="1076" spans="1:8" ht="15.75" thickBot="1" x14ac:dyDescent="0.3">
      <c r="A1076" s="8" t="s">
        <v>1598</v>
      </c>
      <c r="B1076" s="5">
        <v>1075</v>
      </c>
      <c r="C1076" s="6" t="s">
        <v>891</v>
      </c>
      <c r="D1076" s="8">
        <v>3</v>
      </c>
      <c r="E1076" s="8">
        <v>2</v>
      </c>
      <c r="F1076" s="8">
        <v>3</v>
      </c>
      <c r="G1076" s="8">
        <v>3</v>
      </c>
      <c r="H1076" s="8">
        <v>2.75</v>
      </c>
    </row>
    <row r="1077" spans="1:8" ht="15.75" thickBot="1" x14ac:dyDescent="0.3">
      <c r="A1077" s="8" t="s">
        <v>1599</v>
      </c>
      <c r="B1077" s="5">
        <v>1076</v>
      </c>
      <c r="C1077" s="6" t="s">
        <v>893</v>
      </c>
      <c r="D1077" s="8">
        <v>5</v>
      </c>
      <c r="E1077" s="8">
        <v>3</v>
      </c>
      <c r="F1077" s="8">
        <v>1</v>
      </c>
      <c r="G1077" s="8">
        <v>3</v>
      </c>
      <c r="H1077" s="8">
        <v>3</v>
      </c>
    </row>
    <row r="1078" spans="1:8" ht="15.75" thickBot="1" x14ac:dyDescent="0.3">
      <c r="A1078" s="8" t="s">
        <v>1600</v>
      </c>
      <c r="B1078" s="5">
        <v>1077</v>
      </c>
      <c r="C1078" s="6" t="s">
        <v>895</v>
      </c>
      <c r="D1078" s="8">
        <v>3</v>
      </c>
      <c r="E1078" s="8">
        <v>1</v>
      </c>
      <c r="F1078" s="8">
        <v>3</v>
      </c>
      <c r="G1078" s="8">
        <v>5</v>
      </c>
      <c r="H1078" s="8">
        <v>3</v>
      </c>
    </row>
    <row r="1079" spans="1:8" ht="15.75" thickBot="1" x14ac:dyDescent="0.3">
      <c r="A1079" s="8" t="s">
        <v>1601</v>
      </c>
      <c r="B1079" s="5">
        <v>1078</v>
      </c>
      <c r="C1079" s="6" t="s">
        <v>897</v>
      </c>
      <c r="D1079" s="8">
        <v>3</v>
      </c>
      <c r="E1079" s="8">
        <v>4</v>
      </c>
      <c r="F1079" s="8">
        <v>5</v>
      </c>
      <c r="G1079" s="8">
        <v>4</v>
      </c>
      <c r="H1079" s="8">
        <v>4</v>
      </c>
    </row>
    <row r="1080" spans="1:8" ht="15.75" thickBot="1" x14ac:dyDescent="0.3">
      <c r="A1080" s="8" t="s">
        <v>1602</v>
      </c>
      <c r="B1080" s="5">
        <v>1079</v>
      </c>
      <c r="C1080" s="6" t="s">
        <v>899</v>
      </c>
      <c r="D1080" s="8">
        <v>1</v>
      </c>
      <c r="E1080" s="8">
        <v>4</v>
      </c>
      <c r="F1080" s="8">
        <v>4</v>
      </c>
      <c r="G1080" s="8">
        <v>2</v>
      </c>
      <c r="H1080" s="8">
        <v>2.75</v>
      </c>
    </row>
    <row r="1081" spans="1:8" ht="15.75" thickBot="1" x14ac:dyDescent="0.3">
      <c r="A1081" s="8" t="s">
        <v>1603</v>
      </c>
      <c r="B1081" s="5">
        <v>1080</v>
      </c>
      <c r="C1081" s="6" t="s">
        <v>901</v>
      </c>
      <c r="D1081" s="8">
        <v>1</v>
      </c>
      <c r="E1081" s="8">
        <v>1</v>
      </c>
      <c r="F1081" s="8">
        <v>3</v>
      </c>
      <c r="G1081" s="8">
        <v>1</v>
      </c>
      <c r="H1081" s="8">
        <v>1.5</v>
      </c>
    </row>
    <row r="1082" spans="1:8" ht="15.75" thickBot="1" x14ac:dyDescent="0.3">
      <c r="A1082" s="8" t="s">
        <v>1604</v>
      </c>
      <c r="B1082" s="5">
        <v>1081</v>
      </c>
      <c r="C1082" s="6" t="s">
        <v>903</v>
      </c>
      <c r="D1082" s="8">
        <v>5</v>
      </c>
      <c r="E1082" s="8">
        <v>5</v>
      </c>
      <c r="F1082" s="8">
        <v>5</v>
      </c>
      <c r="G1082" s="8">
        <v>1</v>
      </c>
      <c r="H1082" s="8">
        <v>4</v>
      </c>
    </row>
    <row r="1083" spans="1:8" ht="15.75" thickBot="1" x14ac:dyDescent="0.3">
      <c r="A1083" s="8" t="s">
        <v>1605</v>
      </c>
      <c r="B1083" s="5">
        <v>1082</v>
      </c>
      <c r="C1083" s="6" t="s">
        <v>905</v>
      </c>
      <c r="D1083" s="8">
        <v>4</v>
      </c>
      <c r="E1083" s="8">
        <v>2</v>
      </c>
      <c r="F1083" s="8">
        <v>1</v>
      </c>
      <c r="G1083" s="8">
        <v>1</v>
      </c>
      <c r="H1083" s="8">
        <v>2</v>
      </c>
    </row>
    <row r="1084" spans="1:8" ht="15.75" thickBot="1" x14ac:dyDescent="0.3">
      <c r="A1084" s="8" t="s">
        <v>1606</v>
      </c>
      <c r="B1084" s="5">
        <v>1083</v>
      </c>
      <c r="C1084" s="6" t="s">
        <v>907</v>
      </c>
      <c r="D1084" s="8">
        <v>1</v>
      </c>
      <c r="E1084" s="8">
        <v>3</v>
      </c>
      <c r="F1084" s="8">
        <v>3</v>
      </c>
      <c r="G1084" s="8">
        <v>3</v>
      </c>
      <c r="H1084" s="8">
        <v>2.5</v>
      </c>
    </row>
    <row r="1085" spans="1:8" ht="15.75" thickBot="1" x14ac:dyDescent="0.3">
      <c r="A1085" s="8" t="s">
        <v>1607</v>
      </c>
      <c r="B1085" s="5">
        <v>1084</v>
      </c>
      <c r="C1085" s="6" t="s">
        <v>909</v>
      </c>
      <c r="D1085" s="8">
        <v>1</v>
      </c>
      <c r="E1085" s="8">
        <v>2</v>
      </c>
      <c r="F1085" s="8">
        <v>3</v>
      </c>
      <c r="G1085" s="8">
        <v>5</v>
      </c>
      <c r="H1085" s="8">
        <v>2.75</v>
      </c>
    </row>
    <row r="1086" spans="1:8" ht="15.75" thickBot="1" x14ac:dyDescent="0.3">
      <c r="A1086" s="8" t="s">
        <v>1608</v>
      </c>
      <c r="B1086" s="5">
        <v>1085</v>
      </c>
      <c r="C1086" s="6" t="s">
        <v>911</v>
      </c>
      <c r="D1086" s="8">
        <v>2</v>
      </c>
      <c r="E1086" s="8">
        <v>3</v>
      </c>
      <c r="F1086" s="8">
        <v>4</v>
      </c>
      <c r="G1086" s="8">
        <v>3</v>
      </c>
      <c r="H1086" s="8">
        <v>3</v>
      </c>
    </row>
    <row r="1087" spans="1:8" ht="15.75" thickBot="1" x14ac:dyDescent="0.3">
      <c r="A1087" s="8" t="s">
        <v>1609</v>
      </c>
      <c r="B1087" s="5">
        <v>1086</v>
      </c>
      <c r="C1087" s="6" t="s">
        <v>913</v>
      </c>
      <c r="D1087" s="8">
        <v>3</v>
      </c>
      <c r="E1087" s="8">
        <v>4</v>
      </c>
      <c r="F1087" s="8">
        <v>2</v>
      </c>
      <c r="G1087" s="8">
        <v>3</v>
      </c>
      <c r="H1087" s="8">
        <v>3</v>
      </c>
    </row>
    <row r="1088" spans="1:8" ht="15.75" thickBot="1" x14ac:dyDescent="0.3">
      <c r="A1088" s="8" t="s">
        <v>1610</v>
      </c>
      <c r="B1088" s="5">
        <v>1087</v>
      </c>
      <c r="C1088" s="6" t="s">
        <v>915</v>
      </c>
      <c r="D1088" s="8">
        <v>5</v>
      </c>
      <c r="E1088" s="8">
        <v>3</v>
      </c>
      <c r="F1088" s="8">
        <v>4</v>
      </c>
      <c r="G1088" s="8">
        <v>3</v>
      </c>
      <c r="H1088" s="8">
        <v>3.75</v>
      </c>
    </row>
    <row r="1089" spans="1:8" ht="15.75" thickBot="1" x14ac:dyDescent="0.3">
      <c r="A1089" s="8" t="s">
        <v>1611</v>
      </c>
      <c r="B1089" s="5">
        <v>1088</v>
      </c>
      <c r="C1089" s="6" t="s">
        <v>917</v>
      </c>
      <c r="D1089" s="8">
        <v>3</v>
      </c>
      <c r="E1089" s="8">
        <v>2</v>
      </c>
      <c r="F1089" s="8">
        <v>1</v>
      </c>
      <c r="G1089" s="8">
        <v>3</v>
      </c>
      <c r="H1089" s="8">
        <v>2.25</v>
      </c>
    </row>
    <row r="1090" spans="1:8" ht="15.75" thickBot="1" x14ac:dyDescent="0.3">
      <c r="A1090" s="8" t="s">
        <v>1612</v>
      </c>
      <c r="B1090" s="5">
        <v>1089</v>
      </c>
      <c r="C1090" s="6" t="s">
        <v>919</v>
      </c>
      <c r="D1090" s="8">
        <v>4</v>
      </c>
      <c r="E1090" s="8">
        <v>5</v>
      </c>
      <c r="F1090" s="8">
        <v>4</v>
      </c>
      <c r="G1090" s="8">
        <v>4</v>
      </c>
      <c r="H1090" s="8">
        <v>4.25</v>
      </c>
    </row>
    <row r="1091" spans="1:8" ht="15.75" thickBot="1" x14ac:dyDescent="0.3">
      <c r="A1091" s="8" t="s">
        <v>1613</v>
      </c>
      <c r="B1091" s="5">
        <v>1090</v>
      </c>
      <c r="C1091" s="6" t="s">
        <v>921</v>
      </c>
      <c r="D1091" s="8">
        <v>2</v>
      </c>
      <c r="E1091" s="8">
        <v>4</v>
      </c>
      <c r="F1091" s="8">
        <v>5</v>
      </c>
      <c r="G1091" s="8">
        <v>5</v>
      </c>
      <c r="H1091" s="8">
        <v>4</v>
      </c>
    </row>
    <row r="1092" spans="1:8" ht="15.75" thickBot="1" x14ac:dyDescent="0.3">
      <c r="A1092" s="8" t="s">
        <v>1614</v>
      </c>
      <c r="B1092" s="5">
        <v>1091</v>
      </c>
      <c r="C1092" s="6" t="s">
        <v>106</v>
      </c>
      <c r="D1092" s="8">
        <v>3</v>
      </c>
      <c r="E1092" s="8">
        <v>1</v>
      </c>
      <c r="F1092" s="8">
        <v>2</v>
      </c>
      <c r="G1092" s="8">
        <v>5</v>
      </c>
      <c r="H1092" s="8">
        <v>2.75</v>
      </c>
    </row>
    <row r="1093" spans="1:8" ht="15.75" thickBot="1" x14ac:dyDescent="0.3">
      <c r="A1093" s="8" t="s">
        <v>1615</v>
      </c>
      <c r="B1093" s="5">
        <v>1092</v>
      </c>
      <c r="C1093" s="6" t="s">
        <v>924</v>
      </c>
      <c r="D1093" s="8">
        <v>1</v>
      </c>
      <c r="E1093" s="8">
        <v>3</v>
      </c>
      <c r="F1093" s="8">
        <v>3</v>
      </c>
      <c r="G1093" s="8">
        <v>4</v>
      </c>
      <c r="H1093" s="8">
        <v>2.75</v>
      </c>
    </row>
    <row r="1094" spans="1:8" ht="15.75" thickBot="1" x14ac:dyDescent="0.3">
      <c r="A1094" s="8" t="s">
        <v>1616</v>
      </c>
      <c r="B1094" s="5">
        <v>1093</v>
      </c>
      <c r="C1094" s="6" t="s">
        <v>926</v>
      </c>
      <c r="D1094" s="8">
        <v>4</v>
      </c>
      <c r="E1094" s="8">
        <v>2</v>
      </c>
      <c r="F1094" s="8">
        <v>3</v>
      </c>
      <c r="G1094" s="8">
        <v>3</v>
      </c>
      <c r="H1094" s="8">
        <v>3</v>
      </c>
    </row>
    <row r="1095" spans="1:8" ht="15.75" thickBot="1" x14ac:dyDescent="0.3">
      <c r="A1095" s="8" t="s">
        <v>1617</v>
      </c>
      <c r="B1095" s="5">
        <v>1094</v>
      </c>
      <c r="C1095" s="6" t="s">
        <v>928</v>
      </c>
      <c r="D1095" s="8">
        <v>5</v>
      </c>
      <c r="E1095" s="8">
        <v>4</v>
      </c>
      <c r="F1095" s="8">
        <v>2</v>
      </c>
      <c r="G1095" s="8">
        <v>2</v>
      </c>
      <c r="H1095" s="8">
        <v>3.25</v>
      </c>
    </row>
    <row r="1096" spans="1:8" ht="15.75" thickBot="1" x14ac:dyDescent="0.3">
      <c r="A1096" s="8" t="s">
        <v>1618</v>
      </c>
      <c r="B1096" s="5">
        <v>1095</v>
      </c>
      <c r="C1096" s="6" t="s">
        <v>681</v>
      </c>
      <c r="D1096" s="8">
        <v>5</v>
      </c>
      <c r="E1096" s="8">
        <v>1</v>
      </c>
      <c r="F1096" s="8">
        <v>4</v>
      </c>
      <c r="G1096" s="8">
        <v>1</v>
      </c>
      <c r="H1096" s="8">
        <v>2.75</v>
      </c>
    </row>
    <row r="1097" spans="1:8" ht="15.75" thickBot="1" x14ac:dyDescent="0.3">
      <c r="A1097" s="8" t="s">
        <v>1619</v>
      </c>
      <c r="B1097" s="5">
        <v>1096</v>
      </c>
      <c r="C1097" s="6" t="s">
        <v>931</v>
      </c>
      <c r="D1097" s="8">
        <v>3</v>
      </c>
      <c r="E1097" s="8">
        <v>5</v>
      </c>
      <c r="F1097" s="8">
        <v>1</v>
      </c>
      <c r="G1097" s="8">
        <v>2</v>
      </c>
      <c r="H1097" s="8">
        <v>2.75</v>
      </c>
    </row>
    <row r="1098" spans="1:8" ht="15.75" thickBot="1" x14ac:dyDescent="0.3">
      <c r="A1098" s="8" t="s">
        <v>1620</v>
      </c>
      <c r="B1098" s="5">
        <v>1097</v>
      </c>
      <c r="C1098" s="6" t="s">
        <v>933</v>
      </c>
      <c r="D1098" s="8">
        <v>5</v>
      </c>
      <c r="E1098" s="8">
        <v>4</v>
      </c>
      <c r="F1098" s="8">
        <v>2</v>
      </c>
      <c r="G1098" s="8">
        <v>5</v>
      </c>
      <c r="H1098" s="8">
        <v>4</v>
      </c>
    </row>
    <row r="1099" spans="1:8" ht="15.75" thickBot="1" x14ac:dyDescent="0.3">
      <c r="A1099" s="8" t="s">
        <v>1621</v>
      </c>
      <c r="B1099" s="5">
        <v>1098</v>
      </c>
      <c r="C1099" s="6" t="s">
        <v>415</v>
      </c>
      <c r="D1099" s="8">
        <v>1</v>
      </c>
      <c r="E1099" s="8">
        <v>1</v>
      </c>
      <c r="F1099" s="8">
        <v>2</v>
      </c>
      <c r="G1099" s="8">
        <v>4</v>
      </c>
      <c r="H1099" s="8">
        <v>2</v>
      </c>
    </row>
    <row r="1100" spans="1:8" ht="15.75" thickBot="1" x14ac:dyDescent="0.3">
      <c r="A1100" s="8" t="s">
        <v>1622</v>
      </c>
      <c r="B1100" s="5">
        <v>1099</v>
      </c>
      <c r="C1100" s="6" t="s">
        <v>936</v>
      </c>
      <c r="D1100" s="8">
        <v>2</v>
      </c>
      <c r="E1100" s="8">
        <v>5</v>
      </c>
      <c r="F1100" s="8">
        <v>5</v>
      </c>
      <c r="G1100" s="8">
        <v>2</v>
      </c>
      <c r="H1100" s="8">
        <v>3.5</v>
      </c>
    </row>
    <row r="1101" spans="1:8" ht="15.75" thickBot="1" x14ac:dyDescent="0.3">
      <c r="A1101" s="8" t="s">
        <v>1623</v>
      </c>
      <c r="B1101" s="5">
        <v>1100</v>
      </c>
      <c r="C1101" s="6" t="s">
        <v>141</v>
      </c>
      <c r="D1101" s="8">
        <v>4</v>
      </c>
      <c r="E1101" s="8">
        <v>1</v>
      </c>
      <c r="F1101" s="8">
        <v>5</v>
      </c>
      <c r="G1101" s="8">
        <v>3</v>
      </c>
      <c r="H1101" s="8">
        <v>3.25</v>
      </c>
    </row>
    <row r="1102" spans="1:8" ht="15.75" thickBot="1" x14ac:dyDescent="0.3">
      <c r="A1102" s="8" t="s">
        <v>1624</v>
      </c>
      <c r="B1102" s="5">
        <v>1101</v>
      </c>
      <c r="C1102" s="6" t="s">
        <v>939</v>
      </c>
      <c r="D1102" s="8">
        <v>2</v>
      </c>
      <c r="E1102" s="8">
        <v>2</v>
      </c>
      <c r="F1102" s="8">
        <v>3</v>
      </c>
      <c r="G1102" s="8">
        <v>3</v>
      </c>
      <c r="H1102" s="8">
        <v>2.5</v>
      </c>
    </row>
    <row r="1103" spans="1:8" ht="15.75" thickBot="1" x14ac:dyDescent="0.3">
      <c r="A1103" s="8" t="s">
        <v>1625</v>
      </c>
      <c r="B1103" s="5">
        <v>1102</v>
      </c>
      <c r="C1103" s="6" t="s">
        <v>941</v>
      </c>
      <c r="D1103" s="8">
        <v>4</v>
      </c>
      <c r="E1103" s="8">
        <v>3</v>
      </c>
      <c r="F1103" s="8">
        <v>1</v>
      </c>
      <c r="G1103" s="8">
        <v>2</v>
      </c>
      <c r="H1103" s="8">
        <v>2.5</v>
      </c>
    </row>
    <row r="1104" spans="1:8" ht="15.75" thickBot="1" x14ac:dyDescent="0.3">
      <c r="A1104" s="8" t="s">
        <v>1626</v>
      </c>
      <c r="B1104" s="5">
        <v>1103</v>
      </c>
      <c r="C1104" s="6" t="s">
        <v>668</v>
      </c>
      <c r="D1104" s="8">
        <v>1</v>
      </c>
      <c r="E1104" s="8">
        <v>3</v>
      </c>
      <c r="F1104" s="8">
        <v>3</v>
      </c>
      <c r="G1104" s="8">
        <v>5</v>
      </c>
      <c r="H1104" s="8">
        <v>3</v>
      </c>
    </row>
    <row r="1105" spans="1:8" ht="15.75" thickBot="1" x14ac:dyDescent="0.3">
      <c r="A1105" s="8" t="s">
        <v>1627</v>
      </c>
      <c r="B1105" s="5">
        <v>1104</v>
      </c>
      <c r="C1105" s="6" t="s">
        <v>944</v>
      </c>
      <c r="D1105" s="8">
        <v>1</v>
      </c>
      <c r="E1105" s="8">
        <v>2</v>
      </c>
      <c r="F1105" s="8">
        <v>4</v>
      </c>
      <c r="G1105" s="8">
        <v>3</v>
      </c>
      <c r="H1105" s="8">
        <v>2.5</v>
      </c>
    </row>
    <row r="1106" spans="1:8" ht="15.75" thickBot="1" x14ac:dyDescent="0.3">
      <c r="A1106" s="8" t="s">
        <v>1628</v>
      </c>
      <c r="B1106" s="5">
        <v>1105</v>
      </c>
      <c r="C1106" s="6" t="s">
        <v>946</v>
      </c>
      <c r="D1106" s="8">
        <v>5</v>
      </c>
      <c r="E1106" s="8">
        <v>3</v>
      </c>
      <c r="F1106" s="8">
        <v>4</v>
      </c>
      <c r="G1106" s="8">
        <v>4</v>
      </c>
      <c r="H1106" s="8">
        <v>4</v>
      </c>
    </row>
    <row r="1107" spans="1:8" ht="15.75" thickBot="1" x14ac:dyDescent="0.3">
      <c r="A1107" s="8" t="s">
        <v>1629</v>
      </c>
      <c r="B1107" s="5">
        <v>1106</v>
      </c>
      <c r="C1107" s="6" t="s">
        <v>948</v>
      </c>
      <c r="D1107" s="8">
        <v>2</v>
      </c>
      <c r="E1107" s="8">
        <v>5</v>
      </c>
      <c r="F1107" s="8">
        <v>1</v>
      </c>
      <c r="G1107" s="8">
        <v>4</v>
      </c>
      <c r="H1107" s="8">
        <v>3</v>
      </c>
    </row>
    <row r="1108" spans="1:8" ht="15.75" thickBot="1" x14ac:dyDescent="0.3">
      <c r="A1108" s="8" t="s">
        <v>1630</v>
      </c>
      <c r="B1108" s="5">
        <v>1107</v>
      </c>
      <c r="C1108" s="6" t="s">
        <v>950</v>
      </c>
      <c r="D1108" s="8">
        <v>5</v>
      </c>
      <c r="E1108" s="8">
        <v>4</v>
      </c>
      <c r="F1108" s="8">
        <v>4</v>
      </c>
      <c r="G1108" s="8">
        <v>2</v>
      </c>
      <c r="H1108" s="8">
        <v>3.75</v>
      </c>
    </row>
    <row r="1109" spans="1:8" ht="15.75" thickBot="1" x14ac:dyDescent="0.3">
      <c r="A1109" s="8" t="s">
        <v>1631</v>
      </c>
      <c r="B1109" s="5">
        <v>1108</v>
      </c>
      <c r="C1109" s="6" t="s">
        <v>952</v>
      </c>
      <c r="D1109" s="8">
        <v>4</v>
      </c>
      <c r="E1109" s="8">
        <v>2</v>
      </c>
      <c r="F1109" s="8">
        <v>3</v>
      </c>
      <c r="G1109" s="8">
        <v>4</v>
      </c>
      <c r="H1109" s="8">
        <v>3.25</v>
      </c>
    </row>
    <row r="1110" spans="1:8" ht="15.75" thickBot="1" x14ac:dyDescent="0.3">
      <c r="A1110" s="8" t="s">
        <v>1632</v>
      </c>
      <c r="B1110" s="5">
        <v>1109</v>
      </c>
      <c r="C1110" s="6" t="s">
        <v>954</v>
      </c>
      <c r="D1110" s="8">
        <v>2</v>
      </c>
      <c r="E1110" s="8">
        <v>4</v>
      </c>
      <c r="F1110" s="8">
        <v>4</v>
      </c>
      <c r="G1110" s="8">
        <v>1</v>
      </c>
      <c r="H1110" s="8">
        <v>2.75</v>
      </c>
    </row>
    <row r="1111" spans="1:8" ht="15.75" thickBot="1" x14ac:dyDescent="0.3">
      <c r="A1111" s="8" t="s">
        <v>1633</v>
      </c>
      <c r="B1111" s="5">
        <v>1110</v>
      </c>
      <c r="C1111" s="6" t="s">
        <v>956</v>
      </c>
      <c r="D1111" s="8">
        <v>4</v>
      </c>
      <c r="E1111" s="8">
        <v>2</v>
      </c>
      <c r="F1111" s="8">
        <v>2</v>
      </c>
      <c r="G1111" s="8">
        <v>5</v>
      </c>
      <c r="H1111" s="8">
        <v>3.25</v>
      </c>
    </row>
    <row r="1112" spans="1:8" ht="15.75" thickBot="1" x14ac:dyDescent="0.3">
      <c r="A1112" s="8" t="s">
        <v>1634</v>
      </c>
      <c r="B1112" s="5">
        <v>1111</v>
      </c>
      <c r="C1112" s="6" t="s">
        <v>958</v>
      </c>
      <c r="D1112" s="8">
        <v>5</v>
      </c>
      <c r="E1112" s="8">
        <v>2</v>
      </c>
      <c r="F1112" s="8">
        <v>1</v>
      </c>
      <c r="G1112" s="8">
        <v>3</v>
      </c>
      <c r="H1112" s="8">
        <v>2.75</v>
      </c>
    </row>
    <row r="1113" spans="1:8" ht="15.75" thickBot="1" x14ac:dyDescent="0.3">
      <c r="A1113" s="8" t="s">
        <v>1635</v>
      </c>
      <c r="B1113" s="5">
        <v>1112</v>
      </c>
      <c r="C1113" s="6" t="s">
        <v>106</v>
      </c>
      <c r="D1113" s="8">
        <v>5</v>
      </c>
      <c r="E1113" s="8">
        <v>2</v>
      </c>
      <c r="F1113" s="8">
        <v>2</v>
      </c>
      <c r="G1113" s="8">
        <v>1</v>
      </c>
      <c r="H1113" s="8">
        <v>2.5</v>
      </c>
    </row>
    <row r="1114" spans="1:8" ht="15.75" thickBot="1" x14ac:dyDescent="0.3">
      <c r="A1114" s="8" t="s">
        <v>1636</v>
      </c>
      <c r="B1114" s="5">
        <v>1113</v>
      </c>
      <c r="C1114" s="6" t="s">
        <v>69</v>
      </c>
      <c r="D1114" s="8">
        <v>3</v>
      </c>
      <c r="E1114" s="8">
        <v>2</v>
      </c>
      <c r="F1114" s="8">
        <v>5</v>
      </c>
      <c r="G1114" s="8">
        <v>2</v>
      </c>
      <c r="H1114" s="8">
        <v>3</v>
      </c>
    </row>
    <row r="1115" spans="1:8" ht="15.75" thickBot="1" x14ac:dyDescent="0.3">
      <c r="A1115" s="8" t="s">
        <v>1637</v>
      </c>
      <c r="B1115" s="5">
        <v>1114</v>
      </c>
      <c r="C1115" s="6" t="s">
        <v>962</v>
      </c>
      <c r="D1115" s="8">
        <v>4</v>
      </c>
      <c r="E1115" s="8">
        <v>3</v>
      </c>
      <c r="F1115" s="8">
        <v>3</v>
      </c>
      <c r="G1115" s="8">
        <v>4</v>
      </c>
      <c r="H1115" s="8">
        <v>3.5</v>
      </c>
    </row>
    <row r="1116" spans="1:8" ht="15.75" thickBot="1" x14ac:dyDescent="0.3">
      <c r="A1116" s="8" t="s">
        <v>1638</v>
      </c>
      <c r="B1116" s="5">
        <v>1115</v>
      </c>
      <c r="C1116" s="6" t="s">
        <v>964</v>
      </c>
      <c r="D1116" s="8">
        <v>5</v>
      </c>
      <c r="E1116" s="8">
        <v>5</v>
      </c>
      <c r="F1116" s="8">
        <v>5</v>
      </c>
      <c r="G1116" s="8">
        <v>5</v>
      </c>
      <c r="H1116" s="8">
        <v>5</v>
      </c>
    </row>
    <row r="1117" spans="1:8" ht="15.75" thickBot="1" x14ac:dyDescent="0.3">
      <c r="A1117" s="8" t="s">
        <v>1639</v>
      </c>
      <c r="B1117" s="5">
        <v>1116</v>
      </c>
      <c r="C1117" s="6" t="s">
        <v>966</v>
      </c>
      <c r="D1117" s="8">
        <v>3</v>
      </c>
      <c r="E1117" s="8">
        <v>2</v>
      </c>
      <c r="F1117" s="8">
        <v>3</v>
      </c>
      <c r="G1117" s="8">
        <v>1</v>
      </c>
      <c r="H1117" s="8">
        <v>2.25</v>
      </c>
    </row>
    <row r="1118" spans="1:8" ht="15.75" thickBot="1" x14ac:dyDescent="0.3">
      <c r="A1118" s="8" t="s">
        <v>1640</v>
      </c>
      <c r="B1118" s="5">
        <v>1117</v>
      </c>
      <c r="C1118" s="6" t="s">
        <v>968</v>
      </c>
      <c r="D1118" s="8">
        <v>4</v>
      </c>
      <c r="E1118" s="8">
        <v>4</v>
      </c>
      <c r="F1118" s="8">
        <v>1</v>
      </c>
      <c r="G1118" s="8">
        <v>2</v>
      </c>
      <c r="H1118" s="8">
        <v>2.75</v>
      </c>
    </row>
    <row r="1119" spans="1:8" ht="15.75" thickBot="1" x14ac:dyDescent="0.3">
      <c r="A1119" s="8" t="s">
        <v>1641</v>
      </c>
      <c r="B1119" s="5">
        <v>1118</v>
      </c>
      <c r="C1119" s="6" t="s">
        <v>970</v>
      </c>
      <c r="D1119" s="8">
        <v>5</v>
      </c>
      <c r="E1119" s="8">
        <v>2</v>
      </c>
      <c r="F1119" s="8">
        <v>2</v>
      </c>
      <c r="G1119" s="8">
        <v>4</v>
      </c>
      <c r="H1119" s="8">
        <v>3.25</v>
      </c>
    </row>
    <row r="1120" spans="1:8" ht="15.75" thickBot="1" x14ac:dyDescent="0.3">
      <c r="A1120" s="8" t="s">
        <v>1642</v>
      </c>
      <c r="B1120" s="5">
        <v>1119</v>
      </c>
      <c r="C1120" s="6" t="s">
        <v>972</v>
      </c>
      <c r="D1120" s="8">
        <v>4</v>
      </c>
      <c r="E1120" s="8">
        <v>3</v>
      </c>
      <c r="F1120" s="8">
        <v>3</v>
      </c>
      <c r="G1120" s="8">
        <v>5</v>
      </c>
      <c r="H1120" s="8">
        <v>3.75</v>
      </c>
    </row>
    <row r="1121" spans="1:8" ht="15.75" thickBot="1" x14ac:dyDescent="0.3">
      <c r="A1121" s="8" t="s">
        <v>1643</v>
      </c>
      <c r="B1121" s="5">
        <v>1120</v>
      </c>
      <c r="C1121" s="6" t="s">
        <v>974</v>
      </c>
      <c r="D1121" s="8">
        <v>1</v>
      </c>
      <c r="E1121" s="8">
        <v>5</v>
      </c>
      <c r="F1121" s="8">
        <v>1</v>
      </c>
      <c r="G1121" s="8">
        <v>5</v>
      </c>
      <c r="H1121" s="8">
        <v>3</v>
      </c>
    </row>
    <row r="1122" spans="1:8" ht="15.75" thickBot="1" x14ac:dyDescent="0.3">
      <c r="A1122" s="8" t="s">
        <v>1644</v>
      </c>
      <c r="B1122" s="5">
        <v>1121</v>
      </c>
      <c r="C1122" s="6" t="s">
        <v>976</v>
      </c>
      <c r="D1122" s="8">
        <v>4</v>
      </c>
      <c r="E1122" s="8">
        <v>3</v>
      </c>
      <c r="F1122" s="8">
        <v>2</v>
      </c>
      <c r="G1122" s="8">
        <v>2</v>
      </c>
      <c r="H1122" s="8">
        <v>2.75</v>
      </c>
    </row>
    <row r="1123" spans="1:8" ht="15.75" thickBot="1" x14ac:dyDescent="0.3">
      <c r="A1123" s="8" t="s">
        <v>1645</v>
      </c>
      <c r="B1123" s="5">
        <v>1122</v>
      </c>
      <c r="C1123" s="6" t="s">
        <v>978</v>
      </c>
      <c r="D1123" s="8">
        <v>2</v>
      </c>
      <c r="E1123" s="8">
        <v>5</v>
      </c>
      <c r="F1123" s="8">
        <v>4</v>
      </c>
      <c r="G1123" s="8">
        <v>3</v>
      </c>
      <c r="H1123" s="8">
        <v>3.5</v>
      </c>
    </row>
    <row r="1124" spans="1:8" ht="15.75" thickBot="1" x14ac:dyDescent="0.3">
      <c r="A1124" s="8" t="s">
        <v>1646</v>
      </c>
      <c r="B1124" s="5">
        <v>1123</v>
      </c>
      <c r="C1124" s="6" t="s">
        <v>980</v>
      </c>
      <c r="D1124" s="8">
        <v>2</v>
      </c>
      <c r="E1124" s="8">
        <v>5</v>
      </c>
      <c r="F1124" s="8">
        <v>4</v>
      </c>
      <c r="G1124" s="8">
        <v>5</v>
      </c>
      <c r="H1124" s="8">
        <v>4</v>
      </c>
    </row>
    <row r="1125" spans="1:8" ht="15.75" thickBot="1" x14ac:dyDescent="0.3">
      <c r="A1125" s="8" t="s">
        <v>1647</v>
      </c>
      <c r="B1125" s="5">
        <v>1124</v>
      </c>
      <c r="C1125" s="6" t="s">
        <v>982</v>
      </c>
      <c r="D1125" s="8">
        <v>1</v>
      </c>
      <c r="E1125" s="8">
        <v>5</v>
      </c>
      <c r="F1125" s="8">
        <v>1</v>
      </c>
      <c r="G1125" s="8">
        <v>2</v>
      </c>
      <c r="H1125" s="8">
        <v>2.25</v>
      </c>
    </row>
    <row r="1126" spans="1:8" ht="15.75" thickBot="1" x14ac:dyDescent="0.3">
      <c r="A1126" s="8" t="s">
        <v>1648</v>
      </c>
      <c r="B1126" s="5">
        <v>1125</v>
      </c>
      <c r="C1126" s="6" t="s">
        <v>984</v>
      </c>
      <c r="D1126" s="8">
        <v>5</v>
      </c>
      <c r="E1126" s="8">
        <v>5</v>
      </c>
      <c r="F1126" s="8">
        <v>5</v>
      </c>
      <c r="G1126" s="8">
        <v>5</v>
      </c>
      <c r="H1126" s="8">
        <v>5</v>
      </c>
    </row>
    <row r="1127" spans="1:8" ht="15.75" thickBot="1" x14ac:dyDescent="0.3">
      <c r="A1127" s="8" t="s">
        <v>1649</v>
      </c>
      <c r="B1127" s="5">
        <v>1126</v>
      </c>
      <c r="C1127" s="6" t="s">
        <v>986</v>
      </c>
      <c r="D1127" s="8">
        <v>5</v>
      </c>
      <c r="E1127" s="8">
        <v>5</v>
      </c>
      <c r="F1127" s="8">
        <v>5</v>
      </c>
      <c r="G1127" s="8">
        <v>5</v>
      </c>
      <c r="H1127" s="8">
        <v>5</v>
      </c>
    </row>
    <row r="1128" spans="1:8" ht="15.75" thickBot="1" x14ac:dyDescent="0.3">
      <c r="A1128" s="8" t="s">
        <v>1650</v>
      </c>
      <c r="B1128" s="5">
        <v>1127</v>
      </c>
      <c r="C1128" s="6" t="s">
        <v>988</v>
      </c>
      <c r="D1128" s="8">
        <v>4</v>
      </c>
      <c r="E1128" s="8">
        <v>4</v>
      </c>
      <c r="F1128" s="8">
        <v>2</v>
      </c>
      <c r="G1128" s="8">
        <v>1</v>
      </c>
      <c r="H1128" s="8">
        <v>2.75</v>
      </c>
    </row>
    <row r="1129" spans="1:8" ht="15.75" thickBot="1" x14ac:dyDescent="0.3">
      <c r="A1129" s="8" t="s">
        <v>1651</v>
      </c>
      <c r="B1129" s="5">
        <v>1128</v>
      </c>
      <c r="C1129" s="6" t="s">
        <v>990</v>
      </c>
      <c r="D1129" s="8">
        <v>2</v>
      </c>
      <c r="E1129" s="8">
        <v>3</v>
      </c>
      <c r="F1129" s="8">
        <v>4</v>
      </c>
      <c r="G1129" s="8">
        <v>4</v>
      </c>
      <c r="H1129" s="8">
        <v>3.25</v>
      </c>
    </row>
    <row r="1130" spans="1:8" ht="15.75" thickBot="1" x14ac:dyDescent="0.3">
      <c r="A1130" s="8" t="s">
        <v>1652</v>
      </c>
      <c r="B1130" s="5">
        <v>1129</v>
      </c>
      <c r="C1130" s="6" t="s">
        <v>992</v>
      </c>
      <c r="D1130" s="8">
        <v>1</v>
      </c>
      <c r="E1130" s="8">
        <v>3</v>
      </c>
      <c r="F1130" s="8">
        <v>5</v>
      </c>
      <c r="G1130" s="8">
        <v>5</v>
      </c>
      <c r="H1130" s="8">
        <v>3.5</v>
      </c>
    </row>
    <row r="1131" spans="1:8" ht="15.75" thickBot="1" x14ac:dyDescent="0.3">
      <c r="A1131" s="8" t="s">
        <v>1653</v>
      </c>
      <c r="B1131" s="5">
        <v>1130</v>
      </c>
      <c r="C1131" s="6" t="s">
        <v>994</v>
      </c>
      <c r="D1131" s="8">
        <v>1</v>
      </c>
      <c r="E1131" s="8">
        <v>5</v>
      </c>
      <c r="F1131" s="8">
        <v>1</v>
      </c>
      <c r="G1131" s="8">
        <v>2</v>
      </c>
      <c r="H1131" s="8">
        <v>2.25</v>
      </c>
    </row>
    <row r="1132" spans="1:8" ht="15.75" thickBot="1" x14ac:dyDescent="0.3">
      <c r="A1132" s="8" t="s">
        <v>1654</v>
      </c>
      <c r="B1132" s="5">
        <v>1131</v>
      </c>
      <c r="C1132" s="6" t="s">
        <v>996</v>
      </c>
      <c r="D1132" s="8">
        <v>1</v>
      </c>
      <c r="E1132" s="8">
        <v>5</v>
      </c>
      <c r="F1132" s="8">
        <v>5</v>
      </c>
      <c r="G1132" s="8">
        <v>3</v>
      </c>
      <c r="H1132" s="8">
        <v>3.5</v>
      </c>
    </row>
    <row r="1133" spans="1:8" ht="15.75" thickBot="1" x14ac:dyDescent="0.3">
      <c r="A1133" s="8" t="s">
        <v>1655</v>
      </c>
      <c r="B1133" s="5">
        <v>1132</v>
      </c>
      <c r="C1133" s="6" t="s">
        <v>998</v>
      </c>
      <c r="D1133" s="8">
        <v>4</v>
      </c>
      <c r="E1133" s="8">
        <v>5</v>
      </c>
      <c r="F1133" s="8">
        <v>5</v>
      </c>
      <c r="G1133" s="8">
        <v>2</v>
      </c>
      <c r="H1133" s="8">
        <v>4</v>
      </c>
    </row>
    <row r="1134" spans="1:8" ht="15.75" thickBot="1" x14ac:dyDescent="0.3">
      <c r="A1134" s="8" t="s">
        <v>1656</v>
      </c>
      <c r="B1134" s="5">
        <v>1133</v>
      </c>
      <c r="C1134" s="6" t="s">
        <v>1000</v>
      </c>
      <c r="D1134" s="8">
        <v>4</v>
      </c>
      <c r="E1134" s="8">
        <v>4</v>
      </c>
      <c r="F1134" s="8">
        <v>2</v>
      </c>
      <c r="G1134" s="8">
        <v>2</v>
      </c>
      <c r="H1134" s="8">
        <v>3</v>
      </c>
    </row>
    <row r="1135" spans="1:8" ht="15.75" thickBot="1" x14ac:dyDescent="0.3">
      <c r="A1135" s="8" t="s">
        <v>1657</v>
      </c>
      <c r="B1135" s="5">
        <v>1134</v>
      </c>
      <c r="C1135" s="6" t="s">
        <v>1002</v>
      </c>
      <c r="D1135" s="8">
        <v>1</v>
      </c>
      <c r="E1135" s="8">
        <v>1</v>
      </c>
      <c r="F1135" s="8">
        <v>3</v>
      </c>
      <c r="G1135" s="8">
        <v>1</v>
      </c>
      <c r="H1135" s="8">
        <v>1.5</v>
      </c>
    </row>
    <row r="1136" spans="1:8" ht="15.75" thickBot="1" x14ac:dyDescent="0.3">
      <c r="A1136" s="8" t="s">
        <v>1658</v>
      </c>
      <c r="B1136" s="5">
        <v>1135</v>
      </c>
      <c r="C1136" s="6" t="s">
        <v>1004</v>
      </c>
      <c r="D1136" s="8">
        <v>5</v>
      </c>
      <c r="E1136" s="8">
        <v>2</v>
      </c>
      <c r="F1136" s="8">
        <v>1</v>
      </c>
      <c r="G1136" s="8">
        <v>3</v>
      </c>
      <c r="H1136" s="8">
        <v>2.75</v>
      </c>
    </row>
    <row r="1137" spans="1:8" ht="15.75" thickBot="1" x14ac:dyDescent="0.3">
      <c r="A1137" s="8" t="s">
        <v>1659</v>
      </c>
      <c r="B1137" s="5">
        <v>1136</v>
      </c>
      <c r="C1137" s="6" t="s">
        <v>1006</v>
      </c>
      <c r="D1137" s="8">
        <v>5</v>
      </c>
      <c r="E1137" s="8">
        <v>4</v>
      </c>
      <c r="F1137" s="8">
        <v>5</v>
      </c>
      <c r="G1137" s="8">
        <v>4</v>
      </c>
      <c r="H1137" s="8">
        <v>4.5</v>
      </c>
    </row>
    <row r="1138" spans="1:8" ht="15.75" thickBot="1" x14ac:dyDescent="0.3">
      <c r="A1138" s="8" t="s">
        <v>1660</v>
      </c>
      <c r="B1138" s="5">
        <v>1137</v>
      </c>
      <c r="C1138" s="6" t="s">
        <v>1008</v>
      </c>
      <c r="D1138" s="8">
        <v>5</v>
      </c>
      <c r="E1138" s="8">
        <v>1</v>
      </c>
      <c r="F1138" s="8">
        <v>1</v>
      </c>
      <c r="G1138" s="8">
        <v>5</v>
      </c>
      <c r="H1138" s="8">
        <v>3</v>
      </c>
    </row>
    <row r="1139" spans="1:8" ht="15.75" thickBot="1" x14ac:dyDescent="0.3">
      <c r="A1139" s="8" t="s">
        <v>1661</v>
      </c>
      <c r="B1139" s="5">
        <v>1138</v>
      </c>
      <c r="C1139" s="6" t="s">
        <v>1010</v>
      </c>
      <c r="D1139" s="8">
        <v>1</v>
      </c>
      <c r="E1139" s="8">
        <v>2</v>
      </c>
      <c r="F1139" s="8">
        <v>3</v>
      </c>
      <c r="G1139" s="8">
        <v>2</v>
      </c>
      <c r="H1139" s="8">
        <v>2</v>
      </c>
    </row>
    <row r="1140" spans="1:8" ht="15.75" thickBot="1" x14ac:dyDescent="0.3">
      <c r="A1140" s="8" t="s">
        <v>1662</v>
      </c>
      <c r="B1140" s="5">
        <v>1139</v>
      </c>
      <c r="C1140" s="6" t="s">
        <v>1012</v>
      </c>
      <c r="D1140" s="8">
        <v>1</v>
      </c>
      <c r="E1140" s="8">
        <v>1</v>
      </c>
      <c r="F1140" s="8">
        <v>3</v>
      </c>
      <c r="G1140" s="8">
        <v>3</v>
      </c>
      <c r="H1140" s="8">
        <v>2</v>
      </c>
    </row>
    <row r="1141" spans="1:8" ht="15.75" thickBot="1" x14ac:dyDescent="0.3">
      <c r="A1141" s="8" t="s">
        <v>1663</v>
      </c>
      <c r="B1141" s="5">
        <v>1140</v>
      </c>
      <c r="C1141" s="6" t="s">
        <v>1014</v>
      </c>
      <c r="D1141" s="8">
        <v>2</v>
      </c>
      <c r="E1141" s="8">
        <v>5</v>
      </c>
      <c r="F1141" s="8">
        <v>4</v>
      </c>
      <c r="G1141" s="8">
        <v>1</v>
      </c>
      <c r="H1141" s="8">
        <v>3</v>
      </c>
    </row>
    <row r="1142" spans="1:8" ht="15.75" thickBot="1" x14ac:dyDescent="0.3">
      <c r="A1142" s="8" t="s">
        <v>1664</v>
      </c>
      <c r="B1142" s="5">
        <v>1141</v>
      </c>
      <c r="C1142" s="6" t="s">
        <v>588</v>
      </c>
      <c r="D1142" s="8">
        <v>5</v>
      </c>
      <c r="E1142" s="8">
        <v>2</v>
      </c>
      <c r="F1142" s="8">
        <v>5</v>
      </c>
      <c r="G1142" s="8">
        <v>5</v>
      </c>
      <c r="H1142" s="8">
        <v>4.25</v>
      </c>
    </row>
    <row r="1143" spans="1:8" ht="15.75" thickBot="1" x14ac:dyDescent="0.3">
      <c r="A1143" s="8" t="s">
        <v>1665</v>
      </c>
      <c r="B1143" s="5">
        <v>1142</v>
      </c>
      <c r="C1143" s="6" t="s">
        <v>575</v>
      </c>
      <c r="D1143" s="8">
        <v>5</v>
      </c>
      <c r="E1143" s="8">
        <v>2</v>
      </c>
      <c r="F1143" s="8">
        <v>4</v>
      </c>
      <c r="G1143" s="8">
        <v>3</v>
      </c>
      <c r="H1143" s="8">
        <v>3.5</v>
      </c>
    </row>
    <row r="1144" spans="1:8" ht="15.75" thickBot="1" x14ac:dyDescent="0.3">
      <c r="A1144" s="8" t="s">
        <v>1666</v>
      </c>
      <c r="B1144" s="5">
        <v>1143</v>
      </c>
      <c r="C1144" s="6" t="s">
        <v>1018</v>
      </c>
      <c r="D1144" s="8">
        <v>2</v>
      </c>
      <c r="E1144" s="8">
        <v>2</v>
      </c>
      <c r="F1144" s="8">
        <v>1</v>
      </c>
      <c r="G1144" s="8">
        <v>3</v>
      </c>
      <c r="H1144" s="8">
        <v>2</v>
      </c>
    </row>
    <row r="1145" spans="1:8" ht="15.75" thickBot="1" x14ac:dyDescent="0.3">
      <c r="A1145" s="8" t="s">
        <v>1667</v>
      </c>
      <c r="B1145" s="5">
        <v>1144</v>
      </c>
      <c r="C1145" s="6" t="s">
        <v>1020</v>
      </c>
      <c r="D1145" s="8">
        <v>2</v>
      </c>
      <c r="E1145" s="8">
        <v>5</v>
      </c>
      <c r="F1145" s="8">
        <v>3</v>
      </c>
      <c r="G1145" s="8">
        <v>1</v>
      </c>
      <c r="H1145" s="8">
        <v>2.75</v>
      </c>
    </row>
    <row r="1146" spans="1:8" ht="15.75" thickBot="1" x14ac:dyDescent="0.3">
      <c r="A1146" s="8" t="s">
        <v>1668</v>
      </c>
      <c r="B1146" s="5">
        <v>1145</v>
      </c>
      <c r="C1146" s="6" t="s">
        <v>1022</v>
      </c>
      <c r="D1146" s="8">
        <v>5</v>
      </c>
      <c r="E1146" s="8">
        <v>5</v>
      </c>
      <c r="F1146" s="8">
        <v>1</v>
      </c>
      <c r="G1146" s="8">
        <v>4</v>
      </c>
      <c r="H1146" s="8">
        <v>3.75</v>
      </c>
    </row>
    <row r="1147" spans="1:8" ht="15.75" thickBot="1" x14ac:dyDescent="0.3">
      <c r="A1147" s="8" t="s">
        <v>1669</v>
      </c>
      <c r="B1147" s="5">
        <v>1146</v>
      </c>
      <c r="C1147" s="6" t="s">
        <v>1024</v>
      </c>
      <c r="D1147" s="8">
        <v>1</v>
      </c>
      <c r="E1147" s="8">
        <v>4</v>
      </c>
      <c r="F1147" s="8">
        <v>5</v>
      </c>
      <c r="G1147" s="8">
        <v>3</v>
      </c>
      <c r="H1147" s="8">
        <v>3.25</v>
      </c>
    </row>
    <row r="1148" spans="1:8" ht="15.75" thickBot="1" x14ac:dyDescent="0.3">
      <c r="A1148" s="8" t="s">
        <v>1670</v>
      </c>
      <c r="B1148" s="5">
        <v>1147</v>
      </c>
      <c r="C1148" s="6" t="s">
        <v>1026</v>
      </c>
      <c r="D1148" s="8">
        <v>4</v>
      </c>
      <c r="E1148" s="8">
        <v>1</v>
      </c>
      <c r="F1148" s="8">
        <v>5</v>
      </c>
      <c r="G1148" s="8">
        <v>1</v>
      </c>
      <c r="H1148" s="8">
        <v>2.75</v>
      </c>
    </row>
    <row r="1149" spans="1:8" ht="15.75" thickBot="1" x14ac:dyDescent="0.3">
      <c r="A1149" s="8" t="s">
        <v>1671</v>
      </c>
      <c r="B1149" s="5">
        <v>1148</v>
      </c>
      <c r="C1149" s="6" t="s">
        <v>1028</v>
      </c>
      <c r="D1149" s="8">
        <v>1</v>
      </c>
      <c r="E1149" s="8">
        <v>4</v>
      </c>
      <c r="F1149" s="8">
        <v>4</v>
      </c>
      <c r="G1149" s="8">
        <v>2</v>
      </c>
      <c r="H1149" s="8">
        <v>2.75</v>
      </c>
    </row>
    <row r="1150" spans="1:8" ht="15.75" thickBot="1" x14ac:dyDescent="0.3">
      <c r="A1150" s="8" t="s">
        <v>1672</v>
      </c>
      <c r="B1150" s="5">
        <v>1149</v>
      </c>
      <c r="C1150" s="6" t="s">
        <v>1030</v>
      </c>
      <c r="D1150" s="8">
        <v>4</v>
      </c>
      <c r="E1150" s="8">
        <v>4</v>
      </c>
      <c r="F1150" s="8">
        <v>4</v>
      </c>
      <c r="G1150" s="8">
        <v>3</v>
      </c>
      <c r="H1150" s="8">
        <v>3.75</v>
      </c>
    </row>
    <row r="1151" spans="1:8" ht="15.75" thickBot="1" x14ac:dyDescent="0.3">
      <c r="A1151" s="8" t="s">
        <v>1673</v>
      </c>
      <c r="B1151" s="5">
        <v>1150</v>
      </c>
      <c r="C1151" s="6" t="s">
        <v>1032</v>
      </c>
      <c r="D1151" s="8">
        <v>4</v>
      </c>
      <c r="E1151" s="8">
        <v>4</v>
      </c>
      <c r="F1151" s="8">
        <v>2</v>
      </c>
      <c r="G1151" s="8">
        <v>4</v>
      </c>
      <c r="H1151" s="8">
        <v>3.5</v>
      </c>
    </row>
    <row r="1152" spans="1:8" ht="15.75" thickBot="1" x14ac:dyDescent="0.3">
      <c r="A1152" s="8" t="s">
        <v>1674</v>
      </c>
      <c r="B1152" s="5">
        <v>1151</v>
      </c>
      <c r="C1152" s="6" t="s">
        <v>1034</v>
      </c>
      <c r="D1152" s="8">
        <v>1</v>
      </c>
      <c r="E1152" s="8">
        <v>5</v>
      </c>
      <c r="F1152" s="8">
        <v>5</v>
      </c>
      <c r="G1152" s="8">
        <v>2</v>
      </c>
      <c r="H1152" s="8">
        <v>3.25</v>
      </c>
    </row>
    <row r="1153" spans="1:8" ht="15.75" thickBot="1" x14ac:dyDescent="0.3">
      <c r="A1153" s="8" t="s">
        <v>1675</v>
      </c>
      <c r="B1153" s="5">
        <v>1152</v>
      </c>
      <c r="C1153" s="6" t="s">
        <v>1036</v>
      </c>
      <c r="D1153" s="8">
        <v>1</v>
      </c>
      <c r="E1153" s="8">
        <v>1</v>
      </c>
      <c r="F1153" s="8">
        <v>3</v>
      </c>
      <c r="G1153" s="8">
        <v>2</v>
      </c>
      <c r="H1153" s="8">
        <v>1.75</v>
      </c>
    </row>
    <row r="1154" spans="1:8" ht="15.75" thickBot="1" x14ac:dyDescent="0.3">
      <c r="A1154" s="8" t="s">
        <v>1676</v>
      </c>
      <c r="B1154" s="5">
        <v>1153</v>
      </c>
      <c r="C1154" s="6" t="s">
        <v>1038</v>
      </c>
      <c r="D1154" s="8">
        <v>2</v>
      </c>
      <c r="E1154" s="8">
        <v>2</v>
      </c>
      <c r="F1154" s="8">
        <v>4</v>
      </c>
      <c r="G1154" s="8">
        <v>1</v>
      </c>
      <c r="H1154" s="8">
        <v>2.25</v>
      </c>
    </row>
    <row r="1155" spans="1:8" ht="15.75" thickBot="1" x14ac:dyDescent="0.3">
      <c r="A1155" s="8" t="s">
        <v>1677</v>
      </c>
      <c r="B1155" s="5">
        <v>1154</v>
      </c>
      <c r="C1155" s="6" t="s">
        <v>1040</v>
      </c>
      <c r="D1155" s="8">
        <v>4</v>
      </c>
      <c r="E1155" s="8">
        <v>3</v>
      </c>
      <c r="F1155" s="8">
        <v>5</v>
      </c>
      <c r="G1155" s="8">
        <v>3</v>
      </c>
      <c r="H1155" s="8">
        <v>3.75</v>
      </c>
    </row>
    <row r="1156" spans="1:8" ht="15.75" thickBot="1" x14ac:dyDescent="0.3">
      <c r="A1156" s="8" t="s">
        <v>1678</v>
      </c>
      <c r="B1156" s="5">
        <v>1155</v>
      </c>
      <c r="C1156" s="6" t="s">
        <v>1042</v>
      </c>
      <c r="D1156" s="8">
        <v>5</v>
      </c>
      <c r="E1156" s="8">
        <v>4</v>
      </c>
      <c r="F1156" s="8">
        <v>1</v>
      </c>
      <c r="G1156" s="8">
        <v>1</v>
      </c>
      <c r="H1156" s="8">
        <v>2.75</v>
      </c>
    </row>
    <row r="1157" spans="1:8" ht="15.75" thickBot="1" x14ac:dyDescent="0.3">
      <c r="A1157" s="8" t="s">
        <v>1679</v>
      </c>
      <c r="B1157" s="5">
        <v>1156</v>
      </c>
      <c r="C1157" s="6" t="s">
        <v>1044</v>
      </c>
      <c r="D1157" s="8">
        <v>3</v>
      </c>
      <c r="E1157" s="8">
        <v>5</v>
      </c>
      <c r="F1157" s="8">
        <v>3</v>
      </c>
      <c r="G1157" s="8">
        <v>3</v>
      </c>
      <c r="H1157" s="8">
        <v>3.5</v>
      </c>
    </row>
    <row r="1158" spans="1:8" ht="15.75" thickBot="1" x14ac:dyDescent="0.3">
      <c r="A1158" s="8" t="s">
        <v>1680</v>
      </c>
      <c r="B1158" s="5">
        <v>1157</v>
      </c>
      <c r="C1158" s="6" t="s">
        <v>1046</v>
      </c>
      <c r="D1158" s="8">
        <v>5</v>
      </c>
      <c r="E1158" s="8">
        <v>2</v>
      </c>
      <c r="F1158" s="8">
        <v>5</v>
      </c>
      <c r="G1158" s="8">
        <v>5</v>
      </c>
      <c r="H1158" s="8">
        <v>4.25</v>
      </c>
    </row>
    <row r="1159" spans="1:8" ht="15.75" thickBot="1" x14ac:dyDescent="0.3">
      <c r="A1159" s="8" t="s">
        <v>1681</v>
      </c>
      <c r="B1159" s="5">
        <v>1158</v>
      </c>
      <c r="C1159" s="6" t="s">
        <v>1048</v>
      </c>
      <c r="D1159" s="8">
        <v>5</v>
      </c>
      <c r="E1159" s="8">
        <v>5</v>
      </c>
      <c r="F1159" s="8">
        <v>5</v>
      </c>
      <c r="G1159" s="8">
        <v>5</v>
      </c>
      <c r="H1159" s="8">
        <v>5</v>
      </c>
    </row>
    <row r="1160" spans="1:8" ht="15.75" thickBot="1" x14ac:dyDescent="0.3">
      <c r="A1160" s="8" t="s">
        <v>1682</v>
      </c>
      <c r="B1160" s="5">
        <v>1159</v>
      </c>
      <c r="C1160" s="6" t="s">
        <v>1050</v>
      </c>
      <c r="D1160" s="8">
        <v>5</v>
      </c>
      <c r="E1160" s="8">
        <v>5</v>
      </c>
      <c r="F1160" s="8">
        <v>5</v>
      </c>
      <c r="G1160" s="8">
        <v>5</v>
      </c>
      <c r="H1160" s="8">
        <v>5</v>
      </c>
    </row>
    <row r="1161" spans="1:8" ht="15.75" thickBot="1" x14ac:dyDescent="0.3">
      <c r="A1161" s="8" t="s">
        <v>1683</v>
      </c>
      <c r="B1161" s="5">
        <v>1160</v>
      </c>
      <c r="C1161" s="6" t="s">
        <v>1052</v>
      </c>
      <c r="D1161" s="8">
        <v>5</v>
      </c>
      <c r="E1161" s="8">
        <v>4</v>
      </c>
      <c r="F1161" s="8">
        <v>3</v>
      </c>
      <c r="G1161" s="8">
        <v>4</v>
      </c>
      <c r="H1161" s="8">
        <v>4</v>
      </c>
    </row>
    <row r="1162" spans="1:8" ht="15.75" thickBot="1" x14ac:dyDescent="0.3">
      <c r="A1162" s="8" t="s">
        <v>1684</v>
      </c>
      <c r="B1162" s="5">
        <v>1161</v>
      </c>
      <c r="C1162" s="6" t="s">
        <v>1054</v>
      </c>
      <c r="D1162" s="8">
        <v>1</v>
      </c>
      <c r="E1162" s="8">
        <v>3</v>
      </c>
      <c r="F1162" s="8">
        <v>2</v>
      </c>
      <c r="G1162" s="8">
        <v>2</v>
      </c>
      <c r="H1162" s="8">
        <v>2</v>
      </c>
    </row>
    <row r="1163" spans="1:8" ht="15.75" thickBot="1" x14ac:dyDescent="0.3">
      <c r="A1163" s="8" t="s">
        <v>1685</v>
      </c>
      <c r="B1163" s="5">
        <v>1162</v>
      </c>
      <c r="C1163" s="6" t="s">
        <v>1056</v>
      </c>
      <c r="D1163" s="8">
        <v>2</v>
      </c>
      <c r="E1163" s="8">
        <v>3</v>
      </c>
      <c r="F1163" s="8">
        <v>2</v>
      </c>
      <c r="G1163" s="8">
        <v>1</v>
      </c>
      <c r="H1163" s="8">
        <v>2</v>
      </c>
    </row>
    <row r="1164" spans="1:8" ht="15.75" thickBot="1" x14ac:dyDescent="0.3">
      <c r="A1164" s="8" t="s">
        <v>1686</v>
      </c>
      <c r="B1164" s="5">
        <v>1163</v>
      </c>
      <c r="C1164" s="6" t="s">
        <v>1058</v>
      </c>
      <c r="D1164" s="8">
        <v>1</v>
      </c>
      <c r="E1164" s="8">
        <v>4</v>
      </c>
      <c r="F1164" s="8">
        <v>2</v>
      </c>
      <c r="G1164" s="8">
        <v>1</v>
      </c>
      <c r="H1164" s="8">
        <v>2</v>
      </c>
    </row>
    <row r="1165" spans="1:8" ht="15.75" thickBot="1" x14ac:dyDescent="0.3">
      <c r="A1165" s="8" t="s">
        <v>1687</v>
      </c>
      <c r="B1165" s="5">
        <v>1164</v>
      </c>
      <c r="C1165" s="6" t="s">
        <v>1060</v>
      </c>
      <c r="D1165" s="8">
        <v>5</v>
      </c>
      <c r="E1165" s="8">
        <v>3</v>
      </c>
      <c r="F1165" s="8">
        <v>3</v>
      </c>
      <c r="G1165" s="8">
        <v>2</v>
      </c>
      <c r="H1165" s="8">
        <v>3.25</v>
      </c>
    </row>
    <row r="1166" spans="1:8" ht="15.75" thickBot="1" x14ac:dyDescent="0.3">
      <c r="A1166" s="8" t="s">
        <v>1688</v>
      </c>
      <c r="B1166" s="5">
        <v>1165</v>
      </c>
      <c r="C1166" s="6" t="s">
        <v>1062</v>
      </c>
      <c r="D1166" s="8">
        <v>3</v>
      </c>
      <c r="E1166" s="8">
        <v>2</v>
      </c>
      <c r="F1166" s="8">
        <v>4</v>
      </c>
      <c r="G1166" s="8">
        <v>1</v>
      </c>
      <c r="H1166" s="8">
        <v>2.5</v>
      </c>
    </row>
    <row r="1167" spans="1:8" ht="15.75" thickBot="1" x14ac:dyDescent="0.3">
      <c r="A1167" s="8" t="s">
        <v>1689</v>
      </c>
      <c r="B1167" s="5">
        <v>1166</v>
      </c>
      <c r="C1167" s="6" t="s">
        <v>1064</v>
      </c>
      <c r="D1167" s="8">
        <v>4</v>
      </c>
      <c r="E1167" s="8">
        <v>3</v>
      </c>
      <c r="F1167" s="8">
        <v>3</v>
      </c>
      <c r="G1167" s="8">
        <v>5</v>
      </c>
      <c r="H1167" s="8">
        <v>3.75</v>
      </c>
    </row>
    <row r="1168" spans="1:8" ht="15.75" thickBot="1" x14ac:dyDescent="0.3">
      <c r="A1168" s="8" t="s">
        <v>1690</v>
      </c>
      <c r="B1168" s="5">
        <v>1167</v>
      </c>
      <c r="C1168" s="6" t="s">
        <v>234</v>
      </c>
      <c r="D1168" s="8">
        <v>3</v>
      </c>
      <c r="E1168" s="8">
        <v>2</v>
      </c>
      <c r="F1168" s="8">
        <v>5</v>
      </c>
      <c r="G1168" s="8">
        <v>4</v>
      </c>
      <c r="H1168" s="8">
        <v>3.5</v>
      </c>
    </row>
    <row r="1169" spans="1:8" ht="15.75" thickBot="1" x14ac:dyDescent="0.3">
      <c r="A1169" s="8" t="s">
        <v>1691</v>
      </c>
      <c r="B1169" s="5">
        <v>1168</v>
      </c>
      <c r="C1169" s="6" t="s">
        <v>1067</v>
      </c>
      <c r="D1169" s="8">
        <v>4</v>
      </c>
      <c r="E1169" s="8">
        <v>2</v>
      </c>
      <c r="F1169" s="8">
        <v>4</v>
      </c>
      <c r="G1169" s="8">
        <v>1</v>
      </c>
      <c r="H1169" s="8">
        <v>2.75</v>
      </c>
    </row>
    <row r="1170" spans="1:8" ht="15.75" thickBot="1" x14ac:dyDescent="0.3">
      <c r="A1170" s="8" t="s">
        <v>1692</v>
      </c>
      <c r="B1170" s="5">
        <v>1169</v>
      </c>
      <c r="C1170" s="6" t="s">
        <v>1069</v>
      </c>
      <c r="D1170" s="8">
        <v>2</v>
      </c>
      <c r="E1170" s="8">
        <v>1</v>
      </c>
      <c r="F1170" s="8">
        <v>5</v>
      </c>
      <c r="G1170" s="8">
        <v>5</v>
      </c>
      <c r="H1170" s="8">
        <v>3.25</v>
      </c>
    </row>
    <row r="1171" spans="1:8" ht="15.75" thickBot="1" x14ac:dyDescent="0.3">
      <c r="A1171" s="8" t="s">
        <v>1693</v>
      </c>
      <c r="B1171" s="5">
        <v>1170</v>
      </c>
      <c r="C1171" s="6" t="s">
        <v>1071</v>
      </c>
      <c r="D1171" s="8">
        <v>5</v>
      </c>
      <c r="E1171" s="8">
        <v>5</v>
      </c>
      <c r="F1171" s="8">
        <v>4</v>
      </c>
      <c r="G1171" s="8">
        <v>2</v>
      </c>
      <c r="H1171" s="8">
        <v>4</v>
      </c>
    </row>
    <row r="1172" spans="1:8" ht="15.75" thickBot="1" x14ac:dyDescent="0.3">
      <c r="A1172" s="8" t="s">
        <v>1694</v>
      </c>
      <c r="B1172" s="5">
        <v>1171</v>
      </c>
      <c r="C1172" s="6" t="s">
        <v>1073</v>
      </c>
      <c r="D1172" s="8">
        <v>4</v>
      </c>
      <c r="E1172" s="8">
        <v>2</v>
      </c>
      <c r="F1172" s="8">
        <v>5</v>
      </c>
      <c r="G1172" s="8">
        <v>3</v>
      </c>
      <c r="H1172" s="8">
        <v>3.5</v>
      </c>
    </row>
    <row r="1173" spans="1:8" ht="15.75" thickBot="1" x14ac:dyDescent="0.3">
      <c r="A1173" s="8" t="s">
        <v>1695</v>
      </c>
      <c r="B1173" s="5">
        <v>1172</v>
      </c>
      <c r="C1173" s="6" t="s">
        <v>1075</v>
      </c>
      <c r="D1173" s="8">
        <v>5</v>
      </c>
      <c r="E1173" s="8">
        <v>5</v>
      </c>
      <c r="F1173" s="8">
        <v>5</v>
      </c>
      <c r="G1173" s="8">
        <v>1</v>
      </c>
      <c r="H1173" s="8">
        <v>4</v>
      </c>
    </row>
    <row r="1174" spans="1:8" ht="15.75" thickBot="1" x14ac:dyDescent="0.3">
      <c r="A1174" s="8" t="s">
        <v>1696</v>
      </c>
      <c r="B1174" s="5">
        <v>1173</v>
      </c>
      <c r="C1174" s="6" t="s">
        <v>1077</v>
      </c>
      <c r="D1174" s="8">
        <v>2</v>
      </c>
      <c r="E1174" s="8">
        <v>5</v>
      </c>
      <c r="F1174" s="8">
        <v>5</v>
      </c>
      <c r="G1174" s="8">
        <v>2</v>
      </c>
      <c r="H1174" s="8">
        <v>3.5</v>
      </c>
    </row>
    <row r="1175" spans="1:8" ht="15.75" thickBot="1" x14ac:dyDescent="0.3">
      <c r="A1175" s="8" t="s">
        <v>1697</v>
      </c>
      <c r="B1175" s="5">
        <v>1174</v>
      </c>
      <c r="C1175" s="6" t="s">
        <v>1079</v>
      </c>
      <c r="D1175" s="8">
        <v>3</v>
      </c>
      <c r="E1175" s="8">
        <v>1</v>
      </c>
      <c r="F1175" s="8">
        <v>3</v>
      </c>
      <c r="G1175" s="8">
        <v>3</v>
      </c>
      <c r="H1175" s="8">
        <v>2.5</v>
      </c>
    </row>
    <row r="1176" spans="1:8" ht="15.75" thickBot="1" x14ac:dyDescent="0.3">
      <c r="A1176" s="8" t="s">
        <v>1698</v>
      </c>
      <c r="B1176" s="5">
        <v>1175</v>
      </c>
      <c r="C1176" s="6" t="s">
        <v>1081</v>
      </c>
      <c r="D1176" s="8">
        <v>2</v>
      </c>
      <c r="E1176" s="8">
        <v>3</v>
      </c>
      <c r="F1176" s="8">
        <v>4</v>
      </c>
      <c r="G1176" s="8">
        <v>4</v>
      </c>
      <c r="H1176" s="8">
        <v>3.25</v>
      </c>
    </row>
    <row r="1177" spans="1:8" ht="15.75" thickBot="1" x14ac:dyDescent="0.3">
      <c r="A1177" s="8" t="s">
        <v>1699</v>
      </c>
      <c r="B1177" s="5">
        <v>1176</v>
      </c>
      <c r="C1177" s="6" t="s">
        <v>1083</v>
      </c>
      <c r="D1177" s="8">
        <v>1</v>
      </c>
      <c r="E1177" s="8">
        <v>5</v>
      </c>
      <c r="F1177" s="8">
        <v>1</v>
      </c>
      <c r="G1177" s="8">
        <v>4</v>
      </c>
      <c r="H1177" s="8">
        <v>2.75</v>
      </c>
    </row>
    <row r="1178" spans="1:8" ht="15.75" thickBot="1" x14ac:dyDescent="0.3">
      <c r="A1178" s="8" t="s">
        <v>1700</v>
      </c>
      <c r="B1178" s="5">
        <v>1177</v>
      </c>
      <c r="C1178" s="6" t="s">
        <v>1085</v>
      </c>
      <c r="D1178" s="8">
        <v>5</v>
      </c>
      <c r="E1178" s="8">
        <v>1</v>
      </c>
      <c r="F1178" s="8">
        <v>1</v>
      </c>
      <c r="G1178" s="8">
        <v>5</v>
      </c>
      <c r="H1178" s="8">
        <v>3</v>
      </c>
    </row>
    <row r="1179" spans="1:8" ht="15.75" thickBot="1" x14ac:dyDescent="0.3">
      <c r="A1179" s="8" t="s">
        <v>1701</v>
      </c>
      <c r="B1179" s="5">
        <v>1178</v>
      </c>
      <c r="C1179" s="6" t="s">
        <v>1087</v>
      </c>
      <c r="D1179" s="8">
        <v>2</v>
      </c>
      <c r="E1179" s="8">
        <v>4</v>
      </c>
      <c r="F1179" s="8">
        <v>5</v>
      </c>
      <c r="G1179" s="8">
        <v>2</v>
      </c>
      <c r="H1179" s="8">
        <v>3.25</v>
      </c>
    </row>
    <row r="1180" spans="1:8" ht="15.75" thickBot="1" x14ac:dyDescent="0.3">
      <c r="A1180" s="8" t="s">
        <v>1702</v>
      </c>
      <c r="B1180" s="5">
        <v>1179</v>
      </c>
      <c r="C1180" s="6" t="s">
        <v>1089</v>
      </c>
      <c r="D1180" s="8">
        <v>5</v>
      </c>
      <c r="E1180" s="8">
        <v>3</v>
      </c>
      <c r="F1180" s="8">
        <v>4</v>
      </c>
      <c r="G1180" s="8">
        <v>5</v>
      </c>
      <c r="H1180" s="8">
        <v>4.25</v>
      </c>
    </row>
    <row r="1181" spans="1:8" ht="15.75" thickBot="1" x14ac:dyDescent="0.3">
      <c r="A1181" s="8" t="s">
        <v>1703</v>
      </c>
      <c r="B1181" s="5">
        <v>1181</v>
      </c>
      <c r="C1181" s="6" t="s">
        <v>1093</v>
      </c>
      <c r="D1181" s="8">
        <v>2</v>
      </c>
      <c r="E1181" s="8">
        <v>3</v>
      </c>
      <c r="F1181" s="8">
        <v>3</v>
      </c>
      <c r="G1181" s="8">
        <v>5</v>
      </c>
      <c r="H1181" s="8">
        <v>3.25</v>
      </c>
    </row>
    <row r="1182" spans="1:8" ht="15.75" thickBot="1" x14ac:dyDescent="0.3">
      <c r="A1182" s="8" t="s">
        <v>1704</v>
      </c>
      <c r="B1182" s="5">
        <v>1182</v>
      </c>
      <c r="C1182" s="6" t="s">
        <v>1095</v>
      </c>
      <c r="D1182" s="8">
        <v>3</v>
      </c>
      <c r="E1182" s="8">
        <v>4</v>
      </c>
      <c r="F1182" s="8">
        <v>3</v>
      </c>
      <c r="G1182" s="8">
        <v>3</v>
      </c>
      <c r="H1182" s="8">
        <v>3.25</v>
      </c>
    </row>
    <row r="1183" spans="1:8" ht="15.75" thickBot="1" x14ac:dyDescent="0.3">
      <c r="A1183" s="8" t="s">
        <v>1705</v>
      </c>
      <c r="B1183" s="5">
        <v>1183</v>
      </c>
      <c r="C1183" s="6" t="s">
        <v>1097</v>
      </c>
      <c r="D1183" s="8">
        <v>3</v>
      </c>
      <c r="E1183" s="8">
        <v>2</v>
      </c>
      <c r="F1183" s="8">
        <v>5</v>
      </c>
      <c r="G1183" s="8">
        <v>2</v>
      </c>
      <c r="H1183" s="8">
        <v>3</v>
      </c>
    </row>
    <row r="1184" spans="1:8" ht="15.75" thickBot="1" x14ac:dyDescent="0.3">
      <c r="A1184" s="8" t="s">
        <v>1706</v>
      </c>
      <c r="B1184" s="5">
        <v>1184</v>
      </c>
      <c r="C1184" s="6" t="s">
        <v>1099</v>
      </c>
      <c r="D1184" s="8">
        <v>4</v>
      </c>
      <c r="E1184" s="8">
        <v>4</v>
      </c>
      <c r="F1184" s="8">
        <v>3</v>
      </c>
      <c r="G1184" s="8">
        <v>3</v>
      </c>
      <c r="H1184" s="8">
        <v>3.5</v>
      </c>
    </row>
    <row r="1185" spans="1:8" ht="15.75" thickBot="1" x14ac:dyDescent="0.3">
      <c r="A1185" s="8" t="s">
        <v>1707</v>
      </c>
      <c r="B1185" s="5">
        <v>1185</v>
      </c>
      <c r="C1185" s="6" t="s">
        <v>1101</v>
      </c>
      <c r="D1185" s="8">
        <v>3</v>
      </c>
      <c r="E1185" s="8">
        <v>3</v>
      </c>
      <c r="F1185" s="8">
        <v>3</v>
      </c>
      <c r="G1185" s="8">
        <v>1</v>
      </c>
      <c r="H1185" s="8">
        <v>2.5</v>
      </c>
    </row>
    <row r="1186" spans="1:8" ht="15.75" thickBot="1" x14ac:dyDescent="0.3">
      <c r="A1186" s="8" t="s">
        <v>1708</v>
      </c>
      <c r="B1186" s="5">
        <v>1186</v>
      </c>
      <c r="C1186" s="6" t="s">
        <v>1103</v>
      </c>
      <c r="D1186" s="8">
        <v>4</v>
      </c>
      <c r="E1186" s="8">
        <v>4</v>
      </c>
      <c r="F1186" s="8">
        <v>1</v>
      </c>
      <c r="G1186" s="8">
        <v>1</v>
      </c>
      <c r="H1186" s="8">
        <v>2.5</v>
      </c>
    </row>
    <row r="1187" spans="1:8" ht="15.75" thickBot="1" x14ac:dyDescent="0.3">
      <c r="A1187" s="8" t="s">
        <v>1709</v>
      </c>
      <c r="B1187" s="5">
        <v>1187</v>
      </c>
      <c r="C1187" s="6" t="s">
        <v>1105</v>
      </c>
      <c r="D1187" s="8">
        <v>1</v>
      </c>
      <c r="E1187" s="8">
        <v>1</v>
      </c>
      <c r="F1187" s="8">
        <v>4</v>
      </c>
      <c r="G1187" s="8">
        <v>3</v>
      </c>
      <c r="H1187" s="8">
        <v>2.25</v>
      </c>
    </row>
    <row r="1188" spans="1:8" ht="15.75" thickBot="1" x14ac:dyDescent="0.3">
      <c r="A1188" s="8" t="s">
        <v>1710</v>
      </c>
      <c r="B1188" s="5">
        <v>1188</v>
      </c>
      <c r="C1188" s="6" t="s">
        <v>1107</v>
      </c>
      <c r="D1188" s="8">
        <v>2</v>
      </c>
      <c r="E1188" s="8">
        <v>5</v>
      </c>
      <c r="F1188" s="8">
        <v>5</v>
      </c>
      <c r="G1188" s="8">
        <v>5</v>
      </c>
      <c r="H1188" s="8">
        <v>4.25</v>
      </c>
    </row>
    <row r="1189" spans="1:8" ht="15.75" thickBot="1" x14ac:dyDescent="0.3">
      <c r="A1189" s="8" t="s">
        <v>1711</v>
      </c>
      <c r="B1189" s="5">
        <v>1189</v>
      </c>
      <c r="C1189" s="6" t="s">
        <v>1109</v>
      </c>
      <c r="D1189" s="8">
        <v>3</v>
      </c>
      <c r="E1189" s="8">
        <v>3</v>
      </c>
      <c r="F1189" s="8">
        <v>1</v>
      </c>
      <c r="G1189" s="8">
        <v>2</v>
      </c>
      <c r="H1189" s="8">
        <v>2.25</v>
      </c>
    </row>
    <row r="1190" spans="1:8" ht="15.75" thickBot="1" x14ac:dyDescent="0.3">
      <c r="A1190" s="8" t="s">
        <v>1712</v>
      </c>
      <c r="B1190" s="5">
        <v>1190</v>
      </c>
      <c r="C1190" s="6" t="s">
        <v>1111</v>
      </c>
      <c r="D1190" s="8">
        <v>2</v>
      </c>
      <c r="E1190" s="8">
        <v>3</v>
      </c>
      <c r="F1190" s="8">
        <v>3</v>
      </c>
      <c r="G1190" s="8">
        <v>2</v>
      </c>
      <c r="H1190" s="8">
        <v>2.5</v>
      </c>
    </row>
    <row r="1191" spans="1:8" ht="15.75" thickBot="1" x14ac:dyDescent="0.3">
      <c r="A1191" s="8" t="s">
        <v>1713</v>
      </c>
      <c r="B1191" s="5">
        <v>1191</v>
      </c>
      <c r="C1191" s="6" t="s">
        <v>1113</v>
      </c>
      <c r="D1191" s="8">
        <v>5</v>
      </c>
      <c r="E1191" s="8">
        <v>3</v>
      </c>
      <c r="F1191" s="8">
        <v>2</v>
      </c>
      <c r="G1191" s="8">
        <v>3</v>
      </c>
      <c r="H1191" s="8">
        <v>3.25</v>
      </c>
    </row>
    <row r="1192" spans="1:8" ht="15.75" thickBot="1" x14ac:dyDescent="0.3">
      <c r="A1192" s="8" t="s">
        <v>1714</v>
      </c>
      <c r="B1192" s="5">
        <v>1193</v>
      </c>
      <c r="C1192" s="6" t="s">
        <v>1117</v>
      </c>
      <c r="D1192" s="8">
        <v>2</v>
      </c>
      <c r="E1192" s="8">
        <v>2</v>
      </c>
      <c r="F1192" s="8">
        <v>3</v>
      </c>
      <c r="G1192" s="8">
        <v>2</v>
      </c>
      <c r="H1192" s="8">
        <v>2.25</v>
      </c>
    </row>
    <row r="1193" spans="1:8" ht="15.75" thickBot="1" x14ac:dyDescent="0.3">
      <c r="A1193" s="8" t="s">
        <v>1715</v>
      </c>
      <c r="B1193" s="5">
        <v>1194</v>
      </c>
      <c r="C1193" s="6" t="s">
        <v>1119</v>
      </c>
      <c r="D1193" s="8">
        <v>5</v>
      </c>
      <c r="E1193" s="8">
        <v>5</v>
      </c>
      <c r="F1193" s="8">
        <v>5</v>
      </c>
      <c r="G1193" s="8">
        <v>5</v>
      </c>
      <c r="H1193" s="8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0903A-415C-4DF2-AF29-B7F62C254F39}">
  <dimension ref="A1:G1193"/>
  <sheetViews>
    <sheetView workbookViewId="0">
      <selection activeCell="D1" sqref="D1:G1"/>
    </sheetView>
  </sheetViews>
  <sheetFormatPr defaultRowHeight="15" x14ac:dyDescent="0.25"/>
  <cols>
    <col min="1" max="2" width="5.85546875" bestFit="1" customWidth="1"/>
    <col min="3" max="3" width="17.7109375" bestFit="1" customWidth="1"/>
    <col min="4" max="4" width="16" bestFit="1" customWidth="1"/>
    <col min="5" max="5" width="17" bestFit="1" customWidth="1"/>
    <col min="6" max="6" width="12.42578125" bestFit="1" customWidth="1"/>
    <col min="7" max="7" width="20" bestFit="1" customWidth="1"/>
  </cols>
  <sheetData>
    <row r="1" spans="1:7" ht="19.5" thickBot="1" x14ac:dyDescent="0.35">
      <c r="A1" s="4" t="s">
        <v>2</v>
      </c>
      <c r="B1" s="2" t="s">
        <v>0</v>
      </c>
      <c r="C1" s="3" t="s">
        <v>1</v>
      </c>
      <c r="D1" s="4" t="s">
        <v>1720</v>
      </c>
      <c r="E1" s="4" t="s">
        <v>1721</v>
      </c>
      <c r="F1" s="4" t="s">
        <v>1722</v>
      </c>
      <c r="G1" s="4" t="s">
        <v>1723</v>
      </c>
    </row>
    <row r="2" spans="1:7" ht="15.75" thickBot="1" x14ac:dyDescent="0.3">
      <c r="A2" s="7" t="s">
        <v>9</v>
      </c>
      <c r="B2" s="5">
        <v>1</v>
      </c>
      <c r="C2" s="6" t="s">
        <v>8</v>
      </c>
      <c r="D2" s="8">
        <v>5</v>
      </c>
      <c r="E2" s="8" t="s">
        <v>1724</v>
      </c>
      <c r="F2" s="8" t="s">
        <v>1725</v>
      </c>
      <c r="G2" s="8" t="s">
        <v>1726</v>
      </c>
    </row>
    <row r="3" spans="1:7" ht="15.75" thickBot="1" x14ac:dyDescent="0.3">
      <c r="A3" s="7" t="s">
        <v>15</v>
      </c>
      <c r="B3" s="5">
        <v>2</v>
      </c>
      <c r="C3" s="6" t="s">
        <v>14</v>
      </c>
      <c r="D3" s="8">
        <v>4</v>
      </c>
      <c r="E3" s="8" t="s">
        <v>1727</v>
      </c>
      <c r="F3" s="8" t="s">
        <v>1728</v>
      </c>
      <c r="G3" s="8" t="s">
        <v>1729</v>
      </c>
    </row>
    <row r="4" spans="1:7" ht="15.75" thickBot="1" x14ac:dyDescent="0.3">
      <c r="A4" s="7" t="s">
        <v>20</v>
      </c>
      <c r="B4" s="5">
        <v>3</v>
      </c>
      <c r="C4" s="6" t="s">
        <v>19</v>
      </c>
      <c r="D4" s="8">
        <v>3.5</v>
      </c>
      <c r="E4" s="8" t="s">
        <v>1730</v>
      </c>
      <c r="F4" s="8" t="s">
        <v>1728</v>
      </c>
      <c r="G4" s="8" t="s">
        <v>1731</v>
      </c>
    </row>
    <row r="5" spans="1:7" ht="15.75" thickBot="1" x14ac:dyDescent="0.3">
      <c r="A5" s="7" t="s">
        <v>25</v>
      </c>
      <c r="B5" s="5">
        <v>4</v>
      </c>
      <c r="C5" s="6" t="s">
        <v>24</v>
      </c>
      <c r="D5" s="8">
        <v>3.25</v>
      </c>
      <c r="E5" s="8" t="s">
        <v>1730</v>
      </c>
      <c r="F5" s="8" t="s">
        <v>1728</v>
      </c>
      <c r="G5" s="8" t="s">
        <v>1731</v>
      </c>
    </row>
    <row r="6" spans="1:7" ht="15.75" thickBot="1" x14ac:dyDescent="0.3">
      <c r="A6" s="7" t="s">
        <v>30</v>
      </c>
      <c r="B6" s="5">
        <v>5</v>
      </c>
      <c r="C6" s="6" t="s">
        <v>29</v>
      </c>
      <c r="D6" s="8">
        <v>3.25</v>
      </c>
      <c r="E6" s="8" t="s">
        <v>1730</v>
      </c>
      <c r="F6" s="8" t="s">
        <v>1728</v>
      </c>
      <c r="G6" s="8" t="s">
        <v>1731</v>
      </c>
    </row>
    <row r="7" spans="1:7" ht="15.75" thickBot="1" x14ac:dyDescent="0.3">
      <c r="A7" s="7" t="s">
        <v>33</v>
      </c>
      <c r="B7" s="5">
        <v>6</v>
      </c>
      <c r="C7" s="6" t="s">
        <v>32</v>
      </c>
      <c r="D7" s="8">
        <v>3.75</v>
      </c>
      <c r="E7" s="8" t="s">
        <v>1730</v>
      </c>
      <c r="F7" s="8" t="s">
        <v>1728</v>
      </c>
      <c r="G7" s="8" t="s">
        <v>1731</v>
      </c>
    </row>
    <row r="8" spans="1:7" ht="15.75" thickBot="1" x14ac:dyDescent="0.3">
      <c r="A8" s="7" t="s">
        <v>37</v>
      </c>
      <c r="B8" s="5">
        <v>7</v>
      </c>
      <c r="C8" s="6" t="s">
        <v>36</v>
      </c>
      <c r="D8" s="8">
        <v>3</v>
      </c>
      <c r="E8" s="8" t="s">
        <v>1730</v>
      </c>
      <c r="F8" s="8" t="s">
        <v>1728</v>
      </c>
      <c r="G8" s="8" t="s">
        <v>1731</v>
      </c>
    </row>
    <row r="9" spans="1:7" ht="15.75" thickBot="1" x14ac:dyDescent="0.3">
      <c r="A9" s="7" t="s">
        <v>39</v>
      </c>
      <c r="B9" s="5">
        <v>8</v>
      </c>
      <c r="C9" s="6" t="s">
        <v>38</v>
      </c>
      <c r="D9" s="8">
        <v>3.5</v>
      </c>
      <c r="E9" s="8" t="s">
        <v>1730</v>
      </c>
      <c r="F9" s="8" t="s">
        <v>1728</v>
      </c>
      <c r="G9" s="8" t="s">
        <v>1731</v>
      </c>
    </row>
    <row r="10" spans="1:7" ht="15.75" thickBot="1" x14ac:dyDescent="0.3">
      <c r="A10" s="7" t="s">
        <v>42</v>
      </c>
      <c r="B10" s="5">
        <v>9</v>
      </c>
      <c r="C10" s="6" t="s">
        <v>41</v>
      </c>
      <c r="D10" s="8">
        <v>2.5</v>
      </c>
      <c r="E10" s="8" t="s">
        <v>1732</v>
      </c>
      <c r="F10" s="8" t="s">
        <v>1733</v>
      </c>
      <c r="G10" s="8" t="s">
        <v>1734</v>
      </c>
    </row>
    <row r="11" spans="1:7" ht="15.75" thickBot="1" x14ac:dyDescent="0.3">
      <c r="A11" s="7" t="s">
        <v>44</v>
      </c>
      <c r="B11" s="5">
        <v>10</v>
      </c>
      <c r="C11" s="6" t="s">
        <v>43</v>
      </c>
      <c r="D11" s="8">
        <v>3.75</v>
      </c>
      <c r="E11" s="8" t="s">
        <v>1730</v>
      </c>
      <c r="F11" s="8" t="s">
        <v>1728</v>
      </c>
      <c r="G11" s="8" t="s">
        <v>1731</v>
      </c>
    </row>
    <row r="12" spans="1:7" ht="15.75" thickBot="1" x14ac:dyDescent="0.3">
      <c r="A12" s="7" t="s">
        <v>47</v>
      </c>
      <c r="B12" s="5">
        <v>11</v>
      </c>
      <c r="C12" s="6" t="s">
        <v>46</v>
      </c>
      <c r="D12" s="8">
        <v>1.25</v>
      </c>
      <c r="E12" s="8" t="s">
        <v>1732</v>
      </c>
      <c r="F12" s="8" t="s">
        <v>1733</v>
      </c>
      <c r="G12" s="8" t="s">
        <v>1734</v>
      </c>
    </row>
    <row r="13" spans="1:7" ht="15.75" thickBot="1" x14ac:dyDescent="0.3">
      <c r="A13" s="7" t="s">
        <v>49</v>
      </c>
      <c r="B13" s="5">
        <v>12</v>
      </c>
      <c r="C13" s="6" t="s">
        <v>48</v>
      </c>
      <c r="D13" s="8">
        <v>3</v>
      </c>
      <c r="E13" s="8" t="s">
        <v>1730</v>
      </c>
      <c r="F13" s="8" t="s">
        <v>1728</v>
      </c>
      <c r="G13" s="8" t="s">
        <v>1731</v>
      </c>
    </row>
    <row r="14" spans="1:7" ht="15.75" thickBot="1" x14ac:dyDescent="0.3">
      <c r="A14" s="7" t="s">
        <v>51</v>
      </c>
      <c r="B14" s="5">
        <v>13</v>
      </c>
      <c r="C14" s="6" t="s">
        <v>50</v>
      </c>
      <c r="D14" s="8">
        <v>2.75</v>
      </c>
      <c r="E14" s="8" t="s">
        <v>1732</v>
      </c>
      <c r="F14" s="8" t="s">
        <v>1733</v>
      </c>
      <c r="G14" s="8" t="s">
        <v>1734</v>
      </c>
    </row>
    <row r="15" spans="1:7" ht="15.75" thickBot="1" x14ac:dyDescent="0.3">
      <c r="A15" s="7" t="s">
        <v>54</v>
      </c>
      <c r="B15" s="5">
        <v>14</v>
      </c>
      <c r="C15" s="6" t="s">
        <v>53</v>
      </c>
      <c r="D15" s="8">
        <v>3</v>
      </c>
      <c r="E15" s="8" t="s">
        <v>1730</v>
      </c>
      <c r="F15" s="8" t="s">
        <v>1728</v>
      </c>
      <c r="G15" s="8" t="s">
        <v>1731</v>
      </c>
    </row>
    <row r="16" spans="1:7" ht="15.75" thickBot="1" x14ac:dyDescent="0.3">
      <c r="A16" s="7" t="s">
        <v>58</v>
      </c>
      <c r="B16" s="5">
        <v>15</v>
      </c>
      <c r="C16" s="6" t="s">
        <v>57</v>
      </c>
      <c r="D16" s="8">
        <v>3.25</v>
      </c>
      <c r="E16" s="8" t="s">
        <v>1730</v>
      </c>
      <c r="F16" s="8" t="s">
        <v>1728</v>
      </c>
      <c r="G16" s="8" t="s">
        <v>1731</v>
      </c>
    </row>
    <row r="17" spans="1:7" ht="15.75" thickBot="1" x14ac:dyDescent="0.3">
      <c r="A17" s="7" t="s">
        <v>61</v>
      </c>
      <c r="B17" s="5">
        <v>16</v>
      </c>
      <c r="C17" s="6" t="s">
        <v>60</v>
      </c>
      <c r="D17" s="8">
        <v>4.75</v>
      </c>
      <c r="E17" s="8" t="s">
        <v>1727</v>
      </c>
      <c r="F17" s="8" t="s">
        <v>1728</v>
      </c>
      <c r="G17" s="8" t="s">
        <v>1729</v>
      </c>
    </row>
    <row r="18" spans="1:7" ht="15.75" thickBot="1" x14ac:dyDescent="0.3">
      <c r="A18" s="7" t="s">
        <v>65</v>
      </c>
      <c r="B18" s="5">
        <v>17</v>
      </c>
      <c r="C18" s="6" t="s">
        <v>64</v>
      </c>
      <c r="D18" s="8">
        <v>2.75</v>
      </c>
      <c r="E18" s="8" t="s">
        <v>1732</v>
      </c>
      <c r="F18" s="8" t="s">
        <v>1733</v>
      </c>
      <c r="G18" s="8" t="s">
        <v>1734</v>
      </c>
    </row>
    <row r="19" spans="1:7" ht="15.75" thickBot="1" x14ac:dyDescent="0.3">
      <c r="A19" s="7" t="s">
        <v>68</v>
      </c>
      <c r="B19" s="5">
        <v>18</v>
      </c>
      <c r="C19" s="6" t="s">
        <v>67</v>
      </c>
      <c r="D19" s="8">
        <v>4.75</v>
      </c>
      <c r="E19" s="8" t="s">
        <v>1727</v>
      </c>
      <c r="F19" s="8" t="s">
        <v>1728</v>
      </c>
      <c r="G19" s="8" t="s">
        <v>1729</v>
      </c>
    </row>
    <row r="20" spans="1:7" ht="15.75" thickBot="1" x14ac:dyDescent="0.3">
      <c r="A20" s="7" t="s">
        <v>70</v>
      </c>
      <c r="B20" s="5">
        <v>19</v>
      </c>
      <c r="C20" s="6" t="s">
        <v>69</v>
      </c>
      <c r="D20" s="8">
        <v>3</v>
      </c>
      <c r="E20" s="8" t="s">
        <v>1730</v>
      </c>
      <c r="F20" s="8" t="s">
        <v>1728</v>
      </c>
      <c r="G20" s="8" t="s">
        <v>1731</v>
      </c>
    </row>
    <row r="21" spans="1:7" ht="15.75" thickBot="1" x14ac:dyDescent="0.3">
      <c r="A21" s="7" t="s">
        <v>72</v>
      </c>
      <c r="B21" s="5">
        <v>20</v>
      </c>
      <c r="C21" s="6" t="s">
        <v>71</v>
      </c>
      <c r="D21" s="8">
        <v>3.25</v>
      </c>
      <c r="E21" s="8" t="s">
        <v>1730</v>
      </c>
      <c r="F21" s="8" t="s">
        <v>1728</v>
      </c>
      <c r="G21" s="8" t="s">
        <v>1731</v>
      </c>
    </row>
    <row r="22" spans="1:7" ht="15.75" thickBot="1" x14ac:dyDescent="0.3">
      <c r="A22" s="7" t="s">
        <v>74</v>
      </c>
      <c r="B22" s="5">
        <v>21</v>
      </c>
      <c r="C22" s="6" t="s">
        <v>73</v>
      </c>
      <c r="D22" s="8">
        <v>5</v>
      </c>
      <c r="E22" s="8" t="s">
        <v>1724</v>
      </c>
      <c r="F22" s="8" t="s">
        <v>1725</v>
      </c>
      <c r="G22" s="8" t="s">
        <v>1726</v>
      </c>
    </row>
    <row r="23" spans="1:7" ht="15.75" thickBot="1" x14ac:dyDescent="0.3">
      <c r="A23" s="7" t="s">
        <v>76</v>
      </c>
      <c r="B23" s="5">
        <v>22</v>
      </c>
      <c r="C23" s="6" t="s">
        <v>75</v>
      </c>
      <c r="D23" s="8">
        <v>3.75</v>
      </c>
      <c r="E23" s="8" t="s">
        <v>1730</v>
      </c>
      <c r="F23" s="8" t="s">
        <v>1728</v>
      </c>
      <c r="G23" s="8" t="s">
        <v>1731</v>
      </c>
    </row>
    <row r="24" spans="1:7" ht="15.75" thickBot="1" x14ac:dyDescent="0.3">
      <c r="A24" s="7" t="s">
        <v>78</v>
      </c>
      <c r="B24" s="5">
        <v>23</v>
      </c>
      <c r="C24" s="6" t="s">
        <v>77</v>
      </c>
      <c r="D24" s="8">
        <v>3.25</v>
      </c>
      <c r="E24" s="8" t="s">
        <v>1730</v>
      </c>
      <c r="F24" s="8" t="s">
        <v>1728</v>
      </c>
      <c r="G24" s="8" t="s">
        <v>1731</v>
      </c>
    </row>
    <row r="25" spans="1:7" ht="15.75" thickBot="1" x14ac:dyDescent="0.3">
      <c r="A25" s="7" t="s">
        <v>82</v>
      </c>
      <c r="B25" s="5">
        <v>24</v>
      </c>
      <c r="C25" s="6" t="s">
        <v>81</v>
      </c>
      <c r="D25" s="8">
        <v>2.5</v>
      </c>
      <c r="E25" s="8" t="s">
        <v>1732</v>
      </c>
      <c r="F25" s="8" t="s">
        <v>1733</v>
      </c>
      <c r="G25" s="8" t="s">
        <v>1734</v>
      </c>
    </row>
    <row r="26" spans="1:7" ht="15.75" thickBot="1" x14ac:dyDescent="0.3">
      <c r="A26" s="7" t="s">
        <v>84</v>
      </c>
      <c r="B26" s="5">
        <v>25</v>
      </c>
      <c r="C26" s="6" t="s">
        <v>83</v>
      </c>
      <c r="D26" s="8">
        <v>3.25</v>
      </c>
      <c r="E26" s="8" t="s">
        <v>1730</v>
      </c>
      <c r="F26" s="8" t="s">
        <v>1728</v>
      </c>
      <c r="G26" s="8" t="s">
        <v>1731</v>
      </c>
    </row>
    <row r="27" spans="1:7" ht="15.75" thickBot="1" x14ac:dyDescent="0.3">
      <c r="A27" s="7" t="s">
        <v>86</v>
      </c>
      <c r="B27" s="5">
        <v>26</v>
      </c>
      <c r="C27" s="6" t="s">
        <v>85</v>
      </c>
      <c r="D27" s="8">
        <v>3.25</v>
      </c>
      <c r="E27" s="8" t="s">
        <v>1730</v>
      </c>
      <c r="F27" s="8" t="s">
        <v>1728</v>
      </c>
      <c r="G27" s="8" t="s">
        <v>1731</v>
      </c>
    </row>
    <row r="28" spans="1:7" ht="15.75" thickBot="1" x14ac:dyDescent="0.3">
      <c r="A28" s="7" t="s">
        <v>88</v>
      </c>
      <c r="B28" s="5">
        <v>27</v>
      </c>
      <c r="C28" s="6" t="s">
        <v>87</v>
      </c>
      <c r="D28" s="8">
        <v>4</v>
      </c>
      <c r="E28" s="8" t="s">
        <v>1727</v>
      </c>
      <c r="F28" s="8" t="s">
        <v>1728</v>
      </c>
      <c r="G28" s="8" t="s">
        <v>1729</v>
      </c>
    </row>
    <row r="29" spans="1:7" ht="15.75" thickBot="1" x14ac:dyDescent="0.3">
      <c r="A29" s="7" t="s">
        <v>90</v>
      </c>
      <c r="B29" s="5">
        <v>28</v>
      </c>
      <c r="C29" s="6" t="s">
        <v>89</v>
      </c>
      <c r="D29" s="8">
        <v>4.75</v>
      </c>
      <c r="E29" s="8" t="s">
        <v>1727</v>
      </c>
      <c r="F29" s="8" t="s">
        <v>1728</v>
      </c>
      <c r="G29" s="8" t="s">
        <v>1729</v>
      </c>
    </row>
    <row r="30" spans="1:7" ht="15.75" thickBot="1" x14ac:dyDescent="0.3">
      <c r="A30" s="7" t="s">
        <v>93</v>
      </c>
      <c r="B30" s="5">
        <v>29</v>
      </c>
      <c r="C30" s="6" t="s">
        <v>92</v>
      </c>
      <c r="D30" s="8">
        <v>3</v>
      </c>
      <c r="E30" s="8" t="s">
        <v>1730</v>
      </c>
      <c r="F30" s="8" t="s">
        <v>1728</v>
      </c>
      <c r="G30" s="8" t="s">
        <v>1731</v>
      </c>
    </row>
    <row r="31" spans="1:7" ht="15.75" thickBot="1" x14ac:dyDescent="0.3">
      <c r="A31" s="7" t="s">
        <v>95</v>
      </c>
      <c r="B31" s="5">
        <v>30</v>
      </c>
      <c r="C31" s="6" t="s">
        <v>94</v>
      </c>
      <c r="D31" s="8">
        <v>2.75</v>
      </c>
      <c r="E31" s="8" t="s">
        <v>1732</v>
      </c>
      <c r="F31" s="8" t="s">
        <v>1733</v>
      </c>
      <c r="G31" s="8" t="s">
        <v>1734</v>
      </c>
    </row>
    <row r="32" spans="1:7" ht="15.75" thickBot="1" x14ac:dyDescent="0.3">
      <c r="A32" s="7" t="s">
        <v>100</v>
      </c>
      <c r="B32" s="5">
        <v>31</v>
      </c>
      <c r="C32" s="6" t="s">
        <v>99</v>
      </c>
      <c r="D32" s="8">
        <v>2.75</v>
      </c>
      <c r="E32" s="8" t="s">
        <v>1732</v>
      </c>
      <c r="F32" s="8" t="s">
        <v>1733</v>
      </c>
      <c r="G32" s="8" t="s">
        <v>1734</v>
      </c>
    </row>
    <row r="33" spans="1:7" ht="15.75" thickBot="1" x14ac:dyDescent="0.3">
      <c r="A33" s="7" t="s">
        <v>102</v>
      </c>
      <c r="B33" s="5">
        <v>32</v>
      </c>
      <c r="C33" s="6" t="s">
        <v>101</v>
      </c>
      <c r="D33" s="8">
        <v>3</v>
      </c>
      <c r="E33" s="8" t="s">
        <v>1730</v>
      </c>
      <c r="F33" s="8" t="s">
        <v>1728</v>
      </c>
      <c r="G33" s="8" t="s">
        <v>1731</v>
      </c>
    </row>
    <row r="34" spans="1:7" ht="15.75" thickBot="1" x14ac:dyDescent="0.3">
      <c r="A34" s="7" t="s">
        <v>104</v>
      </c>
      <c r="B34" s="5">
        <v>33</v>
      </c>
      <c r="C34" s="6" t="s">
        <v>103</v>
      </c>
      <c r="D34" s="8">
        <v>1.5</v>
      </c>
      <c r="E34" s="8" t="s">
        <v>1732</v>
      </c>
      <c r="F34" s="8" t="s">
        <v>1733</v>
      </c>
      <c r="G34" s="8" t="s">
        <v>1734</v>
      </c>
    </row>
    <row r="35" spans="1:7" ht="15.75" thickBot="1" x14ac:dyDescent="0.3">
      <c r="A35" s="7" t="s">
        <v>107</v>
      </c>
      <c r="B35" s="5">
        <v>34</v>
      </c>
      <c r="C35" s="6" t="s">
        <v>106</v>
      </c>
      <c r="D35" s="8">
        <v>2.75</v>
      </c>
      <c r="E35" s="8" t="s">
        <v>1732</v>
      </c>
      <c r="F35" s="8" t="s">
        <v>1733</v>
      </c>
      <c r="G35" s="8" t="s">
        <v>1734</v>
      </c>
    </row>
    <row r="36" spans="1:7" ht="15.75" thickBot="1" x14ac:dyDescent="0.3">
      <c r="A36" s="7" t="s">
        <v>108</v>
      </c>
      <c r="B36" s="5">
        <v>35</v>
      </c>
      <c r="C36" s="6" t="s">
        <v>64</v>
      </c>
      <c r="D36" s="8">
        <v>3</v>
      </c>
      <c r="E36" s="8" t="s">
        <v>1730</v>
      </c>
      <c r="F36" s="8" t="s">
        <v>1728</v>
      </c>
      <c r="G36" s="8" t="s">
        <v>1731</v>
      </c>
    </row>
    <row r="37" spans="1:7" ht="15.75" thickBot="1" x14ac:dyDescent="0.3">
      <c r="A37" s="7" t="s">
        <v>111</v>
      </c>
      <c r="B37" s="5">
        <v>36</v>
      </c>
      <c r="C37" s="6" t="s">
        <v>110</v>
      </c>
      <c r="D37" s="8">
        <v>2.75</v>
      </c>
      <c r="E37" s="8" t="s">
        <v>1732</v>
      </c>
      <c r="F37" s="8" t="s">
        <v>1733</v>
      </c>
      <c r="G37" s="8" t="s">
        <v>1734</v>
      </c>
    </row>
    <row r="38" spans="1:7" ht="15.75" thickBot="1" x14ac:dyDescent="0.3">
      <c r="A38" s="7" t="s">
        <v>113</v>
      </c>
      <c r="B38" s="5">
        <v>37</v>
      </c>
      <c r="C38" s="6" t="s">
        <v>112</v>
      </c>
      <c r="D38" s="8">
        <v>3.25</v>
      </c>
      <c r="E38" s="8" t="s">
        <v>1730</v>
      </c>
      <c r="F38" s="8" t="s">
        <v>1728</v>
      </c>
      <c r="G38" s="8" t="s">
        <v>1731</v>
      </c>
    </row>
    <row r="39" spans="1:7" ht="15.75" thickBot="1" x14ac:dyDescent="0.3">
      <c r="A39" s="7" t="s">
        <v>115</v>
      </c>
      <c r="B39" s="5">
        <v>38</v>
      </c>
      <c r="C39" s="6" t="s">
        <v>114</v>
      </c>
      <c r="D39" s="8">
        <v>2</v>
      </c>
      <c r="E39" s="8" t="s">
        <v>1732</v>
      </c>
      <c r="F39" s="8" t="s">
        <v>1733</v>
      </c>
      <c r="G39" s="8" t="s">
        <v>1734</v>
      </c>
    </row>
    <row r="40" spans="1:7" ht="15.75" thickBot="1" x14ac:dyDescent="0.3">
      <c r="A40" s="7" t="s">
        <v>117</v>
      </c>
      <c r="B40" s="5">
        <v>39</v>
      </c>
      <c r="C40" s="6" t="s">
        <v>116</v>
      </c>
      <c r="D40" s="8">
        <v>3.5</v>
      </c>
      <c r="E40" s="8" t="s">
        <v>1730</v>
      </c>
      <c r="F40" s="8" t="s">
        <v>1728</v>
      </c>
      <c r="G40" s="8" t="s">
        <v>1731</v>
      </c>
    </row>
    <row r="41" spans="1:7" ht="15.75" thickBot="1" x14ac:dyDescent="0.3">
      <c r="A41" s="7" t="s">
        <v>120</v>
      </c>
      <c r="B41" s="5">
        <v>40</v>
      </c>
      <c r="C41" s="6" t="s">
        <v>119</v>
      </c>
      <c r="D41" s="8">
        <v>2.75</v>
      </c>
      <c r="E41" s="8" t="s">
        <v>1732</v>
      </c>
      <c r="F41" s="8" t="s">
        <v>1733</v>
      </c>
      <c r="G41" s="8" t="s">
        <v>1734</v>
      </c>
    </row>
    <row r="42" spans="1:7" ht="15.75" thickBot="1" x14ac:dyDescent="0.3">
      <c r="A42" s="7" t="s">
        <v>123</v>
      </c>
      <c r="B42" s="5">
        <v>41</v>
      </c>
      <c r="C42" s="6" t="s">
        <v>122</v>
      </c>
      <c r="D42" s="8">
        <v>3.75</v>
      </c>
      <c r="E42" s="8" t="s">
        <v>1730</v>
      </c>
      <c r="F42" s="8" t="s">
        <v>1728</v>
      </c>
      <c r="G42" s="8" t="s">
        <v>1731</v>
      </c>
    </row>
    <row r="43" spans="1:7" ht="15.75" thickBot="1" x14ac:dyDescent="0.3">
      <c r="A43" s="7" t="s">
        <v>125</v>
      </c>
      <c r="B43" s="5">
        <v>42</v>
      </c>
      <c r="C43" s="6" t="s">
        <v>124</v>
      </c>
      <c r="D43" s="8">
        <v>3.5</v>
      </c>
      <c r="E43" s="8" t="s">
        <v>1730</v>
      </c>
      <c r="F43" s="8" t="s">
        <v>1728</v>
      </c>
      <c r="G43" s="8" t="s">
        <v>1731</v>
      </c>
    </row>
    <row r="44" spans="1:7" ht="15.75" thickBot="1" x14ac:dyDescent="0.3">
      <c r="A44" s="7" t="s">
        <v>128</v>
      </c>
      <c r="B44" s="5">
        <v>43</v>
      </c>
      <c r="C44" s="6" t="s">
        <v>127</v>
      </c>
      <c r="D44" s="8">
        <v>3</v>
      </c>
      <c r="E44" s="8" t="s">
        <v>1730</v>
      </c>
      <c r="F44" s="8" t="s">
        <v>1728</v>
      </c>
      <c r="G44" s="8" t="s">
        <v>1731</v>
      </c>
    </row>
    <row r="45" spans="1:7" ht="15.75" thickBot="1" x14ac:dyDescent="0.3">
      <c r="A45" s="7" t="s">
        <v>130</v>
      </c>
      <c r="B45" s="5">
        <v>44</v>
      </c>
      <c r="C45" s="6" t="s">
        <v>129</v>
      </c>
      <c r="D45" s="8">
        <v>2.25</v>
      </c>
      <c r="E45" s="8" t="s">
        <v>1732</v>
      </c>
      <c r="F45" s="8" t="s">
        <v>1733</v>
      </c>
      <c r="G45" s="8" t="s">
        <v>1734</v>
      </c>
    </row>
    <row r="46" spans="1:7" ht="15.75" thickBot="1" x14ac:dyDescent="0.3">
      <c r="A46" s="7" t="s">
        <v>134</v>
      </c>
      <c r="B46" s="5">
        <v>45</v>
      </c>
      <c r="C46" s="6" t="s">
        <v>133</v>
      </c>
      <c r="D46" s="8">
        <v>2.25</v>
      </c>
      <c r="E46" s="8" t="s">
        <v>1732</v>
      </c>
      <c r="F46" s="8" t="s">
        <v>1733</v>
      </c>
      <c r="G46" s="8" t="s">
        <v>1734</v>
      </c>
    </row>
    <row r="47" spans="1:7" ht="15.75" thickBot="1" x14ac:dyDescent="0.3">
      <c r="A47" s="7" t="s">
        <v>136</v>
      </c>
      <c r="B47" s="5">
        <v>46</v>
      </c>
      <c r="C47" s="6" t="s">
        <v>135</v>
      </c>
      <c r="D47" s="8">
        <v>5</v>
      </c>
      <c r="E47" s="8" t="s">
        <v>1724</v>
      </c>
      <c r="F47" s="8" t="s">
        <v>1725</v>
      </c>
      <c r="G47" s="8" t="s">
        <v>1726</v>
      </c>
    </row>
    <row r="48" spans="1:7" ht="15.75" thickBot="1" x14ac:dyDescent="0.3">
      <c r="A48" s="7" t="s">
        <v>138</v>
      </c>
      <c r="B48" s="5">
        <v>47</v>
      </c>
      <c r="C48" s="6" t="s">
        <v>137</v>
      </c>
      <c r="D48" s="8">
        <v>4.25</v>
      </c>
      <c r="E48" s="8" t="s">
        <v>1727</v>
      </c>
      <c r="F48" s="8" t="s">
        <v>1728</v>
      </c>
      <c r="G48" s="8" t="s">
        <v>1729</v>
      </c>
    </row>
    <row r="49" spans="1:7" ht="15.75" thickBot="1" x14ac:dyDescent="0.3">
      <c r="A49" s="7" t="s">
        <v>140</v>
      </c>
      <c r="B49" s="5">
        <v>48</v>
      </c>
      <c r="C49" s="6" t="s">
        <v>139</v>
      </c>
      <c r="D49" s="8">
        <v>2.75</v>
      </c>
      <c r="E49" s="8" t="s">
        <v>1732</v>
      </c>
      <c r="F49" s="8" t="s">
        <v>1733</v>
      </c>
      <c r="G49" s="8" t="s">
        <v>1734</v>
      </c>
    </row>
    <row r="50" spans="1:7" ht="15.75" thickBot="1" x14ac:dyDescent="0.3">
      <c r="A50" s="7" t="s">
        <v>142</v>
      </c>
      <c r="B50" s="5">
        <v>49</v>
      </c>
      <c r="C50" s="6" t="s">
        <v>141</v>
      </c>
      <c r="D50" s="8">
        <v>3.25</v>
      </c>
      <c r="E50" s="8" t="s">
        <v>1730</v>
      </c>
      <c r="F50" s="8" t="s">
        <v>1728</v>
      </c>
      <c r="G50" s="8" t="s">
        <v>1731</v>
      </c>
    </row>
    <row r="51" spans="1:7" ht="15.75" thickBot="1" x14ac:dyDescent="0.3">
      <c r="A51" s="7" t="s">
        <v>144</v>
      </c>
      <c r="B51" s="5">
        <v>50</v>
      </c>
      <c r="C51" s="6" t="s">
        <v>143</v>
      </c>
      <c r="D51" s="8">
        <v>3.5</v>
      </c>
      <c r="E51" s="8" t="s">
        <v>1730</v>
      </c>
      <c r="F51" s="8" t="s">
        <v>1728</v>
      </c>
      <c r="G51" s="8" t="s">
        <v>1731</v>
      </c>
    </row>
    <row r="52" spans="1:7" ht="15.75" thickBot="1" x14ac:dyDescent="0.3">
      <c r="A52" s="7" t="s">
        <v>146</v>
      </c>
      <c r="B52" s="5">
        <v>51</v>
      </c>
      <c r="C52" s="6" t="s">
        <v>145</v>
      </c>
      <c r="D52" s="8">
        <v>3.25</v>
      </c>
      <c r="E52" s="8" t="s">
        <v>1730</v>
      </c>
      <c r="F52" s="8" t="s">
        <v>1728</v>
      </c>
      <c r="G52" s="8" t="s">
        <v>1731</v>
      </c>
    </row>
    <row r="53" spans="1:7" ht="15.75" thickBot="1" x14ac:dyDescent="0.3">
      <c r="A53" s="7" t="s">
        <v>148</v>
      </c>
      <c r="B53" s="5">
        <v>52</v>
      </c>
      <c r="C53" s="6" t="s">
        <v>147</v>
      </c>
      <c r="D53" s="8">
        <v>3.5</v>
      </c>
      <c r="E53" s="8" t="s">
        <v>1730</v>
      </c>
      <c r="F53" s="8" t="s">
        <v>1728</v>
      </c>
      <c r="G53" s="8" t="s">
        <v>1731</v>
      </c>
    </row>
    <row r="54" spans="1:7" ht="15.75" thickBot="1" x14ac:dyDescent="0.3">
      <c r="A54" s="7" t="s">
        <v>150</v>
      </c>
      <c r="B54" s="5">
        <v>53</v>
      </c>
      <c r="C54" s="6" t="s">
        <v>149</v>
      </c>
      <c r="D54" s="8">
        <v>3.25</v>
      </c>
      <c r="E54" s="8" t="s">
        <v>1730</v>
      </c>
      <c r="F54" s="8" t="s">
        <v>1728</v>
      </c>
      <c r="G54" s="8" t="s">
        <v>1731</v>
      </c>
    </row>
    <row r="55" spans="1:7" ht="15.75" thickBot="1" x14ac:dyDescent="0.3">
      <c r="A55" s="7" t="s">
        <v>152</v>
      </c>
      <c r="B55" s="5">
        <v>54</v>
      </c>
      <c r="C55" s="6" t="s">
        <v>151</v>
      </c>
      <c r="D55" s="8">
        <v>3.5</v>
      </c>
      <c r="E55" s="8" t="s">
        <v>1730</v>
      </c>
      <c r="F55" s="8" t="s">
        <v>1728</v>
      </c>
      <c r="G55" s="8" t="s">
        <v>1731</v>
      </c>
    </row>
    <row r="56" spans="1:7" ht="15.75" thickBot="1" x14ac:dyDescent="0.3">
      <c r="A56" s="7" t="s">
        <v>154</v>
      </c>
      <c r="B56" s="5">
        <v>55</v>
      </c>
      <c r="C56" s="6" t="s">
        <v>153</v>
      </c>
      <c r="D56" s="8">
        <v>2.5</v>
      </c>
      <c r="E56" s="8" t="s">
        <v>1732</v>
      </c>
      <c r="F56" s="8" t="s">
        <v>1733</v>
      </c>
      <c r="G56" s="8" t="s">
        <v>1734</v>
      </c>
    </row>
    <row r="57" spans="1:7" ht="15.75" thickBot="1" x14ac:dyDescent="0.3">
      <c r="A57" s="7" t="s">
        <v>156</v>
      </c>
      <c r="B57" s="5">
        <v>56</v>
      </c>
      <c r="C57" s="6" t="s">
        <v>155</v>
      </c>
      <c r="D57" s="8">
        <v>4.5</v>
      </c>
      <c r="E57" s="8" t="s">
        <v>1727</v>
      </c>
      <c r="F57" s="8" t="s">
        <v>1728</v>
      </c>
      <c r="G57" s="8" t="s">
        <v>1729</v>
      </c>
    </row>
    <row r="58" spans="1:7" ht="15.75" thickBot="1" x14ac:dyDescent="0.3">
      <c r="A58" s="7" t="s">
        <v>158</v>
      </c>
      <c r="B58" s="5">
        <v>57</v>
      </c>
      <c r="C58" s="6" t="s">
        <v>157</v>
      </c>
      <c r="D58" s="8">
        <v>1.25</v>
      </c>
      <c r="E58" s="8" t="s">
        <v>1732</v>
      </c>
      <c r="F58" s="8" t="s">
        <v>1733</v>
      </c>
      <c r="G58" s="8" t="s">
        <v>1734</v>
      </c>
    </row>
    <row r="59" spans="1:7" ht="15.75" thickBot="1" x14ac:dyDescent="0.3">
      <c r="A59" s="7" t="s">
        <v>160</v>
      </c>
      <c r="B59" s="5">
        <v>58</v>
      </c>
      <c r="C59" s="6" t="s">
        <v>159</v>
      </c>
      <c r="D59" s="8">
        <v>1.75</v>
      </c>
      <c r="E59" s="8" t="s">
        <v>1732</v>
      </c>
      <c r="F59" s="8" t="s">
        <v>1733</v>
      </c>
      <c r="G59" s="8" t="s">
        <v>1734</v>
      </c>
    </row>
    <row r="60" spans="1:7" ht="15.75" thickBot="1" x14ac:dyDescent="0.3">
      <c r="A60" s="7" t="s">
        <v>163</v>
      </c>
      <c r="B60" s="5">
        <v>59</v>
      </c>
      <c r="C60" s="6" t="s">
        <v>162</v>
      </c>
      <c r="D60" s="8">
        <v>3.5</v>
      </c>
      <c r="E60" s="8" t="s">
        <v>1730</v>
      </c>
      <c r="F60" s="8" t="s">
        <v>1728</v>
      </c>
      <c r="G60" s="8" t="s">
        <v>1731</v>
      </c>
    </row>
    <row r="61" spans="1:7" ht="15.75" thickBot="1" x14ac:dyDescent="0.3">
      <c r="A61" s="7" t="s">
        <v>165</v>
      </c>
      <c r="B61" s="5">
        <v>60</v>
      </c>
      <c r="C61" s="6" t="s">
        <v>164</v>
      </c>
      <c r="D61" s="8">
        <v>3</v>
      </c>
      <c r="E61" s="8" t="s">
        <v>1730</v>
      </c>
      <c r="F61" s="8" t="s">
        <v>1728</v>
      </c>
      <c r="G61" s="8" t="s">
        <v>1731</v>
      </c>
    </row>
    <row r="62" spans="1:7" ht="15.75" thickBot="1" x14ac:dyDescent="0.3">
      <c r="A62" s="7" t="s">
        <v>167</v>
      </c>
      <c r="B62" s="5">
        <v>61</v>
      </c>
      <c r="C62" s="6" t="s">
        <v>166</v>
      </c>
      <c r="D62" s="8">
        <v>3.75</v>
      </c>
      <c r="E62" s="8" t="s">
        <v>1730</v>
      </c>
      <c r="F62" s="8" t="s">
        <v>1728</v>
      </c>
      <c r="G62" s="8" t="s">
        <v>1731</v>
      </c>
    </row>
    <row r="63" spans="1:7" ht="15.75" thickBot="1" x14ac:dyDescent="0.3">
      <c r="A63" s="7" t="s">
        <v>169</v>
      </c>
      <c r="B63" s="5">
        <v>62</v>
      </c>
      <c r="C63" s="6" t="s">
        <v>168</v>
      </c>
      <c r="D63" s="8">
        <v>1</v>
      </c>
      <c r="E63" s="8" t="s">
        <v>1732</v>
      </c>
      <c r="F63" s="8" t="s">
        <v>1733</v>
      </c>
      <c r="G63" s="8" t="s">
        <v>1735</v>
      </c>
    </row>
    <row r="64" spans="1:7" ht="15.75" thickBot="1" x14ac:dyDescent="0.3">
      <c r="A64" s="7" t="s">
        <v>171</v>
      </c>
      <c r="B64" s="5">
        <v>63</v>
      </c>
      <c r="C64" s="6" t="s">
        <v>170</v>
      </c>
      <c r="D64" s="8">
        <v>4.25</v>
      </c>
      <c r="E64" s="8" t="s">
        <v>1727</v>
      </c>
      <c r="F64" s="8" t="s">
        <v>1728</v>
      </c>
      <c r="G64" s="8" t="s">
        <v>1729</v>
      </c>
    </row>
    <row r="65" spans="1:7" ht="15.75" thickBot="1" x14ac:dyDescent="0.3">
      <c r="A65" s="7" t="s">
        <v>173</v>
      </c>
      <c r="B65" s="5">
        <v>64</v>
      </c>
      <c r="C65" s="6" t="s">
        <v>172</v>
      </c>
      <c r="D65" s="8">
        <v>2.75</v>
      </c>
      <c r="E65" s="8" t="s">
        <v>1732</v>
      </c>
      <c r="F65" s="8" t="s">
        <v>1733</v>
      </c>
      <c r="G65" s="8" t="s">
        <v>1734</v>
      </c>
    </row>
    <row r="66" spans="1:7" ht="15.75" thickBot="1" x14ac:dyDescent="0.3">
      <c r="A66" s="7" t="s">
        <v>175</v>
      </c>
      <c r="B66" s="5">
        <v>65</v>
      </c>
      <c r="C66" s="6" t="s">
        <v>174</v>
      </c>
      <c r="D66" s="8">
        <v>2</v>
      </c>
      <c r="E66" s="8" t="s">
        <v>1732</v>
      </c>
      <c r="F66" s="8" t="s">
        <v>1733</v>
      </c>
      <c r="G66" s="8" t="s">
        <v>1734</v>
      </c>
    </row>
    <row r="67" spans="1:7" ht="15.75" thickBot="1" x14ac:dyDescent="0.3">
      <c r="A67" s="7" t="s">
        <v>177</v>
      </c>
      <c r="B67" s="5">
        <v>66</v>
      </c>
      <c r="C67" s="6" t="s">
        <v>176</v>
      </c>
      <c r="D67" s="8">
        <v>5</v>
      </c>
      <c r="E67" s="8" t="s">
        <v>1724</v>
      </c>
      <c r="F67" s="8" t="s">
        <v>1725</v>
      </c>
      <c r="G67" s="8" t="s">
        <v>1726</v>
      </c>
    </row>
    <row r="68" spans="1:7" ht="15.75" thickBot="1" x14ac:dyDescent="0.3">
      <c r="A68" s="7" t="s">
        <v>179</v>
      </c>
      <c r="B68" s="5">
        <v>67</v>
      </c>
      <c r="C68" s="6" t="s">
        <v>178</v>
      </c>
      <c r="D68" s="8">
        <v>4.25</v>
      </c>
      <c r="E68" s="8" t="s">
        <v>1727</v>
      </c>
      <c r="F68" s="8" t="s">
        <v>1728</v>
      </c>
      <c r="G68" s="8" t="s">
        <v>1729</v>
      </c>
    </row>
    <row r="69" spans="1:7" ht="15.75" thickBot="1" x14ac:dyDescent="0.3">
      <c r="A69" s="7" t="s">
        <v>181</v>
      </c>
      <c r="B69" s="5">
        <v>68</v>
      </c>
      <c r="C69" s="6" t="s">
        <v>180</v>
      </c>
      <c r="D69" s="8">
        <v>3.75</v>
      </c>
      <c r="E69" s="8" t="s">
        <v>1730</v>
      </c>
      <c r="F69" s="8" t="s">
        <v>1728</v>
      </c>
      <c r="G69" s="8" t="s">
        <v>1731</v>
      </c>
    </row>
    <row r="70" spans="1:7" ht="15.75" thickBot="1" x14ac:dyDescent="0.3">
      <c r="A70" s="7" t="s">
        <v>183</v>
      </c>
      <c r="B70" s="5">
        <v>69</v>
      </c>
      <c r="C70" s="6" t="s">
        <v>182</v>
      </c>
      <c r="D70" s="8">
        <v>3</v>
      </c>
      <c r="E70" s="8" t="s">
        <v>1730</v>
      </c>
      <c r="F70" s="8" t="s">
        <v>1728</v>
      </c>
      <c r="G70" s="8" t="s">
        <v>1731</v>
      </c>
    </row>
    <row r="71" spans="1:7" ht="15.75" thickBot="1" x14ac:dyDescent="0.3">
      <c r="A71" s="7" t="s">
        <v>185</v>
      </c>
      <c r="B71" s="5">
        <v>70</v>
      </c>
      <c r="C71" s="6" t="s">
        <v>184</v>
      </c>
      <c r="D71" s="8">
        <v>3</v>
      </c>
      <c r="E71" s="8" t="s">
        <v>1730</v>
      </c>
      <c r="F71" s="8" t="s">
        <v>1728</v>
      </c>
      <c r="G71" s="8" t="s">
        <v>1731</v>
      </c>
    </row>
    <row r="72" spans="1:7" ht="15.75" thickBot="1" x14ac:dyDescent="0.3">
      <c r="A72" s="7" t="s">
        <v>187</v>
      </c>
      <c r="B72" s="5">
        <v>71</v>
      </c>
      <c r="C72" s="6" t="s">
        <v>186</v>
      </c>
      <c r="D72" s="8">
        <v>2</v>
      </c>
      <c r="E72" s="8" t="s">
        <v>1732</v>
      </c>
      <c r="F72" s="8" t="s">
        <v>1733</v>
      </c>
      <c r="G72" s="8" t="s">
        <v>1734</v>
      </c>
    </row>
    <row r="73" spans="1:7" ht="15.75" thickBot="1" x14ac:dyDescent="0.3">
      <c r="A73" s="7" t="s">
        <v>189</v>
      </c>
      <c r="B73" s="5">
        <v>72</v>
      </c>
      <c r="C73" s="6" t="s">
        <v>188</v>
      </c>
      <c r="D73" s="8">
        <v>3</v>
      </c>
      <c r="E73" s="8" t="s">
        <v>1730</v>
      </c>
      <c r="F73" s="8" t="s">
        <v>1728</v>
      </c>
      <c r="G73" s="8" t="s">
        <v>1731</v>
      </c>
    </row>
    <row r="74" spans="1:7" ht="15.75" thickBot="1" x14ac:dyDescent="0.3">
      <c r="A74" s="7" t="s">
        <v>191</v>
      </c>
      <c r="B74" s="5">
        <v>73</v>
      </c>
      <c r="C74" s="6" t="s">
        <v>190</v>
      </c>
      <c r="D74" s="8">
        <v>3.25</v>
      </c>
      <c r="E74" s="8" t="s">
        <v>1730</v>
      </c>
      <c r="F74" s="8" t="s">
        <v>1728</v>
      </c>
      <c r="G74" s="8" t="s">
        <v>1731</v>
      </c>
    </row>
    <row r="75" spans="1:7" ht="15.75" thickBot="1" x14ac:dyDescent="0.3">
      <c r="A75" s="7" t="s">
        <v>193</v>
      </c>
      <c r="B75" s="5">
        <v>74</v>
      </c>
      <c r="C75" s="6" t="s">
        <v>192</v>
      </c>
      <c r="D75" s="8">
        <v>3.25</v>
      </c>
      <c r="E75" s="8" t="s">
        <v>1730</v>
      </c>
      <c r="F75" s="8" t="s">
        <v>1728</v>
      </c>
      <c r="G75" s="8" t="s">
        <v>1731</v>
      </c>
    </row>
    <row r="76" spans="1:7" ht="15.75" thickBot="1" x14ac:dyDescent="0.3">
      <c r="A76" s="7" t="s">
        <v>195</v>
      </c>
      <c r="B76" s="5">
        <v>75</v>
      </c>
      <c r="C76" s="6" t="s">
        <v>194</v>
      </c>
      <c r="D76" s="8">
        <v>1.75</v>
      </c>
      <c r="E76" s="8" t="s">
        <v>1732</v>
      </c>
      <c r="F76" s="8" t="s">
        <v>1733</v>
      </c>
      <c r="G76" s="8" t="s">
        <v>1734</v>
      </c>
    </row>
    <row r="77" spans="1:7" ht="15.75" thickBot="1" x14ac:dyDescent="0.3">
      <c r="A77" s="7" t="s">
        <v>197</v>
      </c>
      <c r="B77" s="5">
        <v>76</v>
      </c>
      <c r="C77" s="6" t="s">
        <v>196</v>
      </c>
      <c r="D77" s="8">
        <v>2.25</v>
      </c>
      <c r="E77" s="8" t="s">
        <v>1732</v>
      </c>
      <c r="F77" s="8" t="s">
        <v>1733</v>
      </c>
      <c r="G77" s="8" t="s">
        <v>1734</v>
      </c>
    </row>
    <row r="78" spans="1:7" ht="15.75" thickBot="1" x14ac:dyDescent="0.3">
      <c r="A78" s="7" t="s">
        <v>199</v>
      </c>
      <c r="B78" s="5">
        <v>77</v>
      </c>
      <c r="C78" s="6" t="s">
        <v>198</v>
      </c>
      <c r="D78" s="8">
        <v>1.25</v>
      </c>
      <c r="E78" s="8" t="s">
        <v>1732</v>
      </c>
      <c r="F78" s="8" t="s">
        <v>1733</v>
      </c>
      <c r="G78" s="8" t="s">
        <v>1734</v>
      </c>
    </row>
    <row r="79" spans="1:7" ht="15.75" thickBot="1" x14ac:dyDescent="0.3">
      <c r="A79" s="7" t="s">
        <v>201</v>
      </c>
      <c r="B79" s="5">
        <v>78</v>
      </c>
      <c r="C79" s="6" t="s">
        <v>200</v>
      </c>
      <c r="D79" s="8">
        <v>2.75</v>
      </c>
      <c r="E79" s="8" t="s">
        <v>1732</v>
      </c>
      <c r="F79" s="8" t="s">
        <v>1733</v>
      </c>
      <c r="G79" s="8" t="s">
        <v>1734</v>
      </c>
    </row>
    <row r="80" spans="1:7" ht="15.75" thickBot="1" x14ac:dyDescent="0.3">
      <c r="A80" s="7" t="s">
        <v>203</v>
      </c>
      <c r="B80" s="5">
        <v>79</v>
      </c>
      <c r="C80" s="6" t="s">
        <v>202</v>
      </c>
      <c r="D80" s="8">
        <v>2.25</v>
      </c>
      <c r="E80" s="8" t="s">
        <v>1732</v>
      </c>
      <c r="F80" s="8" t="s">
        <v>1733</v>
      </c>
      <c r="G80" s="8" t="s">
        <v>1734</v>
      </c>
    </row>
    <row r="81" spans="1:7" ht="15.75" thickBot="1" x14ac:dyDescent="0.3">
      <c r="A81" s="7" t="s">
        <v>205</v>
      </c>
      <c r="B81" s="5">
        <v>80</v>
      </c>
      <c r="C81" s="6" t="s">
        <v>204</v>
      </c>
      <c r="D81" s="8">
        <v>3</v>
      </c>
      <c r="E81" s="8" t="s">
        <v>1730</v>
      </c>
      <c r="F81" s="8" t="s">
        <v>1728</v>
      </c>
      <c r="G81" s="8" t="s">
        <v>1731</v>
      </c>
    </row>
    <row r="82" spans="1:7" ht="15.75" thickBot="1" x14ac:dyDescent="0.3">
      <c r="A82" s="7" t="s">
        <v>207</v>
      </c>
      <c r="B82" s="5">
        <v>81</v>
      </c>
      <c r="C82" s="6" t="s">
        <v>206</v>
      </c>
      <c r="D82" s="8">
        <v>3</v>
      </c>
      <c r="E82" s="8" t="s">
        <v>1730</v>
      </c>
      <c r="F82" s="8" t="s">
        <v>1728</v>
      </c>
      <c r="G82" s="8" t="s">
        <v>1731</v>
      </c>
    </row>
    <row r="83" spans="1:7" ht="15.75" thickBot="1" x14ac:dyDescent="0.3">
      <c r="A83" s="7" t="s">
        <v>209</v>
      </c>
      <c r="B83" s="5">
        <v>82</v>
      </c>
      <c r="C83" s="6" t="s">
        <v>208</v>
      </c>
      <c r="D83" s="8">
        <v>2.25</v>
      </c>
      <c r="E83" s="8" t="s">
        <v>1732</v>
      </c>
      <c r="F83" s="8" t="s">
        <v>1733</v>
      </c>
      <c r="G83" s="8" t="s">
        <v>1734</v>
      </c>
    </row>
    <row r="84" spans="1:7" ht="15.75" thickBot="1" x14ac:dyDescent="0.3">
      <c r="A84" s="7" t="s">
        <v>211</v>
      </c>
      <c r="B84" s="5">
        <v>83</v>
      </c>
      <c r="C84" s="6" t="s">
        <v>210</v>
      </c>
      <c r="D84" s="8">
        <v>3.5</v>
      </c>
      <c r="E84" s="8" t="s">
        <v>1730</v>
      </c>
      <c r="F84" s="8" t="s">
        <v>1728</v>
      </c>
      <c r="G84" s="8" t="s">
        <v>1731</v>
      </c>
    </row>
    <row r="85" spans="1:7" ht="15.75" thickBot="1" x14ac:dyDescent="0.3">
      <c r="A85" s="7" t="s">
        <v>213</v>
      </c>
      <c r="B85" s="5">
        <v>84</v>
      </c>
      <c r="C85" s="6" t="s">
        <v>212</v>
      </c>
      <c r="D85" s="8">
        <v>4.25</v>
      </c>
      <c r="E85" s="8" t="s">
        <v>1727</v>
      </c>
      <c r="F85" s="8" t="s">
        <v>1728</v>
      </c>
      <c r="G85" s="8" t="s">
        <v>1729</v>
      </c>
    </row>
    <row r="86" spans="1:7" ht="15.75" thickBot="1" x14ac:dyDescent="0.3">
      <c r="A86" s="7" t="s">
        <v>215</v>
      </c>
      <c r="B86" s="5">
        <v>85</v>
      </c>
      <c r="C86" s="6" t="s">
        <v>214</v>
      </c>
      <c r="D86" s="8">
        <v>3</v>
      </c>
      <c r="E86" s="8" t="s">
        <v>1730</v>
      </c>
      <c r="F86" s="8" t="s">
        <v>1728</v>
      </c>
      <c r="G86" s="8" t="s">
        <v>1731</v>
      </c>
    </row>
    <row r="87" spans="1:7" ht="15.75" thickBot="1" x14ac:dyDescent="0.3">
      <c r="A87" s="7" t="s">
        <v>217</v>
      </c>
      <c r="B87" s="5">
        <v>86</v>
      </c>
      <c r="C87" s="6" t="s">
        <v>216</v>
      </c>
      <c r="D87" s="8">
        <v>2.25</v>
      </c>
      <c r="E87" s="8" t="s">
        <v>1732</v>
      </c>
      <c r="F87" s="8" t="s">
        <v>1733</v>
      </c>
      <c r="G87" s="8" t="s">
        <v>1734</v>
      </c>
    </row>
    <row r="88" spans="1:7" ht="15.75" thickBot="1" x14ac:dyDescent="0.3">
      <c r="A88" s="7" t="s">
        <v>219</v>
      </c>
      <c r="B88" s="5">
        <v>87</v>
      </c>
      <c r="C88" s="6" t="s">
        <v>218</v>
      </c>
      <c r="D88" s="8">
        <v>2.75</v>
      </c>
      <c r="E88" s="8" t="s">
        <v>1732</v>
      </c>
      <c r="F88" s="8" t="s">
        <v>1733</v>
      </c>
      <c r="G88" s="8" t="s">
        <v>1734</v>
      </c>
    </row>
    <row r="89" spans="1:7" ht="15.75" thickBot="1" x14ac:dyDescent="0.3">
      <c r="A89" s="7" t="s">
        <v>221</v>
      </c>
      <c r="B89" s="5">
        <v>88</v>
      </c>
      <c r="C89" s="6" t="s">
        <v>220</v>
      </c>
      <c r="D89" s="8">
        <v>3</v>
      </c>
      <c r="E89" s="8" t="s">
        <v>1730</v>
      </c>
      <c r="F89" s="8" t="s">
        <v>1728</v>
      </c>
      <c r="G89" s="8" t="s">
        <v>1731</v>
      </c>
    </row>
    <row r="90" spans="1:7" ht="15.75" thickBot="1" x14ac:dyDescent="0.3">
      <c r="A90" s="7" t="s">
        <v>223</v>
      </c>
      <c r="B90" s="5">
        <v>89</v>
      </c>
      <c r="C90" s="6" t="s">
        <v>222</v>
      </c>
      <c r="D90" s="8">
        <v>2.25</v>
      </c>
      <c r="E90" s="8" t="s">
        <v>1732</v>
      </c>
      <c r="F90" s="8" t="s">
        <v>1733</v>
      </c>
      <c r="G90" s="8" t="s">
        <v>1734</v>
      </c>
    </row>
    <row r="91" spans="1:7" ht="15.75" thickBot="1" x14ac:dyDescent="0.3">
      <c r="A91" s="7" t="s">
        <v>225</v>
      </c>
      <c r="B91" s="5">
        <v>90</v>
      </c>
      <c r="C91" s="6" t="s">
        <v>224</v>
      </c>
      <c r="D91" s="8">
        <v>3.25</v>
      </c>
      <c r="E91" s="8" t="s">
        <v>1730</v>
      </c>
      <c r="F91" s="8" t="s">
        <v>1728</v>
      </c>
      <c r="G91" s="8" t="s">
        <v>1731</v>
      </c>
    </row>
    <row r="92" spans="1:7" ht="15.75" thickBot="1" x14ac:dyDescent="0.3">
      <c r="A92" s="7" t="s">
        <v>227</v>
      </c>
      <c r="B92" s="5">
        <v>91</v>
      </c>
      <c r="C92" s="6" t="s">
        <v>226</v>
      </c>
      <c r="D92" s="8">
        <v>2.25</v>
      </c>
      <c r="E92" s="8" t="s">
        <v>1732</v>
      </c>
      <c r="F92" s="8" t="s">
        <v>1733</v>
      </c>
      <c r="G92" s="8" t="s">
        <v>1734</v>
      </c>
    </row>
    <row r="93" spans="1:7" ht="15.75" thickBot="1" x14ac:dyDescent="0.3">
      <c r="A93" s="7" t="s">
        <v>229</v>
      </c>
      <c r="B93" s="5">
        <v>92</v>
      </c>
      <c r="C93" s="6" t="s">
        <v>228</v>
      </c>
      <c r="D93" s="8">
        <v>2.5</v>
      </c>
      <c r="E93" s="8" t="s">
        <v>1732</v>
      </c>
      <c r="F93" s="8" t="s">
        <v>1733</v>
      </c>
      <c r="G93" s="8" t="s">
        <v>1734</v>
      </c>
    </row>
    <row r="94" spans="1:7" ht="15.75" thickBot="1" x14ac:dyDescent="0.3">
      <c r="A94" s="7" t="s">
        <v>231</v>
      </c>
      <c r="B94" s="5">
        <v>93</v>
      </c>
      <c r="C94" s="6" t="s">
        <v>230</v>
      </c>
      <c r="D94" s="8">
        <v>3.5</v>
      </c>
      <c r="E94" s="8" t="s">
        <v>1730</v>
      </c>
      <c r="F94" s="8" t="s">
        <v>1728</v>
      </c>
      <c r="G94" s="8" t="s">
        <v>1731</v>
      </c>
    </row>
    <row r="95" spans="1:7" ht="15.75" thickBot="1" x14ac:dyDescent="0.3">
      <c r="A95" s="7" t="s">
        <v>233</v>
      </c>
      <c r="B95" s="5">
        <v>94</v>
      </c>
      <c r="C95" s="6" t="s">
        <v>232</v>
      </c>
      <c r="D95" s="8">
        <v>3.5</v>
      </c>
      <c r="E95" s="8" t="s">
        <v>1730</v>
      </c>
      <c r="F95" s="8" t="s">
        <v>1728</v>
      </c>
      <c r="G95" s="8" t="s">
        <v>1731</v>
      </c>
    </row>
    <row r="96" spans="1:7" ht="15.75" thickBot="1" x14ac:dyDescent="0.3">
      <c r="A96" s="7" t="s">
        <v>235</v>
      </c>
      <c r="B96" s="5">
        <v>95</v>
      </c>
      <c r="C96" s="6" t="s">
        <v>234</v>
      </c>
      <c r="D96" s="8">
        <v>1.75</v>
      </c>
      <c r="E96" s="8" t="s">
        <v>1732</v>
      </c>
      <c r="F96" s="8" t="s">
        <v>1733</v>
      </c>
      <c r="G96" s="8" t="s">
        <v>1734</v>
      </c>
    </row>
    <row r="97" spans="1:7" ht="15.75" thickBot="1" x14ac:dyDescent="0.3">
      <c r="A97" s="7" t="s">
        <v>236</v>
      </c>
      <c r="B97" s="5">
        <v>96</v>
      </c>
      <c r="C97" s="6" t="s">
        <v>14</v>
      </c>
      <c r="D97" s="8">
        <v>4</v>
      </c>
      <c r="E97" s="8" t="s">
        <v>1727</v>
      </c>
      <c r="F97" s="8" t="s">
        <v>1728</v>
      </c>
      <c r="G97" s="8" t="s">
        <v>1729</v>
      </c>
    </row>
    <row r="98" spans="1:7" ht="15.75" thickBot="1" x14ac:dyDescent="0.3">
      <c r="A98" s="7" t="s">
        <v>237</v>
      </c>
      <c r="B98" s="5">
        <v>97</v>
      </c>
      <c r="C98" s="6" t="s">
        <v>19</v>
      </c>
      <c r="D98" s="8">
        <v>4</v>
      </c>
      <c r="E98" s="8" t="s">
        <v>1727</v>
      </c>
      <c r="F98" s="8" t="s">
        <v>1728</v>
      </c>
      <c r="G98" s="8" t="s">
        <v>1729</v>
      </c>
    </row>
    <row r="99" spans="1:7" ht="15.75" thickBot="1" x14ac:dyDescent="0.3">
      <c r="A99" s="7" t="s">
        <v>238</v>
      </c>
      <c r="B99" s="5">
        <v>98</v>
      </c>
      <c r="C99" s="6" t="s">
        <v>24</v>
      </c>
      <c r="D99" s="8">
        <v>2.75</v>
      </c>
      <c r="E99" s="8" t="s">
        <v>1732</v>
      </c>
      <c r="F99" s="8" t="s">
        <v>1733</v>
      </c>
      <c r="G99" s="8" t="s">
        <v>1734</v>
      </c>
    </row>
    <row r="100" spans="1:7" ht="15.75" thickBot="1" x14ac:dyDescent="0.3">
      <c r="A100" s="7" t="s">
        <v>239</v>
      </c>
      <c r="B100" s="5">
        <v>99</v>
      </c>
      <c r="C100" s="6" t="s">
        <v>29</v>
      </c>
      <c r="D100" s="8">
        <v>3</v>
      </c>
      <c r="E100" s="8" t="s">
        <v>1730</v>
      </c>
      <c r="F100" s="8" t="s">
        <v>1728</v>
      </c>
      <c r="G100" s="8" t="s">
        <v>1731</v>
      </c>
    </row>
    <row r="101" spans="1:7" ht="15.75" thickBot="1" x14ac:dyDescent="0.3">
      <c r="A101" s="7" t="s">
        <v>240</v>
      </c>
      <c r="B101" s="5">
        <v>100</v>
      </c>
      <c r="C101" s="6" t="s">
        <v>32</v>
      </c>
      <c r="D101" s="8">
        <v>3.25</v>
      </c>
      <c r="E101" s="8" t="s">
        <v>1730</v>
      </c>
      <c r="F101" s="8" t="s">
        <v>1728</v>
      </c>
      <c r="G101" s="8" t="s">
        <v>1731</v>
      </c>
    </row>
    <row r="102" spans="1:7" ht="15.75" thickBot="1" x14ac:dyDescent="0.3">
      <c r="A102" s="7" t="s">
        <v>241</v>
      </c>
      <c r="B102" s="5">
        <v>101</v>
      </c>
      <c r="C102" s="6" t="s">
        <v>36</v>
      </c>
      <c r="D102" s="8">
        <v>1.75</v>
      </c>
      <c r="E102" s="8" t="s">
        <v>1732</v>
      </c>
      <c r="F102" s="8" t="s">
        <v>1733</v>
      </c>
      <c r="G102" s="8" t="s">
        <v>1734</v>
      </c>
    </row>
    <row r="103" spans="1:7" ht="15.75" thickBot="1" x14ac:dyDescent="0.3">
      <c r="A103" s="7" t="s">
        <v>242</v>
      </c>
      <c r="B103" s="5">
        <v>102</v>
      </c>
      <c r="C103" s="6" t="s">
        <v>38</v>
      </c>
      <c r="D103" s="8">
        <v>3</v>
      </c>
      <c r="E103" s="8" t="s">
        <v>1730</v>
      </c>
      <c r="F103" s="8" t="s">
        <v>1728</v>
      </c>
      <c r="G103" s="8" t="s">
        <v>1731</v>
      </c>
    </row>
    <row r="104" spans="1:7" ht="15.75" thickBot="1" x14ac:dyDescent="0.3">
      <c r="A104" s="7" t="s">
        <v>243</v>
      </c>
      <c r="B104" s="5">
        <v>103</v>
      </c>
      <c r="C104" s="6" t="s">
        <v>41</v>
      </c>
      <c r="D104" s="8">
        <v>3.25</v>
      </c>
      <c r="E104" s="8" t="s">
        <v>1730</v>
      </c>
      <c r="F104" s="8" t="s">
        <v>1728</v>
      </c>
      <c r="G104" s="8" t="s">
        <v>1731</v>
      </c>
    </row>
    <row r="105" spans="1:7" ht="15.75" thickBot="1" x14ac:dyDescent="0.3">
      <c r="A105" s="7" t="s">
        <v>244</v>
      </c>
      <c r="B105" s="5">
        <v>104</v>
      </c>
      <c r="C105" s="6" t="s">
        <v>43</v>
      </c>
      <c r="D105" s="8">
        <v>2.75</v>
      </c>
      <c r="E105" s="8" t="s">
        <v>1732</v>
      </c>
      <c r="F105" s="8" t="s">
        <v>1733</v>
      </c>
      <c r="G105" s="8" t="s">
        <v>1734</v>
      </c>
    </row>
    <row r="106" spans="1:7" ht="15.75" thickBot="1" x14ac:dyDescent="0.3">
      <c r="A106" s="7" t="s">
        <v>245</v>
      </c>
      <c r="B106" s="5">
        <v>105</v>
      </c>
      <c r="C106" s="6" t="s">
        <v>46</v>
      </c>
      <c r="D106" s="8">
        <v>3.25</v>
      </c>
      <c r="E106" s="8" t="s">
        <v>1730</v>
      </c>
      <c r="F106" s="8" t="s">
        <v>1728</v>
      </c>
      <c r="G106" s="8" t="s">
        <v>1731</v>
      </c>
    </row>
    <row r="107" spans="1:7" ht="15.75" thickBot="1" x14ac:dyDescent="0.3">
      <c r="A107" s="7" t="s">
        <v>246</v>
      </c>
      <c r="B107" s="5">
        <v>106</v>
      </c>
      <c r="C107" s="6" t="s">
        <v>48</v>
      </c>
      <c r="D107" s="8">
        <v>2.75</v>
      </c>
      <c r="E107" s="8" t="s">
        <v>1732</v>
      </c>
      <c r="F107" s="8" t="s">
        <v>1733</v>
      </c>
      <c r="G107" s="8" t="s">
        <v>1734</v>
      </c>
    </row>
    <row r="108" spans="1:7" ht="15.75" thickBot="1" x14ac:dyDescent="0.3">
      <c r="A108" s="7" t="s">
        <v>247</v>
      </c>
      <c r="B108" s="5">
        <v>107</v>
      </c>
      <c r="C108" s="6" t="s">
        <v>50</v>
      </c>
      <c r="D108" s="8">
        <v>1.25</v>
      </c>
      <c r="E108" s="8" t="s">
        <v>1732</v>
      </c>
      <c r="F108" s="8" t="s">
        <v>1733</v>
      </c>
      <c r="G108" s="8" t="s">
        <v>1734</v>
      </c>
    </row>
    <row r="109" spans="1:7" ht="15.75" thickBot="1" x14ac:dyDescent="0.3">
      <c r="A109" s="7" t="s">
        <v>248</v>
      </c>
      <c r="B109" s="5">
        <v>108</v>
      </c>
      <c r="C109" s="6" t="s">
        <v>53</v>
      </c>
      <c r="D109" s="8">
        <v>3.5</v>
      </c>
      <c r="E109" s="8" t="s">
        <v>1730</v>
      </c>
      <c r="F109" s="8" t="s">
        <v>1728</v>
      </c>
      <c r="G109" s="8" t="s">
        <v>1731</v>
      </c>
    </row>
    <row r="110" spans="1:7" ht="15.75" thickBot="1" x14ac:dyDescent="0.3">
      <c r="A110" s="7" t="s">
        <v>249</v>
      </c>
      <c r="B110" s="5">
        <v>109</v>
      </c>
      <c r="C110" s="6" t="s">
        <v>57</v>
      </c>
      <c r="D110" s="8">
        <v>3.75</v>
      </c>
      <c r="E110" s="8" t="s">
        <v>1730</v>
      </c>
      <c r="F110" s="8" t="s">
        <v>1728</v>
      </c>
      <c r="G110" s="8" t="s">
        <v>1731</v>
      </c>
    </row>
    <row r="111" spans="1:7" ht="15.75" thickBot="1" x14ac:dyDescent="0.3">
      <c r="A111" s="7" t="s">
        <v>250</v>
      </c>
      <c r="B111" s="5">
        <v>110</v>
      </c>
      <c r="C111" s="6" t="s">
        <v>60</v>
      </c>
      <c r="D111" s="8">
        <v>2.75</v>
      </c>
      <c r="E111" s="8" t="s">
        <v>1732</v>
      </c>
      <c r="F111" s="8" t="s">
        <v>1733</v>
      </c>
      <c r="G111" s="8" t="s">
        <v>1734</v>
      </c>
    </row>
    <row r="112" spans="1:7" ht="15.75" thickBot="1" x14ac:dyDescent="0.3">
      <c r="A112" s="7" t="s">
        <v>251</v>
      </c>
      <c r="B112" s="5">
        <v>111</v>
      </c>
      <c r="C112" s="6" t="s">
        <v>64</v>
      </c>
      <c r="D112" s="8">
        <v>2.5</v>
      </c>
      <c r="E112" s="8" t="s">
        <v>1732</v>
      </c>
      <c r="F112" s="8" t="s">
        <v>1733</v>
      </c>
      <c r="G112" s="8" t="s">
        <v>1734</v>
      </c>
    </row>
    <row r="113" spans="1:7" ht="15.75" thickBot="1" x14ac:dyDescent="0.3">
      <c r="A113" s="7" t="s">
        <v>252</v>
      </c>
      <c r="B113" s="5">
        <v>112</v>
      </c>
      <c r="C113" s="6" t="s">
        <v>67</v>
      </c>
      <c r="D113" s="8">
        <v>3.25</v>
      </c>
      <c r="E113" s="8" t="s">
        <v>1730</v>
      </c>
      <c r="F113" s="8" t="s">
        <v>1728</v>
      </c>
      <c r="G113" s="8" t="s">
        <v>1731</v>
      </c>
    </row>
    <row r="114" spans="1:7" ht="15.75" thickBot="1" x14ac:dyDescent="0.3">
      <c r="A114" s="7" t="s">
        <v>253</v>
      </c>
      <c r="B114" s="5">
        <v>113</v>
      </c>
      <c r="C114" s="6" t="s">
        <v>69</v>
      </c>
      <c r="D114" s="8">
        <v>4.25</v>
      </c>
      <c r="E114" s="8" t="s">
        <v>1727</v>
      </c>
      <c r="F114" s="8" t="s">
        <v>1728</v>
      </c>
      <c r="G114" s="8" t="s">
        <v>1729</v>
      </c>
    </row>
    <row r="115" spans="1:7" ht="15.75" thickBot="1" x14ac:dyDescent="0.3">
      <c r="A115" s="7" t="s">
        <v>254</v>
      </c>
      <c r="B115" s="5">
        <v>114</v>
      </c>
      <c r="C115" s="6" t="s">
        <v>71</v>
      </c>
      <c r="D115" s="8">
        <v>3.75</v>
      </c>
      <c r="E115" s="8" t="s">
        <v>1730</v>
      </c>
      <c r="F115" s="8" t="s">
        <v>1728</v>
      </c>
      <c r="G115" s="8" t="s">
        <v>1731</v>
      </c>
    </row>
    <row r="116" spans="1:7" ht="15.75" thickBot="1" x14ac:dyDescent="0.3">
      <c r="A116" s="7" t="s">
        <v>255</v>
      </c>
      <c r="B116" s="5">
        <v>115</v>
      </c>
      <c r="C116" s="6" t="s">
        <v>73</v>
      </c>
      <c r="D116" s="8">
        <v>5</v>
      </c>
      <c r="E116" s="8" t="s">
        <v>1724</v>
      </c>
      <c r="F116" s="8" t="s">
        <v>1725</v>
      </c>
      <c r="G116" s="8" t="s">
        <v>1726</v>
      </c>
    </row>
    <row r="117" spans="1:7" ht="15.75" thickBot="1" x14ac:dyDescent="0.3">
      <c r="A117" s="7" t="s">
        <v>256</v>
      </c>
      <c r="B117" s="5">
        <v>116</v>
      </c>
      <c r="C117" s="6" t="s">
        <v>75</v>
      </c>
      <c r="D117" s="8">
        <v>2</v>
      </c>
      <c r="E117" s="8" t="s">
        <v>1732</v>
      </c>
      <c r="F117" s="8" t="s">
        <v>1733</v>
      </c>
      <c r="G117" s="8" t="s">
        <v>1734</v>
      </c>
    </row>
    <row r="118" spans="1:7" ht="15.75" thickBot="1" x14ac:dyDescent="0.3">
      <c r="A118" s="7" t="s">
        <v>257</v>
      </c>
      <c r="B118" s="5">
        <v>117</v>
      </c>
      <c r="C118" s="6" t="s">
        <v>77</v>
      </c>
      <c r="D118" s="8">
        <v>2.5</v>
      </c>
      <c r="E118" s="8" t="s">
        <v>1732</v>
      </c>
      <c r="F118" s="8" t="s">
        <v>1733</v>
      </c>
      <c r="G118" s="8" t="s">
        <v>1734</v>
      </c>
    </row>
    <row r="119" spans="1:7" ht="15.75" thickBot="1" x14ac:dyDescent="0.3">
      <c r="A119" s="7" t="s">
        <v>258</v>
      </c>
      <c r="B119" s="5">
        <v>118</v>
      </c>
      <c r="C119" s="6" t="s">
        <v>81</v>
      </c>
      <c r="D119" s="8">
        <v>4</v>
      </c>
      <c r="E119" s="8" t="s">
        <v>1727</v>
      </c>
      <c r="F119" s="8" t="s">
        <v>1728</v>
      </c>
      <c r="G119" s="8" t="s">
        <v>1729</v>
      </c>
    </row>
    <row r="120" spans="1:7" ht="15.75" thickBot="1" x14ac:dyDescent="0.3">
      <c r="A120" s="7" t="s">
        <v>259</v>
      </c>
      <c r="B120" s="5">
        <v>119</v>
      </c>
      <c r="C120" s="6" t="s">
        <v>83</v>
      </c>
      <c r="D120" s="8">
        <v>3.75</v>
      </c>
      <c r="E120" s="8" t="s">
        <v>1730</v>
      </c>
      <c r="F120" s="8" t="s">
        <v>1728</v>
      </c>
      <c r="G120" s="8" t="s">
        <v>1731</v>
      </c>
    </row>
    <row r="121" spans="1:7" ht="15.75" thickBot="1" x14ac:dyDescent="0.3">
      <c r="A121" s="7" t="s">
        <v>260</v>
      </c>
      <c r="B121" s="5">
        <v>120</v>
      </c>
      <c r="C121" s="6" t="s">
        <v>85</v>
      </c>
      <c r="D121" s="8">
        <v>3.75</v>
      </c>
      <c r="E121" s="8" t="s">
        <v>1730</v>
      </c>
      <c r="F121" s="8" t="s">
        <v>1728</v>
      </c>
      <c r="G121" s="8" t="s">
        <v>1731</v>
      </c>
    </row>
    <row r="122" spans="1:7" ht="15.75" thickBot="1" x14ac:dyDescent="0.3">
      <c r="A122" s="7" t="s">
        <v>261</v>
      </c>
      <c r="B122" s="5">
        <v>121</v>
      </c>
      <c r="C122" s="6" t="s">
        <v>87</v>
      </c>
      <c r="D122" s="8">
        <v>2.5</v>
      </c>
      <c r="E122" s="8" t="s">
        <v>1732</v>
      </c>
      <c r="F122" s="8" t="s">
        <v>1733</v>
      </c>
      <c r="G122" s="8" t="s">
        <v>1734</v>
      </c>
    </row>
    <row r="123" spans="1:7" ht="15.75" thickBot="1" x14ac:dyDescent="0.3">
      <c r="A123" s="7" t="s">
        <v>262</v>
      </c>
      <c r="B123" s="5">
        <v>122</v>
      </c>
      <c r="C123" s="6" t="s">
        <v>89</v>
      </c>
      <c r="D123" s="8">
        <v>4.25</v>
      </c>
      <c r="E123" s="8" t="s">
        <v>1727</v>
      </c>
      <c r="F123" s="8" t="s">
        <v>1728</v>
      </c>
      <c r="G123" s="8" t="s">
        <v>1729</v>
      </c>
    </row>
    <row r="124" spans="1:7" ht="15.75" thickBot="1" x14ac:dyDescent="0.3">
      <c r="A124" s="7" t="s">
        <v>263</v>
      </c>
      <c r="B124" s="5">
        <v>123</v>
      </c>
      <c r="C124" s="6" t="s">
        <v>92</v>
      </c>
      <c r="D124" s="8">
        <v>2.25</v>
      </c>
      <c r="E124" s="8" t="s">
        <v>1732</v>
      </c>
      <c r="F124" s="8" t="s">
        <v>1733</v>
      </c>
      <c r="G124" s="8" t="s">
        <v>1734</v>
      </c>
    </row>
    <row r="125" spans="1:7" ht="15.75" thickBot="1" x14ac:dyDescent="0.3">
      <c r="A125" s="7" t="s">
        <v>264</v>
      </c>
      <c r="B125" s="5">
        <v>124</v>
      </c>
      <c r="C125" s="6" t="s">
        <v>94</v>
      </c>
      <c r="D125" s="8">
        <v>3</v>
      </c>
      <c r="E125" s="8" t="s">
        <v>1730</v>
      </c>
      <c r="F125" s="8" t="s">
        <v>1728</v>
      </c>
      <c r="G125" s="8" t="s">
        <v>1731</v>
      </c>
    </row>
    <row r="126" spans="1:7" ht="15.75" thickBot="1" x14ac:dyDescent="0.3">
      <c r="A126" s="7" t="s">
        <v>265</v>
      </c>
      <c r="B126" s="5">
        <v>125</v>
      </c>
      <c r="C126" s="6" t="s">
        <v>99</v>
      </c>
      <c r="D126" s="8">
        <v>3.5</v>
      </c>
      <c r="E126" s="8" t="s">
        <v>1730</v>
      </c>
      <c r="F126" s="8" t="s">
        <v>1728</v>
      </c>
      <c r="G126" s="8" t="s">
        <v>1731</v>
      </c>
    </row>
    <row r="127" spans="1:7" ht="15.75" thickBot="1" x14ac:dyDescent="0.3">
      <c r="A127" s="7" t="s">
        <v>266</v>
      </c>
      <c r="B127" s="5">
        <v>126</v>
      </c>
      <c r="C127" s="6" t="s">
        <v>101</v>
      </c>
      <c r="D127" s="8">
        <v>2.5</v>
      </c>
      <c r="E127" s="8" t="s">
        <v>1732</v>
      </c>
      <c r="F127" s="8" t="s">
        <v>1733</v>
      </c>
      <c r="G127" s="8" t="s">
        <v>1734</v>
      </c>
    </row>
    <row r="128" spans="1:7" ht="15.75" thickBot="1" x14ac:dyDescent="0.3">
      <c r="A128" s="7" t="s">
        <v>267</v>
      </c>
      <c r="B128" s="5">
        <v>127</v>
      </c>
      <c r="C128" s="6" t="s">
        <v>103</v>
      </c>
      <c r="D128" s="8">
        <v>2.25</v>
      </c>
      <c r="E128" s="8" t="s">
        <v>1732</v>
      </c>
      <c r="F128" s="8" t="s">
        <v>1733</v>
      </c>
      <c r="G128" s="8" t="s">
        <v>1734</v>
      </c>
    </row>
    <row r="129" spans="1:7" ht="15.75" thickBot="1" x14ac:dyDescent="0.3">
      <c r="A129" s="7" t="s">
        <v>268</v>
      </c>
      <c r="B129" s="5">
        <v>128</v>
      </c>
      <c r="C129" s="6" t="s">
        <v>106</v>
      </c>
      <c r="D129" s="8">
        <v>2.75</v>
      </c>
      <c r="E129" s="8" t="s">
        <v>1732</v>
      </c>
      <c r="F129" s="8" t="s">
        <v>1733</v>
      </c>
      <c r="G129" s="8" t="s">
        <v>1734</v>
      </c>
    </row>
    <row r="130" spans="1:7" ht="15.75" thickBot="1" x14ac:dyDescent="0.3">
      <c r="A130" s="7" t="s">
        <v>269</v>
      </c>
      <c r="B130" s="5">
        <v>129</v>
      </c>
      <c r="C130" s="6" t="s">
        <v>64</v>
      </c>
      <c r="D130" s="8">
        <v>2.75</v>
      </c>
      <c r="E130" s="8" t="s">
        <v>1732</v>
      </c>
      <c r="F130" s="8" t="s">
        <v>1733</v>
      </c>
      <c r="G130" s="8" t="s">
        <v>1734</v>
      </c>
    </row>
    <row r="131" spans="1:7" ht="15.75" thickBot="1" x14ac:dyDescent="0.3">
      <c r="A131" s="7" t="s">
        <v>270</v>
      </c>
      <c r="B131" s="5">
        <v>130</v>
      </c>
      <c r="C131" s="6" t="s">
        <v>110</v>
      </c>
      <c r="D131" s="8">
        <v>2.5</v>
      </c>
      <c r="E131" s="8" t="s">
        <v>1732</v>
      </c>
      <c r="F131" s="8" t="s">
        <v>1733</v>
      </c>
      <c r="G131" s="8" t="s">
        <v>1734</v>
      </c>
    </row>
    <row r="132" spans="1:7" ht="15.75" thickBot="1" x14ac:dyDescent="0.3">
      <c r="A132" s="7" t="s">
        <v>271</v>
      </c>
      <c r="B132" s="5">
        <v>131</v>
      </c>
      <c r="C132" s="6" t="s">
        <v>112</v>
      </c>
      <c r="D132" s="8">
        <v>3.25</v>
      </c>
      <c r="E132" s="8" t="s">
        <v>1730</v>
      </c>
      <c r="F132" s="8" t="s">
        <v>1728</v>
      </c>
      <c r="G132" s="8" t="s">
        <v>1731</v>
      </c>
    </row>
    <row r="133" spans="1:7" ht="15.75" thickBot="1" x14ac:dyDescent="0.3">
      <c r="A133" s="7" t="s">
        <v>272</v>
      </c>
      <c r="B133" s="5">
        <v>132</v>
      </c>
      <c r="C133" s="6" t="s">
        <v>114</v>
      </c>
      <c r="D133" s="8">
        <v>2.25</v>
      </c>
      <c r="E133" s="8" t="s">
        <v>1732</v>
      </c>
      <c r="F133" s="8" t="s">
        <v>1733</v>
      </c>
      <c r="G133" s="8" t="s">
        <v>1734</v>
      </c>
    </row>
    <row r="134" spans="1:7" ht="15.75" thickBot="1" x14ac:dyDescent="0.3">
      <c r="A134" s="7" t="s">
        <v>273</v>
      </c>
      <c r="B134" s="5">
        <v>133</v>
      </c>
      <c r="C134" s="6" t="s">
        <v>116</v>
      </c>
      <c r="D134" s="8">
        <v>3.25</v>
      </c>
      <c r="E134" s="8" t="s">
        <v>1730</v>
      </c>
      <c r="F134" s="8" t="s">
        <v>1728</v>
      </c>
      <c r="G134" s="8" t="s">
        <v>1731</v>
      </c>
    </row>
    <row r="135" spans="1:7" ht="15.75" thickBot="1" x14ac:dyDescent="0.3">
      <c r="A135" s="7" t="s">
        <v>274</v>
      </c>
      <c r="B135" s="5">
        <v>134</v>
      </c>
      <c r="C135" s="6" t="s">
        <v>119</v>
      </c>
      <c r="D135" s="8">
        <v>3.75</v>
      </c>
      <c r="E135" s="8" t="s">
        <v>1730</v>
      </c>
      <c r="F135" s="8" t="s">
        <v>1728</v>
      </c>
      <c r="G135" s="8" t="s">
        <v>1731</v>
      </c>
    </row>
    <row r="136" spans="1:7" ht="15.75" thickBot="1" x14ac:dyDescent="0.3">
      <c r="A136" s="7" t="s">
        <v>275</v>
      </c>
      <c r="B136" s="5">
        <v>135</v>
      </c>
      <c r="C136" s="6" t="s">
        <v>122</v>
      </c>
      <c r="D136" s="8">
        <v>3.5</v>
      </c>
      <c r="E136" s="8" t="s">
        <v>1730</v>
      </c>
      <c r="F136" s="8" t="s">
        <v>1728</v>
      </c>
      <c r="G136" s="8" t="s">
        <v>1731</v>
      </c>
    </row>
    <row r="137" spans="1:7" ht="15.75" thickBot="1" x14ac:dyDescent="0.3">
      <c r="A137" s="7" t="s">
        <v>276</v>
      </c>
      <c r="B137" s="5">
        <v>136</v>
      </c>
      <c r="C137" s="6" t="s">
        <v>124</v>
      </c>
      <c r="D137" s="8">
        <v>1.75</v>
      </c>
      <c r="E137" s="8" t="s">
        <v>1732</v>
      </c>
      <c r="F137" s="8" t="s">
        <v>1733</v>
      </c>
      <c r="G137" s="8" t="s">
        <v>1734</v>
      </c>
    </row>
    <row r="138" spans="1:7" ht="15.75" thickBot="1" x14ac:dyDescent="0.3">
      <c r="A138" s="7" t="s">
        <v>277</v>
      </c>
      <c r="B138" s="5">
        <v>137</v>
      </c>
      <c r="C138" s="6" t="s">
        <v>127</v>
      </c>
      <c r="D138" s="8">
        <v>4</v>
      </c>
      <c r="E138" s="8" t="s">
        <v>1727</v>
      </c>
      <c r="F138" s="8" t="s">
        <v>1728</v>
      </c>
      <c r="G138" s="8" t="s">
        <v>1729</v>
      </c>
    </row>
    <row r="139" spans="1:7" ht="15.75" thickBot="1" x14ac:dyDescent="0.3">
      <c r="A139" s="7" t="s">
        <v>278</v>
      </c>
      <c r="B139" s="5">
        <v>138</v>
      </c>
      <c r="C139" s="6" t="s">
        <v>129</v>
      </c>
      <c r="D139" s="8">
        <v>2.25</v>
      </c>
      <c r="E139" s="8" t="s">
        <v>1732</v>
      </c>
      <c r="F139" s="8" t="s">
        <v>1733</v>
      </c>
      <c r="G139" s="8" t="s">
        <v>1734</v>
      </c>
    </row>
    <row r="140" spans="1:7" ht="15.75" thickBot="1" x14ac:dyDescent="0.3">
      <c r="A140" s="7" t="s">
        <v>279</v>
      </c>
      <c r="B140" s="5">
        <v>139</v>
      </c>
      <c r="C140" s="6" t="s">
        <v>133</v>
      </c>
      <c r="D140" s="8">
        <v>2.5</v>
      </c>
      <c r="E140" s="8" t="s">
        <v>1732</v>
      </c>
      <c r="F140" s="8" t="s">
        <v>1733</v>
      </c>
      <c r="G140" s="8" t="s">
        <v>1734</v>
      </c>
    </row>
    <row r="141" spans="1:7" ht="15.75" thickBot="1" x14ac:dyDescent="0.3">
      <c r="A141" s="7" t="s">
        <v>280</v>
      </c>
      <c r="B141" s="5">
        <v>140</v>
      </c>
      <c r="C141" s="6" t="s">
        <v>135</v>
      </c>
      <c r="D141" s="8">
        <v>3.75</v>
      </c>
      <c r="E141" s="8" t="s">
        <v>1730</v>
      </c>
      <c r="F141" s="8" t="s">
        <v>1728</v>
      </c>
      <c r="G141" s="8" t="s">
        <v>1731</v>
      </c>
    </row>
    <row r="142" spans="1:7" ht="15.75" thickBot="1" x14ac:dyDescent="0.3">
      <c r="A142" s="7" t="s">
        <v>281</v>
      </c>
      <c r="B142" s="5">
        <v>141</v>
      </c>
      <c r="C142" s="6" t="s">
        <v>137</v>
      </c>
      <c r="D142" s="8">
        <v>2.5</v>
      </c>
      <c r="E142" s="8" t="s">
        <v>1732</v>
      </c>
      <c r="F142" s="8" t="s">
        <v>1733</v>
      </c>
      <c r="G142" s="8" t="s">
        <v>1734</v>
      </c>
    </row>
    <row r="143" spans="1:7" ht="15.75" thickBot="1" x14ac:dyDescent="0.3">
      <c r="A143" s="7" t="s">
        <v>282</v>
      </c>
      <c r="B143" s="5">
        <v>142</v>
      </c>
      <c r="C143" s="6" t="s">
        <v>139</v>
      </c>
      <c r="D143" s="8">
        <v>2.25</v>
      </c>
      <c r="E143" s="8" t="s">
        <v>1732</v>
      </c>
      <c r="F143" s="8" t="s">
        <v>1733</v>
      </c>
      <c r="G143" s="8" t="s">
        <v>1734</v>
      </c>
    </row>
    <row r="144" spans="1:7" ht="15.75" thickBot="1" x14ac:dyDescent="0.3">
      <c r="A144" s="7" t="s">
        <v>283</v>
      </c>
      <c r="B144" s="5">
        <v>143</v>
      </c>
      <c r="C144" s="6" t="s">
        <v>141</v>
      </c>
      <c r="D144" s="8">
        <v>3</v>
      </c>
      <c r="E144" s="8" t="s">
        <v>1730</v>
      </c>
      <c r="F144" s="8" t="s">
        <v>1728</v>
      </c>
      <c r="G144" s="8" t="s">
        <v>1731</v>
      </c>
    </row>
    <row r="145" spans="1:7" ht="15.75" thickBot="1" x14ac:dyDescent="0.3">
      <c r="A145" s="7" t="s">
        <v>284</v>
      </c>
      <c r="B145" s="5">
        <v>144</v>
      </c>
      <c r="C145" s="6" t="s">
        <v>143</v>
      </c>
      <c r="D145" s="8">
        <v>2.5</v>
      </c>
      <c r="E145" s="8" t="s">
        <v>1732</v>
      </c>
      <c r="F145" s="8" t="s">
        <v>1733</v>
      </c>
      <c r="G145" s="8" t="s">
        <v>1734</v>
      </c>
    </row>
    <row r="146" spans="1:7" ht="15.75" thickBot="1" x14ac:dyDescent="0.3">
      <c r="A146" s="7" t="s">
        <v>285</v>
      </c>
      <c r="B146" s="5">
        <v>145</v>
      </c>
      <c r="C146" s="6" t="s">
        <v>145</v>
      </c>
      <c r="D146" s="8">
        <v>5</v>
      </c>
      <c r="E146" s="8" t="s">
        <v>1724</v>
      </c>
      <c r="F146" s="8" t="s">
        <v>1725</v>
      </c>
      <c r="G146" s="8" t="s">
        <v>1726</v>
      </c>
    </row>
    <row r="147" spans="1:7" ht="15.75" thickBot="1" x14ac:dyDescent="0.3">
      <c r="A147" s="7" t="s">
        <v>286</v>
      </c>
      <c r="B147" s="5">
        <v>146</v>
      </c>
      <c r="C147" s="6" t="s">
        <v>147</v>
      </c>
      <c r="D147" s="8">
        <v>2.5</v>
      </c>
      <c r="E147" s="8" t="s">
        <v>1732</v>
      </c>
      <c r="F147" s="8" t="s">
        <v>1733</v>
      </c>
      <c r="G147" s="8" t="s">
        <v>1734</v>
      </c>
    </row>
    <row r="148" spans="1:7" ht="15.75" thickBot="1" x14ac:dyDescent="0.3">
      <c r="A148" s="7" t="s">
        <v>287</v>
      </c>
      <c r="B148" s="5">
        <v>147</v>
      </c>
      <c r="C148" s="6" t="s">
        <v>149</v>
      </c>
      <c r="D148" s="8">
        <v>3.25</v>
      </c>
      <c r="E148" s="8" t="s">
        <v>1730</v>
      </c>
      <c r="F148" s="8" t="s">
        <v>1728</v>
      </c>
      <c r="G148" s="8" t="s">
        <v>1731</v>
      </c>
    </row>
    <row r="149" spans="1:7" ht="15.75" thickBot="1" x14ac:dyDescent="0.3">
      <c r="A149" s="7" t="s">
        <v>288</v>
      </c>
      <c r="B149" s="5">
        <v>148</v>
      </c>
      <c r="C149" s="6" t="s">
        <v>151</v>
      </c>
      <c r="D149" s="8">
        <v>3.75</v>
      </c>
      <c r="E149" s="8" t="s">
        <v>1730</v>
      </c>
      <c r="F149" s="8" t="s">
        <v>1728</v>
      </c>
      <c r="G149" s="8" t="s">
        <v>1731</v>
      </c>
    </row>
    <row r="150" spans="1:7" ht="15.75" thickBot="1" x14ac:dyDescent="0.3">
      <c r="A150" s="7" t="s">
        <v>289</v>
      </c>
      <c r="B150" s="5">
        <v>149</v>
      </c>
      <c r="C150" s="6" t="s">
        <v>153</v>
      </c>
      <c r="D150" s="8">
        <v>1.25</v>
      </c>
      <c r="E150" s="8" t="s">
        <v>1732</v>
      </c>
      <c r="F150" s="8" t="s">
        <v>1733</v>
      </c>
      <c r="G150" s="8" t="s">
        <v>1734</v>
      </c>
    </row>
    <row r="151" spans="1:7" ht="15.75" thickBot="1" x14ac:dyDescent="0.3">
      <c r="A151" s="7" t="s">
        <v>290</v>
      </c>
      <c r="B151" s="5">
        <v>150</v>
      </c>
      <c r="C151" s="6" t="s">
        <v>155</v>
      </c>
      <c r="D151" s="8">
        <v>2</v>
      </c>
      <c r="E151" s="8" t="s">
        <v>1732</v>
      </c>
      <c r="F151" s="8" t="s">
        <v>1733</v>
      </c>
      <c r="G151" s="8" t="s">
        <v>1734</v>
      </c>
    </row>
    <row r="152" spans="1:7" ht="15.75" thickBot="1" x14ac:dyDescent="0.3">
      <c r="A152" s="7" t="s">
        <v>291</v>
      </c>
      <c r="B152" s="5">
        <v>151</v>
      </c>
      <c r="C152" s="6" t="s">
        <v>157</v>
      </c>
      <c r="D152" s="8">
        <v>2.5</v>
      </c>
      <c r="E152" s="8" t="s">
        <v>1732</v>
      </c>
      <c r="F152" s="8" t="s">
        <v>1733</v>
      </c>
      <c r="G152" s="8" t="s">
        <v>1734</v>
      </c>
    </row>
    <row r="153" spans="1:7" ht="15.75" thickBot="1" x14ac:dyDescent="0.3">
      <c r="A153" s="7" t="s">
        <v>292</v>
      </c>
      <c r="B153" s="5">
        <v>152</v>
      </c>
      <c r="C153" s="6" t="s">
        <v>159</v>
      </c>
      <c r="D153" s="8">
        <v>5</v>
      </c>
      <c r="E153" s="8" t="s">
        <v>1724</v>
      </c>
      <c r="F153" s="8" t="s">
        <v>1725</v>
      </c>
      <c r="G153" s="8" t="s">
        <v>1726</v>
      </c>
    </row>
    <row r="154" spans="1:7" ht="15.75" thickBot="1" x14ac:dyDescent="0.3">
      <c r="A154" s="7" t="s">
        <v>293</v>
      </c>
      <c r="B154" s="5">
        <v>153</v>
      </c>
      <c r="C154" s="6" t="s">
        <v>162</v>
      </c>
      <c r="D154" s="8">
        <v>2.25</v>
      </c>
      <c r="E154" s="8" t="s">
        <v>1732</v>
      </c>
      <c r="F154" s="8" t="s">
        <v>1733</v>
      </c>
      <c r="G154" s="8" t="s">
        <v>1734</v>
      </c>
    </row>
    <row r="155" spans="1:7" ht="15.75" thickBot="1" x14ac:dyDescent="0.3">
      <c r="A155" s="7" t="s">
        <v>294</v>
      </c>
      <c r="B155" s="5">
        <v>154</v>
      </c>
      <c r="C155" s="6" t="s">
        <v>164</v>
      </c>
      <c r="D155" s="8">
        <v>2.75</v>
      </c>
      <c r="E155" s="8" t="s">
        <v>1732</v>
      </c>
      <c r="F155" s="8" t="s">
        <v>1733</v>
      </c>
      <c r="G155" s="8" t="s">
        <v>1734</v>
      </c>
    </row>
    <row r="156" spans="1:7" ht="15.75" thickBot="1" x14ac:dyDescent="0.3">
      <c r="A156" s="7" t="s">
        <v>295</v>
      </c>
      <c r="B156" s="5">
        <v>155</v>
      </c>
      <c r="C156" s="6" t="s">
        <v>166</v>
      </c>
      <c r="D156" s="8">
        <v>2.75</v>
      </c>
      <c r="E156" s="8" t="s">
        <v>1732</v>
      </c>
      <c r="F156" s="8" t="s">
        <v>1733</v>
      </c>
      <c r="G156" s="8" t="s">
        <v>1734</v>
      </c>
    </row>
    <row r="157" spans="1:7" ht="15.75" thickBot="1" x14ac:dyDescent="0.3">
      <c r="A157" s="7" t="s">
        <v>296</v>
      </c>
      <c r="B157" s="5">
        <v>156</v>
      </c>
      <c r="C157" s="6" t="s">
        <v>168</v>
      </c>
      <c r="D157" s="8">
        <v>1.75</v>
      </c>
      <c r="E157" s="8" t="s">
        <v>1732</v>
      </c>
      <c r="F157" s="8" t="s">
        <v>1733</v>
      </c>
      <c r="G157" s="8" t="s">
        <v>1734</v>
      </c>
    </row>
    <row r="158" spans="1:7" ht="15.75" thickBot="1" x14ac:dyDescent="0.3">
      <c r="A158" s="7" t="s">
        <v>297</v>
      </c>
      <c r="B158" s="5">
        <v>157</v>
      </c>
      <c r="C158" s="6" t="s">
        <v>170</v>
      </c>
      <c r="D158" s="8">
        <v>1.75</v>
      </c>
      <c r="E158" s="8" t="s">
        <v>1732</v>
      </c>
      <c r="F158" s="8" t="s">
        <v>1733</v>
      </c>
      <c r="G158" s="8" t="s">
        <v>1734</v>
      </c>
    </row>
    <row r="159" spans="1:7" ht="15.75" thickBot="1" x14ac:dyDescent="0.3">
      <c r="A159" s="7" t="s">
        <v>298</v>
      </c>
      <c r="B159" s="5">
        <v>158</v>
      </c>
      <c r="C159" s="6" t="s">
        <v>172</v>
      </c>
      <c r="D159" s="8">
        <v>3.5</v>
      </c>
      <c r="E159" s="8" t="s">
        <v>1730</v>
      </c>
      <c r="F159" s="8" t="s">
        <v>1728</v>
      </c>
      <c r="G159" s="8" t="s">
        <v>1731</v>
      </c>
    </row>
    <row r="160" spans="1:7" ht="15.75" thickBot="1" x14ac:dyDescent="0.3">
      <c r="A160" s="7" t="s">
        <v>299</v>
      </c>
      <c r="B160" s="5">
        <v>159</v>
      </c>
      <c r="C160" s="6" t="s">
        <v>174</v>
      </c>
      <c r="D160" s="8">
        <v>2</v>
      </c>
      <c r="E160" s="8" t="s">
        <v>1732</v>
      </c>
      <c r="F160" s="8" t="s">
        <v>1733</v>
      </c>
      <c r="G160" s="8" t="s">
        <v>1734</v>
      </c>
    </row>
    <row r="161" spans="1:7" ht="15.75" thickBot="1" x14ac:dyDescent="0.3">
      <c r="A161" s="7" t="s">
        <v>300</v>
      </c>
      <c r="B161" s="5">
        <v>160</v>
      </c>
      <c r="C161" s="6" t="s">
        <v>176</v>
      </c>
      <c r="D161" s="8">
        <v>3.25</v>
      </c>
      <c r="E161" s="8" t="s">
        <v>1730</v>
      </c>
      <c r="F161" s="8" t="s">
        <v>1728</v>
      </c>
      <c r="G161" s="8" t="s">
        <v>1731</v>
      </c>
    </row>
    <row r="162" spans="1:7" ht="15.75" thickBot="1" x14ac:dyDescent="0.3">
      <c r="A162" s="7" t="s">
        <v>301</v>
      </c>
      <c r="B162" s="5">
        <v>161</v>
      </c>
      <c r="C162" s="6" t="s">
        <v>178</v>
      </c>
      <c r="D162" s="8">
        <v>3</v>
      </c>
      <c r="E162" s="8" t="s">
        <v>1730</v>
      </c>
      <c r="F162" s="8" t="s">
        <v>1728</v>
      </c>
      <c r="G162" s="8" t="s">
        <v>1731</v>
      </c>
    </row>
    <row r="163" spans="1:7" ht="15.75" thickBot="1" x14ac:dyDescent="0.3">
      <c r="A163" s="7" t="s">
        <v>302</v>
      </c>
      <c r="B163" s="5">
        <v>162</v>
      </c>
      <c r="C163" s="6" t="s">
        <v>180</v>
      </c>
      <c r="D163" s="8">
        <v>3</v>
      </c>
      <c r="E163" s="8" t="s">
        <v>1730</v>
      </c>
      <c r="F163" s="8" t="s">
        <v>1728</v>
      </c>
      <c r="G163" s="8" t="s">
        <v>1731</v>
      </c>
    </row>
    <row r="164" spans="1:7" ht="15.75" thickBot="1" x14ac:dyDescent="0.3">
      <c r="A164" s="7" t="s">
        <v>303</v>
      </c>
      <c r="B164" s="5">
        <v>163</v>
      </c>
      <c r="C164" s="6" t="s">
        <v>182</v>
      </c>
      <c r="D164" s="8">
        <v>2.75</v>
      </c>
      <c r="E164" s="8" t="s">
        <v>1732</v>
      </c>
      <c r="F164" s="8" t="s">
        <v>1733</v>
      </c>
      <c r="G164" s="8" t="s">
        <v>1734</v>
      </c>
    </row>
    <row r="165" spans="1:7" ht="15.75" thickBot="1" x14ac:dyDescent="0.3">
      <c r="A165" s="7" t="s">
        <v>304</v>
      </c>
      <c r="B165" s="5">
        <v>164</v>
      </c>
      <c r="C165" s="6" t="s">
        <v>184</v>
      </c>
      <c r="D165" s="8">
        <v>3.75</v>
      </c>
      <c r="E165" s="8" t="s">
        <v>1730</v>
      </c>
      <c r="F165" s="8" t="s">
        <v>1728</v>
      </c>
      <c r="G165" s="8" t="s">
        <v>1731</v>
      </c>
    </row>
    <row r="166" spans="1:7" ht="15.75" thickBot="1" x14ac:dyDescent="0.3">
      <c r="A166" s="7" t="s">
        <v>305</v>
      </c>
      <c r="B166" s="5">
        <v>165</v>
      </c>
      <c r="C166" s="6" t="s">
        <v>186</v>
      </c>
      <c r="D166" s="8">
        <v>2</v>
      </c>
      <c r="E166" s="8" t="s">
        <v>1732</v>
      </c>
      <c r="F166" s="8" t="s">
        <v>1733</v>
      </c>
      <c r="G166" s="8" t="s">
        <v>1734</v>
      </c>
    </row>
    <row r="167" spans="1:7" ht="15.75" thickBot="1" x14ac:dyDescent="0.3">
      <c r="A167" s="7" t="s">
        <v>306</v>
      </c>
      <c r="B167" s="5">
        <v>166</v>
      </c>
      <c r="C167" s="6" t="s">
        <v>188</v>
      </c>
      <c r="D167" s="8">
        <v>4</v>
      </c>
      <c r="E167" s="8" t="s">
        <v>1727</v>
      </c>
      <c r="F167" s="8" t="s">
        <v>1728</v>
      </c>
      <c r="G167" s="8" t="s">
        <v>1729</v>
      </c>
    </row>
    <row r="168" spans="1:7" ht="15.75" thickBot="1" x14ac:dyDescent="0.3">
      <c r="A168" s="7" t="s">
        <v>307</v>
      </c>
      <c r="B168" s="5">
        <v>167</v>
      </c>
      <c r="C168" s="6" t="s">
        <v>190</v>
      </c>
      <c r="D168" s="8">
        <v>3.5</v>
      </c>
      <c r="E168" s="8" t="s">
        <v>1730</v>
      </c>
      <c r="F168" s="8" t="s">
        <v>1728</v>
      </c>
      <c r="G168" s="8" t="s">
        <v>1731</v>
      </c>
    </row>
    <row r="169" spans="1:7" ht="15.75" thickBot="1" x14ac:dyDescent="0.3">
      <c r="A169" s="7" t="s">
        <v>308</v>
      </c>
      <c r="B169" s="5">
        <v>168</v>
      </c>
      <c r="C169" s="6" t="s">
        <v>192</v>
      </c>
      <c r="D169" s="8">
        <v>1.5</v>
      </c>
      <c r="E169" s="8" t="s">
        <v>1732</v>
      </c>
      <c r="F169" s="8" t="s">
        <v>1733</v>
      </c>
      <c r="G169" s="8" t="s">
        <v>1734</v>
      </c>
    </row>
    <row r="170" spans="1:7" ht="15.75" thickBot="1" x14ac:dyDescent="0.3">
      <c r="A170" s="7" t="s">
        <v>309</v>
      </c>
      <c r="B170" s="5">
        <v>169</v>
      </c>
      <c r="C170" s="6" t="s">
        <v>194</v>
      </c>
      <c r="D170" s="8">
        <v>1.75</v>
      </c>
      <c r="E170" s="8" t="s">
        <v>1732</v>
      </c>
      <c r="F170" s="8" t="s">
        <v>1733</v>
      </c>
      <c r="G170" s="8" t="s">
        <v>1734</v>
      </c>
    </row>
    <row r="171" spans="1:7" ht="15.75" thickBot="1" x14ac:dyDescent="0.3">
      <c r="A171" s="7" t="s">
        <v>310</v>
      </c>
      <c r="B171" s="5">
        <v>170</v>
      </c>
      <c r="C171" s="6" t="s">
        <v>196</v>
      </c>
      <c r="D171" s="8">
        <v>3.5</v>
      </c>
      <c r="E171" s="8" t="s">
        <v>1730</v>
      </c>
      <c r="F171" s="8" t="s">
        <v>1728</v>
      </c>
      <c r="G171" s="8" t="s">
        <v>1731</v>
      </c>
    </row>
    <row r="172" spans="1:7" ht="15.75" thickBot="1" x14ac:dyDescent="0.3">
      <c r="A172" s="7" t="s">
        <v>311</v>
      </c>
      <c r="B172" s="5">
        <v>171</v>
      </c>
      <c r="C172" s="6" t="s">
        <v>198</v>
      </c>
      <c r="D172" s="8">
        <v>3.25</v>
      </c>
      <c r="E172" s="8" t="s">
        <v>1730</v>
      </c>
      <c r="F172" s="8" t="s">
        <v>1728</v>
      </c>
      <c r="G172" s="8" t="s">
        <v>1731</v>
      </c>
    </row>
    <row r="173" spans="1:7" ht="15.75" thickBot="1" x14ac:dyDescent="0.3">
      <c r="A173" s="7" t="s">
        <v>312</v>
      </c>
      <c r="B173" s="5">
        <v>172</v>
      </c>
      <c r="C173" s="6" t="s">
        <v>200</v>
      </c>
      <c r="D173" s="8">
        <v>3.25</v>
      </c>
      <c r="E173" s="8" t="s">
        <v>1730</v>
      </c>
      <c r="F173" s="8" t="s">
        <v>1728</v>
      </c>
      <c r="G173" s="8" t="s">
        <v>1731</v>
      </c>
    </row>
    <row r="174" spans="1:7" ht="15.75" thickBot="1" x14ac:dyDescent="0.3">
      <c r="A174" s="7" t="s">
        <v>313</v>
      </c>
      <c r="B174" s="5">
        <v>173</v>
      </c>
      <c r="C174" s="6" t="s">
        <v>202</v>
      </c>
      <c r="D174" s="8">
        <v>3.25</v>
      </c>
      <c r="E174" s="8" t="s">
        <v>1730</v>
      </c>
      <c r="F174" s="8" t="s">
        <v>1728</v>
      </c>
      <c r="G174" s="8" t="s">
        <v>1731</v>
      </c>
    </row>
    <row r="175" spans="1:7" ht="15.75" thickBot="1" x14ac:dyDescent="0.3">
      <c r="A175" s="7" t="s">
        <v>314</v>
      </c>
      <c r="B175" s="5">
        <v>174</v>
      </c>
      <c r="C175" s="6" t="s">
        <v>204</v>
      </c>
      <c r="D175" s="8">
        <v>2.5</v>
      </c>
      <c r="E175" s="8" t="s">
        <v>1732</v>
      </c>
      <c r="F175" s="8" t="s">
        <v>1733</v>
      </c>
      <c r="G175" s="8" t="s">
        <v>1734</v>
      </c>
    </row>
    <row r="176" spans="1:7" ht="15.75" thickBot="1" x14ac:dyDescent="0.3">
      <c r="A176" s="7" t="s">
        <v>315</v>
      </c>
      <c r="B176" s="5">
        <v>175</v>
      </c>
      <c r="C176" s="6" t="s">
        <v>206</v>
      </c>
      <c r="D176" s="8">
        <v>3.25</v>
      </c>
      <c r="E176" s="8" t="s">
        <v>1730</v>
      </c>
      <c r="F176" s="8" t="s">
        <v>1728</v>
      </c>
      <c r="G176" s="8" t="s">
        <v>1731</v>
      </c>
    </row>
    <row r="177" spans="1:7" ht="15.75" thickBot="1" x14ac:dyDescent="0.3">
      <c r="A177" s="7" t="s">
        <v>316</v>
      </c>
      <c r="B177" s="5">
        <v>176</v>
      </c>
      <c r="C177" s="6" t="s">
        <v>208</v>
      </c>
      <c r="D177" s="8">
        <v>2.5</v>
      </c>
      <c r="E177" s="8" t="s">
        <v>1732</v>
      </c>
      <c r="F177" s="8" t="s">
        <v>1733</v>
      </c>
      <c r="G177" s="8" t="s">
        <v>1734</v>
      </c>
    </row>
    <row r="178" spans="1:7" ht="15.75" thickBot="1" x14ac:dyDescent="0.3">
      <c r="A178" s="7" t="s">
        <v>317</v>
      </c>
      <c r="B178" s="5">
        <v>177</v>
      </c>
      <c r="C178" s="6" t="s">
        <v>210</v>
      </c>
      <c r="D178" s="8">
        <v>2.5</v>
      </c>
      <c r="E178" s="8" t="s">
        <v>1732</v>
      </c>
      <c r="F178" s="8" t="s">
        <v>1733</v>
      </c>
      <c r="G178" s="8" t="s">
        <v>1734</v>
      </c>
    </row>
    <row r="179" spans="1:7" ht="15.75" thickBot="1" x14ac:dyDescent="0.3">
      <c r="A179" s="7" t="s">
        <v>318</v>
      </c>
      <c r="B179" s="5">
        <v>178</v>
      </c>
      <c r="C179" s="6" t="s">
        <v>212</v>
      </c>
      <c r="D179" s="8">
        <v>1.75</v>
      </c>
      <c r="E179" s="8" t="s">
        <v>1732</v>
      </c>
      <c r="F179" s="8" t="s">
        <v>1733</v>
      </c>
      <c r="G179" s="8" t="s">
        <v>1734</v>
      </c>
    </row>
    <row r="180" spans="1:7" ht="15.75" thickBot="1" x14ac:dyDescent="0.3">
      <c r="A180" s="7" t="s">
        <v>319</v>
      </c>
      <c r="B180" s="5">
        <v>179</v>
      </c>
      <c r="C180" s="6" t="s">
        <v>214</v>
      </c>
      <c r="D180" s="8">
        <v>3.5</v>
      </c>
      <c r="E180" s="8" t="s">
        <v>1730</v>
      </c>
      <c r="F180" s="8" t="s">
        <v>1728</v>
      </c>
      <c r="G180" s="8" t="s">
        <v>1731</v>
      </c>
    </row>
    <row r="181" spans="1:7" ht="15.75" thickBot="1" x14ac:dyDescent="0.3">
      <c r="A181" s="7" t="s">
        <v>320</v>
      </c>
      <c r="B181" s="5">
        <v>180</v>
      </c>
      <c r="C181" s="6" t="s">
        <v>216</v>
      </c>
      <c r="D181" s="8">
        <v>3.5</v>
      </c>
      <c r="E181" s="8" t="s">
        <v>1730</v>
      </c>
      <c r="F181" s="8" t="s">
        <v>1728</v>
      </c>
      <c r="G181" s="8" t="s">
        <v>1731</v>
      </c>
    </row>
    <row r="182" spans="1:7" ht="15.75" thickBot="1" x14ac:dyDescent="0.3">
      <c r="A182" s="7" t="s">
        <v>321</v>
      </c>
      <c r="B182" s="5">
        <v>181</v>
      </c>
      <c r="C182" s="6" t="s">
        <v>218</v>
      </c>
      <c r="D182" s="8">
        <v>2</v>
      </c>
      <c r="E182" s="8" t="s">
        <v>1732</v>
      </c>
      <c r="F182" s="8" t="s">
        <v>1733</v>
      </c>
      <c r="G182" s="8" t="s">
        <v>1734</v>
      </c>
    </row>
    <row r="183" spans="1:7" ht="15.75" thickBot="1" x14ac:dyDescent="0.3">
      <c r="A183" s="7" t="s">
        <v>322</v>
      </c>
      <c r="B183" s="5">
        <v>182</v>
      </c>
      <c r="C183" s="6" t="s">
        <v>220</v>
      </c>
      <c r="D183" s="8">
        <v>2.75</v>
      </c>
      <c r="E183" s="8" t="s">
        <v>1732</v>
      </c>
      <c r="F183" s="8" t="s">
        <v>1733</v>
      </c>
      <c r="G183" s="8" t="s">
        <v>1734</v>
      </c>
    </row>
    <row r="184" spans="1:7" ht="15.75" thickBot="1" x14ac:dyDescent="0.3">
      <c r="A184" s="7" t="s">
        <v>323</v>
      </c>
      <c r="B184" s="5">
        <v>183</v>
      </c>
      <c r="C184" s="6" t="s">
        <v>222</v>
      </c>
      <c r="D184" s="8">
        <v>3</v>
      </c>
      <c r="E184" s="8" t="s">
        <v>1730</v>
      </c>
      <c r="F184" s="8" t="s">
        <v>1728</v>
      </c>
      <c r="G184" s="8" t="s">
        <v>1731</v>
      </c>
    </row>
    <row r="185" spans="1:7" ht="15.75" thickBot="1" x14ac:dyDescent="0.3">
      <c r="A185" s="7" t="s">
        <v>324</v>
      </c>
      <c r="B185" s="5">
        <v>184</v>
      </c>
      <c r="C185" s="6" t="s">
        <v>224</v>
      </c>
      <c r="D185" s="8">
        <v>2.75</v>
      </c>
      <c r="E185" s="8" t="s">
        <v>1732</v>
      </c>
      <c r="F185" s="8" t="s">
        <v>1733</v>
      </c>
      <c r="G185" s="8" t="s">
        <v>1734</v>
      </c>
    </row>
    <row r="186" spans="1:7" ht="15.75" thickBot="1" x14ac:dyDescent="0.3">
      <c r="A186" s="7" t="s">
        <v>325</v>
      </c>
      <c r="B186" s="5">
        <v>185</v>
      </c>
      <c r="C186" s="6" t="s">
        <v>226</v>
      </c>
      <c r="D186" s="8">
        <v>1.25</v>
      </c>
      <c r="E186" s="8" t="s">
        <v>1732</v>
      </c>
      <c r="F186" s="8" t="s">
        <v>1733</v>
      </c>
      <c r="G186" s="8" t="s">
        <v>1734</v>
      </c>
    </row>
    <row r="187" spans="1:7" ht="15.75" thickBot="1" x14ac:dyDescent="0.3">
      <c r="A187" s="7" t="s">
        <v>326</v>
      </c>
      <c r="B187" s="5">
        <v>186</v>
      </c>
      <c r="C187" s="6" t="s">
        <v>228</v>
      </c>
      <c r="D187" s="8">
        <v>3.25</v>
      </c>
      <c r="E187" s="8" t="s">
        <v>1730</v>
      </c>
      <c r="F187" s="8" t="s">
        <v>1728</v>
      </c>
      <c r="G187" s="8" t="s">
        <v>1731</v>
      </c>
    </row>
    <row r="188" spans="1:7" ht="15.75" thickBot="1" x14ac:dyDescent="0.3">
      <c r="A188" s="7" t="s">
        <v>327</v>
      </c>
      <c r="B188" s="5">
        <v>187</v>
      </c>
      <c r="C188" s="6" t="s">
        <v>230</v>
      </c>
      <c r="D188" s="8">
        <v>5</v>
      </c>
      <c r="E188" s="8" t="s">
        <v>1724</v>
      </c>
      <c r="F188" s="8" t="s">
        <v>1725</v>
      </c>
      <c r="G188" s="8" t="s">
        <v>1726</v>
      </c>
    </row>
    <row r="189" spans="1:7" ht="15.75" thickBot="1" x14ac:dyDescent="0.3">
      <c r="A189" s="7" t="s">
        <v>328</v>
      </c>
      <c r="B189" s="5">
        <v>188</v>
      </c>
      <c r="C189" s="6" t="s">
        <v>232</v>
      </c>
      <c r="D189" s="8">
        <v>4</v>
      </c>
      <c r="E189" s="8" t="s">
        <v>1727</v>
      </c>
      <c r="F189" s="8" t="s">
        <v>1728</v>
      </c>
      <c r="G189" s="8" t="s">
        <v>1729</v>
      </c>
    </row>
    <row r="190" spans="1:7" ht="15.75" thickBot="1" x14ac:dyDescent="0.3">
      <c r="A190" s="7" t="s">
        <v>330</v>
      </c>
      <c r="B190" s="5">
        <v>189</v>
      </c>
      <c r="C190" s="6" t="s">
        <v>329</v>
      </c>
      <c r="D190" s="8">
        <v>2.75</v>
      </c>
      <c r="E190" s="8" t="s">
        <v>1732</v>
      </c>
      <c r="F190" s="8" t="s">
        <v>1733</v>
      </c>
      <c r="G190" s="8" t="s">
        <v>1734</v>
      </c>
    </row>
    <row r="191" spans="1:7" ht="15.75" thickBot="1" x14ac:dyDescent="0.3">
      <c r="A191" s="7" t="s">
        <v>332</v>
      </c>
      <c r="B191" s="5">
        <v>190</v>
      </c>
      <c r="C191" s="6" t="s">
        <v>331</v>
      </c>
      <c r="D191" s="8">
        <v>2.75</v>
      </c>
      <c r="E191" s="8" t="s">
        <v>1732</v>
      </c>
      <c r="F191" s="8" t="s">
        <v>1733</v>
      </c>
      <c r="G191" s="8" t="s">
        <v>1734</v>
      </c>
    </row>
    <row r="192" spans="1:7" ht="15.75" thickBot="1" x14ac:dyDescent="0.3">
      <c r="A192" s="7" t="s">
        <v>334</v>
      </c>
      <c r="B192" s="5">
        <v>191</v>
      </c>
      <c r="C192" s="6" t="s">
        <v>333</v>
      </c>
      <c r="D192" s="8">
        <v>2</v>
      </c>
      <c r="E192" s="8" t="s">
        <v>1732</v>
      </c>
      <c r="F192" s="8" t="s">
        <v>1733</v>
      </c>
      <c r="G192" s="8" t="s">
        <v>1734</v>
      </c>
    </row>
    <row r="193" spans="1:7" ht="15.75" thickBot="1" x14ac:dyDescent="0.3">
      <c r="A193" s="7" t="s">
        <v>336</v>
      </c>
      <c r="B193" s="5">
        <v>192</v>
      </c>
      <c r="C193" s="6" t="s">
        <v>335</v>
      </c>
      <c r="D193" s="8">
        <v>4</v>
      </c>
      <c r="E193" s="8" t="s">
        <v>1727</v>
      </c>
      <c r="F193" s="8" t="s">
        <v>1728</v>
      </c>
      <c r="G193" s="8" t="s">
        <v>1729</v>
      </c>
    </row>
    <row r="194" spans="1:7" ht="15.75" thickBot="1" x14ac:dyDescent="0.3">
      <c r="A194" s="7" t="s">
        <v>338</v>
      </c>
      <c r="B194" s="5">
        <v>193</v>
      </c>
      <c r="C194" s="6" t="s">
        <v>337</v>
      </c>
      <c r="D194" s="8">
        <v>2.5</v>
      </c>
      <c r="E194" s="8" t="s">
        <v>1732</v>
      </c>
      <c r="F194" s="8" t="s">
        <v>1733</v>
      </c>
      <c r="G194" s="8" t="s">
        <v>1734</v>
      </c>
    </row>
    <row r="195" spans="1:7" ht="15.75" thickBot="1" x14ac:dyDescent="0.3">
      <c r="A195" s="7" t="s">
        <v>340</v>
      </c>
      <c r="B195" s="5">
        <v>194</v>
      </c>
      <c r="C195" s="6" t="s">
        <v>339</v>
      </c>
      <c r="D195" s="8">
        <v>2.75</v>
      </c>
      <c r="E195" s="8" t="s">
        <v>1732</v>
      </c>
      <c r="F195" s="8" t="s">
        <v>1733</v>
      </c>
      <c r="G195" s="8" t="s">
        <v>1734</v>
      </c>
    </row>
    <row r="196" spans="1:7" ht="15.75" thickBot="1" x14ac:dyDescent="0.3">
      <c r="A196" s="7" t="s">
        <v>342</v>
      </c>
      <c r="B196" s="5">
        <v>195</v>
      </c>
      <c r="C196" s="6" t="s">
        <v>341</v>
      </c>
      <c r="D196" s="8">
        <v>3.5</v>
      </c>
      <c r="E196" s="8" t="s">
        <v>1730</v>
      </c>
      <c r="F196" s="8" t="s">
        <v>1728</v>
      </c>
      <c r="G196" s="8" t="s">
        <v>1731</v>
      </c>
    </row>
    <row r="197" spans="1:7" ht="15.75" thickBot="1" x14ac:dyDescent="0.3">
      <c r="A197" s="7" t="s">
        <v>344</v>
      </c>
      <c r="B197" s="5">
        <v>196</v>
      </c>
      <c r="C197" s="6" t="s">
        <v>343</v>
      </c>
      <c r="D197" s="8">
        <v>2.75</v>
      </c>
      <c r="E197" s="8" t="s">
        <v>1732</v>
      </c>
      <c r="F197" s="8" t="s">
        <v>1733</v>
      </c>
      <c r="G197" s="8" t="s">
        <v>1734</v>
      </c>
    </row>
    <row r="198" spans="1:7" ht="15.75" thickBot="1" x14ac:dyDescent="0.3">
      <c r="A198" s="7" t="s">
        <v>346</v>
      </c>
      <c r="B198" s="5">
        <v>197</v>
      </c>
      <c r="C198" s="6" t="s">
        <v>345</v>
      </c>
      <c r="D198" s="8">
        <v>3</v>
      </c>
      <c r="E198" s="8" t="s">
        <v>1730</v>
      </c>
      <c r="F198" s="8" t="s">
        <v>1728</v>
      </c>
      <c r="G198" s="8" t="s">
        <v>1731</v>
      </c>
    </row>
    <row r="199" spans="1:7" ht="15.75" thickBot="1" x14ac:dyDescent="0.3">
      <c r="A199" s="7" t="s">
        <v>348</v>
      </c>
      <c r="B199" s="5">
        <v>198</v>
      </c>
      <c r="C199" s="6" t="s">
        <v>347</v>
      </c>
      <c r="D199" s="8">
        <v>1.75</v>
      </c>
      <c r="E199" s="8" t="s">
        <v>1732</v>
      </c>
      <c r="F199" s="8" t="s">
        <v>1733</v>
      </c>
      <c r="G199" s="8" t="s">
        <v>1734</v>
      </c>
    </row>
    <row r="200" spans="1:7" ht="15.75" thickBot="1" x14ac:dyDescent="0.3">
      <c r="A200" s="7" t="s">
        <v>350</v>
      </c>
      <c r="B200" s="5">
        <v>199</v>
      </c>
      <c r="C200" s="6" t="s">
        <v>349</v>
      </c>
      <c r="D200" s="8">
        <v>2.75</v>
      </c>
      <c r="E200" s="8" t="s">
        <v>1732</v>
      </c>
      <c r="F200" s="8" t="s">
        <v>1733</v>
      </c>
      <c r="G200" s="8" t="s">
        <v>1734</v>
      </c>
    </row>
    <row r="201" spans="1:7" ht="15.75" thickBot="1" x14ac:dyDescent="0.3">
      <c r="A201" s="7" t="s">
        <v>352</v>
      </c>
      <c r="B201" s="5">
        <v>200</v>
      </c>
      <c r="C201" s="6" t="s">
        <v>351</v>
      </c>
      <c r="D201" s="8">
        <v>3</v>
      </c>
      <c r="E201" s="8" t="s">
        <v>1730</v>
      </c>
      <c r="F201" s="8" t="s">
        <v>1728</v>
      </c>
      <c r="G201" s="8" t="s">
        <v>1731</v>
      </c>
    </row>
    <row r="202" spans="1:7" ht="15.75" thickBot="1" x14ac:dyDescent="0.3">
      <c r="A202" s="7" t="s">
        <v>354</v>
      </c>
      <c r="B202" s="5">
        <v>201</v>
      </c>
      <c r="C202" s="6" t="s">
        <v>353</v>
      </c>
      <c r="D202" s="8">
        <v>3.75</v>
      </c>
      <c r="E202" s="8" t="s">
        <v>1730</v>
      </c>
      <c r="F202" s="8" t="s">
        <v>1728</v>
      </c>
      <c r="G202" s="8" t="s">
        <v>1731</v>
      </c>
    </row>
    <row r="203" spans="1:7" ht="15.75" thickBot="1" x14ac:dyDescent="0.3">
      <c r="A203" s="7" t="s">
        <v>356</v>
      </c>
      <c r="B203" s="5">
        <v>202</v>
      </c>
      <c r="C203" s="6" t="s">
        <v>355</v>
      </c>
      <c r="D203" s="8">
        <v>2.5</v>
      </c>
      <c r="E203" s="8" t="s">
        <v>1732</v>
      </c>
      <c r="F203" s="8" t="s">
        <v>1733</v>
      </c>
      <c r="G203" s="8" t="s">
        <v>1734</v>
      </c>
    </row>
    <row r="204" spans="1:7" ht="15.75" thickBot="1" x14ac:dyDescent="0.3">
      <c r="A204" s="7" t="s">
        <v>358</v>
      </c>
      <c r="B204" s="5">
        <v>203</v>
      </c>
      <c r="C204" s="6" t="s">
        <v>357</v>
      </c>
      <c r="D204" s="8">
        <v>2.75</v>
      </c>
      <c r="E204" s="8" t="s">
        <v>1732</v>
      </c>
      <c r="F204" s="8" t="s">
        <v>1733</v>
      </c>
      <c r="G204" s="8" t="s">
        <v>1734</v>
      </c>
    </row>
    <row r="205" spans="1:7" ht="15.75" thickBot="1" x14ac:dyDescent="0.3">
      <c r="A205" s="7" t="s">
        <v>360</v>
      </c>
      <c r="B205" s="5">
        <v>204</v>
      </c>
      <c r="C205" s="6" t="s">
        <v>359</v>
      </c>
      <c r="D205" s="8">
        <v>2.75</v>
      </c>
      <c r="E205" s="8" t="s">
        <v>1732</v>
      </c>
      <c r="F205" s="8" t="s">
        <v>1733</v>
      </c>
      <c r="G205" s="8" t="s">
        <v>1734</v>
      </c>
    </row>
    <row r="206" spans="1:7" ht="15.75" thickBot="1" x14ac:dyDescent="0.3">
      <c r="A206" s="7" t="s">
        <v>362</v>
      </c>
      <c r="B206" s="5">
        <v>205</v>
      </c>
      <c r="C206" s="6" t="s">
        <v>361</v>
      </c>
      <c r="D206" s="8">
        <v>1.75</v>
      </c>
      <c r="E206" s="8" t="s">
        <v>1732</v>
      </c>
      <c r="F206" s="8" t="s">
        <v>1733</v>
      </c>
      <c r="G206" s="8" t="s">
        <v>1734</v>
      </c>
    </row>
    <row r="207" spans="1:7" ht="15.75" thickBot="1" x14ac:dyDescent="0.3">
      <c r="A207" s="7" t="s">
        <v>364</v>
      </c>
      <c r="B207" s="5">
        <v>206</v>
      </c>
      <c r="C207" s="6" t="s">
        <v>363</v>
      </c>
      <c r="D207" s="8">
        <v>1.5</v>
      </c>
      <c r="E207" s="8" t="s">
        <v>1732</v>
      </c>
      <c r="F207" s="8" t="s">
        <v>1733</v>
      </c>
      <c r="G207" s="8" t="s">
        <v>1734</v>
      </c>
    </row>
    <row r="208" spans="1:7" ht="15.75" thickBot="1" x14ac:dyDescent="0.3">
      <c r="A208" s="7" t="s">
        <v>366</v>
      </c>
      <c r="B208" s="5">
        <v>207</v>
      </c>
      <c r="C208" s="6" t="s">
        <v>365</v>
      </c>
      <c r="D208" s="8">
        <v>1.75</v>
      </c>
      <c r="E208" s="8" t="s">
        <v>1732</v>
      </c>
      <c r="F208" s="8" t="s">
        <v>1733</v>
      </c>
      <c r="G208" s="8" t="s">
        <v>1734</v>
      </c>
    </row>
    <row r="209" spans="1:7" ht="15.75" thickBot="1" x14ac:dyDescent="0.3">
      <c r="A209" s="7" t="s">
        <v>368</v>
      </c>
      <c r="B209" s="5">
        <v>208</v>
      </c>
      <c r="C209" s="6" t="s">
        <v>367</v>
      </c>
      <c r="D209" s="8">
        <v>2.5</v>
      </c>
      <c r="E209" s="8" t="s">
        <v>1732</v>
      </c>
      <c r="F209" s="8" t="s">
        <v>1733</v>
      </c>
      <c r="G209" s="8" t="s">
        <v>1734</v>
      </c>
    </row>
    <row r="210" spans="1:7" ht="15.75" thickBot="1" x14ac:dyDescent="0.3">
      <c r="A210" s="7" t="s">
        <v>370</v>
      </c>
      <c r="B210" s="5">
        <v>209</v>
      </c>
      <c r="C210" s="6" t="s">
        <v>369</v>
      </c>
      <c r="D210" s="8">
        <v>3.5</v>
      </c>
      <c r="E210" s="8" t="s">
        <v>1730</v>
      </c>
      <c r="F210" s="8" t="s">
        <v>1728</v>
      </c>
      <c r="G210" s="8" t="s">
        <v>1731</v>
      </c>
    </row>
    <row r="211" spans="1:7" ht="15.75" thickBot="1" x14ac:dyDescent="0.3">
      <c r="A211" s="7" t="s">
        <v>372</v>
      </c>
      <c r="B211" s="5">
        <v>210</v>
      </c>
      <c r="C211" s="6" t="s">
        <v>371</v>
      </c>
      <c r="D211" s="8">
        <v>2.75</v>
      </c>
      <c r="E211" s="8" t="s">
        <v>1732</v>
      </c>
      <c r="F211" s="8" t="s">
        <v>1733</v>
      </c>
      <c r="G211" s="8" t="s">
        <v>1734</v>
      </c>
    </row>
    <row r="212" spans="1:7" ht="15.75" thickBot="1" x14ac:dyDescent="0.3">
      <c r="A212" s="7" t="s">
        <v>374</v>
      </c>
      <c r="B212" s="5">
        <v>211</v>
      </c>
      <c r="C212" s="6" t="s">
        <v>373</v>
      </c>
      <c r="D212" s="8">
        <v>2</v>
      </c>
      <c r="E212" s="8" t="s">
        <v>1732</v>
      </c>
      <c r="F212" s="8" t="s">
        <v>1733</v>
      </c>
      <c r="G212" s="8" t="s">
        <v>1734</v>
      </c>
    </row>
    <row r="213" spans="1:7" ht="15.75" thickBot="1" x14ac:dyDescent="0.3">
      <c r="A213" s="7" t="s">
        <v>375</v>
      </c>
      <c r="B213" s="5">
        <v>212</v>
      </c>
      <c r="C213" s="6" t="s">
        <v>216</v>
      </c>
      <c r="D213" s="8">
        <v>2.25</v>
      </c>
      <c r="E213" s="8" t="s">
        <v>1732</v>
      </c>
      <c r="F213" s="8" t="s">
        <v>1733</v>
      </c>
      <c r="G213" s="8" t="s">
        <v>1734</v>
      </c>
    </row>
    <row r="214" spans="1:7" ht="15.75" thickBot="1" x14ac:dyDescent="0.3">
      <c r="A214" s="7" t="s">
        <v>377</v>
      </c>
      <c r="B214" s="5">
        <v>213</v>
      </c>
      <c r="C214" s="6" t="s">
        <v>376</v>
      </c>
      <c r="D214" s="8">
        <v>4</v>
      </c>
      <c r="E214" s="8" t="s">
        <v>1727</v>
      </c>
      <c r="F214" s="8" t="s">
        <v>1728</v>
      </c>
      <c r="G214" s="8" t="s">
        <v>1729</v>
      </c>
    </row>
    <row r="215" spans="1:7" ht="15.75" thickBot="1" x14ac:dyDescent="0.3">
      <c r="A215" s="7" t="s">
        <v>379</v>
      </c>
      <c r="B215" s="5">
        <v>214</v>
      </c>
      <c r="C215" s="6" t="s">
        <v>378</v>
      </c>
      <c r="D215" s="8">
        <v>4.25</v>
      </c>
      <c r="E215" s="8" t="s">
        <v>1727</v>
      </c>
      <c r="F215" s="8" t="s">
        <v>1728</v>
      </c>
      <c r="G215" s="8" t="s">
        <v>1729</v>
      </c>
    </row>
    <row r="216" spans="1:7" ht="15.75" thickBot="1" x14ac:dyDescent="0.3">
      <c r="A216" s="7" t="s">
        <v>381</v>
      </c>
      <c r="B216" s="5">
        <v>215</v>
      </c>
      <c r="C216" s="6" t="s">
        <v>380</v>
      </c>
      <c r="D216" s="8">
        <v>3.5</v>
      </c>
      <c r="E216" s="8" t="s">
        <v>1730</v>
      </c>
      <c r="F216" s="8" t="s">
        <v>1728</v>
      </c>
      <c r="G216" s="8" t="s">
        <v>1731</v>
      </c>
    </row>
    <row r="217" spans="1:7" ht="15.75" thickBot="1" x14ac:dyDescent="0.3">
      <c r="A217" s="7" t="s">
        <v>383</v>
      </c>
      <c r="B217" s="5">
        <v>216</v>
      </c>
      <c r="C217" s="6" t="s">
        <v>382</v>
      </c>
      <c r="D217" s="8">
        <v>3.25</v>
      </c>
      <c r="E217" s="8" t="s">
        <v>1730</v>
      </c>
      <c r="F217" s="8" t="s">
        <v>1728</v>
      </c>
      <c r="G217" s="8" t="s">
        <v>1731</v>
      </c>
    </row>
    <row r="218" spans="1:7" ht="15.75" thickBot="1" x14ac:dyDescent="0.3">
      <c r="A218" s="7" t="s">
        <v>385</v>
      </c>
      <c r="B218" s="5">
        <v>217</v>
      </c>
      <c r="C218" s="6" t="s">
        <v>384</v>
      </c>
      <c r="D218" s="8">
        <v>3</v>
      </c>
      <c r="E218" s="8" t="s">
        <v>1730</v>
      </c>
      <c r="F218" s="8" t="s">
        <v>1728</v>
      </c>
      <c r="G218" s="8" t="s">
        <v>1731</v>
      </c>
    </row>
    <row r="219" spans="1:7" ht="15.75" thickBot="1" x14ac:dyDescent="0.3">
      <c r="A219" s="7" t="s">
        <v>387</v>
      </c>
      <c r="B219" s="5">
        <v>218</v>
      </c>
      <c r="C219" s="6" t="s">
        <v>386</v>
      </c>
      <c r="D219" s="8">
        <v>4.5</v>
      </c>
      <c r="E219" s="8" t="s">
        <v>1727</v>
      </c>
      <c r="F219" s="8" t="s">
        <v>1728</v>
      </c>
      <c r="G219" s="8" t="s">
        <v>1729</v>
      </c>
    </row>
    <row r="220" spans="1:7" ht="15.75" thickBot="1" x14ac:dyDescent="0.3">
      <c r="A220" s="7" t="s">
        <v>389</v>
      </c>
      <c r="B220" s="5">
        <v>219</v>
      </c>
      <c r="C220" s="6" t="s">
        <v>388</v>
      </c>
      <c r="D220" s="8">
        <v>3.75</v>
      </c>
      <c r="E220" s="8" t="s">
        <v>1730</v>
      </c>
      <c r="F220" s="8" t="s">
        <v>1728</v>
      </c>
      <c r="G220" s="8" t="s">
        <v>1731</v>
      </c>
    </row>
    <row r="221" spans="1:7" ht="15.75" thickBot="1" x14ac:dyDescent="0.3">
      <c r="A221" s="7" t="s">
        <v>391</v>
      </c>
      <c r="B221" s="5">
        <v>220</v>
      </c>
      <c r="C221" s="6" t="s">
        <v>390</v>
      </c>
      <c r="D221" s="8">
        <v>3.25</v>
      </c>
      <c r="E221" s="8" t="s">
        <v>1730</v>
      </c>
      <c r="F221" s="8" t="s">
        <v>1728</v>
      </c>
      <c r="G221" s="8" t="s">
        <v>1731</v>
      </c>
    </row>
    <row r="222" spans="1:7" ht="15.75" thickBot="1" x14ac:dyDescent="0.3">
      <c r="A222" s="7" t="s">
        <v>393</v>
      </c>
      <c r="B222" s="5">
        <v>221</v>
      </c>
      <c r="C222" s="6" t="s">
        <v>392</v>
      </c>
      <c r="D222" s="8">
        <v>2.75</v>
      </c>
      <c r="E222" s="8" t="s">
        <v>1732</v>
      </c>
      <c r="F222" s="8" t="s">
        <v>1733</v>
      </c>
      <c r="G222" s="8" t="s">
        <v>1734</v>
      </c>
    </row>
    <row r="223" spans="1:7" ht="15.75" thickBot="1" x14ac:dyDescent="0.3">
      <c r="A223" s="7" t="s">
        <v>395</v>
      </c>
      <c r="B223" s="5">
        <v>222</v>
      </c>
      <c r="C223" s="6" t="s">
        <v>394</v>
      </c>
      <c r="D223" s="8">
        <v>3.5</v>
      </c>
      <c r="E223" s="8" t="s">
        <v>1730</v>
      </c>
      <c r="F223" s="8" t="s">
        <v>1728</v>
      </c>
      <c r="G223" s="8" t="s">
        <v>1731</v>
      </c>
    </row>
    <row r="224" spans="1:7" ht="15.75" thickBot="1" x14ac:dyDescent="0.3">
      <c r="A224" s="7" t="s">
        <v>396</v>
      </c>
      <c r="B224" s="5">
        <v>223</v>
      </c>
      <c r="C224" s="6" t="s">
        <v>192</v>
      </c>
      <c r="D224" s="8">
        <v>2.75</v>
      </c>
      <c r="E224" s="8" t="s">
        <v>1732</v>
      </c>
      <c r="F224" s="8" t="s">
        <v>1733</v>
      </c>
      <c r="G224" s="8" t="s">
        <v>1734</v>
      </c>
    </row>
    <row r="225" spans="1:7" ht="15.75" thickBot="1" x14ac:dyDescent="0.3">
      <c r="A225" s="7" t="s">
        <v>398</v>
      </c>
      <c r="B225" s="5">
        <v>224</v>
      </c>
      <c r="C225" s="6" t="s">
        <v>397</v>
      </c>
      <c r="D225" s="8">
        <v>1.75</v>
      </c>
      <c r="E225" s="8" t="s">
        <v>1732</v>
      </c>
      <c r="F225" s="8" t="s">
        <v>1733</v>
      </c>
      <c r="G225" s="8" t="s">
        <v>1734</v>
      </c>
    </row>
    <row r="226" spans="1:7" ht="15.75" thickBot="1" x14ac:dyDescent="0.3">
      <c r="A226" s="7" t="s">
        <v>400</v>
      </c>
      <c r="B226" s="5">
        <v>225</v>
      </c>
      <c r="C226" s="6" t="s">
        <v>399</v>
      </c>
      <c r="D226" s="8">
        <v>2.5</v>
      </c>
      <c r="E226" s="8" t="s">
        <v>1732</v>
      </c>
      <c r="F226" s="8" t="s">
        <v>1733</v>
      </c>
      <c r="G226" s="8" t="s">
        <v>1734</v>
      </c>
    </row>
    <row r="227" spans="1:7" ht="15.75" thickBot="1" x14ac:dyDescent="0.3">
      <c r="A227" s="7" t="s">
        <v>402</v>
      </c>
      <c r="B227" s="5">
        <v>226</v>
      </c>
      <c r="C227" s="6" t="s">
        <v>401</v>
      </c>
      <c r="D227" s="8">
        <v>4.25</v>
      </c>
      <c r="E227" s="8" t="s">
        <v>1727</v>
      </c>
      <c r="F227" s="8" t="s">
        <v>1728</v>
      </c>
      <c r="G227" s="8" t="s">
        <v>1729</v>
      </c>
    </row>
    <row r="228" spans="1:7" ht="15.75" thickBot="1" x14ac:dyDescent="0.3">
      <c r="A228" s="7" t="s">
        <v>404</v>
      </c>
      <c r="B228" s="5">
        <v>227</v>
      </c>
      <c r="C228" s="6" t="s">
        <v>403</v>
      </c>
      <c r="D228" s="8">
        <v>3</v>
      </c>
      <c r="E228" s="8" t="s">
        <v>1730</v>
      </c>
      <c r="F228" s="8" t="s">
        <v>1728</v>
      </c>
      <c r="G228" s="8" t="s">
        <v>1731</v>
      </c>
    </row>
    <row r="229" spans="1:7" ht="15.75" thickBot="1" x14ac:dyDescent="0.3">
      <c r="A229" s="7" t="s">
        <v>406</v>
      </c>
      <c r="B229" s="5">
        <v>228</v>
      </c>
      <c r="C229" s="6" t="s">
        <v>405</v>
      </c>
      <c r="D229" s="8">
        <v>4.75</v>
      </c>
      <c r="E229" s="8" t="s">
        <v>1727</v>
      </c>
      <c r="F229" s="8" t="s">
        <v>1728</v>
      </c>
      <c r="G229" s="8" t="s">
        <v>1729</v>
      </c>
    </row>
    <row r="230" spans="1:7" ht="15.75" thickBot="1" x14ac:dyDescent="0.3">
      <c r="A230" s="7" t="s">
        <v>408</v>
      </c>
      <c r="B230" s="5">
        <v>229</v>
      </c>
      <c r="C230" s="6" t="s">
        <v>407</v>
      </c>
      <c r="D230" s="8">
        <v>2.25</v>
      </c>
      <c r="E230" s="8" t="s">
        <v>1732</v>
      </c>
      <c r="F230" s="8" t="s">
        <v>1733</v>
      </c>
      <c r="G230" s="8" t="s">
        <v>1734</v>
      </c>
    </row>
    <row r="231" spans="1:7" ht="15.75" thickBot="1" x14ac:dyDescent="0.3">
      <c r="A231" s="7" t="s">
        <v>410</v>
      </c>
      <c r="B231" s="5">
        <v>230</v>
      </c>
      <c r="C231" s="6" t="s">
        <v>409</v>
      </c>
      <c r="D231" s="8">
        <v>3.75</v>
      </c>
      <c r="E231" s="8" t="s">
        <v>1730</v>
      </c>
      <c r="F231" s="8" t="s">
        <v>1728</v>
      </c>
      <c r="G231" s="8" t="s">
        <v>1731</v>
      </c>
    </row>
    <row r="232" spans="1:7" ht="15.75" thickBot="1" x14ac:dyDescent="0.3">
      <c r="A232" s="7" t="s">
        <v>412</v>
      </c>
      <c r="B232" s="5">
        <v>231</v>
      </c>
      <c r="C232" s="6" t="s">
        <v>411</v>
      </c>
      <c r="D232" s="8">
        <v>4</v>
      </c>
      <c r="E232" s="8" t="s">
        <v>1727</v>
      </c>
      <c r="F232" s="8" t="s">
        <v>1728</v>
      </c>
      <c r="G232" s="8" t="s">
        <v>1729</v>
      </c>
    </row>
    <row r="233" spans="1:7" ht="15.75" thickBot="1" x14ac:dyDescent="0.3">
      <c r="A233" s="7" t="s">
        <v>414</v>
      </c>
      <c r="B233" s="5">
        <v>232</v>
      </c>
      <c r="C233" s="6" t="s">
        <v>413</v>
      </c>
      <c r="D233" s="8">
        <v>3.75</v>
      </c>
      <c r="E233" s="8" t="s">
        <v>1730</v>
      </c>
      <c r="F233" s="8" t="s">
        <v>1728</v>
      </c>
      <c r="G233" s="8" t="s">
        <v>1731</v>
      </c>
    </row>
    <row r="234" spans="1:7" ht="15.75" thickBot="1" x14ac:dyDescent="0.3">
      <c r="A234" s="7" t="s">
        <v>416</v>
      </c>
      <c r="B234" s="5">
        <v>233</v>
      </c>
      <c r="C234" s="6" t="s">
        <v>415</v>
      </c>
      <c r="D234" s="8">
        <v>2.5</v>
      </c>
      <c r="E234" s="8" t="s">
        <v>1732</v>
      </c>
      <c r="F234" s="8" t="s">
        <v>1733</v>
      </c>
      <c r="G234" s="8" t="s">
        <v>1734</v>
      </c>
    </row>
    <row r="235" spans="1:7" ht="15.75" thickBot="1" x14ac:dyDescent="0.3">
      <c r="A235" s="7" t="s">
        <v>418</v>
      </c>
      <c r="B235" s="5">
        <v>234</v>
      </c>
      <c r="C235" s="6" t="s">
        <v>417</v>
      </c>
      <c r="D235" s="8">
        <v>4</v>
      </c>
      <c r="E235" s="8" t="s">
        <v>1727</v>
      </c>
      <c r="F235" s="8" t="s">
        <v>1728</v>
      </c>
      <c r="G235" s="8" t="s">
        <v>1729</v>
      </c>
    </row>
    <row r="236" spans="1:7" ht="15.75" thickBot="1" x14ac:dyDescent="0.3">
      <c r="A236" s="7" t="s">
        <v>420</v>
      </c>
      <c r="B236" s="5">
        <v>235</v>
      </c>
      <c r="C236" s="6" t="s">
        <v>419</v>
      </c>
      <c r="D236" s="8">
        <v>3.5</v>
      </c>
      <c r="E236" s="8" t="s">
        <v>1730</v>
      </c>
      <c r="F236" s="8" t="s">
        <v>1728</v>
      </c>
      <c r="G236" s="8" t="s">
        <v>1731</v>
      </c>
    </row>
    <row r="237" spans="1:7" ht="15.75" thickBot="1" x14ac:dyDescent="0.3">
      <c r="A237" s="7" t="s">
        <v>422</v>
      </c>
      <c r="B237" s="5">
        <v>236</v>
      </c>
      <c r="C237" s="6" t="s">
        <v>421</v>
      </c>
      <c r="D237" s="8">
        <v>2.25</v>
      </c>
      <c r="E237" s="8" t="s">
        <v>1732</v>
      </c>
      <c r="F237" s="8" t="s">
        <v>1733</v>
      </c>
      <c r="G237" s="8" t="s">
        <v>1734</v>
      </c>
    </row>
    <row r="238" spans="1:7" ht="15.75" thickBot="1" x14ac:dyDescent="0.3">
      <c r="A238" s="7" t="s">
        <v>424</v>
      </c>
      <c r="B238" s="5">
        <v>237</v>
      </c>
      <c r="C238" s="6" t="s">
        <v>423</v>
      </c>
      <c r="D238" s="8">
        <v>2.5</v>
      </c>
      <c r="E238" s="8" t="s">
        <v>1732</v>
      </c>
      <c r="F238" s="8" t="s">
        <v>1733</v>
      </c>
      <c r="G238" s="8" t="s">
        <v>1734</v>
      </c>
    </row>
    <row r="239" spans="1:7" ht="15.75" thickBot="1" x14ac:dyDescent="0.3">
      <c r="A239" s="7" t="s">
        <v>426</v>
      </c>
      <c r="B239" s="5">
        <v>238</v>
      </c>
      <c r="C239" s="6" t="s">
        <v>425</v>
      </c>
      <c r="D239" s="8">
        <v>5</v>
      </c>
      <c r="E239" s="8" t="s">
        <v>1724</v>
      </c>
      <c r="F239" s="8" t="s">
        <v>1725</v>
      </c>
      <c r="G239" s="8" t="s">
        <v>1726</v>
      </c>
    </row>
    <row r="240" spans="1:7" ht="15.75" thickBot="1" x14ac:dyDescent="0.3">
      <c r="A240" s="7" t="s">
        <v>428</v>
      </c>
      <c r="B240" s="5">
        <v>239</v>
      </c>
      <c r="C240" s="6" t="s">
        <v>427</v>
      </c>
      <c r="D240" s="8">
        <v>2</v>
      </c>
      <c r="E240" s="8" t="s">
        <v>1732</v>
      </c>
      <c r="F240" s="8" t="s">
        <v>1733</v>
      </c>
      <c r="G240" s="8" t="s">
        <v>1734</v>
      </c>
    </row>
    <row r="241" spans="1:7" ht="15.75" thickBot="1" x14ac:dyDescent="0.3">
      <c r="A241" s="7" t="s">
        <v>430</v>
      </c>
      <c r="B241" s="5">
        <v>240</v>
      </c>
      <c r="C241" s="6" t="s">
        <v>429</v>
      </c>
      <c r="D241" s="8">
        <v>2.25</v>
      </c>
      <c r="E241" s="8" t="s">
        <v>1732</v>
      </c>
      <c r="F241" s="8" t="s">
        <v>1733</v>
      </c>
      <c r="G241" s="8" t="s">
        <v>1734</v>
      </c>
    </row>
    <row r="242" spans="1:7" ht="15.75" thickBot="1" x14ac:dyDescent="0.3">
      <c r="A242" s="7" t="s">
        <v>432</v>
      </c>
      <c r="B242" s="5">
        <v>241</v>
      </c>
      <c r="C242" s="6" t="s">
        <v>431</v>
      </c>
      <c r="D242" s="8">
        <v>1.5</v>
      </c>
      <c r="E242" s="8" t="s">
        <v>1732</v>
      </c>
      <c r="F242" s="8" t="s">
        <v>1733</v>
      </c>
      <c r="G242" s="8" t="s">
        <v>1734</v>
      </c>
    </row>
    <row r="243" spans="1:7" ht="15.75" thickBot="1" x14ac:dyDescent="0.3">
      <c r="A243" s="7" t="s">
        <v>434</v>
      </c>
      <c r="B243" s="5">
        <v>242</v>
      </c>
      <c r="C243" s="6" t="s">
        <v>433</v>
      </c>
      <c r="D243" s="8">
        <v>3.5</v>
      </c>
      <c r="E243" s="8" t="s">
        <v>1730</v>
      </c>
      <c r="F243" s="8" t="s">
        <v>1728</v>
      </c>
      <c r="G243" s="8" t="s">
        <v>1731</v>
      </c>
    </row>
    <row r="244" spans="1:7" ht="15.75" thickBot="1" x14ac:dyDescent="0.3">
      <c r="A244" s="7" t="s">
        <v>436</v>
      </c>
      <c r="B244" s="5">
        <v>243</v>
      </c>
      <c r="C244" s="6" t="s">
        <v>435</v>
      </c>
      <c r="D244" s="8">
        <v>3.25</v>
      </c>
      <c r="E244" s="8" t="s">
        <v>1730</v>
      </c>
      <c r="F244" s="8" t="s">
        <v>1728</v>
      </c>
      <c r="G244" s="8" t="s">
        <v>1731</v>
      </c>
    </row>
    <row r="245" spans="1:7" ht="15.75" thickBot="1" x14ac:dyDescent="0.3">
      <c r="A245" s="7" t="s">
        <v>438</v>
      </c>
      <c r="B245" s="5">
        <v>244</v>
      </c>
      <c r="C245" s="6" t="s">
        <v>437</v>
      </c>
      <c r="D245" s="8">
        <v>4.25</v>
      </c>
      <c r="E245" s="8" t="s">
        <v>1727</v>
      </c>
      <c r="F245" s="8" t="s">
        <v>1728</v>
      </c>
      <c r="G245" s="8" t="s">
        <v>1729</v>
      </c>
    </row>
    <row r="246" spans="1:7" ht="15.75" thickBot="1" x14ac:dyDescent="0.3">
      <c r="A246" s="7" t="s">
        <v>440</v>
      </c>
      <c r="B246" s="5">
        <v>245</v>
      </c>
      <c r="C246" s="6" t="s">
        <v>439</v>
      </c>
      <c r="D246" s="8">
        <v>3.75</v>
      </c>
      <c r="E246" s="8" t="s">
        <v>1730</v>
      </c>
      <c r="F246" s="8" t="s">
        <v>1728</v>
      </c>
      <c r="G246" s="8" t="s">
        <v>1731</v>
      </c>
    </row>
    <row r="247" spans="1:7" ht="15.75" thickBot="1" x14ac:dyDescent="0.3">
      <c r="A247" s="7" t="s">
        <v>442</v>
      </c>
      <c r="B247" s="5">
        <v>246</v>
      </c>
      <c r="C247" s="6" t="s">
        <v>441</v>
      </c>
      <c r="D247" s="8">
        <v>3.5</v>
      </c>
      <c r="E247" s="8" t="s">
        <v>1730</v>
      </c>
      <c r="F247" s="8" t="s">
        <v>1728</v>
      </c>
      <c r="G247" s="8" t="s">
        <v>1731</v>
      </c>
    </row>
    <row r="248" spans="1:7" ht="15.75" thickBot="1" x14ac:dyDescent="0.3">
      <c r="A248" s="7" t="s">
        <v>444</v>
      </c>
      <c r="B248" s="5">
        <v>247</v>
      </c>
      <c r="C248" s="6" t="s">
        <v>443</v>
      </c>
      <c r="D248" s="8">
        <v>1</v>
      </c>
      <c r="E248" s="8" t="s">
        <v>1732</v>
      </c>
      <c r="F248" s="8" t="s">
        <v>1733</v>
      </c>
      <c r="G248" s="8" t="s">
        <v>1735</v>
      </c>
    </row>
    <row r="249" spans="1:7" ht="15.75" thickBot="1" x14ac:dyDescent="0.3">
      <c r="A249" s="7" t="s">
        <v>446</v>
      </c>
      <c r="B249" s="5">
        <v>248</v>
      </c>
      <c r="C249" s="6" t="s">
        <v>445</v>
      </c>
      <c r="D249" s="8">
        <v>2.75</v>
      </c>
      <c r="E249" s="8" t="s">
        <v>1732</v>
      </c>
      <c r="F249" s="8" t="s">
        <v>1733</v>
      </c>
      <c r="G249" s="8" t="s">
        <v>1734</v>
      </c>
    </row>
    <row r="250" spans="1:7" ht="15.75" thickBot="1" x14ac:dyDescent="0.3">
      <c r="A250" s="7" t="s">
        <v>448</v>
      </c>
      <c r="B250" s="5">
        <v>249</v>
      </c>
      <c r="C250" s="6" t="s">
        <v>447</v>
      </c>
      <c r="D250" s="8">
        <v>3.5</v>
      </c>
      <c r="E250" s="8" t="s">
        <v>1730</v>
      </c>
      <c r="F250" s="8" t="s">
        <v>1728</v>
      </c>
      <c r="G250" s="8" t="s">
        <v>1731</v>
      </c>
    </row>
    <row r="251" spans="1:7" ht="15.75" thickBot="1" x14ac:dyDescent="0.3">
      <c r="A251" s="7" t="s">
        <v>450</v>
      </c>
      <c r="B251" s="5">
        <v>250</v>
      </c>
      <c r="C251" s="6" t="s">
        <v>449</v>
      </c>
      <c r="D251" s="8">
        <v>5</v>
      </c>
      <c r="E251" s="8" t="s">
        <v>1724</v>
      </c>
      <c r="F251" s="8" t="s">
        <v>1725</v>
      </c>
      <c r="G251" s="8" t="s">
        <v>1726</v>
      </c>
    </row>
    <row r="252" spans="1:7" ht="15.75" thickBot="1" x14ac:dyDescent="0.3">
      <c r="A252" s="7" t="s">
        <v>452</v>
      </c>
      <c r="B252" s="5">
        <v>251</v>
      </c>
      <c r="C252" s="6" t="s">
        <v>451</v>
      </c>
      <c r="D252" s="8">
        <v>3</v>
      </c>
      <c r="E252" s="8" t="s">
        <v>1730</v>
      </c>
      <c r="F252" s="8" t="s">
        <v>1728</v>
      </c>
      <c r="G252" s="8" t="s">
        <v>1731</v>
      </c>
    </row>
    <row r="253" spans="1:7" ht="15.75" thickBot="1" x14ac:dyDescent="0.3">
      <c r="A253" s="7" t="s">
        <v>454</v>
      </c>
      <c r="B253" s="5">
        <v>252</v>
      </c>
      <c r="C253" s="6" t="s">
        <v>453</v>
      </c>
      <c r="D253" s="8">
        <v>4.25</v>
      </c>
      <c r="E253" s="8" t="s">
        <v>1727</v>
      </c>
      <c r="F253" s="8" t="s">
        <v>1728</v>
      </c>
      <c r="G253" s="8" t="s">
        <v>1729</v>
      </c>
    </row>
    <row r="254" spans="1:7" ht="15.75" thickBot="1" x14ac:dyDescent="0.3">
      <c r="A254" s="7" t="s">
        <v>456</v>
      </c>
      <c r="B254" s="5">
        <v>253</v>
      </c>
      <c r="C254" s="6" t="s">
        <v>455</v>
      </c>
      <c r="D254" s="8">
        <v>2.25</v>
      </c>
      <c r="E254" s="8" t="s">
        <v>1732</v>
      </c>
      <c r="F254" s="8" t="s">
        <v>1733</v>
      </c>
      <c r="G254" s="8" t="s">
        <v>1734</v>
      </c>
    </row>
    <row r="255" spans="1:7" ht="15.75" thickBot="1" x14ac:dyDescent="0.3">
      <c r="A255" s="7" t="s">
        <v>458</v>
      </c>
      <c r="B255" s="5">
        <v>254</v>
      </c>
      <c r="C255" s="6" t="s">
        <v>457</v>
      </c>
      <c r="D255" s="8">
        <v>1</v>
      </c>
      <c r="E255" s="8" t="s">
        <v>1732</v>
      </c>
      <c r="F255" s="8" t="s">
        <v>1733</v>
      </c>
      <c r="G255" s="8" t="s">
        <v>1735</v>
      </c>
    </row>
    <row r="256" spans="1:7" ht="15.75" thickBot="1" x14ac:dyDescent="0.3">
      <c r="A256" s="7" t="s">
        <v>460</v>
      </c>
      <c r="B256" s="5">
        <v>255</v>
      </c>
      <c r="C256" s="6" t="s">
        <v>459</v>
      </c>
      <c r="D256" s="8">
        <v>3.25</v>
      </c>
      <c r="E256" s="8" t="s">
        <v>1730</v>
      </c>
      <c r="F256" s="8" t="s">
        <v>1728</v>
      </c>
      <c r="G256" s="8" t="s">
        <v>1731</v>
      </c>
    </row>
    <row r="257" spans="1:7" ht="15.75" thickBot="1" x14ac:dyDescent="0.3">
      <c r="A257" s="7" t="s">
        <v>462</v>
      </c>
      <c r="B257" s="5">
        <v>256</v>
      </c>
      <c r="C257" s="6" t="s">
        <v>461</v>
      </c>
      <c r="D257" s="8">
        <v>1.75</v>
      </c>
      <c r="E257" s="8" t="s">
        <v>1732</v>
      </c>
      <c r="F257" s="8" t="s">
        <v>1733</v>
      </c>
      <c r="G257" s="8" t="s">
        <v>1734</v>
      </c>
    </row>
    <row r="258" spans="1:7" ht="15.75" thickBot="1" x14ac:dyDescent="0.3">
      <c r="A258" s="7" t="s">
        <v>464</v>
      </c>
      <c r="B258" s="5">
        <v>257</v>
      </c>
      <c r="C258" s="6" t="s">
        <v>463</v>
      </c>
      <c r="D258" s="8">
        <v>2.75</v>
      </c>
      <c r="E258" s="8" t="s">
        <v>1732</v>
      </c>
      <c r="F258" s="8" t="s">
        <v>1733</v>
      </c>
      <c r="G258" s="8" t="s">
        <v>1734</v>
      </c>
    </row>
    <row r="259" spans="1:7" ht="15.75" thickBot="1" x14ac:dyDescent="0.3">
      <c r="A259" s="7" t="s">
        <v>466</v>
      </c>
      <c r="B259" s="5">
        <v>258</v>
      </c>
      <c r="C259" s="6" t="s">
        <v>465</v>
      </c>
      <c r="D259" s="8">
        <v>2.75</v>
      </c>
      <c r="E259" s="8" t="s">
        <v>1732</v>
      </c>
      <c r="F259" s="8" t="s">
        <v>1733</v>
      </c>
      <c r="G259" s="8" t="s">
        <v>1734</v>
      </c>
    </row>
    <row r="260" spans="1:7" ht="15.75" thickBot="1" x14ac:dyDescent="0.3">
      <c r="A260" s="7" t="s">
        <v>468</v>
      </c>
      <c r="B260" s="5">
        <v>259</v>
      </c>
      <c r="C260" s="6" t="s">
        <v>467</v>
      </c>
      <c r="D260" s="8">
        <v>3</v>
      </c>
      <c r="E260" s="8" t="s">
        <v>1730</v>
      </c>
      <c r="F260" s="8" t="s">
        <v>1728</v>
      </c>
      <c r="G260" s="8" t="s">
        <v>1731</v>
      </c>
    </row>
    <row r="261" spans="1:7" ht="15.75" thickBot="1" x14ac:dyDescent="0.3">
      <c r="A261" s="7" t="s">
        <v>469</v>
      </c>
      <c r="B261" s="5">
        <v>260</v>
      </c>
      <c r="C261" s="6" t="s">
        <v>110</v>
      </c>
      <c r="D261" s="8">
        <v>3</v>
      </c>
      <c r="E261" s="8" t="s">
        <v>1730</v>
      </c>
      <c r="F261" s="8" t="s">
        <v>1728</v>
      </c>
      <c r="G261" s="8" t="s">
        <v>1731</v>
      </c>
    </row>
    <row r="262" spans="1:7" ht="15.75" thickBot="1" x14ac:dyDescent="0.3">
      <c r="A262" s="7" t="s">
        <v>471</v>
      </c>
      <c r="B262" s="5">
        <v>261</v>
      </c>
      <c r="C262" s="6" t="s">
        <v>470</v>
      </c>
      <c r="D262" s="8">
        <v>3.5</v>
      </c>
      <c r="E262" s="8" t="s">
        <v>1730</v>
      </c>
      <c r="F262" s="8" t="s">
        <v>1728</v>
      </c>
      <c r="G262" s="8" t="s">
        <v>1731</v>
      </c>
    </row>
    <row r="263" spans="1:7" ht="15.75" thickBot="1" x14ac:dyDescent="0.3">
      <c r="A263" s="7" t="s">
        <v>473</v>
      </c>
      <c r="B263" s="5">
        <v>262</v>
      </c>
      <c r="C263" s="6" t="s">
        <v>472</v>
      </c>
      <c r="D263" s="8">
        <v>2.5</v>
      </c>
      <c r="E263" s="8" t="s">
        <v>1732</v>
      </c>
      <c r="F263" s="8" t="s">
        <v>1733</v>
      </c>
      <c r="G263" s="8" t="s">
        <v>1734</v>
      </c>
    </row>
    <row r="264" spans="1:7" ht="15.75" thickBot="1" x14ac:dyDescent="0.3">
      <c r="A264" s="7" t="s">
        <v>475</v>
      </c>
      <c r="B264" s="5">
        <v>263</v>
      </c>
      <c r="C264" s="6" t="s">
        <v>474</v>
      </c>
      <c r="D264" s="8">
        <v>3.5</v>
      </c>
      <c r="E264" s="8" t="s">
        <v>1730</v>
      </c>
      <c r="F264" s="8" t="s">
        <v>1728</v>
      </c>
      <c r="G264" s="8" t="s">
        <v>1731</v>
      </c>
    </row>
    <row r="265" spans="1:7" ht="15.75" thickBot="1" x14ac:dyDescent="0.3">
      <c r="A265" s="7" t="s">
        <v>477</v>
      </c>
      <c r="B265" s="5">
        <v>264</v>
      </c>
      <c r="C265" s="6" t="s">
        <v>476</v>
      </c>
      <c r="D265" s="8">
        <v>4.25</v>
      </c>
      <c r="E265" s="8" t="s">
        <v>1727</v>
      </c>
      <c r="F265" s="8" t="s">
        <v>1728</v>
      </c>
      <c r="G265" s="8" t="s">
        <v>1729</v>
      </c>
    </row>
    <row r="266" spans="1:7" ht="15.75" thickBot="1" x14ac:dyDescent="0.3">
      <c r="A266" s="7" t="s">
        <v>479</v>
      </c>
      <c r="B266" s="5">
        <v>265</v>
      </c>
      <c r="C266" s="6" t="s">
        <v>478</v>
      </c>
      <c r="D266" s="8">
        <v>3.75</v>
      </c>
      <c r="E266" s="8" t="s">
        <v>1730</v>
      </c>
      <c r="F266" s="8" t="s">
        <v>1728</v>
      </c>
      <c r="G266" s="8" t="s">
        <v>1731</v>
      </c>
    </row>
    <row r="267" spans="1:7" ht="15.75" thickBot="1" x14ac:dyDescent="0.3">
      <c r="A267" s="7" t="s">
        <v>481</v>
      </c>
      <c r="B267" s="5">
        <v>266</v>
      </c>
      <c r="C267" s="6" t="s">
        <v>480</v>
      </c>
      <c r="D267" s="8">
        <v>2.25</v>
      </c>
      <c r="E267" s="8" t="s">
        <v>1732</v>
      </c>
      <c r="F267" s="8" t="s">
        <v>1733</v>
      </c>
      <c r="G267" s="8" t="s">
        <v>1734</v>
      </c>
    </row>
    <row r="268" spans="1:7" ht="15.75" thickBot="1" x14ac:dyDescent="0.3">
      <c r="A268" s="7" t="s">
        <v>483</v>
      </c>
      <c r="B268" s="5">
        <v>267</v>
      </c>
      <c r="C268" s="6" t="s">
        <v>482</v>
      </c>
      <c r="D268" s="8">
        <v>4.5</v>
      </c>
      <c r="E268" s="8" t="s">
        <v>1727</v>
      </c>
      <c r="F268" s="8" t="s">
        <v>1728</v>
      </c>
      <c r="G268" s="8" t="s">
        <v>1729</v>
      </c>
    </row>
    <row r="269" spans="1:7" ht="15.75" thickBot="1" x14ac:dyDescent="0.3">
      <c r="A269" s="7" t="s">
        <v>485</v>
      </c>
      <c r="B269" s="5">
        <v>268</v>
      </c>
      <c r="C269" s="6" t="s">
        <v>484</v>
      </c>
      <c r="D269" s="8">
        <v>3.25</v>
      </c>
      <c r="E269" s="8" t="s">
        <v>1730</v>
      </c>
      <c r="F269" s="8" t="s">
        <v>1728</v>
      </c>
      <c r="G269" s="8" t="s">
        <v>1731</v>
      </c>
    </row>
    <row r="270" spans="1:7" ht="15.75" thickBot="1" x14ac:dyDescent="0.3">
      <c r="A270" s="7" t="s">
        <v>487</v>
      </c>
      <c r="B270" s="5">
        <v>269</v>
      </c>
      <c r="C270" s="6" t="s">
        <v>486</v>
      </c>
      <c r="D270" s="8">
        <v>2.75</v>
      </c>
      <c r="E270" s="8" t="s">
        <v>1732</v>
      </c>
      <c r="F270" s="8" t="s">
        <v>1733</v>
      </c>
      <c r="G270" s="8" t="s">
        <v>1734</v>
      </c>
    </row>
    <row r="271" spans="1:7" ht="15.75" thickBot="1" x14ac:dyDescent="0.3">
      <c r="A271" s="7" t="s">
        <v>489</v>
      </c>
      <c r="B271" s="5">
        <v>270</v>
      </c>
      <c r="C271" s="6" t="s">
        <v>488</v>
      </c>
      <c r="D271" s="8">
        <v>2.75</v>
      </c>
      <c r="E271" s="8" t="s">
        <v>1732</v>
      </c>
      <c r="F271" s="8" t="s">
        <v>1733</v>
      </c>
      <c r="G271" s="8" t="s">
        <v>1734</v>
      </c>
    </row>
    <row r="272" spans="1:7" ht="15.75" thickBot="1" x14ac:dyDescent="0.3">
      <c r="A272" s="7" t="s">
        <v>491</v>
      </c>
      <c r="B272" s="5">
        <v>271</v>
      </c>
      <c r="C272" s="6" t="s">
        <v>490</v>
      </c>
      <c r="D272" s="8">
        <v>4.25</v>
      </c>
      <c r="E272" s="8" t="s">
        <v>1727</v>
      </c>
      <c r="F272" s="8" t="s">
        <v>1728</v>
      </c>
      <c r="G272" s="8" t="s">
        <v>1729</v>
      </c>
    </row>
    <row r="273" spans="1:7" ht="15.75" thickBot="1" x14ac:dyDescent="0.3">
      <c r="A273" s="7" t="s">
        <v>493</v>
      </c>
      <c r="B273" s="5">
        <v>272</v>
      </c>
      <c r="C273" s="6" t="s">
        <v>492</v>
      </c>
      <c r="D273" s="8">
        <v>3.75</v>
      </c>
      <c r="E273" s="8" t="s">
        <v>1730</v>
      </c>
      <c r="F273" s="8" t="s">
        <v>1728</v>
      </c>
      <c r="G273" s="8" t="s">
        <v>1731</v>
      </c>
    </row>
    <row r="274" spans="1:7" ht="15.75" thickBot="1" x14ac:dyDescent="0.3">
      <c r="A274" s="7" t="s">
        <v>495</v>
      </c>
      <c r="B274" s="5">
        <v>273</v>
      </c>
      <c r="C274" s="6" t="s">
        <v>494</v>
      </c>
      <c r="D274" s="8">
        <v>2.5</v>
      </c>
      <c r="E274" s="8" t="s">
        <v>1732</v>
      </c>
      <c r="F274" s="8" t="s">
        <v>1733</v>
      </c>
      <c r="G274" s="8" t="s">
        <v>1734</v>
      </c>
    </row>
    <row r="275" spans="1:7" ht="15.75" thickBot="1" x14ac:dyDescent="0.3">
      <c r="A275" s="7" t="s">
        <v>497</v>
      </c>
      <c r="B275" s="5">
        <v>274</v>
      </c>
      <c r="C275" s="6" t="s">
        <v>496</v>
      </c>
      <c r="D275" s="8">
        <v>3.25</v>
      </c>
      <c r="E275" s="8" t="s">
        <v>1730</v>
      </c>
      <c r="F275" s="8" t="s">
        <v>1728</v>
      </c>
      <c r="G275" s="8" t="s">
        <v>1731</v>
      </c>
    </row>
    <row r="276" spans="1:7" ht="15.75" thickBot="1" x14ac:dyDescent="0.3">
      <c r="A276" s="7" t="s">
        <v>499</v>
      </c>
      <c r="B276" s="5">
        <v>275</v>
      </c>
      <c r="C276" s="6" t="s">
        <v>498</v>
      </c>
      <c r="D276" s="8">
        <v>3</v>
      </c>
      <c r="E276" s="8" t="s">
        <v>1730</v>
      </c>
      <c r="F276" s="8" t="s">
        <v>1728</v>
      </c>
      <c r="G276" s="8" t="s">
        <v>1731</v>
      </c>
    </row>
    <row r="277" spans="1:7" ht="15.75" thickBot="1" x14ac:dyDescent="0.3">
      <c r="A277" s="7" t="s">
        <v>501</v>
      </c>
      <c r="B277" s="5">
        <v>276</v>
      </c>
      <c r="C277" s="6" t="s">
        <v>500</v>
      </c>
      <c r="D277" s="8">
        <v>4.5</v>
      </c>
      <c r="E277" s="8" t="s">
        <v>1727</v>
      </c>
      <c r="F277" s="8" t="s">
        <v>1728</v>
      </c>
      <c r="G277" s="8" t="s">
        <v>1729</v>
      </c>
    </row>
    <row r="278" spans="1:7" ht="15.75" thickBot="1" x14ac:dyDescent="0.3">
      <c r="A278" s="7" t="s">
        <v>503</v>
      </c>
      <c r="B278" s="5">
        <v>277</v>
      </c>
      <c r="C278" s="6" t="s">
        <v>502</v>
      </c>
      <c r="D278" s="8">
        <v>3</v>
      </c>
      <c r="E278" s="8" t="s">
        <v>1730</v>
      </c>
      <c r="F278" s="8" t="s">
        <v>1728</v>
      </c>
      <c r="G278" s="8" t="s">
        <v>1731</v>
      </c>
    </row>
    <row r="279" spans="1:7" ht="15.75" thickBot="1" x14ac:dyDescent="0.3">
      <c r="A279" s="7" t="s">
        <v>505</v>
      </c>
      <c r="B279" s="5">
        <v>278</v>
      </c>
      <c r="C279" s="6" t="s">
        <v>504</v>
      </c>
      <c r="D279" s="8">
        <v>4</v>
      </c>
      <c r="E279" s="8" t="s">
        <v>1727</v>
      </c>
      <c r="F279" s="8" t="s">
        <v>1728</v>
      </c>
      <c r="G279" s="8" t="s">
        <v>1729</v>
      </c>
    </row>
    <row r="280" spans="1:7" ht="15.75" thickBot="1" x14ac:dyDescent="0.3">
      <c r="A280" s="7" t="s">
        <v>507</v>
      </c>
      <c r="B280" s="5">
        <v>279</v>
      </c>
      <c r="C280" s="6" t="s">
        <v>506</v>
      </c>
      <c r="D280" s="8">
        <v>3.25</v>
      </c>
      <c r="E280" s="8" t="s">
        <v>1730</v>
      </c>
      <c r="F280" s="8" t="s">
        <v>1728</v>
      </c>
      <c r="G280" s="8" t="s">
        <v>1731</v>
      </c>
    </row>
    <row r="281" spans="1:7" ht="15.75" thickBot="1" x14ac:dyDescent="0.3">
      <c r="A281" s="7" t="s">
        <v>509</v>
      </c>
      <c r="B281" s="5">
        <v>280</v>
      </c>
      <c r="C281" s="6" t="s">
        <v>508</v>
      </c>
      <c r="D281" s="8">
        <v>2.5</v>
      </c>
      <c r="E281" s="8" t="s">
        <v>1732</v>
      </c>
      <c r="F281" s="8" t="s">
        <v>1733</v>
      </c>
      <c r="G281" s="8" t="s">
        <v>1734</v>
      </c>
    </row>
    <row r="282" spans="1:7" ht="15.75" thickBot="1" x14ac:dyDescent="0.3">
      <c r="A282" s="7" t="s">
        <v>511</v>
      </c>
      <c r="B282" s="5">
        <v>281</v>
      </c>
      <c r="C282" s="6" t="s">
        <v>510</v>
      </c>
      <c r="D282" s="8">
        <v>3.5</v>
      </c>
      <c r="E282" s="8" t="s">
        <v>1730</v>
      </c>
      <c r="F282" s="8" t="s">
        <v>1728</v>
      </c>
      <c r="G282" s="8" t="s">
        <v>1731</v>
      </c>
    </row>
    <row r="283" spans="1:7" ht="15.75" thickBot="1" x14ac:dyDescent="0.3">
      <c r="A283" s="7" t="s">
        <v>513</v>
      </c>
      <c r="B283" s="5">
        <v>282</v>
      </c>
      <c r="C283" s="6" t="s">
        <v>512</v>
      </c>
      <c r="D283" s="8">
        <v>2.5</v>
      </c>
      <c r="E283" s="8" t="s">
        <v>1732</v>
      </c>
      <c r="F283" s="8" t="s">
        <v>1733</v>
      </c>
      <c r="G283" s="8" t="s">
        <v>1734</v>
      </c>
    </row>
    <row r="284" spans="1:7" ht="15.75" thickBot="1" x14ac:dyDescent="0.3">
      <c r="A284" s="7" t="s">
        <v>515</v>
      </c>
      <c r="B284" s="5">
        <v>283</v>
      </c>
      <c r="C284" s="6" t="s">
        <v>514</v>
      </c>
      <c r="D284" s="8">
        <v>4.25</v>
      </c>
      <c r="E284" s="8" t="s">
        <v>1727</v>
      </c>
      <c r="F284" s="8" t="s">
        <v>1728</v>
      </c>
      <c r="G284" s="8" t="s">
        <v>1729</v>
      </c>
    </row>
    <row r="285" spans="1:7" ht="15.75" thickBot="1" x14ac:dyDescent="0.3">
      <c r="A285" s="7" t="s">
        <v>516</v>
      </c>
      <c r="B285" s="5">
        <v>284</v>
      </c>
      <c r="C285" s="6" t="s">
        <v>230</v>
      </c>
      <c r="D285" s="8">
        <v>2.5</v>
      </c>
      <c r="E285" s="8" t="s">
        <v>1732</v>
      </c>
      <c r="F285" s="8" t="s">
        <v>1733</v>
      </c>
      <c r="G285" s="8" t="s">
        <v>1734</v>
      </c>
    </row>
    <row r="286" spans="1:7" ht="15.75" thickBot="1" x14ac:dyDescent="0.3">
      <c r="A286" s="7" t="s">
        <v>518</v>
      </c>
      <c r="B286" s="5">
        <v>285</v>
      </c>
      <c r="C286" s="6" t="s">
        <v>517</v>
      </c>
      <c r="D286" s="8">
        <v>5</v>
      </c>
      <c r="E286" s="8" t="s">
        <v>1724</v>
      </c>
      <c r="F286" s="8" t="s">
        <v>1725</v>
      </c>
      <c r="G286" s="8" t="s">
        <v>1726</v>
      </c>
    </row>
    <row r="287" spans="1:7" ht="15.75" thickBot="1" x14ac:dyDescent="0.3">
      <c r="A287" s="7" t="s">
        <v>520</v>
      </c>
      <c r="B287" s="5">
        <v>286</v>
      </c>
      <c r="C287" s="6" t="s">
        <v>519</v>
      </c>
      <c r="D287" s="8">
        <v>1.5</v>
      </c>
      <c r="E287" s="8" t="s">
        <v>1732</v>
      </c>
      <c r="F287" s="8" t="s">
        <v>1733</v>
      </c>
      <c r="G287" s="8" t="s">
        <v>1734</v>
      </c>
    </row>
    <row r="288" spans="1:7" ht="15.75" thickBot="1" x14ac:dyDescent="0.3">
      <c r="A288" s="7" t="s">
        <v>522</v>
      </c>
      <c r="B288" s="5">
        <v>287</v>
      </c>
      <c r="C288" s="6" t="s">
        <v>521</v>
      </c>
      <c r="D288" s="8">
        <v>3.25</v>
      </c>
      <c r="E288" s="8" t="s">
        <v>1730</v>
      </c>
      <c r="F288" s="8" t="s">
        <v>1728</v>
      </c>
      <c r="G288" s="8" t="s">
        <v>1731</v>
      </c>
    </row>
    <row r="289" spans="1:7" ht="15.75" thickBot="1" x14ac:dyDescent="0.3">
      <c r="A289" s="7" t="s">
        <v>523</v>
      </c>
      <c r="B289" s="5">
        <v>288</v>
      </c>
      <c r="C289" s="6" t="s">
        <v>472</v>
      </c>
      <c r="D289" s="8">
        <v>2.75</v>
      </c>
      <c r="E289" s="8" t="s">
        <v>1732</v>
      </c>
      <c r="F289" s="8" t="s">
        <v>1733</v>
      </c>
      <c r="G289" s="8" t="s">
        <v>1734</v>
      </c>
    </row>
    <row r="290" spans="1:7" ht="15.75" thickBot="1" x14ac:dyDescent="0.3">
      <c r="A290" s="7" t="s">
        <v>525</v>
      </c>
      <c r="B290" s="5">
        <v>289</v>
      </c>
      <c r="C290" s="6" t="s">
        <v>524</v>
      </c>
      <c r="D290" s="8">
        <v>3</v>
      </c>
      <c r="E290" s="8" t="s">
        <v>1730</v>
      </c>
      <c r="F290" s="8" t="s">
        <v>1728</v>
      </c>
      <c r="G290" s="8" t="s">
        <v>1731</v>
      </c>
    </row>
    <row r="291" spans="1:7" ht="15.75" thickBot="1" x14ac:dyDescent="0.3">
      <c r="A291" s="7" t="s">
        <v>527</v>
      </c>
      <c r="B291" s="5">
        <v>290</v>
      </c>
      <c r="C291" s="6" t="s">
        <v>526</v>
      </c>
      <c r="D291" s="8">
        <v>3.25</v>
      </c>
      <c r="E291" s="8" t="s">
        <v>1730</v>
      </c>
      <c r="F291" s="8" t="s">
        <v>1728</v>
      </c>
      <c r="G291" s="8" t="s">
        <v>1731</v>
      </c>
    </row>
    <row r="292" spans="1:7" ht="15.75" thickBot="1" x14ac:dyDescent="0.3">
      <c r="A292" s="7" t="s">
        <v>529</v>
      </c>
      <c r="B292" s="5">
        <v>291</v>
      </c>
      <c r="C292" s="6" t="s">
        <v>528</v>
      </c>
      <c r="D292" s="8">
        <v>2.5</v>
      </c>
      <c r="E292" s="8" t="s">
        <v>1732</v>
      </c>
      <c r="F292" s="8" t="s">
        <v>1733</v>
      </c>
      <c r="G292" s="8" t="s">
        <v>1734</v>
      </c>
    </row>
    <row r="293" spans="1:7" ht="15.75" thickBot="1" x14ac:dyDescent="0.3">
      <c r="A293" s="7" t="s">
        <v>531</v>
      </c>
      <c r="B293" s="5">
        <v>292</v>
      </c>
      <c r="C293" s="6" t="s">
        <v>530</v>
      </c>
      <c r="D293" s="8">
        <v>2.5</v>
      </c>
      <c r="E293" s="8" t="s">
        <v>1732</v>
      </c>
      <c r="F293" s="8" t="s">
        <v>1733</v>
      </c>
      <c r="G293" s="8" t="s">
        <v>1734</v>
      </c>
    </row>
    <row r="294" spans="1:7" ht="15.75" thickBot="1" x14ac:dyDescent="0.3">
      <c r="A294" s="7" t="s">
        <v>533</v>
      </c>
      <c r="B294" s="5">
        <v>293</v>
      </c>
      <c r="C294" s="6" t="s">
        <v>532</v>
      </c>
      <c r="D294" s="8">
        <v>3</v>
      </c>
      <c r="E294" s="8" t="s">
        <v>1730</v>
      </c>
      <c r="F294" s="8" t="s">
        <v>1728</v>
      </c>
      <c r="G294" s="8" t="s">
        <v>1731</v>
      </c>
    </row>
    <row r="295" spans="1:7" ht="15.75" thickBot="1" x14ac:dyDescent="0.3">
      <c r="A295" s="7" t="s">
        <v>535</v>
      </c>
      <c r="B295" s="5">
        <v>294</v>
      </c>
      <c r="C295" s="6" t="s">
        <v>534</v>
      </c>
      <c r="D295" s="8">
        <v>3.25</v>
      </c>
      <c r="E295" s="8" t="s">
        <v>1730</v>
      </c>
      <c r="F295" s="8" t="s">
        <v>1728</v>
      </c>
      <c r="G295" s="8" t="s">
        <v>1731</v>
      </c>
    </row>
    <row r="296" spans="1:7" ht="15.75" thickBot="1" x14ac:dyDescent="0.3">
      <c r="A296" s="7" t="s">
        <v>537</v>
      </c>
      <c r="B296" s="5">
        <v>295</v>
      </c>
      <c r="C296" s="6" t="s">
        <v>536</v>
      </c>
      <c r="D296" s="8">
        <v>5</v>
      </c>
      <c r="E296" s="8" t="s">
        <v>1724</v>
      </c>
      <c r="F296" s="8" t="s">
        <v>1725</v>
      </c>
      <c r="G296" s="8" t="s">
        <v>1726</v>
      </c>
    </row>
    <row r="297" spans="1:7" ht="15.75" thickBot="1" x14ac:dyDescent="0.3">
      <c r="A297" s="7" t="s">
        <v>539</v>
      </c>
      <c r="B297" s="5">
        <v>296</v>
      </c>
      <c r="C297" s="6" t="s">
        <v>538</v>
      </c>
      <c r="D297" s="8">
        <v>2</v>
      </c>
      <c r="E297" s="8" t="s">
        <v>1732</v>
      </c>
      <c r="F297" s="8" t="s">
        <v>1733</v>
      </c>
      <c r="G297" s="8" t="s">
        <v>1734</v>
      </c>
    </row>
    <row r="298" spans="1:7" ht="15.75" thickBot="1" x14ac:dyDescent="0.3">
      <c r="A298" s="7" t="s">
        <v>540</v>
      </c>
      <c r="B298" s="5">
        <v>297</v>
      </c>
      <c r="C298" s="6" t="s">
        <v>500</v>
      </c>
      <c r="D298" s="8">
        <v>3.5</v>
      </c>
      <c r="E298" s="8" t="s">
        <v>1730</v>
      </c>
      <c r="F298" s="8" t="s">
        <v>1728</v>
      </c>
      <c r="G298" s="8" t="s">
        <v>1731</v>
      </c>
    </row>
    <row r="299" spans="1:7" ht="15.75" thickBot="1" x14ac:dyDescent="0.3">
      <c r="A299" s="7" t="s">
        <v>542</v>
      </c>
      <c r="B299" s="5">
        <v>298</v>
      </c>
      <c r="C299" s="6" t="s">
        <v>541</v>
      </c>
      <c r="D299" s="8">
        <v>3</v>
      </c>
      <c r="E299" s="8" t="s">
        <v>1730</v>
      </c>
      <c r="F299" s="8" t="s">
        <v>1728</v>
      </c>
      <c r="G299" s="8" t="s">
        <v>1731</v>
      </c>
    </row>
    <row r="300" spans="1:7" ht="15.75" thickBot="1" x14ac:dyDescent="0.3">
      <c r="A300" s="7" t="s">
        <v>544</v>
      </c>
      <c r="B300" s="5">
        <v>299</v>
      </c>
      <c r="C300" s="6" t="s">
        <v>543</v>
      </c>
      <c r="D300" s="8">
        <v>2.75</v>
      </c>
      <c r="E300" s="8" t="s">
        <v>1732</v>
      </c>
      <c r="F300" s="8" t="s">
        <v>1733</v>
      </c>
      <c r="G300" s="8" t="s">
        <v>1734</v>
      </c>
    </row>
    <row r="301" spans="1:7" ht="15.75" thickBot="1" x14ac:dyDescent="0.3">
      <c r="A301" s="7" t="s">
        <v>546</v>
      </c>
      <c r="B301" s="5">
        <v>300</v>
      </c>
      <c r="C301" s="6" t="s">
        <v>545</v>
      </c>
      <c r="D301" s="8">
        <v>3</v>
      </c>
      <c r="E301" s="8" t="s">
        <v>1730</v>
      </c>
      <c r="F301" s="8" t="s">
        <v>1728</v>
      </c>
      <c r="G301" s="8" t="s">
        <v>1731</v>
      </c>
    </row>
    <row r="302" spans="1:7" ht="15.75" thickBot="1" x14ac:dyDescent="0.3">
      <c r="A302" s="7" t="s">
        <v>547</v>
      </c>
      <c r="B302" s="5">
        <v>301</v>
      </c>
      <c r="C302" s="6" t="s">
        <v>530</v>
      </c>
      <c r="D302" s="8">
        <v>3.25</v>
      </c>
      <c r="E302" s="8" t="s">
        <v>1730</v>
      </c>
      <c r="F302" s="8" t="s">
        <v>1728</v>
      </c>
      <c r="G302" s="8" t="s">
        <v>1731</v>
      </c>
    </row>
    <row r="303" spans="1:7" ht="15.75" thickBot="1" x14ac:dyDescent="0.3">
      <c r="A303" s="7" t="s">
        <v>549</v>
      </c>
      <c r="B303" s="5">
        <v>302</v>
      </c>
      <c r="C303" s="6" t="s">
        <v>548</v>
      </c>
      <c r="D303" s="8">
        <v>3</v>
      </c>
      <c r="E303" s="8" t="s">
        <v>1730</v>
      </c>
      <c r="F303" s="8" t="s">
        <v>1728</v>
      </c>
      <c r="G303" s="8" t="s">
        <v>1731</v>
      </c>
    </row>
    <row r="304" spans="1:7" ht="15.75" thickBot="1" x14ac:dyDescent="0.3">
      <c r="A304" s="7" t="s">
        <v>551</v>
      </c>
      <c r="B304" s="5">
        <v>303</v>
      </c>
      <c r="C304" s="6" t="s">
        <v>550</v>
      </c>
      <c r="D304" s="8">
        <v>3.75</v>
      </c>
      <c r="E304" s="8" t="s">
        <v>1730</v>
      </c>
      <c r="F304" s="8" t="s">
        <v>1728</v>
      </c>
      <c r="G304" s="8" t="s">
        <v>1731</v>
      </c>
    </row>
    <row r="305" spans="1:7" ht="15.75" thickBot="1" x14ac:dyDescent="0.3">
      <c r="A305" s="7" t="s">
        <v>553</v>
      </c>
      <c r="B305" s="5">
        <v>304</v>
      </c>
      <c r="C305" s="6" t="s">
        <v>552</v>
      </c>
      <c r="D305" s="8">
        <v>2</v>
      </c>
      <c r="E305" s="8" t="s">
        <v>1732</v>
      </c>
      <c r="F305" s="8" t="s">
        <v>1733</v>
      </c>
      <c r="G305" s="8" t="s">
        <v>1734</v>
      </c>
    </row>
    <row r="306" spans="1:7" ht="15.75" thickBot="1" x14ac:dyDescent="0.3">
      <c r="A306" s="7" t="s">
        <v>555</v>
      </c>
      <c r="B306" s="5">
        <v>305</v>
      </c>
      <c r="C306" s="6" t="s">
        <v>554</v>
      </c>
      <c r="D306" s="8">
        <v>2.5</v>
      </c>
      <c r="E306" s="8" t="s">
        <v>1732</v>
      </c>
      <c r="F306" s="8" t="s">
        <v>1733</v>
      </c>
      <c r="G306" s="8" t="s">
        <v>1734</v>
      </c>
    </row>
    <row r="307" spans="1:7" ht="15.75" thickBot="1" x14ac:dyDescent="0.3">
      <c r="A307" s="7" t="s">
        <v>557</v>
      </c>
      <c r="B307" s="5">
        <v>306</v>
      </c>
      <c r="C307" s="6" t="s">
        <v>556</v>
      </c>
      <c r="D307" s="8">
        <v>3.25</v>
      </c>
      <c r="E307" s="8" t="s">
        <v>1730</v>
      </c>
      <c r="F307" s="8" t="s">
        <v>1728</v>
      </c>
      <c r="G307" s="8" t="s">
        <v>1731</v>
      </c>
    </row>
    <row r="308" spans="1:7" ht="15.75" thickBot="1" x14ac:dyDescent="0.3">
      <c r="A308" s="7" t="s">
        <v>559</v>
      </c>
      <c r="B308" s="5">
        <v>307</v>
      </c>
      <c r="C308" s="6" t="s">
        <v>558</v>
      </c>
      <c r="D308" s="8">
        <v>2</v>
      </c>
      <c r="E308" s="8" t="s">
        <v>1732</v>
      </c>
      <c r="F308" s="8" t="s">
        <v>1733</v>
      </c>
      <c r="G308" s="8" t="s">
        <v>1734</v>
      </c>
    </row>
    <row r="309" spans="1:7" ht="15.75" thickBot="1" x14ac:dyDescent="0.3">
      <c r="A309" s="7" t="s">
        <v>561</v>
      </c>
      <c r="B309" s="5">
        <v>308</v>
      </c>
      <c r="C309" s="6" t="s">
        <v>560</v>
      </c>
      <c r="D309" s="8">
        <v>3.75</v>
      </c>
      <c r="E309" s="8" t="s">
        <v>1730</v>
      </c>
      <c r="F309" s="8" t="s">
        <v>1728</v>
      </c>
      <c r="G309" s="8" t="s">
        <v>1731</v>
      </c>
    </row>
    <row r="310" spans="1:7" ht="15.75" thickBot="1" x14ac:dyDescent="0.3">
      <c r="A310" s="7" t="s">
        <v>563</v>
      </c>
      <c r="B310" s="5">
        <v>309</v>
      </c>
      <c r="C310" s="6" t="s">
        <v>562</v>
      </c>
      <c r="D310" s="8">
        <v>2.75</v>
      </c>
      <c r="E310" s="8" t="s">
        <v>1732</v>
      </c>
      <c r="F310" s="8" t="s">
        <v>1733</v>
      </c>
      <c r="G310" s="8" t="s">
        <v>1734</v>
      </c>
    </row>
    <row r="311" spans="1:7" ht="15.75" thickBot="1" x14ac:dyDescent="0.3">
      <c r="A311" s="7" t="s">
        <v>565</v>
      </c>
      <c r="B311" s="5">
        <v>310</v>
      </c>
      <c r="C311" s="6" t="s">
        <v>564</v>
      </c>
      <c r="D311" s="8">
        <v>3</v>
      </c>
      <c r="E311" s="8" t="s">
        <v>1730</v>
      </c>
      <c r="F311" s="8" t="s">
        <v>1728</v>
      </c>
      <c r="G311" s="8" t="s">
        <v>1731</v>
      </c>
    </row>
    <row r="312" spans="1:7" ht="15.75" thickBot="1" x14ac:dyDescent="0.3">
      <c r="A312" s="7" t="s">
        <v>567</v>
      </c>
      <c r="B312" s="5">
        <v>311</v>
      </c>
      <c r="C312" s="6" t="s">
        <v>566</v>
      </c>
      <c r="D312" s="8">
        <v>2.75</v>
      </c>
      <c r="E312" s="8" t="s">
        <v>1732</v>
      </c>
      <c r="F312" s="8" t="s">
        <v>1733</v>
      </c>
      <c r="G312" s="8" t="s">
        <v>1734</v>
      </c>
    </row>
    <row r="313" spans="1:7" ht="15.75" thickBot="1" x14ac:dyDescent="0.3">
      <c r="A313" s="7" t="s">
        <v>569</v>
      </c>
      <c r="B313" s="5">
        <v>312</v>
      </c>
      <c r="C313" s="6" t="s">
        <v>568</v>
      </c>
      <c r="D313" s="8">
        <v>2</v>
      </c>
      <c r="E313" s="8" t="s">
        <v>1732</v>
      </c>
      <c r="F313" s="8" t="s">
        <v>1733</v>
      </c>
      <c r="G313" s="8" t="s">
        <v>1734</v>
      </c>
    </row>
    <row r="314" spans="1:7" ht="15.75" thickBot="1" x14ac:dyDescent="0.3">
      <c r="A314" s="7" t="s">
        <v>571</v>
      </c>
      <c r="B314" s="5">
        <v>313</v>
      </c>
      <c r="C314" s="6" t="s">
        <v>570</v>
      </c>
      <c r="D314" s="8">
        <v>3</v>
      </c>
      <c r="E314" s="8" t="s">
        <v>1730</v>
      </c>
      <c r="F314" s="8" t="s">
        <v>1728</v>
      </c>
      <c r="G314" s="8" t="s">
        <v>1731</v>
      </c>
    </row>
    <row r="315" spans="1:7" ht="15.75" thickBot="1" x14ac:dyDescent="0.3">
      <c r="A315" s="7" t="s">
        <v>573</v>
      </c>
      <c r="B315" s="5">
        <v>314</v>
      </c>
      <c r="C315" s="6" t="s">
        <v>572</v>
      </c>
      <c r="D315" s="8">
        <v>3</v>
      </c>
      <c r="E315" s="8" t="s">
        <v>1730</v>
      </c>
      <c r="F315" s="8" t="s">
        <v>1728</v>
      </c>
      <c r="G315" s="8" t="s">
        <v>1731</v>
      </c>
    </row>
    <row r="316" spans="1:7" ht="15.75" thickBot="1" x14ac:dyDescent="0.3">
      <c r="A316" s="7" t="s">
        <v>574</v>
      </c>
      <c r="B316" s="5">
        <v>315</v>
      </c>
      <c r="C316" s="6" t="s">
        <v>566</v>
      </c>
      <c r="D316" s="8">
        <v>3</v>
      </c>
      <c r="E316" s="8" t="s">
        <v>1730</v>
      </c>
      <c r="F316" s="8" t="s">
        <v>1728</v>
      </c>
      <c r="G316" s="8" t="s">
        <v>1731</v>
      </c>
    </row>
    <row r="317" spans="1:7" ht="15.75" thickBot="1" x14ac:dyDescent="0.3">
      <c r="A317" s="7" t="s">
        <v>576</v>
      </c>
      <c r="B317" s="5">
        <v>316</v>
      </c>
      <c r="C317" s="6" t="s">
        <v>575</v>
      </c>
      <c r="D317" s="8">
        <v>4</v>
      </c>
      <c r="E317" s="8" t="s">
        <v>1727</v>
      </c>
      <c r="F317" s="8" t="s">
        <v>1728</v>
      </c>
      <c r="G317" s="8" t="s">
        <v>1729</v>
      </c>
    </row>
    <row r="318" spans="1:7" ht="15.75" thickBot="1" x14ac:dyDescent="0.3">
      <c r="A318" s="7" t="s">
        <v>578</v>
      </c>
      <c r="B318" s="5">
        <v>317</v>
      </c>
      <c r="C318" s="6" t="s">
        <v>577</v>
      </c>
      <c r="D318" s="8">
        <v>2.5</v>
      </c>
      <c r="E318" s="8" t="s">
        <v>1732</v>
      </c>
      <c r="F318" s="8" t="s">
        <v>1733</v>
      </c>
      <c r="G318" s="8" t="s">
        <v>1734</v>
      </c>
    </row>
    <row r="319" spans="1:7" ht="15.75" thickBot="1" x14ac:dyDescent="0.3">
      <c r="A319" s="7" t="s">
        <v>580</v>
      </c>
      <c r="B319" s="5">
        <v>318</v>
      </c>
      <c r="C319" s="6" t="s">
        <v>579</v>
      </c>
      <c r="D319" s="8">
        <v>2.75</v>
      </c>
      <c r="E319" s="8" t="s">
        <v>1732</v>
      </c>
      <c r="F319" s="8" t="s">
        <v>1733</v>
      </c>
      <c r="G319" s="8" t="s">
        <v>1734</v>
      </c>
    </row>
    <row r="320" spans="1:7" ht="15.75" thickBot="1" x14ac:dyDescent="0.3">
      <c r="A320" s="7" t="s">
        <v>582</v>
      </c>
      <c r="B320" s="5">
        <v>319</v>
      </c>
      <c r="C320" s="6" t="s">
        <v>581</v>
      </c>
      <c r="D320" s="8">
        <v>3.75</v>
      </c>
      <c r="E320" s="8" t="s">
        <v>1730</v>
      </c>
      <c r="F320" s="8" t="s">
        <v>1728</v>
      </c>
      <c r="G320" s="8" t="s">
        <v>1731</v>
      </c>
    </row>
    <row r="321" spans="1:7" ht="15.75" thickBot="1" x14ac:dyDescent="0.3">
      <c r="A321" s="7" t="s">
        <v>584</v>
      </c>
      <c r="B321" s="5">
        <v>320</v>
      </c>
      <c r="C321" s="6" t="s">
        <v>583</v>
      </c>
      <c r="D321" s="8">
        <v>2.75</v>
      </c>
      <c r="E321" s="8" t="s">
        <v>1732</v>
      </c>
      <c r="F321" s="8" t="s">
        <v>1733</v>
      </c>
      <c r="G321" s="8" t="s">
        <v>1734</v>
      </c>
    </row>
    <row r="322" spans="1:7" ht="15.75" thickBot="1" x14ac:dyDescent="0.3">
      <c r="A322" s="7" t="s">
        <v>585</v>
      </c>
      <c r="B322" s="5">
        <v>321</v>
      </c>
      <c r="C322" s="6" t="s">
        <v>43</v>
      </c>
      <c r="D322" s="8">
        <v>2.5</v>
      </c>
      <c r="E322" s="8" t="s">
        <v>1732</v>
      </c>
      <c r="F322" s="8" t="s">
        <v>1733</v>
      </c>
      <c r="G322" s="8" t="s">
        <v>1734</v>
      </c>
    </row>
    <row r="323" spans="1:7" ht="15.75" thickBot="1" x14ac:dyDescent="0.3">
      <c r="A323" s="7" t="s">
        <v>587</v>
      </c>
      <c r="B323" s="5">
        <v>322</v>
      </c>
      <c r="C323" s="6" t="s">
        <v>586</v>
      </c>
      <c r="D323" s="8">
        <v>3.25</v>
      </c>
      <c r="E323" s="8" t="s">
        <v>1730</v>
      </c>
      <c r="F323" s="8" t="s">
        <v>1728</v>
      </c>
      <c r="G323" s="8" t="s">
        <v>1731</v>
      </c>
    </row>
    <row r="324" spans="1:7" ht="15.75" thickBot="1" x14ac:dyDescent="0.3">
      <c r="A324" s="7" t="s">
        <v>589</v>
      </c>
      <c r="B324" s="5">
        <v>323</v>
      </c>
      <c r="C324" s="6" t="s">
        <v>588</v>
      </c>
      <c r="D324" s="8">
        <v>3.5</v>
      </c>
      <c r="E324" s="8" t="s">
        <v>1730</v>
      </c>
      <c r="F324" s="8" t="s">
        <v>1728</v>
      </c>
      <c r="G324" s="8" t="s">
        <v>1731</v>
      </c>
    </row>
    <row r="325" spans="1:7" ht="15.75" thickBot="1" x14ac:dyDescent="0.3">
      <c r="A325" s="7" t="s">
        <v>591</v>
      </c>
      <c r="B325" s="5">
        <v>324</v>
      </c>
      <c r="C325" s="6" t="s">
        <v>590</v>
      </c>
      <c r="D325" s="8">
        <v>3</v>
      </c>
      <c r="E325" s="8" t="s">
        <v>1730</v>
      </c>
      <c r="F325" s="8" t="s">
        <v>1728</v>
      </c>
      <c r="G325" s="8" t="s">
        <v>1731</v>
      </c>
    </row>
    <row r="326" spans="1:7" ht="15.75" thickBot="1" x14ac:dyDescent="0.3">
      <c r="A326" s="7" t="s">
        <v>593</v>
      </c>
      <c r="B326" s="5">
        <v>325</v>
      </c>
      <c r="C326" s="6" t="s">
        <v>592</v>
      </c>
      <c r="D326" s="8">
        <v>2.75</v>
      </c>
      <c r="E326" s="8" t="s">
        <v>1732</v>
      </c>
      <c r="F326" s="8" t="s">
        <v>1733</v>
      </c>
      <c r="G326" s="8" t="s">
        <v>1734</v>
      </c>
    </row>
    <row r="327" spans="1:7" ht="15.75" thickBot="1" x14ac:dyDescent="0.3">
      <c r="A327" s="7" t="s">
        <v>595</v>
      </c>
      <c r="B327" s="5">
        <v>326</v>
      </c>
      <c r="C327" s="6" t="s">
        <v>594</v>
      </c>
      <c r="D327" s="8">
        <v>2.75</v>
      </c>
      <c r="E327" s="8" t="s">
        <v>1732</v>
      </c>
      <c r="F327" s="8" t="s">
        <v>1733</v>
      </c>
      <c r="G327" s="8" t="s">
        <v>1734</v>
      </c>
    </row>
    <row r="328" spans="1:7" ht="15.75" thickBot="1" x14ac:dyDescent="0.3">
      <c r="A328" s="7" t="s">
        <v>597</v>
      </c>
      <c r="B328" s="5">
        <v>327</v>
      </c>
      <c r="C328" s="6" t="s">
        <v>596</v>
      </c>
      <c r="D328" s="8">
        <v>2</v>
      </c>
      <c r="E328" s="8" t="s">
        <v>1732</v>
      </c>
      <c r="F328" s="8" t="s">
        <v>1733</v>
      </c>
      <c r="G328" s="8" t="s">
        <v>1734</v>
      </c>
    </row>
    <row r="329" spans="1:7" ht="15.75" thickBot="1" x14ac:dyDescent="0.3">
      <c r="A329" s="7" t="s">
        <v>599</v>
      </c>
      <c r="B329" s="5">
        <v>328</v>
      </c>
      <c r="C329" s="6" t="s">
        <v>598</v>
      </c>
      <c r="D329" s="8">
        <v>2.5</v>
      </c>
      <c r="E329" s="8" t="s">
        <v>1732</v>
      </c>
      <c r="F329" s="8" t="s">
        <v>1733</v>
      </c>
      <c r="G329" s="8" t="s">
        <v>1734</v>
      </c>
    </row>
    <row r="330" spans="1:7" ht="15.75" thickBot="1" x14ac:dyDescent="0.3">
      <c r="A330" s="7" t="s">
        <v>601</v>
      </c>
      <c r="B330" s="5">
        <v>329</v>
      </c>
      <c r="C330" s="6" t="s">
        <v>600</v>
      </c>
      <c r="D330" s="8">
        <v>3.25</v>
      </c>
      <c r="E330" s="8" t="s">
        <v>1730</v>
      </c>
      <c r="F330" s="8" t="s">
        <v>1728</v>
      </c>
      <c r="G330" s="8" t="s">
        <v>1731</v>
      </c>
    </row>
    <row r="331" spans="1:7" ht="15.75" thickBot="1" x14ac:dyDescent="0.3">
      <c r="A331" s="7" t="s">
        <v>603</v>
      </c>
      <c r="B331" s="5">
        <v>330</v>
      </c>
      <c r="C331" s="6" t="s">
        <v>602</v>
      </c>
      <c r="D331" s="8">
        <v>2.5</v>
      </c>
      <c r="E331" s="8" t="s">
        <v>1732</v>
      </c>
      <c r="F331" s="8" t="s">
        <v>1733</v>
      </c>
      <c r="G331" s="8" t="s">
        <v>1734</v>
      </c>
    </row>
    <row r="332" spans="1:7" ht="15.75" thickBot="1" x14ac:dyDescent="0.3">
      <c r="A332" s="7" t="s">
        <v>605</v>
      </c>
      <c r="B332" s="5">
        <v>331</v>
      </c>
      <c r="C332" s="6" t="s">
        <v>604</v>
      </c>
      <c r="D332" s="8">
        <v>3.75</v>
      </c>
      <c r="E332" s="8" t="s">
        <v>1730</v>
      </c>
      <c r="F332" s="8" t="s">
        <v>1728</v>
      </c>
      <c r="G332" s="8" t="s">
        <v>1731</v>
      </c>
    </row>
    <row r="333" spans="1:7" ht="15.75" thickBot="1" x14ac:dyDescent="0.3">
      <c r="A333" s="7" t="s">
        <v>607</v>
      </c>
      <c r="B333" s="5">
        <v>332</v>
      </c>
      <c r="C333" s="6" t="s">
        <v>606</v>
      </c>
      <c r="D333" s="8">
        <v>2</v>
      </c>
      <c r="E333" s="8" t="s">
        <v>1732</v>
      </c>
      <c r="F333" s="8" t="s">
        <v>1733</v>
      </c>
      <c r="G333" s="8" t="s">
        <v>1734</v>
      </c>
    </row>
    <row r="334" spans="1:7" ht="15.75" thickBot="1" x14ac:dyDescent="0.3">
      <c r="A334" s="7" t="s">
        <v>609</v>
      </c>
      <c r="B334" s="5">
        <v>333</v>
      </c>
      <c r="C334" s="6" t="s">
        <v>608</v>
      </c>
      <c r="D334" s="8">
        <v>1.5</v>
      </c>
      <c r="E334" s="8" t="s">
        <v>1732</v>
      </c>
      <c r="F334" s="8" t="s">
        <v>1733</v>
      </c>
      <c r="G334" s="8" t="s">
        <v>1734</v>
      </c>
    </row>
    <row r="335" spans="1:7" ht="15.75" thickBot="1" x14ac:dyDescent="0.3">
      <c r="A335" s="7" t="s">
        <v>611</v>
      </c>
      <c r="B335" s="5">
        <v>334</v>
      </c>
      <c r="C335" s="6" t="s">
        <v>610</v>
      </c>
      <c r="D335" s="8">
        <v>2.75</v>
      </c>
      <c r="E335" s="8" t="s">
        <v>1732</v>
      </c>
      <c r="F335" s="8" t="s">
        <v>1733</v>
      </c>
      <c r="G335" s="8" t="s">
        <v>1734</v>
      </c>
    </row>
    <row r="336" spans="1:7" ht="15.75" thickBot="1" x14ac:dyDescent="0.3">
      <c r="A336" s="7" t="s">
        <v>613</v>
      </c>
      <c r="B336" s="5">
        <v>335</v>
      </c>
      <c r="C336" s="6" t="s">
        <v>612</v>
      </c>
      <c r="D336" s="8">
        <v>3</v>
      </c>
      <c r="E336" s="8" t="s">
        <v>1730</v>
      </c>
      <c r="F336" s="8" t="s">
        <v>1728</v>
      </c>
      <c r="G336" s="8" t="s">
        <v>1731</v>
      </c>
    </row>
    <row r="337" spans="1:7" ht="15.75" thickBot="1" x14ac:dyDescent="0.3">
      <c r="A337" s="7" t="s">
        <v>615</v>
      </c>
      <c r="B337" s="5">
        <v>336</v>
      </c>
      <c r="C337" s="6" t="s">
        <v>614</v>
      </c>
      <c r="D337" s="8">
        <v>1.75</v>
      </c>
      <c r="E337" s="8" t="s">
        <v>1732</v>
      </c>
      <c r="F337" s="8" t="s">
        <v>1733</v>
      </c>
      <c r="G337" s="8" t="s">
        <v>1734</v>
      </c>
    </row>
    <row r="338" spans="1:7" ht="15.75" thickBot="1" x14ac:dyDescent="0.3">
      <c r="A338" s="7" t="s">
        <v>617</v>
      </c>
      <c r="B338" s="5">
        <v>337</v>
      </c>
      <c r="C338" s="6" t="s">
        <v>616</v>
      </c>
      <c r="D338" s="8">
        <v>3.25</v>
      </c>
      <c r="E338" s="8" t="s">
        <v>1730</v>
      </c>
      <c r="F338" s="8" t="s">
        <v>1728</v>
      </c>
      <c r="G338" s="8" t="s">
        <v>1731</v>
      </c>
    </row>
    <row r="339" spans="1:7" ht="15.75" thickBot="1" x14ac:dyDescent="0.3">
      <c r="A339" s="7" t="s">
        <v>619</v>
      </c>
      <c r="B339" s="5">
        <v>338</v>
      </c>
      <c r="C339" s="6" t="s">
        <v>618</v>
      </c>
      <c r="D339" s="8">
        <v>2.5</v>
      </c>
      <c r="E339" s="8" t="s">
        <v>1732</v>
      </c>
      <c r="F339" s="8" t="s">
        <v>1733</v>
      </c>
      <c r="G339" s="8" t="s">
        <v>1734</v>
      </c>
    </row>
    <row r="340" spans="1:7" ht="15.75" thickBot="1" x14ac:dyDescent="0.3">
      <c r="A340" s="7" t="s">
        <v>621</v>
      </c>
      <c r="B340" s="5">
        <v>339</v>
      </c>
      <c r="C340" s="6" t="s">
        <v>620</v>
      </c>
      <c r="D340" s="8">
        <v>1.5</v>
      </c>
      <c r="E340" s="8" t="s">
        <v>1732</v>
      </c>
      <c r="F340" s="8" t="s">
        <v>1733</v>
      </c>
      <c r="G340" s="8" t="s">
        <v>1734</v>
      </c>
    </row>
    <row r="341" spans="1:7" ht="15.75" thickBot="1" x14ac:dyDescent="0.3">
      <c r="A341" s="7" t="s">
        <v>623</v>
      </c>
      <c r="B341" s="5">
        <v>340</v>
      </c>
      <c r="C341" s="6" t="s">
        <v>622</v>
      </c>
      <c r="D341" s="8">
        <v>3.25</v>
      </c>
      <c r="E341" s="8" t="s">
        <v>1730</v>
      </c>
      <c r="F341" s="8" t="s">
        <v>1728</v>
      </c>
      <c r="G341" s="8" t="s">
        <v>1731</v>
      </c>
    </row>
    <row r="342" spans="1:7" ht="15.75" thickBot="1" x14ac:dyDescent="0.3">
      <c r="A342" s="7" t="s">
        <v>625</v>
      </c>
      <c r="B342" s="5">
        <v>341</v>
      </c>
      <c r="C342" s="6" t="s">
        <v>624</v>
      </c>
      <c r="D342" s="8">
        <v>2.75</v>
      </c>
      <c r="E342" s="8" t="s">
        <v>1732</v>
      </c>
      <c r="F342" s="8" t="s">
        <v>1733</v>
      </c>
      <c r="G342" s="8" t="s">
        <v>1734</v>
      </c>
    </row>
    <row r="343" spans="1:7" ht="15.75" thickBot="1" x14ac:dyDescent="0.3">
      <c r="A343" s="7" t="s">
        <v>627</v>
      </c>
      <c r="B343" s="5">
        <v>342</v>
      </c>
      <c r="C343" s="6" t="s">
        <v>626</v>
      </c>
      <c r="D343" s="8">
        <v>2.25</v>
      </c>
      <c r="E343" s="8" t="s">
        <v>1732</v>
      </c>
      <c r="F343" s="8" t="s">
        <v>1733</v>
      </c>
      <c r="G343" s="8" t="s">
        <v>1734</v>
      </c>
    </row>
    <row r="344" spans="1:7" ht="15.75" thickBot="1" x14ac:dyDescent="0.3">
      <c r="A344" s="7" t="s">
        <v>629</v>
      </c>
      <c r="B344" s="5">
        <v>343</v>
      </c>
      <c r="C344" s="6" t="s">
        <v>628</v>
      </c>
      <c r="D344" s="8">
        <v>4</v>
      </c>
      <c r="E344" s="8" t="s">
        <v>1727</v>
      </c>
      <c r="F344" s="8" t="s">
        <v>1728</v>
      </c>
      <c r="G344" s="8" t="s">
        <v>1729</v>
      </c>
    </row>
    <row r="345" spans="1:7" ht="15.75" thickBot="1" x14ac:dyDescent="0.3">
      <c r="A345" s="7" t="s">
        <v>631</v>
      </c>
      <c r="B345" s="5">
        <v>344</v>
      </c>
      <c r="C345" s="6" t="s">
        <v>630</v>
      </c>
      <c r="D345" s="8">
        <v>2.25</v>
      </c>
      <c r="E345" s="8" t="s">
        <v>1732</v>
      </c>
      <c r="F345" s="8" t="s">
        <v>1733</v>
      </c>
      <c r="G345" s="8" t="s">
        <v>1734</v>
      </c>
    </row>
    <row r="346" spans="1:7" ht="15.75" thickBot="1" x14ac:dyDescent="0.3">
      <c r="A346" s="7" t="s">
        <v>633</v>
      </c>
      <c r="B346" s="5">
        <v>345</v>
      </c>
      <c r="C346" s="6" t="s">
        <v>632</v>
      </c>
      <c r="D346" s="8">
        <v>2.25</v>
      </c>
      <c r="E346" s="8" t="s">
        <v>1732</v>
      </c>
      <c r="F346" s="8" t="s">
        <v>1733</v>
      </c>
      <c r="G346" s="8" t="s">
        <v>1734</v>
      </c>
    </row>
    <row r="347" spans="1:7" ht="15.75" thickBot="1" x14ac:dyDescent="0.3">
      <c r="A347" s="7" t="s">
        <v>635</v>
      </c>
      <c r="B347" s="5">
        <v>346</v>
      </c>
      <c r="C347" s="6" t="s">
        <v>634</v>
      </c>
      <c r="D347" s="8">
        <v>3</v>
      </c>
      <c r="E347" s="8" t="s">
        <v>1730</v>
      </c>
      <c r="F347" s="8" t="s">
        <v>1728</v>
      </c>
      <c r="G347" s="8" t="s">
        <v>1731</v>
      </c>
    </row>
    <row r="348" spans="1:7" ht="15.75" thickBot="1" x14ac:dyDescent="0.3">
      <c r="A348" s="7" t="s">
        <v>637</v>
      </c>
      <c r="B348" s="5">
        <v>347</v>
      </c>
      <c r="C348" s="6" t="s">
        <v>636</v>
      </c>
      <c r="D348" s="8">
        <v>2.25</v>
      </c>
      <c r="E348" s="8" t="s">
        <v>1732</v>
      </c>
      <c r="F348" s="8" t="s">
        <v>1733</v>
      </c>
      <c r="G348" s="8" t="s">
        <v>1734</v>
      </c>
    </row>
    <row r="349" spans="1:7" ht="15.75" thickBot="1" x14ac:dyDescent="0.3">
      <c r="A349" s="7" t="s">
        <v>639</v>
      </c>
      <c r="B349" s="5">
        <v>348</v>
      </c>
      <c r="C349" s="6" t="s">
        <v>638</v>
      </c>
      <c r="D349" s="8">
        <v>2.75</v>
      </c>
      <c r="E349" s="8" t="s">
        <v>1732</v>
      </c>
      <c r="F349" s="8" t="s">
        <v>1733</v>
      </c>
      <c r="G349" s="8" t="s">
        <v>1734</v>
      </c>
    </row>
    <row r="350" spans="1:7" ht="15.75" thickBot="1" x14ac:dyDescent="0.3">
      <c r="A350" s="7" t="s">
        <v>641</v>
      </c>
      <c r="B350" s="5">
        <v>349</v>
      </c>
      <c r="C350" s="6" t="s">
        <v>640</v>
      </c>
      <c r="D350" s="8">
        <v>4.25</v>
      </c>
      <c r="E350" s="8" t="s">
        <v>1727</v>
      </c>
      <c r="F350" s="8" t="s">
        <v>1728</v>
      </c>
      <c r="G350" s="8" t="s">
        <v>1729</v>
      </c>
    </row>
    <row r="351" spans="1:7" ht="15.75" thickBot="1" x14ac:dyDescent="0.3">
      <c r="A351" s="7" t="s">
        <v>643</v>
      </c>
      <c r="B351" s="5">
        <v>350</v>
      </c>
      <c r="C351" s="6" t="s">
        <v>642</v>
      </c>
      <c r="D351" s="8">
        <v>3.5</v>
      </c>
      <c r="E351" s="8" t="s">
        <v>1730</v>
      </c>
      <c r="F351" s="8" t="s">
        <v>1728</v>
      </c>
      <c r="G351" s="8" t="s">
        <v>1731</v>
      </c>
    </row>
    <row r="352" spans="1:7" ht="15.75" thickBot="1" x14ac:dyDescent="0.3">
      <c r="A352" s="7" t="s">
        <v>645</v>
      </c>
      <c r="B352" s="5">
        <v>351</v>
      </c>
      <c r="C352" s="6" t="s">
        <v>644</v>
      </c>
      <c r="D352" s="8">
        <v>3.5</v>
      </c>
      <c r="E352" s="8" t="s">
        <v>1730</v>
      </c>
      <c r="F352" s="8" t="s">
        <v>1728</v>
      </c>
      <c r="G352" s="8" t="s">
        <v>1731</v>
      </c>
    </row>
    <row r="353" spans="1:7" ht="15.75" thickBot="1" x14ac:dyDescent="0.3">
      <c r="A353" s="7" t="s">
        <v>647</v>
      </c>
      <c r="B353" s="5">
        <v>352</v>
      </c>
      <c r="C353" s="6" t="s">
        <v>646</v>
      </c>
      <c r="D353" s="8">
        <v>3.75</v>
      </c>
      <c r="E353" s="8" t="s">
        <v>1730</v>
      </c>
      <c r="F353" s="8" t="s">
        <v>1728</v>
      </c>
      <c r="G353" s="8" t="s">
        <v>1731</v>
      </c>
    </row>
    <row r="354" spans="1:7" ht="15.75" thickBot="1" x14ac:dyDescent="0.3">
      <c r="A354" s="7" t="s">
        <v>649</v>
      </c>
      <c r="B354" s="5">
        <v>353</v>
      </c>
      <c r="C354" s="6" t="s">
        <v>648</v>
      </c>
      <c r="D354" s="8">
        <v>1</v>
      </c>
      <c r="E354" s="8" t="s">
        <v>1732</v>
      </c>
      <c r="F354" s="8" t="s">
        <v>1733</v>
      </c>
      <c r="G354" s="8" t="s">
        <v>1735</v>
      </c>
    </row>
    <row r="355" spans="1:7" ht="15.75" thickBot="1" x14ac:dyDescent="0.3">
      <c r="A355" s="7" t="s">
        <v>651</v>
      </c>
      <c r="B355" s="5">
        <v>354</v>
      </c>
      <c r="C355" s="6" t="s">
        <v>650</v>
      </c>
      <c r="D355" s="8">
        <v>3</v>
      </c>
      <c r="E355" s="8" t="s">
        <v>1730</v>
      </c>
      <c r="F355" s="8" t="s">
        <v>1728</v>
      </c>
      <c r="G355" s="8" t="s">
        <v>1731</v>
      </c>
    </row>
    <row r="356" spans="1:7" ht="15.75" thickBot="1" x14ac:dyDescent="0.3">
      <c r="A356" s="7" t="s">
        <v>653</v>
      </c>
      <c r="B356" s="5">
        <v>355</v>
      </c>
      <c r="C356" s="6" t="s">
        <v>652</v>
      </c>
      <c r="D356" s="8">
        <v>2</v>
      </c>
      <c r="E356" s="8" t="s">
        <v>1732</v>
      </c>
      <c r="F356" s="8" t="s">
        <v>1733</v>
      </c>
      <c r="G356" s="8" t="s">
        <v>1734</v>
      </c>
    </row>
    <row r="357" spans="1:7" ht="15.75" thickBot="1" x14ac:dyDescent="0.3">
      <c r="A357" s="7" t="s">
        <v>655</v>
      </c>
      <c r="B357" s="5">
        <v>356</v>
      </c>
      <c r="C357" s="6" t="s">
        <v>654</v>
      </c>
      <c r="D357" s="8">
        <v>1.75</v>
      </c>
      <c r="E357" s="8" t="s">
        <v>1732</v>
      </c>
      <c r="F357" s="8" t="s">
        <v>1733</v>
      </c>
      <c r="G357" s="8" t="s">
        <v>1734</v>
      </c>
    </row>
    <row r="358" spans="1:7" ht="15.75" thickBot="1" x14ac:dyDescent="0.3">
      <c r="A358" s="7" t="s">
        <v>657</v>
      </c>
      <c r="B358" s="5">
        <v>357</v>
      </c>
      <c r="C358" s="6" t="s">
        <v>656</v>
      </c>
      <c r="D358" s="8">
        <v>2.75</v>
      </c>
      <c r="E358" s="8" t="s">
        <v>1732</v>
      </c>
      <c r="F358" s="8" t="s">
        <v>1733</v>
      </c>
      <c r="G358" s="8" t="s">
        <v>1734</v>
      </c>
    </row>
    <row r="359" spans="1:7" ht="15.75" thickBot="1" x14ac:dyDescent="0.3">
      <c r="A359" s="7" t="s">
        <v>659</v>
      </c>
      <c r="B359" s="5">
        <v>358</v>
      </c>
      <c r="C359" s="6" t="s">
        <v>658</v>
      </c>
      <c r="D359" s="8">
        <v>1.75</v>
      </c>
      <c r="E359" s="8" t="s">
        <v>1732</v>
      </c>
      <c r="F359" s="8" t="s">
        <v>1733</v>
      </c>
      <c r="G359" s="8" t="s">
        <v>1734</v>
      </c>
    </row>
    <row r="360" spans="1:7" ht="15.75" thickBot="1" x14ac:dyDescent="0.3">
      <c r="A360" s="7" t="s">
        <v>661</v>
      </c>
      <c r="B360" s="5">
        <v>359</v>
      </c>
      <c r="C360" s="6" t="s">
        <v>660</v>
      </c>
      <c r="D360" s="8">
        <v>3</v>
      </c>
      <c r="E360" s="8" t="s">
        <v>1730</v>
      </c>
      <c r="F360" s="8" t="s">
        <v>1728</v>
      </c>
      <c r="G360" s="8" t="s">
        <v>1731</v>
      </c>
    </row>
    <row r="361" spans="1:7" ht="15.75" thickBot="1" x14ac:dyDescent="0.3">
      <c r="A361" s="7" t="s">
        <v>663</v>
      </c>
      <c r="B361" s="5">
        <v>360</v>
      </c>
      <c r="C361" s="6" t="s">
        <v>662</v>
      </c>
      <c r="D361" s="8">
        <v>3</v>
      </c>
      <c r="E361" s="8" t="s">
        <v>1730</v>
      </c>
      <c r="F361" s="8" t="s">
        <v>1728</v>
      </c>
      <c r="G361" s="8" t="s">
        <v>1731</v>
      </c>
    </row>
    <row r="362" spans="1:7" ht="15.75" thickBot="1" x14ac:dyDescent="0.3">
      <c r="A362" s="7" t="s">
        <v>665</v>
      </c>
      <c r="B362" s="5">
        <v>361</v>
      </c>
      <c r="C362" s="6" t="s">
        <v>664</v>
      </c>
      <c r="D362" s="8">
        <v>3.25</v>
      </c>
      <c r="E362" s="8" t="s">
        <v>1730</v>
      </c>
      <c r="F362" s="8" t="s">
        <v>1728</v>
      </c>
      <c r="G362" s="8" t="s">
        <v>1731</v>
      </c>
    </row>
    <row r="363" spans="1:7" ht="15.75" thickBot="1" x14ac:dyDescent="0.3">
      <c r="A363" s="7" t="s">
        <v>667</v>
      </c>
      <c r="B363" s="5">
        <v>362</v>
      </c>
      <c r="C363" s="6" t="s">
        <v>666</v>
      </c>
      <c r="D363" s="8">
        <v>3.5</v>
      </c>
      <c r="E363" s="8" t="s">
        <v>1730</v>
      </c>
      <c r="F363" s="8" t="s">
        <v>1728</v>
      </c>
      <c r="G363" s="8" t="s">
        <v>1731</v>
      </c>
    </row>
    <row r="364" spans="1:7" ht="15.75" thickBot="1" x14ac:dyDescent="0.3">
      <c r="A364" s="7" t="s">
        <v>669</v>
      </c>
      <c r="B364" s="5">
        <v>363</v>
      </c>
      <c r="C364" s="6" t="s">
        <v>668</v>
      </c>
      <c r="D364" s="8">
        <v>4</v>
      </c>
      <c r="E364" s="8" t="s">
        <v>1727</v>
      </c>
      <c r="F364" s="8" t="s">
        <v>1728</v>
      </c>
      <c r="G364" s="8" t="s">
        <v>1729</v>
      </c>
    </row>
    <row r="365" spans="1:7" ht="15.75" thickBot="1" x14ac:dyDescent="0.3">
      <c r="A365" s="7" t="s">
        <v>671</v>
      </c>
      <c r="B365" s="5">
        <v>364</v>
      </c>
      <c r="C365" s="6" t="s">
        <v>670</v>
      </c>
      <c r="D365" s="8">
        <v>3</v>
      </c>
      <c r="E365" s="8" t="s">
        <v>1730</v>
      </c>
      <c r="F365" s="8" t="s">
        <v>1728</v>
      </c>
      <c r="G365" s="8" t="s">
        <v>1731</v>
      </c>
    </row>
    <row r="366" spans="1:7" ht="15.75" thickBot="1" x14ac:dyDescent="0.3">
      <c r="A366" s="7" t="s">
        <v>673</v>
      </c>
      <c r="B366" s="5">
        <v>365</v>
      </c>
      <c r="C366" s="6" t="s">
        <v>672</v>
      </c>
      <c r="D366" s="8">
        <v>2.5</v>
      </c>
      <c r="E366" s="8" t="s">
        <v>1732</v>
      </c>
      <c r="F366" s="8" t="s">
        <v>1733</v>
      </c>
      <c r="G366" s="8" t="s">
        <v>1734</v>
      </c>
    </row>
    <row r="367" spans="1:7" ht="15.75" thickBot="1" x14ac:dyDescent="0.3">
      <c r="A367" s="7" t="s">
        <v>675</v>
      </c>
      <c r="B367" s="5">
        <v>366</v>
      </c>
      <c r="C367" s="6" t="s">
        <v>674</v>
      </c>
      <c r="D367" s="8">
        <v>2.25</v>
      </c>
      <c r="E367" s="8" t="s">
        <v>1732</v>
      </c>
      <c r="F367" s="8" t="s">
        <v>1733</v>
      </c>
      <c r="G367" s="8" t="s">
        <v>1734</v>
      </c>
    </row>
    <row r="368" spans="1:7" ht="15.75" thickBot="1" x14ac:dyDescent="0.3">
      <c r="A368" s="7" t="s">
        <v>677</v>
      </c>
      <c r="B368" s="5">
        <v>367</v>
      </c>
      <c r="C368" s="6" t="s">
        <v>676</v>
      </c>
      <c r="D368" s="8">
        <v>3.25</v>
      </c>
      <c r="E368" s="8" t="s">
        <v>1730</v>
      </c>
      <c r="F368" s="8" t="s">
        <v>1728</v>
      </c>
      <c r="G368" s="8" t="s">
        <v>1731</v>
      </c>
    </row>
    <row r="369" spans="1:7" ht="15.75" thickBot="1" x14ac:dyDescent="0.3">
      <c r="A369" s="7" t="s">
        <v>678</v>
      </c>
      <c r="B369" s="5">
        <v>368</v>
      </c>
      <c r="C369" s="6" t="s">
        <v>550</v>
      </c>
      <c r="D369" s="8">
        <v>2</v>
      </c>
      <c r="E369" s="8" t="s">
        <v>1732</v>
      </c>
      <c r="F369" s="8" t="s">
        <v>1733</v>
      </c>
      <c r="G369" s="8" t="s">
        <v>1734</v>
      </c>
    </row>
    <row r="370" spans="1:7" ht="15.75" thickBot="1" x14ac:dyDescent="0.3">
      <c r="A370" s="7" t="s">
        <v>680</v>
      </c>
      <c r="B370" s="5">
        <v>369</v>
      </c>
      <c r="C370" s="6" t="s">
        <v>679</v>
      </c>
      <c r="D370" s="8">
        <v>2</v>
      </c>
      <c r="E370" s="8" t="s">
        <v>1732</v>
      </c>
      <c r="F370" s="8" t="s">
        <v>1733</v>
      </c>
      <c r="G370" s="8" t="s">
        <v>1734</v>
      </c>
    </row>
    <row r="371" spans="1:7" ht="15.75" thickBot="1" x14ac:dyDescent="0.3">
      <c r="A371" s="7" t="s">
        <v>682</v>
      </c>
      <c r="B371" s="5">
        <v>370</v>
      </c>
      <c r="C371" s="6" t="s">
        <v>681</v>
      </c>
      <c r="D371" s="8">
        <v>2.25</v>
      </c>
      <c r="E371" s="8" t="s">
        <v>1732</v>
      </c>
      <c r="F371" s="8" t="s">
        <v>1733</v>
      </c>
      <c r="G371" s="8" t="s">
        <v>1734</v>
      </c>
    </row>
    <row r="372" spans="1:7" ht="15.75" thickBot="1" x14ac:dyDescent="0.3">
      <c r="A372" s="7" t="s">
        <v>684</v>
      </c>
      <c r="B372" s="5">
        <v>371</v>
      </c>
      <c r="C372" s="6" t="s">
        <v>683</v>
      </c>
      <c r="D372" s="8">
        <v>2.75</v>
      </c>
      <c r="E372" s="8" t="s">
        <v>1732</v>
      </c>
      <c r="F372" s="8" t="s">
        <v>1733</v>
      </c>
      <c r="G372" s="8" t="s">
        <v>1734</v>
      </c>
    </row>
    <row r="373" spans="1:7" ht="15.75" thickBot="1" x14ac:dyDescent="0.3">
      <c r="A373" s="7" t="s">
        <v>686</v>
      </c>
      <c r="B373" s="5">
        <v>372</v>
      </c>
      <c r="C373" s="6" t="s">
        <v>685</v>
      </c>
      <c r="D373" s="8">
        <v>2.5</v>
      </c>
      <c r="E373" s="8" t="s">
        <v>1732</v>
      </c>
      <c r="F373" s="8" t="s">
        <v>1733</v>
      </c>
      <c r="G373" s="8" t="s">
        <v>1734</v>
      </c>
    </row>
    <row r="374" spans="1:7" ht="15.75" thickBot="1" x14ac:dyDescent="0.3">
      <c r="A374" s="7" t="s">
        <v>688</v>
      </c>
      <c r="B374" s="5">
        <v>373</v>
      </c>
      <c r="C374" s="6" t="s">
        <v>687</v>
      </c>
      <c r="D374" s="8">
        <v>3.5</v>
      </c>
      <c r="E374" s="8" t="s">
        <v>1730</v>
      </c>
      <c r="F374" s="8" t="s">
        <v>1728</v>
      </c>
      <c r="G374" s="8" t="s">
        <v>1731</v>
      </c>
    </row>
    <row r="375" spans="1:7" ht="15.75" thickBot="1" x14ac:dyDescent="0.3">
      <c r="A375" s="7" t="s">
        <v>690</v>
      </c>
      <c r="B375" s="5">
        <v>374</v>
      </c>
      <c r="C375" s="6" t="s">
        <v>689</v>
      </c>
      <c r="D375" s="8">
        <v>3</v>
      </c>
      <c r="E375" s="8" t="s">
        <v>1730</v>
      </c>
      <c r="F375" s="8" t="s">
        <v>1728</v>
      </c>
      <c r="G375" s="8" t="s">
        <v>1731</v>
      </c>
    </row>
    <row r="376" spans="1:7" ht="15.75" thickBot="1" x14ac:dyDescent="0.3">
      <c r="A376" s="7" t="s">
        <v>692</v>
      </c>
      <c r="B376" s="5">
        <v>375</v>
      </c>
      <c r="C376" s="6" t="s">
        <v>691</v>
      </c>
      <c r="D376" s="8">
        <v>2.75</v>
      </c>
      <c r="E376" s="8" t="s">
        <v>1732</v>
      </c>
      <c r="F376" s="8" t="s">
        <v>1733</v>
      </c>
      <c r="G376" s="8" t="s">
        <v>1734</v>
      </c>
    </row>
    <row r="377" spans="1:7" ht="15.75" thickBot="1" x14ac:dyDescent="0.3">
      <c r="A377" s="7" t="s">
        <v>694</v>
      </c>
      <c r="B377" s="5">
        <v>376</v>
      </c>
      <c r="C377" s="6" t="s">
        <v>693</v>
      </c>
      <c r="D377" s="8">
        <v>2</v>
      </c>
      <c r="E377" s="8" t="s">
        <v>1732</v>
      </c>
      <c r="F377" s="8" t="s">
        <v>1733</v>
      </c>
      <c r="G377" s="8" t="s">
        <v>1734</v>
      </c>
    </row>
    <row r="378" spans="1:7" ht="15.75" thickBot="1" x14ac:dyDescent="0.3">
      <c r="A378" s="7" t="s">
        <v>696</v>
      </c>
      <c r="B378" s="5">
        <v>377</v>
      </c>
      <c r="C378" s="6" t="s">
        <v>695</v>
      </c>
      <c r="D378" s="8">
        <v>2.5</v>
      </c>
      <c r="E378" s="8" t="s">
        <v>1732</v>
      </c>
      <c r="F378" s="8" t="s">
        <v>1733</v>
      </c>
      <c r="G378" s="8" t="s">
        <v>1734</v>
      </c>
    </row>
    <row r="379" spans="1:7" ht="15.75" thickBot="1" x14ac:dyDescent="0.3">
      <c r="A379" s="7" t="s">
        <v>698</v>
      </c>
      <c r="B379" s="5">
        <v>378</v>
      </c>
      <c r="C379" s="6" t="s">
        <v>697</v>
      </c>
      <c r="D379" s="8">
        <v>3.5</v>
      </c>
      <c r="E379" s="8" t="s">
        <v>1730</v>
      </c>
      <c r="F379" s="8" t="s">
        <v>1728</v>
      </c>
      <c r="G379" s="8" t="s">
        <v>1731</v>
      </c>
    </row>
    <row r="380" spans="1:7" ht="15.75" thickBot="1" x14ac:dyDescent="0.3">
      <c r="A380" s="7" t="s">
        <v>699</v>
      </c>
      <c r="B380" s="5">
        <v>379</v>
      </c>
      <c r="C380" s="6" t="s">
        <v>81</v>
      </c>
      <c r="D380" s="8">
        <v>5</v>
      </c>
      <c r="E380" s="8" t="s">
        <v>1724</v>
      </c>
      <c r="F380" s="8" t="s">
        <v>1725</v>
      </c>
      <c r="G380" s="8" t="s">
        <v>1726</v>
      </c>
    </row>
    <row r="381" spans="1:7" ht="15.75" thickBot="1" x14ac:dyDescent="0.3">
      <c r="A381" s="7" t="s">
        <v>701</v>
      </c>
      <c r="B381" s="5">
        <v>380</v>
      </c>
      <c r="C381" s="6" t="s">
        <v>700</v>
      </c>
      <c r="D381" s="8">
        <v>2.75</v>
      </c>
      <c r="E381" s="8" t="s">
        <v>1732</v>
      </c>
      <c r="F381" s="8" t="s">
        <v>1733</v>
      </c>
      <c r="G381" s="8" t="s">
        <v>1734</v>
      </c>
    </row>
    <row r="382" spans="1:7" ht="15.75" thickBot="1" x14ac:dyDescent="0.3">
      <c r="A382" s="7" t="s">
        <v>703</v>
      </c>
      <c r="B382" s="5">
        <v>381</v>
      </c>
      <c r="C382" s="6" t="s">
        <v>702</v>
      </c>
      <c r="D382" s="8">
        <v>3.25</v>
      </c>
      <c r="E382" s="8" t="s">
        <v>1730</v>
      </c>
      <c r="F382" s="8" t="s">
        <v>1728</v>
      </c>
      <c r="G382" s="8" t="s">
        <v>1731</v>
      </c>
    </row>
    <row r="383" spans="1:7" ht="15.75" thickBot="1" x14ac:dyDescent="0.3">
      <c r="A383" s="7" t="s">
        <v>705</v>
      </c>
      <c r="B383" s="5">
        <v>382</v>
      </c>
      <c r="C383" s="6" t="s">
        <v>704</v>
      </c>
      <c r="D383" s="8">
        <v>2.25</v>
      </c>
      <c r="E383" s="8" t="s">
        <v>1732</v>
      </c>
      <c r="F383" s="8" t="s">
        <v>1733</v>
      </c>
      <c r="G383" s="8" t="s">
        <v>1734</v>
      </c>
    </row>
    <row r="384" spans="1:7" ht="15.75" thickBot="1" x14ac:dyDescent="0.3">
      <c r="A384" s="7" t="s">
        <v>707</v>
      </c>
      <c r="B384" s="5">
        <v>383</v>
      </c>
      <c r="C384" s="6" t="s">
        <v>706</v>
      </c>
      <c r="D384" s="8">
        <v>2.5</v>
      </c>
      <c r="E384" s="8" t="s">
        <v>1732</v>
      </c>
      <c r="F384" s="8" t="s">
        <v>1733</v>
      </c>
      <c r="G384" s="8" t="s">
        <v>1734</v>
      </c>
    </row>
    <row r="385" spans="1:7" ht="15.75" thickBot="1" x14ac:dyDescent="0.3">
      <c r="A385" s="7" t="s">
        <v>709</v>
      </c>
      <c r="B385" s="5">
        <v>384</v>
      </c>
      <c r="C385" s="6" t="s">
        <v>708</v>
      </c>
      <c r="D385" s="8">
        <v>3</v>
      </c>
      <c r="E385" s="8" t="s">
        <v>1730</v>
      </c>
      <c r="F385" s="8" t="s">
        <v>1728</v>
      </c>
      <c r="G385" s="8" t="s">
        <v>1731</v>
      </c>
    </row>
    <row r="386" spans="1:7" ht="15.75" thickBot="1" x14ac:dyDescent="0.3">
      <c r="A386" s="7" t="s">
        <v>711</v>
      </c>
      <c r="B386" s="5">
        <v>385</v>
      </c>
      <c r="C386" s="6" t="s">
        <v>710</v>
      </c>
      <c r="D386" s="8">
        <v>3.75</v>
      </c>
      <c r="E386" s="8" t="s">
        <v>1730</v>
      </c>
      <c r="F386" s="8" t="s">
        <v>1728</v>
      </c>
      <c r="G386" s="8" t="s">
        <v>1731</v>
      </c>
    </row>
    <row r="387" spans="1:7" ht="15.75" thickBot="1" x14ac:dyDescent="0.3">
      <c r="A387" s="7" t="s">
        <v>713</v>
      </c>
      <c r="B387" s="5">
        <v>386</v>
      </c>
      <c r="C387" s="6" t="s">
        <v>712</v>
      </c>
      <c r="D387" s="8">
        <v>2.75</v>
      </c>
      <c r="E387" s="8" t="s">
        <v>1732</v>
      </c>
      <c r="F387" s="8" t="s">
        <v>1733</v>
      </c>
      <c r="G387" s="8" t="s">
        <v>1734</v>
      </c>
    </row>
    <row r="388" spans="1:7" ht="15.75" thickBot="1" x14ac:dyDescent="0.3">
      <c r="A388" s="7" t="s">
        <v>715</v>
      </c>
      <c r="B388" s="5">
        <v>387</v>
      </c>
      <c r="C388" s="6" t="s">
        <v>714</v>
      </c>
      <c r="D388" s="8">
        <v>2.5</v>
      </c>
      <c r="E388" s="8" t="s">
        <v>1732</v>
      </c>
      <c r="F388" s="8" t="s">
        <v>1733</v>
      </c>
      <c r="G388" s="8" t="s">
        <v>1734</v>
      </c>
    </row>
    <row r="389" spans="1:7" ht="15.75" thickBot="1" x14ac:dyDescent="0.3">
      <c r="A389" s="7" t="s">
        <v>717</v>
      </c>
      <c r="B389" s="5">
        <v>388</v>
      </c>
      <c r="C389" s="6" t="s">
        <v>716</v>
      </c>
      <c r="D389" s="8">
        <v>2.75</v>
      </c>
      <c r="E389" s="8" t="s">
        <v>1732</v>
      </c>
      <c r="F389" s="8" t="s">
        <v>1733</v>
      </c>
      <c r="G389" s="8" t="s">
        <v>1734</v>
      </c>
    </row>
    <row r="390" spans="1:7" ht="15.75" thickBot="1" x14ac:dyDescent="0.3">
      <c r="A390" s="7" t="s">
        <v>719</v>
      </c>
      <c r="B390" s="5">
        <v>389</v>
      </c>
      <c r="C390" s="6" t="s">
        <v>718</v>
      </c>
      <c r="D390" s="8">
        <v>3.75</v>
      </c>
      <c r="E390" s="8" t="s">
        <v>1730</v>
      </c>
      <c r="F390" s="8" t="s">
        <v>1728</v>
      </c>
      <c r="G390" s="8" t="s">
        <v>1731</v>
      </c>
    </row>
    <row r="391" spans="1:7" ht="15.75" thickBot="1" x14ac:dyDescent="0.3">
      <c r="A391" s="7" t="s">
        <v>721</v>
      </c>
      <c r="B391" s="5">
        <v>390</v>
      </c>
      <c r="C391" s="6" t="s">
        <v>720</v>
      </c>
      <c r="D391" s="8">
        <v>3.25</v>
      </c>
      <c r="E391" s="8" t="s">
        <v>1730</v>
      </c>
      <c r="F391" s="8" t="s">
        <v>1728</v>
      </c>
      <c r="G391" s="8" t="s">
        <v>1731</v>
      </c>
    </row>
    <row r="392" spans="1:7" ht="15.75" thickBot="1" x14ac:dyDescent="0.3">
      <c r="A392" s="7" t="s">
        <v>723</v>
      </c>
      <c r="B392" s="5">
        <v>391</v>
      </c>
      <c r="C392" s="6" t="s">
        <v>722</v>
      </c>
      <c r="D392" s="8">
        <v>3.25</v>
      </c>
      <c r="E392" s="8" t="s">
        <v>1730</v>
      </c>
      <c r="F392" s="8" t="s">
        <v>1728</v>
      </c>
      <c r="G392" s="8" t="s">
        <v>1731</v>
      </c>
    </row>
    <row r="393" spans="1:7" ht="15.75" thickBot="1" x14ac:dyDescent="0.3">
      <c r="A393" s="7" t="s">
        <v>725</v>
      </c>
      <c r="B393" s="5">
        <v>392</v>
      </c>
      <c r="C393" s="6" t="s">
        <v>724</v>
      </c>
      <c r="D393" s="8">
        <v>2.5</v>
      </c>
      <c r="E393" s="8" t="s">
        <v>1732</v>
      </c>
      <c r="F393" s="8" t="s">
        <v>1733</v>
      </c>
      <c r="G393" s="8" t="s">
        <v>1734</v>
      </c>
    </row>
    <row r="394" spans="1:7" ht="15.75" thickBot="1" x14ac:dyDescent="0.3">
      <c r="A394" s="7" t="s">
        <v>727</v>
      </c>
      <c r="B394" s="5">
        <v>393</v>
      </c>
      <c r="C394" s="6" t="s">
        <v>726</v>
      </c>
      <c r="D394" s="8">
        <v>3.5</v>
      </c>
      <c r="E394" s="8" t="s">
        <v>1730</v>
      </c>
      <c r="F394" s="8" t="s">
        <v>1728</v>
      </c>
      <c r="G394" s="8" t="s">
        <v>1731</v>
      </c>
    </row>
    <row r="395" spans="1:7" ht="15.75" thickBot="1" x14ac:dyDescent="0.3">
      <c r="A395" s="7" t="s">
        <v>729</v>
      </c>
      <c r="B395" s="5">
        <v>394</v>
      </c>
      <c r="C395" s="6" t="s">
        <v>728</v>
      </c>
      <c r="D395" s="8">
        <v>3</v>
      </c>
      <c r="E395" s="8" t="s">
        <v>1730</v>
      </c>
      <c r="F395" s="8" t="s">
        <v>1728</v>
      </c>
      <c r="G395" s="8" t="s">
        <v>1731</v>
      </c>
    </row>
    <row r="396" spans="1:7" ht="15.75" thickBot="1" x14ac:dyDescent="0.3">
      <c r="A396" s="7" t="s">
        <v>731</v>
      </c>
      <c r="B396" s="5">
        <v>395</v>
      </c>
      <c r="C396" s="6" t="s">
        <v>730</v>
      </c>
      <c r="D396" s="8">
        <v>2.25</v>
      </c>
      <c r="E396" s="8" t="s">
        <v>1732</v>
      </c>
      <c r="F396" s="8" t="s">
        <v>1733</v>
      </c>
      <c r="G396" s="8" t="s">
        <v>1734</v>
      </c>
    </row>
    <row r="397" spans="1:7" ht="15.75" thickBot="1" x14ac:dyDescent="0.3">
      <c r="A397" s="7" t="s">
        <v>733</v>
      </c>
      <c r="B397" s="5">
        <v>396</v>
      </c>
      <c r="C397" s="6" t="s">
        <v>732</v>
      </c>
      <c r="D397" s="8">
        <v>1.5</v>
      </c>
      <c r="E397" s="8" t="s">
        <v>1732</v>
      </c>
      <c r="F397" s="8" t="s">
        <v>1733</v>
      </c>
      <c r="G397" s="8" t="s">
        <v>1734</v>
      </c>
    </row>
    <row r="398" spans="1:7" ht="15.75" thickBot="1" x14ac:dyDescent="0.3">
      <c r="A398" s="7" t="s">
        <v>735</v>
      </c>
      <c r="B398" s="5">
        <v>397</v>
      </c>
      <c r="C398" s="6" t="s">
        <v>734</v>
      </c>
      <c r="D398" s="8">
        <v>1.5</v>
      </c>
      <c r="E398" s="8" t="s">
        <v>1732</v>
      </c>
      <c r="F398" s="8" t="s">
        <v>1733</v>
      </c>
      <c r="G398" s="8" t="s">
        <v>1734</v>
      </c>
    </row>
    <row r="399" spans="1:7" ht="15.75" thickBot="1" x14ac:dyDescent="0.3">
      <c r="A399" s="7" t="s">
        <v>737</v>
      </c>
      <c r="B399" s="5">
        <v>398</v>
      </c>
      <c r="C399" s="6" t="s">
        <v>736</v>
      </c>
      <c r="D399" s="8">
        <v>3.5</v>
      </c>
      <c r="E399" s="8" t="s">
        <v>1730</v>
      </c>
      <c r="F399" s="8" t="s">
        <v>1728</v>
      </c>
      <c r="G399" s="8" t="s">
        <v>1731</v>
      </c>
    </row>
    <row r="400" spans="1:7" ht="15.75" thickBot="1" x14ac:dyDescent="0.3">
      <c r="A400" s="7" t="s">
        <v>739</v>
      </c>
      <c r="B400" s="5">
        <v>399</v>
      </c>
      <c r="C400" s="6" t="s">
        <v>738</v>
      </c>
      <c r="D400" s="8">
        <v>1.75</v>
      </c>
      <c r="E400" s="8" t="s">
        <v>1732</v>
      </c>
      <c r="F400" s="8" t="s">
        <v>1733</v>
      </c>
      <c r="G400" s="8" t="s">
        <v>1734</v>
      </c>
    </row>
    <row r="401" spans="1:7" ht="15.75" thickBot="1" x14ac:dyDescent="0.3">
      <c r="A401" s="7" t="s">
        <v>741</v>
      </c>
      <c r="B401" s="5">
        <v>400</v>
      </c>
      <c r="C401" s="6" t="s">
        <v>740</v>
      </c>
      <c r="D401" s="8">
        <v>1</v>
      </c>
      <c r="E401" s="8" t="s">
        <v>1732</v>
      </c>
      <c r="F401" s="8" t="s">
        <v>1733</v>
      </c>
      <c r="G401" s="8" t="s">
        <v>1735</v>
      </c>
    </row>
    <row r="402" spans="1:7" ht="15.75" thickBot="1" x14ac:dyDescent="0.3">
      <c r="A402" s="7" t="s">
        <v>743</v>
      </c>
      <c r="B402" s="5">
        <v>401</v>
      </c>
      <c r="C402" s="6" t="s">
        <v>742</v>
      </c>
      <c r="D402" s="8">
        <v>2.75</v>
      </c>
      <c r="E402" s="8" t="s">
        <v>1732</v>
      </c>
      <c r="F402" s="8" t="s">
        <v>1733</v>
      </c>
      <c r="G402" s="8" t="s">
        <v>1734</v>
      </c>
    </row>
    <row r="403" spans="1:7" ht="15.75" thickBot="1" x14ac:dyDescent="0.3">
      <c r="A403" s="7" t="s">
        <v>745</v>
      </c>
      <c r="B403" s="5">
        <v>402</v>
      </c>
      <c r="C403" s="6" t="s">
        <v>744</v>
      </c>
      <c r="D403" s="8">
        <v>3.25</v>
      </c>
      <c r="E403" s="8" t="s">
        <v>1730</v>
      </c>
      <c r="F403" s="8" t="s">
        <v>1728</v>
      </c>
      <c r="G403" s="8" t="s">
        <v>1731</v>
      </c>
    </row>
    <row r="404" spans="1:7" ht="15.75" thickBot="1" x14ac:dyDescent="0.3">
      <c r="A404" s="7" t="s">
        <v>747</v>
      </c>
      <c r="B404" s="5">
        <v>403</v>
      </c>
      <c r="C404" s="6" t="s">
        <v>746</v>
      </c>
      <c r="D404" s="8">
        <v>2.75</v>
      </c>
      <c r="E404" s="8" t="s">
        <v>1732</v>
      </c>
      <c r="F404" s="8" t="s">
        <v>1733</v>
      </c>
      <c r="G404" s="8" t="s">
        <v>1734</v>
      </c>
    </row>
    <row r="405" spans="1:7" ht="15.75" thickBot="1" x14ac:dyDescent="0.3">
      <c r="A405" s="7" t="s">
        <v>749</v>
      </c>
      <c r="B405" s="5">
        <v>404</v>
      </c>
      <c r="C405" s="6" t="s">
        <v>748</v>
      </c>
      <c r="D405" s="8">
        <v>2</v>
      </c>
      <c r="E405" s="8" t="s">
        <v>1732</v>
      </c>
      <c r="F405" s="8" t="s">
        <v>1733</v>
      </c>
      <c r="G405" s="8" t="s">
        <v>1734</v>
      </c>
    </row>
    <row r="406" spans="1:7" ht="15.75" thickBot="1" x14ac:dyDescent="0.3">
      <c r="A406" s="7" t="s">
        <v>751</v>
      </c>
      <c r="B406" s="5">
        <v>405</v>
      </c>
      <c r="C406" s="6" t="s">
        <v>750</v>
      </c>
      <c r="D406" s="8">
        <v>2.5</v>
      </c>
      <c r="E406" s="8" t="s">
        <v>1732</v>
      </c>
      <c r="F406" s="8" t="s">
        <v>1733</v>
      </c>
      <c r="G406" s="8" t="s">
        <v>1734</v>
      </c>
    </row>
    <row r="407" spans="1:7" ht="15.75" thickBot="1" x14ac:dyDescent="0.3">
      <c r="A407" s="7" t="s">
        <v>753</v>
      </c>
      <c r="B407" s="5">
        <v>406</v>
      </c>
      <c r="C407" s="6" t="s">
        <v>752</v>
      </c>
      <c r="D407" s="8">
        <v>4</v>
      </c>
      <c r="E407" s="8" t="s">
        <v>1727</v>
      </c>
      <c r="F407" s="8" t="s">
        <v>1728</v>
      </c>
      <c r="G407" s="8" t="s">
        <v>1729</v>
      </c>
    </row>
    <row r="408" spans="1:7" ht="15.75" thickBot="1" x14ac:dyDescent="0.3">
      <c r="A408" s="7" t="s">
        <v>755</v>
      </c>
      <c r="B408" s="5">
        <v>407</v>
      </c>
      <c r="C408" s="6" t="s">
        <v>754</v>
      </c>
      <c r="D408" s="8">
        <v>3</v>
      </c>
      <c r="E408" s="8" t="s">
        <v>1730</v>
      </c>
      <c r="F408" s="8" t="s">
        <v>1728</v>
      </c>
      <c r="G408" s="8" t="s">
        <v>1731</v>
      </c>
    </row>
    <row r="409" spans="1:7" ht="15.75" thickBot="1" x14ac:dyDescent="0.3">
      <c r="A409" s="7" t="s">
        <v>757</v>
      </c>
      <c r="B409" s="5">
        <v>408</v>
      </c>
      <c r="C409" s="6" t="s">
        <v>756</v>
      </c>
      <c r="D409" s="8">
        <v>2.75</v>
      </c>
      <c r="E409" s="8" t="s">
        <v>1732</v>
      </c>
      <c r="F409" s="8" t="s">
        <v>1733</v>
      </c>
      <c r="G409" s="8" t="s">
        <v>1734</v>
      </c>
    </row>
    <row r="410" spans="1:7" ht="15.75" thickBot="1" x14ac:dyDescent="0.3">
      <c r="A410" s="7" t="s">
        <v>759</v>
      </c>
      <c r="B410" s="5">
        <v>409</v>
      </c>
      <c r="C410" s="6" t="s">
        <v>758</v>
      </c>
      <c r="D410" s="8">
        <v>2.25</v>
      </c>
      <c r="E410" s="8" t="s">
        <v>1732</v>
      </c>
      <c r="F410" s="8" t="s">
        <v>1733</v>
      </c>
      <c r="G410" s="8" t="s">
        <v>1734</v>
      </c>
    </row>
    <row r="411" spans="1:7" ht="15.75" thickBot="1" x14ac:dyDescent="0.3">
      <c r="A411" s="7" t="s">
        <v>761</v>
      </c>
      <c r="B411" s="5">
        <v>410</v>
      </c>
      <c r="C411" s="6" t="s">
        <v>760</v>
      </c>
      <c r="D411" s="8">
        <v>1.25</v>
      </c>
      <c r="E411" s="8" t="s">
        <v>1732</v>
      </c>
      <c r="F411" s="8" t="s">
        <v>1733</v>
      </c>
      <c r="G411" s="8" t="s">
        <v>1734</v>
      </c>
    </row>
    <row r="412" spans="1:7" ht="15.75" thickBot="1" x14ac:dyDescent="0.3">
      <c r="A412" s="7" t="s">
        <v>763</v>
      </c>
      <c r="B412" s="5">
        <v>411</v>
      </c>
      <c r="C412" s="6" t="s">
        <v>762</v>
      </c>
      <c r="D412" s="8">
        <v>3.25</v>
      </c>
      <c r="E412" s="8" t="s">
        <v>1730</v>
      </c>
      <c r="F412" s="8" t="s">
        <v>1728</v>
      </c>
      <c r="G412" s="8" t="s">
        <v>1731</v>
      </c>
    </row>
    <row r="413" spans="1:7" ht="15.75" thickBot="1" x14ac:dyDescent="0.3">
      <c r="A413" s="7" t="s">
        <v>765</v>
      </c>
      <c r="B413" s="5">
        <v>412</v>
      </c>
      <c r="C413" s="6" t="s">
        <v>764</v>
      </c>
      <c r="D413" s="8">
        <v>2.5</v>
      </c>
      <c r="E413" s="8" t="s">
        <v>1732</v>
      </c>
      <c r="F413" s="8" t="s">
        <v>1733</v>
      </c>
      <c r="G413" s="8" t="s">
        <v>1734</v>
      </c>
    </row>
    <row r="414" spans="1:7" ht="15.75" thickBot="1" x14ac:dyDescent="0.3">
      <c r="A414" s="7" t="s">
        <v>767</v>
      </c>
      <c r="B414" s="5">
        <v>413</v>
      </c>
      <c r="C414" s="6" t="s">
        <v>766</v>
      </c>
      <c r="D414" s="8">
        <v>3.25</v>
      </c>
      <c r="E414" s="8" t="s">
        <v>1730</v>
      </c>
      <c r="F414" s="8" t="s">
        <v>1728</v>
      </c>
      <c r="G414" s="8" t="s">
        <v>1731</v>
      </c>
    </row>
    <row r="415" spans="1:7" ht="15.75" thickBot="1" x14ac:dyDescent="0.3">
      <c r="A415" s="7" t="s">
        <v>769</v>
      </c>
      <c r="B415" s="5">
        <v>414</v>
      </c>
      <c r="C415" s="6" t="s">
        <v>768</v>
      </c>
      <c r="D415" s="8">
        <v>4.5</v>
      </c>
      <c r="E415" s="8" t="s">
        <v>1727</v>
      </c>
      <c r="F415" s="8" t="s">
        <v>1728</v>
      </c>
      <c r="G415" s="8" t="s">
        <v>1729</v>
      </c>
    </row>
    <row r="416" spans="1:7" ht="15.75" thickBot="1" x14ac:dyDescent="0.3">
      <c r="A416" s="7" t="s">
        <v>771</v>
      </c>
      <c r="B416" s="5">
        <v>415</v>
      </c>
      <c r="C416" s="6" t="s">
        <v>770</v>
      </c>
      <c r="D416" s="8">
        <v>2.75</v>
      </c>
      <c r="E416" s="8" t="s">
        <v>1732</v>
      </c>
      <c r="F416" s="8" t="s">
        <v>1733</v>
      </c>
      <c r="G416" s="8" t="s">
        <v>1734</v>
      </c>
    </row>
    <row r="417" spans="1:7" ht="15.75" thickBot="1" x14ac:dyDescent="0.3">
      <c r="A417" s="7" t="s">
        <v>773</v>
      </c>
      <c r="B417" s="5">
        <v>416</v>
      </c>
      <c r="C417" s="6" t="s">
        <v>772</v>
      </c>
      <c r="D417" s="8">
        <v>3.5</v>
      </c>
      <c r="E417" s="8" t="s">
        <v>1730</v>
      </c>
      <c r="F417" s="8" t="s">
        <v>1728</v>
      </c>
      <c r="G417" s="8" t="s">
        <v>1731</v>
      </c>
    </row>
    <row r="418" spans="1:7" ht="15.75" thickBot="1" x14ac:dyDescent="0.3">
      <c r="A418" s="7" t="s">
        <v>774</v>
      </c>
      <c r="B418" s="5">
        <v>417</v>
      </c>
      <c r="C418" s="6" t="s">
        <v>116</v>
      </c>
      <c r="D418" s="8">
        <v>2</v>
      </c>
      <c r="E418" s="8" t="s">
        <v>1732</v>
      </c>
      <c r="F418" s="8" t="s">
        <v>1733</v>
      </c>
      <c r="G418" s="8" t="s">
        <v>1734</v>
      </c>
    </row>
    <row r="419" spans="1:7" ht="15.75" thickBot="1" x14ac:dyDescent="0.3">
      <c r="A419" s="7" t="s">
        <v>776</v>
      </c>
      <c r="B419" s="5">
        <v>418</v>
      </c>
      <c r="C419" s="6" t="s">
        <v>775</v>
      </c>
      <c r="D419" s="8">
        <v>2.25</v>
      </c>
      <c r="E419" s="8" t="s">
        <v>1732</v>
      </c>
      <c r="F419" s="8" t="s">
        <v>1733</v>
      </c>
      <c r="G419" s="8" t="s">
        <v>1734</v>
      </c>
    </row>
    <row r="420" spans="1:7" ht="15.75" thickBot="1" x14ac:dyDescent="0.3">
      <c r="A420" s="7" t="s">
        <v>778</v>
      </c>
      <c r="B420" s="5">
        <v>419</v>
      </c>
      <c r="C420" s="6" t="s">
        <v>777</v>
      </c>
      <c r="D420" s="8">
        <v>3</v>
      </c>
      <c r="E420" s="8" t="s">
        <v>1730</v>
      </c>
      <c r="F420" s="8" t="s">
        <v>1728</v>
      </c>
      <c r="G420" s="8" t="s">
        <v>1731</v>
      </c>
    </row>
    <row r="421" spans="1:7" ht="15.75" thickBot="1" x14ac:dyDescent="0.3">
      <c r="A421" s="7" t="s">
        <v>780</v>
      </c>
      <c r="B421" s="5">
        <v>420</v>
      </c>
      <c r="C421" s="6" t="s">
        <v>779</v>
      </c>
      <c r="D421" s="8">
        <v>2.75</v>
      </c>
      <c r="E421" s="8" t="s">
        <v>1732</v>
      </c>
      <c r="F421" s="8" t="s">
        <v>1733</v>
      </c>
      <c r="G421" s="8" t="s">
        <v>1734</v>
      </c>
    </row>
    <row r="422" spans="1:7" ht="15.75" thickBot="1" x14ac:dyDescent="0.3">
      <c r="A422" s="7" t="s">
        <v>781</v>
      </c>
      <c r="B422" s="5">
        <v>421</v>
      </c>
      <c r="C422" s="6" t="s">
        <v>122</v>
      </c>
      <c r="D422" s="8">
        <v>1.25</v>
      </c>
      <c r="E422" s="8" t="s">
        <v>1732</v>
      </c>
      <c r="F422" s="8" t="s">
        <v>1733</v>
      </c>
      <c r="G422" s="8" t="s">
        <v>1734</v>
      </c>
    </row>
    <row r="423" spans="1:7" ht="15.75" thickBot="1" x14ac:dyDescent="0.3">
      <c r="A423" s="7" t="s">
        <v>783</v>
      </c>
      <c r="B423" s="5">
        <v>422</v>
      </c>
      <c r="C423" s="6" t="s">
        <v>782</v>
      </c>
      <c r="D423" s="8">
        <v>3.75</v>
      </c>
      <c r="E423" s="8" t="s">
        <v>1730</v>
      </c>
      <c r="F423" s="8" t="s">
        <v>1728</v>
      </c>
      <c r="G423" s="8" t="s">
        <v>1731</v>
      </c>
    </row>
    <row r="424" spans="1:7" ht="15.75" thickBot="1" x14ac:dyDescent="0.3">
      <c r="A424" s="7" t="s">
        <v>785</v>
      </c>
      <c r="B424" s="5">
        <v>423</v>
      </c>
      <c r="C424" s="6" t="s">
        <v>784</v>
      </c>
      <c r="D424" s="8">
        <v>4</v>
      </c>
      <c r="E424" s="8" t="s">
        <v>1727</v>
      </c>
      <c r="F424" s="8" t="s">
        <v>1728</v>
      </c>
      <c r="G424" s="8" t="s">
        <v>1729</v>
      </c>
    </row>
    <row r="425" spans="1:7" ht="15.75" thickBot="1" x14ac:dyDescent="0.3">
      <c r="A425" s="7" t="s">
        <v>787</v>
      </c>
      <c r="B425" s="5">
        <v>424</v>
      </c>
      <c r="C425" s="6" t="s">
        <v>786</v>
      </c>
      <c r="D425" s="8">
        <v>2</v>
      </c>
      <c r="E425" s="8" t="s">
        <v>1732</v>
      </c>
      <c r="F425" s="8" t="s">
        <v>1733</v>
      </c>
      <c r="G425" s="8" t="s">
        <v>1734</v>
      </c>
    </row>
    <row r="426" spans="1:7" ht="15.75" thickBot="1" x14ac:dyDescent="0.3">
      <c r="A426" s="7" t="s">
        <v>789</v>
      </c>
      <c r="B426" s="5">
        <v>425</v>
      </c>
      <c r="C426" s="6" t="s">
        <v>788</v>
      </c>
      <c r="D426" s="8">
        <v>2.75</v>
      </c>
      <c r="E426" s="8" t="s">
        <v>1732</v>
      </c>
      <c r="F426" s="8" t="s">
        <v>1733</v>
      </c>
      <c r="G426" s="8" t="s">
        <v>1734</v>
      </c>
    </row>
    <row r="427" spans="1:7" ht="15.75" thickBot="1" x14ac:dyDescent="0.3">
      <c r="A427" s="7" t="s">
        <v>791</v>
      </c>
      <c r="B427" s="5">
        <v>426</v>
      </c>
      <c r="C427" s="6" t="s">
        <v>790</v>
      </c>
      <c r="D427" s="8">
        <v>3</v>
      </c>
      <c r="E427" s="8" t="s">
        <v>1730</v>
      </c>
      <c r="F427" s="8" t="s">
        <v>1728</v>
      </c>
      <c r="G427" s="8" t="s">
        <v>1731</v>
      </c>
    </row>
    <row r="428" spans="1:7" ht="15.75" thickBot="1" x14ac:dyDescent="0.3">
      <c r="A428" s="7" t="s">
        <v>793</v>
      </c>
      <c r="B428" s="5">
        <v>427</v>
      </c>
      <c r="C428" s="6" t="s">
        <v>792</v>
      </c>
      <c r="D428" s="8">
        <v>2.25</v>
      </c>
      <c r="E428" s="8" t="s">
        <v>1732</v>
      </c>
      <c r="F428" s="8" t="s">
        <v>1733</v>
      </c>
      <c r="G428" s="8" t="s">
        <v>1734</v>
      </c>
    </row>
    <row r="429" spans="1:7" ht="15.75" thickBot="1" x14ac:dyDescent="0.3">
      <c r="A429" s="7" t="s">
        <v>795</v>
      </c>
      <c r="B429" s="5">
        <v>428</v>
      </c>
      <c r="C429" s="6" t="s">
        <v>794</v>
      </c>
      <c r="D429" s="8">
        <v>3.5</v>
      </c>
      <c r="E429" s="8" t="s">
        <v>1730</v>
      </c>
      <c r="F429" s="8" t="s">
        <v>1728</v>
      </c>
      <c r="G429" s="8" t="s">
        <v>1731</v>
      </c>
    </row>
    <row r="430" spans="1:7" ht="15.75" thickBot="1" x14ac:dyDescent="0.3">
      <c r="A430" s="7" t="s">
        <v>797</v>
      </c>
      <c r="B430" s="5">
        <v>429</v>
      </c>
      <c r="C430" s="6" t="s">
        <v>796</v>
      </c>
      <c r="D430" s="8">
        <v>3.75</v>
      </c>
      <c r="E430" s="8" t="s">
        <v>1730</v>
      </c>
      <c r="F430" s="8" t="s">
        <v>1728</v>
      </c>
      <c r="G430" s="8" t="s">
        <v>1731</v>
      </c>
    </row>
    <row r="431" spans="1:7" ht="15.75" thickBot="1" x14ac:dyDescent="0.3">
      <c r="A431" s="7" t="s">
        <v>799</v>
      </c>
      <c r="B431" s="5">
        <v>430</v>
      </c>
      <c r="C431" s="6" t="s">
        <v>798</v>
      </c>
      <c r="D431" s="8">
        <v>4.25</v>
      </c>
      <c r="E431" s="8" t="s">
        <v>1727</v>
      </c>
      <c r="F431" s="8" t="s">
        <v>1728</v>
      </c>
      <c r="G431" s="8" t="s">
        <v>1729</v>
      </c>
    </row>
    <row r="432" spans="1:7" ht="15.75" thickBot="1" x14ac:dyDescent="0.3">
      <c r="A432" s="7" t="s">
        <v>801</v>
      </c>
      <c r="B432" s="5">
        <v>431</v>
      </c>
      <c r="C432" s="6" t="s">
        <v>800</v>
      </c>
      <c r="D432" s="8">
        <v>2.5</v>
      </c>
      <c r="E432" s="8" t="s">
        <v>1732</v>
      </c>
      <c r="F432" s="8" t="s">
        <v>1733</v>
      </c>
      <c r="G432" s="8" t="s">
        <v>1734</v>
      </c>
    </row>
    <row r="433" spans="1:7" ht="15.75" thickBot="1" x14ac:dyDescent="0.3">
      <c r="A433" s="7" t="s">
        <v>803</v>
      </c>
      <c r="B433" s="5">
        <v>432</v>
      </c>
      <c r="C433" s="6" t="s">
        <v>802</v>
      </c>
      <c r="D433" s="8">
        <v>3</v>
      </c>
      <c r="E433" s="8" t="s">
        <v>1730</v>
      </c>
      <c r="F433" s="8" t="s">
        <v>1728</v>
      </c>
      <c r="G433" s="8" t="s">
        <v>1731</v>
      </c>
    </row>
    <row r="434" spans="1:7" ht="15.75" thickBot="1" x14ac:dyDescent="0.3">
      <c r="A434" s="7" t="s">
        <v>805</v>
      </c>
      <c r="B434" s="5">
        <v>433</v>
      </c>
      <c r="C434" s="6" t="s">
        <v>804</v>
      </c>
      <c r="D434" s="8">
        <v>3.75</v>
      </c>
      <c r="E434" s="8" t="s">
        <v>1730</v>
      </c>
      <c r="F434" s="8" t="s">
        <v>1728</v>
      </c>
      <c r="G434" s="8" t="s">
        <v>1731</v>
      </c>
    </row>
    <row r="435" spans="1:7" ht="15.75" thickBot="1" x14ac:dyDescent="0.3">
      <c r="A435" s="7" t="s">
        <v>807</v>
      </c>
      <c r="B435" s="5">
        <v>434</v>
      </c>
      <c r="C435" s="6" t="s">
        <v>806</v>
      </c>
      <c r="D435" s="8">
        <v>4.5</v>
      </c>
      <c r="E435" s="8" t="s">
        <v>1727</v>
      </c>
      <c r="F435" s="8" t="s">
        <v>1728</v>
      </c>
      <c r="G435" s="8" t="s">
        <v>1729</v>
      </c>
    </row>
    <row r="436" spans="1:7" ht="15.75" thickBot="1" x14ac:dyDescent="0.3">
      <c r="A436" s="7" t="s">
        <v>809</v>
      </c>
      <c r="B436" s="5">
        <v>435</v>
      </c>
      <c r="C436" s="6" t="s">
        <v>808</v>
      </c>
      <c r="D436" s="8">
        <v>3.75</v>
      </c>
      <c r="E436" s="8" t="s">
        <v>1730</v>
      </c>
      <c r="F436" s="8" t="s">
        <v>1728</v>
      </c>
      <c r="G436" s="8" t="s">
        <v>1731</v>
      </c>
    </row>
    <row r="437" spans="1:7" ht="15.75" thickBot="1" x14ac:dyDescent="0.3">
      <c r="A437" s="7" t="s">
        <v>811</v>
      </c>
      <c r="B437" s="5">
        <v>436</v>
      </c>
      <c r="C437" s="6" t="s">
        <v>810</v>
      </c>
      <c r="D437" s="8">
        <v>3.5</v>
      </c>
      <c r="E437" s="8" t="s">
        <v>1730</v>
      </c>
      <c r="F437" s="8" t="s">
        <v>1728</v>
      </c>
      <c r="G437" s="8" t="s">
        <v>1731</v>
      </c>
    </row>
    <row r="438" spans="1:7" ht="15.75" thickBot="1" x14ac:dyDescent="0.3">
      <c r="A438" s="7" t="s">
        <v>813</v>
      </c>
      <c r="B438" s="5">
        <v>437</v>
      </c>
      <c r="C438" s="6" t="s">
        <v>812</v>
      </c>
      <c r="D438" s="8">
        <v>3.5</v>
      </c>
      <c r="E438" s="8" t="s">
        <v>1730</v>
      </c>
      <c r="F438" s="8" t="s">
        <v>1728</v>
      </c>
      <c r="G438" s="8" t="s">
        <v>1731</v>
      </c>
    </row>
    <row r="439" spans="1:7" ht="15.75" thickBot="1" x14ac:dyDescent="0.3">
      <c r="A439" s="7" t="s">
        <v>815</v>
      </c>
      <c r="B439" s="5">
        <v>438</v>
      </c>
      <c r="C439" s="6" t="s">
        <v>814</v>
      </c>
      <c r="D439" s="8">
        <v>1</v>
      </c>
      <c r="E439" s="8" t="s">
        <v>1732</v>
      </c>
      <c r="F439" s="8" t="s">
        <v>1733</v>
      </c>
      <c r="G439" s="8" t="s">
        <v>1735</v>
      </c>
    </row>
    <row r="440" spans="1:7" ht="15.75" thickBot="1" x14ac:dyDescent="0.3">
      <c r="A440" s="7" t="s">
        <v>816</v>
      </c>
      <c r="B440" s="5">
        <v>439</v>
      </c>
      <c r="C440" s="6" t="s">
        <v>162</v>
      </c>
      <c r="D440" s="8">
        <v>4</v>
      </c>
      <c r="E440" s="8" t="s">
        <v>1727</v>
      </c>
      <c r="F440" s="8" t="s">
        <v>1728</v>
      </c>
      <c r="G440" s="8" t="s">
        <v>1729</v>
      </c>
    </row>
    <row r="441" spans="1:7" ht="15.75" thickBot="1" x14ac:dyDescent="0.3">
      <c r="A441" s="7" t="s">
        <v>818</v>
      </c>
      <c r="B441" s="5">
        <v>440</v>
      </c>
      <c r="C441" s="6" t="s">
        <v>817</v>
      </c>
      <c r="D441" s="8">
        <v>3</v>
      </c>
      <c r="E441" s="8" t="s">
        <v>1730</v>
      </c>
      <c r="F441" s="8" t="s">
        <v>1728</v>
      </c>
      <c r="G441" s="8" t="s">
        <v>1731</v>
      </c>
    </row>
    <row r="442" spans="1:7" ht="15.75" thickBot="1" x14ac:dyDescent="0.3">
      <c r="A442" s="7" t="s">
        <v>820</v>
      </c>
      <c r="B442" s="5">
        <v>441</v>
      </c>
      <c r="C442" s="6" t="s">
        <v>819</v>
      </c>
      <c r="D442" s="8">
        <v>3.5</v>
      </c>
      <c r="E442" s="8" t="s">
        <v>1730</v>
      </c>
      <c r="F442" s="8" t="s">
        <v>1728</v>
      </c>
      <c r="G442" s="8" t="s">
        <v>1731</v>
      </c>
    </row>
    <row r="443" spans="1:7" ht="15.75" thickBot="1" x14ac:dyDescent="0.3">
      <c r="A443" s="7" t="s">
        <v>822</v>
      </c>
      <c r="B443" s="5">
        <v>442</v>
      </c>
      <c r="C443" s="6" t="s">
        <v>821</v>
      </c>
      <c r="D443" s="8">
        <v>2.25</v>
      </c>
      <c r="E443" s="8" t="s">
        <v>1732</v>
      </c>
      <c r="F443" s="8" t="s">
        <v>1733</v>
      </c>
      <c r="G443" s="8" t="s">
        <v>1734</v>
      </c>
    </row>
    <row r="444" spans="1:7" ht="15.75" thickBot="1" x14ac:dyDescent="0.3">
      <c r="A444" s="7" t="s">
        <v>824</v>
      </c>
      <c r="B444" s="5">
        <v>443</v>
      </c>
      <c r="C444" s="6" t="s">
        <v>823</v>
      </c>
      <c r="D444" s="8">
        <v>2</v>
      </c>
      <c r="E444" s="8" t="s">
        <v>1732</v>
      </c>
      <c r="F444" s="8" t="s">
        <v>1733</v>
      </c>
      <c r="G444" s="8" t="s">
        <v>1734</v>
      </c>
    </row>
    <row r="445" spans="1:7" ht="15.75" thickBot="1" x14ac:dyDescent="0.3">
      <c r="A445" s="7" t="s">
        <v>826</v>
      </c>
      <c r="B445" s="5">
        <v>444</v>
      </c>
      <c r="C445" s="6" t="s">
        <v>825</v>
      </c>
      <c r="D445" s="8">
        <v>3</v>
      </c>
      <c r="E445" s="8" t="s">
        <v>1730</v>
      </c>
      <c r="F445" s="8" t="s">
        <v>1728</v>
      </c>
      <c r="G445" s="8" t="s">
        <v>1731</v>
      </c>
    </row>
    <row r="446" spans="1:7" ht="15.75" thickBot="1" x14ac:dyDescent="0.3">
      <c r="A446" s="7" t="s">
        <v>828</v>
      </c>
      <c r="B446" s="5">
        <v>445</v>
      </c>
      <c r="C446" s="6" t="s">
        <v>827</v>
      </c>
      <c r="D446" s="8">
        <v>4</v>
      </c>
      <c r="E446" s="8" t="s">
        <v>1727</v>
      </c>
      <c r="F446" s="8" t="s">
        <v>1728</v>
      </c>
      <c r="G446" s="8" t="s">
        <v>1729</v>
      </c>
    </row>
    <row r="447" spans="1:7" ht="15.75" thickBot="1" x14ac:dyDescent="0.3">
      <c r="A447" s="7" t="s">
        <v>830</v>
      </c>
      <c r="B447" s="5">
        <v>446</v>
      </c>
      <c r="C447" s="6" t="s">
        <v>829</v>
      </c>
      <c r="D447" s="8">
        <v>3.25</v>
      </c>
      <c r="E447" s="8" t="s">
        <v>1730</v>
      </c>
      <c r="F447" s="8" t="s">
        <v>1728</v>
      </c>
      <c r="G447" s="8" t="s">
        <v>1731</v>
      </c>
    </row>
    <row r="448" spans="1:7" ht="15.75" thickBot="1" x14ac:dyDescent="0.3">
      <c r="A448" s="7" t="s">
        <v>832</v>
      </c>
      <c r="B448" s="5">
        <v>447</v>
      </c>
      <c r="C448" s="6" t="s">
        <v>831</v>
      </c>
      <c r="D448" s="8">
        <v>3.25</v>
      </c>
      <c r="E448" s="8" t="s">
        <v>1730</v>
      </c>
      <c r="F448" s="8" t="s">
        <v>1728</v>
      </c>
      <c r="G448" s="8" t="s">
        <v>1731</v>
      </c>
    </row>
    <row r="449" spans="1:7" ht="15.75" thickBot="1" x14ac:dyDescent="0.3">
      <c r="A449" s="7" t="s">
        <v>834</v>
      </c>
      <c r="B449" s="5">
        <v>448</v>
      </c>
      <c r="C449" s="6" t="s">
        <v>833</v>
      </c>
      <c r="D449" s="8">
        <v>3.25</v>
      </c>
      <c r="E449" s="8" t="s">
        <v>1730</v>
      </c>
      <c r="F449" s="8" t="s">
        <v>1728</v>
      </c>
      <c r="G449" s="8" t="s">
        <v>1731</v>
      </c>
    </row>
    <row r="450" spans="1:7" ht="15.75" thickBot="1" x14ac:dyDescent="0.3">
      <c r="A450" s="7" t="s">
        <v>836</v>
      </c>
      <c r="B450" s="5">
        <v>449</v>
      </c>
      <c r="C450" s="6" t="s">
        <v>835</v>
      </c>
      <c r="D450" s="8">
        <v>3.75</v>
      </c>
      <c r="E450" s="8" t="s">
        <v>1730</v>
      </c>
      <c r="F450" s="8" t="s">
        <v>1728</v>
      </c>
      <c r="G450" s="8" t="s">
        <v>1731</v>
      </c>
    </row>
    <row r="451" spans="1:7" ht="15.75" thickBot="1" x14ac:dyDescent="0.3">
      <c r="A451" s="7" t="s">
        <v>838</v>
      </c>
      <c r="B451" s="5">
        <v>450</v>
      </c>
      <c r="C451" s="6" t="s">
        <v>837</v>
      </c>
      <c r="D451" s="8">
        <v>2.25</v>
      </c>
      <c r="E451" s="8" t="s">
        <v>1732</v>
      </c>
      <c r="F451" s="8" t="s">
        <v>1733</v>
      </c>
      <c r="G451" s="8" t="s">
        <v>1734</v>
      </c>
    </row>
    <row r="452" spans="1:7" ht="15.75" thickBot="1" x14ac:dyDescent="0.3">
      <c r="A452" s="7" t="s">
        <v>840</v>
      </c>
      <c r="B452" s="5">
        <v>451</v>
      </c>
      <c r="C452" s="6" t="s">
        <v>839</v>
      </c>
      <c r="D452" s="8">
        <v>3</v>
      </c>
      <c r="E452" s="8" t="s">
        <v>1730</v>
      </c>
      <c r="F452" s="8" t="s">
        <v>1728</v>
      </c>
      <c r="G452" s="8" t="s">
        <v>1731</v>
      </c>
    </row>
    <row r="453" spans="1:7" ht="15.75" thickBot="1" x14ac:dyDescent="0.3">
      <c r="A453" s="7" t="s">
        <v>842</v>
      </c>
      <c r="B453" s="5">
        <v>452</v>
      </c>
      <c r="C453" s="6" t="s">
        <v>841</v>
      </c>
      <c r="D453" s="8">
        <v>2.5</v>
      </c>
      <c r="E453" s="8" t="s">
        <v>1732</v>
      </c>
      <c r="F453" s="8" t="s">
        <v>1733</v>
      </c>
      <c r="G453" s="8" t="s">
        <v>1734</v>
      </c>
    </row>
    <row r="454" spans="1:7" ht="15.75" thickBot="1" x14ac:dyDescent="0.3">
      <c r="A454" s="7" t="s">
        <v>844</v>
      </c>
      <c r="B454" s="5">
        <v>453</v>
      </c>
      <c r="C454" s="6" t="s">
        <v>843</v>
      </c>
      <c r="D454" s="8">
        <v>2.5</v>
      </c>
      <c r="E454" s="8" t="s">
        <v>1732</v>
      </c>
      <c r="F454" s="8" t="s">
        <v>1733</v>
      </c>
      <c r="G454" s="8" t="s">
        <v>1734</v>
      </c>
    </row>
    <row r="455" spans="1:7" ht="15.75" thickBot="1" x14ac:dyDescent="0.3">
      <c r="A455" s="7" t="s">
        <v>846</v>
      </c>
      <c r="B455" s="5">
        <v>454</v>
      </c>
      <c r="C455" s="6" t="s">
        <v>845</v>
      </c>
      <c r="D455" s="8">
        <v>1.75</v>
      </c>
      <c r="E455" s="8" t="s">
        <v>1732</v>
      </c>
      <c r="F455" s="8" t="s">
        <v>1733</v>
      </c>
      <c r="G455" s="8" t="s">
        <v>1734</v>
      </c>
    </row>
    <row r="456" spans="1:7" ht="15.75" thickBot="1" x14ac:dyDescent="0.3">
      <c r="A456" s="7" t="s">
        <v>848</v>
      </c>
      <c r="B456" s="5">
        <v>455</v>
      </c>
      <c r="C456" s="6" t="s">
        <v>847</v>
      </c>
      <c r="D456" s="8">
        <v>2.5</v>
      </c>
      <c r="E456" s="8" t="s">
        <v>1732</v>
      </c>
      <c r="F456" s="8" t="s">
        <v>1733</v>
      </c>
      <c r="G456" s="8" t="s">
        <v>1734</v>
      </c>
    </row>
    <row r="457" spans="1:7" ht="15.75" thickBot="1" x14ac:dyDescent="0.3">
      <c r="A457" s="7" t="s">
        <v>850</v>
      </c>
      <c r="B457" s="5">
        <v>456</v>
      </c>
      <c r="C457" s="6" t="s">
        <v>849</v>
      </c>
      <c r="D457" s="8">
        <v>2.5</v>
      </c>
      <c r="E457" s="8" t="s">
        <v>1732</v>
      </c>
      <c r="F457" s="8" t="s">
        <v>1733</v>
      </c>
      <c r="G457" s="8" t="s">
        <v>1734</v>
      </c>
    </row>
    <row r="458" spans="1:7" ht="15.75" thickBot="1" x14ac:dyDescent="0.3">
      <c r="A458" s="7" t="s">
        <v>852</v>
      </c>
      <c r="B458" s="5">
        <v>457</v>
      </c>
      <c r="C458" s="6" t="s">
        <v>851</v>
      </c>
      <c r="D458" s="8">
        <v>3</v>
      </c>
      <c r="E458" s="8" t="s">
        <v>1730</v>
      </c>
      <c r="F458" s="8" t="s">
        <v>1728</v>
      </c>
      <c r="G458" s="8" t="s">
        <v>1731</v>
      </c>
    </row>
    <row r="459" spans="1:7" ht="15.75" thickBot="1" x14ac:dyDescent="0.3">
      <c r="A459" s="7" t="s">
        <v>854</v>
      </c>
      <c r="B459" s="5">
        <v>458</v>
      </c>
      <c r="C459" s="6" t="s">
        <v>853</v>
      </c>
      <c r="D459" s="8">
        <v>3</v>
      </c>
      <c r="E459" s="8" t="s">
        <v>1730</v>
      </c>
      <c r="F459" s="8" t="s">
        <v>1728</v>
      </c>
      <c r="G459" s="8" t="s">
        <v>1731</v>
      </c>
    </row>
    <row r="460" spans="1:7" ht="15.75" thickBot="1" x14ac:dyDescent="0.3">
      <c r="A460" s="7" t="s">
        <v>856</v>
      </c>
      <c r="B460" s="5">
        <v>459</v>
      </c>
      <c r="C460" s="6" t="s">
        <v>855</v>
      </c>
      <c r="D460" s="8">
        <v>2.5</v>
      </c>
      <c r="E460" s="8" t="s">
        <v>1732</v>
      </c>
      <c r="F460" s="8" t="s">
        <v>1733</v>
      </c>
      <c r="G460" s="8" t="s">
        <v>1734</v>
      </c>
    </row>
    <row r="461" spans="1:7" ht="15.75" thickBot="1" x14ac:dyDescent="0.3">
      <c r="A461" s="7" t="s">
        <v>858</v>
      </c>
      <c r="B461" s="5">
        <v>460</v>
      </c>
      <c r="C461" s="6" t="s">
        <v>857</v>
      </c>
      <c r="D461" s="8">
        <v>3.25</v>
      </c>
      <c r="E461" s="8" t="s">
        <v>1730</v>
      </c>
      <c r="F461" s="8" t="s">
        <v>1728</v>
      </c>
      <c r="G461" s="8" t="s">
        <v>1731</v>
      </c>
    </row>
    <row r="462" spans="1:7" ht="15.75" thickBot="1" x14ac:dyDescent="0.3">
      <c r="A462" s="7" t="s">
        <v>860</v>
      </c>
      <c r="B462" s="5">
        <v>461</v>
      </c>
      <c r="C462" s="6" t="s">
        <v>859</v>
      </c>
      <c r="D462" s="8">
        <v>3.25</v>
      </c>
      <c r="E462" s="8" t="s">
        <v>1730</v>
      </c>
      <c r="F462" s="8" t="s">
        <v>1728</v>
      </c>
      <c r="G462" s="8" t="s">
        <v>1731</v>
      </c>
    </row>
    <row r="463" spans="1:7" ht="15.75" thickBot="1" x14ac:dyDescent="0.3">
      <c r="A463" s="7" t="s">
        <v>862</v>
      </c>
      <c r="B463" s="5">
        <v>462</v>
      </c>
      <c r="C463" s="6" t="s">
        <v>861</v>
      </c>
      <c r="D463" s="8">
        <v>4</v>
      </c>
      <c r="E463" s="8" t="s">
        <v>1727</v>
      </c>
      <c r="F463" s="8" t="s">
        <v>1728</v>
      </c>
      <c r="G463" s="8" t="s">
        <v>1729</v>
      </c>
    </row>
    <row r="464" spans="1:7" ht="15.75" thickBot="1" x14ac:dyDescent="0.3">
      <c r="A464" s="7" t="s">
        <v>864</v>
      </c>
      <c r="B464" s="5">
        <v>463</v>
      </c>
      <c r="C464" s="6" t="s">
        <v>863</v>
      </c>
      <c r="D464" s="8">
        <v>3</v>
      </c>
      <c r="E464" s="8" t="s">
        <v>1730</v>
      </c>
      <c r="F464" s="8" t="s">
        <v>1728</v>
      </c>
      <c r="G464" s="8" t="s">
        <v>1731</v>
      </c>
    </row>
    <row r="465" spans="1:7" ht="15.75" thickBot="1" x14ac:dyDescent="0.3">
      <c r="A465" s="7" t="s">
        <v>866</v>
      </c>
      <c r="B465" s="5">
        <v>464</v>
      </c>
      <c r="C465" s="6" t="s">
        <v>865</v>
      </c>
      <c r="D465" s="8">
        <v>3.5</v>
      </c>
      <c r="E465" s="8" t="s">
        <v>1730</v>
      </c>
      <c r="F465" s="8" t="s">
        <v>1728</v>
      </c>
      <c r="G465" s="8" t="s">
        <v>1731</v>
      </c>
    </row>
    <row r="466" spans="1:7" ht="15.75" thickBot="1" x14ac:dyDescent="0.3">
      <c r="A466" s="7" t="s">
        <v>868</v>
      </c>
      <c r="B466" s="5">
        <v>465</v>
      </c>
      <c r="C466" s="6" t="s">
        <v>867</v>
      </c>
      <c r="D466" s="8">
        <v>2.5</v>
      </c>
      <c r="E466" s="8" t="s">
        <v>1732</v>
      </c>
      <c r="F466" s="8" t="s">
        <v>1733</v>
      </c>
      <c r="G466" s="8" t="s">
        <v>1734</v>
      </c>
    </row>
    <row r="467" spans="1:7" ht="15.75" thickBot="1" x14ac:dyDescent="0.3">
      <c r="A467" s="7" t="s">
        <v>870</v>
      </c>
      <c r="B467" s="5">
        <v>466</v>
      </c>
      <c r="C467" s="6" t="s">
        <v>869</v>
      </c>
      <c r="D467" s="8">
        <v>2.5</v>
      </c>
      <c r="E467" s="8" t="s">
        <v>1732</v>
      </c>
      <c r="F467" s="8" t="s">
        <v>1733</v>
      </c>
      <c r="G467" s="8" t="s">
        <v>1734</v>
      </c>
    </row>
    <row r="468" spans="1:7" ht="15.75" thickBot="1" x14ac:dyDescent="0.3">
      <c r="A468" s="7" t="s">
        <v>872</v>
      </c>
      <c r="B468" s="5">
        <v>467</v>
      </c>
      <c r="C468" s="6" t="s">
        <v>871</v>
      </c>
      <c r="D468" s="8">
        <v>2.25</v>
      </c>
      <c r="E468" s="8" t="s">
        <v>1732</v>
      </c>
      <c r="F468" s="8" t="s">
        <v>1733</v>
      </c>
      <c r="G468" s="8" t="s">
        <v>1734</v>
      </c>
    </row>
    <row r="469" spans="1:7" ht="15.75" thickBot="1" x14ac:dyDescent="0.3">
      <c r="A469" s="7" t="s">
        <v>874</v>
      </c>
      <c r="B469" s="5">
        <v>468</v>
      </c>
      <c r="C469" s="6" t="s">
        <v>873</v>
      </c>
      <c r="D469" s="8">
        <v>3.25</v>
      </c>
      <c r="E469" s="8" t="s">
        <v>1730</v>
      </c>
      <c r="F469" s="8" t="s">
        <v>1728</v>
      </c>
      <c r="G469" s="8" t="s">
        <v>1731</v>
      </c>
    </row>
    <row r="470" spans="1:7" ht="15.75" thickBot="1" x14ac:dyDescent="0.3">
      <c r="A470" s="7" t="s">
        <v>876</v>
      </c>
      <c r="B470" s="5">
        <v>469</v>
      </c>
      <c r="C470" s="6" t="s">
        <v>875</v>
      </c>
      <c r="D470" s="8">
        <v>2.75</v>
      </c>
      <c r="E470" s="8" t="s">
        <v>1732</v>
      </c>
      <c r="F470" s="8" t="s">
        <v>1733</v>
      </c>
      <c r="G470" s="8" t="s">
        <v>1734</v>
      </c>
    </row>
    <row r="471" spans="1:7" ht="15.75" thickBot="1" x14ac:dyDescent="0.3">
      <c r="A471" s="7" t="s">
        <v>878</v>
      </c>
      <c r="B471" s="5">
        <v>470</v>
      </c>
      <c r="C471" s="6" t="s">
        <v>877</v>
      </c>
      <c r="D471" s="8">
        <v>2.25</v>
      </c>
      <c r="E471" s="8" t="s">
        <v>1732</v>
      </c>
      <c r="F471" s="8" t="s">
        <v>1733</v>
      </c>
      <c r="G471" s="8" t="s">
        <v>1734</v>
      </c>
    </row>
    <row r="472" spans="1:7" ht="15.75" thickBot="1" x14ac:dyDescent="0.3">
      <c r="A472" s="7" t="s">
        <v>879</v>
      </c>
      <c r="B472" s="5">
        <v>471</v>
      </c>
      <c r="C472" s="6" t="s">
        <v>662</v>
      </c>
      <c r="D472" s="8">
        <v>2.5</v>
      </c>
      <c r="E472" s="8" t="s">
        <v>1732</v>
      </c>
      <c r="F472" s="8" t="s">
        <v>1733</v>
      </c>
      <c r="G472" s="8" t="s">
        <v>1734</v>
      </c>
    </row>
    <row r="473" spans="1:7" ht="15.75" thickBot="1" x14ac:dyDescent="0.3">
      <c r="A473" s="7" t="s">
        <v>881</v>
      </c>
      <c r="B473" s="5">
        <v>472</v>
      </c>
      <c r="C473" s="6" t="s">
        <v>880</v>
      </c>
      <c r="D473" s="8">
        <v>2</v>
      </c>
      <c r="E473" s="8" t="s">
        <v>1732</v>
      </c>
      <c r="F473" s="8" t="s">
        <v>1733</v>
      </c>
      <c r="G473" s="8" t="s">
        <v>1734</v>
      </c>
    </row>
    <row r="474" spans="1:7" ht="15.75" thickBot="1" x14ac:dyDescent="0.3">
      <c r="A474" s="7" t="s">
        <v>883</v>
      </c>
      <c r="B474" s="5">
        <v>473</v>
      </c>
      <c r="C474" s="6" t="s">
        <v>882</v>
      </c>
      <c r="D474" s="8">
        <v>2.5</v>
      </c>
      <c r="E474" s="8" t="s">
        <v>1732</v>
      </c>
      <c r="F474" s="8" t="s">
        <v>1733</v>
      </c>
      <c r="G474" s="8" t="s">
        <v>1734</v>
      </c>
    </row>
    <row r="475" spans="1:7" ht="15.75" thickBot="1" x14ac:dyDescent="0.3">
      <c r="A475" s="7" t="s">
        <v>885</v>
      </c>
      <c r="B475" s="5">
        <v>474</v>
      </c>
      <c r="C475" s="6" t="s">
        <v>884</v>
      </c>
      <c r="D475" s="8">
        <v>3</v>
      </c>
      <c r="E475" s="8" t="s">
        <v>1730</v>
      </c>
      <c r="F475" s="8" t="s">
        <v>1728</v>
      </c>
      <c r="G475" s="8" t="s">
        <v>1731</v>
      </c>
    </row>
    <row r="476" spans="1:7" ht="15.75" thickBot="1" x14ac:dyDescent="0.3">
      <c r="A476" s="7" t="s">
        <v>887</v>
      </c>
      <c r="B476" s="5">
        <v>475</v>
      </c>
      <c r="C476" s="6" t="s">
        <v>886</v>
      </c>
      <c r="D476" s="8">
        <v>3.75</v>
      </c>
      <c r="E476" s="8" t="s">
        <v>1730</v>
      </c>
      <c r="F476" s="8" t="s">
        <v>1728</v>
      </c>
      <c r="G476" s="8" t="s">
        <v>1731</v>
      </c>
    </row>
    <row r="477" spans="1:7" ht="15.75" thickBot="1" x14ac:dyDescent="0.3">
      <c r="A477" s="7" t="s">
        <v>888</v>
      </c>
      <c r="B477" s="5">
        <v>476</v>
      </c>
      <c r="C477" s="6" t="s">
        <v>782</v>
      </c>
      <c r="D477" s="8">
        <v>4.5</v>
      </c>
      <c r="E477" s="8" t="s">
        <v>1727</v>
      </c>
      <c r="F477" s="8" t="s">
        <v>1728</v>
      </c>
      <c r="G477" s="8" t="s">
        <v>1729</v>
      </c>
    </row>
    <row r="478" spans="1:7" ht="15.75" thickBot="1" x14ac:dyDescent="0.3">
      <c r="A478" s="7" t="s">
        <v>890</v>
      </c>
      <c r="B478" s="5">
        <v>477</v>
      </c>
      <c r="C478" s="6" t="s">
        <v>889</v>
      </c>
      <c r="D478" s="8">
        <v>3</v>
      </c>
      <c r="E478" s="8" t="s">
        <v>1730</v>
      </c>
      <c r="F478" s="8" t="s">
        <v>1728</v>
      </c>
      <c r="G478" s="8" t="s">
        <v>1731</v>
      </c>
    </row>
    <row r="479" spans="1:7" ht="15.75" thickBot="1" x14ac:dyDescent="0.3">
      <c r="A479" s="7" t="s">
        <v>892</v>
      </c>
      <c r="B479" s="5">
        <v>478</v>
      </c>
      <c r="C479" s="6" t="s">
        <v>891</v>
      </c>
      <c r="D479" s="8">
        <v>3.5</v>
      </c>
      <c r="E479" s="8" t="s">
        <v>1730</v>
      </c>
      <c r="F479" s="8" t="s">
        <v>1728</v>
      </c>
      <c r="G479" s="8" t="s">
        <v>1731</v>
      </c>
    </row>
    <row r="480" spans="1:7" ht="15.75" thickBot="1" x14ac:dyDescent="0.3">
      <c r="A480" s="7" t="s">
        <v>894</v>
      </c>
      <c r="B480" s="5">
        <v>479</v>
      </c>
      <c r="C480" s="6" t="s">
        <v>893</v>
      </c>
      <c r="D480" s="8">
        <v>4</v>
      </c>
      <c r="E480" s="8" t="s">
        <v>1727</v>
      </c>
      <c r="F480" s="8" t="s">
        <v>1728</v>
      </c>
      <c r="G480" s="8" t="s">
        <v>1729</v>
      </c>
    </row>
    <row r="481" spans="1:7" ht="15.75" thickBot="1" x14ac:dyDescent="0.3">
      <c r="A481" s="7" t="s">
        <v>896</v>
      </c>
      <c r="B481" s="5">
        <v>480</v>
      </c>
      <c r="C481" s="6" t="s">
        <v>895</v>
      </c>
      <c r="D481" s="8">
        <v>2.75</v>
      </c>
      <c r="E481" s="8" t="s">
        <v>1732</v>
      </c>
      <c r="F481" s="8" t="s">
        <v>1733</v>
      </c>
      <c r="G481" s="8" t="s">
        <v>1734</v>
      </c>
    </row>
    <row r="482" spans="1:7" ht="15.75" thickBot="1" x14ac:dyDescent="0.3">
      <c r="A482" s="7" t="s">
        <v>898</v>
      </c>
      <c r="B482" s="5">
        <v>481</v>
      </c>
      <c r="C482" s="6" t="s">
        <v>897</v>
      </c>
      <c r="D482" s="8">
        <v>3</v>
      </c>
      <c r="E482" s="8" t="s">
        <v>1730</v>
      </c>
      <c r="F482" s="8" t="s">
        <v>1728</v>
      </c>
      <c r="G482" s="8" t="s">
        <v>1731</v>
      </c>
    </row>
    <row r="483" spans="1:7" ht="15.75" thickBot="1" x14ac:dyDescent="0.3">
      <c r="A483" s="7" t="s">
        <v>900</v>
      </c>
      <c r="B483" s="5">
        <v>482</v>
      </c>
      <c r="C483" s="6" t="s">
        <v>899</v>
      </c>
      <c r="D483" s="8">
        <v>3</v>
      </c>
      <c r="E483" s="8" t="s">
        <v>1730</v>
      </c>
      <c r="F483" s="8" t="s">
        <v>1728</v>
      </c>
      <c r="G483" s="8" t="s">
        <v>1731</v>
      </c>
    </row>
    <row r="484" spans="1:7" ht="15.75" thickBot="1" x14ac:dyDescent="0.3">
      <c r="A484" s="7" t="s">
        <v>902</v>
      </c>
      <c r="B484" s="5">
        <v>483</v>
      </c>
      <c r="C484" s="6" t="s">
        <v>901</v>
      </c>
      <c r="D484" s="8">
        <v>2.25</v>
      </c>
      <c r="E484" s="8" t="s">
        <v>1732</v>
      </c>
      <c r="F484" s="8" t="s">
        <v>1733</v>
      </c>
      <c r="G484" s="8" t="s">
        <v>1734</v>
      </c>
    </row>
    <row r="485" spans="1:7" ht="15.75" thickBot="1" x14ac:dyDescent="0.3">
      <c r="A485" s="7" t="s">
        <v>904</v>
      </c>
      <c r="B485" s="5">
        <v>484</v>
      </c>
      <c r="C485" s="6" t="s">
        <v>903</v>
      </c>
      <c r="D485" s="8">
        <v>4</v>
      </c>
      <c r="E485" s="8" t="s">
        <v>1727</v>
      </c>
      <c r="F485" s="8" t="s">
        <v>1728</v>
      </c>
      <c r="G485" s="8" t="s">
        <v>1729</v>
      </c>
    </row>
    <row r="486" spans="1:7" ht="15.75" thickBot="1" x14ac:dyDescent="0.3">
      <c r="A486" s="7" t="s">
        <v>906</v>
      </c>
      <c r="B486" s="5">
        <v>485</v>
      </c>
      <c r="C486" s="6" t="s">
        <v>905</v>
      </c>
      <c r="D486" s="8">
        <v>3.5</v>
      </c>
      <c r="E486" s="8" t="s">
        <v>1730</v>
      </c>
      <c r="F486" s="8" t="s">
        <v>1728</v>
      </c>
      <c r="G486" s="8" t="s">
        <v>1731</v>
      </c>
    </row>
    <row r="487" spans="1:7" ht="15.75" thickBot="1" x14ac:dyDescent="0.3">
      <c r="A487" s="7" t="s">
        <v>908</v>
      </c>
      <c r="B487" s="5">
        <v>486</v>
      </c>
      <c r="C487" s="6" t="s">
        <v>907</v>
      </c>
      <c r="D487" s="8">
        <v>3</v>
      </c>
      <c r="E487" s="8" t="s">
        <v>1730</v>
      </c>
      <c r="F487" s="8" t="s">
        <v>1728</v>
      </c>
      <c r="G487" s="8" t="s">
        <v>1731</v>
      </c>
    </row>
    <row r="488" spans="1:7" ht="15.75" thickBot="1" x14ac:dyDescent="0.3">
      <c r="A488" s="7" t="s">
        <v>910</v>
      </c>
      <c r="B488" s="5">
        <v>487</v>
      </c>
      <c r="C488" s="6" t="s">
        <v>909</v>
      </c>
      <c r="D488" s="8">
        <v>3</v>
      </c>
      <c r="E488" s="8" t="s">
        <v>1730</v>
      </c>
      <c r="F488" s="8" t="s">
        <v>1728</v>
      </c>
      <c r="G488" s="8" t="s">
        <v>1731</v>
      </c>
    </row>
    <row r="489" spans="1:7" ht="15.75" thickBot="1" x14ac:dyDescent="0.3">
      <c r="A489" s="7" t="s">
        <v>912</v>
      </c>
      <c r="B489" s="5">
        <v>488</v>
      </c>
      <c r="C489" s="6" t="s">
        <v>911</v>
      </c>
      <c r="D489" s="8">
        <v>3.75</v>
      </c>
      <c r="E489" s="8" t="s">
        <v>1730</v>
      </c>
      <c r="F489" s="8" t="s">
        <v>1728</v>
      </c>
      <c r="G489" s="8" t="s">
        <v>1731</v>
      </c>
    </row>
    <row r="490" spans="1:7" ht="15.75" thickBot="1" x14ac:dyDescent="0.3">
      <c r="A490" s="7" t="s">
        <v>914</v>
      </c>
      <c r="B490" s="5">
        <v>489</v>
      </c>
      <c r="C490" s="6" t="s">
        <v>913</v>
      </c>
      <c r="D490" s="8">
        <v>2</v>
      </c>
      <c r="E490" s="8" t="s">
        <v>1732</v>
      </c>
      <c r="F490" s="8" t="s">
        <v>1733</v>
      </c>
      <c r="G490" s="8" t="s">
        <v>1734</v>
      </c>
    </row>
    <row r="491" spans="1:7" ht="15.75" thickBot="1" x14ac:dyDescent="0.3">
      <c r="A491" s="7" t="s">
        <v>916</v>
      </c>
      <c r="B491" s="5">
        <v>490</v>
      </c>
      <c r="C491" s="6" t="s">
        <v>915</v>
      </c>
      <c r="D491" s="8">
        <v>2.75</v>
      </c>
      <c r="E491" s="8" t="s">
        <v>1732</v>
      </c>
      <c r="F491" s="8" t="s">
        <v>1733</v>
      </c>
      <c r="G491" s="8" t="s">
        <v>1734</v>
      </c>
    </row>
    <row r="492" spans="1:7" ht="15.75" thickBot="1" x14ac:dyDescent="0.3">
      <c r="A492" s="7" t="s">
        <v>918</v>
      </c>
      <c r="B492" s="5">
        <v>491</v>
      </c>
      <c r="C492" s="6" t="s">
        <v>917</v>
      </c>
      <c r="D492" s="8">
        <v>3.25</v>
      </c>
      <c r="E492" s="8" t="s">
        <v>1730</v>
      </c>
      <c r="F492" s="8" t="s">
        <v>1728</v>
      </c>
      <c r="G492" s="8" t="s">
        <v>1731</v>
      </c>
    </row>
    <row r="493" spans="1:7" ht="15.75" thickBot="1" x14ac:dyDescent="0.3">
      <c r="A493" s="7" t="s">
        <v>920</v>
      </c>
      <c r="B493" s="5">
        <v>492</v>
      </c>
      <c r="C493" s="6" t="s">
        <v>919</v>
      </c>
      <c r="D493" s="8">
        <v>2.75</v>
      </c>
      <c r="E493" s="8" t="s">
        <v>1732</v>
      </c>
      <c r="F493" s="8" t="s">
        <v>1733</v>
      </c>
      <c r="G493" s="8" t="s">
        <v>1734</v>
      </c>
    </row>
    <row r="494" spans="1:7" ht="15.75" thickBot="1" x14ac:dyDescent="0.3">
      <c r="A494" s="7" t="s">
        <v>922</v>
      </c>
      <c r="B494" s="5">
        <v>493</v>
      </c>
      <c r="C494" s="6" t="s">
        <v>921</v>
      </c>
      <c r="D494" s="8">
        <v>3</v>
      </c>
      <c r="E494" s="8" t="s">
        <v>1730</v>
      </c>
      <c r="F494" s="8" t="s">
        <v>1728</v>
      </c>
      <c r="G494" s="8" t="s">
        <v>1731</v>
      </c>
    </row>
    <row r="495" spans="1:7" ht="15.75" thickBot="1" x14ac:dyDescent="0.3">
      <c r="A495" s="7" t="s">
        <v>923</v>
      </c>
      <c r="B495" s="5">
        <v>494</v>
      </c>
      <c r="C495" s="6" t="s">
        <v>106</v>
      </c>
      <c r="D495" s="8">
        <v>4.25</v>
      </c>
      <c r="E495" s="8" t="s">
        <v>1727</v>
      </c>
      <c r="F495" s="8" t="s">
        <v>1728</v>
      </c>
      <c r="G495" s="8" t="s">
        <v>1729</v>
      </c>
    </row>
    <row r="496" spans="1:7" ht="15.75" thickBot="1" x14ac:dyDescent="0.3">
      <c r="A496" s="7" t="s">
        <v>925</v>
      </c>
      <c r="B496" s="5">
        <v>495</v>
      </c>
      <c r="C496" s="6" t="s">
        <v>924</v>
      </c>
      <c r="D496" s="8">
        <v>3.75</v>
      </c>
      <c r="E496" s="8" t="s">
        <v>1730</v>
      </c>
      <c r="F496" s="8" t="s">
        <v>1728</v>
      </c>
      <c r="G496" s="8" t="s">
        <v>1731</v>
      </c>
    </row>
    <row r="497" spans="1:7" ht="15.75" thickBot="1" x14ac:dyDescent="0.3">
      <c r="A497" s="7" t="s">
        <v>927</v>
      </c>
      <c r="B497" s="5">
        <v>496</v>
      </c>
      <c r="C497" s="6" t="s">
        <v>926</v>
      </c>
      <c r="D497" s="8">
        <v>4.5</v>
      </c>
      <c r="E497" s="8" t="s">
        <v>1727</v>
      </c>
      <c r="F497" s="8" t="s">
        <v>1728</v>
      </c>
      <c r="G497" s="8" t="s">
        <v>1729</v>
      </c>
    </row>
    <row r="498" spans="1:7" ht="15.75" thickBot="1" x14ac:dyDescent="0.3">
      <c r="A498" s="7" t="s">
        <v>929</v>
      </c>
      <c r="B498" s="5">
        <v>497</v>
      </c>
      <c r="C498" s="6" t="s">
        <v>928</v>
      </c>
      <c r="D498" s="8">
        <v>2.75</v>
      </c>
      <c r="E498" s="8" t="s">
        <v>1732</v>
      </c>
      <c r="F498" s="8" t="s">
        <v>1733</v>
      </c>
      <c r="G498" s="8" t="s">
        <v>1734</v>
      </c>
    </row>
    <row r="499" spans="1:7" ht="15.75" thickBot="1" x14ac:dyDescent="0.3">
      <c r="A499" s="7" t="s">
        <v>930</v>
      </c>
      <c r="B499" s="5">
        <v>498</v>
      </c>
      <c r="C499" s="6" t="s">
        <v>681</v>
      </c>
      <c r="D499" s="8">
        <v>5</v>
      </c>
      <c r="E499" s="8" t="s">
        <v>1724</v>
      </c>
      <c r="F499" s="8" t="s">
        <v>1725</v>
      </c>
      <c r="G499" s="8" t="s">
        <v>1726</v>
      </c>
    </row>
    <row r="500" spans="1:7" ht="15.75" thickBot="1" x14ac:dyDescent="0.3">
      <c r="A500" s="7" t="s">
        <v>932</v>
      </c>
      <c r="B500" s="5">
        <v>499</v>
      </c>
      <c r="C500" s="6" t="s">
        <v>931</v>
      </c>
      <c r="D500" s="8">
        <v>2.25</v>
      </c>
      <c r="E500" s="8" t="s">
        <v>1732</v>
      </c>
      <c r="F500" s="8" t="s">
        <v>1733</v>
      </c>
      <c r="G500" s="8" t="s">
        <v>1734</v>
      </c>
    </row>
    <row r="501" spans="1:7" ht="15.75" thickBot="1" x14ac:dyDescent="0.3">
      <c r="A501" s="7" t="s">
        <v>934</v>
      </c>
      <c r="B501" s="5">
        <v>500</v>
      </c>
      <c r="C501" s="6" t="s">
        <v>933</v>
      </c>
      <c r="D501" s="8">
        <v>3.5</v>
      </c>
      <c r="E501" s="8" t="s">
        <v>1730</v>
      </c>
      <c r="F501" s="8" t="s">
        <v>1728</v>
      </c>
      <c r="G501" s="8" t="s">
        <v>1731</v>
      </c>
    </row>
    <row r="502" spans="1:7" ht="15.75" thickBot="1" x14ac:dyDescent="0.3">
      <c r="A502" s="7" t="s">
        <v>935</v>
      </c>
      <c r="B502" s="5">
        <v>501</v>
      </c>
      <c r="C502" s="6" t="s">
        <v>415</v>
      </c>
      <c r="D502" s="8">
        <v>1.5</v>
      </c>
      <c r="E502" s="8" t="s">
        <v>1732</v>
      </c>
      <c r="F502" s="8" t="s">
        <v>1733</v>
      </c>
      <c r="G502" s="8" t="s">
        <v>1734</v>
      </c>
    </row>
    <row r="503" spans="1:7" ht="15.75" thickBot="1" x14ac:dyDescent="0.3">
      <c r="A503" s="7" t="s">
        <v>937</v>
      </c>
      <c r="B503" s="5">
        <v>502</v>
      </c>
      <c r="C503" s="6" t="s">
        <v>936</v>
      </c>
      <c r="D503" s="8">
        <v>3</v>
      </c>
      <c r="E503" s="8" t="s">
        <v>1730</v>
      </c>
      <c r="F503" s="8" t="s">
        <v>1728</v>
      </c>
      <c r="G503" s="8" t="s">
        <v>1731</v>
      </c>
    </row>
    <row r="504" spans="1:7" ht="15.75" thickBot="1" x14ac:dyDescent="0.3">
      <c r="A504" s="7" t="s">
        <v>938</v>
      </c>
      <c r="B504" s="5">
        <v>503</v>
      </c>
      <c r="C504" s="6" t="s">
        <v>141</v>
      </c>
      <c r="D504" s="8">
        <v>3</v>
      </c>
      <c r="E504" s="8" t="s">
        <v>1730</v>
      </c>
      <c r="F504" s="8" t="s">
        <v>1728</v>
      </c>
      <c r="G504" s="8" t="s">
        <v>1731</v>
      </c>
    </row>
    <row r="505" spans="1:7" ht="15.75" thickBot="1" x14ac:dyDescent="0.3">
      <c r="A505" s="7" t="s">
        <v>940</v>
      </c>
      <c r="B505" s="5">
        <v>504</v>
      </c>
      <c r="C505" s="6" t="s">
        <v>939</v>
      </c>
      <c r="D505" s="8">
        <v>2.25</v>
      </c>
      <c r="E505" s="8" t="s">
        <v>1732</v>
      </c>
      <c r="F505" s="8" t="s">
        <v>1733</v>
      </c>
      <c r="G505" s="8" t="s">
        <v>1734</v>
      </c>
    </row>
    <row r="506" spans="1:7" ht="15.75" thickBot="1" x14ac:dyDescent="0.3">
      <c r="A506" s="7" t="s">
        <v>942</v>
      </c>
      <c r="B506" s="5">
        <v>505</v>
      </c>
      <c r="C506" s="6" t="s">
        <v>941</v>
      </c>
      <c r="D506" s="8">
        <v>3.75</v>
      </c>
      <c r="E506" s="8" t="s">
        <v>1730</v>
      </c>
      <c r="F506" s="8" t="s">
        <v>1728</v>
      </c>
      <c r="G506" s="8" t="s">
        <v>1731</v>
      </c>
    </row>
    <row r="507" spans="1:7" ht="15.75" thickBot="1" x14ac:dyDescent="0.3">
      <c r="A507" s="7" t="s">
        <v>943</v>
      </c>
      <c r="B507" s="5">
        <v>506</v>
      </c>
      <c r="C507" s="6" t="s">
        <v>668</v>
      </c>
      <c r="D507" s="8">
        <v>3</v>
      </c>
      <c r="E507" s="8" t="s">
        <v>1730</v>
      </c>
      <c r="F507" s="8" t="s">
        <v>1728</v>
      </c>
      <c r="G507" s="8" t="s">
        <v>1731</v>
      </c>
    </row>
    <row r="508" spans="1:7" ht="15.75" thickBot="1" x14ac:dyDescent="0.3">
      <c r="A508" s="7" t="s">
        <v>945</v>
      </c>
      <c r="B508" s="5">
        <v>507</v>
      </c>
      <c r="C508" s="6" t="s">
        <v>944</v>
      </c>
      <c r="D508" s="8">
        <v>3.25</v>
      </c>
      <c r="E508" s="8" t="s">
        <v>1730</v>
      </c>
      <c r="F508" s="8" t="s">
        <v>1728</v>
      </c>
      <c r="G508" s="8" t="s">
        <v>1731</v>
      </c>
    </row>
    <row r="509" spans="1:7" ht="15.75" thickBot="1" x14ac:dyDescent="0.3">
      <c r="A509" s="7" t="s">
        <v>947</v>
      </c>
      <c r="B509" s="5">
        <v>508</v>
      </c>
      <c r="C509" s="6" t="s">
        <v>946</v>
      </c>
      <c r="D509" s="8">
        <v>3.75</v>
      </c>
      <c r="E509" s="8" t="s">
        <v>1730</v>
      </c>
      <c r="F509" s="8" t="s">
        <v>1728</v>
      </c>
      <c r="G509" s="8" t="s">
        <v>1731</v>
      </c>
    </row>
    <row r="510" spans="1:7" ht="15.75" thickBot="1" x14ac:dyDescent="0.3">
      <c r="A510" s="7" t="s">
        <v>949</v>
      </c>
      <c r="B510" s="5">
        <v>509</v>
      </c>
      <c r="C510" s="6" t="s">
        <v>948</v>
      </c>
      <c r="D510" s="8">
        <v>2.5</v>
      </c>
      <c r="E510" s="8" t="s">
        <v>1732</v>
      </c>
      <c r="F510" s="8" t="s">
        <v>1733</v>
      </c>
      <c r="G510" s="8" t="s">
        <v>1734</v>
      </c>
    </row>
    <row r="511" spans="1:7" ht="15.75" thickBot="1" x14ac:dyDescent="0.3">
      <c r="A511" s="7" t="s">
        <v>951</v>
      </c>
      <c r="B511" s="5">
        <v>510</v>
      </c>
      <c r="C511" s="6" t="s">
        <v>950</v>
      </c>
      <c r="D511" s="8">
        <v>3</v>
      </c>
      <c r="E511" s="8" t="s">
        <v>1730</v>
      </c>
      <c r="F511" s="8" t="s">
        <v>1728</v>
      </c>
      <c r="G511" s="8" t="s">
        <v>1731</v>
      </c>
    </row>
    <row r="512" spans="1:7" ht="15.75" thickBot="1" x14ac:dyDescent="0.3">
      <c r="A512" s="7" t="s">
        <v>953</v>
      </c>
      <c r="B512" s="5">
        <v>511</v>
      </c>
      <c r="C512" s="6" t="s">
        <v>952</v>
      </c>
      <c r="D512" s="8">
        <v>2.25</v>
      </c>
      <c r="E512" s="8" t="s">
        <v>1732</v>
      </c>
      <c r="F512" s="8" t="s">
        <v>1733</v>
      </c>
      <c r="G512" s="8" t="s">
        <v>1734</v>
      </c>
    </row>
    <row r="513" spans="1:7" ht="15.75" thickBot="1" x14ac:dyDescent="0.3">
      <c r="A513" s="7" t="s">
        <v>955</v>
      </c>
      <c r="B513" s="5">
        <v>512</v>
      </c>
      <c r="C513" s="6" t="s">
        <v>954</v>
      </c>
      <c r="D513" s="8">
        <v>3.5</v>
      </c>
      <c r="E513" s="8" t="s">
        <v>1730</v>
      </c>
      <c r="F513" s="8" t="s">
        <v>1728</v>
      </c>
      <c r="G513" s="8" t="s">
        <v>1731</v>
      </c>
    </row>
    <row r="514" spans="1:7" ht="15.75" thickBot="1" x14ac:dyDescent="0.3">
      <c r="A514" s="7" t="s">
        <v>957</v>
      </c>
      <c r="B514" s="5">
        <v>513</v>
      </c>
      <c r="C514" s="6" t="s">
        <v>956</v>
      </c>
      <c r="D514" s="8">
        <v>4.25</v>
      </c>
      <c r="E514" s="8" t="s">
        <v>1727</v>
      </c>
      <c r="F514" s="8" t="s">
        <v>1728</v>
      </c>
      <c r="G514" s="8" t="s">
        <v>1729</v>
      </c>
    </row>
    <row r="515" spans="1:7" ht="15.75" thickBot="1" x14ac:dyDescent="0.3">
      <c r="A515" s="7" t="s">
        <v>959</v>
      </c>
      <c r="B515" s="5">
        <v>514</v>
      </c>
      <c r="C515" s="6" t="s">
        <v>958</v>
      </c>
      <c r="D515" s="8">
        <v>2.75</v>
      </c>
      <c r="E515" s="8" t="s">
        <v>1732</v>
      </c>
      <c r="F515" s="8" t="s">
        <v>1733</v>
      </c>
      <c r="G515" s="8" t="s">
        <v>1734</v>
      </c>
    </row>
    <row r="516" spans="1:7" ht="15.75" thickBot="1" x14ac:dyDescent="0.3">
      <c r="A516" s="7" t="s">
        <v>960</v>
      </c>
      <c r="B516" s="5">
        <v>515</v>
      </c>
      <c r="C516" s="6" t="s">
        <v>106</v>
      </c>
      <c r="D516" s="8">
        <v>3</v>
      </c>
      <c r="E516" s="8" t="s">
        <v>1730</v>
      </c>
      <c r="F516" s="8" t="s">
        <v>1728</v>
      </c>
      <c r="G516" s="8" t="s">
        <v>1731</v>
      </c>
    </row>
    <row r="517" spans="1:7" ht="15.75" thickBot="1" x14ac:dyDescent="0.3">
      <c r="A517" s="7" t="s">
        <v>961</v>
      </c>
      <c r="B517" s="5">
        <v>516</v>
      </c>
      <c r="C517" s="6" t="s">
        <v>69</v>
      </c>
      <c r="D517" s="8">
        <v>3.5</v>
      </c>
      <c r="E517" s="8" t="s">
        <v>1730</v>
      </c>
      <c r="F517" s="8" t="s">
        <v>1728</v>
      </c>
      <c r="G517" s="8" t="s">
        <v>1731</v>
      </c>
    </row>
    <row r="518" spans="1:7" ht="15.75" thickBot="1" x14ac:dyDescent="0.3">
      <c r="A518" s="7" t="s">
        <v>963</v>
      </c>
      <c r="B518" s="5">
        <v>517</v>
      </c>
      <c r="C518" s="6" t="s">
        <v>962</v>
      </c>
      <c r="D518" s="8">
        <v>2.25</v>
      </c>
      <c r="E518" s="8" t="s">
        <v>1732</v>
      </c>
      <c r="F518" s="8" t="s">
        <v>1733</v>
      </c>
      <c r="G518" s="8" t="s">
        <v>1734</v>
      </c>
    </row>
    <row r="519" spans="1:7" ht="15.75" thickBot="1" x14ac:dyDescent="0.3">
      <c r="A519" s="7" t="s">
        <v>965</v>
      </c>
      <c r="B519" s="5">
        <v>518</v>
      </c>
      <c r="C519" s="6" t="s">
        <v>964</v>
      </c>
      <c r="D519" s="8">
        <v>4.5</v>
      </c>
      <c r="E519" s="8" t="s">
        <v>1727</v>
      </c>
      <c r="F519" s="8" t="s">
        <v>1728</v>
      </c>
      <c r="G519" s="8" t="s">
        <v>1729</v>
      </c>
    </row>
    <row r="520" spans="1:7" ht="15.75" thickBot="1" x14ac:dyDescent="0.3">
      <c r="A520" s="7" t="s">
        <v>967</v>
      </c>
      <c r="B520" s="5">
        <v>519</v>
      </c>
      <c r="C520" s="6" t="s">
        <v>966</v>
      </c>
      <c r="D520" s="8">
        <v>3</v>
      </c>
      <c r="E520" s="8" t="s">
        <v>1730</v>
      </c>
      <c r="F520" s="8" t="s">
        <v>1728</v>
      </c>
      <c r="G520" s="8" t="s">
        <v>1731</v>
      </c>
    </row>
    <row r="521" spans="1:7" ht="15.75" thickBot="1" x14ac:dyDescent="0.3">
      <c r="A521" s="7" t="s">
        <v>969</v>
      </c>
      <c r="B521" s="5">
        <v>520</v>
      </c>
      <c r="C521" s="6" t="s">
        <v>968</v>
      </c>
      <c r="D521" s="8">
        <v>3.5</v>
      </c>
      <c r="E521" s="8" t="s">
        <v>1730</v>
      </c>
      <c r="F521" s="8" t="s">
        <v>1728</v>
      </c>
      <c r="G521" s="8" t="s">
        <v>1731</v>
      </c>
    </row>
    <row r="522" spans="1:7" ht="15.75" thickBot="1" x14ac:dyDescent="0.3">
      <c r="A522" s="7" t="s">
        <v>971</v>
      </c>
      <c r="B522" s="5">
        <v>521</v>
      </c>
      <c r="C522" s="6" t="s">
        <v>970</v>
      </c>
      <c r="D522" s="8">
        <v>2.75</v>
      </c>
      <c r="E522" s="8" t="s">
        <v>1732</v>
      </c>
      <c r="F522" s="8" t="s">
        <v>1733</v>
      </c>
      <c r="G522" s="8" t="s">
        <v>1734</v>
      </c>
    </row>
    <row r="523" spans="1:7" ht="15.75" thickBot="1" x14ac:dyDescent="0.3">
      <c r="A523" s="7" t="s">
        <v>973</v>
      </c>
      <c r="B523" s="5">
        <v>522</v>
      </c>
      <c r="C523" s="6" t="s">
        <v>972</v>
      </c>
      <c r="D523" s="8">
        <v>2.5</v>
      </c>
      <c r="E523" s="8" t="s">
        <v>1732</v>
      </c>
      <c r="F523" s="8" t="s">
        <v>1733</v>
      </c>
      <c r="G523" s="8" t="s">
        <v>1734</v>
      </c>
    </row>
    <row r="524" spans="1:7" ht="15.75" thickBot="1" x14ac:dyDescent="0.3">
      <c r="A524" s="7" t="s">
        <v>975</v>
      </c>
      <c r="B524" s="5">
        <v>523</v>
      </c>
      <c r="C524" s="6" t="s">
        <v>974</v>
      </c>
      <c r="D524" s="8">
        <v>3.5</v>
      </c>
      <c r="E524" s="8" t="s">
        <v>1730</v>
      </c>
      <c r="F524" s="8" t="s">
        <v>1728</v>
      </c>
      <c r="G524" s="8" t="s">
        <v>1731</v>
      </c>
    </row>
    <row r="525" spans="1:7" ht="15.75" thickBot="1" x14ac:dyDescent="0.3">
      <c r="A525" s="7" t="s">
        <v>977</v>
      </c>
      <c r="B525" s="5">
        <v>524</v>
      </c>
      <c r="C525" s="6" t="s">
        <v>976</v>
      </c>
      <c r="D525" s="8">
        <v>2.25</v>
      </c>
      <c r="E525" s="8" t="s">
        <v>1732</v>
      </c>
      <c r="F525" s="8" t="s">
        <v>1733</v>
      </c>
      <c r="G525" s="8" t="s">
        <v>1734</v>
      </c>
    </row>
    <row r="526" spans="1:7" ht="15.75" thickBot="1" x14ac:dyDescent="0.3">
      <c r="A526" s="7" t="s">
        <v>979</v>
      </c>
      <c r="B526" s="5">
        <v>525</v>
      </c>
      <c r="C526" s="6" t="s">
        <v>978</v>
      </c>
      <c r="D526" s="8">
        <v>3</v>
      </c>
      <c r="E526" s="8" t="s">
        <v>1730</v>
      </c>
      <c r="F526" s="8" t="s">
        <v>1728</v>
      </c>
      <c r="G526" s="8" t="s">
        <v>1731</v>
      </c>
    </row>
    <row r="527" spans="1:7" ht="15.75" thickBot="1" x14ac:dyDescent="0.3">
      <c r="A527" s="7" t="s">
        <v>981</v>
      </c>
      <c r="B527" s="5">
        <v>526</v>
      </c>
      <c r="C527" s="6" t="s">
        <v>980</v>
      </c>
      <c r="D527" s="8">
        <v>1.5</v>
      </c>
      <c r="E527" s="8" t="s">
        <v>1732</v>
      </c>
      <c r="F527" s="8" t="s">
        <v>1733</v>
      </c>
      <c r="G527" s="8" t="s">
        <v>1734</v>
      </c>
    </row>
    <row r="528" spans="1:7" ht="15.75" thickBot="1" x14ac:dyDescent="0.3">
      <c r="A528" s="7" t="s">
        <v>983</v>
      </c>
      <c r="B528" s="5">
        <v>527</v>
      </c>
      <c r="C528" s="6" t="s">
        <v>982</v>
      </c>
      <c r="D528" s="8">
        <v>2.75</v>
      </c>
      <c r="E528" s="8" t="s">
        <v>1732</v>
      </c>
      <c r="F528" s="8" t="s">
        <v>1733</v>
      </c>
      <c r="G528" s="8" t="s">
        <v>1734</v>
      </c>
    </row>
    <row r="529" spans="1:7" ht="15.75" thickBot="1" x14ac:dyDescent="0.3">
      <c r="A529" s="7" t="s">
        <v>985</v>
      </c>
      <c r="B529" s="5">
        <v>528</v>
      </c>
      <c r="C529" s="6" t="s">
        <v>984</v>
      </c>
      <c r="D529" s="8">
        <v>1</v>
      </c>
      <c r="E529" s="8" t="s">
        <v>1732</v>
      </c>
      <c r="F529" s="8" t="s">
        <v>1733</v>
      </c>
      <c r="G529" s="8" t="s">
        <v>1735</v>
      </c>
    </row>
    <row r="530" spans="1:7" ht="15.75" thickBot="1" x14ac:dyDescent="0.3">
      <c r="A530" s="7" t="s">
        <v>987</v>
      </c>
      <c r="B530" s="5">
        <v>529</v>
      </c>
      <c r="C530" s="6" t="s">
        <v>986</v>
      </c>
      <c r="D530" s="8">
        <v>2.5</v>
      </c>
      <c r="E530" s="8" t="s">
        <v>1732</v>
      </c>
      <c r="F530" s="8" t="s">
        <v>1733</v>
      </c>
      <c r="G530" s="8" t="s">
        <v>1734</v>
      </c>
    </row>
    <row r="531" spans="1:7" ht="15.75" thickBot="1" x14ac:dyDescent="0.3">
      <c r="A531" s="7" t="s">
        <v>989</v>
      </c>
      <c r="B531" s="5">
        <v>530</v>
      </c>
      <c r="C531" s="6" t="s">
        <v>988</v>
      </c>
      <c r="D531" s="8">
        <v>2.75</v>
      </c>
      <c r="E531" s="8" t="s">
        <v>1732</v>
      </c>
      <c r="F531" s="8" t="s">
        <v>1733</v>
      </c>
      <c r="G531" s="8" t="s">
        <v>1734</v>
      </c>
    </row>
    <row r="532" spans="1:7" ht="15.75" thickBot="1" x14ac:dyDescent="0.3">
      <c r="A532" s="7" t="s">
        <v>991</v>
      </c>
      <c r="B532" s="5">
        <v>531</v>
      </c>
      <c r="C532" s="6" t="s">
        <v>990</v>
      </c>
      <c r="D532" s="8">
        <v>3.5</v>
      </c>
      <c r="E532" s="8" t="s">
        <v>1730</v>
      </c>
      <c r="F532" s="8" t="s">
        <v>1728</v>
      </c>
      <c r="G532" s="8" t="s">
        <v>1731</v>
      </c>
    </row>
    <row r="533" spans="1:7" ht="15.75" thickBot="1" x14ac:dyDescent="0.3">
      <c r="A533" s="7" t="s">
        <v>993</v>
      </c>
      <c r="B533" s="5">
        <v>532</v>
      </c>
      <c r="C533" s="6" t="s">
        <v>992</v>
      </c>
      <c r="D533" s="8">
        <v>2.75</v>
      </c>
      <c r="E533" s="8" t="s">
        <v>1732</v>
      </c>
      <c r="F533" s="8" t="s">
        <v>1733</v>
      </c>
      <c r="G533" s="8" t="s">
        <v>1734</v>
      </c>
    </row>
    <row r="534" spans="1:7" ht="15.75" thickBot="1" x14ac:dyDescent="0.3">
      <c r="A534" s="7" t="s">
        <v>995</v>
      </c>
      <c r="B534" s="5">
        <v>533</v>
      </c>
      <c r="C534" s="6" t="s">
        <v>994</v>
      </c>
      <c r="D534" s="8">
        <v>4.75</v>
      </c>
      <c r="E534" s="8" t="s">
        <v>1727</v>
      </c>
      <c r="F534" s="8" t="s">
        <v>1728</v>
      </c>
      <c r="G534" s="8" t="s">
        <v>1729</v>
      </c>
    </row>
    <row r="535" spans="1:7" ht="15.75" thickBot="1" x14ac:dyDescent="0.3">
      <c r="A535" s="7" t="s">
        <v>997</v>
      </c>
      <c r="B535" s="5">
        <v>534</v>
      </c>
      <c r="C535" s="6" t="s">
        <v>996</v>
      </c>
      <c r="D535" s="8">
        <v>3.25</v>
      </c>
      <c r="E535" s="8" t="s">
        <v>1730</v>
      </c>
      <c r="F535" s="8" t="s">
        <v>1728</v>
      </c>
      <c r="G535" s="8" t="s">
        <v>1731</v>
      </c>
    </row>
    <row r="536" spans="1:7" ht="15.75" thickBot="1" x14ac:dyDescent="0.3">
      <c r="A536" s="7" t="s">
        <v>999</v>
      </c>
      <c r="B536" s="5">
        <v>535</v>
      </c>
      <c r="C536" s="6" t="s">
        <v>998</v>
      </c>
      <c r="D536" s="8">
        <v>3.25</v>
      </c>
      <c r="E536" s="8" t="s">
        <v>1730</v>
      </c>
      <c r="F536" s="8" t="s">
        <v>1728</v>
      </c>
      <c r="G536" s="8" t="s">
        <v>1731</v>
      </c>
    </row>
    <row r="537" spans="1:7" ht="15.75" thickBot="1" x14ac:dyDescent="0.3">
      <c r="A537" s="7" t="s">
        <v>1001</v>
      </c>
      <c r="B537" s="5">
        <v>536</v>
      </c>
      <c r="C537" s="6" t="s">
        <v>1000</v>
      </c>
      <c r="D537" s="8">
        <v>3.75</v>
      </c>
      <c r="E537" s="8" t="s">
        <v>1730</v>
      </c>
      <c r="F537" s="8" t="s">
        <v>1728</v>
      </c>
      <c r="G537" s="8" t="s">
        <v>1731</v>
      </c>
    </row>
    <row r="538" spans="1:7" ht="15.75" thickBot="1" x14ac:dyDescent="0.3">
      <c r="A538" s="7" t="s">
        <v>1003</v>
      </c>
      <c r="B538" s="5">
        <v>537</v>
      </c>
      <c r="C538" s="6" t="s">
        <v>1002</v>
      </c>
      <c r="D538" s="8">
        <v>4</v>
      </c>
      <c r="E538" s="8" t="s">
        <v>1727</v>
      </c>
      <c r="F538" s="8" t="s">
        <v>1728</v>
      </c>
      <c r="G538" s="8" t="s">
        <v>1729</v>
      </c>
    </row>
    <row r="539" spans="1:7" ht="15.75" thickBot="1" x14ac:dyDescent="0.3">
      <c r="A539" s="7" t="s">
        <v>1005</v>
      </c>
      <c r="B539" s="5">
        <v>538</v>
      </c>
      <c r="C539" s="6" t="s">
        <v>1004</v>
      </c>
      <c r="D539" s="8">
        <v>2.25</v>
      </c>
      <c r="E539" s="8" t="s">
        <v>1732</v>
      </c>
      <c r="F539" s="8" t="s">
        <v>1733</v>
      </c>
      <c r="G539" s="8" t="s">
        <v>1734</v>
      </c>
    </row>
    <row r="540" spans="1:7" ht="15.75" thickBot="1" x14ac:dyDescent="0.3">
      <c r="A540" s="7" t="s">
        <v>1007</v>
      </c>
      <c r="B540" s="5">
        <v>539</v>
      </c>
      <c r="C540" s="6" t="s">
        <v>1006</v>
      </c>
      <c r="D540" s="8">
        <v>4.25</v>
      </c>
      <c r="E540" s="8" t="s">
        <v>1727</v>
      </c>
      <c r="F540" s="8" t="s">
        <v>1728</v>
      </c>
      <c r="G540" s="8" t="s">
        <v>1729</v>
      </c>
    </row>
    <row r="541" spans="1:7" ht="15.75" thickBot="1" x14ac:dyDescent="0.3">
      <c r="A541" s="7" t="s">
        <v>1009</v>
      </c>
      <c r="B541" s="5">
        <v>540</v>
      </c>
      <c r="C541" s="6" t="s">
        <v>1008</v>
      </c>
      <c r="D541" s="8">
        <v>3</v>
      </c>
      <c r="E541" s="8" t="s">
        <v>1730</v>
      </c>
      <c r="F541" s="8" t="s">
        <v>1728</v>
      </c>
      <c r="G541" s="8" t="s">
        <v>1731</v>
      </c>
    </row>
    <row r="542" spans="1:7" ht="15.75" thickBot="1" x14ac:dyDescent="0.3">
      <c r="A542" s="7" t="s">
        <v>1011</v>
      </c>
      <c r="B542" s="5">
        <v>541</v>
      </c>
      <c r="C542" s="6" t="s">
        <v>1010</v>
      </c>
      <c r="D542" s="8">
        <v>3</v>
      </c>
      <c r="E542" s="8" t="s">
        <v>1730</v>
      </c>
      <c r="F542" s="8" t="s">
        <v>1728</v>
      </c>
      <c r="G542" s="8" t="s">
        <v>1731</v>
      </c>
    </row>
    <row r="543" spans="1:7" ht="15.75" thickBot="1" x14ac:dyDescent="0.3">
      <c r="A543" s="7" t="s">
        <v>1013</v>
      </c>
      <c r="B543" s="5">
        <v>542</v>
      </c>
      <c r="C543" s="6" t="s">
        <v>1012</v>
      </c>
      <c r="D543" s="8">
        <v>2.75</v>
      </c>
      <c r="E543" s="8" t="s">
        <v>1732</v>
      </c>
      <c r="F543" s="8" t="s">
        <v>1733</v>
      </c>
      <c r="G543" s="8" t="s">
        <v>1734</v>
      </c>
    </row>
    <row r="544" spans="1:7" ht="15.75" thickBot="1" x14ac:dyDescent="0.3">
      <c r="A544" s="7" t="s">
        <v>1015</v>
      </c>
      <c r="B544" s="5">
        <v>543</v>
      </c>
      <c r="C544" s="6" t="s">
        <v>1014</v>
      </c>
      <c r="D544" s="8">
        <v>2</v>
      </c>
      <c r="E544" s="8" t="s">
        <v>1732</v>
      </c>
      <c r="F544" s="8" t="s">
        <v>1733</v>
      </c>
      <c r="G544" s="8" t="s">
        <v>1734</v>
      </c>
    </row>
    <row r="545" spans="1:7" ht="15.75" thickBot="1" x14ac:dyDescent="0.3">
      <c r="A545" s="7" t="s">
        <v>1016</v>
      </c>
      <c r="B545" s="5">
        <v>544</v>
      </c>
      <c r="C545" s="6" t="s">
        <v>588</v>
      </c>
      <c r="D545" s="8">
        <v>3.25</v>
      </c>
      <c r="E545" s="8" t="s">
        <v>1730</v>
      </c>
      <c r="F545" s="8" t="s">
        <v>1728</v>
      </c>
      <c r="G545" s="8" t="s">
        <v>1731</v>
      </c>
    </row>
    <row r="546" spans="1:7" ht="15.75" thickBot="1" x14ac:dyDescent="0.3">
      <c r="A546" s="7" t="s">
        <v>1017</v>
      </c>
      <c r="B546" s="5">
        <v>545</v>
      </c>
      <c r="C546" s="6" t="s">
        <v>575</v>
      </c>
      <c r="D546" s="8">
        <v>1.5</v>
      </c>
      <c r="E546" s="8" t="s">
        <v>1732</v>
      </c>
      <c r="F546" s="8" t="s">
        <v>1733</v>
      </c>
      <c r="G546" s="8" t="s">
        <v>1734</v>
      </c>
    </row>
    <row r="547" spans="1:7" ht="15.75" thickBot="1" x14ac:dyDescent="0.3">
      <c r="A547" s="7" t="s">
        <v>1019</v>
      </c>
      <c r="B547" s="5">
        <v>546</v>
      </c>
      <c r="C547" s="6" t="s">
        <v>1018</v>
      </c>
      <c r="D547" s="8">
        <v>5</v>
      </c>
      <c r="E547" s="8" t="s">
        <v>1724</v>
      </c>
      <c r="F547" s="8" t="s">
        <v>1725</v>
      </c>
      <c r="G547" s="8" t="s">
        <v>1726</v>
      </c>
    </row>
    <row r="548" spans="1:7" ht="15.75" thickBot="1" x14ac:dyDescent="0.3">
      <c r="A548" s="7" t="s">
        <v>1021</v>
      </c>
      <c r="B548" s="5">
        <v>547</v>
      </c>
      <c r="C548" s="6" t="s">
        <v>1020</v>
      </c>
      <c r="D548" s="8">
        <v>3.25</v>
      </c>
      <c r="E548" s="8" t="s">
        <v>1730</v>
      </c>
      <c r="F548" s="8" t="s">
        <v>1728</v>
      </c>
      <c r="G548" s="8" t="s">
        <v>1731</v>
      </c>
    </row>
    <row r="549" spans="1:7" ht="15.75" thickBot="1" x14ac:dyDescent="0.3">
      <c r="A549" s="7" t="s">
        <v>1023</v>
      </c>
      <c r="B549" s="5">
        <v>548</v>
      </c>
      <c r="C549" s="6" t="s">
        <v>1022</v>
      </c>
      <c r="D549" s="8">
        <v>3</v>
      </c>
      <c r="E549" s="8" t="s">
        <v>1730</v>
      </c>
      <c r="F549" s="8" t="s">
        <v>1728</v>
      </c>
      <c r="G549" s="8" t="s">
        <v>1731</v>
      </c>
    </row>
    <row r="550" spans="1:7" ht="15.75" thickBot="1" x14ac:dyDescent="0.3">
      <c r="A550" s="7" t="s">
        <v>1025</v>
      </c>
      <c r="B550" s="5">
        <v>549</v>
      </c>
      <c r="C550" s="6" t="s">
        <v>1024</v>
      </c>
      <c r="D550" s="8">
        <v>3.25</v>
      </c>
      <c r="E550" s="8" t="s">
        <v>1730</v>
      </c>
      <c r="F550" s="8" t="s">
        <v>1728</v>
      </c>
      <c r="G550" s="8" t="s">
        <v>1731</v>
      </c>
    </row>
    <row r="551" spans="1:7" ht="15.75" thickBot="1" x14ac:dyDescent="0.3">
      <c r="A551" s="7" t="s">
        <v>1027</v>
      </c>
      <c r="B551" s="5">
        <v>550</v>
      </c>
      <c r="C551" s="6" t="s">
        <v>1026</v>
      </c>
      <c r="D551" s="8">
        <v>3.5</v>
      </c>
      <c r="E551" s="8" t="s">
        <v>1730</v>
      </c>
      <c r="F551" s="8" t="s">
        <v>1728</v>
      </c>
      <c r="G551" s="8" t="s">
        <v>1731</v>
      </c>
    </row>
    <row r="552" spans="1:7" ht="15.75" thickBot="1" x14ac:dyDescent="0.3">
      <c r="A552" s="7" t="s">
        <v>1029</v>
      </c>
      <c r="B552" s="5">
        <v>551</v>
      </c>
      <c r="C552" s="6" t="s">
        <v>1028</v>
      </c>
      <c r="D552" s="8">
        <v>4.5</v>
      </c>
      <c r="E552" s="8" t="s">
        <v>1727</v>
      </c>
      <c r="F552" s="8" t="s">
        <v>1728</v>
      </c>
      <c r="G552" s="8" t="s">
        <v>1729</v>
      </c>
    </row>
    <row r="553" spans="1:7" ht="15.75" thickBot="1" x14ac:dyDescent="0.3">
      <c r="A553" s="7" t="s">
        <v>1031</v>
      </c>
      <c r="B553" s="5">
        <v>552</v>
      </c>
      <c r="C553" s="6" t="s">
        <v>1030</v>
      </c>
      <c r="D553" s="8">
        <v>2.5</v>
      </c>
      <c r="E553" s="8" t="s">
        <v>1732</v>
      </c>
      <c r="F553" s="8" t="s">
        <v>1733</v>
      </c>
      <c r="G553" s="8" t="s">
        <v>1734</v>
      </c>
    </row>
    <row r="554" spans="1:7" ht="15.75" thickBot="1" x14ac:dyDescent="0.3">
      <c r="A554" s="7" t="s">
        <v>1033</v>
      </c>
      <c r="B554" s="5">
        <v>553</v>
      </c>
      <c r="C554" s="6" t="s">
        <v>1032</v>
      </c>
      <c r="D554" s="8">
        <v>3.25</v>
      </c>
      <c r="E554" s="8" t="s">
        <v>1730</v>
      </c>
      <c r="F554" s="8" t="s">
        <v>1728</v>
      </c>
      <c r="G554" s="8" t="s">
        <v>1731</v>
      </c>
    </row>
    <row r="555" spans="1:7" ht="15.75" thickBot="1" x14ac:dyDescent="0.3">
      <c r="A555" s="7" t="s">
        <v>1035</v>
      </c>
      <c r="B555" s="5">
        <v>554</v>
      </c>
      <c r="C555" s="6" t="s">
        <v>1034</v>
      </c>
      <c r="D555" s="8">
        <v>4.75</v>
      </c>
      <c r="E555" s="8" t="s">
        <v>1727</v>
      </c>
      <c r="F555" s="8" t="s">
        <v>1728</v>
      </c>
      <c r="G555" s="8" t="s">
        <v>1729</v>
      </c>
    </row>
    <row r="556" spans="1:7" ht="15.75" thickBot="1" x14ac:dyDescent="0.3">
      <c r="A556" s="7" t="s">
        <v>1037</v>
      </c>
      <c r="B556" s="5">
        <v>555</v>
      </c>
      <c r="C556" s="6" t="s">
        <v>1036</v>
      </c>
      <c r="D556" s="8">
        <v>3</v>
      </c>
      <c r="E556" s="8" t="s">
        <v>1730</v>
      </c>
      <c r="F556" s="8" t="s">
        <v>1728</v>
      </c>
      <c r="G556" s="8" t="s">
        <v>1731</v>
      </c>
    </row>
    <row r="557" spans="1:7" ht="15.75" thickBot="1" x14ac:dyDescent="0.3">
      <c r="A557" s="7" t="s">
        <v>1039</v>
      </c>
      <c r="B557" s="5">
        <v>556</v>
      </c>
      <c r="C557" s="6" t="s">
        <v>1038</v>
      </c>
      <c r="D557" s="8">
        <v>3.5</v>
      </c>
      <c r="E557" s="8" t="s">
        <v>1730</v>
      </c>
      <c r="F557" s="8" t="s">
        <v>1728</v>
      </c>
      <c r="G557" s="8" t="s">
        <v>1731</v>
      </c>
    </row>
    <row r="558" spans="1:7" ht="15.75" thickBot="1" x14ac:dyDescent="0.3">
      <c r="A558" s="7" t="s">
        <v>1041</v>
      </c>
      <c r="B558" s="5">
        <v>557</v>
      </c>
      <c r="C558" s="6" t="s">
        <v>1040</v>
      </c>
      <c r="D558" s="8">
        <v>3.25</v>
      </c>
      <c r="E558" s="8" t="s">
        <v>1730</v>
      </c>
      <c r="F558" s="8" t="s">
        <v>1728</v>
      </c>
      <c r="G558" s="8" t="s">
        <v>1731</v>
      </c>
    </row>
    <row r="559" spans="1:7" ht="15.75" thickBot="1" x14ac:dyDescent="0.3">
      <c r="A559" s="7" t="s">
        <v>1043</v>
      </c>
      <c r="B559" s="5">
        <v>558</v>
      </c>
      <c r="C559" s="6" t="s">
        <v>1042</v>
      </c>
      <c r="D559" s="8">
        <v>3</v>
      </c>
      <c r="E559" s="8" t="s">
        <v>1730</v>
      </c>
      <c r="F559" s="8" t="s">
        <v>1728</v>
      </c>
      <c r="G559" s="8" t="s">
        <v>1731</v>
      </c>
    </row>
    <row r="560" spans="1:7" ht="15.75" thickBot="1" x14ac:dyDescent="0.3">
      <c r="A560" s="7" t="s">
        <v>1045</v>
      </c>
      <c r="B560" s="5">
        <v>559</v>
      </c>
      <c r="C560" s="6" t="s">
        <v>1044</v>
      </c>
      <c r="D560" s="8">
        <v>2.75</v>
      </c>
      <c r="E560" s="8" t="s">
        <v>1732</v>
      </c>
      <c r="F560" s="8" t="s">
        <v>1733</v>
      </c>
      <c r="G560" s="8" t="s">
        <v>1734</v>
      </c>
    </row>
    <row r="561" spans="1:7" ht="15.75" thickBot="1" x14ac:dyDescent="0.3">
      <c r="A561" s="7" t="s">
        <v>1047</v>
      </c>
      <c r="B561" s="5">
        <v>560</v>
      </c>
      <c r="C561" s="6" t="s">
        <v>1046</v>
      </c>
      <c r="D561" s="8">
        <v>4</v>
      </c>
      <c r="E561" s="8" t="s">
        <v>1727</v>
      </c>
      <c r="F561" s="8" t="s">
        <v>1728</v>
      </c>
      <c r="G561" s="8" t="s">
        <v>1729</v>
      </c>
    </row>
    <row r="562" spans="1:7" ht="15.75" thickBot="1" x14ac:dyDescent="0.3">
      <c r="A562" s="7" t="s">
        <v>1049</v>
      </c>
      <c r="B562" s="5">
        <v>561</v>
      </c>
      <c r="C562" s="6" t="s">
        <v>1048</v>
      </c>
      <c r="D562" s="8">
        <v>1</v>
      </c>
      <c r="E562" s="8" t="s">
        <v>1732</v>
      </c>
      <c r="F562" s="8" t="s">
        <v>1733</v>
      </c>
      <c r="G562" s="8" t="s">
        <v>1735</v>
      </c>
    </row>
    <row r="563" spans="1:7" ht="15.75" thickBot="1" x14ac:dyDescent="0.3">
      <c r="A563" s="7" t="s">
        <v>1051</v>
      </c>
      <c r="B563" s="5">
        <v>562</v>
      </c>
      <c r="C563" s="6" t="s">
        <v>1050</v>
      </c>
      <c r="D563" s="8">
        <v>4</v>
      </c>
      <c r="E563" s="8" t="s">
        <v>1727</v>
      </c>
      <c r="F563" s="8" t="s">
        <v>1728</v>
      </c>
      <c r="G563" s="8" t="s">
        <v>1729</v>
      </c>
    </row>
    <row r="564" spans="1:7" ht="15.75" thickBot="1" x14ac:dyDescent="0.3">
      <c r="A564" s="7" t="s">
        <v>1053</v>
      </c>
      <c r="B564" s="5">
        <v>563</v>
      </c>
      <c r="C564" s="6" t="s">
        <v>1052</v>
      </c>
      <c r="D564" s="8">
        <v>4</v>
      </c>
      <c r="E564" s="8" t="s">
        <v>1727</v>
      </c>
      <c r="F564" s="8" t="s">
        <v>1728</v>
      </c>
      <c r="G564" s="8" t="s">
        <v>1729</v>
      </c>
    </row>
    <row r="565" spans="1:7" ht="15.75" thickBot="1" x14ac:dyDescent="0.3">
      <c r="A565" s="7" t="s">
        <v>1055</v>
      </c>
      <c r="B565" s="5">
        <v>564</v>
      </c>
      <c r="C565" s="6" t="s">
        <v>1054</v>
      </c>
      <c r="D565" s="8">
        <v>3.5</v>
      </c>
      <c r="E565" s="8" t="s">
        <v>1730</v>
      </c>
      <c r="F565" s="8" t="s">
        <v>1728</v>
      </c>
      <c r="G565" s="8" t="s">
        <v>1731</v>
      </c>
    </row>
    <row r="566" spans="1:7" ht="15.75" thickBot="1" x14ac:dyDescent="0.3">
      <c r="A566" s="7" t="s">
        <v>1057</v>
      </c>
      <c r="B566" s="5">
        <v>565</v>
      </c>
      <c r="C566" s="6" t="s">
        <v>1056</v>
      </c>
      <c r="D566" s="8">
        <v>4.5</v>
      </c>
      <c r="E566" s="8" t="s">
        <v>1727</v>
      </c>
      <c r="F566" s="8" t="s">
        <v>1728</v>
      </c>
      <c r="G566" s="8" t="s">
        <v>1729</v>
      </c>
    </row>
    <row r="567" spans="1:7" ht="15.75" thickBot="1" x14ac:dyDescent="0.3">
      <c r="A567" s="7" t="s">
        <v>1059</v>
      </c>
      <c r="B567" s="5">
        <v>566</v>
      </c>
      <c r="C567" s="6" t="s">
        <v>1058</v>
      </c>
      <c r="D567" s="8">
        <v>2</v>
      </c>
      <c r="E567" s="8" t="s">
        <v>1732</v>
      </c>
      <c r="F567" s="8" t="s">
        <v>1733</v>
      </c>
      <c r="G567" s="8" t="s">
        <v>1734</v>
      </c>
    </row>
    <row r="568" spans="1:7" ht="15.75" thickBot="1" x14ac:dyDescent="0.3">
      <c r="A568" s="7" t="s">
        <v>1061</v>
      </c>
      <c r="B568" s="5">
        <v>567</v>
      </c>
      <c r="C568" s="6" t="s">
        <v>1060</v>
      </c>
      <c r="D568" s="8">
        <v>2.5</v>
      </c>
      <c r="E568" s="8" t="s">
        <v>1732</v>
      </c>
      <c r="F568" s="8" t="s">
        <v>1733</v>
      </c>
      <c r="G568" s="8" t="s">
        <v>1734</v>
      </c>
    </row>
    <row r="569" spans="1:7" ht="15.75" thickBot="1" x14ac:dyDescent="0.3">
      <c r="A569" s="7" t="s">
        <v>1063</v>
      </c>
      <c r="B569" s="5">
        <v>568</v>
      </c>
      <c r="C569" s="6" t="s">
        <v>1062</v>
      </c>
      <c r="D569" s="8">
        <v>3.5</v>
      </c>
      <c r="E569" s="8" t="s">
        <v>1730</v>
      </c>
      <c r="F569" s="8" t="s">
        <v>1728</v>
      </c>
      <c r="G569" s="8" t="s">
        <v>1731</v>
      </c>
    </row>
    <row r="570" spans="1:7" ht="15.75" thickBot="1" x14ac:dyDescent="0.3">
      <c r="A570" s="7" t="s">
        <v>1065</v>
      </c>
      <c r="B570" s="5">
        <v>569</v>
      </c>
      <c r="C570" s="6" t="s">
        <v>1064</v>
      </c>
      <c r="D570" s="8">
        <v>2.75</v>
      </c>
      <c r="E570" s="8" t="s">
        <v>1732</v>
      </c>
      <c r="F570" s="8" t="s">
        <v>1733</v>
      </c>
      <c r="G570" s="8" t="s">
        <v>1734</v>
      </c>
    </row>
    <row r="571" spans="1:7" ht="15.75" thickBot="1" x14ac:dyDescent="0.3">
      <c r="A571" s="7" t="s">
        <v>1066</v>
      </c>
      <c r="B571" s="5">
        <v>570</v>
      </c>
      <c r="C571" s="6" t="s">
        <v>234</v>
      </c>
      <c r="D571" s="8">
        <v>4.75</v>
      </c>
      <c r="E571" s="8" t="s">
        <v>1727</v>
      </c>
      <c r="F571" s="8" t="s">
        <v>1728</v>
      </c>
      <c r="G571" s="8" t="s">
        <v>1729</v>
      </c>
    </row>
    <row r="572" spans="1:7" ht="15.75" thickBot="1" x14ac:dyDescent="0.3">
      <c r="A572" s="7" t="s">
        <v>1068</v>
      </c>
      <c r="B572" s="5">
        <v>571</v>
      </c>
      <c r="C572" s="6" t="s">
        <v>1067</v>
      </c>
      <c r="D572" s="8">
        <v>4</v>
      </c>
      <c r="E572" s="8" t="s">
        <v>1727</v>
      </c>
      <c r="F572" s="8" t="s">
        <v>1728</v>
      </c>
      <c r="G572" s="8" t="s">
        <v>1729</v>
      </c>
    </row>
    <row r="573" spans="1:7" ht="15.75" thickBot="1" x14ac:dyDescent="0.3">
      <c r="A573" s="7" t="s">
        <v>1070</v>
      </c>
      <c r="B573" s="5">
        <v>572</v>
      </c>
      <c r="C573" s="6" t="s">
        <v>1069</v>
      </c>
      <c r="D573" s="8">
        <v>4</v>
      </c>
      <c r="E573" s="8" t="s">
        <v>1727</v>
      </c>
      <c r="F573" s="8" t="s">
        <v>1728</v>
      </c>
      <c r="G573" s="8" t="s">
        <v>1729</v>
      </c>
    </row>
    <row r="574" spans="1:7" ht="15.75" thickBot="1" x14ac:dyDescent="0.3">
      <c r="A574" s="7" t="s">
        <v>1072</v>
      </c>
      <c r="B574" s="5">
        <v>573</v>
      </c>
      <c r="C574" s="6" t="s">
        <v>1071</v>
      </c>
      <c r="D574" s="8">
        <v>3.75</v>
      </c>
      <c r="E574" s="8" t="s">
        <v>1730</v>
      </c>
      <c r="F574" s="8" t="s">
        <v>1728</v>
      </c>
      <c r="G574" s="8" t="s">
        <v>1731</v>
      </c>
    </row>
    <row r="575" spans="1:7" ht="15.75" thickBot="1" x14ac:dyDescent="0.3">
      <c r="A575" s="7" t="s">
        <v>1074</v>
      </c>
      <c r="B575" s="5">
        <v>574</v>
      </c>
      <c r="C575" s="6" t="s">
        <v>1073</v>
      </c>
      <c r="D575" s="8">
        <v>4.5</v>
      </c>
      <c r="E575" s="8" t="s">
        <v>1727</v>
      </c>
      <c r="F575" s="8" t="s">
        <v>1728</v>
      </c>
      <c r="G575" s="8" t="s">
        <v>1729</v>
      </c>
    </row>
    <row r="576" spans="1:7" ht="15.75" thickBot="1" x14ac:dyDescent="0.3">
      <c r="A576" s="7" t="s">
        <v>1076</v>
      </c>
      <c r="B576" s="5">
        <v>575</v>
      </c>
      <c r="C576" s="6" t="s">
        <v>1075</v>
      </c>
      <c r="D576" s="8">
        <v>3.5</v>
      </c>
      <c r="E576" s="8" t="s">
        <v>1730</v>
      </c>
      <c r="F576" s="8" t="s">
        <v>1728</v>
      </c>
      <c r="G576" s="8" t="s">
        <v>1731</v>
      </c>
    </row>
    <row r="577" spans="1:7" ht="15.75" thickBot="1" x14ac:dyDescent="0.3">
      <c r="A577" s="7" t="s">
        <v>1078</v>
      </c>
      <c r="B577" s="5">
        <v>576</v>
      </c>
      <c r="C577" s="6" t="s">
        <v>1077</v>
      </c>
      <c r="D577" s="8">
        <v>2.5</v>
      </c>
      <c r="E577" s="8" t="s">
        <v>1732</v>
      </c>
      <c r="F577" s="8" t="s">
        <v>1733</v>
      </c>
      <c r="G577" s="8" t="s">
        <v>1734</v>
      </c>
    </row>
    <row r="578" spans="1:7" ht="15.75" thickBot="1" x14ac:dyDescent="0.3">
      <c r="A578" s="7" t="s">
        <v>1080</v>
      </c>
      <c r="B578" s="5">
        <v>577</v>
      </c>
      <c r="C578" s="6" t="s">
        <v>1079</v>
      </c>
      <c r="D578" s="8">
        <v>2.75</v>
      </c>
      <c r="E578" s="8" t="s">
        <v>1732</v>
      </c>
      <c r="F578" s="8" t="s">
        <v>1733</v>
      </c>
      <c r="G578" s="8" t="s">
        <v>1734</v>
      </c>
    </row>
    <row r="579" spans="1:7" ht="15.75" thickBot="1" x14ac:dyDescent="0.3">
      <c r="A579" s="7" t="s">
        <v>1082</v>
      </c>
      <c r="B579" s="5">
        <v>578</v>
      </c>
      <c r="C579" s="6" t="s">
        <v>1081</v>
      </c>
      <c r="D579" s="8">
        <v>3.5</v>
      </c>
      <c r="E579" s="8" t="s">
        <v>1730</v>
      </c>
      <c r="F579" s="8" t="s">
        <v>1728</v>
      </c>
      <c r="G579" s="8" t="s">
        <v>1731</v>
      </c>
    </row>
    <row r="580" spans="1:7" ht="15.75" thickBot="1" x14ac:dyDescent="0.3">
      <c r="A580" s="7" t="s">
        <v>1084</v>
      </c>
      <c r="B580" s="5">
        <v>579</v>
      </c>
      <c r="C580" s="6" t="s">
        <v>1083</v>
      </c>
      <c r="D580" s="8">
        <v>3</v>
      </c>
      <c r="E580" s="8" t="s">
        <v>1730</v>
      </c>
      <c r="F580" s="8" t="s">
        <v>1728</v>
      </c>
      <c r="G580" s="8" t="s">
        <v>1731</v>
      </c>
    </row>
    <row r="581" spans="1:7" ht="15.75" thickBot="1" x14ac:dyDescent="0.3">
      <c r="A581" s="7" t="s">
        <v>1086</v>
      </c>
      <c r="B581" s="5">
        <v>580</v>
      </c>
      <c r="C581" s="6" t="s">
        <v>1085</v>
      </c>
      <c r="D581" s="8">
        <v>3.25</v>
      </c>
      <c r="E581" s="8" t="s">
        <v>1730</v>
      </c>
      <c r="F581" s="8" t="s">
        <v>1728</v>
      </c>
      <c r="G581" s="8" t="s">
        <v>1731</v>
      </c>
    </row>
    <row r="582" spans="1:7" ht="15.75" thickBot="1" x14ac:dyDescent="0.3">
      <c r="A582" s="7" t="s">
        <v>1088</v>
      </c>
      <c r="B582" s="5">
        <v>581</v>
      </c>
      <c r="C582" s="6" t="s">
        <v>1087</v>
      </c>
      <c r="D582" s="8">
        <v>3.25</v>
      </c>
      <c r="E582" s="8" t="s">
        <v>1730</v>
      </c>
      <c r="F582" s="8" t="s">
        <v>1728</v>
      </c>
      <c r="G582" s="8" t="s">
        <v>1731</v>
      </c>
    </row>
    <row r="583" spans="1:7" ht="15.75" thickBot="1" x14ac:dyDescent="0.3">
      <c r="A583" s="7" t="s">
        <v>1090</v>
      </c>
      <c r="B583" s="5">
        <v>582</v>
      </c>
      <c r="C583" s="6" t="s">
        <v>1089</v>
      </c>
      <c r="D583" s="8">
        <v>2.75</v>
      </c>
      <c r="E583" s="8" t="s">
        <v>1732</v>
      </c>
      <c r="F583" s="8" t="s">
        <v>1733</v>
      </c>
      <c r="G583" s="8" t="s">
        <v>1734</v>
      </c>
    </row>
    <row r="584" spans="1:7" ht="15.75" thickBot="1" x14ac:dyDescent="0.3">
      <c r="A584" s="7" t="s">
        <v>1092</v>
      </c>
      <c r="B584" s="5">
        <v>583</v>
      </c>
      <c r="C584" s="6" t="s">
        <v>1091</v>
      </c>
      <c r="D584" s="8">
        <v>2.5</v>
      </c>
      <c r="E584" s="8" t="s">
        <v>1732</v>
      </c>
      <c r="F584" s="8" t="s">
        <v>1733</v>
      </c>
      <c r="G584" s="8" t="s">
        <v>1734</v>
      </c>
    </row>
    <row r="585" spans="1:7" ht="15.75" thickBot="1" x14ac:dyDescent="0.3">
      <c r="A585" s="7" t="s">
        <v>1094</v>
      </c>
      <c r="B585" s="5">
        <v>584</v>
      </c>
      <c r="C585" s="6" t="s">
        <v>1093</v>
      </c>
      <c r="D585" s="8">
        <v>3</v>
      </c>
      <c r="E585" s="8" t="s">
        <v>1730</v>
      </c>
      <c r="F585" s="8" t="s">
        <v>1728</v>
      </c>
      <c r="G585" s="8" t="s">
        <v>1731</v>
      </c>
    </row>
    <row r="586" spans="1:7" ht="15.75" thickBot="1" x14ac:dyDescent="0.3">
      <c r="A586" s="7" t="s">
        <v>1096</v>
      </c>
      <c r="B586" s="5">
        <v>585</v>
      </c>
      <c r="C586" s="6" t="s">
        <v>1095</v>
      </c>
      <c r="D586" s="8">
        <v>3</v>
      </c>
      <c r="E586" s="8" t="s">
        <v>1730</v>
      </c>
      <c r="F586" s="8" t="s">
        <v>1728</v>
      </c>
      <c r="G586" s="8" t="s">
        <v>1731</v>
      </c>
    </row>
    <row r="587" spans="1:7" ht="15.75" thickBot="1" x14ac:dyDescent="0.3">
      <c r="A587" s="7" t="s">
        <v>1098</v>
      </c>
      <c r="B587" s="5">
        <v>586</v>
      </c>
      <c r="C587" s="6" t="s">
        <v>1097</v>
      </c>
      <c r="D587" s="8">
        <v>3.75</v>
      </c>
      <c r="E587" s="8" t="s">
        <v>1730</v>
      </c>
      <c r="F587" s="8" t="s">
        <v>1728</v>
      </c>
      <c r="G587" s="8" t="s">
        <v>1731</v>
      </c>
    </row>
    <row r="588" spans="1:7" ht="15.75" thickBot="1" x14ac:dyDescent="0.3">
      <c r="A588" s="7" t="s">
        <v>1100</v>
      </c>
      <c r="B588" s="5">
        <v>587</v>
      </c>
      <c r="C588" s="6" t="s">
        <v>1099</v>
      </c>
      <c r="D588" s="8">
        <v>3</v>
      </c>
      <c r="E588" s="8" t="s">
        <v>1730</v>
      </c>
      <c r="F588" s="8" t="s">
        <v>1728</v>
      </c>
      <c r="G588" s="8" t="s">
        <v>1731</v>
      </c>
    </row>
    <row r="589" spans="1:7" ht="15.75" thickBot="1" x14ac:dyDescent="0.3">
      <c r="A589" s="7" t="s">
        <v>1102</v>
      </c>
      <c r="B589" s="5">
        <v>588</v>
      </c>
      <c r="C589" s="6" t="s">
        <v>1101</v>
      </c>
      <c r="D589" s="8">
        <v>4.5</v>
      </c>
      <c r="E589" s="8" t="s">
        <v>1727</v>
      </c>
      <c r="F589" s="8" t="s">
        <v>1728</v>
      </c>
      <c r="G589" s="8" t="s">
        <v>1729</v>
      </c>
    </row>
    <row r="590" spans="1:7" ht="15.75" thickBot="1" x14ac:dyDescent="0.3">
      <c r="A590" s="7" t="s">
        <v>1104</v>
      </c>
      <c r="B590" s="5">
        <v>589</v>
      </c>
      <c r="C590" s="6" t="s">
        <v>1103</v>
      </c>
      <c r="D590" s="8">
        <v>4</v>
      </c>
      <c r="E590" s="8" t="s">
        <v>1727</v>
      </c>
      <c r="F590" s="8" t="s">
        <v>1728</v>
      </c>
      <c r="G590" s="8" t="s">
        <v>1729</v>
      </c>
    </row>
    <row r="591" spans="1:7" ht="15.75" thickBot="1" x14ac:dyDescent="0.3">
      <c r="A591" s="7" t="s">
        <v>1106</v>
      </c>
      <c r="B591" s="5">
        <v>590</v>
      </c>
      <c r="C591" s="6" t="s">
        <v>1105</v>
      </c>
      <c r="D591" s="8">
        <v>3</v>
      </c>
      <c r="E591" s="8" t="s">
        <v>1730</v>
      </c>
      <c r="F591" s="8" t="s">
        <v>1728</v>
      </c>
      <c r="G591" s="8" t="s">
        <v>1731</v>
      </c>
    </row>
    <row r="592" spans="1:7" ht="15.75" thickBot="1" x14ac:dyDescent="0.3">
      <c r="A592" s="7" t="s">
        <v>1108</v>
      </c>
      <c r="B592" s="5">
        <v>591</v>
      </c>
      <c r="C592" s="6" t="s">
        <v>1107</v>
      </c>
      <c r="D592" s="8">
        <v>2.75</v>
      </c>
      <c r="E592" s="8" t="s">
        <v>1732</v>
      </c>
      <c r="F592" s="8" t="s">
        <v>1733</v>
      </c>
      <c r="G592" s="8" t="s">
        <v>1734</v>
      </c>
    </row>
    <row r="593" spans="1:7" ht="15.75" thickBot="1" x14ac:dyDescent="0.3">
      <c r="A593" s="7" t="s">
        <v>1110</v>
      </c>
      <c r="B593" s="5">
        <v>592</v>
      </c>
      <c r="C593" s="6" t="s">
        <v>1109</v>
      </c>
      <c r="D593" s="8">
        <v>2.5</v>
      </c>
      <c r="E593" s="8" t="s">
        <v>1732</v>
      </c>
      <c r="F593" s="8" t="s">
        <v>1733</v>
      </c>
      <c r="G593" s="8" t="s">
        <v>1734</v>
      </c>
    </row>
    <row r="594" spans="1:7" ht="15.75" thickBot="1" x14ac:dyDescent="0.3">
      <c r="A594" s="7" t="s">
        <v>1112</v>
      </c>
      <c r="B594" s="5">
        <v>593</v>
      </c>
      <c r="C594" s="6" t="s">
        <v>1111</v>
      </c>
      <c r="D594" s="8">
        <v>3</v>
      </c>
      <c r="E594" s="8" t="s">
        <v>1730</v>
      </c>
      <c r="F594" s="8" t="s">
        <v>1728</v>
      </c>
      <c r="G594" s="8" t="s">
        <v>1731</v>
      </c>
    </row>
    <row r="595" spans="1:7" ht="15.75" thickBot="1" x14ac:dyDescent="0.3">
      <c r="A595" s="7" t="s">
        <v>1114</v>
      </c>
      <c r="B595" s="5">
        <v>594</v>
      </c>
      <c r="C595" s="6" t="s">
        <v>1113</v>
      </c>
      <c r="D595" s="8">
        <v>3</v>
      </c>
      <c r="E595" s="8" t="s">
        <v>1730</v>
      </c>
      <c r="F595" s="8" t="s">
        <v>1728</v>
      </c>
      <c r="G595" s="8" t="s">
        <v>1731</v>
      </c>
    </row>
    <row r="596" spans="1:7" ht="15.75" thickBot="1" x14ac:dyDescent="0.3">
      <c r="A596" s="7" t="s">
        <v>1116</v>
      </c>
      <c r="B596" s="5">
        <v>595</v>
      </c>
      <c r="C596" s="6" t="s">
        <v>1115</v>
      </c>
      <c r="D596" s="8">
        <v>4.5</v>
      </c>
      <c r="E596" s="8" t="s">
        <v>1727</v>
      </c>
      <c r="F596" s="8" t="s">
        <v>1728</v>
      </c>
      <c r="G596" s="8" t="s">
        <v>1729</v>
      </c>
    </row>
    <row r="597" spans="1:7" ht="15.75" thickBot="1" x14ac:dyDescent="0.3">
      <c r="A597" s="7" t="s">
        <v>1118</v>
      </c>
      <c r="B597" s="5">
        <v>596</v>
      </c>
      <c r="C597" s="6" t="s">
        <v>1117</v>
      </c>
      <c r="D597" s="8">
        <v>3.75</v>
      </c>
      <c r="E597" s="8" t="s">
        <v>1730</v>
      </c>
      <c r="F597" s="8" t="s">
        <v>1728</v>
      </c>
      <c r="G597" s="8" t="s">
        <v>1731</v>
      </c>
    </row>
    <row r="598" spans="1:7" ht="15.75" thickBot="1" x14ac:dyDescent="0.3">
      <c r="A598" s="7" t="s">
        <v>1120</v>
      </c>
      <c r="B598" s="5">
        <v>597</v>
      </c>
      <c r="C598" s="6" t="s">
        <v>1119</v>
      </c>
      <c r="D598" s="8">
        <v>3.25</v>
      </c>
      <c r="E598" s="8" t="s">
        <v>1730</v>
      </c>
      <c r="F598" s="8" t="s">
        <v>1728</v>
      </c>
      <c r="G598" s="8" t="s">
        <v>1731</v>
      </c>
    </row>
    <row r="599" spans="1:7" ht="15.75" thickBot="1" x14ac:dyDescent="0.3">
      <c r="A599" s="8" t="s">
        <v>1121</v>
      </c>
      <c r="B599" s="5">
        <v>598</v>
      </c>
      <c r="C599" s="6" t="s">
        <v>8</v>
      </c>
      <c r="D599" s="8">
        <v>3.75</v>
      </c>
      <c r="E599" s="8" t="s">
        <v>1730</v>
      </c>
      <c r="F599" s="8" t="s">
        <v>1728</v>
      </c>
      <c r="G599" s="8" t="s">
        <v>1731</v>
      </c>
    </row>
    <row r="600" spans="1:7" ht="15.75" thickBot="1" x14ac:dyDescent="0.3">
      <c r="A600" s="8" t="s">
        <v>1122</v>
      </c>
      <c r="B600" s="5">
        <v>599</v>
      </c>
      <c r="C600" s="6" t="s">
        <v>14</v>
      </c>
      <c r="D600" s="8">
        <v>2</v>
      </c>
      <c r="E600" s="8" t="s">
        <v>1732</v>
      </c>
      <c r="F600" s="8" t="s">
        <v>1733</v>
      </c>
      <c r="G600" s="8" t="s">
        <v>1734</v>
      </c>
    </row>
    <row r="601" spans="1:7" ht="15.75" thickBot="1" x14ac:dyDescent="0.3">
      <c r="A601" s="8" t="s">
        <v>1123</v>
      </c>
      <c r="B601" s="5">
        <v>600</v>
      </c>
      <c r="C601" s="6" t="s">
        <v>19</v>
      </c>
      <c r="D601" s="8">
        <v>2.75</v>
      </c>
      <c r="E601" s="8" t="s">
        <v>1732</v>
      </c>
      <c r="F601" s="8" t="s">
        <v>1733</v>
      </c>
      <c r="G601" s="8" t="s">
        <v>1734</v>
      </c>
    </row>
    <row r="602" spans="1:7" ht="15.75" thickBot="1" x14ac:dyDescent="0.3">
      <c r="A602" s="8" t="s">
        <v>1124</v>
      </c>
      <c r="B602" s="5">
        <v>601</v>
      </c>
      <c r="C602" s="6" t="s">
        <v>24</v>
      </c>
      <c r="D602" s="8">
        <v>3.5</v>
      </c>
      <c r="E602" s="8" t="s">
        <v>1730</v>
      </c>
      <c r="F602" s="8" t="s">
        <v>1728</v>
      </c>
      <c r="G602" s="8" t="s">
        <v>1731</v>
      </c>
    </row>
    <row r="603" spans="1:7" ht="15.75" thickBot="1" x14ac:dyDescent="0.3">
      <c r="A603" s="8" t="s">
        <v>1125</v>
      </c>
      <c r="B603" s="5">
        <v>602</v>
      </c>
      <c r="C603" s="6" t="s">
        <v>29</v>
      </c>
      <c r="D603" s="8">
        <v>5</v>
      </c>
      <c r="E603" s="8" t="s">
        <v>1724</v>
      </c>
      <c r="F603" s="8" t="s">
        <v>1725</v>
      </c>
      <c r="G603" s="8" t="s">
        <v>1726</v>
      </c>
    </row>
    <row r="604" spans="1:7" ht="15.75" thickBot="1" x14ac:dyDescent="0.3">
      <c r="A604" s="8" t="s">
        <v>1126</v>
      </c>
      <c r="B604" s="5">
        <v>603</v>
      </c>
      <c r="C604" s="6" t="s">
        <v>32</v>
      </c>
      <c r="D604" s="8">
        <v>3.25</v>
      </c>
      <c r="E604" s="8" t="s">
        <v>1730</v>
      </c>
      <c r="F604" s="8" t="s">
        <v>1728</v>
      </c>
      <c r="G604" s="8" t="s">
        <v>1731</v>
      </c>
    </row>
    <row r="605" spans="1:7" ht="15.75" thickBot="1" x14ac:dyDescent="0.3">
      <c r="A605" s="8" t="s">
        <v>1127</v>
      </c>
      <c r="B605" s="5">
        <v>604</v>
      </c>
      <c r="C605" s="6" t="s">
        <v>36</v>
      </c>
      <c r="D605" s="8">
        <v>2.5</v>
      </c>
      <c r="E605" s="8" t="s">
        <v>1732</v>
      </c>
      <c r="F605" s="8" t="s">
        <v>1733</v>
      </c>
      <c r="G605" s="8" t="s">
        <v>1734</v>
      </c>
    </row>
    <row r="606" spans="1:7" ht="15.75" thickBot="1" x14ac:dyDescent="0.3">
      <c r="A606" s="8" t="s">
        <v>1128</v>
      </c>
      <c r="B606" s="5">
        <v>605</v>
      </c>
      <c r="C606" s="6" t="s">
        <v>38</v>
      </c>
      <c r="D606" s="8">
        <v>2.75</v>
      </c>
      <c r="E606" s="8" t="s">
        <v>1732</v>
      </c>
      <c r="F606" s="8" t="s">
        <v>1733</v>
      </c>
      <c r="G606" s="8" t="s">
        <v>1734</v>
      </c>
    </row>
    <row r="607" spans="1:7" ht="15.75" thickBot="1" x14ac:dyDescent="0.3">
      <c r="A607" s="8" t="s">
        <v>1129</v>
      </c>
      <c r="B607" s="5">
        <v>606</v>
      </c>
      <c r="C607" s="6" t="s">
        <v>41</v>
      </c>
      <c r="D607" s="8">
        <v>3.5</v>
      </c>
      <c r="E607" s="8" t="s">
        <v>1730</v>
      </c>
      <c r="F607" s="8" t="s">
        <v>1728</v>
      </c>
      <c r="G607" s="8" t="s">
        <v>1731</v>
      </c>
    </row>
    <row r="608" spans="1:7" ht="15.75" thickBot="1" x14ac:dyDescent="0.3">
      <c r="A608" s="8" t="s">
        <v>1130</v>
      </c>
      <c r="B608" s="5">
        <v>607</v>
      </c>
      <c r="C608" s="6" t="s">
        <v>43</v>
      </c>
      <c r="D608" s="8">
        <v>3.25</v>
      </c>
      <c r="E608" s="8" t="s">
        <v>1730</v>
      </c>
      <c r="F608" s="8" t="s">
        <v>1728</v>
      </c>
      <c r="G608" s="8" t="s">
        <v>1731</v>
      </c>
    </row>
    <row r="609" spans="1:7" ht="15.75" thickBot="1" x14ac:dyDescent="0.3">
      <c r="A609" s="8" t="s">
        <v>1131</v>
      </c>
      <c r="B609" s="5">
        <v>608</v>
      </c>
      <c r="C609" s="6" t="s">
        <v>46</v>
      </c>
      <c r="D609" s="8">
        <v>3</v>
      </c>
      <c r="E609" s="8" t="s">
        <v>1730</v>
      </c>
      <c r="F609" s="8" t="s">
        <v>1728</v>
      </c>
      <c r="G609" s="8" t="s">
        <v>1731</v>
      </c>
    </row>
    <row r="610" spans="1:7" ht="15.75" thickBot="1" x14ac:dyDescent="0.3">
      <c r="A610" s="8" t="s">
        <v>1132</v>
      </c>
      <c r="B610" s="5">
        <v>609</v>
      </c>
      <c r="C610" s="6" t="s">
        <v>48</v>
      </c>
      <c r="D610" s="8">
        <v>3.75</v>
      </c>
      <c r="E610" s="8" t="s">
        <v>1730</v>
      </c>
      <c r="F610" s="8" t="s">
        <v>1728</v>
      </c>
      <c r="G610" s="8" t="s">
        <v>1731</v>
      </c>
    </row>
    <row r="611" spans="1:7" ht="15.75" thickBot="1" x14ac:dyDescent="0.3">
      <c r="A611" s="8" t="s">
        <v>1133</v>
      </c>
      <c r="B611" s="5">
        <v>610</v>
      </c>
      <c r="C611" s="6" t="s">
        <v>50</v>
      </c>
      <c r="D611" s="8">
        <v>4.25</v>
      </c>
      <c r="E611" s="8" t="s">
        <v>1727</v>
      </c>
      <c r="F611" s="8" t="s">
        <v>1728</v>
      </c>
      <c r="G611" s="8" t="s">
        <v>1729</v>
      </c>
    </row>
    <row r="612" spans="1:7" ht="15.75" thickBot="1" x14ac:dyDescent="0.3">
      <c r="A612" s="8" t="s">
        <v>1134</v>
      </c>
      <c r="B612" s="5">
        <v>611</v>
      </c>
      <c r="C612" s="6" t="s">
        <v>53</v>
      </c>
      <c r="D612" s="8">
        <v>3.25</v>
      </c>
      <c r="E612" s="8" t="s">
        <v>1730</v>
      </c>
      <c r="F612" s="8" t="s">
        <v>1728</v>
      </c>
      <c r="G612" s="8" t="s">
        <v>1731</v>
      </c>
    </row>
    <row r="613" spans="1:7" ht="15.75" thickBot="1" x14ac:dyDescent="0.3">
      <c r="A613" s="8" t="s">
        <v>1135</v>
      </c>
      <c r="B613" s="5">
        <v>612</v>
      </c>
      <c r="C613" s="6" t="s">
        <v>57</v>
      </c>
      <c r="D613" s="8">
        <v>3</v>
      </c>
      <c r="E613" s="8" t="s">
        <v>1730</v>
      </c>
      <c r="F613" s="8" t="s">
        <v>1728</v>
      </c>
      <c r="G613" s="8" t="s">
        <v>1731</v>
      </c>
    </row>
    <row r="614" spans="1:7" ht="15.75" thickBot="1" x14ac:dyDescent="0.3">
      <c r="A614" s="8" t="s">
        <v>1136</v>
      </c>
      <c r="B614" s="5">
        <v>613</v>
      </c>
      <c r="C614" s="6" t="s">
        <v>60</v>
      </c>
      <c r="D614" s="8">
        <v>2.25</v>
      </c>
      <c r="E614" s="8" t="s">
        <v>1732</v>
      </c>
      <c r="F614" s="8" t="s">
        <v>1733</v>
      </c>
      <c r="G614" s="8" t="s">
        <v>1734</v>
      </c>
    </row>
    <row r="615" spans="1:7" ht="15.75" thickBot="1" x14ac:dyDescent="0.3">
      <c r="A615" s="8" t="s">
        <v>1137</v>
      </c>
      <c r="B615" s="5">
        <v>614</v>
      </c>
      <c r="C615" s="6" t="s">
        <v>64</v>
      </c>
      <c r="D615" s="8">
        <v>1</v>
      </c>
      <c r="E615" s="8" t="s">
        <v>1732</v>
      </c>
      <c r="F615" s="8" t="s">
        <v>1733</v>
      </c>
      <c r="G615" s="8" t="s">
        <v>1735</v>
      </c>
    </row>
    <row r="616" spans="1:7" ht="15.75" thickBot="1" x14ac:dyDescent="0.3">
      <c r="A616" s="8" t="s">
        <v>1138</v>
      </c>
      <c r="B616" s="5">
        <v>615</v>
      </c>
      <c r="C616" s="6" t="s">
        <v>67</v>
      </c>
      <c r="D616" s="8">
        <v>3</v>
      </c>
      <c r="E616" s="8" t="s">
        <v>1730</v>
      </c>
      <c r="F616" s="8" t="s">
        <v>1728</v>
      </c>
      <c r="G616" s="8" t="s">
        <v>1731</v>
      </c>
    </row>
    <row r="617" spans="1:7" ht="15.75" thickBot="1" x14ac:dyDescent="0.3">
      <c r="A617" s="8" t="s">
        <v>1139</v>
      </c>
      <c r="B617" s="5">
        <v>616</v>
      </c>
      <c r="C617" s="6" t="s">
        <v>69</v>
      </c>
      <c r="D617" s="8">
        <v>3.25</v>
      </c>
      <c r="E617" s="8" t="s">
        <v>1730</v>
      </c>
      <c r="F617" s="8" t="s">
        <v>1728</v>
      </c>
      <c r="G617" s="8" t="s">
        <v>1731</v>
      </c>
    </row>
    <row r="618" spans="1:7" ht="15.75" thickBot="1" x14ac:dyDescent="0.3">
      <c r="A618" s="8" t="s">
        <v>1140</v>
      </c>
      <c r="B618" s="5">
        <v>617</v>
      </c>
      <c r="C618" s="6" t="s">
        <v>71</v>
      </c>
      <c r="D618" s="8">
        <v>3</v>
      </c>
      <c r="E618" s="8" t="s">
        <v>1730</v>
      </c>
      <c r="F618" s="8" t="s">
        <v>1728</v>
      </c>
      <c r="G618" s="8" t="s">
        <v>1731</v>
      </c>
    </row>
    <row r="619" spans="1:7" ht="15.75" thickBot="1" x14ac:dyDescent="0.3">
      <c r="A619" s="8" t="s">
        <v>1141</v>
      </c>
      <c r="B619" s="5">
        <v>618</v>
      </c>
      <c r="C619" s="6" t="s">
        <v>73</v>
      </c>
      <c r="D619" s="8">
        <v>4</v>
      </c>
      <c r="E619" s="8" t="s">
        <v>1727</v>
      </c>
      <c r="F619" s="8" t="s">
        <v>1728</v>
      </c>
      <c r="G619" s="8" t="s">
        <v>1729</v>
      </c>
    </row>
    <row r="620" spans="1:7" ht="15.75" thickBot="1" x14ac:dyDescent="0.3">
      <c r="A620" s="8" t="s">
        <v>1142</v>
      </c>
      <c r="B620" s="5">
        <v>619</v>
      </c>
      <c r="C620" s="6" t="s">
        <v>75</v>
      </c>
      <c r="D620" s="8">
        <v>1.75</v>
      </c>
      <c r="E620" s="8" t="s">
        <v>1732</v>
      </c>
      <c r="F620" s="8" t="s">
        <v>1733</v>
      </c>
      <c r="G620" s="8" t="s">
        <v>1734</v>
      </c>
    </row>
    <row r="621" spans="1:7" ht="15.75" thickBot="1" x14ac:dyDescent="0.3">
      <c r="A621" s="8" t="s">
        <v>1143</v>
      </c>
      <c r="B621" s="5">
        <v>620</v>
      </c>
      <c r="C621" s="6" t="s">
        <v>77</v>
      </c>
      <c r="D621" s="8">
        <v>4</v>
      </c>
      <c r="E621" s="8" t="s">
        <v>1727</v>
      </c>
      <c r="F621" s="8" t="s">
        <v>1728</v>
      </c>
      <c r="G621" s="8" t="s">
        <v>1729</v>
      </c>
    </row>
    <row r="622" spans="1:7" ht="15.75" thickBot="1" x14ac:dyDescent="0.3">
      <c r="A622" s="8" t="s">
        <v>1144</v>
      </c>
      <c r="B622" s="5">
        <v>621</v>
      </c>
      <c r="C622" s="6" t="s">
        <v>81</v>
      </c>
      <c r="D622" s="8">
        <v>2.5</v>
      </c>
      <c r="E622" s="8" t="s">
        <v>1732</v>
      </c>
      <c r="F622" s="8" t="s">
        <v>1733</v>
      </c>
      <c r="G622" s="8" t="s">
        <v>1734</v>
      </c>
    </row>
    <row r="623" spans="1:7" ht="15.75" thickBot="1" x14ac:dyDescent="0.3">
      <c r="A623" s="8" t="s">
        <v>1145</v>
      </c>
      <c r="B623" s="5">
        <v>622</v>
      </c>
      <c r="C623" s="6" t="s">
        <v>83</v>
      </c>
      <c r="D623" s="8">
        <v>2.75</v>
      </c>
      <c r="E623" s="8" t="s">
        <v>1732</v>
      </c>
      <c r="F623" s="8" t="s">
        <v>1733</v>
      </c>
      <c r="G623" s="8" t="s">
        <v>1734</v>
      </c>
    </row>
    <row r="624" spans="1:7" ht="15.75" thickBot="1" x14ac:dyDescent="0.3">
      <c r="A624" s="8" t="s">
        <v>1146</v>
      </c>
      <c r="B624" s="5">
        <v>623</v>
      </c>
      <c r="C624" s="6" t="s">
        <v>85</v>
      </c>
      <c r="D624" s="8">
        <v>3</v>
      </c>
      <c r="E624" s="8" t="s">
        <v>1730</v>
      </c>
      <c r="F624" s="8" t="s">
        <v>1728</v>
      </c>
      <c r="G624" s="8" t="s">
        <v>1731</v>
      </c>
    </row>
    <row r="625" spans="1:7" ht="15.75" thickBot="1" x14ac:dyDescent="0.3">
      <c r="A625" s="8" t="s">
        <v>1147</v>
      </c>
      <c r="B625" s="5">
        <v>624</v>
      </c>
      <c r="C625" s="6" t="s">
        <v>87</v>
      </c>
      <c r="D625" s="8">
        <v>3</v>
      </c>
      <c r="E625" s="8" t="s">
        <v>1730</v>
      </c>
      <c r="F625" s="8" t="s">
        <v>1728</v>
      </c>
      <c r="G625" s="8" t="s">
        <v>1731</v>
      </c>
    </row>
    <row r="626" spans="1:7" ht="15.75" thickBot="1" x14ac:dyDescent="0.3">
      <c r="A626" s="8" t="s">
        <v>1148</v>
      </c>
      <c r="B626" s="5">
        <v>625</v>
      </c>
      <c r="C626" s="6" t="s">
        <v>89</v>
      </c>
      <c r="D626" s="8">
        <v>3.25</v>
      </c>
      <c r="E626" s="8" t="s">
        <v>1730</v>
      </c>
      <c r="F626" s="8" t="s">
        <v>1728</v>
      </c>
      <c r="G626" s="8" t="s">
        <v>1731</v>
      </c>
    </row>
    <row r="627" spans="1:7" ht="15.75" thickBot="1" x14ac:dyDescent="0.3">
      <c r="A627" s="8" t="s">
        <v>1149</v>
      </c>
      <c r="B627" s="5">
        <v>626</v>
      </c>
      <c r="C627" s="6" t="s">
        <v>92</v>
      </c>
      <c r="D627" s="8">
        <v>4.25</v>
      </c>
      <c r="E627" s="8" t="s">
        <v>1727</v>
      </c>
      <c r="F627" s="8" t="s">
        <v>1728</v>
      </c>
      <c r="G627" s="8" t="s">
        <v>1729</v>
      </c>
    </row>
    <row r="628" spans="1:7" ht="15.75" thickBot="1" x14ac:dyDescent="0.3">
      <c r="A628" s="8" t="s">
        <v>1150</v>
      </c>
      <c r="B628" s="5">
        <v>627</v>
      </c>
      <c r="C628" s="6" t="s">
        <v>94</v>
      </c>
      <c r="D628" s="8">
        <v>2.5</v>
      </c>
      <c r="E628" s="8" t="s">
        <v>1732</v>
      </c>
      <c r="F628" s="8" t="s">
        <v>1733</v>
      </c>
      <c r="G628" s="8" t="s">
        <v>1734</v>
      </c>
    </row>
    <row r="629" spans="1:7" ht="15.75" thickBot="1" x14ac:dyDescent="0.3">
      <c r="A629" s="8" t="s">
        <v>1151</v>
      </c>
      <c r="B629" s="5">
        <v>628</v>
      </c>
      <c r="C629" s="6" t="s">
        <v>99</v>
      </c>
      <c r="D629" s="8">
        <v>3.75</v>
      </c>
      <c r="E629" s="8" t="s">
        <v>1730</v>
      </c>
      <c r="F629" s="8" t="s">
        <v>1728</v>
      </c>
      <c r="G629" s="8" t="s">
        <v>1731</v>
      </c>
    </row>
    <row r="630" spans="1:7" ht="15.75" thickBot="1" x14ac:dyDescent="0.3">
      <c r="A630" s="8" t="s">
        <v>1152</v>
      </c>
      <c r="B630" s="5">
        <v>629</v>
      </c>
      <c r="C630" s="6" t="s">
        <v>101</v>
      </c>
      <c r="D630" s="8">
        <v>5</v>
      </c>
      <c r="E630" s="8" t="s">
        <v>1724</v>
      </c>
      <c r="F630" s="8" t="s">
        <v>1725</v>
      </c>
      <c r="G630" s="8" t="s">
        <v>1726</v>
      </c>
    </row>
    <row r="631" spans="1:7" ht="15.75" thickBot="1" x14ac:dyDescent="0.3">
      <c r="A631" s="8" t="s">
        <v>1153</v>
      </c>
      <c r="B631" s="5">
        <v>630</v>
      </c>
      <c r="C631" s="6" t="s">
        <v>103</v>
      </c>
      <c r="D631" s="8">
        <v>2.5</v>
      </c>
      <c r="E631" s="8" t="s">
        <v>1732</v>
      </c>
      <c r="F631" s="8" t="s">
        <v>1733</v>
      </c>
      <c r="G631" s="8" t="s">
        <v>1734</v>
      </c>
    </row>
    <row r="632" spans="1:7" ht="15.75" thickBot="1" x14ac:dyDescent="0.3">
      <c r="A632" s="8" t="s">
        <v>1154</v>
      </c>
      <c r="B632" s="5">
        <v>631</v>
      </c>
      <c r="C632" s="6" t="s">
        <v>106</v>
      </c>
      <c r="D632" s="8">
        <v>3.25</v>
      </c>
      <c r="E632" s="8" t="s">
        <v>1730</v>
      </c>
      <c r="F632" s="8" t="s">
        <v>1728</v>
      </c>
      <c r="G632" s="8" t="s">
        <v>1731</v>
      </c>
    </row>
    <row r="633" spans="1:7" ht="15.75" thickBot="1" x14ac:dyDescent="0.3">
      <c r="A633" s="8" t="s">
        <v>1155</v>
      </c>
      <c r="B633" s="5">
        <v>632</v>
      </c>
      <c r="C633" s="6" t="s">
        <v>64</v>
      </c>
      <c r="D633" s="8">
        <v>2.75</v>
      </c>
      <c r="E633" s="8" t="s">
        <v>1732</v>
      </c>
      <c r="F633" s="8" t="s">
        <v>1733</v>
      </c>
      <c r="G633" s="8" t="s">
        <v>1734</v>
      </c>
    </row>
    <row r="634" spans="1:7" ht="15.75" thickBot="1" x14ac:dyDescent="0.3">
      <c r="A634" s="8" t="s">
        <v>1156</v>
      </c>
      <c r="B634" s="5">
        <v>633</v>
      </c>
      <c r="C634" s="6" t="s">
        <v>110</v>
      </c>
      <c r="D634" s="8">
        <v>3.25</v>
      </c>
      <c r="E634" s="8" t="s">
        <v>1730</v>
      </c>
      <c r="F634" s="8" t="s">
        <v>1728</v>
      </c>
      <c r="G634" s="8" t="s">
        <v>1731</v>
      </c>
    </row>
    <row r="635" spans="1:7" ht="15.75" thickBot="1" x14ac:dyDescent="0.3">
      <c r="A635" s="8" t="s">
        <v>1157</v>
      </c>
      <c r="B635" s="5">
        <v>634</v>
      </c>
      <c r="C635" s="6" t="s">
        <v>112</v>
      </c>
      <c r="D635" s="8">
        <v>2.5</v>
      </c>
      <c r="E635" s="8" t="s">
        <v>1732</v>
      </c>
      <c r="F635" s="8" t="s">
        <v>1733</v>
      </c>
      <c r="G635" s="8" t="s">
        <v>1734</v>
      </c>
    </row>
    <row r="636" spans="1:7" ht="15.75" thickBot="1" x14ac:dyDescent="0.3">
      <c r="A636" s="8" t="s">
        <v>1158</v>
      </c>
      <c r="B636" s="5">
        <v>635</v>
      </c>
      <c r="C636" s="6" t="s">
        <v>114</v>
      </c>
      <c r="D636" s="8">
        <v>1.75</v>
      </c>
      <c r="E636" s="8" t="s">
        <v>1732</v>
      </c>
      <c r="F636" s="8" t="s">
        <v>1733</v>
      </c>
      <c r="G636" s="8" t="s">
        <v>1734</v>
      </c>
    </row>
    <row r="637" spans="1:7" ht="15.75" thickBot="1" x14ac:dyDescent="0.3">
      <c r="A637" s="8" t="s">
        <v>1159</v>
      </c>
      <c r="B637" s="5">
        <v>636</v>
      </c>
      <c r="C637" s="6" t="s">
        <v>116</v>
      </c>
      <c r="D637" s="8">
        <v>3.25</v>
      </c>
      <c r="E637" s="8" t="s">
        <v>1730</v>
      </c>
      <c r="F637" s="8" t="s">
        <v>1728</v>
      </c>
      <c r="G637" s="8" t="s">
        <v>1731</v>
      </c>
    </row>
    <row r="638" spans="1:7" ht="15.75" thickBot="1" x14ac:dyDescent="0.3">
      <c r="A638" s="8" t="s">
        <v>1160</v>
      </c>
      <c r="B638" s="5">
        <v>637</v>
      </c>
      <c r="C638" s="6" t="s">
        <v>119</v>
      </c>
      <c r="D638" s="8">
        <v>2.75</v>
      </c>
      <c r="E638" s="8" t="s">
        <v>1732</v>
      </c>
      <c r="F638" s="8" t="s">
        <v>1733</v>
      </c>
      <c r="G638" s="8" t="s">
        <v>1734</v>
      </c>
    </row>
    <row r="639" spans="1:7" ht="15.75" thickBot="1" x14ac:dyDescent="0.3">
      <c r="A639" s="8" t="s">
        <v>1161</v>
      </c>
      <c r="B639" s="5">
        <v>638</v>
      </c>
      <c r="C639" s="6" t="s">
        <v>122</v>
      </c>
      <c r="D639" s="8">
        <v>1.75</v>
      </c>
      <c r="E639" s="8" t="s">
        <v>1732</v>
      </c>
      <c r="F639" s="8" t="s">
        <v>1733</v>
      </c>
      <c r="G639" s="8" t="s">
        <v>1734</v>
      </c>
    </row>
    <row r="640" spans="1:7" ht="15.75" thickBot="1" x14ac:dyDescent="0.3">
      <c r="A640" s="8" t="s">
        <v>1162</v>
      </c>
      <c r="B640" s="5">
        <v>639</v>
      </c>
      <c r="C640" s="6" t="s">
        <v>124</v>
      </c>
      <c r="D640" s="8">
        <v>3.25</v>
      </c>
      <c r="E640" s="8" t="s">
        <v>1730</v>
      </c>
      <c r="F640" s="8" t="s">
        <v>1728</v>
      </c>
      <c r="G640" s="8" t="s">
        <v>1731</v>
      </c>
    </row>
    <row r="641" spans="1:7" ht="15.75" thickBot="1" x14ac:dyDescent="0.3">
      <c r="A641" s="8" t="s">
        <v>1163</v>
      </c>
      <c r="B641" s="5">
        <v>640</v>
      </c>
      <c r="C641" s="6" t="s">
        <v>127</v>
      </c>
      <c r="D641" s="8">
        <v>3</v>
      </c>
      <c r="E641" s="8" t="s">
        <v>1730</v>
      </c>
      <c r="F641" s="8" t="s">
        <v>1728</v>
      </c>
      <c r="G641" s="8" t="s">
        <v>1731</v>
      </c>
    </row>
    <row r="642" spans="1:7" ht="15.75" thickBot="1" x14ac:dyDescent="0.3">
      <c r="A642" s="8" t="s">
        <v>1164</v>
      </c>
      <c r="B642" s="5">
        <v>641</v>
      </c>
      <c r="C642" s="6" t="s">
        <v>129</v>
      </c>
      <c r="D642" s="8">
        <v>2.25</v>
      </c>
      <c r="E642" s="8" t="s">
        <v>1732</v>
      </c>
      <c r="F642" s="8" t="s">
        <v>1733</v>
      </c>
      <c r="G642" s="8" t="s">
        <v>1734</v>
      </c>
    </row>
    <row r="643" spans="1:7" ht="15.75" thickBot="1" x14ac:dyDescent="0.3">
      <c r="A643" s="8" t="s">
        <v>1165</v>
      </c>
      <c r="B643" s="5">
        <v>642</v>
      </c>
      <c r="C643" s="6" t="s">
        <v>133</v>
      </c>
      <c r="D643" s="8">
        <v>2.75</v>
      </c>
      <c r="E643" s="8" t="s">
        <v>1732</v>
      </c>
      <c r="F643" s="8" t="s">
        <v>1733</v>
      </c>
      <c r="G643" s="8" t="s">
        <v>1734</v>
      </c>
    </row>
    <row r="644" spans="1:7" ht="15.75" thickBot="1" x14ac:dyDescent="0.3">
      <c r="A644" s="8" t="s">
        <v>1166</v>
      </c>
      <c r="B644" s="5">
        <v>643</v>
      </c>
      <c r="C644" s="6" t="s">
        <v>135</v>
      </c>
      <c r="D644" s="8">
        <v>3.75</v>
      </c>
      <c r="E644" s="8" t="s">
        <v>1730</v>
      </c>
      <c r="F644" s="8" t="s">
        <v>1728</v>
      </c>
      <c r="G644" s="8" t="s">
        <v>1731</v>
      </c>
    </row>
    <row r="645" spans="1:7" ht="15.75" thickBot="1" x14ac:dyDescent="0.3">
      <c r="A645" s="8" t="s">
        <v>1167</v>
      </c>
      <c r="B645" s="5">
        <v>644</v>
      </c>
      <c r="C645" s="6" t="s">
        <v>137</v>
      </c>
      <c r="D645" s="8">
        <v>3.5</v>
      </c>
      <c r="E645" s="8" t="s">
        <v>1730</v>
      </c>
      <c r="F645" s="8" t="s">
        <v>1728</v>
      </c>
      <c r="G645" s="8" t="s">
        <v>1731</v>
      </c>
    </row>
    <row r="646" spans="1:7" ht="15.75" thickBot="1" x14ac:dyDescent="0.3">
      <c r="A646" s="8" t="s">
        <v>1168</v>
      </c>
      <c r="B646" s="5">
        <v>645</v>
      </c>
      <c r="C646" s="6" t="s">
        <v>139</v>
      </c>
      <c r="D646" s="8">
        <v>3</v>
      </c>
      <c r="E646" s="8" t="s">
        <v>1730</v>
      </c>
      <c r="F646" s="8" t="s">
        <v>1728</v>
      </c>
      <c r="G646" s="8" t="s">
        <v>1731</v>
      </c>
    </row>
    <row r="647" spans="1:7" ht="15.75" thickBot="1" x14ac:dyDescent="0.3">
      <c r="A647" s="8" t="s">
        <v>1169</v>
      </c>
      <c r="B647" s="5">
        <v>646</v>
      </c>
      <c r="C647" s="6" t="s">
        <v>141</v>
      </c>
      <c r="D647" s="8">
        <v>3</v>
      </c>
      <c r="E647" s="8" t="s">
        <v>1730</v>
      </c>
      <c r="F647" s="8" t="s">
        <v>1728</v>
      </c>
      <c r="G647" s="8" t="s">
        <v>1731</v>
      </c>
    </row>
    <row r="648" spans="1:7" ht="15.75" thickBot="1" x14ac:dyDescent="0.3">
      <c r="A648" s="8" t="s">
        <v>1170</v>
      </c>
      <c r="B648" s="5">
        <v>647</v>
      </c>
      <c r="C648" s="6" t="s">
        <v>143</v>
      </c>
      <c r="D648" s="8">
        <v>3</v>
      </c>
      <c r="E648" s="8" t="s">
        <v>1730</v>
      </c>
      <c r="F648" s="8" t="s">
        <v>1728</v>
      </c>
      <c r="G648" s="8" t="s">
        <v>1731</v>
      </c>
    </row>
    <row r="649" spans="1:7" ht="15.75" thickBot="1" x14ac:dyDescent="0.3">
      <c r="A649" s="8" t="s">
        <v>1171</v>
      </c>
      <c r="B649" s="5">
        <v>648</v>
      </c>
      <c r="C649" s="6" t="s">
        <v>145</v>
      </c>
      <c r="D649" s="8">
        <v>2.25</v>
      </c>
      <c r="E649" s="8" t="s">
        <v>1732</v>
      </c>
      <c r="F649" s="8" t="s">
        <v>1733</v>
      </c>
      <c r="G649" s="8" t="s">
        <v>1734</v>
      </c>
    </row>
    <row r="650" spans="1:7" ht="15.75" thickBot="1" x14ac:dyDescent="0.3">
      <c r="A650" s="8" t="s">
        <v>1172</v>
      </c>
      <c r="B650" s="5">
        <v>649</v>
      </c>
      <c r="C650" s="6" t="s">
        <v>147</v>
      </c>
      <c r="D650" s="8">
        <v>3.25</v>
      </c>
      <c r="E650" s="8" t="s">
        <v>1730</v>
      </c>
      <c r="F650" s="8" t="s">
        <v>1728</v>
      </c>
      <c r="G650" s="8" t="s">
        <v>1731</v>
      </c>
    </row>
    <row r="651" spans="1:7" ht="15.75" thickBot="1" x14ac:dyDescent="0.3">
      <c r="A651" s="8" t="s">
        <v>1173</v>
      </c>
      <c r="B651" s="5">
        <v>650</v>
      </c>
      <c r="C651" s="6" t="s">
        <v>149</v>
      </c>
      <c r="D651" s="8">
        <v>2.25</v>
      </c>
      <c r="E651" s="8" t="s">
        <v>1732</v>
      </c>
      <c r="F651" s="8" t="s">
        <v>1733</v>
      </c>
      <c r="G651" s="8" t="s">
        <v>1734</v>
      </c>
    </row>
    <row r="652" spans="1:7" ht="15.75" thickBot="1" x14ac:dyDescent="0.3">
      <c r="A652" s="8" t="s">
        <v>1174</v>
      </c>
      <c r="B652" s="5">
        <v>651</v>
      </c>
      <c r="C652" s="6" t="s">
        <v>151</v>
      </c>
      <c r="D652" s="8">
        <v>2.25</v>
      </c>
      <c r="E652" s="8" t="s">
        <v>1732</v>
      </c>
      <c r="F652" s="8" t="s">
        <v>1733</v>
      </c>
      <c r="G652" s="8" t="s">
        <v>1734</v>
      </c>
    </row>
    <row r="653" spans="1:7" ht="15.75" thickBot="1" x14ac:dyDescent="0.3">
      <c r="A653" s="8" t="s">
        <v>1175</v>
      </c>
      <c r="B653" s="5">
        <v>652</v>
      </c>
      <c r="C653" s="6" t="s">
        <v>153</v>
      </c>
      <c r="D653" s="8">
        <v>3.75</v>
      </c>
      <c r="E653" s="8" t="s">
        <v>1730</v>
      </c>
      <c r="F653" s="8" t="s">
        <v>1728</v>
      </c>
      <c r="G653" s="8" t="s">
        <v>1731</v>
      </c>
    </row>
    <row r="654" spans="1:7" ht="15.75" thickBot="1" x14ac:dyDescent="0.3">
      <c r="A654" s="8" t="s">
        <v>1176</v>
      </c>
      <c r="B654" s="5">
        <v>653</v>
      </c>
      <c r="C654" s="6" t="s">
        <v>155</v>
      </c>
      <c r="D654" s="8">
        <v>3.5</v>
      </c>
      <c r="E654" s="8" t="s">
        <v>1730</v>
      </c>
      <c r="F654" s="8" t="s">
        <v>1728</v>
      </c>
      <c r="G654" s="8" t="s">
        <v>1731</v>
      </c>
    </row>
    <row r="655" spans="1:7" ht="15.75" thickBot="1" x14ac:dyDescent="0.3">
      <c r="A655" s="8" t="s">
        <v>1177</v>
      </c>
      <c r="B655" s="5">
        <v>654</v>
      </c>
      <c r="C655" s="6" t="s">
        <v>157</v>
      </c>
      <c r="D655" s="8">
        <v>3</v>
      </c>
      <c r="E655" s="8" t="s">
        <v>1730</v>
      </c>
      <c r="F655" s="8" t="s">
        <v>1728</v>
      </c>
      <c r="G655" s="8" t="s">
        <v>1731</v>
      </c>
    </row>
    <row r="656" spans="1:7" ht="15.75" thickBot="1" x14ac:dyDescent="0.3">
      <c r="A656" s="8" t="s">
        <v>1178</v>
      </c>
      <c r="B656" s="5">
        <v>655</v>
      </c>
      <c r="C656" s="6" t="s">
        <v>159</v>
      </c>
      <c r="D656" s="8">
        <v>2.5</v>
      </c>
      <c r="E656" s="8" t="s">
        <v>1732</v>
      </c>
      <c r="F656" s="8" t="s">
        <v>1733</v>
      </c>
      <c r="G656" s="8" t="s">
        <v>1734</v>
      </c>
    </row>
    <row r="657" spans="1:7" ht="15.75" thickBot="1" x14ac:dyDescent="0.3">
      <c r="A657" s="8" t="s">
        <v>1179</v>
      </c>
      <c r="B657" s="5">
        <v>656</v>
      </c>
      <c r="C657" s="6" t="s">
        <v>162</v>
      </c>
      <c r="D657" s="8">
        <v>2.5</v>
      </c>
      <c r="E657" s="8" t="s">
        <v>1732</v>
      </c>
      <c r="F657" s="8" t="s">
        <v>1733</v>
      </c>
      <c r="G657" s="8" t="s">
        <v>1734</v>
      </c>
    </row>
    <row r="658" spans="1:7" ht="15.75" thickBot="1" x14ac:dyDescent="0.3">
      <c r="A658" s="8" t="s">
        <v>1180</v>
      </c>
      <c r="B658" s="5">
        <v>657</v>
      </c>
      <c r="C658" s="6" t="s">
        <v>164</v>
      </c>
      <c r="D658" s="8">
        <v>4.5</v>
      </c>
      <c r="E658" s="8" t="s">
        <v>1727</v>
      </c>
      <c r="F658" s="8" t="s">
        <v>1728</v>
      </c>
      <c r="G658" s="8" t="s">
        <v>1729</v>
      </c>
    </row>
    <row r="659" spans="1:7" ht="15.75" thickBot="1" x14ac:dyDescent="0.3">
      <c r="A659" s="8" t="s">
        <v>1181</v>
      </c>
      <c r="B659" s="5">
        <v>658</v>
      </c>
      <c r="C659" s="6" t="s">
        <v>166</v>
      </c>
      <c r="D659" s="8">
        <v>4.25</v>
      </c>
      <c r="E659" s="8" t="s">
        <v>1727</v>
      </c>
      <c r="F659" s="8" t="s">
        <v>1728</v>
      </c>
      <c r="G659" s="8" t="s">
        <v>1729</v>
      </c>
    </row>
    <row r="660" spans="1:7" ht="15.75" thickBot="1" x14ac:dyDescent="0.3">
      <c r="A660" s="8" t="s">
        <v>1182</v>
      </c>
      <c r="B660" s="5">
        <v>659</v>
      </c>
      <c r="C660" s="6" t="s">
        <v>168</v>
      </c>
      <c r="D660" s="8">
        <v>3.25</v>
      </c>
      <c r="E660" s="8" t="s">
        <v>1730</v>
      </c>
      <c r="F660" s="8" t="s">
        <v>1728</v>
      </c>
      <c r="G660" s="8" t="s">
        <v>1731</v>
      </c>
    </row>
    <row r="661" spans="1:7" ht="15.75" thickBot="1" x14ac:dyDescent="0.3">
      <c r="A661" s="8" t="s">
        <v>1183</v>
      </c>
      <c r="B661" s="5">
        <v>660</v>
      </c>
      <c r="C661" s="6" t="s">
        <v>170</v>
      </c>
      <c r="D661" s="8">
        <v>2.25</v>
      </c>
      <c r="E661" s="8" t="s">
        <v>1732</v>
      </c>
      <c r="F661" s="8" t="s">
        <v>1733</v>
      </c>
      <c r="G661" s="8" t="s">
        <v>1734</v>
      </c>
    </row>
    <row r="662" spans="1:7" ht="15.75" thickBot="1" x14ac:dyDescent="0.3">
      <c r="A662" s="8" t="s">
        <v>1184</v>
      </c>
      <c r="B662" s="5">
        <v>661</v>
      </c>
      <c r="C662" s="6" t="s">
        <v>172</v>
      </c>
      <c r="D662" s="8">
        <v>3</v>
      </c>
      <c r="E662" s="8" t="s">
        <v>1730</v>
      </c>
      <c r="F662" s="8" t="s">
        <v>1728</v>
      </c>
      <c r="G662" s="8" t="s">
        <v>1731</v>
      </c>
    </row>
    <row r="663" spans="1:7" ht="15.75" thickBot="1" x14ac:dyDescent="0.3">
      <c r="A663" s="8" t="s">
        <v>1185</v>
      </c>
      <c r="B663" s="5">
        <v>662</v>
      </c>
      <c r="C663" s="6" t="s">
        <v>174</v>
      </c>
      <c r="D663" s="8">
        <v>2.5</v>
      </c>
      <c r="E663" s="8" t="s">
        <v>1732</v>
      </c>
      <c r="F663" s="8" t="s">
        <v>1733</v>
      </c>
      <c r="G663" s="8" t="s">
        <v>1734</v>
      </c>
    </row>
    <row r="664" spans="1:7" ht="15.75" thickBot="1" x14ac:dyDescent="0.3">
      <c r="A664" s="8" t="s">
        <v>1186</v>
      </c>
      <c r="B664" s="5">
        <v>663</v>
      </c>
      <c r="C664" s="6" t="s">
        <v>176</v>
      </c>
      <c r="D664" s="8">
        <v>2.25</v>
      </c>
      <c r="E664" s="8" t="s">
        <v>1732</v>
      </c>
      <c r="F664" s="8" t="s">
        <v>1733</v>
      </c>
      <c r="G664" s="8" t="s">
        <v>1734</v>
      </c>
    </row>
    <row r="665" spans="1:7" ht="15.75" thickBot="1" x14ac:dyDescent="0.3">
      <c r="A665" s="8" t="s">
        <v>1187</v>
      </c>
      <c r="B665" s="5">
        <v>664</v>
      </c>
      <c r="C665" s="6" t="s">
        <v>178</v>
      </c>
      <c r="D665" s="8">
        <v>3</v>
      </c>
      <c r="E665" s="8" t="s">
        <v>1730</v>
      </c>
      <c r="F665" s="8" t="s">
        <v>1728</v>
      </c>
      <c r="G665" s="8" t="s">
        <v>1731</v>
      </c>
    </row>
    <row r="666" spans="1:7" ht="15.75" thickBot="1" x14ac:dyDescent="0.3">
      <c r="A666" s="8" t="s">
        <v>1188</v>
      </c>
      <c r="B666" s="5">
        <v>665</v>
      </c>
      <c r="C666" s="6" t="s">
        <v>180</v>
      </c>
      <c r="D666" s="8">
        <v>4.25</v>
      </c>
      <c r="E666" s="8" t="s">
        <v>1727</v>
      </c>
      <c r="F666" s="8" t="s">
        <v>1728</v>
      </c>
      <c r="G666" s="8" t="s">
        <v>1729</v>
      </c>
    </row>
    <row r="667" spans="1:7" ht="15.75" thickBot="1" x14ac:dyDescent="0.3">
      <c r="A667" s="8" t="s">
        <v>1189</v>
      </c>
      <c r="B667" s="5">
        <v>666</v>
      </c>
      <c r="C667" s="6" t="s">
        <v>182</v>
      </c>
      <c r="D667" s="8">
        <v>4</v>
      </c>
      <c r="E667" s="8" t="s">
        <v>1727</v>
      </c>
      <c r="F667" s="8" t="s">
        <v>1728</v>
      </c>
      <c r="G667" s="8" t="s">
        <v>1729</v>
      </c>
    </row>
    <row r="668" spans="1:7" ht="15.75" thickBot="1" x14ac:dyDescent="0.3">
      <c r="A668" s="8" t="s">
        <v>1190</v>
      </c>
      <c r="B668" s="5">
        <v>667</v>
      </c>
      <c r="C668" s="6" t="s">
        <v>184</v>
      </c>
      <c r="D668" s="8">
        <v>3</v>
      </c>
      <c r="E668" s="8" t="s">
        <v>1730</v>
      </c>
      <c r="F668" s="8" t="s">
        <v>1728</v>
      </c>
      <c r="G668" s="8" t="s">
        <v>1731</v>
      </c>
    </row>
    <row r="669" spans="1:7" ht="15.75" thickBot="1" x14ac:dyDescent="0.3">
      <c r="A669" s="8" t="s">
        <v>1191</v>
      </c>
      <c r="B669" s="5">
        <v>668</v>
      </c>
      <c r="C669" s="6" t="s">
        <v>186</v>
      </c>
      <c r="D669" s="8">
        <v>3</v>
      </c>
      <c r="E669" s="8" t="s">
        <v>1730</v>
      </c>
      <c r="F669" s="8" t="s">
        <v>1728</v>
      </c>
      <c r="G669" s="8" t="s">
        <v>1731</v>
      </c>
    </row>
    <row r="670" spans="1:7" ht="15.75" thickBot="1" x14ac:dyDescent="0.3">
      <c r="A670" s="8" t="s">
        <v>1192</v>
      </c>
      <c r="B670" s="5">
        <v>669</v>
      </c>
      <c r="C670" s="6" t="s">
        <v>188</v>
      </c>
      <c r="D670" s="8">
        <v>5</v>
      </c>
      <c r="E670" s="8" t="s">
        <v>1724</v>
      </c>
      <c r="F670" s="8" t="s">
        <v>1725</v>
      </c>
      <c r="G670" s="8" t="s">
        <v>1726</v>
      </c>
    </row>
    <row r="671" spans="1:7" ht="15.75" thickBot="1" x14ac:dyDescent="0.3">
      <c r="A671" s="8" t="s">
        <v>1193</v>
      </c>
      <c r="B671" s="5">
        <v>670</v>
      </c>
      <c r="C671" s="6" t="s">
        <v>190</v>
      </c>
      <c r="D671" s="8">
        <v>3.25</v>
      </c>
      <c r="E671" s="8" t="s">
        <v>1730</v>
      </c>
      <c r="F671" s="8" t="s">
        <v>1728</v>
      </c>
      <c r="G671" s="8" t="s">
        <v>1731</v>
      </c>
    </row>
    <row r="672" spans="1:7" ht="15.75" thickBot="1" x14ac:dyDescent="0.3">
      <c r="A672" s="8" t="s">
        <v>1194</v>
      </c>
      <c r="B672" s="5">
        <v>671</v>
      </c>
      <c r="C672" s="6" t="s">
        <v>192</v>
      </c>
      <c r="D672" s="8">
        <v>3.25</v>
      </c>
      <c r="E672" s="8" t="s">
        <v>1730</v>
      </c>
      <c r="F672" s="8" t="s">
        <v>1728</v>
      </c>
      <c r="G672" s="8" t="s">
        <v>1731</v>
      </c>
    </row>
    <row r="673" spans="1:7" ht="15.75" thickBot="1" x14ac:dyDescent="0.3">
      <c r="A673" s="8" t="s">
        <v>1195</v>
      </c>
      <c r="B673" s="5">
        <v>672</v>
      </c>
      <c r="C673" s="6" t="s">
        <v>194</v>
      </c>
      <c r="D673" s="8">
        <v>4.25</v>
      </c>
      <c r="E673" s="8" t="s">
        <v>1727</v>
      </c>
      <c r="F673" s="8" t="s">
        <v>1728</v>
      </c>
      <c r="G673" s="8" t="s">
        <v>1729</v>
      </c>
    </row>
    <row r="674" spans="1:7" ht="15.75" thickBot="1" x14ac:dyDescent="0.3">
      <c r="A674" s="8" t="s">
        <v>1196</v>
      </c>
      <c r="B674" s="5">
        <v>673</v>
      </c>
      <c r="C674" s="6" t="s">
        <v>196</v>
      </c>
      <c r="D674" s="8">
        <v>3.5</v>
      </c>
      <c r="E674" s="8" t="s">
        <v>1730</v>
      </c>
      <c r="F674" s="8" t="s">
        <v>1728</v>
      </c>
      <c r="G674" s="8" t="s">
        <v>1731</v>
      </c>
    </row>
    <row r="675" spans="1:7" ht="15.75" thickBot="1" x14ac:dyDescent="0.3">
      <c r="A675" s="8" t="s">
        <v>1197</v>
      </c>
      <c r="B675" s="5">
        <v>674</v>
      </c>
      <c r="C675" s="6" t="s">
        <v>198</v>
      </c>
      <c r="D675" s="8">
        <v>2.75</v>
      </c>
      <c r="E675" s="8" t="s">
        <v>1732</v>
      </c>
      <c r="F675" s="8" t="s">
        <v>1733</v>
      </c>
      <c r="G675" s="8" t="s">
        <v>1734</v>
      </c>
    </row>
    <row r="676" spans="1:7" ht="15.75" thickBot="1" x14ac:dyDescent="0.3">
      <c r="A676" s="8" t="s">
        <v>1198</v>
      </c>
      <c r="B676" s="5">
        <v>675</v>
      </c>
      <c r="C676" s="6" t="s">
        <v>200</v>
      </c>
      <c r="D676" s="8">
        <v>3</v>
      </c>
      <c r="E676" s="8" t="s">
        <v>1730</v>
      </c>
      <c r="F676" s="8" t="s">
        <v>1728</v>
      </c>
      <c r="G676" s="8" t="s">
        <v>1731</v>
      </c>
    </row>
    <row r="677" spans="1:7" ht="15.75" thickBot="1" x14ac:dyDescent="0.3">
      <c r="A677" s="8" t="s">
        <v>1199</v>
      </c>
      <c r="B677" s="5">
        <v>676</v>
      </c>
      <c r="C677" s="6" t="s">
        <v>202</v>
      </c>
      <c r="D677" s="8">
        <v>4.75</v>
      </c>
      <c r="E677" s="8" t="s">
        <v>1727</v>
      </c>
      <c r="F677" s="8" t="s">
        <v>1728</v>
      </c>
      <c r="G677" s="8" t="s">
        <v>1729</v>
      </c>
    </row>
    <row r="678" spans="1:7" ht="15.75" thickBot="1" x14ac:dyDescent="0.3">
      <c r="A678" s="8" t="s">
        <v>1200</v>
      </c>
      <c r="B678" s="5">
        <v>677</v>
      </c>
      <c r="C678" s="6" t="s">
        <v>204</v>
      </c>
      <c r="D678" s="8">
        <v>2.25</v>
      </c>
      <c r="E678" s="8" t="s">
        <v>1732</v>
      </c>
      <c r="F678" s="8" t="s">
        <v>1733</v>
      </c>
      <c r="G678" s="8" t="s">
        <v>1734</v>
      </c>
    </row>
    <row r="679" spans="1:7" ht="15.75" thickBot="1" x14ac:dyDescent="0.3">
      <c r="A679" s="8" t="s">
        <v>1201</v>
      </c>
      <c r="B679" s="5">
        <v>678</v>
      </c>
      <c r="C679" s="6" t="s">
        <v>206</v>
      </c>
      <c r="D679" s="8">
        <v>2.25</v>
      </c>
      <c r="E679" s="8" t="s">
        <v>1732</v>
      </c>
      <c r="F679" s="8" t="s">
        <v>1733</v>
      </c>
      <c r="G679" s="8" t="s">
        <v>1734</v>
      </c>
    </row>
    <row r="680" spans="1:7" ht="15.75" thickBot="1" x14ac:dyDescent="0.3">
      <c r="A680" s="8" t="s">
        <v>1202</v>
      </c>
      <c r="B680" s="5">
        <v>679</v>
      </c>
      <c r="C680" s="6" t="s">
        <v>208</v>
      </c>
      <c r="D680" s="8">
        <v>2.25</v>
      </c>
      <c r="E680" s="8" t="s">
        <v>1732</v>
      </c>
      <c r="F680" s="8" t="s">
        <v>1733</v>
      </c>
      <c r="G680" s="8" t="s">
        <v>1734</v>
      </c>
    </row>
    <row r="681" spans="1:7" ht="15.75" thickBot="1" x14ac:dyDescent="0.3">
      <c r="A681" s="8" t="s">
        <v>1203</v>
      </c>
      <c r="B681" s="5">
        <v>680</v>
      </c>
      <c r="C681" s="6" t="s">
        <v>210</v>
      </c>
      <c r="D681" s="8">
        <v>3</v>
      </c>
      <c r="E681" s="8" t="s">
        <v>1730</v>
      </c>
      <c r="F681" s="8" t="s">
        <v>1728</v>
      </c>
      <c r="G681" s="8" t="s">
        <v>1731</v>
      </c>
    </row>
    <row r="682" spans="1:7" ht="15.75" thickBot="1" x14ac:dyDescent="0.3">
      <c r="A682" s="8" t="s">
        <v>1204</v>
      </c>
      <c r="B682" s="5">
        <v>681</v>
      </c>
      <c r="C682" s="6" t="s">
        <v>212</v>
      </c>
      <c r="D682" s="8">
        <v>1.75</v>
      </c>
      <c r="E682" s="8" t="s">
        <v>1732</v>
      </c>
      <c r="F682" s="8" t="s">
        <v>1733</v>
      </c>
      <c r="G682" s="8" t="s">
        <v>1734</v>
      </c>
    </row>
    <row r="683" spans="1:7" ht="15.75" thickBot="1" x14ac:dyDescent="0.3">
      <c r="A683" s="8" t="s">
        <v>1205</v>
      </c>
      <c r="B683" s="5">
        <v>682</v>
      </c>
      <c r="C683" s="6" t="s">
        <v>214</v>
      </c>
      <c r="D683" s="8">
        <v>2.25</v>
      </c>
      <c r="E683" s="8" t="s">
        <v>1732</v>
      </c>
      <c r="F683" s="8" t="s">
        <v>1733</v>
      </c>
      <c r="G683" s="8" t="s">
        <v>1734</v>
      </c>
    </row>
    <row r="684" spans="1:7" ht="15.75" thickBot="1" x14ac:dyDescent="0.3">
      <c r="A684" s="8" t="s">
        <v>1206</v>
      </c>
      <c r="B684" s="5">
        <v>683</v>
      </c>
      <c r="C684" s="6" t="s">
        <v>216</v>
      </c>
      <c r="D684" s="8">
        <v>2.25</v>
      </c>
      <c r="E684" s="8" t="s">
        <v>1732</v>
      </c>
      <c r="F684" s="8" t="s">
        <v>1733</v>
      </c>
      <c r="G684" s="8" t="s">
        <v>1734</v>
      </c>
    </row>
    <row r="685" spans="1:7" ht="15.75" thickBot="1" x14ac:dyDescent="0.3">
      <c r="A685" s="8" t="s">
        <v>1207</v>
      </c>
      <c r="B685" s="5">
        <v>684</v>
      </c>
      <c r="C685" s="6" t="s">
        <v>218</v>
      </c>
      <c r="D685" s="8">
        <v>3.75</v>
      </c>
      <c r="E685" s="8" t="s">
        <v>1730</v>
      </c>
      <c r="F685" s="8" t="s">
        <v>1728</v>
      </c>
      <c r="G685" s="8" t="s">
        <v>1731</v>
      </c>
    </row>
    <row r="686" spans="1:7" ht="15.75" thickBot="1" x14ac:dyDescent="0.3">
      <c r="A686" s="8" t="s">
        <v>1208</v>
      </c>
      <c r="B686" s="5">
        <v>685</v>
      </c>
      <c r="C686" s="6" t="s">
        <v>220</v>
      </c>
      <c r="D686" s="8">
        <v>3</v>
      </c>
      <c r="E686" s="8" t="s">
        <v>1730</v>
      </c>
      <c r="F686" s="8" t="s">
        <v>1728</v>
      </c>
      <c r="G686" s="8" t="s">
        <v>1731</v>
      </c>
    </row>
    <row r="687" spans="1:7" ht="15.75" thickBot="1" x14ac:dyDescent="0.3">
      <c r="A687" s="8" t="s">
        <v>1209</v>
      </c>
      <c r="B687" s="5">
        <v>686</v>
      </c>
      <c r="C687" s="6" t="s">
        <v>222</v>
      </c>
      <c r="D687" s="8">
        <v>3.25</v>
      </c>
      <c r="E687" s="8" t="s">
        <v>1730</v>
      </c>
      <c r="F687" s="8" t="s">
        <v>1728</v>
      </c>
      <c r="G687" s="8" t="s">
        <v>1731</v>
      </c>
    </row>
    <row r="688" spans="1:7" ht="15.75" thickBot="1" x14ac:dyDescent="0.3">
      <c r="A688" s="8" t="s">
        <v>1210</v>
      </c>
      <c r="B688" s="5">
        <v>687</v>
      </c>
      <c r="C688" s="6" t="s">
        <v>224</v>
      </c>
      <c r="D688" s="8">
        <v>3.25</v>
      </c>
      <c r="E688" s="8" t="s">
        <v>1730</v>
      </c>
      <c r="F688" s="8" t="s">
        <v>1728</v>
      </c>
      <c r="G688" s="8" t="s">
        <v>1731</v>
      </c>
    </row>
    <row r="689" spans="1:7" ht="15.75" thickBot="1" x14ac:dyDescent="0.3">
      <c r="A689" s="8" t="s">
        <v>1211</v>
      </c>
      <c r="B689" s="5">
        <v>688</v>
      </c>
      <c r="C689" s="6" t="s">
        <v>226</v>
      </c>
      <c r="D689" s="8">
        <v>2.75</v>
      </c>
      <c r="E689" s="8" t="s">
        <v>1732</v>
      </c>
      <c r="F689" s="8" t="s">
        <v>1733</v>
      </c>
      <c r="G689" s="8" t="s">
        <v>1734</v>
      </c>
    </row>
    <row r="690" spans="1:7" ht="15.75" thickBot="1" x14ac:dyDescent="0.3">
      <c r="A690" s="8" t="s">
        <v>1212</v>
      </c>
      <c r="B690" s="5">
        <v>689</v>
      </c>
      <c r="C690" s="6" t="s">
        <v>228</v>
      </c>
      <c r="D690" s="8">
        <v>3.75</v>
      </c>
      <c r="E690" s="8" t="s">
        <v>1730</v>
      </c>
      <c r="F690" s="8" t="s">
        <v>1728</v>
      </c>
      <c r="G690" s="8" t="s">
        <v>1731</v>
      </c>
    </row>
    <row r="691" spans="1:7" ht="15.75" thickBot="1" x14ac:dyDescent="0.3">
      <c r="A691" s="8" t="s">
        <v>1213</v>
      </c>
      <c r="B691" s="5">
        <v>690</v>
      </c>
      <c r="C691" s="6" t="s">
        <v>230</v>
      </c>
      <c r="D691" s="8">
        <v>3.25</v>
      </c>
      <c r="E691" s="8" t="s">
        <v>1730</v>
      </c>
      <c r="F691" s="8" t="s">
        <v>1728</v>
      </c>
      <c r="G691" s="8" t="s">
        <v>1731</v>
      </c>
    </row>
    <row r="692" spans="1:7" ht="15.75" thickBot="1" x14ac:dyDescent="0.3">
      <c r="A692" s="8" t="s">
        <v>1214</v>
      </c>
      <c r="B692" s="5">
        <v>691</v>
      </c>
      <c r="C692" s="6" t="s">
        <v>232</v>
      </c>
      <c r="D692" s="8">
        <v>3</v>
      </c>
      <c r="E692" s="8" t="s">
        <v>1730</v>
      </c>
      <c r="F692" s="8" t="s">
        <v>1728</v>
      </c>
      <c r="G692" s="8" t="s">
        <v>1731</v>
      </c>
    </row>
    <row r="693" spans="1:7" ht="15.75" thickBot="1" x14ac:dyDescent="0.3">
      <c r="A693" s="8" t="s">
        <v>1215</v>
      </c>
      <c r="B693" s="5">
        <v>692</v>
      </c>
      <c r="C693" s="6" t="s">
        <v>234</v>
      </c>
      <c r="D693" s="8">
        <v>3</v>
      </c>
      <c r="E693" s="8" t="s">
        <v>1730</v>
      </c>
      <c r="F693" s="8" t="s">
        <v>1728</v>
      </c>
      <c r="G693" s="8" t="s">
        <v>1731</v>
      </c>
    </row>
    <row r="694" spans="1:7" ht="15.75" thickBot="1" x14ac:dyDescent="0.3">
      <c r="A694" s="8" t="s">
        <v>1216</v>
      </c>
      <c r="B694" s="5">
        <v>693</v>
      </c>
      <c r="C694" s="6" t="s">
        <v>14</v>
      </c>
      <c r="D694" s="8">
        <v>3.25</v>
      </c>
      <c r="E694" s="8" t="s">
        <v>1730</v>
      </c>
      <c r="F694" s="8" t="s">
        <v>1728</v>
      </c>
      <c r="G694" s="8" t="s">
        <v>1731</v>
      </c>
    </row>
    <row r="695" spans="1:7" ht="15.75" thickBot="1" x14ac:dyDescent="0.3">
      <c r="A695" s="8" t="s">
        <v>1217</v>
      </c>
      <c r="B695" s="5">
        <v>694</v>
      </c>
      <c r="C695" s="6" t="s">
        <v>19</v>
      </c>
      <c r="D695" s="8">
        <v>2.5</v>
      </c>
      <c r="E695" s="8" t="s">
        <v>1732</v>
      </c>
      <c r="F695" s="8" t="s">
        <v>1733</v>
      </c>
      <c r="G695" s="8" t="s">
        <v>1734</v>
      </c>
    </row>
    <row r="696" spans="1:7" ht="15.75" thickBot="1" x14ac:dyDescent="0.3">
      <c r="A696" s="8" t="s">
        <v>1218</v>
      </c>
      <c r="B696" s="5">
        <v>695</v>
      </c>
      <c r="C696" s="6" t="s">
        <v>24</v>
      </c>
      <c r="D696" s="8">
        <v>3.25</v>
      </c>
      <c r="E696" s="8" t="s">
        <v>1730</v>
      </c>
      <c r="F696" s="8" t="s">
        <v>1728</v>
      </c>
      <c r="G696" s="8" t="s">
        <v>1731</v>
      </c>
    </row>
    <row r="697" spans="1:7" ht="15.75" thickBot="1" x14ac:dyDescent="0.3">
      <c r="A697" s="8" t="s">
        <v>1219</v>
      </c>
      <c r="B697" s="5">
        <v>696</v>
      </c>
      <c r="C697" s="6" t="s">
        <v>29</v>
      </c>
      <c r="D697" s="8">
        <v>3.75</v>
      </c>
      <c r="E697" s="8" t="s">
        <v>1730</v>
      </c>
      <c r="F697" s="8" t="s">
        <v>1728</v>
      </c>
      <c r="G697" s="8" t="s">
        <v>1731</v>
      </c>
    </row>
    <row r="698" spans="1:7" ht="15.75" thickBot="1" x14ac:dyDescent="0.3">
      <c r="A698" s="8" t="s">
        <v>1220</v>
      </c>
      <c r="B698" s="5">
        <v>697</v>
      </c>
      <c r="C698" s="6" t="s">
        <v>32</v>
      </c>
      <c r="D698" s="8">
        <v>2.25</v>
      </c>
      <c r="E698" s="8" t="s">
        <v>1732</v>
      </c>
      <c r="F698" s="8" t="s">
        <v>1733</v>
      </c>
      <c r="G698" s="8" t="s">
        <v>1734</v>
      </c>
    </row>
    <row r="699" spans="1:7" ht="15.75" thickBot="1" x14ac:dyDescent="0.3">
      <c r="A699" s="8" t="s">
        <v>1221</v>
      </c>
      <c r="B699" s="5">
        <v>698</v>
      </c>
      <c r="C699" s="6" t="s">
        <v>36</v>
      </c>
      <c r="D699" s="8">
        <v>3.75</v>
      </c>
      <c r="E699" s="8" t="s">
        <v>1730</v>
      </c>
      <c r="F699" s="8" t="s">
        <v>1728</v>
      </c>
      <c r="G699" s="8" t="s">
        <v>1731</v>
      </c>
    </row>
    <row r="700" spans="1:7" ht="15.75" thickBot="1" x14ac:dyDescent="0.3">
      <c r="A700" s="8" t="s">
        <v>1222</v>
      </c>
      <c r="B700" s="5">
        <v>699</v>
      </c>
      <c r="C700" s="6" t="s">
        <v>38</v>
      </c>
      <c r="D700" s="8">
        <v>2</v>
      </c>
      <c r="E700" s="8" t="s">
        <v>1732</v>
      </c>
      <c r="F700" s="8" t="s">
        <v>1733</v>
      </c>
      <c r="G700" s="8" t="s">
        <v>1734</v>
      </c>
    </row>
    <row r="701" spans="1:7" ht="15.75" thickBot="1" x14ac:dyDescent="0.3">
      <c r="A701" s="8" t="s">
        <v>1223</v>
      </c>
      <c r="B701" s="5">
        <v>700</v>
      </c>
      <c r="C701" s="6" t="s">
        <v>41</v>
      </c>
      <c r="D701" s="8">
        <v>3</v>
      </c>
      <c r="E701" s="8" t="s">
        <v>1730</v>
      </c>
      <c r="F701" s="8" t="s">
        <v>1728</v>
      </c>
      <c r="G701" s="8" t="s">
        <v>1731</v>
      </c>
    </row>
    <row r="702" spans="1:7" ht="15.75" thickBot="1" x14ac:dyDescent="0.3">
      <c r="A702" s="8" t="s">
        <v>1224</v>
      </c>
      <c r="B702" s="5">
        <v>701</v>
      </c>
      <c r="C702" s="6" t="s">
        <v>43</v>
      </c>
      <c r="D702" s="8">
        <v>2.75</v>
      </c>
      <c r="E702" s="8" t="s">
        <v>1732</v>
      </c>
      <c r="F702" s="8" t="s">
        <v>1733</v>
      </c>
      <c r="G702" s="8" t="s">
        <v>1734</v>
      </c>
    </row>
    <row r="703" spans="1:7" ht="15.75" thickBot="1" x14ac:dyDescent="0.3">
      <c r="A703" s="8" t="s">
        <v>1225</v>
      </c>
      <c r="B703" s="5">
        <v>702</v>
      </c>
      <c r="C703" s="6" t="s">
        <v>46</v>
      </c>
      <c r="D703" s="8">
        <v>3.25</v>
      </c>
      <c r="E703" s="8" t="s">
        <v>1730</v>
      </c>
      <c r="F703" s="8" t="s">
        <v>1728</v>
      </c>
      <c r="G703" s="8" t="s">
        <v>1731</v>
      </c>
    </row>
    <row r="704" spans="1:7" ht="15.75" thickBot="1" x14ac:dyDescent="0.3">
      <c r="A704" s="8" t="s">
        <v>1226</v>
      </c>
      <c r="B704" s="5">
        <v>703</v>
      </c>
      <c r="C704" s="6" t="s">
        <v>48</v>
      </c>
      <c r="D704" s="8">
        <v>3.75</v>
      </c>
      <c r="E704" s="8" t="s">
        <v>1730</v>
      </c>
      <c r="F704" s="8" t="s">
        <v>1728</v>
      </c>
      <c r="G704" s="8" t="s">
        <v>1731</v>
      </c>
    </row>
    <row r="705" spans="1:7" ht="15.75" thickBot="1" x14ac:dyDescent="0.3">
      <c r="A705" s="8" t="s">
        <v>1227</v>
      </c>
      <c r="B705" s="5">
        <v>704</v>
      </c>
      <c r="C705" s="6" t="s">
        <v>50</v>
      </c>
      <c r="D705" s="8">
        <v>3.25</v>
      </c>
      <c r="E705" s="8" t="s">
        <v>1730</v>
      </c>
      <c r="F705" s="8" t="s">
        <v>1728</v>
      </c>
      <c r="G705" s="8" t="s">
        <v>1731</v>
      </c>
    </row>
    <row r="706" spans="1:7" ht="15.75" thickBot="1" x14ac:dyDescent="0.3">
      <c r="A706" s="8" t="s">
        <v>1228</v>
      </c>
      <c r="B706" s="5">
        <v>705</v>
      </c>
      <c r="C706" s="6" t="s">
        <v>53</v>
      </c>
      <c r="D706" s="8">
        <v>3</v>
      </c>
      <c r="E706" s="8" t="s">
        <v>1730</v>
      </c>
      <c r="F706" s="8" t="s">
        <v>1728</v>
      </c>
      <c r="G706" s="8" t="s">
        <v>1731</v>
      </c>
    </row>
    <row r="707" spans="1:7" ht="15.75" thickBot="1" x14ac:dyDescent="0.3">
      <c r="A707" s="8" t="s">
        <v>1229</v>
      </c>
      <c r="B707" s="5">
        <v>706</v>
      </c>
      <c r="C707" s="6" t="s">
        <v>57</v>
      </c>
      <c r="D707" s="8">
        <v>2.5</v>
      </c>
      <c r="E707" s="8" t="s">
        <v>1732</v>
      </c>
      <c r="F707" s="8" t="s">
        <v>1733</v>
      </c>
      <c r="G707" s="8" t="s">
        <v>1734</v>
      </c>
    </row>
    <row r="708" spans="1:7" ht="15.75" thickBot="1" x14ac:dyDescent="0.3">
      <c r="A708" s="8" t="s">
        <v>1230</v>
      </c>
      <c r="B708" s="5">
        <v>707</v>
      </c>
      <c r="C708" s="6" t="s">
        <v>60</v>
      </c>
      <c r="D708" s="8">
        <v>3.25</v>
      </c>
      <c r="E708" s="8" t="s">
        <v>1730</v>
      </c>
      <c r="F708" s="8" t="s">
        <v>1728</v>
      </c>
      <c r="G708" s="8" t="s">
        <v>1731</v>
      </c>
    </row>
    <row r="709" spans="1:7" ht="15.75" thickBot="1" x14ac:dyDescent="0.3">
      <c r="A709" s="8" t="s">
        <v>1231</v>
      </c>
      <c r="B709" s="5">
        <v>708</v>
      </c>
      <c r="C709" s="6" t="s">
        <v>64</v>
      </c>
      <c r="D709" s="8">
        <v>2.75</v>
      </c>
      <c r="E709" s="8" t="s">
        <v>1732</v>
      </c>
      <c r="F709" s="8" t="s">
        <v>1733</v>
      </c>
      <c r="G709" s="8" t="s">
        <v>1734</v>
      </c>
    </row>
    <row r="710" spans="1:7" ht="15.75" thickBot="1" x14ac:dyDescent="0.3">
      <c r="A710" s="8" t="s">
        <v>1232</v>
      </c>
      <c r="B710" s="5">
        <v>709</v>
      </c>
      <c r="C710" s="6" t="s">
        <v>67</v>
      </c>
      <c r="D710" s="8">
        <v>3.25</v>
      </c>
      <c r="E710" s="8" t="s">
        <v>1730</v>
      </c>
      <c r="F710" s="8" t="s">
        <v>1728</v>
      </c>
      <c r="G710" s="8" t="s">
        <v>1731</v>
      </c>
    </row>
    <row r="711" spans="1:7" ht="15.75" thickBot="1" x14ac:dyDescent="0.3">
      <c r="A711" s="8" t="s">
        <v>1233</v>
      </c>
      <c r="B711" s="5">
        <v>710</v>
      </c>
      <c r="C711" s="6" t="s">
        <v>69</v>
      </c>
      <c r="D711" s="8">
        <v>2.25</v>
      </c>
      <c r="E711" s="8" t="s">
        <v>1732</v>
      </c>
      <c r="F711" s="8" t="s">
        <v>1733</v>
      </c>
      <c r="G711" s="8" t="s">
        <v>1734</v>
      </c>
    </row>
    <row r="712" spans="1:7" ht="15.75" thickBot="1" x14ac:dyDescent="0.3">
      <c r="A712" s="8" t="s">
        <v>1234</v>
      </c>
      <c r="B712" s="5">
        <v>711</v>
      </c>
      <c r="C712" s="6" t="s">
        <v>71</v>
      </c>
      <c r="D712" s="8">
        <v>3.25</v>
      </c>
      <c r="E712" s="8" t="s">
        <v>1730</v>
      </c>
      <c r="F712" s="8" t="s">
        <v>1728</v>
      </c>
      <c r="G712" s="8" t="s">
        <v>1731</v>
      </c>
    </row>
    <row r="713" spans="1:7" ht="15.75" thickBot="1" x14ac:dyDescent="0.3">
      <c r="A713" s="8" t="s">
        <v>1235</v>
      </c>
      <c r="B713" s="5">
        <v>712</v>
      </c>
      <c r="C713" s="6" t="s">
        <v>73</v>
      </c>
      <c r="D713" s="8">
        <v>3.5</v>
      </c>
      <c r="E713" s="8" t="s">
        <v>1730</v>
      </c>
      <c r="F713" s="8" t="s">
        <v>1728</v>
      </c>
      <c r="G713" s="8" t="s">
        <v>1731</v>
      </c>
    </row>
    <row r="714" spans="1:7" ht="15.75" thickBot="1" x14ac:dyDescent="0.3">
      <c r="A714" s="8" t="s">
        <v>1236</v>
      </c>
      <c r="B714" s="5">
        <v>713</v>
      </c>
      <c r="C714" s="6" t="s">
        <v>75</v>
      </c>
      <c r="D714" s="8">
        <v>2.25</v>
      </c>
      <c r="E714" s="8" t="s">
        <v>1732</v>
      </c>
      <c r="F714" s="8" t="s">
        <v>1733</v>
      </c>
      <c r="G714" s="8" t="s">
        <v>1734</v>
      </c>
    </row>
    <row r="715" spans="1:7" ht="15.75" thickBot="1" x14ac:dyDescent="0.3">
      <c r="A715" s="8" t="s">
        <v>1237</v>
      </c>
      <c r="B715" s="5">
        <v>714</v>
      </c>
      <c r="C715" s="6" t="s">
        <v>77</v>
      </c>
      <c r="D715" s="8">
        <v>3.5</v>
      </c>
      <c r="E715" s="8" t="s">
        <v>1730</v>
      </c>
      <c r="F715" s="8" t="s">
        <v>1728</v>
      </c>
      <c r="G715" s="8" t="s">
        <v>1731</v>
      </c>
    </row>
    <row r="716" spans="1:7" ht="15.75" thickBot="1" x14ac:dyDescent="0.3">
      <c r="A716" s="8" t="s">
        <v>1238</v>
      </c>
      <c r="B716" s="5">
        <v>715</v>
      </c>
      <c r="C716" s="6" t="s">
        <v>81</v>
      </c>
      <c r="D716" s="8">
        <v>3.75</v>
      </c>
      <c r="E716" s="8" t="s">
        <v>1730</v>
      </c>
      <c r="F716" s="8" t="s">
        <v>1728</v>
      </c>
      <c r="G716" s="8" t="s">
        <v>1731</v>
      </c>
    </row>
    <row r="717" spans="1:7" ht="15.75" thickBot="1" x14ac:dyDescent="0.3">
      <c r="A717" s="8" t="s">
        <v>1239</v>
      </c>
      <c r="B717" s="5">
        <v>716</v>
      </c>
      <c r="C717" s="6" t="s">
        <v>83</v>
      </c>
      <c r="D717" s="8">
        <v>1.75</v>
      </c>
      <c r="E717" s="8" t="s">
        <v>1732</v>
      </c>
      <c r="F717" s="8" t="s">
        <v>1733</v>
      </c>
      <c r="G717" s="8" t="s">
        <v>1734</v>
      </c>
    </row>
    <row r="718" spans="1:7" ht="15.75" thickBot="1" x14ac:dyDescent="0.3">
      <c r="A718" s="8" t="s">
        <v>1240</v>
      </c>
      <c r="B718" s="5">
        <v>717</v>
      </c>
      <c r="C718" s="6" t="s">
        <v>85</v>
      </c>
      <c r="D718" s="8">
        <v>2.25</v>
      </c>
      <c r="E718" s="8" t="s">
        <v>1732</v>
      </c>
      <c r="F718" s="8" t="s">
        <v>1733</v>
      </c>
      <c r="G718" s="8" t="s">
        <v>1734</v>
      </c>
    </row>
    <row r="719" spans="1:7" ht="15.75" thickBot="1" x14ac:dyDescent="0.3">
      <c r="A719" s="8" t="s">
        <v>1241</v>
      </c>
      <c r="B719" s="5">
        <v>718</v>
      </c>
      <c r="C719" s="6" t="s">
        <v>87</v>
      </c>
      <c r="D719" s="8">
        <v>2.25</v>
      </c>
      <c r="E719" s="8" t="s">
        <v>1732</v>
      </c>
      <c r="F719" s="8" t="s">
        <v>1733</v>
      </c>
      <c r="G719" s="8" t="s">
        <v>1734</v>
      </c>
    </row>
    <row r="720" spans="1:7" ht="15.75" thickBot="1" x14ac:dyDescent="0.3">
      <c r="A720" s="8" t="s">
        <v>1242</v>
      </c>
      <c r="B720" s="5">
        <v>719</v>
      </c>
      <c r="C720" s="6" t="s">
        <v>89</v>
      </c>
      <c r="D720" s="8">
        <v>2.5</v>
      </c>
      <c r="E720" s="8" t="s">
        <v>1732</v>
      </c>
      <c r="F720" s="8" t="s">
        <v>1733</v>
      </c>
      <c r="G720" s="8" t="s">
        <v>1734</v>
      </c>
    </row>
    <row r="721" spans="1:7" ht="15.75" thickBot="1" x14ac:dyDescent="0.3">
      <c r="A721" s="8" t="s">
        <v>1243</v>
      </c>
      <c r="B721" s="5">
        <v>720</v>
      </c>
      <c r="C721" s="6" t="s">
        <v>92</v>
      </c>
      <c r="D721" s="8">
        <v>2.25</v>
      </c>
      <c r="E721" s="8" t="s">
        <v>1732</v>
      </c>
      <c r="F721" s="8" t="s">
        <v>1733</v>
      </c>
      <c r="G721" s="8" t="s">
        <v>1734</v>
      </c>
    </row>
    <row r="722" spans="1:7" ht="15.75" thickBot="1" x14ac:dyDescent="0.3">
      <c r="A722" s="8" t="s">
        <v>1244</v>
      </c>
      <c r="B722" s="5">
        <v>721</v>
      </c>
      <c r="C722" s="6" t="s">
        <v>94</v>
      </c>
      <c r="D722" s="8">
        <v>3.25</v>
      </c>
      <c r="E722" s="8" t="s">
        <v>1730</v>
      </c>
      <c r="F722" s="8" t="s">
        <v>1728</v>
      </c>
      <c r="G722" s="8" t="s">
        <v>1731</v>
      </c>
    </row>
    <row r="723" spans="1:7" ht="15.75" thickBot="1" x14ac:dyDescent="0.3">
      <c r="A723" s="8" t="s">
        <v>1245</v>
      </c>
      <c r="B723" s="5">
        <v>722</v>
      </c>
      <c r="C723" s="6" t="s">
        <v>99</v>
      </c>
      <c r="D723" s="8">
        <v>3.5</v>
      </c>
      <c r="E723" s="8" t="s">
        <v>1730</v>
      </c>
      <c r="F723" s="8" t="s">
        <v>1728</v>
      </c>
      <c r="G723" s="8" t="s">
        <v>1731</v>
      </c>
    </row>
    <row r="724" spans="1:7" ht="15.75" thickBot="1" x14ac:dyDescent="0.3">
      <c r="A724" s="8" t="s">
        <v>1246</v>
      </c>
      <c r="B724" s="5">
        <v>723</v>
      </c>
      <c r="C724" s="6" t="s">
        <v>101</v>
      </c>
      <c r="D724" s="8">
        <v>2.5</v>
      </c>
      <c r="E724" s="8" t="s">
        <v>1732</v>
      </c>
      <c r="F724" s="8" t="s">
        <v>1733</v>
      </c>
      <c r="G724" s="8" t="s">
        <v>1734</v>
      </c>
    </row>
    <row r="725" spans="1:7" ht="15.75" thickBot="1" x14ac:dyDescent="0.3">
      <c r="A725" s="8" t="s">
        <v>1247</v>
      </c>
      <c r="B725" s="5">
        <v>724</v>
      </c>
      <c r="C725" s="6" t="s">
        <v>103</v>
      </c>
      <c r="D725" s="8">
        <v>5</v>
      </c>
      <c r="E725" s="8" t="s">
        <v>1724</v>
      </c>
      <c r="F725" s="8" t="s">
        <v>1725</v>
      </c>
      <c r="G725" s="8" t="s">
        <v>1726</v>
      </c>
    </row>
    <row r="726" spans="1:7" ht="15.75" thickBot="1" x14ac:dyDescent="0.3">
      <c r="A726" s="8" t="s">
        <v>1248</v>
      </c>
      <c r="B726" s="5">
        <v>725</v>
      </c>
      <c r="C726" s="6" t="s">
        <v>106</v>
      </c>
      <c r="D726" s="8">
        <v>3.75</v>
      </c>
      <c r="E726" s="8" t="s">
        <v>1730</v>
      </c>
      <c r="F726" s="8" t="s">
        <v>1728</v>
      </c>
      <c r="G726" s="8" t="s">
        <v>1731</v>
      </c>
    </row>
    <row r="727" spans="1:7" ht="15.75" thickBot="1" x14ac:dyDescent="0.3">
      <c r="A727" s="8" t="s">
        <v>1249</v>
      </c>
      <c r="B727" s="5">
        <v>726</v>
      </c>
      <c r="C727" s="6" t="s">
        <v>64</v>
      </c>
      <c r="D727" s="8">
        <v>3</v>
      </c>
      <c r="E727" s="8" t="s">
        <v>1730</v>
      </c>
      <c r="F727" s="8" t="s">
        <v>1728</v>
      </c>
      <c r="G727" s="8" t="s">
        <v>1731</v>
      </c>
    </row>
    <row r="728" spans="1:7" ht="15.75" thickBot="1" x14ac:dyDescent="0.3">
      <c r="A728" s="8" t="s">
        <v>1250</v>
      </c>
      <c r="B728" s="5">
        <v>727</v>
      </c>
      <c r="C728" s="6" t="s">
        <v>110</v>
      </c>
      <c r="D728" s="8">
        <v>2.5</v>
      </c>
      <c r="E728" s="8" t="s">
        <v>1732</v>
      </c>
      <c r="F728" s="8" t="s">
        <v>1733</v>
      </c>
      <c r="G728" s="8" t="s">
        <v>1734</v>
      </c>
    </row>
    <row r="729" spans="1:7" ht="15.75" thickBot="1" x14ac:dyDescent="0.3">
      <c r="A729" s="8" t="s">
        <v>1251</v>
      </c>
      <c r="B729" s="5">
        <v>728</v>
      </c>
      <c r="C729" s="6" t="s">
        <v>112</v>
      </c>
      <c r="D729" s="8">
        <v>3</v>
      </c>
      <c r="E729" s="8" t="s">
        <v>1730</v>
      </c>
      <c r="F729" s="8" t="s">
        <v>1728</v>
      </c>
      <c r="G729" s="8" t="s">
        <v>1731</v>
      </c>
    </row>
    <row r="730" spans="1:7" ht="15.75" thickBot="1" x14ac:dyDescent="0.3">
      <c r="A730" s="8" t="s">
        <v>1252</v>
      </c>
      <c r="B730" s="5">
        <v>729</v>
      </c>
      <c r="C730" s="6" t="s">
        <v>114</v>
      </c>
      <c r="D730" s="8">
        <v>4</v>
      </c>
      <c r="E730" s="8" t="s">
        <v>1727</v>
      </c>
      <c r="F730" s="8" t="s">
        <v>1728</v>
      </c>
      <c r="G730" s="8" t="s">
        <v>1729</v>
      </c>
    </row>
    <row r="731" spans="1:7" ht="15.75" thickBot="1" x14ac:dyDescent="0.3">
      <c r="A731" s="8" t="s">
        <v>1253</v>
      </c>
      <c r="B731" s="5">
        <v>730</v>
      </c>
      <c r="C731" s="6" t="s">
        <v>116</v>
      </c>
      <c r="D731" s="8">
        <v>2.25</v>
      </c>
      <c r="E731" s="8" t="s">
        <v>1732</v>
      </c>
      <c r="F731" s="8" t="s">
        <v>1733</v>
      </c>
      <c r="G731" s="8" t="s">
        <v>1734</v>
      </c>
    </row>
    <row r="732" spans="1:7" ht="15.75" thickBot="1" x14ac:dyDescent="0.3">
      <c r="A732" s="8" t="s">
        <v>1254</v>
      </c>
      <c r="B732" s="5">
        <v>731</v>
      </c>
      <c r="C732" s="6" t="s">
        <v>119</v>
      </c>
      <c r="D732" s="8">
        <v>2.75</v>
      </c>
      <c r="E732" s="8" t="s">
        <v>1732</v>
      </c>
      <c r="F732" s="8" t="s">
        <v>1733</v>
      </c>
      <c r="G732" s="8" t="s">
        <v>1734</v>
      </c>
    </row>
    <row r="733" spans="1:7" ht="15.75" thickBot="1" x14ac:dyDescent="0.3">
      <c r="A733" s="8" t="s">
        <v>1255</v>
      </c>
      <c r="B733" s="5">
        <v>732</v>
      </c>
      <c r="C733" s="6" t="s">
        <v>122</v>
      </c>
      <c r="D733" s="8">
        <v>3.25</v>
      </c>
      <c r="E733" s="8" t="s">
        <v>1730</v>
      </c>
      <c r="F733" s="8" t="s">
        <v>1728</v>
      </c>
      <c r="G733" s="8" t="s">
        <v>1731</v>
      </c>
    </row>
    <row r="734" spans="1:7" ht="15.75" thickBot="1" x14ac:dyDescent="0.3">
      <c r="A734" s="8" t="s">
        <v>1256</v>
      </c>
      <c r="B734" s="5">
        <v>733</v>
      </c>
      <c r="C734" s="6" t="s">
        <v>124</v>
      </c>
      <c r="D734" s="8">
        <v>4.25</v>
      </c>
      <c r="E734" s="8" t="s">
        <v>1727</v>
      </c>
      <c r="F734" s="8" t="s">
        <v>1728</v>
      </c>
      <c r="G734" s="8" t="s">
        <v>1729</v>
      </c>
    </row>
    <row r="735" spans="1:7" ht="15.75" thickBot="1" x14ac:dyDescent="0.3">
      <c r="A735" s="8" t="s">
        <v>1257</v>
      </c>
      <c r="B735" s="5">
        <v>734</v>
      </c>
      <c r="C735" s="6" t="s">
        <v>127</v>
      </c>
      <c r="D735" s="8">
        <v>3.25</v>
      </c>
      <c r="E735" s="8" t="s">
        <v>1730</v>
      </c>
      <c r="F735" s="8" t="s">
        <v>1728</v>
      </c>
      <c r="G735" s="8" t="s">
        <v>1731</v>
      </c>
    </row>
    <row r="736" spans="1:7" ht="15.75" thickBot="1" x14ac:dyDescent="0.3">
      <c r="A736" s="8" t="s">
        <v>1258</v>
      </c>
      <c r="B736" s="5">
        <v>735</v>
      </c>
      <c r="C736" s="6" t="s">
        <v>129</v>
      </c>
      <c r="D736" s="8">
        <v>4</v>
      </c>
      <c r="E736" s="8" t="s">
        <v>1727</v>
      </c>
      <c r="F736" s="8" t="s">
        <v>1728</v>
      </c>
      <c r="G736" s="8" t="s">
        <v>1729</v>
      </c>
    </row>
    <row r="737" spans="1:7" ht="15.75" thickBot="1" x14ac:dyDescent="0.3">
      <c r="A737" s="8" t="s">
        <v>1259</v>
      </c>
      <c r="B737" s="5">
        <v>736</v>
      </c>
      <c r="C737" s="6" t="s">
        <v>133</v>
      </c>
      <c r="D737" s="8">
        <v>2.75</v>
      </c>
      <c r="E737" s="8" t="s">
        <v>1732</v>
      </c>
      <c r="F737" s="8" t="s">
        <v>1733</v>
      </c>
      <c r="G737" s="8" t="s">
        <v>1734</v>
      </c>
    </row>
    <row r="738" spans="1:7" ht="15.75" thickBot="1" x14ac:dyDescent="0.3">
      <c r="A738" s="8" t="s">
        <v>1260</v>
      </c>
      <c r="B738" s="5">
        <v>737</v>
      </c>
      <c r="C738" s="6" t="s">
        <v>135</v>
      </c>
      <c r="D738" s="8">
        <v>3.5</v>
      </c>
      <c r="E738" s="8" t="s">
        <v>1730</v>
      </c>
      <c r="F738" s="8" t="s">
        <v>1728</v>
      </c>
      <c r="G738" s="8" t="s">
        <v>1731</v>
      </c>
    </row>
    <row r="739" spans="1:7" ht="15.75" thickBot="1" x14ac:dyDescent="0.3">
      <c r="A739" s="8" t="s">
        <v>1261</v>
      </c>
      <c r="B739" s="5">
        <v>738</v>
      </c>
      <c r="C739" s="6" t="s">
        <v>137</v>
      </c>
      <c r="D739" s="8">
        <v>2.75</v>
      </c>
      <c r="E739" s="8" t="s">
        <v>1732</v>
      </c>
      <c r="F739" s="8" t="s">
        <v>1733</v>
      </c>
      <c r="G739" s="8" t="s">
        <v>1734</v>
      </c>
    </row>
    <row r="740" spans="1:7" ht="15.75" thickBot="1" x14ac:dyDescent="0.3">
      <c r="A740" s="8" t="s">
        <v>1262</v>
      </c>
      <c r="B740" s="5">
        <v>739</v>
      </c>
      <c r="C740" s="6" t="s">
        <v>139</v>
      </c>
      <c r="D740" s="8">
        <v>1.5</v>
      </c>
      <c r="E740" s="8" t="s">
        <v>1732</v>
      </c>
      <c r="F740" s="8" t="s">
        <v>1733</v>
      </c>
      <c r="G740" s="8" t="s">
        <v>1734</v>
      </c>
    </row>
    <row r="741" spans="1:7" ht="15.75" thickBot="1" x14ac:dyDescent="0.3">
      <c r="A741" s="8" t="s">
        <v>1263</v>
      </c>
      <c r="B741" s="5">
        <v>740</v>
      </c>
      <c r="C741" s="6" t="s">
        <v>141</v>
      </c>
      <c r="D741" s="8">
        <v>2.5</v>
      </c>
      <c r="E741" s="8" t="s">
        <v>1732</v>
      </c>
      <c r="F741" s="8" t="s">
        <v>1733</v>
      </c>
      <c r="G741" s="8" t="s">
        <v>1734</v>
      </c>
    </row>
    <row r="742" spans="1:7" ht="15.75" thickBot="1" x14ac:dyDescent="0.3">
      <c r="A742" s="8" t="s">
        <v>1264</v>
      </c>
      <c r="B742" s="5">
        <v>741</v>
      </c>
      <c r="C742" s="6" t="s">
        <v>143</v>
      </c>
      <c r="D742" s="8">
        <v>3</v>
      </c>
      <c r="E742" s="8" t="s">
        <v>1730</v>
      </c>
      <c r="F742" s="8" t="s">
        <v>1728</v>
      </c>
      <c r="G742" s="8" t="s">
        <v>1731</v>
      </c>
    </row>
    <row r="743" spans="1:7" ht="15.75" thickBot="1" x14ac:dyDescent="0.3">
      <c r="A743" s="8" t="s">
        <v>1265</v>
      </c>
      <c r="B743" s="5">
        <v>742</v>
      </c>
      <c r="C743" s="6" t="s">
        <v>145</v>
      </c>
      <c r="D743" s="8">
        <v>4.25</v>
      </c>
      <c r="E743" s="8" t="s">
        <v>1727</v>
      </c>
      <c r="F743" s="8" t="s">
        <v>1728</v>
      </c>
      <c r="G743" s="8" t="s">
        <v>1729</v>
      </c>
    </row>
    <row r="744" spans="1:7" ht="15.75" thickBot="1" x14ac:dyDescent="0.3">
      <c r="A744" s="8" t="s">
        <v>1266</v>
      </c>
      <c r="B744" s="5">
        <v>743</v>
      </c>
      <c r="C744" s="6" t="s">
        <v>147</v>
      </c>
      <c r="D744" s="8">
        <v>2.5</v>
      </c>
      <c r="E744" s="8" t="s">
        <v>1732</v>
      </c>
      <c r="F744" s="8" t="s">
        <v>1733</v>
      </c>
      <c r="G744" s="8" t="s">
        <v>1734</v>
      </c>
    </row>
    <row r="745" spans="1:7" ht="15.75" thickBot="1" x14ac:dyDescent="0.3">
      <c r="A745" s="8" t="s">
        <v>1267</v>
      </c>
      <c r="B745" s="5">
        <v>744</v>
      </c>
      <c r="C745" s="6" t="s">
        <v>149</v>
      </c>
      <c r="D745" s="8">
        <v>3.25</v>
      </c>
      <c r="E745" s="8" t="s">
        <v>1730</v>
      </c>
      <c r="F745" s="8" t="s">
        <v>1728</v>
      </c>
      <c r="G745" s="8" t="s">
        <v>1731</v>
      </c>
    </row>
    <row r="746" spans="1:7" ht="15.75" thickBot="1" x14ac:dyDescent="0.3">
      <c r="A746" s="8" t="s">
        <v>1268</v>
      </c>
      <c r="B746" s="5">
        <v>745</v>
      </c>
      <c r="C746" s="6" t="s">
        <v>151</v>
      </c>
      <c r="D746" s="8">
        <v>2.75</v>
      </c>
      <c r="E746" s="8" t="s">
        <v>1732</v>
      </c>
      <c r="F746" s="8" t="s">
        <v>1733</v>
      </c>
      <c r="G746" s="8" t="s">
        <v>1734</v>
      </c>
    </row>
    <row r="747" spans="1:7" ht="15.75" thickBot="1" x14ac:dyDescent="0.3">
      <c r="A747" s="8" t="s">
        <v>1269</v>
      </c>
      <c r="B747" s="5">
        <v>746</v>
      </c>
      <c r="C747" s="6" t="s">
        <v>153</v>
      </c>
      <c r="D747" s="8">
        <v>3</v>
      </c>
      <c r="E747" s="8" t="s">
        <v>1730</v>
      </c>
      <c r="F747" s="8" t="s">
        <v>1728</v>
      </c>
      <c r="G747" s="8" t="s">
        <v>1731</v>
      </c>
    </row>
    <row r="748" spans="1:7" ht="15.75" thickBot="1" x14ac:dyDescent="0.3">
      <c r="A748" s="8" t="s">
        <v>1270</v>
      </c>
      <c r="B748" s="5">
        <v>747</v>
      </c>
      <c r="C748" s="6" t="s">
        <v>155</v>
      </c>
      <c r="D748" s="8">
        <v>4</v>
      </c>
      <c r="E748" s="8" t="s">
        <v>1727</v>
      </c>
      <c r="F748" s="8" t="s">
        <v>1728</v>
      </c>
      <c r="G748" s="8" t="s">
        <v>1729</v>
      </c>
    </row>
    <row r="749" spans="1:7" ht="15.75" thickBot="1" x14ac:dyDescent="0.3">
      <c r="A749" s="8" t="s">
        <v>1271</v>
      </c>
      <c r="B749" s="5">
        <v>748</v>
      </c>
      <c r="C749" s="6" t="s">
        <v>157</v>
      </c>
      <c r="D749" s="8">
        <v>3.75</v>
      </c>
      <c r="E749" s="8" t="s">
        <v>1730</v>
      </c>
      <c r="F749" s="8" t="s">
        <v>1728</v>
      </c>
      <c r="G749" s="8" t="s">
        <v>1731</v>
      </c>
    </row>
    <row r="750" spans="1:7" ht="15.75" thickBot="1" x14ac:dyDescent="0.3">
      <c r="A750" s="8" t="s">
        <v>1272</v>
      </c>
      <c r="B750" s="5">
        <v>749</v>
      </c>
      <c r="C750" s="6" t="s">
        <v>159</v>
      </c>
      <c r="D750" s="8">
        <v>2.25</v>
      </c>
      <c r="E750" s="8" t="s">
        <v>1732</v>
      </c>
      <c r="F750" s="8" t="s">
        <v>1733</v>
      </c>
      <c r="G750" s="8" t="s">
        <v>1734</v>
      </c>
    </row>
    <row r="751" spans="1:7" ht="15.75" thickBot="1" x14ac:dyDescent="0.3">
      <c r="A751" s="8" t="s">
        <v>1273</v>
      </c>
      <c r="B751" s="5">
        <v>750</v>
      </c>
      <c r="C751" s="6" t="s">
        <v>162</v>
      </c>
      <c r="D751" s="8">
        <v>3.5</v>
      </c>
      <c r="E751" s="8" t="s">
        <v>1730</v>
      </c>
      <c r="F751" s="8" t="s">
        <v>1728</v>
      </c>
      <c r="G751" s="8" t="s">
        <v>1731</v>
      </c>
    </row>
    <row r="752" spans="1:7" ht="15.75" thickBot="1" x14ac:dyDescent="0.3">
      <c r="A752" s="8" t="s">
        <v>1274</v>
      </c>
      <c r="B752" s="5">
        <v>751</v>
      </c>
      <c r="C752" s="6" t="s">
        <v>164</v>
      </c>
      <c r="D752" s="8">
        <v>3.5</v>
      </c>
      <c r="E752" s="8" t="s">
        <v>1730</v>
      </c>
      <c r="F752" s="8" t="s">
        <v>1728</v>
      </c>
      <c r="G752" s="8" t="s">
        <v>1731</v>
      </c>
    </row>
    <row r="753" spans="1:7" ht="15.75" thickBot="1" x14ac:dyDescent="0.3">
      <c r="A753" s="8" t="s">
        <v>1275</v>
      </c>
      <c r="B753" s="5">
        <v>752</v>
      </c>
      <c r="C753" s="6" t="s">
        <v>166</v>
      </c>
      <c r="D753" s="8">
        <v>4</v>
      </c>
      <c r="E753" s="8" t="s">
        <v>1727</v>
      </c>
      <c r="F753" s="8" t="s">
        <v>1728</v>
      </c>
      <c r="G753" s="8" t="s">
        <v>1729</v>
      </c>
    </row>
    <row r="754" spans="1:7" ht="15.75" thickBot="1" x14ac:dyDescent="0.3">
      <c r="A754" s="8" t="s">
        <v>1276</v>
      </c>
      <c r="B754" s="5">
        <v>753</v>
      </c>
      <c r="C754" s="6" t="s">
        <v>168</v>
      </c>
      <c r="D754" s="8">
        <v>3.25</v>
      </c>
      <c r="E754" s="8" t="s">
        <v>1730</v>
      </c>
      <c r="F754" s="8" t="s">
        <v>1728</v>
      </c>
      <c r="G754" s="8" t="s">
        <v>1731</v>
      </c>
    </row>
    <row r="755" spans="1:7" ht="15.75" thickBot="1" x14ac:dyDescent="0.3">
      <c r="A755" s="8" t="s">
        <v>1277</v>
      </c>
      <c r="B755" s="5">
        <v>754</v>
      </c>
      <c r="C755" s="6" t="s">
        <v>170</v>
      </c>
      <c r="D755" s="8">
        <v>2.75</v>
      </c>
      <c r="E755" s="8" t="s">
        <v>1732</v>
      </c>
      <c r="F755" s="8" t="s">
        <v>1733</v>
      </c>
      <c r="G755" s="8" t="s">
        <v>1734</v>
      </c>
    </row>
    <row r="756" spans="1:7" ht="15.75" thickBot="1" x14ac:dyDescent="0.3">
      <c r="A756" s="8" t="s">
        <v>1278</v>
      </c>
      <c r="B756" s="5">
        <v>755</v>
      </c>
      <c r="C756" s="6" t="s">
        <v>172</v>
      </c>
      <c r="D756" s="8">
        <v>3.25</v>
      </c>
      <c r="E756" s="8" t="s">
        <v>1730</v>
      </c>
      <c r="F756" s="8" t="s">
        <v>1728</v>
      </c>
      <c r="G756" s="8" t="s">
        <v>1731</v>
      </c>
    </row>
    <row r="757" spans="1:7" ht="15.75" thickBot="1" x14ac:dyDescent="0.3">
      <c r="A757" s="8" t="s">
        <v>1279</v>
      </c>
      <c r="B757" s="5">
        <v>756</v>
      </c>
      <c r="C757" s="6" t="s">
        <v>174</v>
      </c>
      <c r="D757" s="8">
        <v>2.25</v>
      </c>
      <c r="E757" s="8" t="s">
        <v>1732</v>
      </c>
      <c r="F757" s="8" t="s">
        <v>1733</v>
      </c>
      <c r="G757" s="8" t="s">
        <v>1734</v>
      </c>
    </row>
    <row r="758" spans="1:7" ht="15.75" thickBot="1" x14ac:dyDescent="0.3">
      <c r="A758" s="8" t="s">
        <v>1280</v>
      </c>
      <c r="B758" s="5">
        <v>757</v>
      </c>
      <c r="C758" s="6" t="s">
        <v>176</v>
      </c>
      <c r="D758" s="8">
        <v>2.5</v>
      </c>
      <c r="E758" s="8" t="s">
        <v>1732</v>
      </c>
      <c r="F758" s="8" t="s">
        <v>1733</v>
      </c>
      <c r="G758" s="8" t="s">
        <v>1734</v>
      </c>
    </row>
    <row r="759" spans="1:7" ht="15.75" thickBot="1" x14ac:dyDescent="0.3">
      <c r="A759" s="8" t="s">
        <v>1281</v>
      </c>
      <c r="B759" s="5">
        <v>758</v>
      </c>
      <c r="C759" s="6" t="s">
        <v>178</v>
      </c>
      <c r="D759" s="8">
        <v>2.75</v>
      </c>
      <c r="E759" s="8" t="s">
        <v>1732</v>
      </c>
      <c r="F759" s="8" t="s">
        <v>1733</v>
      </c>
      <c r="G759" s="8" t="s">
        <v>1734</v>
      </c>
    </row>
    <row r="760" spans="1:7" ht="15.75" thickBot="1" x14ac:dyDescent="0.3">
      <c r="A760" s="8" t="s">
        <v>1282</v>
      </c>
      <c r="B760" s="5">
        <v>759</v>
      </c>
      <c r="C760" s="6" t="s">
        <v>180</v>
      </c>
      <c r="D760" s="8">
        <v>2.75</v>
      </c>
      <c r="E760" s="8" t="s">
        <v>1732</v>
      </c>
      <c r="F760" s="8" t="s">
        <v>1733</v>
      </c>
      <c r="G760" s="8" t="s">
        <v>1734</v>
      </c>
    </row>
    <row r="761" spans="1:7" ht="15.75" thickBot="1" x14ac:dyDescent="0.3">
      <c r="A761" s="8" t="s">
        <v>1283</v>
      </c>
      <c r="B761" s="5">
        <v>760</v>
      </c>
      <c r="C761" s="6" t="s">
        <v>182</v>
      </c>
      <c r="D761" s="8">
        <v>2.25</v>
      </c>
      <c r="E761" s="8" t="s">
        <v>1732</v>
      </c>
      <c r="F761" s="8" t="s">
        <v>1733</v>
      </c>
      <c r="G761" s="8" t="s">
        <v>1734</v>
      </c>
    </row>
    <row r="762" spans="1:7" ht="15.75" thickBot="1" x14ac:dyDescent="0.3">
      <c r="A762" s="8" t="s">
        <v>1284</v>
      </c>
      <c r="B762" s="5">
        <v>761</v>
      </c>
      <c r="C762" s="6" t="s">
        <v>184</v>
      </c>
      <c r="D762" s="8">
        <v>3.25</v>
      </c>
      <c r="E762" s="8" t="s">
        <v>1730</v>
      </c>
      <c r="F762" s="8" t="s">
        <v>1728</v>
      </c>
      <c r="G762" s="8" t="s">
        <v>1731</v>
      </c>
    </row>
    <row r="763" spans="1:7" ht="15.75" thickBot="1" x14ac:dyDescent="0.3">
      <c r="A763" s="8" t="s">
        <v>1285</v>
      </c>
      <c r="B763" s="5">
        <v>762</v>
      </c>
      <c r="C763" s="6" t="s">
        <v>186</v>
      </c>
      <c r="D763" s="8">
        <v>3</v>
      </c>
      <c r="E763" s="8" t="s">
        <v>1730</v>
      </c>
      <c r="F763" s="8" t="s">
        <v>1728</v>
      </c>
      <c r="G763" s="8" t="s">
        <v>1731</v>
      </c>
    </row>
    <row r="764" spans="1:7" ht="15.75" thickBot="1" x14ac:dyDescent="0.3">
      <c r="A764" s="8" t="s">
        <v>1286</v>
      </c>
      <c r="B764" s="5">
        <v>763</v>
      </c>
      <c r="C764" s="6" t="s">
        <v>188</v>
      </c>
      <c r="D764" s="8">
        <v>3.25</v>
      </c>
      <c r="E764" s="8" t="s">
        <v>1730</v>
      </c>
      <c r="F764" s="8" t="s">
        <v>1728</v>
      </c>
      <c r="G764" s="8" t="s">
        <v>1731</v>
      </c>
    </row>
    <row r="765" spans="1:7" ht="15.75" thickBot="1" x14ac:dyDescent="0.3">
      <c r="A765" s="8" t="s">
        <v>1287</v>
      </c>
      <c r="B765" s="5">
        <v>764</v>
      </c>
      <c r="C765" s="6" t="s">
        <v>190</v>
      </c>
      <c r="D765" s="8">
        <v>2.75</v>
      </c>
      <c r="E765" s="8" t="s">
        <v>1732</v>
      </c>
      <c r="F765" s="8" t="s">
        <v>1733</v>
      </c>
      <c r="G765" s="8" t="s">
        <v>1734</v>
      </c>
    </row>
    <row r="766" spans="1:7" ht="15.75" thickBot="1" x14ac:dyDescent="0.3">
      <c r="A766" s="8" t="s">
        <v>1288</v>
      </c>
      <c r="B766" s="5">
        <v>765</v>
      </c>
      <c r="C766" s="6" t="s">
        <v>192</v>
      </c>
      <c r="D766" s="8">
        <v>1.75</v>
      </c>
      <c r="E766" s="8" t="s">
        <v>1732</v>
      </c>
      <c r="F766" s="8" t="s">
        <v>1733</v>
      </c>
      <c r="G766" s="8" t="s">
        <v>1734</v>
      </c>
    </row>
    <row r="767" spans="1:7" ht="15.75" thickBot="1" x14ac:dyDescent="0.3">
      <c r="A767" s="8" t="s">
        <v>1289</v>
      </c>
      <c r="B767" s="5">
        <v>766</v>
      </c>
      <c r="C767" s="6" t="s">
        <v>194</v>
      </c>
      <c r="D767" s="8">
        <v>3.5</v>
      </c>
      <c r="E767" s="8" t="s">
        <v>1730</v>
      </c>
      <c r="F767" s="8" t="s">
        <v>1728</v>
      </c>
      <c r="G767" s="8" t="s">
        <v>1731</v>
      </c>
    </row>
    <row r="768" spans="1:7" ht="15.75" thickBot="1" x14ac:dyDescent="0.3">
      <c r="A768" s="8" t="s">
        <v>1290</v>
      </c>
      <c r="B768" s="5">
        <v>767</v>
      </c>
      <c r="C768" s="6" t="s">
        <v>196</v>
      </c>
      <c r="D768" s="8">
        <v>3.75</v>
      </c>
      <c r="E768" s="8" t="s">
        <v>1730</v>
      </c>
      <c r="F768" s="8" t="s">
        <v>1728</v>
      </c>
      <c r="G768" s="8" t="s">
        <v>1731</v>
      </c>
    </row>
    <row r="769" spans="1:7" ht="15.75" thickBot="1" x14ac:dyDescent="0.3">
      <c r="A769" s="8" t="s">
        <v>1291</v>
      </c>
      <c r="B769" s="5">
        <v>768</v>
      </c>
      <c r="C769" s="6" t="s">
        <v>198</v>
      </c>
      <c r="D769" s="8">
        <v>2.5</v>
      </c>
      <c r="E769" s="8" t="s">
        <v>1732</v>
      </c>
      <c r="F769" s="8" t="s">
        <v>1733</v>
      </c>
      <c r="G769" s="8" t="s">
        <v>1734</v>
      </c>
    </row>
    <row r="770" spans="1:7" ht="15.75" thickBot="1" x14ac:dyDescent="0.3">
      <c r="A770" s="8" t="s">
        <v>1292</v>
      </c>
      <c r="B770" s="5">
        <v>769</v>
      </c>
      <c r="C770" s="6" t="s">
        <v>200</v>
      </c>
      <c r="D770" s="8">
        <v>2.5</v>
      </c>
      <c r="E770" s="8" t="s">
        <v>1732</v>
      </c>
      <c r="F770" s="8" t="s">
        <v>1733</v>
      </c>
      <c r="G770" s="8" t="s">
        <v>1734</v>
      </c>
    </row>
    <row r="771" spans="1:7" ht="15.75" thickBot="1" x14ac:dyDescent="0.3">
      <c r="A771" s="8" t="s">
        <v>1293</v>
      </c>
      <c r="B771" s="5">
        <v>770</v>
      </c>
      <c r="C771" s="6" t="s">
        <v>202</v>
      </c>
      <c r="D771" s="8">
        <v>3.5</v>
      </c>
      <c r="E771" s="8" t="s">
        <v>1730</v>
      </c>
      <c r="F771" s="8" t="s">
        <v>1728</v>
      </c>
      <c r="G771" s="8" t="s">
        <v>1731</v>
      </c>
    </row>
    <row r="772" spans="1:7" ht="15.75" thickBot="1" x14ac:dyDescent="0.3">
      <c r="A772" s="8" t="s">
        <v>1294</v>
      </c>
      <c r="B772" s="5">
        <v>771</v>
      </c>
      <c r="C772" s="6" t="s">
        <v>204</v>
      </c>
      <c r="D772" s="8">
        <v>2.75</v>
      </c>
      <c r="E772" s="8" t="s">
        <v>1732</v>
      </c>
      <c r="F772" s="8" t="s">
        <v>1733</v>
      </c>
      <c r="G772" s="8" t="s">
        <v>1734</v>
      </c>
    </row>
    <row r="773" spans="1:7" ht="15.75" thickBot="1" x14ac:dyDescent="0.3">
      <c r="A773" s="8" t="s">
        <v>1295</v>
      </c>
      <c r="B773" s="5">
        <v>772</v>
      </c>
      <c r="C773" s="6" t="s">
        <v>206</v>
      </c>
      <c r="D773" s="8">
        <v>3.25</v>
      </c>
      <c r="E773" s="8" t="s">
        <v>1730</v>
      </c>
      <c r="F773" s="8" t="s">
        <v>1728</v>
      </c>
      <c r="G773" s="8" t="s">
        <v>1731</v>
      </c>
    </row>
    <row r="774" spans="1:7" ht="15.75" thickBot="1" x14ac:dyDescent="0.3">
      <c r="A774" s="8" t="s">
        <v>1296</v>
      </c>
      <c r="B774" s="5">
        <v>773</v>
      </c>
      <c r="C774" s="6" t="s">
        <v>208</v>
      </c>
      <c r="D774" s="8">
        <v>3</v>
      </c>
      <c r="E774" s="8" t="s">
        <v>1730</v>
      </c>
      <c r="F774" s="8" t="s">
        <v>1728</v>
      </c>
      <c r="G774" s="8" t="s">
        <v>1731</v>
      </c>
    </row>
    <row r="775" spans="1:7" ht="15.75" thickBot="1" x14ac:dyDescent="0.3">
      <c r="A775" s="8" t="s">
        <v>1297</v>
      </c>
      <c r="B775" s="5">
        <v>774</v>
      </c>
      <c r="C775" s="6" t="s">
        <v>210</v>
      </c>
      <c r="D775" s="8">
        <v>3.5</v>
      </c>
      <c r="E775" s="8" t="s">
        <v>1730</v>
      </c>
      <c r="F775" s="8" t="s">
        <v>1728</v>
      </c>
      <c r="G775" s="8" t="s">
        <v>1731</v>
      </c>
    </row>
    <row r="776" spans="1:7" ht="15.75" thickBot="1" x14ac:dyDescent="0.3">
      <c r="A776" s="8" t="s">
        <v>1298</v>
      </c>
      <c r="B776" s="5">
        <v>775</v>
      </c>
      <c r="C776" s="6" t="s">
        <v>212</v>
      </c>
      <c r="D776" s="8">
        <v>3</v>
      </c>
      <c r="E776" s="8" t="s">
        <v>1730</v>
      </c>
      <c r="F776" s="8" t="s">
        <v>1728</v>
      </c>
      <c r="G776" s="8" t="s">
        <v>1731</v>
      </c>
    </row>
    <row r="777" spans="1:7" ht="15.75" thickBot="1" x14ac:dyDescent="0.3">
      <c r="A777" s="8" t="s">
        <v>1299</v>
      </c>
      <c r="B777" s="5">
        <v>776</v>
      </c>
      <c r="C777" s="6" t="s">
        <v>214</v>
      </c>
      <c r="D777" s="8">
        <v>2.5</v>
      </c>
      <c r="E777" s="8" t="s">
        <v>1732</v>
      </c>
      <c r="F777" s="8" t="s">
        <v>1733</v>
      </c>
      <c r="G777" s="8" t="s">
        <v>1734</v>
      </c>
    </row>
    <row r="778" spans="1:7" ht="15.75" thickBot="1" x14ac:dyDescent="0.3">
      <c r="A778" s="8" t="s">
        <v>1300</v>
      </c>
      <c r="B778" s="5">
        <v>777</v>
      </c>
      <c r="C778" s="6" t="s">
        <v>216</v>
      </c>
      <c r="D778" s="8">
        <v>2</v>
      </c>
      <c r="E778" s="8" t="s">
        <v>1732</v>
      </c>
      <c r="F778" s="8" t="s">
        <v>1733</v>
      </c>
      <c r="G778" s="8" t="s">
        <v>1734</v>
      </c>
    </row>
    <row r="779" spans="1:7" ht="15.75" thickBot="1" x14ac:dyDescent="0.3">
      <c r="A779" s="8" t="s">
        <v>1301</v>
      </c>
      <c r="B779" s="5">
        <v>778</v>
      </c>
      <c r="C779" s="6" t="s">
        <v>218</v>
      </c>
      <c r="D779" s="8">
        <v>4.25</v>
      </c>
      <c r="E779" s="8" t="s">
        <v>1727</v>
      </c>
      <c r="F779" s="8" t="s">
        <v>1728</v>
      </c>
      <c r="G779" s="8" t="s">
        <v>1729</v>
      </c>
    </row>
    <row r="780" spans="1:7" ht="15.75" thickBot="1" x14ac:dyDescent="0.3">
      <c r="A780" s="8" t="s">
        <v>1302</v>
      </c>
      <c r="B780" s="5">
        <v>779</v>
      </c>
      <c r="C780" s="6" t="s">
        <v>220</v>
      </c>
      <c r="D780" s="8">
        <v>3</v>
      </c>
      <c r="E780" s="8" t="s">
        <v>1730</v>
      </c>
      <c r="F780" s="8" t="s">
        <v>1728</v>
      </c>
      <c r="G780" s="8" t="s">
        <v>1731</v>
      </c>
    </row>
    <row r="781" spans="1:7" ht="15.75" thickBot="1" x14ac:dyDescent="0.3">
      <c r="A781" s="8" t="s">
        <v>1303</v>
      </c>
      <c r="B781" s="5">
        <v>780</v>
      </c>
      <c r="C781" s="6" t="s">
        <v>222</v>
      </c>
      <c r="D781" s="8">
        <v>3.5</v>
      </c>
      <c r="E781" s="8" t="s">
        <v>1730</v>
      </c>
      <c r="F781" s="8" t="s">
        <v>1728</v>
      </c>
      <c r="G781" s="8" t="s">
        <v>1731</v>
      </c>
    </row>
    <row r="782" spans="1:7" ht="15.75" thickBot="1" x14ac:dyDescent="0.3">
      <c r="A782" s="8" t="s">
        <v>1304</v>
      </c>
      <c r="B782" s="5">
        <v>781</v>
      </c>
      <c r="C782" s="6" t="s">
        <v>224</v>
      </c>
      <c r="D782" s="8">
        <v>2.25</v>
      </c>
      <c r="E782" s="8" t="s">
        <v>1732</v>
      </c>
      <c r="F782" s="8" t="s">
        <v>1733</v>
      </c>
      <c r="G782" s="8" t="s">
        <v>1734</v>
      </c>
    </row>
    <row r="783" spans="1:7" ht="15.75" thickBot="1" x14ac:dyDescent="0.3">
      <c r="A783" s="8" t="s">
        <v>1305</v>
      </c>
      <c r="B783" s="5">
        <v>782</v>
      </c>
      <c r="C783" s="6" t="s">
        <v>226</v>
      </c>
      <c r="D783" s="8">
        <v>3.25</v>
      </c>
      <c r="E783" s="8" t="s">
        <v>1730</v>
      </c>
      <c r="F783" s="8" t="s">
        <v>1728</v>
      </c>
      <c r="G783" s="8" t="s">
        <v>1731</v>
      </c>
    </row>
    <row r="784" spans="1:7" ht="15.75" thickBot="1" x14ac:dyDescent="0.3">
      <c r="A784" s="8" t="s">
        <v>1306</v>
      </c>
      <c r="B784" s="5">
        <v>783</v>
      </c>
      <c r="C784" s="6" t="s">
        <v>228</v>
      </c>
      <c r="D784" s="8">
        <v>2.5</v>
      </c>
      <c r="E784" s="8" t="s">
        <v>1732</v>
      </c>
      <c r="F784" s="8" t="s">
        <v>1733</v>
      </c>
      <c r="G784" s="8" t="s">
        <v>1734</v>
      </c>
    </row>
    <row r="785" spans="1:7" ht="15.75" thickBot="1" x14ac:dyDescent="0.3">
      <c r="A785" s="8" t="s">
        <v>1307</v>
      </c>
      <c r="B785" s="5">
        <v>784</v>
      </c>
      <c r="C785" s="6" t="s">
        <v>230</v>
      </c>
      <c r="D785" s="8">
        <v>2.75</v>
      </c>
      <c r="E785" s="8" t="s">
        <v>1732</v>
      </c>
      <c r="F785" s="8" t="s">
        <v>1733</v>
      </c>
      <c r="G785" s="8" t="s">
        <v>1734</v>
      </c>
    </row>
    <row r="786" spans="1:7" ht="15.75" thickBot="1" x14ac:dyDescent="0.3">
      <c r="A786" s="8" t="s">
        <v>1308</v>
      </c>
      <c r="B786" s="5">
        <v>785</v>
      </c>
      <c r="C786" s="6" t="s">
        <v>232</v>
      </c>
      <c r="D786" s="8">
        <v>2.5</v>
      </c>
      <c r="E786" s="8" t="s">
        <v>1732</v>
      </c>
      <c r="F786" s="8" t="s">
        <v>1733</v>
      </c>
      <c r="G786" s="8" t="s">
        <v>1734</v>
      </c>
    </row>
    <row r="787" spans="1:7" ht="15.75" thickBot="1" x14ac:dyDescent="0.3">
      <c r="A787" s="8" t="s">
        <v>1309</v>
      </c>
      <c r="B787" s="5">
        <v>786</v>
      </c>
      <c r="C787" s="6" t="s">
        <v>329</v>
      </c>
      <c r="D787" s="8">
        <v>4</v>
      </c>
      <c r="E787" s="8" t="s">
        <v>1727</v>
      </c>
      <c r="F787" s="8" t="s">
        <v>1728</v>
      </c>
      <c r="G787" s="8" t="s">
        <v>1729</v>
      </c>
    </row>
    <row r="788" spans="1:7" ht="15.75" thickBot="1" x14ac:dyDescent="0.3">
      <c r="A788" s="8" t="s">
        <v>1310</v>
      </c>
      <c r="B788" s="5">
        <v>787</v>
      </c>
      <c r="C788" s="6" t="s">
        <v>331</v>
      </c>
      <c r="D788" s="8">
        <v>5</v>
      </c>
      <c r="E788" s="8" t="s">
        <v>1724</v>
      </c>
      <c r="F788" s="8" t="s">
        <v>1725</v>
      </c>
      <c r="G788" s="8" t="s">
        <v>1726</v>
      </c>
    </row>
    <row r="789" spans="1:7" ht="15.75" thickBot="1" x14ac:dyDescent="0.3">
      <c r="A789" s="8" t="s">
        <v>1311</v>
      </c>
      <c r="B789" s="5">
        <v>788</v>
      </c>
      <c r="C789" s="6" t="s">
        <v>333</v>
      </c>
      <c r="D789" s="8">
        <v>3.25</v>
      </c>
      <c r="E789" s="8" t="s">
        <v>1730</v>
      </c>
      <c r="F789" s="8" t="s">
        <v>1728</v>
      </c>
      <c r="G789" s="8" t="s">
        <v>1731</v>
      </c>
    </row>
    <row r="790" spans="1:7" ht="15.75" thickBot="1" x14ac:dyDescent="0.3">
      <c r="A790" s="8" t="s">
        <v>1312</v>
      </c>
      <c r="B790" s="5">
        <v>789</v>
      </c>
      <c r="C790" s="6" t="s">
        <v>335</v>
      </c>
      <c r="D790" s="8">
        <v>2.5</v>
      </c>
      <c r="E790" s="8" t="s">
        <v>1732</v>
      </c>
      <c r="F790" s="8" t="s">
        <v>1733</v>
      </c>
      <c r="G790" s="8" t="s">
        <v>1734</v>
      </c>
    </row>
    <row r="791" spans="1:7" ht="15.75" thickBot="1" x14ac:dyDescent="0.3">
      <c r="A791" s="8" t="s">
        <v>1313</v>
      </c>
      <c r="B791" s="5">
        <v>790</v>
      </c>
      <c r="C791" s="6" t="s">
        <v>337</v>
      </c>
      <c r="D791" s="8">
        <v>2.75</v>
      </c>
      <c r="E791" s="8" t="s">
        <v>1732</v>
      </c>
      <c r="F791" s="8" t="s">
        <v>1733</v>
      </c>
      <c r="G791" s="8" t="s">
        <v>1734</v>
      </c>
    </row>
    <row r="792" spans="1:7" ht="15.75" thickBot="1" x14ac:dyDescent="0.3">
      <c r="A792" s="8" t="s">
        <v>1314</v>
      </c>
      <c r="B792" s="5">
        <v>791</v>
      </c>
      <c r="C792" s="6" t="s">
        <v>339</v>
      </c>
      <c r="D792" s="8">
        <v>2</v>
      </c>
      <c r="E792" s="8" t="s">
        <v>1732</v>
      </c>
      <c r="F792" s="8" t="s">
        <v>1733</v>
      </c>
      <c r="G792" s="8" t="s">
        <v>1734</v>
      </c>
    </row>
    <row r="793" spans="1:7" ht="15.75" thickBot="1" x14ac:dyDescent="0.3">
      <c r="A793" s="8" t="s">
        <v>1315</v>
      </c>
      <c r="B793" s="5">
        <v>792</v>
      </c>
      <c r="C793" s="6" t="s">
        <v>341</v>
      </c>
      <c r="D793" s="8">
        <v>2.25</v>
      </c>
      <c r="E793" s="8" t="s">
        <v>1732</v>
      </c>
      <c r="F793" s="8" t="s">
        <v>1733</v>
      </c>
      <c r="G793" s="8" t="s">
        <v>1734</v>
      </c>
    </row>
    <row r="794" spans="1:7" ht="15.75" thickBot="1" x14ac:dyDescent="0.3">
      <c r="A794" s="8" t="s">
        <v>1316</v>
      </c>
      <c r="B794" s="5">
        <v>793</v>
      </c>
      <c r="C794" s="6" t="s">
        <v>343</v>
      </c>
      <c r="D794" s="8">
        <v>2.75</v>
      </c>
      <c r="E794" s="8" t="s">
        <v>1732</v>
      </c>
      <c r="F794" s="8" t="s">
        <v>1733</v>
      </c>
      <c r="G794" s="8" t="s">
        <v>1734</v>
      </c>
    </row>
    <row r="795" spans="1:7" ht="15.75" thickBot="1" x14ac:dyDescent="0.3">
      <c r="A795" s="8" t="s">
        <v>1317</v>
      </c>
      <c r="B795" s="5">
        <v>794</v>
      </c>
      <c r="C795" s="6" t="s">
        <v>345</v>
      </c>
      <c r="D795" s="8">
        <v>4</v>
      </c>
      <c r="E795" s="8" t="s">
        <v>1727</v>
      </c>
      <c r="F795" s="8" t="s">
        <v>1728</v>
      </c>
      <c r="G795" s="8" t="s">
        <v>1729</v>
      </c>
    </row>
    <row r="796" spans="1:7" ht="15.75" thickBot="1" x14ac:dyDescent="0.3">
      <c r="A796" s="8" t="s">
        <v>1318</v>
      </c>
      <c r="B796" s="5">
        <v>795</v>
      </c>
      <c r="C796" s="6" t="s">
        <v>347</v>
      </c>
      <c r="D796" s="8">
        <v>3.5</v>
      </c>
      <c r="E796" s="8" t="s">
        <v>1730</v>
      </c>
      <c r="F796" s="8" t="s">
        <v>1728</v>
      </c>
      <c r="G796" s="8" t="s">
        <v>1731</v>
      </c>
    </row>
    <row r="797" spans="1:7" ht="15.75" thickBot="1" x14ac:dyDescent="0.3">
      <c r="A797" s="8" t="s">
        <v>1319</v>
      </c>
      <c r="B797" s="5">
        <v>796</v>
      </c>
      <c r="C797" s="6" t="s">
        <v>349</v>
      </c>
      <c r="D797" s="8">
        <v>2.25</v>
      </c>
      <c r="E797" s="8" t="s">
        <v>1732</v>
      </c>
      <c r="F797" s="8" t="s">
        <v>1733</v>
      </c>
      <c r="G797" s="8" t="s">
        <v>1734</v>
      </c>
    </row>
    <row r="798" spans="1:7" ht="15.75" thickBot="1" x14ac:dyDescent="0.3">
      <c r="A798" s="8" t="s">
        <v>1320</v>
      </c>
      <c r="B798" s="5">
        <v>797</v>
      </c>
      <c r="C798" s="6" t="s">
        <v>351</v>
      </c>
      <c r="D798" s="8">
        <v>4</v>
      </c>
      <c r="E798" s="8" t="s">
        <v>1727</v>
      </c>
      <c r="F798" s="8" t="s">
        <v>1728</v>
      </c>
      <c r="G798" s="8" t="s">
        <v>1729</v>
      </c>
    </row>
    <row r="799" spans="1:7" ht="15.75" thickBot="1" x14ac:dyDescent="0.3">
      <c r="A799" s="8" t="s">
        <v>1321</v>
      </c>
      <c r="B799" s="5">
        <v>798</v>
      </c>
      <c r="C799" s="6" t="s">
        <v>353</v>
      </c>
      <c r="D799" s="8">
        <v>3.5</v>
      </c>
      <c r="E799" s="8" t="s">
        <v>1730</v>
      </c>
      <c r="F799" s="8" t="s">
        <v>1728</v>
      </c>
      <c r="G799" s="8" t="s">
        <v>1731</v>
      </c>
    </row>
    <row r="800" spans="1:7" ht="15.75" thickBot="1" x14ac:dyDescent="0.3">
      <c r="A800" s="8" t="s">
        <v>1322</v>
      </c>
      <c r="B800" s="5">
        <v>799</v>
      </c>
      <c r="C800" s="6" t="s">
        <v>355</v>
      </c>
      <c r="D800" s="8">
        <v>2.5</v>
      </c>
      <c r="E800" s="8" t="s">
        <v>1732</v>
      </c>
      <c r="F800" s="8" t="s">
        <v>1733</v>
      </c>
      <c r="G800" s="8" t="s">
        <v>1734</v>
      </c>
    </row>
    <row r="801" spans="1:7" ht="15.75" thickBot="1" x14ac:dyDescent="0.3">
      <c r="A801" s="8" t="s">
        <v>1323</v>
      </c>
      <c r="B801" s="5">
        <v>800</v>
      </c>
      <c r="C801" s="6" t="s">
        <v>357</v>
      </c>
      <c r="D801" s="8">
        <v>3.25</v>
      </c>
      <c r="E801" s="8" t="s">
        <v>1730</v>
      </c>
      <c r="F801" s="8" t="s">
        <v>1728</v>
      </c>
      <c r="G801" s="8" t="s">
        <v>1731</v>
      </c>
    </row>
    <row r="802" spans="1:7" ht="15.75" thickBot="1" x14ac:dyDescent="0.3">
      <c r="A802" s="8" t="s">
        <v>1324</v>
      </c>
      <c r="B802" s="5">
        <v>801</v>
      </c>
      <c r="C802" s="6" t="s">
        <v>359</v>
      </c>
      <c r="D802" s="8">
        <v>3.75</v>
      </c>
      <c r="E802" s="8" t="s">
        <v>1730</v>
      </c>
      <c r="F802" s="8" t="s">
        <v>1728</v>
      </c>
      <c r="G802" s="8" t="s">
        <v>1731</v>
      </c>
    </row>
    <row r="803" spans="1:7" ht="15.75" thickBot="1" x14ac:dyDescent="0.3">
      <c r="A803" s="8" t="s">
        <v>1325</v>
      </c>
      <c r="B803" s="5">
        <v>802</v>
      </c>
      <c r="C803" s="6" t="s">
        <v>361</v>
      </c>
      <c r="D803" s="8">
        <v>3.75</v>
      </c>
      <c r="E803" s="8" t="s">
        <v>1730</v>
      </c>
      <c r="F803" s="8" t="s">
        <v>1728</v>
      </c>
      <c r="G803" s="8" t="s">
        <v>1731</v>
      </c>
    </row>
    <row r="804" spans="1:7" ht="15.75" thickBot="1" x14ac:dyDescent="0.3">
      <c r="A804" s="8" t="s">
        <v>1326</v>
      </c>
      <c r="B804" s="5">
        <v>803</v>
      </c>
      <c r="C804" s="6" t="s">
        <v>363</v>
      </c>
      <c r="D804" s="8">
        <v>3</v>
      </c>
      <c r="E804" s="8" t="s">
        <v>1730</v>
      </c>
      <c r="F804" s="8" t="s">
        <v>1728</v>
      </c>
      <c r="G804" s="8" t="s">
        <v>1731</v>
      </c>
    </row>
    <row r="805" spans="1:7" ht="15.75" thickBot="1" x14ac:dyDescent="0.3">
      <c r="A805" s="8" t="s">
        <v>1327</v>
      </c>
      <c r="B805" s="5">
        <v>804</v>
      </c>
      <c r="C805" s="6" t="s">
        <v>365</v>
      </c>
      <c r="D805" s="8">
        <v>3</v>
      </c>
      <c r="E805" s="8" t="s">
        <v>1730</v>
      </c>
      <c r="F805" s="8" t="s">
        <v>1728</v>
      </c>
      <c r="G805" s="8" t="s">
        <v>1731</v>
      </c>
    </row>
    <row r="806" spans="1:7" ht="15.75" thickBot="1" x14ac:dyDescent="0.3">
      <c r="A806" s="8" t="s">
        <v>1328</v>
      </c>
      <c r="B806" s="5">
        <v>805</v>
      </c>
      <c r="C806" s="6" t="s">
        <v>367</v>
      </c>
      <c r="D806" s="8">
        <v>3.75</v>
      </c>
      <c r="E806" s="8" t="s">
        <v>1730</v>
      </c>
      <c r="F806" s="8" t="s">
        <v>1728</v>
      </c>
      <c r="G806" s="8" t="s">
        <v>1731</v>
      </c>
    </row>
    <row r="807" spans="1:7" ht="15.75" thickBot="1" x14ac:dyDescent="0.3">
      <c r="A807" s="8" t="s">
        <v>1329</v>
      </c>
      <c r="B807" s="5">
        <v>806</v>
      </c>
      <c r="C807" s="6" t="s">
        <v>369</v>
      </c>
      <c r="D807" s="8">
        <v>2.25</v>
      </c>
      <c r="E807" s="8" t="s">
        <v>1732</v>
      </c>
      <c r="F807" s="8" t="s">
        <v>1733</v>
      </c>
      <c r="G807" s="8" t="s">
        <v>1734</v>
      </c>
    </row>
    <row r="808" spans="1:7" ht="15.75" thickBot="1" x14ac:dyDescent="0.3">
      <c r="A808" s="8" t="s">
        <v>1330</v>
      </c>
      <c r="B808" s="5">
        <v>807</v>
      </c>
      <c r="C808" s="6" t="s">
        <v>371</v>
      </c>
      <c r="D808" s="8">
        <v>3.5</v>
      </c>
      <c r="E808" s="8" t="s">
        <v>1730</v>
      </c>
      <c r="F808" s="8" t="s">
        <v>1728</v>
      </c>
      <c r="G808" s="8" t="s">
        <v>1731</v>
      </c>
    </row>
    <row r="809" spans="1:7" ht="15.75" thickBot="1" x14ac:dyDescent="0.3">
      <c r="A809" s="8" t="s">
        <v>1331</v>
      </c>
      <c r="B809" s="5">
        <v>808</v>
      </c>
      <c r="C809" s="6" t="s">
        <v>373</v>
      </c>
      <c r="D809" s="8">
        <v>3.75</v>
      </c>
      <c r="E809" s="8" t="s">
        <v>1730</v>
      </c>
      <c r="F809" s="8" t="s">
        <v>1728</v>
      </c>
      <c r="G809" s="8" t="s">
        <v>1731</v>
      </c>
    </row>
    <row r="810" spans="1:7" ht="15.75" thickBot="1" x14ac:dyDescent="0.3">
      <c r="A810" s="8" t="s">
        <v>1332</v>
      </c>
      <c r="B810" s="5">
        <v>809</v>
      </c>
      <c r="C810" s="6" t="s">
        <v>216</v>
      </c>
      <c r="D810" s="8">
        <v>3.5</v>
      </c>
      <c r="E810" s="8" t="s">
        <v>1730</v>
      </c>
      <c r="F810" s="8" t="s">
        <v>1728</v>
      </c>
      <c r="G810" s="8" t="s">
        <v>1731</v>
      </c>
    </row>
    <row r="811" spans="1:7" ht="15.75" thickBot="1" x14ac:dyDescent="0.3">
      <c r="A811" s="8" t="s">
        <v>1333</v>
      </c>
      <c r="B811" s="5">
        <v>810</v>
      </c>
      <c r="C811" s="6" t="s">
        <v>376</v>
      </c>
      <c r="D811" s="8">
        <v>3.25</v>
      </c>
      <c r="E811" s="8" t="s">
        <v>1730</v>
      </c>
      <c r="F811" s="8" t="s">
        <v>1728</v>
      </c>
      <c r="G811" s="8" t="s">
        <v>1731</v>
      </c>
    </row>
    <row r="812" spans="1:7" ht="15.75" thickBot="1" x14ac:dyDescent="0.3">
      <c r="A812" s="8" t="s">
        <v>1334</v>
      </c>
      <c r="B812" s="5">
        <v>811</v>
      </c>
      <c r="C812" s="6" t="s">
        <v>378</v>
      </c>
      <c r="D812" s="8">
        <v>3</v>
      </c>
      <c r="E812" s="8" t="s">
        <v>1730</v>
      </c>
      <c r="F812" s="8" t="s">
        <v>1728</v>
      </c>
      <c r="G812" s="8" t="s">
        <v>1731</v>
      </c>
    </row>
    <row r="813" spans="1:7" ht="15.75" thickBot="1" x14ac:dyDescent="0.3">
      <c r="A813" s="8" t="s">
        <v>1335</v>
      </c>
      <c r="B813" s="5">
        <v>812</v>
      </c>
      <c r="C813" s="6" t="s">
        <v>380</v>
      </c>
      <c r="D813" s="8">
        <v>3</v>
      </c>
      <c r="E813" s="8" t="s">
        <v>1730</v>
      </c>
      <c r="F813" s="8" t="s">
        <v>1728</v>
      </c>
      <c r="G813" s="8" t="s">
        <v>1731</v>
      </c>
    </row>
    <row r="814" spans="1:7" ht="15.75" thickBot="1" x14ac:dyDescent="0.3">
      <c r="A814" s="8" t="s">
        <v>1336</v>
      </c>
      <c r="B814" s="5">
        <v>813</v>
      </c>
      <c r="C814" s="6" t="s">
        <v>382</v>
      </c>
      <c r="D814" s="8">
        <v>4.25</v>
      </c>
      <c r="E814" s="8" t="s">
        <v>1727</v>
      </c>
      <c r="F814" s="8" t="s">
        <v>1728</v>
      </c>
      <c r="G814" s="8" t="s">
        <v>1729</v>
      </c>
    </row>
    <row r="815" spans="1:7" ht="15.75" thickBot="1" x14ac:dyDescent="0.3">
      <c r="A815" s="8" t="s">
        <v>1337</v>
      </c>
      <c r="B815" s="5">
        <v>814</v>
      </c>
      <c r="C815" s="6" t="s">
        <v>384</v>
      </c>
      <c r="D815" s="8">
        <v>3.25</v>
      </c>
      <c r="E815" s="8" t="s">
        <v>1730</v>
      </c>
      <c r="F815" s="8" t="s">
        <v>1728</v>
      </c>
      <c r="G815" s="8" t="s">
        <v>1731</v>
      </c>
    </row>
    <row r="816" spans="1:7" ht="15.75" thickBot="1" x14ac:dyDescent="0.3">
      <c r="A816" s="8" t="s">
        <v>1338</v>
      </c>
      <c r="B816" s="5">
        <v>815</v>
      </c>
      <c r="C816" s="6" t="s">
        <v>386</v>
      </c>
      <c r="D816" s="8">
        <v>1.75</v>
      </c>
      <c r="E816" s="8" t="s">
        <v>1732</v>
      </c>
      <c r="F816" s="8" t="s">
        <v>1733</v>
      </c>
      <c r="G816" s="8" t="s">
        <v>1734</v>
      </c>
    </row>
    <row r="817" spans="1:7" ht="15.75" thickBot="1" x14ac:dyDescent="0.3">
      <c r="A817" s="8" t="s">
        <v>1339</v>
      </c>
      <c r="B817" s="5">
        <v>816</v>
      </c>
      <c r="C817" s="6" t="s">
        <v>388</v>
      </c>
      <c r="D817" s="8">
        <v>3.25</v>
      </c>
      <c r="E817" s="8" t="s">
        <v>1730</v>
      </c>
      <c r="F817" s="8" t="s">
        <v>1728</v>
      </c>
      <c r="G817" s="8" t="s">
        <v>1731</v>
      </c>
    </row>
    <row r="818" spans="1:7" ht="15.75" thickBot="1" x14ac:dyDescent="0.3">
      <c r="A818" s="8" t="s">
        <v>1340</v>
      </c>
      <c r="B818" s="5">
        <v>817</v>
      </c>
      <c r="C818" s="6" t="s">
        <v>390</v>
      </c>
      <c r="D818" s="8">
        <v>4</v>
      </c>
      <c r="E818" s="8" t="s">
        <v>1727</v>
      </c>
      <c r="F818" s="8" t="s">
        <v>1728</v>
      </c>
      <c r="G818" s="8" t="s">
        <v>1729</v>
      </c>
    </row>
    <row r="819" spans="1:7" ht="15.75" thickBot="1" x14ac:dyDescent="0.3">
      <c r="A819" s="8" t="s">
        <v>1341</v>
      </c>
      <c r="B819" s="5">
        <v>818</v>
      </c>
      <c r="C819" s="6" t="s">
        <v>392</v>
      </c>
      <c r="D819" s="8">
        <v>3.5</v>
      </c>
      <c r="E819" s="8" t="s">
        <v>1730</v>
      </c>
      <c r="F819" s="8" t="s">
        <v>1728</v>
      </c>
      <c r="G819" s="8" t="s">
        <v>1731</v>
      </c>
    </row>
    <row r="820" spans="1:7" ht="15.75" thickBot="1" x14ac:dyDescent="0.3">
      <c r="A820" s="8" t="s">
        <v>1342</v>
      </c>
      <c r="B820" s="5">
        <v>819</v>
      </c>
      <c r="C820" s="6" t="s">
        <v>394</v>
      </c>
      <c r="D820" s="8">
        <v>2.75</v>
      </c>
      <c r="E820" s="8" t="s">
        <v>1732</v>
      </c>
      <c r="F820" s="8" t="s">
        <v>1733</v>
      </c>
      <c r="G820" s="8" t="s">
        <v>1734</v>
      </c>
    </row>
    <row r="821" spans="1:7" ht="15.75" thickBot="1" x14ac:dyDescent="0.3">
      <c r="A821" s="8" t="s">
        <v>1343</v>
      </c>
      <c r="B821" s="5">
        <v>820</v>
      </c>
      <c r="C821" s="6" t="s">
        <v>192</v>
      </c>
      <c r="D821" s="8">
        <v>2.75</v>
      </c>
      <c r="E821" s="8" t="s">
        <v>1732</v>
      </c>
      <c r="F821" s="8" t="s">
        <v>1733</v>
      </c>
      <c r="G821" s="8" t="s">
        <v>1734</v>
      </c>
    </row>
    <row r="822" spans="1:7" ht="15.75" thickBot="1" x14ac:dyDescent="0.3">
      <c r="A822" s="8" t="s">
        <v>1344</v>
      </c>
      <c r="B822" s="5">
        <v>821</v>
      </c>
      <c r="C822" s="6" t="s">
        <v>397</v>
      </c>
      <c r="D822" s="8">
        <v>3.25</v>
      </c>
      <c r="E822" s="8" t="s">
        <v>1730</v>
      </c>
      <c r="F822" s="8" t="s">
        <v>1728</v>
      </c>
      <c r="G822" s="8" t="s">
        <v>1731</v>
      </c>
    </row>
    <row r="823" spans="1:7" ht="15.75" thickBot="1" x14ac:dyDescent="0.3">
      <c r="A823" s="8" t="s">
        <v>1345</v>
      </c>
      <c r="B823" s="5">
        <v>822</v>
      </c>
      <c r="C823" s="6" t="s">
        <v>399</v>
      </c>
      <c r="D823" s="8">
        <v>3.75</v>
      </c>
      <c r="E823" s="8" t="s">
        <v>1730</v>
      </c>
      <c r="F823" s="8" t="s">
        <v>1728</v>
      </c>
      <c r="G823" s="8" t="s">
        <v>1731</v>
      </c>
    </row>
    <row r="824" spans="1:7" ht="15.75" thickBot="1" x14ac:dyDescent="0.3">
      <c r="A824" s="8" t="s">
        <v>1346</v>
      </c>
      <c r="B824" s="5">
        <v>823</v>
      </c>
      <c r="C824" s="6" t="s">
        <v>401</v>
      </c>
      <c r="D824" s="8">
        <v>2.25</v>
      </c>
      <c r="E824" s="8" t="s">
        <v>1732</v>
      </c>
      <c r="F824" s="8" t="s">
        <v>1733</v>
      </c>
      <c r="G824" s="8" t="s">
        <v>1734</v>
      </c>
    </row>
    <row r="825" spans="1:7" ht="15.75" thickBot="1" x14ac:dyDescent="0.3">
      <c r="A825" s="8" t="s">
        <v>1347</v>
      </c>
      <c r="B825" s="5">
        <v>824</v>
      </c>
      <c r="C825" s="6" t="s">
        <v>403</v>
      </c>
      <c r="D825" s="8">
        <v>2.5</v>
      </c>
      <c r="E825" s="8" t="s">
        <v>1732</v>
      </c>
      <c r="F825" s="8" t="s">
        <v>1733</v>
      </c>
      <c r="G825" s="8" t="s">
        <v>1734</v>
      </c>
    </row>
    <row r="826" spans="1:7" ht="15.75" thickBot="1" x14ac:dyDescent="0.3">
      <c r="A826" s="8" t="s">
        <v>1348</v>
      </c>
      <c r="B826" s="5">
        <v>825</v>
      </c>
      <c r="C826" s="6" t="s">
        <v>405</v>
      </c>
      <c r="D826" s="8">
        <v>2.5</v>
      </c>
      <c r="E826" s="8" t="s">
        <v>1732</v>
      </c>
      <c r="F826" s="8" t="s">
        <v>1733</v>
      </c>
      <c r="G826" s="8" t="s">
        <v>1734</v>
      </c>
    </row>
    <row r="827" spans="1:7" ht="15.75" thickBot="1" x14ac:dyDescent="0.3">
      <c r="A827" s="8" t="s">
        <v>1349</v>
      </c>
      <c r="B827" s="5">
        <v>826</v>
      </c>
      <c r="C827" s="6" t="s">
        <v>407</v>
      </c>
      <c r="D827" s="8">
        <v>2.5</v>
      </c>
      <c r="E827" s="8" t="s">
        <v>1732</v>
      </c>
      <c r="F827" s="8" t="s">
        <v>1733</v>
      </c>
      <c r="G827" s="8" t="s">
        <v>1734</v>
      </c>
    </row>
    <row r="828" spans="1:7" ht="15.75" thickBot="1" x14ac:dyDescent="0.3">
      <c r="A828" s="8" t="s">
        <v>1350</v>
      </c>
      <c r="B828" s="5">
        <v>827</v>
      </c>
      <c r="C828" s="6" t="s">
        <v>409</v>
      </c>
      <c r="D828" s="8">
        <v>2.25</v>
      </c>
      <c r="E828" s="8" t="s">
        <v>1732</v>
      </c>
      <c r="F828" s="8" t="s">
        <v>1733</v>
      </c>
      <c r="G828" s="8" t="s">
        <v>1734</v>
      </c>
    </row>
    <row r="829" spans="1:7" ht="15.75" thickBot="1" x14ac:dyDescent="0.3">
      <c r="A829" s="8" t="s">
        <v>1351</v>
      </c>
      <c r="B829" s="5">
        <v>828</v>
      </c>
      <c r="C829" s="6" t="s">
        <v>411</v>
      </c>
      <c r="D829" s="8">
        <v>3.5</v>
      </c>
      <c r="E829" s="8" t="s">
        <v>1730</v>
      </c>
      <c r="F829" s="8" t="s">
        <v>1728</v>
      </c>
      <c r="G829" s="8" t="s">
        <v>1731</v>
      </c>
    </row>
    <row r="830" spans="1:7" ht="15.75" thickBot="1" x14ac:dyDescent="0.3">
      <c r="A830" s="8" t="s">
        <v>1352</v>
      </c>
      <c r="B830" s="5">
        <v>829</v>
      </c>
      <c r="C830" s="6" t="s">
        <v>413</v>
      </c>
      <c r="D830" s="8">
        <v>3</v>
      </c>
      <c r="E830" s="8" t="s">
        <v>1730</v>
      </c>
      <c r="F830" s="8" t="s">
        <v>1728</v>
      </c>
      <c r="G830" s="8" t="s">
        <v>1731</v>
      </c>
    </row>
    <row r="831" spans="1:7" ht="15.75" thickBot="1" x14ac:dyDescent="0.3">
      <c r="A831" s="8" t="s">
        <v>1353</v>
      </c>
      <c r="B831" s="5">
        <v>830</v>
      </c>
      <c r="C831" s="6" t="s">
        <v>415</v>
      </c>
      <c r="D831" s="8">
        <v>3</v>
      </c>
      <c r="E831" s="8" t="s">
        <v>1730</v>
      </c>
      <c r="F831" s="8" t="s">
        <v>1728</v>
      </c>
      <c r="G831" s="8" t="s">
        <v>1731</v>
      </c>
    </row>
    <row r="832" spans="1:7" ht="15.75" thickBot="1" x14ac:dyDescent="0.3">
      <c r="A832" s="8" t="s">
        <v>1354</v>
      </c>
      <c r="B832" s="5">
        <v>831</v>
      </c>
      <c r="C832" s="6" t="s">
        <v>417</v>
      </c>
      <c r="D832" s="8">
        <v>3.75</v>
      </c>
      <c r="E832" s="8" t="s">
        <v>1730</v>
      </c>
      <c r="F832" s="8" t="s">
        <v>1728</v>
      </c>
      <c r="G832" s="8" t="s">
        <v>1731</v>
      </c>
    </row>
    <row r="833" spans="1:7" ht="15.75" thickBot="1" x14ac:dyDescent="0.3">
      <c r="A833" s="8" t="s">
        <v>1355</v>
      </c>
      <c r="B833" s="5">
        <v>832</v>
      </c>
      <c r="C833" s="6" t="s">
        <v>419</v>
      </c>
      <c r="D833" s="8">
        <v>2.75</v>
      </c>
      <c r="E833" s="8" t="s">
        <v>1732</v>
      </c>
      <c r="F833" s="8" t="s">
        <v>1733</v>
      </c>
      <c r="G833" s="8" t="s">
        <v>1734</v>
      </c>
    </row>
    <row r="834" spans="1:7" ht="15.75" thickBot="1" x14ac:dyDescent="0.3">
      <c r="A834" s="8" t="s">
        <v>1356</v>
      </c>
      <c r="B834" s="5">
        <v>833</v>
      </c>
      <c r="C834" s="6" t="s">
        <v>421</v>
      </c>
      <c r="D834" s="8">
        <v>3.75</v>
      </c>
      <c r="E834" s="8" t="s">
        <v>1730</v>
      </c>
      <c r="F834" s="8" t="s">
        <v>1728</v>
      </c>
      <c r="G834" s="8" t="s">
        <v>1731</v>
      </c>
    </row>
    <row r="835" spans="1:7" ht="15.75" thickBot="1" x14ac:dyDescent="0.3">
      <c r="A835" s="8" t="s">
        <v>1357</v>
      </c>
      <c r="B835" s="5">
        <v>834</v>
      </c>
      <c r="C835" s="6" t="s">
        <v>423</v>
      </c>
      <c r="D835" s="8">
        <v>2.5</v>
      </c>
      <c r="E835" s="8" t="s">
        <v>1732</v>
      </c>
      <c r="F835" s="8" t="s">
        <v>1733</v>
      </c>
      <c r="G835" s="8" t="s">
        <v>1734</v>
      </c>
    </row>
    <row r="836" spans="1:7" ht="15.75" thickBot="1" x14ac:dyDescent="0.3">
      <c r="A836" s="8" t="s">
        <v>1358</v>
      </c>
      <c r="B836" s="5">
        <v>835</v>
      </c>
      <c r="C836" s="6" t="s">
        <v>425</v>
      </c>
      <c r="D836" s="8">
        <v>3.75</v>
      </c>
      <c r="E836" s="8" t="s">
        <v>1730</v>
      </c>
      <c r="F836" s="8" t="s">
        <v>1728</v>
      </c>
      <c r="G836" s="8" t="s">
        <v>1731</v>
      </c>
    </row>
    <row r="837" spans="1:7" ht="15.75" thickBot="1" x14ac:dyDescent="0.3">
      <c r="A837" s="8" t="s">
        <v>1359</v>
      </c>
      <c r="B837" s="5">
        <v>836</v>
      </c>
      <c r="C837" s="6" t="s">
        <v>427</v>
      </c>
      <c r="D837" s="8">
        <v>2.5</v>
      </c>
      <c r="E837" s="8" t="s">
        <v>1732</v>
      </c>
      <c r="F837" s="8" t="s">
        <v>1733</v>
      </c>
      <c r="G837" s="8" t="s">
        <v>1734</v>
      </c>
    </row>
    <row r="838" spans="1:7" ht="15.75" thickBot="1" x14ac:dyDescent="0.3">
      <c r="A838" s="8" t="s">
        <v>1360</v>
      </c>
      <c r="B838" s="5">
        <v>837</v>
      </c>
      <c r="C838" s="6" t="s">
        <v>429</v>
      </c>
      <c r="D838" s="8">
        <v>4.25</v>
      </c>
      <c r="E838" s="8" t="s">
        <v>1727</v>
      </c>
      <c r="F838" s="8" t="s">
        <v>1728</v>
      </c>
      <c r="G838" s="8" t="s">
        <v>1729</v>
      </c>
    </row>
    <row r="839" spans="1:7" ht="15.75" thickBot="1" x14ac:dyDescent="0.3">
      <c r="A839" s="8" t="s">
        <v>1361</v>
      </c>
      <c r="B839" s="5">
        <v>838</v>
      </c>
      <c r="C839" s="6" t="s">
        <v>431</v>
      </c>
      <c r="D839" s="8">
        <v>1.5</v>
      </c>
      <c r="E839" s="8" t="s">
        <v>1732</v>
      </c>
      <c r="F839" s="8" t="s">
        <v>1733</v>
      </c>
      <c r="G839" s="8" t="s">
        <v>1734</v>
      </c>
    </row>
    <row r="840" spans="1:7" ht="15.75" thickBot="1" x14ac:dyDescent="0.3">
      <c r="A840" s="8" t="s">
        <v>1362</v>
      </c>
      <c r="B840" s="5">
        <v>839</v>
      </c>
      <c r="C840" s="6" t="s">
        <v>433</v>
      </c>
      <c r="D840" s="8">
        <v>3.25</v>
      </c>
      <c r="E840" s="8" t="s">
        <v>1730</v>
      </c>
      <c r="F840" s="8" t="s">
        <v>1728</v>
      </c>
      <c r="G840" s="8" t="s">
        <v>1731</v>
      </c>
    </row>
    <row r="841" spans="1:7" ht="15.75" thickBot="1" x14ac:dyDescent="0.3">
      <c r="A841" s="8" t="s">
        <v>1363</v>
      </c>
      <c r="B841" s="5">
        <v>840</v>
      </c>
      <c r="C841" s="6" t="s">
        <v>435</v>
      </c>
      <c r="D841" s="8">
        <v>3.5</v>
      </c>
      <c r="E841" s="8" t="s">
        <v>1730</v>
      </c>
      <c r="F841" s="8" t="s">
        <v>1728</v>
      </c>
      <c r="G841" s="8" t="s">
        <v>1731</v>
      </c>
    </row>
    <row r="842" spans="1:7" ht="15.75" thickBot="1" x14ac:dyDescent="0.3">
      <c r="A842" s="8" t="s">
        <v>1364</v>
      </c>
      <c r="B842" s="5">
        <v>841</v>
      </c>
      <c r="C842" s="6" t="s">
        <v>437</v>
      </c>
      <c r="D842" s="8">
        <v>2</v>
      </c>
      <c r="E842" s="8" t="s">
        <v>1732</v>
      </c>
      <c r="F842" s="8" t="s">
        <v>1733</v>
      </c>
      <c r="G842" s="8" t="s">
        <v>1734</v>
      </c>
    </row>
    <row r="843" spans="1:7" ht="15.75" thickBot="1" x14ac:dyDescent="0.3">
      <c r="A843" s="8" t="s">
        <v>1365</v>
      </c>
      <c r="B843" s="5">
        <v>842</v>
      </c>
      <c r="C843" s="6" t="s">
        <v>439</v>
      </c>
      <c r="D843" s="8">
        <v>1.5</v>
      </c>
      <c r="E843" s="8" t="s">
        <v>1732</v>
      </c>
      <c r="F843" s="8" t="s">
        <v>1733</v>
      </c>
      <c r="G843" s="8" t="s">
        <v>1734</v>
      </c>
    </row>
    <row r="844" spans="1:7" ht="15.75" thickBot="1" x14ac:dyDescent="0.3">
      <c r="A844" s="8" t="s">
        <v>1366</v>
      </c>
      <c r="B844" s="5">
        <v>843</v>
      </c>
      <c r="C844" s="6" t="s">
        <v>441</v>
      </c>
      <c r="D844" s="8">
        <v>3</v>
      </c>
      <c r="E844" s="8" t="s">
        <v>1730</v>
      </c>
      <c r="F844" s="8" t="s">
        <v>1728</v>
      </c>
      <c r="G844" s="8" t="s">
        <v>1731</v>
      </c>
    </row>
    <row r="845" spans="1:7" ht="15.75" thickBot="1" x14ac:dyDescent="0.3">
      <c r="A845" s="8" t="s">
        <v>1367</v>
      </c>
      <c r="B845" s="5">
        <v>844</v>
      </c>
      <c r="C845" s="6" t="s">
        <v>443</v>
      </c>
      <c r="D845" s="8">
        <v>2.5</v>
      </c>
      <c r="E845" s="8" t="s">
        <v>1732</v>
      </c>
      <c r="F845" s="8" t="s">
        <v>1733</v>
      </c>
      <c r="G845" s="8" t="s">
        <v>1734</v>
      </c>
    </row>
    <row r="846" spans="1:7" ht="15.75" thickBot="1" x14ac:dyDescent="0.3">
      <c r="A846" s="8" t="s">
        <v>1368</v>
      </c>
      <c r="B846" s="5">
        <v>845</v>
      </c>
      <c r="C846" s="6" t="s">
        <v>445</v>
      </c>
      <c r="D846" s="8">
        <v>1.75</v>
      </c>
      <c r="E846" s="8" t="s">
        <v>1732</v>
      </c>
      <c r="F846" s="8" t="s">
        <v>1733</v>
      </c>
      <c r="G846" s="8" t="s">
        <v>1734</v>
      </c>
    </row>
    <row r="847" spans="1:7" ht="15.75" thickBot="1" x14ac:dyDescent="0.3">
      <c r="A847" s="8" t="s">
        <v>1369</v>
      </c>
      <c r="B847" s="5">
        <v>846</v>
      </c>
      <c r="C847" s="6" t="s">
        <v>447</v>
      </c>
      <c r="D847" s="8">
        <v>3.25</v>
      </c>
      <c r="E847" s="8" t="s">
        <v>1730</v>
      </c>
      <c r="F847" s="8" t="s">
        <v>1728</v>
      </c>
      <c r="G847" s="8" t="s">
        <v>1731</v>
      </c>
    </row>
    <row r="848" spans="1:7" ht="15.75" thickBot="1" x14ac:dyDescent="0.3">
      <c r="A848" s="8" t="s">
        <v>1370</v>
      </c>
      <c r="B848" s="5">
        <v>847</v>
      </c>
      <c r="C848" s="6" t="s">
        <v>449</v>
      </c>
      <c r="D848" s="8">
        <v>3.5</v>
      </c>
      <c r="E848" s="8" t="s">
        <v>1730</v>
      </c>
      <c r="F848" s="8" t="s">
        <v>1728</v>
      </c>
      <c r="G848" s="8" t="s">
        <v>1731</v>
      </c>
    </row>
    <row r="849" spans="1:7" ht="15.75" thickBot="1" x14ac:dyDescent="0.3">
      <c r="A849" s="8" t="s">
        <v>1371</v>
      </c>
      <c r="B849" s="5">
        <v>848</v>
      </c>
      <c r="C849" s="6" t="s">
        <v>451</v>
      </c>
      <c r="D849" s="8">
        <v>2</v>
      </c>
      <c r="E849" s="8" t="s">
        <v>1732</v>
      </c>
      <c r="F849" s="8" t="s">
        <v>1733</v>
      </c>
      <c r="G849" s="8" t="s">
        <v>1734</v>
      </c>
    </row>
    <row r="850" spans="1:7" ht="15.75" thickBot="1" x14ac:dyDescent="0.3">
      <c r="A850" s="8" t="s">
        <v>1372</v>
      </c>
      <c r="B850" s="5">
        <v>849</v>
      </c>
      <c r="C850" s="6" t="s">
        <v>453</v>
      </c>
      <c r="D850" s="8">
        <v>3.25</v>
      </c>
      <c r="E850" s="8" t="s">
        <v>1730</v>
      </c>
      <c r="F850" s="8" t="s">
        <v>1728</v>
      </c>
      <c r="G850" s="8" t="s">
        <v>1731</v>
      </c>
    </row>
    <row r="851" spans="1:7" ht="15.75" thickBot="1" x14ac:dyDescent="0.3">
      <c r="A851" s="8" t="s">
        <v>1373</v>
      </c>
      <c r="B851" s="5">
        <v>850</v>
      </c>
      <c r="C851" s="6" t="s">
        <v>455</v>
      </c>
      <c r="D851" s="8">
        <v>3</v>
      </c>
      <c r="E851" s="8" t="s">
        <v>1730</v>
      </c>
      <c r="F851" s="8" t="s">
        <v>1728</v>
      </c>
      <c r="G851" s="8" t="s">
        <v>1731</v>
      </c>
    </row>
    <row r="852" spans="1:7" ht="15.75" thickBot="1" x14ac:dyDescent="0.3">
      <c r="A852" s="8" t="s">
        <v>1374</v>
      </c>
      <c r="B852" s="5">
        <v>851</v>
      </c>
      <c r="C852" s="6" t="s">
        <v>457</v>
      </c>
      <c r="D852" s="8">
        <v>3.25</v>
      </c>
      <c r="E852" s="8" t="s">
        <v>1730</v>
      </c>
      <c r="F852" s="8" t="s">
        <v>1728</v>
      </c>
      <c r="G852" s="8" t="s">
        <v>1731</v>
      </c>
    </row>
    <row r="853" spans="1:7" ht="15.75" thickBot="1" x14ac:dyDescent="0.3">
      <c r="A853" s="8" t="s">
        <v>1375</v>
      </c>
      <c r="B853" s="5">
        <v>852</v>
      </c>
      <c r="C853" s="6" t="s">
        <v>459</v>
      </c>
      <c r="D853" s="8">
        <v>3</v>
      </c>
      <c r="E853" s="8" t="s">
        <v>1730</v>
      </c>
      <c r="F853" s="8" t="s">
        <v>1728</v>
      </c>
      <c r="G853" s="8" t="s">
        <v>1731</v>
      </c>
    </row>
    <row r="854" spans="1:7" ht="15.75" thickBot="1" x14ac:dyDescent="0.3">
      <c r="A854" s="8" t="s">
        <v>1376</v>
      </c>
      <c r="B854" s="5">
        <v>853</v>
      </c>
      <c r="C854" s="6" t="s">
        <v>461</v>
      </c>
      <c r="D854" s="8">
        <v>2.75</v>
      </c>
      <c r="E854" s="8" t="s">
        <v>1732</v>
      </c>
      <c r="F854" s="8" t="s">
        <v>1733</v>
      </c>
      <c r="G854" s="8" t="s">
        <v>1734</v>
      </c>
    </row>
    <row r="855" spans="1:7" ht="15.75" thickBot="1" x14ac:dyDescent="0.3">
      <c r="A855" s="8" t="s">
        <v>1377</v>
      </c>
      <c r="B855" s="5">
        <v>854</v>
      </c>
      <c r="C855" s="6" t="s">
        <v>463</v>
      </c>
      <c r="D855" s="8">
        <v>3.25</v>
      </c>
      <c r="E855" s="8" t="s">
        <v>1730</v>
      </c>
      <c r="F855" s="8" t="s">
        <v>1728</v>
      </c>
      <c r="G855" s="8" t="s">
        <v>1731</v>
      </c>
    </row>
    <row r="856" spans="1:7" ht="15.75" thickBot="1" x14ac:dyDescent="0.3">
      <c r="A856" s="8" t="s">
        <v>1378</v>
      </c>
      <c r="B856" s="5">
        <v>855</v>
      </c>
      <c r="C856" s="6" t="s">
        <v>465</v>
      </c>
      <c r="D856" s="8">
        <v>4</v>
      </c>
      <c r="E856" s="8" t="s">
        <v>1727</v>
      </c>
      <c r="F856" s="8" t="s">
        <v>1728</v>
      </c>
      <c r="G856" s="8" t="s">
        <v>1729</v>
      </c>
    </row>
    <row r="857" spans="1:7" ht="15.75" thickBot="1" x14ac:dyDescent="0.3">
      <c r="A857" s="8" t="s">
        <v>1379</v>
      </c>
      <c r="B857" s="5">
        <v>856</v>
      </c>
      <c r="C857" s="6" t="s">
        <v>467</v>
      </c>
      <c r="D857" s="8">
        <v>4</v>
      </c>
      <c r="E857" s="8" t="s">
        <v>1727</v>
      </c>
      <c r="F857" s="8" t="s">
        <v>1728</v>
      </c>
      <c r="G857" s="8" t="s">
        <v>1729</v>
      </c>
    </row>
    <row r="858" spans="1:7" ht="15.75" thickBot="1" x14ac:dyDescent="0.3">
      <c r="A858" s="8" t="s">
        <v>1380</v>
      </c>
      <c r="B858" s="5">
        <v>857</v>
      </c>
      <c r="C858" s="6" t="s">
        <v>110</v>
      </c>
      <c r="D858" s="8">
        <v>2.75</v>
      </c>
      <c r="E858" s="8" t="s">
        <v>1732</v>
      </c>
      <c r="F858" s="8" t="s">
        <v>1733</v>
      </c>
      <c r="G858" s="8" t="s">
        <v>1734</v>
      </c>
    </row>
    <row r="859" spans="1:7" ht="15.75" thickBot="1" x14ac:dyDescent="0.3">
      <c r="A859" s="8" t="s">
        <v>1381</v>
      </c>
      <c r="B859" s="5">
        <v>858</v>
      </c>
      <c r="C859" s="6" t="s">
        <v>470</v>
      </c>
      <c r="D859" s="8">
        <v>3.25</v>
      </c>
      <c r="E859" s="8" t="s">
        <v>1730</v>
      </c>
      <c r="F859" s="8" t="s">
        <v>1728</v>
      </c>
      <c r="G859" s="8" t="s">
        <v>1731</v>
      </c>
    </row>
    <row r="860" spans="1:7" ht="15.75" thickBot="1" x14ac:dyDescent="0.3">
      <c r="A860" s="8" t="s">
        <v>1382</v>
      </c>
      <c r="B860" s="5">
        <v>859</v>
      </c>
      <c r="C860" s="6" t="s">
        <v>472</v>
      </c>
      <c r="D860" s="8">
        <v>3.5</v>
      </c>
      <c r="E860" s="8" t="s">
        <v>1730</v>
      </c>
      <c r="F860" s="8" t="s">
        <v>1728</v>
      </c>
      <c r="G860" s="8" t="s">
        <v>1731</v>
      </c>
    </row>
    <row r="861" spans="1:7" ht="15.75" thickBot="1" x14ac:dyDescent="0.3">
      <c r="A861" s="8" t="s">
        <v>1383</v>
      </c>
      <c r="B861" s="5">
        <v>860</v>
      </c>
      <c r="C861" s="6" t="s">
        <v>474</v>
      </c>
      <c r="D861" s="8">
        <v>2.25</v>
      </c>
      <c r="E861" s="8" t="s">
        <v>1732</v>
      </c>
      <c r="F861" s="8" t="s">
        <v>1733</v>
      </c>
      <c r="G861" s="8" t="s">
        <v>1734</v>
      </c>
    </row>
    <row r="862" spans="1:7" ht="15.75" thickBot="1" x14ac:dyDescent="0.3">
      <c r="A862" s="8" t="s">
        <v>1384</v>
      </c>
      <c r="B862" s="5">
        <v>861</v>
      </c>
      <c r="C862" s="6" t="s">
        <v>476</v>
      </c>
      <c r="D862" s="8">
        <v>1.75</v>
      </c>
      <c r="E862" s="8" t="s">
        <v>1732</v>
      </c>
      <c r="F862" s="8" t="s">
        <v>1733</v>
      </c>
      <c r="G862" s="8" t="s">
        <v>1734</v>
      </c>
    </row>
    <row r="863" spans="1:7" ht="15.75" thickBot="1" x14ac:dyDescent="0.3">
      <c r="A863" s="8" t="s">
        <v>1385</v>
      </c>
      <c r="B863" s="5">
        <v>862</v>
      </c>
      <c r="C863" s="6" t="s">
        <v>478</v>
      </c>
      <c r="D863" s="8">
        <v>2.5</v>
      </c>
      <c r="E863" s="8" t="s">
        <v>1732</v>
      </c>
      <c r="F863" s="8" t="s">
        <v>1733</v>
      </c>
      <c r="G863" s="8" t="s">
        <v>1734</v>
      </c>
    </row>
    <row r="864" spans="1:7" ht="15.75" thickBot="1" x14ac:dyDescent="0.3">
      <c r="A864" s="8" t="s">
        <v>1386</v>
      </c>
      <c r="B864" s="5">
        <v>863</v>
      </c>
      <c r="C864" s="6" t="s">
        <v>480</v>
      </c>
      <c r="D864" s="8">
        <v>5</v>
      </c>
      <c r="E864" s="8" t="s">
        <v>1724</v>
      </c>
      <c r="F864" s="8" t="s">
        <v>1725</v>
      </c>
      <c r="G864" s="8" t="s">
        <v>1726</v>
      </c>
    </row>
    <row r="865" spans="1:7" ht="15.75" thickBot="1" x14ac:dyDescent="0.3">
      <c r="A865" s="8" t="s">
        <v>1387</v>
      </c>
      <c r="B865" s="5">
        <v>864</v>
      </c>
      <c r="C865" s="6" t="s">
        <v>482</v>
      </c>
      <c r="D865" s="8">
        <v>2</v>
      </c>
      <c r="E865" s="8" t="s">
        <v>1732</v>
      </c>
      <c r="F865" s="8" t="s">
        <v>1733</v>
      </c>
      <c r="G865" s="8" t="s">
        <v>1734</v>
      </c>
    </row>
    <row r="866" spans="1:7" ht="15.75" thickBot="1" x14ac:dyDescent="0.3">
      <c r="A866" s="8" t="s">
        <v>1388</v>
      </c>
      <c r="B866" s="5">
        <v>865</v>
      </c>
      <c r="C866" s="6" t="s">
        <v>484</v>
      </c>
      <c r="D866" s="8">
        <v>2.25</v>
      </c>
      <c r="E866" s="8" t="s">
        <v>1732</v>
      </c>
      <c r="F866" s="8" t="s">
        <v>1733</v>
      </c>
      <c r="G866" s="8" t="s">
        <v>1734</v>
      </c>
    </row>
    <row r="867" spans="1:7" ht="15.75" thickBot="1" x14ac:dyDescent="0.3">
      <c r="A867" s="8" t="s">
        <v>1389</v>
      </c>
      <c r="B867" s="5">
        <v>866</v>
      </c>
      <c r="C867" s="6" t="s">
        <v>486</v>
      </c>
      <c r="D867" s="8">
        <v>3.25</v>
      </c>
      <c r="E867" s="8" t="s">
        <v>1730</v>
      </c>
      <c r="F867" s="8" t="s">
        <v>1728</v>
      </c>
      <c r="G867" s="8" t="s">
        <v>1731</v>
      </c>
    </row>
    <row r="868" spans="1:7" ht="15.75" thickBot="1" x14ac:dyDescent="0.3">
      <c r="A868" s="8" t="s">
        <v>1390</v>
      </c>
      <c r="B868" s="5">
        <v>867</v>
      </c>
      <c r="C868" s="6" t="s">
        <v>488</v>
      </c>
      <c r="D868" s="8">
        <v>3</v>
      </c>
      <c r="E868" s="8" t="s">
        <v>1730</v>
      </c>
      <c r="F868" s="8" t="s">
        <v>1728</v>
      </c>
      <c r="G868" s="8" t="s">
        <v>1731</v>
      </c>
    </row>
    <row r="869" spans="1:7" ht="15.75" thickBot="1" x14ac:dyDescent="0.3">
      <c r="A869" s="8" t="s">
        <v>1391</v>
      </c>
      <c r="B869" s="5">
        <v>868</v>
      </c>
      <c r="C869" s="6" t="s">
        <v>490</v>
      </c>
      <c r="D869" s="8">
        <v>2.5</v>
      </c>
      <c r="E869" s="8" t="s">
        <v>1732</v>
      </c>
      <c r="F869" s="8" t="s">
        <v>1733</v>
      </c>
      <c r="G869" s="8" t="s">
        <v>1734</v>
      </c>
    </row>
    <row r="870" spans="1:7" ht="15.75" thickBot="1" x14ac:dyDescent="0.3">
      <c r="A870" s="8" t="s">
        <v>1392</v>
      </c>
      <c r="B870" s="5">
        <v>869</v>
      </c>
      <c r="C870" s="6" t="s">
        <v>492</v>
      </c>
      <c r="D870" s="8">
        <v>2.25</v>
      </c>
      <c r="E870" s="8" t="s">
        <v>1732</v>
      </c>
      <c r="F870" s="8" t="s">
        <v>1733</v>
      </c>
      <c r="G870" s="8" t="s">
        <v>1734</v>
      </c>
    </row>
    <row r="871" spans="1:7" ht="15.75" thickBot="1" x14ac:dyDescent="0.3">
      <c r="A871" s="8" t="s">
        <v>1393</v>
      </c>
      <c r="B871" s="5">
        <v>870</v>
      </c>
      <c r="C871" s="6" t="s">
        <v>494</v>
      </c>
      <c r="D871" s="8">
        <v>3.75</v>
      </c>
      <c r="E871" s="8" t="s">
        <v>1730</v>
      </c>
      <c r="F871" s="8" t="s">
        <v>1728</v>
      </c>
      <c r="G871" s="8" t="s">
        <v>1731</v>
      </c>
    </row>
    <row r="872" spans="1:7" ht="15.75" thickBot="1" x14ac:dyDescent="0.3">
      <c r="A872" s="8" t="s">
        <v>1394</v>
      </c>
      <c r="B872" s="5">
        <v>871</v>
      </c>
      <c r="C872" s="6" t="s">
        <v>496</v>
      </c>
      <c r="D872" s="8">
        <v>3.75</v>
      </c>
      <c r="E872" s="8" t="s">
        <v>1730</v>
      </c>
      <c r="F872" s="8" t="s">
        <v>1728</v>
      </c>
      <c r="G872" s="8" t="s">
        <v>1731</v>
      </c>
    </row>
    <row r="873" spans="1:7" ht="15.75" thickBot="1" x14ac:dyDescent="0.3">
      <c r="A873" s="8" t="s">
        <v>1395</v>
      </c>
      <c r="B873" s="5">
        <v>872</v>
      </c>
      <c r="C873" s="6" t="s">
        <v>498</v>
      </c>
      <c r="D873" s="8">
        <v>3.25</v>
      </c>
      <c r="E873" s="8" t="s">
        <v>1730</v>
      </c>
      <c r="F873" s="8" t="s">
        <v>1728</v>
      </c>
      <c r="G873" s="8" t="s">
        <v>1731</v>
      </c>
    </row>
    <row r="874" spans="1:7" ht="15.75" thickBot="1" x14ac:dyDescent="0.3">
      <c r="A874" s="8" t="s">
        <v>1396</v>
      </c>
      <c r="B874" s="5">
        <v>873</v>
      </c>
      <c r="C874" s="6" t="s">
        <v>500</v>
      </c>
      <c r="D874" s="8">
        <v>2.75</v>
      </c>
      <c r="E874" s="8" t="s">
        <v>1732</v>
      </c>
      <c r="F874" s="8" t="s">
        <v>1733</v>
      </c>
      <c r="G874" s="8" t="s">
        <v>1734</v>
      </c>
    </row>
    <row r="875" spans="1:7" ht="15.75" thickBot="1" x14ac:dyDescent="0.3">
      <c r="A875" s="8" t="s">
        <v>1397</v>
      </c>
      <c r="B875" s="5">
        <v>874</v>
      </c>
      <c r="C875" s="6" t="s">
        <v>502</v>
      </c>
      <c r="D875" s="8">
        <v>3</v>
      </c>
      <c r="E875" s="8" t="s">
        <v>1730</v>
      </c>
      <c r="F875" s="8" t="s">
        <v>1728</v>
      </c>
      <c r="G875" s="8" t="s">
        <v>1731</v>
      </c>
    </row>
    <row r="876" spans="1:7" ht="15.75" thickBot="1" x14ac:dyDescent="0.3">
      <c r="A876" s="8" t="s">
        <v>1398</v>
      </c>
      <c r="B876" s="5">
        <v>875</v>
      </c>
      <c r="C876" s="6" t="s">
        <v>504</v>
      </c>
      <c r="D876" s="8">
        <v>4.75</v>
      </c>
      <c r="E876" s="8" t="s">
        <v>1727</v>
      </c>
      <c r="F876" s="8" t="s">
        <v>1728</v>
      </c>
      <c r="G876" s="8" t="s">
        <v>1729</v>
      </c>
    </row>
    <row r="877" spans="1:7" ht="15.75" thickBot="1" x14ac:dyDescent="0.3">
      <c r="A877" s="8" t="s">
        <v>1399</v>
      </c>
      <c r="B877" s="5">
        <v>876</v>
      </c>
      <c r="C877" s="6" t="s">
        <v>506</v>
      </c>
      <c r="D877" s="8">
        <v>3.75</v>
      </c>
      <c r="E877" s="8" t="s">
        <v>1730</v>
      </c>
      <c r="F877" s="8" t="s">
        <v>1728</v>
      </c>
      <c r="G877" s="8" t="s">
        <v>1731</v>
      </c>
    </row>
    <row r="878" spans="1:7" ht="15.75" thickBot="1" x14ac:dyDescent="0.3">
      <c r="A878" s="8" t="s">
        <v>1400</v>
      </c>
      <c r="B878" s="5">
        <v>877</v>
      </c>
      <c r="C878" s="6" t="s">
        <v>508</v>
      </c>
      <c r="D878" s="8">
        <v>3.25</v>
      </c>
      <c r="E878" s="8" t="s">
        <v>1730</v>
      </c>
      <c r="F878" s="8" t="s">
        <v>1728</v>
      </c>
      <c r="G878" s="8" t="s">
        <v>1731</v>
      </c>
    </row>
    <row r="879" spans="1:7" ht="15.75" thickBot="1" x14ac:dyDescent="0.3">
      <c r="A879" s="8" t="s">
        <v>1401</v>
      </c>
      <c r="B879" s="5">
        <v>878</v>
      </c>
      <c r="C879" s="6" t="s">
        <v>510</v>
      </c>
      <c r="D879" s="8">
        <v>3.75</v>
      </c>
      <c r="E879" s="8" t="s">
        <v>1730</v>
      </c>
      <c r="F879" s="8" t="s">
        <v>1728</v>
      </c>
      <c r="G879" s="8" t="s">
        <v>1731</v>
      </c>
    </row>
    <row r="880" spans="1:7" ht="15.75" thickBot="1" x14ac:dyDescent="0.3">
      <c r="A880" s="8" t="s">
        <v>1402</v>
      </c>
      <c r="B880" s="5">
        <v>879</v>
      </c>
      <c r="C880" s="6" t="s">
        <v>512</v>
      </c>
      <c r="D880" s="8">
        <v>2.5</v>
      </c>
      <c r="E880" s="8" t="s">
        <v>1732</v>
      </c>
      <c r="F880" s="8" t="s">
        <v>1733</v>
      </c>
      <c r="G880" s="8" t="s">
        <v>1734</v>
      </c>
    </row>
    <row r="881" spans="1:7" ht="15.75" thickBot="1" x14ac:dyDescent="0.3">
      <c r="A881" s="8" t="s">
        <v>1403</v>
      </c>
      <c r="B881" s="5">
        <v>880</v>
      </c>
      <c r="C881" s="6" t="s">
        <v>514</v>
      </c>
      <c r="D881" s="8">
        <v>1.5</v>
      </c>
      <c r="E881" s="8" t="s">
        <v>1732</v>
      </c>
      <c r="F881" s="8" t="s">
        <v>1733</v>
      </c>
      <c r="G881" s="8" t="s">
        <v>1734</v>
      </c>
    </row>
    <row r="882" spans="1:7" ht="15.75" thickBot="1" x14ac:dyDescent="0.3">
      <c r="A882" s="8" t="s">
        <v>1404</v>
      </c>
      <c r="B882" s="5">
        <v>881</v>
      </c>
      <c r="C882" s="6" t="s">
        <v>230</v>
      </c>
      <c r="D882" s="8">
        <v>2.75</v>
      </c>
      <c r="E882" s="8" t="s">
        <v>1732</v>
      </c>
      <c r="F882" s="8" t="s">
        <v>1733</v>
      </c>
      <c r="G882" s="8" t="s">
        <v>1734</v>
      </c>
    </row>
    <row r="883" spans="1:7" ht="15.75" thickBot="1" x14ac:dyDescent="0.3">
      <c r="A883" s="8" t="s">
        <v>1405</v>
      </c>
      <c r="B883" s="5">
        <v>882</v>
      </c>
      <c r="C883" s="6" t="s">
        <v>517</v>
      </c>
      <c r="D883" s="8">
        <v>4</v>
      </c>
      <c r="E883" s="8" t="s">
        <v>1727</v>
      </c>
      <c r="F883" s="8" t="s">
        <v>1728</v>
      </c>
      <c r="G883" s="8" t="s">
        <v>1729</v>
      </c>
    </row>
    <row r="884" spans="1:7" ht="15.75" thickBot="1" x14ac:dyDescent="0.3">
      <c r="A884" s="8" t="s">
        <v>1406</v>
      </c>
      <c r="B884" s="5">
        <v>883</v>
      </c>
      <c r="C884" s="6" t="s">
        <v>519</v>
      </c>
      <c r="D884" s="8">
        <v>4</v>
      </c>
      <c r="E884" s="8" t="s">
        <v>1727</v>
      </c>
      <c r="F884" s="8" t="s">
        <v>1728</v>
      </c>
      <c r="G884" s="8" t="s">
        <v>1729</v>
      </c>
    </row>
    <row r="885" spans="1:7" ht="15.75" thickBot="1" x14ac:dyDescent="0.3">
      <c r="A885" s="8" t="s">
        <v>1407</v>
      </c>
      <c r="B885" s="5">
        <v>884</v>
      </c>
      <c r="C885" s="6" t="s">
        <v>521</v>
      </c>
      <c r="D885" s="8">
        <v>2.5</v>
      </c>
      <c r="E885" s="8" t="s">
        <v>1732</v>
      </c>
      <c r="F885" s="8" t="s">
        <v>1733</v>
      </c>
      <c r="G885" s="8" t="s">
        <v>1734</v>
      </c>
    </row>
    <row r="886" spans="1:7" ht="15.75" thickBot="1" x14ac:dyDescent="0.3">
      <c r="A886" s="8" t="s">
        <v>1408</v>
      </c>
      <c r="B886" s="5">
        <v>885</v>
      </c>
      <c r="C886" s="6" t="s">
        <v>472</v>
      </c>
      <c r="D886" s="8">
        <v>3</v>
      </c>
      <c r="E886" s="8" t="s">
        <v>1730</v>
      </c>
      <c r="F886" s="8" t="s">
        <v>1728</v>
      </c>
      <c r="G886" s="8" t="s">
        <v>1731</v>
      </c>
    </row>
    <row r="887" spans="1:7" ht="15.75" thickBot="1" x14ac:dyDescent="0.3">
      <c r="A887" s="8" t="s">
        <v>1409</v>
      </c>
      <c r="B887" s="5">
        <v>886</v>
      </c>
      <c r="C887" s="6" t="s">
        <v>524</v>
      </c>
      <c r="D887" s="8">
        <v>3</v>
      </c>
      <c r="E887" s="8" t="s">
        <v>1730</v>
      </c>
      <c r="F887" s="8" t="s">
        <v>1728</v>
      </c>
      <c r="G887" s="8" t="s">
        <v>1731</v>
      </c>
    </row>
    <row r="888" spans="1:7" ht="15.75" thickBot="1" x14ac:dyDescent="0.3">
      <c r="A888" s="8" t="s">
        <v>1410</v>
      </c>
      <c r="B888" s="5">
        <v>887</v>
      </c>
      <c r="C888" s="6" t="s">
        <v>526</v>
      </c>
      <c r="D888" s="8">
        <v>1.75</v>
      </c>
      <c r="E888" s="8" t="s">
        <v>1732</v>
      </c>
      <c r="F888" s="8" t="s">
        <v>1733</v>
      </c>
      <c r="G888" s="8" t="s">
        <v>1734</v>
      </c>
    </row>
    <row r="889" spans="1:7" ht="15.75" thickBot="1" x14ac:dyDescent="0.3">
      <c r="A889" s="8" t="s">
        <v>1411</v>
      </c>
      <c r="B889" s="5">
        <v>888</v>
      </c>
      <c r="C889" s="6" t="s">
        <v>528</v>
      </c>
      <c r="D889" s="8">
        <v>3.25</v>
      </c>
      <c r="E889" s="8" t="s">
        <v>1730</v>
      </c>
      <c r="F889" s="8" t="s">
        <v>1728</v>
      </c>
      <c r="G889" s="8" t="s">
        <v>1731</v>
      </c>
    </row>
    <row r="890" spans="1:7" ht="15.75" thickBot="1" x14ac:dyDescent="0.3">
      <c r="A890" s="8" t="s">
        <v>1412</v>
      </c>
      <c r="B890" s="5">
        <v>889</v>
      </c>
      <c r="C890" s="6" t="s">
        <v>530</v>
      </c>
      <c r="D890" s="8">
        <v>3.5</v>
      </c>
      <c r="E890" s="8" t="s">
        <v>1730</v>
      </c>
      <c r="F890" s="8" t="s">
        <v>1728</v>
      </c>
      <c r="G890" s="8" t="s">
        <v>1731</v>
      </c>
    </row>
    <row r="891" spans="1:7" ht="15.75" thickBot="1" x14ac:dyDescent="0.3">
      <c r="A891" s="8" t="s">
        <v>1413</v>
      </c>
      <c r="B891" s="5">
        <v>890</v>
      </c>
      <c r="C891" s="6" t="s">
        <v>532</v>
      </c>
      <c r="D891" s="8">
        <v>2</v>
      </c>
      <c r="E891" s="8" t="s">
        <v>1732</v>
      </c>
      <c r="F891" s="8" t="s">
        <v>1733</v>
      </c>
      <c r="G891" s="8" t="s">
        <v>1734</v>
      </c>
    </row>
    <row r="892" spans="1:7" ht="15.75" thickBot="1" x14ac:dyDescent="0.3">
      <c r="A892" s="8" t="s">
        <v>1414</v>
      </c>
      <c r="B892" s="5">
        <v>891</v>
      </c>
      <c r="C892" s="6" t="s">
        <v>534</v>
      </c>
      <c r="D892" s="8">
        <v>3</v>
      </c>
      <c r="E892" s="8" t="s">
        <v>1730</v>
      </c>
      <c r="F892" s="8" t="s">
        <v>1728</v>
      </c>
      <c r="G892" s="8" t="s">
        <v>1731</v>
      </c>
    </row>
    <row r="893" spans="1:7" ht="15.75" thickBot="1" x14ac:dyDescent="0.3">
      <c r="A893" s="8" t="s">
        <v>1415</v>
      </c>
      <c r="B893" s="5">
        <v>892</v>
      </c>
      <c r="C893" s="6" t="s">
        <v>536</v>
      </c>
      <c r="D893" s="8">
        <v>2.75</v>
      </c>
      <c r="E893" s="8" t="s">
        <v>1732</v>
      </c>
      <c r="F893" s="8" t="s">
        <v>1733</v>
      </c>
      <c r="G893" s="8" t="s">
        <v>1734</v>
      </c>
    </row>
    <row r="894" spans="1:7" ht="15.75" thickBot="1" x14ac:dyDescent="0.3">
      <c r="A894" s="8" t="s">
        <v>1416</v>
      </c>
      <c r="B894" s="5">
        <v>893</v>
      </c>
      <c r="C894" s="6" t="s">
        <v>538</v>
      </c>
      <c r="D894" s="8">
        <v>2.5</v>
      </c>
      <c r="E894" s="8" t="s">
        <v>1732</v>
      </c>
      <c r="F894" s="8" t="s">
        <v>1733</v>
      </c>
      <c r="G894" s="8" t="s">
        <v>1734</v>
      </c>
    </row>
    <row r="895" spans="1:7" ht="15.75" thickBot="1" x14ac:dyDescent="0.3">
      <c r="A895" s="8" t="s">
        <v>1417</v>
      </c>
      <c r="B895" s="5">
        <v>894</v>
      </c>
      <c r="C895" s="6" t="s">
        <v>500</v>
      </c>
      <c r="D895" s="8">
        <v>2.75</v>
      </c>
      <c r="E895" s="8" t="s">
        <v>1732</v>
      </c>
      <c r="F895" s="8" t="s">
        <v>1733</v>
      </c>
      <c r="G895" s="8" t="s">
        <v>1734</v>
      </c>
    </row>
    <row r="896" spans="1:7" ht="15.75" thickBot="1" x14ac:dyDescent="0.3">
      <c r="A896" s="8" t="s">
        <v>1418</v>
      </c>
      <c r="B896" s="5">
        <v>895</v>
      </c>
      <c r="C896" s="6" t="s">
        <v>541</v>
      </c>
      <c r="D896" s="8">
        <v>2.75</v>
      </c>
      <c r="E896" s="8" t="s">
        <v>1732</v>
      </c>
      <c r="F896" s="8" t="s">
        <v>1733</v>
      </c>
      <c r="G896" s="8" t="s">
        <v>1734</v>
      </c>
    </row>
    <row r="897" spans="1:7" ht="15.75" thickBot="1" x14ac:dyDescent="0.3">
      <c r="A897" s="8" t="s">
        <v>1419</v>
      </c>
      <c r="B897" s="5">
        <v>896</v>
      </c>
      <c r="C897" s="6" t="s">
        <v>543</v>
      </c>
      <c r="D897" s="8">
        <v>3.5</v>
      </c>
      <c r="E897" s="8" t="s">
        <v>1730</v>
      </c>
      <c r="F897" s="8" t="s">
        <v>1728</v>
      </c>
      <c r="G897" s="8" t="s">
        <v>1731</v>
      </c>
    </row>
    <row r="898" spans="1:7" ht="15.75" thickBot="1" x14ac:dyDescent="0.3">
      <c r="A898" s="8" t="s">
        <v>1420</v>
      </c>
      <c r="B898" s="5">
        <v>897</v>
      </c>
      <c r="C898" s="6" t="s">
        <v>545</v>
      </c>
      <c r="D898" s="8">
        <v>1.75</v>
      </c>
      <c r="E898" s="8" t="s">
        <v>1732</v>
      </c>
      <c r="F898" s="8" t="s">
        <v>1733</v>
      </c>
      <c r="G898" s="8" t="s">
        <v>1734</v>
      </c>
    </row>
    <row r="899" spans="1:7" ht="15.75" thickBot="1" x14ac:dyDescent="0.3">
      <c r="A899" s="8" t="s">
        <v>1421</v>
      </c>
      <c r="B899" s="5">
        <v>898</v>
      </c>
      <c r="C899" s="6" t="s">
        <v>530</v>
      </c>
      <c r="D899" s="8">
        <v>2.5</v>
      </c>
      <c r="E899" s="8" t="s">
        <v>1732</v>
      </c>
      <c r="F899" s="8" t="s">
        <v>1733</v>
      </c>
      <c r="G899" s="8" t="s">
        <v>1734</v>
      </c>
    </row>
    <row r="900" spans="1:7" ht="15.75" thickBot="1" x14ac:dyDescent="0.3">
      <c r="A900" s="8" t="s">
        <v>1422</v>
      </c>
      <c r="B900" s="5">
        <v>899</v>
      </c>
      <c r="C900" s="6" t="s">
        <v>548</v>
      </c>
      <c r="D900" s="8">
        <v>1.75</v>
      </c>
      <c r="E900" s="8" t="s">
        <v>1732</v>
      </c>
      <c r="F900" s="8" t="s">
        <v>1733</v>
      </c>
      <c r="G900" s="8" t="s">
        <v>1734</v>
      </c>
    </row>
    <row r="901" spans="1:7" ht="15.75" thickBot="1" x14ac:dyDescent="0.3">
      <c r="A901" s="8" t="s">
        <v>1423</v>
      </c>
      <c r="B901" s="5">
        <v>900</v>
      </c>
      <c r="C901" s="6" t="s">
        <v>550</v>
      </c>
      <c r="D901" s="8">
        <v>3.25</v>
      </c>
      <c r="E901" s="8" t="s">
        <v>1730</v>
      </c>
      <c r="F901" s="8" t="s">
        <v>1728</v>
      </c>
      <c r="G901" s="8" t="s">
        <v>1731</v>
      </c>
    </row>
    <row r="902" spans="1:7" ht="15.75" thickBot="1" x14ac:dyDescent="0.3">
      <c r="A902" s="8" t="s">
        <v>1424</v>
      </c>
      <c r="B902" s="5">
        <v>901</v>
      </c>
      <c r="C902" s="6" t="s">
        <v>552</v>
      </c>
      <c r="D902" s="8">
        <v>2.75</v>
      </c>
      <c r="E902" s="8" t="s">
        <v>1732</v>
      </c>
      <c r="F902" s="8" t="s">
        <v>1733</v>
      </c>
      <c r="G902" s="8" t="s">
        <v>1734</v>
      </c>
    </row>
    <row r="903" spans="1:7" ht="15.75" thickBot="1" x14ac:dyDescent="0.3">
      <c r="A903" s="8" t="s">
        <v>1425</v>
      </c>
      <c r="B903" s="5">
        <v>902</v>
      </c>
      <c r="C903" s="6" t="s">
        <v>554</v>
      </c>
      <c r="D903" s="8">
        <v>2</v>
      </c>
      <c r="E903" s="8" t="s">
        <v>1732</v>
      </c>
      <c r="F903" s="8" t="s">
        <v>1733</v>
      </c>
      <c r="G903" s="8" t="s">
        <v>1734</v>
      </c>
    </row>
    <row r="904" spans="1:7" ht="15.75" thickBot="1" x14ac:dyDescent="0.3">
      <c r="A904" s="8" t="s">
        <v>1426</v>
      </c>
      <c r="B904" s="5">
        <v>903</v>
      </c>
      <c r="C904" s="6" t="s">
        <v>556</v>
      </c>
      <c r="D904" s="8">
        <v>1.25</v>
      </c>
      <c r="E904" s="8" t="s">
        <v>1732</v>
      </c>
      <c r="F904" s="8" t="s">
        <v>1733</v>
      </c>
      <c r="G904" s="8" t="s">
        <v>1734</v>
      </c>
    </row>
    <row r="905" spans="1:7" ht="15.75" thickBot="1" x14ac:dyDescent="0.3">
      <c r="A905" s="8" t="s">
        <v>1427</v>
      </c>
      <c r="B905" s="5">
        <v>904</v>
      </c>
      <c r="C905" s="6" t="s">
        <v>558</v>
      </c>
      <c r="D905" s="8">
        <v>3.5</v>
      </c>
      <c r="E905" s="8" t="s">
        <v>1730</v>
      </c>
      <c r="F905" s="8" t="s">
        <v>1728</v>
      </c>
      <c r="G905" s="8" t="s">
        <v>1731</v>
      </c>
    </row>
    <row r="906" spans="1:7" ht="15.75" thickBot="1" x14ac:dyDescent="0.3">
      <c r="A906" s="8" t="s">
        <v>1428</v>
      </c>
      <c r="B906" s="5">
        <v>905</v>
      </c>
      <c r="C906" s="6" t="s">
        <v>560</v>
      </c>
      <c r="D906" s="8">
        <v>2.75</v>
      </c>
      <c r="E906" s="8" t="s">
        <v>1732</v>
      </c>
      <c r="F906" s="8" t="s">
        <v>1733</v>
      </c>
      <c r="G906" s="8" t="s">
        <v>1734</v>
      </c>
    </row>
    <row r="907" spans="1:7" ht="15.75" thickBot="1" x14ac:dyDescent="0.3">
      <c r="A907" s="8" t="s">
        <v>1429</v>
      </c>
      <c r="B907" s="5">
        <v>906</v>
      </c>
      <c r="C907" s="6" t="s">
        <v>562</v>
      </c>
      <c r="D907" s="8">
        <v>4</v>
      </c>
      <c r="E907" s="8" t="s">
        <v>1727</v>
      </c>
      <c r="F907" s="8" t="s">
        <v>1728</v>
      </c>
      <c r="G907" s="8" t="s">
        <v>1729</v>
      </c>
    </row>
    <row r="908" spans="1:7" ht="15.75" thickBot="1" x14ac:dyDescent="0.3">
      <c r="A908" s="8" t="s">
        <v>1430</v>
      </c>
      <c r="B908" s="5">
        <v>907</v>
      </c>
      <c r="C908" s="6" t="s">
        <v>564</v>
      </c>
      <c r="D908" s="8">
        <v>2.25</v>
      </c>
      <c r="E908" s="8" t="s">
        <v>1732</v>
      </c>
      <c r="F908" s="8" t="s">
        <v>1733</v>
      </c>
      <c r="G908" s="8" t="s">
        <v>1734</v>
      </c>
    </row>
    <row r="909" spans="1:7" ht="15.75" thickBot="1" x14ac:dyDescent="0.3">
      <c r="A909" s="8" t="s">
        <v>1431</v>
      </c>
      <c r="B909" s="5">
        <v>908</v>
      </c>
      <c r="C909" s="6" t="s">
        <v>566</v>
      </c>
      <c r="D909" s="8">
        <v>2.5</v>
      </c>
      <c r="E909" s="8" t="s">
        <v>1732</v>
      </c>
      <c r="F909" s="8" t="s">
        <v>1733</v>
      </c>
      <c r="G909" s="8" t="s">
        <v>1734</v>
      </c>
    </row>
    <row r="910" spans="1:7" ht="15.75" thickBot="1" x14ac:dyDescent="0.3">
      <c r="A910" s="8" t="s">
        <v>1432</v>
      </c>
      <c r="B910" s="5">
        <v>909</v>
      </c>
      <c r="C910" s="6" t="s">
        <v>568</v>
      </c>
      <c r="D910" s="8">
        <v>2.75</v>
      </c>
      <c r="E910" s="8" t="s">
        <v>1732</v>
      </c>
      <c r="F910" s="8" t="s">
        <v>1733</v>
      </c>
      <c r="G910" s="8" t="s">
        <v>1734</v>
      </c>
    </row>
    <row r="911" spans="1:7" ht="15.75" thickBot="1" x14ac:dyDescent="0.3">
      <c r="A911" s="8" t="s">
        <v>1433</v>
      </c>
      <c r="B911" s="5">
        <v>910</v>
      </c>
      <c r="C911" s="6" t="s">
        <v>570</v>
      </c>
      <c r="D911" s="8">
        <v>1.5</v>
      </c>
      <c r="E911" s="8" t="s">
        <v>1732</v>
      </c>
      <c r="F911" s="8" t="s">
        <v>1733</v>
      </c>
      <c r="G911" s="8" t="s">
        <v>1734</v>
      </c>
    </row>
    <row r="912" spans="1:7" ht="15.75" thickBot="1" x14ac:dyDescent="0.3">
      <c r="A912" s="8" t="s">
        <v>1434</v>
      </c>
      <c r="B912" s="5">
        <v>911</v>
      </c>
      <c r="C912" s="6" t="s">
        <v>572</v>
      </c>
      <c r="D912" s="8">
        <v>2</v>
      </c>
      <c r="E912" s="8" t="s">
        <v>1732</v>
      </c>
      <c r="F912" s="8" t="s">
        <v>1733</v>
      </c>
      <c r="G912" s="8" t="s">
        <v>1734</v>
      </c>
    </row>
    <row r="913" spans="1:7" ht="15.75" thickBot="1" x14ac:dyDescent="0.3">
      <c r="A913" s="8" t="s">
        <v>1435</v>
      </c>
      <c r="B913" s="5">
        <v>912</v>
      </c>
      <c r="C913" s="6" t="s">
        <v>566</v>
      </c>
      <c r="D913" s="8">
        <v>3.5</v>
      </c>
      <c r="E913" s="8" t="s">
        <v>1730</v>
      </c>
      <c r="F913" s="8" t="s">
        <v>1728</v>
      </c>
      <c r="G913" s="8" t="s">
        <v>1731</v>
      </c>
    </row>
    <row r="914" spans="1:7" ht="15.75" thickBot="1" x14ac:dyDescent="0.3">
      <c r="A914" s="8" t="s">
        <v>1436</v>
      </c>
      <c r="B914" s="5">
        <v>913</v>
      </c>
      <c r="C914" s="6" t="s">
        <v>575</v>
      </c>
      <c r="D914" s="8">
        <v>3.5</v>
      </c>
      <c r="E914" s="8" t="s">
        <v>1730</v>
      </c>
      <c r="F914" s="8" t="s">
        <v>1728</v>
      </c>
      <c r="G914" s="8" t="s">
        <v>1731</v>
      </c>
    </row>
    <row r="915" spans="1:7" ht="15.75" thickBot="1" x14ac:dyDescent="0.3">
      <c r="A915" s="8" t="s">
        <v>1437</v>
      </c>
      <c r="B915" s="5">
        <v>914</v>
      </c>
      <c r="C915" s="6" t="s">
        <v>577</v>
      </c>
      <c r="D915" s="8">
        <v>3.25</v>
      </c>
      <c r="E915" s="8" t="s">
        <v>1730</v>
      </c>
      <c r="F915" s="8" t="s">
        <v>1728</v>
      </c>
      <c r="G915" s="8" t="s">
        <v>1731</v>
      </c>
    </row>
    <row r="916" spans="1:7" ht="15.75" thickBot="1" x14ac:dyDescent="0.3">
      <c r="A916" s="8" t="s">
        <v>1438</v>
      </c>
      <c r="B916" s="5">
        <v>915</v>
      </c>
      <c r="C916" s="6" t="s">
        <v>579</v>
      </c>
      <c r="D916" s="8">
        <v>4</v>
      </c>
      <c r="E916" s="8" t="s">
        <v>1727</v>
      </c>
      <c r="F916" s="8" t="s">
        <v>1728</v>
      </c>
      <c r="G916" s="8" t="s">
        <v>1729</v>
      </c>
    </row>
    <row r="917" spans="1:7" ht="15.75" thickBot="1" x14ac:dyDescent="0.3">
      <c r="A917" s="8" t="s">
        <v>1439</v>
      </c>
      <c r="B917" s="5">
        <v>916</v>
      </c>
      <c r="C917" s="6" t="s">
        <v>581</v>
      </c>
      <c r="D917" s="8">
        <v>3</v>
      </c>
      <c r="E917" s="8" t="s">
        <v>1730</v>
      </c>
      <c r="F917" s="8" t="s">
        <v>1728</v>
      </c>
      <c r="G917" s="8" t="s">
        <v>1731</v>
      </c>
    </row>
    <row r="918" spans="1:7" ht="15.75" thickBot="1" x14ac:dyDescent="0.3">
      <c r="A918" s="8" t="s">
        <v>1440</v>
      </c>
      <c r="B918" s="5">
        <v>917</v>
      </c>
      <c r="C918" s="6" t="s">
        <v>583</v>
      </c>
      <c r="D918" s="8">
        <v>3.75</v>
      </c>
      <c r="E918" s="8" t="s">
        <v>1730</v>
      </c>
      <c r="F918" s="8" t="s">
        <v>1728</v>
      </c>
      <c r="G918" s="8" t="s">
        <v>1731</v>
      </c>
    </row>
    <row r="919" spans="1:7" ht="15.75" thickBot="1" x14ac:dyDescent="0.3">
      <c r="A919" s="8" t="s">
        <v>1441</v>
      </c>
      <c r="B919" s="5">
        <v>918</v>
      </c>
      <c r="C919" s="6" t="s">
        <v>43</v>
      </c>
      <c r="D919" s="8">
        <v>3.75</v>
      </c>
      <c r="E919" s="8" t="s">
        <v>1730</v>
      </c>
      <c r="F919" s="8" t="s">
        <v>1728</v>
      </c>
      <c r="G919" s="8" t="s">
        <v>1731</v>
      </c>
    </row>
    <row r="920" spans="1:7" ht="15.75" thickBot="1" x14ac:dyDescent="0.3">
      <c r="A920" s="8" t="s">
        <v>1442</v>
      </c>
      <c r="B920" s="5">
        <v>919</v>
      </c>
      <c r="C920" s="6" t="s">
        <v>586</v>
      </c>
      <c r="D920" s="8">
        <v>3.5</v>
      </c>
      <c r="E920" s="8" t="s">
        <v>1730</v>
      </c>
      <c r="F920" s="8" t="s">
        <v>1728</v>
      </c>
      <c r="G920" s="8" t="s">
        <v>1731</v>
      </c>
    </row>
    <row r="921" spans="1:7" ht="15.75" thickBot="1" x14ac:dyDescent="0.3">
      <c r="A921" s="8" t="s">
        <v>1443</v>
      </c>
      <c r="B921" s="5">
        <v>920</v>
      </c>
      <c r="C921" s="6" t="s">
        <v>588</v>
      </c>
      <c r="D921" s="8">
        <v>5</v>
      </c>
      <c r="E921" s="8" t="s">
        <v>1724</v>
      </c>
      <c r="F921" s="8" t="s">
        <v>1725</v>
      </c>
      <c r="G921" s="8" t="s">
        <v>1726</v>
      </c>
    </row>
    <row r="922" spans="1:7" ht="15.75" thickBot="1" x14ac:dyDescent="0.3">
      <c r="A922" s="8" t="s">
        <v>1444</v>
      </c>
      <c r="B922" s="5">
        <v>921</v>
      </c>
      <c r="C922" s="6" t="s">
        <v>590</v>
      </c>
      <c r="D922" s="8">
        <v>3.25</v>
      </c>
      <c r="E922" s="8" t="s">
        <v>1730</v>
      </c>
      <c r="F922" s="8" t="s">
        <v>1728</v>
      </c>
      <c r="G922" s="8" t="s">
        <v>1731</v>
      </c>
    </row>
    <row r="923" spans="1:7" ht="15.75" thickBot="1" x14ac:dyDescent="0.3">
      <c r="A923" s="8" t="s">
        <v>1445</v>
      </c>
      <c r="B923" s="5">
        <v>922</v>
      </c>
      <c r="C923" s="6" t="s">
        <v>592</v>
      </c>
      <c r="D923" s="8">
        <v>3.25</v>
      </c>
      <c r="E923" s="8" t="s">
        <v>1730</v>
      </c>
      <c r="F923" s="8" t="s">
        <v>1728</v>
      </c>
      <c r="G923" s="8" t="s">
        <v>1731</v>
      </c>
    </row>
    <row r="924" spans="1:7" ht="15.75" thickBot="1" x14ac:dyDescent="0.3">
      <c r="A924" s="8" t="s">
        <v>1446</v>
      </c>
      <c r="B924" s="5">
        <v>923</v>
      </c>
      <c r="C924" s="6" t="s">
        <v>594</v>
      </c>
      <c r="D924" s="8">
        <v>3.5</v>
      </c>
      <c r="E924" s="8" t="s">
        <v>1730</v>
      </c>
      <c r="F924" s="8" t="s">
        <v>1728</v>
      </c>
      <c r="G924" s="8" t="s">
        <v>1731</v>
      </c>
    </row>
    <row r="925" spans="1:7" ht="15.75" thickBot="1" x14ac:dyDescent="0.3">
      <c r="A925" s="8" t="s">
        <v>1447</v>
      </c>
      <c r="B925" s="5">
        <v>924</v>
      </c>
      <c r="C925" s="6" t="s">
        <v>596</v>
      </c>
      <c r="D925" s="8">
        <v>2.5</v>
      </c>
      <c r="E925" s="8" t="s">
        <v>1732</v>
      </c>
      <c r="F925" s="8" t="s">
        <v>1733</v>
      </c>
      <c r="G925" s="8" t="s">
        <v>1734</v>
      </c>
    </row>
    <row r="926" spans="1:7" ht="15.75" thickBot="1" x14ac:dyDescent="0.3">
      <c r="A926" s="8" t="s">
        <v>1448</v>
      </c>
      <c r="B926" s="5">
        <v>925</v>
      </c>
      <c r="C926" s="6" t="s">
        <v>598</v>
      </c>
      <c r="D926" s="8">
        <v>3.25</v>
      </c>
      <c r="E926" s="8" t="s">
        <v>1730</v>
      </c>
      <c r="F926" s="8" t="s">
        <v>1728</v>
      </c>
      <c r="G926" s="8" t="s">
        <v>1731</v>
      </c>
    </row>
    <row r="927" spans="1:7" ht="15.75" thickBot="1" x14ac:dyDescent="0.3">
      <c r="A927" s="8" t="s">
        <v>1449</v>
      </c>
      <c r="B927" s="5">
        <v>926</v>
      </c>
      <c r="C927" s="6" t="s">
        <v>600</v>
      </c>
      <c r="D927" s="8">
        <v>1.75</v>
      </c>
      <c r="E927" s="8" t="s">
        <v>1732</v>
      </c>
      <c r="F927" s="8" t="s">
        <v>1733</v>
      </c>
      <c r="G927" s="8" t="s">
        <v>1734</v>
      </c>
    </row>
    <row r="928" spans="1:7" ht="15.75" thickBot="1" x14ac:dyDescent="0.3">
      <c r="A928" s="8" t="s">
        <v>1450</v>
      </c>
      <c r="B928" s="5">
        <v>927</v>
      </c>
      <c r="C928" s="6" t="s">
        <v>602</v>
      </c>
      <c r="D928" s="8">
        <v>2.5</v>
      </c>
      <c r="E928" s="8" t="s">
        <v>1732</v>
      </c>
      <c r="F928" s="8" t="s">
        <v>1733</v>
      </c>
      <c r="G928" s="8" t="s">
        <v>1734</v>
      </c>
    </row>
    <row r="929" spans="1:7" ht="15.75" thickBot="1" x14ac:dyDescent="0.3">
      <c r="A929" s="8" t="s">
        <v>1451</v>
      </c>
      <c r="B929" s="5">
        <v>928</v>
      </c>
      <c r="C929" s="6" t="s">
        <v>604</v>
      </c>
      <c r="D929" s="8">
        <v>3.25</v>
      </c>
      <c r="E929" s="8" t="s">
        <v>1730</v>
      </c>
      <c r="F929" s="8" t="s">
        <v>1728</v>
      </c>
      <c r="G929" s="8" t="s">
        <v>1731</v>
      </c>
    </row>
    <row r="930" spans="1:7" ht="15.75" thickBot="1" x14ac:dyDescent="0.3">
      <c r="A930" s="8" t="s">
        <v>1452</v>
      </c>
      <c r="B930" s="5">
        <v>929</v>
      </c>
      <c r="C930" s="6" t="s">
        <v>606</v>
      </c>
      <c r="D930" s="8">
        <v>1.5</v>
      </c>
      <c r="E930" s="8" t="s">
        <v>1732</v>
      </c>
      <c r="F930" s="8" t="s">
        <v>1733</v>
      </c>
      <c r="G930" s="8" t="s">
        <v>1734</v>
      </c>
    </row>
    <row r="931" spans="1:7" ht="15.75" thickBot="1" x14ac:dyDescent="0.3">
      <c r="A931" s="8" t="s">
        <v>1453</v>
      </c>
      <c r="B931" s="5">
        <v>930</v>
      </c>
      <c r="C931" s="6" t="s">
        <v>608</v>
      </c>
      <c r="D931" s="8">
        <v>2.5</v>
      </c>
      <c r="E931" s="8" t="s">
        <v>1732</v>
      </c>
      <c r="F931" s="8" t="s">
        <v>1733</v>
      </c>
      <c r="G931" s="8" t="s">
        <v>1734</v>
      </c>
    </row>
    <row r="932" spans="1:7" ht="15.75" thickBot="1" x14ac:dyDescent="0.3">
      <c r="A932" s="8" t="s">
        <v>1454</v>
      </c>
      <c r="B932" s="5">
        <v>931</v>
      </c>
      <c r="C932" s="6" t="s">
        <v>610</v>
      </c>
      <c r="D932" s="8">
        <v>3.75</v>
      </c>
      <c r="E932" s="8" t="s">
        <v>1730</v>
      </c>
      <c r="F932" s="8" t="s">
        <v>1728</v>
      </c>
      <c r="G932" s="8" t="s">
        <v>1731</v>
      </c>
    </row>
    <row r="933" spans="1:7" ht="15.75" thickBot="1" x14ac:dyDescent="0.3">
      <c r="A933" s="8" t="s">
        <v>1455</v>
      </c>
      <c r="B933" s="5">
        <v>932</v>
      </c>
      <c r="C933" s="6" t="s">
        <v>612</v>
      </c>
      <c r="D933" s="8">
        <v>3.5</v>
      </c>
      <c r="E933" s="8" t="s">
        <v>1730</v>
      </c>
      <c r="F933" s="8" t="s">
        <v>1728</v>
      </c>
      <c r="G933" s="8" t="s">
        <v>1731</v>
      </c>
    </row>
    <row r="934" spans="1:7" ht="15.75" thickBot="1" x14ac:dyDescent="0.3">
      <c r="A934" s="8" t="s">
        <v>1456</v>
      </c>
      <c r="B934" s="5">
        <v>933</v>
      </c>
      <c r="C934" s="6" t="s">
        <v>614</v>
      </c>
      <c r="D934" s="8">
        <v>3.5</v>
      </c>
      <c r="E934" s="8" t="s">
        <v>1730</v>
      </c>
      <c r="F934" s="8" t="s">
        <v>1728</v>
      </c>
      <c r="G934" s="8" t="s">
        <v>1731</v>
      </c>
    </row>
    <row r="935" spans="1:7" ht="15.75" thickBot="1" x14ac:dyDescent="0.3">
      <c r="A935" s="8" t="s">
        <v>1457</v>
      </c>
      <c r="B935" s="5">
        <v>934</v>
      </c>
      <c r="C935" s="6" t="s">
        <v>616</v>
      </c>
      <c r="D935" s="8">
        <v>3.5</v>
      </c>
      <c r="E935" s="8" t="s">
        <v>1730</v>
      </c>
      <c r="F935" s="8" t="s">
        <v>1728</v>
      </c>
      <c r="G935" s="8" t="s">
        <v>1731</v>
      </c>
    </row>
    <row r="936" spans="1:7" ht="15.75" thickBot="1" x14ac:dyDescent="0.3">
      <c r="A936" s="8" t="s">
        <v>1458</v>
      </c>
      <c r="B936" s="5">
        <v>935</v>
      </c>
      <c r="C936" s="6" t="s">
        <v>618</v>
      </c>
      <c r="D936" s="8">
        <v>2</v>
      </c>
      <c r="E936" s="8" t="s">
        <v>1732</v>
      </c>
      <c r="F936" s="8" t="s">
        <v>1733</v>
      </c>
      <c r="G936" s="8" t="s">
        <v>1734</v>
      </c>
    </row>
    <row r="937" spans="1:7" ht="15.75" thickBot="1" x14ac:dyDescent="0.3">
      <c r="A937" s="8" t="s">
        <v>1459</v>
      </c>
      <c r="B937" s="5">
        <v>936</v>
      </c>
      <c r="C937" s="6" t="s">
        <v>620</v>
      </c>
      <c r="D937" s="8">
        <v>2.5</v>
      </c>
      <c r="E937" s="8" t="s">
        <v>1732</v>
      </c>
      <c r="F937" s="8" t="s">
        <v>1733</v>
      </c>
      <c r="G937" s="8" t="s">
        <v>1734</v>
      </c>
    </row>
    <row r="938" spans="1:7" ht="15.75" thickBot="1" x14ac:dyDescent="0.3">
      <c r="A938" s="8" t="s">
        <v>1460</v>
      </c>
      <c r="B938" s="5">
        <v>937</v>
      </c>
      <c r="C938" s="6" t="s">
        <v>622</v>
      </c>
      <c r="D938" s="8">
        <v>2.75</v>
      </c>
      <c r="E938" s="8" t="s">
        <v>1732</v>
      </c>
      <c r="F938" s="8" t="s">
        <v>1733</v>
      </c>
      <c r="G938" s="8" t="s">
        <v>1734</v>
      </c>
    </row>
    <row r="939" spans="1:7" ht="15.75" thickBot="1" x14ac:dyDescent="0.3">
      <c r="A939" s="8" t="s">
        <v>1461</v>
      </c>
      <c r="B939" s="5">
        <v>938</v>
      </c>
      <c r="C939" s="6" t="s">
        <v>624</v>
      </c>
      <c r="D939" s="8">
        <v>2.75</v>
      </c>
      <c r="E939" s="8" t="s">
        <v>1732</v>
      </c>
      <c r="F939" s="8" t="s">
        <v>1733</v>
      </c>
      <c r="G939" s="8" t="s">
        <v>1734</v>
      </c>
    </row>
    <row r="940" spans="1:7" ht="15.75" thickBot="1" x14ac:dyDescent="0.3">
      <c r="A940" s="8" t="s">
        <v>1462</v>
      </c>
      <c r="B940" s="5">
        <v>939</v>
      </c>
      <c r="C940" s="6" t="s">
        <v>626</v>
      </c>
      <c r="D940" s="8">
        <v>3</v>
      </c>
      <c r="E940" s="8" t="s">
        <v>1730</v>
      </c>
      <c r="F940" s="8" t="s">
        <v>1728</v>
      </c>
      <c r="G940" s="8" t="s">
        <v>1731</v>
      </c>
    </row>
    <row r="941" spans="1:7" ht="15.75" thickBot="1" x14ac:dyDescent="0.3">
      <c r="A941" s="8" t="s">
        <v>1463</v>
      </c>
      <c r="B941" s="5">
        <v>940</v>
      </c>
      <c r="C941" s="6" t="s">
        <v>628</v>
      </c>
      <c r="D941" s="8">
        <v>2.25</v>
      </c>
      <c r="E941" s="8" t="s">
        <v>1732</v>
      </c>
      <c r="F941" s="8" t="s">
        <v>1733</v>
      </c>
      <c r="G941" s="8" t="s">
        <v>1734</v>
      </c>
    </row>
    <row r="942" spans="1:7" ht="15.75" thickBot="1" x14ac:dyDescent="0.3">
      <c r="A942" s="8" t="s">
        <v>1464</v>
      </c>
      <c r="B942" s="5">
        <v>941</v>
      </c>
      <c r="C942" s="6" t="s">
        <v>630</v>
      </c>
      <c r="D942" s="8">
        <v>1.5</v>
      </c>
      <c r="E942" s="8" t="s">
        <v>1732</v>
      </c>
      <c r="F942" s="8" t="s">
        <v>1733</v>
      </c>
      <c r="G942" s="8" t="s">
        <v>1734</v>
      </c>
    </row>
    <row r="943" spans="1:7" ht="15.75" thickBot="1" x14ac:dyDescent="0.3">
      <c r="A943" s="8" t="s">
        <v>1465</v>
      </c>
      <c r="B943" s="5">
        <v>942</v>
      </c>
      <c r="C943" s="6" t="s">
        <v>632</v>
      </c>
      <c r="D943" s="8">
        <v>3.25</v>
      </c>
      <c r="E943" s="8" t="s">
        <v>1730</v>
      </c>
      <c r="F943" s="8" t="s">
        <v>1728</v>
      </c>
      <c r="G943" s="8" t="s">
        <v>1731</v>
      </c>
    </row>
    <row r="944" spans="1:7" ht="15.75" thickBot="1" x14ac:dyDescent="0.3">
      <c r="A944" s="8" t="s">
        <v>1466</v>
      </c>
      <c r="B944" s="5">
        <v>943</v>
      </c>
      <c r="C944" s="6" t="s">
        <v>634</v>
      </c>
      <c r="D944" s="8">
        <v>3</v>
      </c>
      <c r="E944" s="8" t="s">
        <v>1730</v>
      </c>
      <c r="F944" s="8" t="s">
        <v>1728</v>
      </c>
      <c r="G944" s="8" t="s">
        <v>1731</v>
      </c>
    </row>
    <row r="945" spans="1:7" ht="15.75" thickBot="1" x14ac:dyDescent="0.3">
      <c r="A945" s="8" t="s">
        <v>1467</v>
      </c>
      <c r="B945" s="5">
        <v>944</v>
      </c>
      <c r="C945" s="6" t="s">
        <v>636</v>
      </c>
      <c r="D945" s="8">
        <v>3.5</v>
      </c>
      <c r="E945" s="8" t="s">
        <v>1730</v>
      </c>
      <c r="F945" s="8" t="s">
        <v>1728</v>
      </c>
      <c r="G945" s="8" t="s">
        <v>1731</v>
      </c>
    </row>
    <row r="946" spans="1:7" ht="15.75" thickBot="1" x14ac:dyDescent="0.3">
      <c r="A946" s="8" t="s">
        <v>1468</v>
      </c>
      <c r="B946" s="5">
        <v>945</v>
      </c>
      <c r="C946" s="6" t="s">
        <v>638</v>
      </c>
      <c r="D946" s="8">
        <v>3.5</v>
      </c>
      <c r="E946" s="8" t="s">
        <v>1730</v>
      </c>
      <c r="F946" s="8" t="s">
        <v>1728</v>
      </c>
      <c r="G946" s="8" t="s">
        <v>1731</v>
      </c>
    </row>
    <row r="947" spans="1:7" ht="15.75" thickBot="1" x14ac:dyDescent="0.3">
      <c r="A947" s="8" t="s">
        <v>1469</v>
      </c>
      <c r="B947" s="5">
        <v>946</v>
      </c>
      <c r="C947" s="6" t="s">
        <v>640</v>
      </c>
      <c r="D947" s="8">
        <v>3.5</v>
      </c>
      <c r="E947" s="8" t="s">
        <v>1730</v>
      </c>
      <c r="F947" s="8" t="s">
        <v>1728</v>
      </c>
      <c r="G947" s="8" t="s">
        <v>1731</v>
      </c>
    </row>
    <row r="948" spans="1:7" ht="15.75" thickBot="1" x14ac:dyDescent="0.3">
      <c r="A948" s="8" t="s">
        <v>1470</v>
      </c>
      <c r="B948" s="5">
        <v>947</v>
      </c>
      <c r="C948" s="6" t="s">
        <v>642</v>
      </c>
      <c r="D948" s="8">
        <v>3</v>
      </c>
      <c r="E948" s="8" t="s">
        <v>1730</v>
      </c>
      <c r="F948" s="8" t="s">
        <v>1728</v>
      </c>
      <c r="G948" s="8" t="s">
        <v>1731</v>
      </c>
    </row>
    <row r="949" spans="1:7" ht="15.75" thickBot="1" x14ac:dyDescent="0.3">
      <c r="A949" s="8" t="s">
        <v>1471</v>
      </c>
      <c r="B949" s="5">
        <v>948</v>
      </c>
      <c r="C949" s="6" t="s">
        <v>644</v>
      </c>
      <c r="D949" s="8">
        <v>2.5</v>
      </c>
      <c r="E949" s="8" t="s">
        <v>1732</v>
      </c>
      <c r="F949" s="8" t="s">
        <v>1733</v>
      </c>
      <c r="G949" s="8" t="s">
        <v>1734</v>
      </c>
    </row>
    <row r="950" spans="1:7" ht="15.75" thickBot="1" x14ac:dyDescent="0.3">
      <c r="A950" s="8" t="s">
        <v>1472</v>
      </c>
      <c r="B950" s="5">
        <v>949</v>
      </c>
      <c r="C950" s="6" t="s">
        <v>646</v>
      </c>
      <c r="D950" s="8">
        <v>3</v>
      </c>
      <c r="E950" s="8" t="s">
        <v>1730</v>
      </c>
      <c r="F950" s="8" t="s">
        <v>1728</v>
      </c>
      <c r="G950" s="8" t="s">
        <v>1731</v>
      </c>
    </row>
    <row r="951" spans="1:7" ht="15.75" thickBot="1" x14ac:dyDescent="0.3">
      <c r="A951" s="8" t="s">
        <v>1473</v>
      </c>
      <c r="B951" s="5">
        <v>950</v>
      </c>
      <c r="C951" s="6" t="s">
        <v>648</v>
      </c>
      <c r="D951" s="8">
        <v>4</v>
      </c>
      <c r="E951" s="8" t="s">
        <v>1727</v>
      </c>
      <c r="F951" s="8" t="s">
        <v>1728</v>
      </c>
      <c r="G951" s="8" t="s">
        <v>1729</v>
      </c>
    </row>
    <row r="952" spans="1:7" ht="15.75" thickBot="1" x14ac:dyDescent="0.3">
      <c r="A952" s="8" t="s">
        <v>1474</v>
      </c>
      <c r="B952" s="5">
        <v>951</v>
      </c>
      <c r="C952" s="6" t="s">
        <v>650</v>
      </c>
      <c r="D952" s="8">
        <v>2.75</v>
      </c>
      <c r="E952" s="8" t="s">
        <v>1732</v>
      </c>
      <c r="F952" s="8" t="s">
        <v>1733</v>
      </c>
      <c r="G952" s="8" t="s">
        <v>1734</v>
      </c>
    </row>
    <row r="953" spans="1:7" ht="15.75" thickBot="1" x14ac:dyDescent="0.3">
      <c r="A953" s="8" t="s">
        <v>1475</v>
      </c>
      <c r="B953" s="5">
        <v>952</v>
      </c>
      <c r="C953" s="6" t="s">
        <v>652</v>
      </c>
      <c r="D953" s="8">
        <v>3.5</v>
      </c>
      <c r="E953" s="8" t="s">
        <v>1730</v>
      </c>
      <c r="F953" s="8" t="s">
        <v>1728</v>
      </c>
      <c r="G953" s="8" t="s">
        <v>1731</v>
      </c>
    </row>
    <row r="954" spans="1:7" ht="15.75" thickBot="1" x14ac:dyDescent="0.3">
      <c r="A954" s="8" t="s">
        <v>1476</v>
      </c>
      <c r="B954" s="5">
        <v>953</v>
      </c>
      <c r="C954" s="6" t="s">
        <v>654</v>
      </c>
      <c r="D954" s="8">
        <v>2.75</v>
      </c>
      <c r="E954" s="8" t="s">
        <v>1732</v>
      </c>
      <c r="F954" s="8" t="s">
        <v>1733</v>
      </c>
      <c r="G954" s="8" t="s">
        <v>1734</v>
      </c>
    </row>
    <row r="955" spans="1:7" ht="15.75" thickBot="1" x14ac:dyDescent="0.3">
      <c r="A955" s="8" t="s">
        <v>1477</v>
      </c>
      <c r="B955" s="5">
        <v>954</v>
      </c>
      <c r="C955" s="6" t="s">
        <v>656</v>
      </c>
      <c r="D955" s="8">
        <v>2.5</v>
      </c>
      <c r="E955" s="8" t="s">
        <v>1732</v>
      </c>
      <c r="F955" s="8" t="s">
        <v>1733</v>
      </c>
      <c r="G955" s="8" t="s">
        <v>1734</v>
      </c>
    </row>
    <row r="956" spans="1:7" ht="15.75" thickBot="1" x14ac:dyDescent="0.3">
      <c r="A956" s="8" t="s">
        <v>1478</v>
      </c>
      <c r="B956" s="5">
        <v>955</v>
      </c>
      <c r="C956" s="6" t="s">
        <v>658</v>
      </c>
      <c r="D956" s="8">
        <v>2.5</v>
      </c>
      <c r="E956" s="8" t="s">
        <v>1732</v>
      </c>
      <c r="F956" s="8" t="s">
        <v>1733</v>
      </c>
      <c r="G956" s="8" t="s">
        <v>1734</v>
      </c>
    </row>
    <row r="957" spans="1:7" ht="15.75" thickBot="1" x14ac:dyDescent="0.3">
      <c r="A957" s="8" t="s">
        <v>1479</v>
      </c>
      <c r="B957" s="5">
        <v>956</v>
      </c>
      <c r="C957" s="6" t="s">
        <v>660</v>
      </c>
      <c r="D957" s="8">
        <v>3.75</v>
      </c>
      <c r="E957" s="8" t="s">
        <v>1730</v>
      </c>
      <c r="F957" s="8" t="s">
        <v>1728</v>
      </c>
      <c r="G957" s="8" t="s">
        <v>1731</v>
      </c>
    </row>
    <row r="958" spans="1:7" ht="15.75" thickBot="1" x14ac:dyDescent="0.3">
      <c r="A958" s="8" t="s">
        <v>1480</v>
      </c>
      <c r="B958" s="5">
        <v>957</v>
      </c>
      <c r="C958" s="6" t="s">
        <v>662</v>
      </c>
      <c r="D958" s="8">
        <v>3.5</v>
      </c>
      <c r="E958" s="8" t="s">
        <v>1730</v>
      </c>
      <c r="F958" s="8" t="s">
        <v>1728</v>
      </c>
      <c r="G958" s="8" t="s">
        <v>1731</v>
      </c>
    </row>
    <row r="959" spans="1:7" ht="15.75" thickBot="1" x14ac:dyDescent="0.3">
      <c r="A959" s="8" t="s">
        <v>1481</v>
      </c>
      <c r="B959" s="5">
        <v>958</v>
      </c>
      <c r="C959" s="6" t="s">
        <v>664</v>
      </c>
      <c r="D959" s="8">
        <v>2.25</v>
      </c>
      <c r="E959" s="8" t="s">
        <v>1732</v>
      </c>
      <c r="F959" s="8" t="s">
        <v>1733</v>
      </c>
      <c r="G959" s="8" t="s">
        <v>1734</v>
      </c>
    </row>
    <row r="960" spans="1:7" ht="15.75" thickBot="1" x14ac:dyDescent="0.3">
      <c r="A960" s="8" t="s">
        <v>1482</v>
      </c>
      <c r="B960" s="5">
        <v>959</v>
      </c>
      <c r="C960" s="6" t="s">
        <v>666</v>
      </c>
      <c r="D960" s="8">
        <v>3.5</v>
      </c>
      <c r="E960" s="8" t="s">
        <v>1730</v>
      </c>
      <c r="F960" s="8" t="s">
        <v>1728</v>
      </c>
      <c r="G960" s="8" t="s">
        <v>1731</v>
      </c>
    </row>
    <row r="961" spans="1:7" ht="15.75" thickBot="1" x14ac:dyDescent="0.3">
      <c r="A961" s="8" t="s">
        <v>1483</v>
      </c>
      <c r="B961" s="5">
        <v>960</v>
      </c>
      <c r="C961" s="6" t="s">
        <v>668</v>
      </c>
      <c r="D961" s="8">
        <v>1.75</v>
      </c>
      <c r="E961" s="8" t="s">
        <v>1732</v>
      </c>
      <c r="F961" s="8" t="s">
        <v>1733</v>
      </c>
      <c r="G961" s="8" t="s">
        <v>1734</v>
      </c>
    </row>
    <row r="962" spans="1:7" ht="15.75" thickBot="1" x14ac:dyDescent="0.3">
      <c r="A962" s="8" t="s">
        <v>1484</v>
      </c>
      <c r="B962" s="5">
        <v>961</v>
      </c>
      <c r="C962" s="6" t="s">
        <v>670</v>
      </c>
      <c r="D962" s="8">
        <v>3</v>
      </c>
      <c r="E962" s="8" t="s">
        <v>1730</v>
      </c>
      <c r="F962" s="8" t="s">
        <v>1728</v>
      </c>
      <c r="G962" s="8" t="s">
        <v>1731</v>
      </c>
    </row>
    <row r="963" spans="1:7" ht="15.75" thickBot="1" x14ac:dyDescent="0.3">
      <c r="A963" s="8" t="s">
        <v>1485</v>
      </c>
      <c r="B963" s="5">
        <v>962</v>
      </c>
      <c r="C963" s="6" t="s">
        <v>672</v>
      </c>
      <c r="D963" s="8">
        <v>3.5</v>
      </c>
      <c r="E963" s="8" t="s">
        <v>1730</v>
      </c>
      <c r="F963" s="8" t="s">
        <v>1728</v>
      </c>
      <c r="G963" s="8" t="s">
        <v>1731</v>
      </c>
    </row>
    <row r="964" spans="1:7" ht="15.75" thickBot="1" x14ac:dyDescent="0.3">
      <c r="A964" s="8" t="s">
        <v>1486</v>
      </c>
      <c r="B964" s="5">
        <v>963</v>
      </c>
      <c r="C964" s="6" t="s">
        <v>674</v>
      </c>
      <c r="D964" s="8">
        <v>3.5</v>
      </c>
      <c r="E964" s="8" t="s">
        <v>1730</v>
      </c>
      <c r="F964" s="8" t="s">
        <v>1728</v>
      </c>
      <c r="G964" s="8" t="s">
        <v>1731</v>
      </c>
    </row>
    <row r="965" spans="1:7" ht="15.75" thickBot="1" x14ac:dyDescent="0.3">
      <c r="A965" s="8" t="s">
        <v>1487</v>
      </c>
      <c r="B965" s="5">
        <v>964</v>
      </c>
      <c r="C965" s="6" t="s">
        <v>676</v>
      </c>
      <c r="D965" s="8">
        <v>2.75</v>
      </c>
      <c r="E965" s="8" t="s">
        <v>1732</v>
      </c>
      <c r="F965" s="8" t="s">
        <v>1733</v>
      </c>
      <c r="G965" s="8" t="s">
        <v>1734</v>
      </c>
    </row>
    <row r="966" spans="1:7" ht="15.75" thickBot="1" x14ac:dyDescent="0.3">
      <c r="A966" s="8" t="s">
        <v>1488</v>
      </c>
      <c r="B966" s="5">
        <v>965</v>
      </c>
      <c r="C966" s="6" t="s">
        <v>550</v>
      </c>
      <c r="D966" s="8">
        <v>3.25</v>
      </c>
      <c r="E966" s="8" t="s">
        <v>1730</v>
      </c>
      <c r="F966" s="8" t="s">
        <v>1728</v>
      </c>
      <c r="G966" s="8" t="s">
        <v>1731</v>
      </c>
    </row>
    <row r="967" spans="1:7" ht="15.75" thickBot="1" x14ac:dyDescent="0.3">
      <c r="A967" s="8" t="s">
        <v>1489</v>
      </c>
      <c r="B967" s="5">
        <v>966</v>
      </c>
      <c r="C967" s="6" t="s">
        <v>679</v>
      </c>
      <c r="D967" s="8">
        <v>4.5</v>
      </c>
      <c r="E967" s="8" t="s">
        <v>1727</v>
      </c>
      <c r="F967" s="8" t="s">
        <v>1728</v>
      </c>
      <c r="G967" s="8" t="s">
        <v>1729</v>
      </c>
    </row>
    <row r="968" spans="1:7" ht="15.75" thickBot="1" x14ac:dyDescent="0.3">
      <c r="A968" s="8" t="s">
        <v>1490</v>
      </c>
      <c r="B968" s="5">
        <v>967</v>
      </c>
      <c r="C968" s="6" t="s">
        <v>681</v>
      </c>
      <c r="D968" s="8">
        <v>3.25</v>
      </c>
      <c r="E968" s="8" t="s">
        <v>1730</v>
      </c>
      <c r="F968" s="8" t="s">
        <v>1728</v>
      </c>
      <c r="G968" s="8" t="s">
        <v>1731</v>
      </c>
    </row>
    <row r="969" spans="1:7" ht="15.75" thickBot="1" x14ac:dyDescent="0.3">
      <c r="A969" s="8" t="s">
        <v>1491</v>
      </c>
      <c r="B969" s="5">
        <v>968</v>
      </c>
      <c r="C969" s="6" t="s">
        <v>683</v>
      </c>
      <c r="D969" s="8">
        <v>3</v>
      </c>
      <c r="E969" s="8" t="s">
        <v>1730</v>
      </c>
      <c r="F969" s="8" t="s">
        <v>1728</v>
      </c>
      <c r="G969" s="8" t="s">
        <v>1731</v>
      </c>
    </row>
    <row r="970" spans="1:7" ht="15.75" thickBot="1" x14ac:dyDescent="0.3">
      <c r="A970" s="8" t="s">
        <v>1492</v>
      </c>
      <c r="B970" s="5">
        <v>969</v>
      </c>
      <c r="C970" s="6" t="s">
        <v>685</v>
      </c>
      <c r="D970" s="8">
        <v>1.75</v>
      </c>
      <c r="E970" s="8" t="s">
        <v>1732</v>
      </c>
      <c r="F970" s="8" t="s">
        <v>1733</v>
      </c>
      <c r="G970" s="8" t="s">
        <v>1734</v>
      </c>
    </row>
    <row r="971" spans="1:7" ht="15.75" thickBot="1" x14ac:dyDescent="0.3">
      <c r="A971" s="8" t="s">
        <v>1493</v>
      </c>
      <c r="B971" s="5">
        <v>970</v>
      </c>
      <c r="C971" s="6" t="s">
        <v>687</v>
      </c>
      <c r="D971" s="8">
        <v>3</v>
      </c>
      <c r="E971" s="8" t="s">
        <v>1730</v>
      </c>
      <c r="F971" s="8" t="s">
        <v>1728</v>
      </c>
      <c r="G971" s="8" t="s">
        <v>1731</v>
      </c>
    </row>
    <row r="972" spans="1:7" ht="15.75" thickBot="1" x14ac:dyDescent="0.3">
      <c r="A972" s="8" t="s">
        <v>1494</v>
      </c>
      <c r="B972" s="5">
        <v>971</v>
      </c>
      <c r="C972" s="6" t="s">
        <v>689</v>
      </c>
      <c r="D972" s="8">
        <v>2.5</v>
      </c>
      <c r="E972" s="8" t="s">
        <v>1732</v>
      </c>
      <c r="F972" s="8" t="s">
        <v>1733</v>
      </c>
      <c r="G972" s="8" t="s">
        <v>1734</v>
      </c>
    </row>
    <row r="973" spans="1:7" ht="15.75" thickBot="1" x14ac:dyDescent="0.3">
      <c r="A973" s="8" t="s">
        <v>1495</v>
      </c>
      <c r="B973" s="5">
        <v>972</v>
      </c>
      <c r="C973" s="6" t="s">
        <v>691</v>
      </c>
      <c r="D973" s="8">
        <v>4.25</v>
      </c>
      <c r="E973" s="8" t="s">
        <v>1727</v>
      </c>
      <c r="F973" s="8" t="s">
        <v>1728</v>
      </c>
      <c r="G973" s="8" t="s">
        <v>1729</v>
      </c>
    </row>
    <row r="974" spans="1:7" ht="15.75" thickBot="1" x14ac:dyDescent="0.3">
      <c r="A974" s="8" t="s">
        <v>1496</v>
      </c>
      <c r="B974" s="5">
        <v>973</v>
      </c>
      <c r="C974" s="6" t="s">
        <v>693</v>
      </c>
      <c r="D974" s="8">
        <v>3.25</v>
      </c>
      <c r="E974" s="8" t="s">
        <v>1730</v>
      </c>
      <c r="F974" s="8" t="s">
        <v>1728</v>
      </c>
      <c r="G974" s="8" t="s">
        <v>1731</v>
      </c>
    </row>
    <row r="975" spans="1:7" ht="15.75" thickBot="1" x14ac:dyDescent="0.3">
      <c r="A975" s="8" t="s">
        <v>1497</v>
      </c>
      <c r="B975" s="5">
        <v>974</v>
      </c>
      <c r="C975" s="6" t="s">
        <v>695</v>
      </c>
      <c r="D975" s="8">
        <v>2.25</v>
      </c>
      <c r="E975" s="8" t="s">
        <v>1732</v>
      </c>
      <c r="F975" s="8" t="s">
        <v>1733</v>
      </c>
      <c r="G975" s="8" t="s">
        <v>1734</v>
      </c>
    </row>
    <row r="976" spans="1:7" ht="15.75" thickBot="1" x14ac:dyDescent="0.3">
      <c r="A976" s="8" t="s">
        <v>1498</v>
      </c>
      <c r="B976" s="5">
        <v>975</v>
      </c>
      <c r="C976" s="6" t="s">
        <v>697</v>
      </c>
      <c r="D976" s="8">
        <v>2.25</v>
      </c>
      <c r="E976" s="8" t="s">
        <v>1732</v>
      </c>
      <c r="F976" s="8" t="s">
        <v>1733</v>
      </c>
      <c r="G976" s="8" t="s">
        <v>1734</v>
      </c>
    </row>
    <row r="977" spans="1:7" ht="15.75" thickBot="1" x14ac:dyDescent="0.3">
      <c r="A977" s="8" t="s">
        <v>1499</v>
      </c>
      <c r="B977" s="5">
        <v>976</v>
      </c>
      <c r="C977" s="6" t="s">
        <v>81</v>
      </c>
      <c r="D977" s="8">
        <v>3.25</v>
      </c>
      <c r="E977" s="8" t="s">
        <v>1730</v>
      </c>
      <c r="F977" s="8" t="s">
        <v>1728</v>
      </c>
      <c r="G977" s="8" t="s">
        <v>1731</v>
      </c>
    </row>
    <row r="978" spans="1:7" ht="15.75" thickBot="1" x14ac:dyDescent="0.3">
      <c r="A978" s="8" t="s">
        <v>1500</v>
      </c>
      <c r="B978" s="5">
        <v>977</v>
      </c>
      <c r="C978" s="6" t="s">
        <v>700</v>
      </c>
      <c r="D978" s="8">
        <v>1.75</v>
      </c>
      <c r="E978" s="8" t="s">
        <v>1732</v>
      </c>
      <c r="F978" s="8" t="s">
        <v>1733</v>
      </c>
      <c r="G978" s="8" t="s">
        <v>1734</v>
      </c>
    </row>
    <row r="979" spans="1:7" ht="15.75" thickBot="1" x14ac:dyDescent="0.3">
      <c r="A979" s="8" t="s">
        <v>1501</v>
      </c>
      <c r="B979" s="5">
        <v>978</v>
      </c>
      <c r="C979" s="6" t="s">
        <v>702</v>
      </c>
      <c r="D979" s="8">
        <v>3.25</v>
      </c>
      <c r="E979" s="8" t="s">
        <v>1730</v>
      </c>
      <c r="F979" s="8" t="s">
        <v>1728</v>
      </c>
      <c r="G979" s="8" t="s">
        <v>1731</v>
      </c>
    </row>
    <row r="980" spans="1:7" ht="15.75" thickBot="1" x14ac:dyDescent="0.3">
      <c r="A980" s="8" t="s">
        <v>1502</v>
      </c>
      <c r="B980" s="5">
        <v>979</v>
      </c>
      <c r="C980" s="6" t="s">
        <v>704</v>
      </c>
      <c r="D980" s="8">
        <v>3.25</v>
      </c>
      <c r="E980" s="8" t="s">
        <v>1730</v>
      </c>
      <c r="F980" s="8" t="s">
        <v>1728</v>
      </c>
      <c r="G980" s="8" t="s">
        <v>1731</v>
      </c>
    </row>
    <row r="981" spans="1:7" ht="15.75" thickBot="1" x14ac:dyDescent="0.3">
      <c r="A981" s="8" t="s">
        <v>1503</v>
      </c>
      <c r="B981" s="5">
        <v>980</v>
      </c>
      <c r="C981" s="6" t="s">
        <v>706</v>
      </c>
      <c r="D981" s="8">
        <v>2.75</v>
      </c>
      <c r="E981" s="8" t="s">
        <v>1732</v>
      </c>
      <c r="F981" s="8" t="s">
        <v>1733</v>
      </c>
      <c r="G981" s="8" t="s">
        <v>1734</v>
      </c>
    </row>
    <row r="982" spans="1:7" ht="15.75" thickBot="1" x14ac:dyDescent="0.3">
      <c r="A982" s="8" t="s">
        <v>1504</v>
      </c>
      <c r="B982" s="5">
        <v>981</v>
      </c>
      <c r="C982" s="6" t="s">
        <v>708</v>
      </c>
      <c r="D982" s="8">
        <v>3.25</v>
      </c>
      <c r="E982" s="8" t="s">
        <v>1730</v>
      </c>
      <c r="F982" s="8" t="s">
        <v>1728</v>
      </c>
      <c r="G982" s="8" t="s">
        <v>1731</v>
      </c>
    </row>
    <row r="983" spans="1:7" ht="15.75" thickBot="1" x14ac:dyDescent="0.3">
      <c r="A983" s="8" t="s">
        <v>1505</v>
      </c>
      <c r="B983" s="5">
        <v>982</v>
      </c>
      <c r="C983" s="6" t="s">
        <v>710</v>
      </c>
      <c r="D983" s="8">
        <v>4</v>
      </c>
      <c r="E983" s="8" t="s">
        <v>1727</v>
      </c>
      <c r="F983" s="8" t="s">
        <v>1728</v>
      </c>
      <c r="G983" s="8" t="s">
        <v>1729</v>
      </c>
    </row>
    <row r="984" spans="1:7" ht="15.75" thickBot="1" x14ac:dyDescent="0.3">
      <c r="A984" s="8" t="s">
        <v>1506</v>
      </c>
      <c r="B984" s="5">
        <v>983</v>
      </c>
      <c r="C984" s="6" t="s">
        <v>712</v>
      </c>
      <c r="D984" s="8">
        <v>4</v>
      </c>
      <c r="E984" s="8" t="s">
        <v>1727</v>
      </c>
      <c r="F984" s="8" t="s">
        <v>1728</v>
      </c>
      <c r="G984" s="8" t="s">
        <v>1729</v>
      </c>
    </row>
    <row r="985" spans="1:7" ht="15.75" thickBot="1" x14ac:dyDescent="0.3">
      <c r="A985" s="8" t="s">
        <v>1507</v>
      </c>
      <c r="B985" s="5">
        <v>984</v>
      </c>
      <c r="C985" s="6" t="s">
        <v>714</v>
      </c>
      <c r="D985" s="8">
        <v>4</v>
      </c>
      <c r="E985" s="8" t="s">
        <v>1727</v>
      </c>
      <c r="F985" s="8" t="s">
        <v>1728</v>
      </c>
      <c r="G985" s="8" t="s">
        <v>1729</v>
      </c>
    </row>
    <row r="986" spans="1:7" ht="15.75" thickBot="1" x14ac:dyDescent="0.3">
      <c r="A986" s="8" t="s">
        <v>1508</v>
      </c>
      <c r="B986" s="5">
        <v>985</v>
      </c>
      <c r="C986" s="6" t="s">
        <v>716</v>
      </c>
      <c r="D986" s="8">
        <v>3</v>
      </c>
      <c r="E986" s="8" t="s">
        <v>1730</v>
      </c>
      <c r="F986" s="8" t="s">
        <v>1728</v>
      </c>
      <c r="G986" s="8" t="s">
        <v>1731</v>
      </c>
    </row>
    <row r="987" spans="1:7" ht="15.75" thickBot="1" x14ac:dyDescent="0.3">
      <c r="A987" s="8" t="s">
        <v>1509</v>
      </c>
      <c r="B987" s="5">
        <v>986</v>
      </c>
      <c r="C987" s="6" t="s">
        <v>718</v>
      </c>
      <c r="D987" s="8">
        <v>3.25</v>
      </c>
      <c r="E987" s="8" t="s">
        <v>1730</v>
      </c>
      <c r="F987" s="8" t="s">
        <v>1728</v>
      </c>
      <c r="G987" s="8" t="s">
        <v>1731</v>
      </c>
    </row>
    <row r="988" spans="1:7" ht="15.75" thickBot="1" x14ac:dyDescent="0.3">
      <c r="A988" s="8" t="s">
        <v>1510</v>
      </c>
      <c r="B988" s="5">
        <v>987</v>
      </c>
      <c r="C988" s="6" t="s">
        <v>720</v>
      </c>
      <c r="D988" s="8">
        <v>2.75</v>
      </c>
      <c r="E988" s="8" t="s">
        <v>1732</v>
      </c>
      <c r="F988" s="8" t="s">
        <v>1733</v>
      </c>
      <c r="G988" s="8" t="s">
        <v>1734</v>
      </c>
    </row>
    <row r="989" spans="1:7" ht="15.75" thickBot="1" x14ac:dyDescent="0.3">
      <c r="A989" s="8" t="s">
        <v>1511</v>
      </c>
      <c r="B989" s="5">
        <v>988</v>
      </c>
      <c r="C989" s="6" t="s">
        <v>722</v>
      </c>
      <c r="D989" s="8">
        <v>5</v>
      </c>
      <c r="E989" s="8" t="s">
        <v>1724</v>
      </c>
      <c r="F989" s="8" t="s">
        <v>1725</v>
      </c>
      <c r="G989" s="8" t="s">
        <v>1726</v>
      </c>
    </row>
    <row r="990" spans="1:7" ht="15.75" thickBot="1" x14ac:dyDescent="0.3">
      <c r="A990" s="8" t="s">
        <v>1512</v>
      </c>
      <c r="B990" s="5">
        <v>989</v>
      </c>
      <c r="C990" s="6" t="s">
        <v>724</v>
      </c>
      <c r="D990" s="8">
        <v>3</v>
      </c>
      <c r="E990" s="8" t="s">
        <v>1730</v>
      </c>
      <c r="F990" s="8" t="s">
        <v>1728</v>
      </c>
      <c r="G990" s="8" t="s">
        <v>1731</v>
      </c>
    </row>
    <row r="991" spans="1:7" ht="15.75" thickBot="1" x14ac:dyDescent="0.3">
      <c r="A991" s="8" t="s">
        <v>1513</v>
      </c>
      <c r="B991" s="5">
        <v>990</v>
      </c>
      <c r="C991" s="6" t="s">
        <v>726</v>
      </c>
      <c r="D991" s="8">
        <v>2.25</v>
      </c>
      <c r="E991" s="8" t="s">
        <v>1732</v>
      </c>
      <c r="F991" s="8" t="s">
        <v>1733</v>
      </c>
      <c r="G991" s="8" t="s">
        <v>1734</v>
      </c>
    </row>
    <row r="992" spans="1:7" ht="15.75" thickBot="1" x14ac:dyDescent="0.3">
      <c r="A992" s="8" t="s">
        <v>1514</v>
      </c>
      <c r="B992" s="5">
        <v>991</v>
      </c>
      <c r="C992" s="6" t="s">
        <v>728</v>
      </c>
      <c r="D992" s="8">
        <v>2.75</v>
      </c>
      <c r="E992" s="8" t="s">
        <v>1732</v>
      </c>
      <c r="F992" s="8" t="s">
        <v>1733</v>
      </c>
      <c r="G992" s="8" t="s">
        <v>1734</v>
      </c>
    </row>
    <row r="993" spans="1:7" ht="15.75" thickBot="1" x14ac:dyDescent="0.3">
      <c r="A993" s="8" t="s">
        <v>1515</v>
      </c>
      <c r="B993" s="5">
        <v>992</v>
      </c>
      <c r="C993" s="6" t="s">
        <v>730</v>
      </c>
      <c r="D993" s="8">
        <v>3</v>
      </c>
      <c r="E993" s="8" t="s">
        <v>1730</v>
      </c>
      <c r="F993" s="8" t="s">
        <v>1728</v>
      </c>
      <c r="G993" s="8" t="s">
        <v>1731</v>
      </c>
    </row>
    <row r="994" spans="1:7" ht="15.75" thickBot="1" x14ac:dyDescent="0.3">
      <c r="A994" s="8" t="s">
        <v>1516</v>
      </c>
      <c r="B994" s="5">
        <v>993</v>
      </c>
      <c r="C994" s="6" t="s">
        <v>732</v>
      </c>
      <c r="D994" s="8">
        <v>3.25</v>
      </c>
      <c r="E994" s="8" t="s">
        <v>1730</v>
      </c>
      <c r="F994" s="8" t="s">
        <v>1728</v>
      </c>
      <c r="G994" s="8" t="s">
        <v>1731</v>
      </c>
    </row>
    <row r="995" spans="1:7" ht="15.75" thickBot="1" x14ac:dyDescent="0.3">
      <c r="A995" s="8" t="s">
        <v>1517</v>
      </c>
      <c r="B995" s="5">
        <v>994</v>
      </c>
      <c r="C995" s="6" t="s">
        <v>734</v>
      </c>
      <c r="D995" s="8">
        <v>1.25</v>
      </c>
      <c r="E995" s="8" t="s">
        <v>1732</v>
      </c>
      <c r="F995" s="8" t="s">
        <v>1733</v>
      </c>
      <c r="G995" s="8" t="s">
        <v>1734</v>
      </c>
    </row>
    <row r="996" spans="1:7" ht="15.75" thickBot="1" x14ac:dyDescent="0.3">
      <c r="A996" s="8" t="s">
        <v>1518</v>
      </c>
      <c r="B996" s="5">
        <v>995</v>
      </c>
      <c r="C996" s="6" t="s">
        <v>736</v>
      </c>
      <c r="D996" s="8">
        <v>3</v>
      </c>
      <c r="E996" s="8" t="s">
        <v>1730</v>
      </c>
      <c r="F996" s="8" t="s">
        <v>1728</v>
      </c>
      <c r="G996" s="8" t="s">
        <v>1731</v>
      </c>
    </row>
    <row r="997" spans="1:7" ht="15.75" thickBot="1" x14ac:dyDescent="0.3">
      <c r="A997" s="8" t="s">
        <v>1519</v>
      </c>
      <c r="B997" s="5">
        <v>996</v>
      </c>
      <c r="C997" s="6" t="s">
        <v>738</v>
      </c>
      <c r="D997" s="8">
        <v>4</v>
      </c>
      <c r="E997" s="8" t="s">
        <v>1727</v>
      </c>
      <c r="F997" s="8" t="s">
        <v>1728</v>
      </c>
      <c r="G997" s="8" t="s">
        <v>1729</v>
      </c>
    </row>
    <row r="998" spans="1:7" ht="15.75" thickBot="1" x14ac:dyDescent="0.3">
      <c r="A998" s="8" t="s">
        <v>1520</v>
      </c>
      <c r="B998" s="5">
        <v>997</v>
      </c>
      <c r="C998" s="6" t="s">
        <v>740</v>
      </c>
      <c r="D998" s="8">
        <v>1.75</v>
      </c>
      <c r="E998" s="8" t="s">
        <v>1732</v>
      </c>
      <c r="F998" s="8" t="s">
        <v>1733</v>
      </c>
      <c r="G998" s="8" t="s">
        <v>1734</v>
      </c>
    </row>
    <row r="999" spans="1:7" ht="15.75" thickBot="1" x14ac:dyDescent="0.3">
      <c r="A999" s="8" t="s">
        <v>1521</v>
      </c>
      <c r="B999" s="5">
        <v>998</v>
      </c>
      <c r="C999" s="6" t="s">
        <v>742</v>
      </c>
      <c r="D999" s="8">
        <v>3.25</v>
      </c>
      <c r="E999" s="8" t="s">
        <v>1730</v>
      </c>
      <c r="F999" s="8" t="s">
        <v>1728</v>
      </c>
      <c r="G999" s="8" t="s">
        <v>1731</v>
      </c>
    </row>
    <row r="1000" spans="1:7" ht="15.75" thickBot="1" x14ac:dyDescent="0.3">
      <c r="A1000" s="8" t="s">
        <v>1522</v>
      </c>
      <c r="B1000" s="5">
        <v>999</v>
      </c>
      <c r="C1000" s="6" t="s">
        <v>744</v>
      </c>
      <c r="D1000" s="8">
        <v>2.75</v>
      </c>
      <c r="E1000" s="8" t="s">
        <v>1732</v>
      </c>
      <c r="F1000" s="8" t="s">
        <v>1733</v>
      </c>
      <c r="G1000" s="8" t="s">
        <v>1734</v>
      </c>
    </row>
    <row r="1001" spans="1:7" ht="15.75" thickBot="1" x14ac:dyDescent="0.3">
      <c r="A1001" s="8" t="s">
        <v>1523</v>
      </c>
      <c r="B1001" s="5">
        <v>1000</v>
      </c>
      <c r="C1001" s="6" t="s">
        <v>746</v>
      </c>
      <c r="D1001" s="8">
        <v>3</v>
      </c>
      <c r="E1001" s="8" t="s">
        <v>1730</v>
      </c>
      <c r="F1001" s="8" t="s">
        <v>1728</v>
      </c>
      <c r="G1001" s="8" t="s">
        <v>1731</v>
      </c>
    </row>
    <row r="1002" spans="1:7" ht="15.75" thickBot="1" x14ac:dyDescent="0.3">
      <c r="A1002" s="8" t="s">
        <v>1524</v>
      </c>
      <c r="B1002" s="5">
        <v>1001</v>
      </c>
      <c r="C1002" s="6" t="s">
        <v>748</v>
      </c>
      <c r="D1002" s="8">
        <v>3.25</v>
      </c>
      <c r="E1002" s="8" t="s">
        <v>1730</v>
      </c>
      <c r="F1002" s="8" t="s">
        <v>1728</v>
      </c>
      <c r="G1002" s="8" t="s">
        <v>1731</v>
      </c>
    </row>
    <row r="1003" spans="1:7" ht="15.75" thickBot="1" x14ac:dyDescent="0.3">
      <c r="A1003" s="8" t="s">
        <v>1525</v>
      </c>
      <c r="B1003" s="5">
        <v>1002</v>
      </c>
      <c r="C1003" s="6" t="s">
        <v>750</v>
      </c>
      <c r="D1003" s="8">
        <v>2</v>
      </c>
      <c r="E1003" s="8" t="s">
        <v>1732</v>
      </c>
      <c r="F1003" s="8" t="s">
        <v>1733</v>
      </c>
      <c r="G1003" s="8" t="s">
        <v>1734</v>
      </c>
    </row>
    <row r="1004" spans="1:7" ht="15.75" thickBot="1" x14ac:dyDescent="0.3">
      <c r="A1004" s="8" t="s">
        <v>1526</v>
      </c>
      <c r="B1004" s="5">
        <v>1003</v>
      </c>
      <c r="C1004" s="6" t="s">
        <v>752</v>
      </c>
      <c r="D1004" s="8">
        <v>5</v>
      </c>
      <c r="E1004" s="8" t="s">
        <v>1724</v>
      </c>
      <c r="F1004" s="8" t="s">
        <v>1725</v>
      </c>
      <c r="G1004" s="8" t="s">
        <v>1726</v>
      </c>
    </row>
    <row r="1005" spans="1:7" ht="15.75" thickBot="1" x14ac:dyDescent="0.3">
      <c r="A1005" s="8" t="s">
        <v>1527</v>
      </c>
      <c r="B1005" s="5">
        <v>1004</v>
      </c>
      <c r="C1005" s="6" t="s">
        <v>754</v>
      </c>
      <c r="D1005" s="8">
        <v>3.75</v>
      </c>
      <c r="E1005" s="8" t="s">
        <v>1730</v>
      </c>
      <c r="F1005" s="8" t="s">
        <v>1728</v>
      </c>
      <c r="G1005" s="8" t="s">
        <v>1731</v>
      </c>
    </row>
    <row r="1006" spans="1:7" ht="15.75" thickBot="1" x14ac:dyDescent="0.3">
      <c r="A1006" s="8" t="s">
        <v>1528</v>
      </c>
      <c r="B1006" s="5">
        <v>1005</v>
      </c>
      <c r="C1006" s="6" t="s">
        <v>756</v>
      </c>
      <c r="D1006" s="8">
        <v>3.5</v>
      </c>
      <c r="E1006" s="8" t="s">
        <v>1730</v>
      </c>
      <c r="F1006" s="8" t="s">
        <v>1728</v>
      </c>
      <c r="G1006" s="8" t="s">
        <v>1731</v>
      </c>
    </row>
    <row r="1007" spans="1:7" ht="15.75" thickBot="1" x14ac:dyDescent="0.3">
      <c r="A1007" s="8" t="s">
        <v>1529</v>
      </c>
      <c r="B1007" s="5">
        <v>1006</v>
      </c>
      <c r="C1007" s="6" t="s">
        <v>758</v>
      </c>
      <c r="D1007" s="8">
        <v>4.25</v>
      </c>
      <c r="E1007" s="8" t="s">
        <v>1727</v>
      </c>
      <c r="F1007" s="8" t="s">
        <v>1728</v>
      </c>
      <c r="G1007" s="8" t="s">
        <v>1729</v>
      </c>
    </row>
    <row r="1008" spans="1:7" ht="15.75" thickBot="1" x14ac:dyDescent="0.3">
      <c r="A1008" s="8" t="s">
        <v>1530</v>
      </c>
      <c r="B1008" s="5">
        <v>1007</v>
      </c>
      <c r="C1008" s="6" t="s">
        <v>760</v>
      </c>
      <c r="D1008" s="8">
        <v>2.25</v>
      </c>
      <c r="E1008" s="8" t="s">
        <v>1732</v>
      </c>
      <c r="F1008" s="8" t="s">
        <v>1733</v>
      </c>
      <c r="G1008" s="8" t="s">
        <v>1734</v>
      </c>
    </row>
    <row r="1009" spans="1:7" ht="15.75" thickBot="1" x14ac:dyDescent="0.3">
      <c r="A1009" s="8" t="s">
        <v>1531</v>
      </c>
      <c r="B1009" s="5">
        <v>1008</v>
      </c>
      <c r="C1009" s="6" t="s">
        <v>762</v>
      </c>
      <c r="D1009" s="8">
        <v>2.75</v>
      </c>
      <c r="E1009" s="8" t="s">
        <v>1732</v>
      </c>
      <c r="F1009" s="8" t="s">
        <v>1733</v>
      </c>
      <c r="G1009" s="8" t="s">
        <v>1734</v>
      </c>
    </row>
    <row r="1010" spans="1:7" ht="15.75" thickBot="1" x14ac:dyDescent="0.3">
      <c r="A1010" s="8" t="s">
        <v>1532</v>
      </c>
      <c r="B1010" s="5">
        <v>1009</v>
      </c>
      <c r="C1010" s="6" t="s">
        <v>764</v>
      </c>
      <c r="D1010" s="8">
        <v>3</v>
      </c>
      <c r="E1010" s="8" t="s">
        <v>1730</v>
      </c>
      <c r="F1010" s="8" t="s">
        <v>1728</v>
      </c>
      <c r="G1010" s="8" t="s">
        <v>1731</v>
      </c>
    </row>
    <row r="1011" spans="1:7" ht="15.75" thickBot="1" x14ac:dyDescent="0.3">
      <c r="A1011" s="8" t="s">
        <v>1533</v>
      </c>
      <c r="B1011" s="5">
        <v>1010</v>
      </c>
      <c r="C1011" s="6" t="s">
        <v>766</v>
      </c>
      <c r="D1011" s="8">
        <v>2</v>
      </c>
      <c r="E1011" s="8" t="s">
        <v>1732</v>
      </c>
      <c r="F1011" s="8" t="s">
        <v>1733</v>
      </c>
      <c r="G1011" s="8" t="s">
        <v>1734</v>
      </c>
    </row>
    <row r="1012" spans="1:7" ht="15.75" thickBot="1" x14ac:dyDescent="0.3">
      <c r="A1012" s="8" t="s">
        <v>1534</v>
      </c>
      <c r="B1012" s="5">
        <v>1011</v>
      </c>
      <c r="C1012" s="6" t="s">
        <v>768</v>
      </c>
      <c r="D1012" s="8">
        <v>1.75</v>
      </c>
      <c r="E1012" s="8" t="s">
        <v>1732</v>
      </c>
      <c r="F1012" s="8" t="s">
        <v>1733</v>
      </c>
      <c r="G1012" s="8" t="s">
        <v>1734</v>
      </c>
    </row>
    <row r="1013" spans="1:7" ht="15.75" thickBot="1" x14ac:dyDescent="0.3">
      <c r="A1013" s="8" t="s">
        <v>1535</v>
      </c>
      <c r="B1013" s="5">
        <v>1012</v>
      </c>
      <c r="C1013" s="6" t="s">
        <v>770</v>
      </c>
      <c r="D1013" s="8">
        <v>5</v>
      </c>
      <c r="E1013" s="8" t="s">
        <v>1724</v>
      </c>
      <c r="F1013" s="8" t="s">
        <v>1725</v>
      </c>
      <c r="G1013" s="8" t="s">
        <v>1726</v>
      </c>
    </row>
    <row r="1014" spans="1:7" ht="15.75" thickBot="1" x14ac:dyDescent="0.3">
      <c r="A1014" s="8" t="s">
        <v>1536</v>
      </c>
      <c r="B1014" s="5">
        <v>1013</v>
      </c>
      <c r="C1014" s="6" t="s">
        <v>772</v>
      </c>
      <c r="D1014" s="8">
        <v>3.75</v>
      </c>
      <c r="E1014" s="8" t="s">
        <v>1730</v>
      </c>
      <c r="F1014" s="8" t="s">
        <v>1728</v>
      </c>
      <c r="G1014" s="8" t="s">
        <v>1731</v>
      </c>
    </row>
    <row r="1015" spans="1:7" ht="15.75" thickBot="1" x14ac:dyDescent="0.3">
      <c r="A1015" s="8" t="s">
        <v>1537</v>
      </c>
      <c r="B1015" s="5">
        <v>1014</v>
      </c>
      <c r="C1015" s="6" t="s">
        <v>116</v>
      </c>
      <c r="D1015" s="8">
        <v>2.75</v>
      </c>
      <c r="E1015" s="8" t="s">
        <v>1732</v>
      </c>
      <c r="F1015" s="8" t="s">
        <v>1733</v>
      </c>
      <c r="G1015" s="8" t="s">
        <v>1734</v>
      </c>
    </row>
    <row r="1016" spans="1:7" ht="15.75" thickBot="1" x14ac:dyDescent="0.3">
      <c r="A1016" s="8" t="s">
        <v>1538</v>
      </c>
      <c r="B1016" s="5">
        <v>1015</v>
      </c>
      <c r="C1016" s="6" t="s">
        <v>775</v>
      </c>
      <c r="D1016" s="8">
        <v>11.75</v>
      </c>
      <c r="E1016" s="8" t="s">
        <v>1727</v>
      </c>
      <c r="F1016" s="8" t="s">
        <v>1728</v>
      </c>
      <c r="G1016" s="8" t="s">
        <v>1729</v>
      </c>
    </row>
    <row r="1017" spans="1:7" ht="15.75" thickBot="1" x14ac:dyDescent="0.3">
      <c r="A1017" s="8" t="s">
        <v>1539</v>
      </c>
      <c r="B1017" s="5">
        <v>1016</v>
      </c>
      <c r="C1017" s="6" t="s">
        <v>777</v>
      </c>
      <c r="D1017" s="8">
        <v>2.75</v>
      </c>
      <c r="E1017" s="8" t="s">
        <v>1732</v>
      </c>
      <c r="F1017" s="8" t="s">
        <v>1733</v>
      </c>
      <c r="G1017" s="8" t="s">
        <v>1734</v>
      </c>
    </row>
    <row r="1018" spans="1:7" ht="15.75" thickBot="1" x14ac:dyDescent="0.3">
      <c r="A1018" s="8" t="s">
        <v>1540</v>
      </c>
      <c r="B1018" s="5">
        <v>1017</v>
      </c>
      <c r="C1018" s="6" t="s">
        <v>779</v>
      </c>
      <c r="D1018" s="8">
        <v>2.25</v>
      </c>
      <c r="E1018" s="8" t="s">
        <v>1732</v>
      </c>
      <c r="F1018" s="8" t="s">
        <v>1733</v>
      </c>
      <c r="G1018" s="8" t="s">
        <v>1734</v>
      </c>
    </row>
    <row r="1019" spans="1:7" ht="15.75" thickBot="1" x14ac:dyDescent="0.3">
      <c r="A1019" s="8" t="s">
        <v>1541</v>
      </c>
      <c r="B1019" s="5">
        <v>1018</v>
      </c>
      <c r="C1019" s="6" t="s">
        <v>122</v>
      </c>
      <c r="D1019" s="8">
        <v>3</v>
      </c>
      <c r="E1019" s="8" t="s">
        <v>1730</v>
      </c>
      <c r="F1019" s="8" t="s">
        <v>1728</v>
      </c>
      <c r="G1019" s="8" t="s">
        <v>1731</v>
      </c>
    </row>
    <row r="1020" spans="1:7" ht="15.75" thickBot="1" x14ac:dyDescent="0.3">
      <c r="A1020" s="8" t="s">
        <v>1542</v>
      </c>
      <c r="B1020" s="5">
        <v>1019</v>
      </c>
      <c r="C1020" s="6" t="s">
        <v>782</v>
      </c>
      <c r="D1020" s="8">
        <v>2</v>
      </c>
      <c r="E1020" s="8" t="s">
        <v>1732</v>
      </c>
      <c r="F1020" s="8" t="s">
        <v>1733</v>
      </c>
      <c r="G1020" s="8" t="s">
        <v>1734</v>
      </c>
    </row>
    <row r="1021" spans="1:7" ht="15.75" thickBot="1" x14ac:dyDescent="0.3">
      <c r="A1021" s="8" t="s">
        <v>1543</v>
      </c>
      <c r="B1021" s="5">
        <v>1020</v>
      </c>
      <c r="C1021" s="6" t="s">
        <v>784</v>
      </c>
      <c r="D1021" s="8">
        <v>4</v>
      </c>
      <c r="E1021" s="8" t="s">
        <v>1727</v>
      </c>
      <c r="F1021" s="8" t="s">
        <v>1728</v>
      </c>
      <c r="G1021" s="8" t="s">
        <v>1729</v>
      </c>
    </row>
    <row r="1022" spans="1:7" ht="15.75" thickBot="1" x14ac:dyDescent="0.3">
      <c r="A1022" s="8" t="s">
        <v>1544</v>
      </c>
      <c r="B1022" s="5">
        <v>1021</v>
      </c>
      <c r="C1022" s="6" t="s">
        <v>786</v>
      </c>
      <c r="D1022" s="8">
        <v>3.5</v>
      </c>
      <c r="E1022" s="8" t="s">
        <v>1730</v>
      </c>
      <c r="F1022" s="8" t="s">
        <v>1728</v>
      </c>
      <c r="G1022" s="8" t="s">
        <v>1731</v>
      </c>
    </row>
    <row r="1023" spans="1:7" ht="15.75" thickBot="1" x14ac:dyDescent="0.3">
      <c r="A1023" s="8" t="s">
        <v>1545</v>
      </c>
      <c r="B1023" s="5">
        <v>1022</v>
      </c>
      <c r="C1023" s="6" t="s">
        <v>788</v>
      </c>
      <c r="D1023" s="8">
        <v>2.75</v>
      </c>
      <c r="E1023" s="8" t="s">
        <v>1732</v>
      </c>
      <c r="F1023" s="8" t="s">
        <v>1733</v>
      </c>
      <c r="G1023" s="8" t="s">
        <v>1734</v>
      </c>
    </row>
    <row r="1024" spans="1:7" ht="15.75" thickBot="1" x14ac:dyDescent="0.3">
      <c r="A1024" s="8" t="s">
        <v>1546</v>
      </c>
      <c r="B1024" s="5">
        <v>1023</v>
      </c>
      <c r="C1024" s="6" t="s">
        <v>790</v>
      </c>
      <c r="D1024" s="8">
        <v>2.25</v>
      </c>
      <c r="E1024" s="8" t="s">
        <v>1732</v>
      </c>
      <c r="F1024" s="8" t="s">
        <v>1733</v>
      </c>
      <c r="G1024" s="8" t="s">
        <v>1734</v>
      </c>
    </row>
    <row r="1025" spans="1:7" ht="15.75" thickBot="1" x14ac:dyDescent="0.3">
      <c r="A1025" s="8" t="s">
        <v>1547</v>
      </c>
      <c r="B1025" s="5">
        <v>1024</v>
      </c>
      <c r="C1025" s="6" t="s">
        <v>792</v>
      </c>
      <c r="D1025" s="8">
        <v>3.75</v>
      </c>
      <c r="E1025" s="8" t="s">
        <v>1730</v>
      </c>
      <c r="F1025" s="8" t="s">
        <v>1728</v>
      </c>
      <c r="G1025" s="8" t="s">
        <v>1731</v>
      </c>
    </row>
    <row r="1026" spans="1:7" ht="15.75" thickBot="1" x14ac:dyDescent="0.3">
      <c r="A1026" s="8" t="s">
        <v>1548</v>
      </c>
      <c r="B1026" s="5">
        <v>1025</v>
      </c>
      <c r="C1026" s="6" t="s">
        <v>794</v>
      </c>
      <c r="D1026" s="8">
        <v>2.5</v>
      </c>
      <c r="E1026" s="8" t="s">
        <v>1732</v>
      </c>
      <c r="F1026" s="8" t="s">
        <v>1733</v>
      </c>
      <c r="G1026" s="8" t="s">
        <v>1734</v>
      </c>
    </row>
    <row r="1027" spans="1:7" ht="15.75" thickBot="1" x14ac:dyDescent="0.3">
      <c r="A1027" s="8" t="s">
        <v>1549</v>
      </c>
      <c r="B1027" s="5">
        <v>1026</v>
      </c>
      <c r="C1027" s="6" t="s">
        <v>796</v>
      </c>
      <c r="D1027" s="8">
        <v>3.75</v>
      </c>
      <c r="E1027" s="8" t="s">
        <v>1730</v>
      </c>
      <c r="F1027" s="8" t="s">
        <v>1728</v>
      </c>
      <c r="G1027" s="8" t="s">
        <v>1731</v>
      </c>
    </row>
    <row r="1028" spans="1:7" ht="15.75" thickBot="1" x14ac:dyDescent="0.3">
      <c r="A1028" s="8" t="s">
        <v>1550</v>
      </c>
      <c r="B1028" s="5">
        <v>1027</v>
      </c>
      <c r="C1028" s="6" t="s">
        <v>798</v>
      </c>
      <c r="D1028" s="8">
        <v>3.5</v>
      </c>
      <c r="E1028" s="8" t="s">
        <v>1730</v>
      </c>
      <c r="F1028" s="8" t="s">
        <v>1728</v>
      </c>
      <c r="G1028" s="8" t="s">
        <v>1731</v>
      </c>
    </row>
    <row r="1029" spans="1:7" ht="15.75" thickBot="1" x14ac:dyDescent="0.3">
      <c r="A1029" s="8" t="s">
        <v>1551</v>
      </c>
      <c r="B1029" s="5">
        <v>1028</v>
      </c>
      <c r="C1029" s="6" t="s">
        <v>800</v>
      </c>
      <c r="D1029" s="8">
        <v>4.25</v>
      </c>
      <c r="E1029" s="8" t="s">
        <v>1727</v>
      </c>
      <c r="F1029" s="8" t="s">
        <v>1728</v>
      </c>
      <c r="G1029" s="8" t="s">
        <v>1729</v>
      </c>
    </row>
    <row r="1030" spans="1:7" ht="15.75" thickBot="1" x14ac:dyDescent="0.3">
      <c r="A1030" s="8" t="s">
        <v>1552</v>
      </c>
      <c r="B1030" s="5">
        <v>1029</v>
      </c>
      <c r="C1030" s="6" t="s">
        <v>802</v>
      </c>
      <c r="D1030" s="8">
        <v>3.75</v>
      </c>
      <c r="E1030" s="8" t="s">
        <v>1730</v>
      </c>
      <c r="F1030" s="8" t="s">
        <v>1728</v>
      </c>
      <c r="G1030" s="8" t="s">
        <v>1731</v>
      </c>
    </row>
    <row r="1031" spans="1:7" ht="15.75" thickBot="1" x14ac:dyDescent="0.3">
      <c r="A1031" s="8" t="s">
        <v>1553</v>
      </c>
      <c r="B1031" s="5">
        <v>1030</v>
      </c>
      <c r="C1031" s="6" t="s">
        <v>804</v>
      </c>
      <c r="D1031" s="8">
        <v>2.75</v>
      </c>
      <c r="E1031" s="8" t="s">
        <v>1732</v>
      </c>
      <c r="F1031" s="8" t="s">
        <v>1733</v>
      </c>
      <c r="G1031" s="8" t="s">
        <v>1734</v>
      </c>
    </row>
    <row r="1032" spans="1:7" ht="15.75" thickBot="1" x14ac:dyDescent="0.3">
      <c r="A1032" s="8" t="s">
        <v>1554</v>
      </c>
      <c r="B1032" s="5">
        <v>1031</v>
      </c>
      <c r="C1032" s="6" t="s">
        <v>806</v>
      </c>
      <c r="D1032" s="8">
        <v>2.5</v>
      </c>
      <c r="E1032" s="8" t="s">
        <v>1732</v>
      </c>
      <c r="F1032" s="8" t="s">
        <v>1733</v>
      </c>
      <c r="G1032" s="8" t="s">
        <v>1734</v>
      </c>
    </row>
    <row r="1033" spans="1:7" ht="15.75" thickBot="1" x14ac:dyDescent="0.3">
      <c r="A1033" s="8" t="s">
        <v>1555</v>
      </c>
      <c r="B1033" s="5">
        <v>1032</v>
      </c>
      <c r="C1033" s="6" t="s">
        <v>808</v>
      </c>
      <c r="D1033" s="8">
        <v>3.25</v>
      </c>
      <c r="E1033" s="8" t="s">
        <v>1730</v>
      </c>
      <c r="F1033" s="8" t="s">
        <v>1728</v>
      </c>
      <c r="G1033" s="8" t="s">
        <v>1731</v>
      </c>
    </row>
    <row r="1034" spans="1:7" ht="15.75" thickBot="1" x14ac:dyDescent="0.3">
      <c r="A1034" s="8" t="s">
        <v>1556</v>
      </c>
      <c r="B1034" s="5">
        <v>1033</v>
      </c>
      <c r="C1034" s="6" t="s">
        <v>810</v>
      </c>
      <c r="D1034" s="8">
        <v>3</v>
      </c>
      <c r="E1034" s="8" t="s">
        <v>1730</v>
      </c>
      <c r="F1034" s="8" t="s">
        <v>1728</v>
      </c>
      <c r="G1034" s="8" t="s">
        <v>1731</v>
      </c>
    </row>
    <row r="1035" spans="1:7" ht="15.75" thickBot="1" x14ac:dyDescent="0.3">
      <c r="A1035" s="8" t="s">
        <v>1557</v>
      </c>
      <c r="B1035" s="5">
        <v>1034</v>
      </c>
      <c r="C1035" s="6" t="s">
        <v>812</v>
      </c>
      <c r="D1035" s="8">
        <v>1.25</v>
      </c>
      <c r="E1035" s="8" t="s">
        <v>1732</v>
      </c>
      <c r="F1035" s="8" t="s">
        <v>1733</v>
      </c>
      <c r="G1035" s="8" t="s">
        <v>1734</v>
      </c>
    </row>
    <row r="1036" spans="1:7" ht="15.75" thickBot="1" x14ac:dyDescent="0.3">
      <c r="A1036" s="8" t="s">
        <v>1558</v>
      </c>
      <c r="B1036" s="5">
        <v>1035</v>
      </c>
      <c r="C1036" s="6" t="s">
        <v>814</v>
      </c>
      <c r="D1036" s="8">
        <v>2.75</v>
      </c>
      <c r="E1036" s="8" t="s">
        <v>1732</v>
      </c>
      <c r="F1036" s="8" t="s">
        <v>1733</v>
      </c>
      <c r="G1036" s="8" t="s">
        <v>1734</v>
      </c>
    </row>
    <row r="1037" spans="1:7" ht="15.75" thickBot="1" x14ac:dyDescent="0.3">
      <c r="A1037" s="8" t="s">
        <v>1559</v>
      </c>
      <c r="B1037" s="5">
        <v>1036</v>
      </c>
      <c r="C1037" s="6" t="s">
        <v>162</v>
      </c>
      <c r="D1037" s="8">
        <v>2.25</v>
      </c>
      <c r="E1037" s="8" t="s">
        <v>1732</v>
      </c>
      <c r="F1037" s="8" t="s">
        <v>1733</v>
      </c>
      <c r="G1037" s="8" t="s">
        <v>1734</v>
      </c>
    </row>
    <row r="1038" spans="1:7" ht="15.75" thickBot="1" x14ac:dyDescent="0.3">
      <c r="A1038" s="8" t="s">
        <v>1560</v>
      </c>
      <c r="B1038" s="5">
        <v>1037</v>
      </c>
      <c r="C1038" s="6" t="s">
        <v>817</v>
      </c>
      <c r="D1038" s="8">
        <v>3</v>
      </c>
      <c r="E1038" s="8" t="s">
        <v>1730</v>
      </c>
      <c r="F1038" s="8" t="s">
        <v>1728</v>
      </c>
      <c r="G1038" s="8" t="s">
        <v>1731</v>
      </c>
    </row>
    <row r="1039" spans="1:7" ht="15.75" thickBot="1" x14ac:dyDescent="0.3">
      <c r="A1039" s="8" t="s">
        <v>1561</v>
      </c>
      <c r="B1039" s="5">
        <v>1038</v>
      </c>
      <c r="C1039" s="6" t="s">
        <v>819</v>
      </c>
      <c r="D1039" s="8">
        <v>4</v>
      </c>
      <c r="E1039" s="8" t="s">
        <v>1727</v>
      </c>
      <c r="F1039" s="8" t="s">
        <v>1728</v>
      </c>
      <c r="G1039" s="8" t="s">
        <v>1729</v>
      </c>
    </row>
    <row r="1040" spans="1:7" ht="15.75" thickBot="1" x14ac:dyDescent="0.3">
      <c r="A1040" s="8" t="s">
        <v>1562</v>
      </c>
      <c r="B1040" s="5">
        <v>1039</v>
      </c>
      <c r="C1040" s="6" t="s">
        <v>821</v>
      </c>
      <c r="D1040" s="8">
        <v>3.5</v>
      </c>
      <c r="E1040" s="8" t="s">
        <v>1730</v>
      </c>
      <c r="F1040" s="8" t="s">
        <v>1728</v>
      </c>
      <c r="G1040" s="8" t="s">
        <v>1731</v>
      </c>
    </row>
    <row r="1041" spans="1:7" ht="15.75" thickBot="1" x14ac:dyDescent="0.3">
      <c r="A1041" s="8" t="s">
        <v>1563</v>
      </c>
      <c r="B1041" s="5">
        <v>1040</v>
      </c>
      <c r="C1041" s="6" t="s">
        <v>823</v>
      </c>
      <c r="D1041" s="8">
        <v>2.75</v>
      </c>
      <c r="E1041" s="8" t="s">
        <v>1732</v>
      </c>
      <c r="F1041" s="8" t="s">
        <v>1733</v>
      </c>
      <c r="G1041" s="8" t="s">
        <v>1734</v>
      </c>
    </row>
    <row r="1042" spans="1:7" ht="15.75" thickBot="1" x14ac:dyDescent="0.3">
      <c r="A1042" s="8" t="s">
        <v>1564</v>
      </c>
      <c r="B1042" s="5">
        <v>1041</v>
      </c>
      <c r="C1042" s="6" t="s">
        <v>825</v>
      </c>
      <c r="D1042" s="8">
        <v>5</v>
      </c>
      <c r="E1042" s="8" t="s">
        <v>1724</v>
      </c>
      <c r="F1042" s="8" t="s">
        <v>1725</v>
      </c>
      <c r="G1042" s="8" t="s">
        <v>1726</v>
      </c>
    </row>
    <row r="1043" spans="1:7" ht="15.75" thickBot="1" x14ac:dyDescent="0.3">
      <c r="A1043" s="8" t="s">
        <v>1565</v>
      </c>
      <c r="B1043" s="5">
        <v>1042</v>
      </c>
      <c r="C1043" s="6" t="s">
        <v>827</v>
      </c>
      <c r="D1043" s="8">
        <v>3.5</v>
      </c>
      <c r="E1043" s="8" t="s">
        <v>1730</v>
      </c>
      <c r="F1043" s="8" t="s">
        <v>1728</v>
      </c>
      <c r="G1043" s="8" t="s">
        <v>1731</v>
      </c>
    </row>
    <row r="1044" spans="1:7" ht="15.75" thickBot="1" x14ac:dyDescent="0.3">
      <c r="A1044" s="8" t="s">
        <v>1566</v>
      </c>
      <c r="B1044" s="5">
        <v>1043</v>
      </c>
      <c r="C1044" s="6" t="s">
        <v>829</v>
      </c>
      <c r="D1044" s="8">
        <v>3.5</v>
      </c>
      <c r="E1044" s="8" t="s">
        <v>1730</v>
      </c>
      <c r="F1044" s="8" t="s">
        <v>1728</v>
      </c>
      <c r="G1044" s="8" t="s">
        <v>1731</v>
      </c>
    </row>
    <row r="1045" spans="1:7" ht="15.75" thickBot="1" x14ac:dyDescent="0.3">
      <c r="A1045" s="8" t="s">
        <v>1567</v>
      </c>
      <c r="B1045" s="5">
        <v>1044</v>
      </c>
      <c r="C1045" s="6" t="s">
        <v>831</v>
      </c>
      <c r="D1045" s="8">
        <v>2.5</v>
      </c>
      <c r="E1045" s="8" t="s">
        <v>1732</v>
      </c>
      <c r="F1045" s="8" t="s">
        <v>1733</v>
      </c>
      <c r="G1045" s="8" t="s">
        <v>1734</v>
      </c>
    </row>
    <row r="1046" spans="1:7" ht="15.75" thickBot="1" x14ac:dyDescent="0.3">
      <c r="A1046" s="8" t="s">
        <v>1568</v>
      </c>
      <c r="B1046" s="5">
        <v>1045</v>
      </c>
      <c r="C1046" s="6" t="s">
        <v>833</v>
      </c>
      <c r="D1046" s="8">
        <v>4.25</v>
      </c>
      <c r="E1046" s="8" t="s">
        <v>1727</v>
      </c>
      <c r="F1046" s="8" t="s">
        <v>1728</v>
      </c>
      <c r="G1046" s="8" t="s">
        <v>1729</v>
      </c>
    </row>
    <row r="1047" spans="1:7" ht="15.75" thickBot="1" x14ac:dyDescent="0.3">
      <c r="A1047" s="8" t="s">
        <v>1569</v>
      </c>
      <c r="B1047" s="5">
        <v>1046</v>
      </c>
      <c r="C1047" s="6" t="s">
        <v>835</v>
      </c>
      <c r="D1047" s="8">
        <v>2.5</v>
      </c>
      <c r="E1047" s="8" t="s">
        <v>1732</v>
      </c>
      <c r="F1047" s="8" t="s">
        <v>1733</v>
      </c>
      <c r="G1047" s="8" t="s">
        <v>1734</v>
      </c>
    </row>
    <row r="1048" spans="1:7" ht="15.75" thickBot="1" x14ac:dyDescent="0.3">
      <c r="A1048" s="8" t="s">
        <v>1570</v>
      </c>
      <c r="B1048" s="5">
        <v>1047</v>
      </c>
      <c r="C1048" s="6" t="s">
        <v>837</v>
      </c>
      <c r="D1048" s="8">
        <v>3.25</v>
      </c>
      <c r="E1048" s="8" t="s">
        <v>1730</v>
      </c>
      <c r="F1048" s="8" t="s">
        <v>1728</v>
      </c>
      <c r="G1048" s="8" t="s">
        <v>1731</v>
      </c>
    </row>
    <row r="1049" spans="1:7" ht="15.75" thickBot="1" x14ac:dyDescent="0.3">
      <c r="A1049" s="8" t="s">
        <v>1571</v>
      </c>
      <c r="B1049" s="5">
        <v>1048</v>
      </c>
      <c r="C1049" s="6" t="s">
        <v>839</v>
      </c>
      <c r="D1049" s="8">
        <v>4</v>
      </c>
      <c r="E1049" s="8" t="s">
        <v>1727</v>
      </c>
      <c r="F1049" s="8" t="s">
        <v>1728</v>
      </c>
      <c r="G1049" s="8" t="s">
        <v>1729</v>
      </c>
    </row>
    <row r="1050" spans="1:7" ht="15.75" thickBot="1" x14ac:dyDescent="0.3">
      <c r="A1050" s="8" t="s">
        <v>1572</v>
      </c>
      <c r="B1050" s="5">
        <v>1049</v>
      </c>
      <c r="C1050" s="6" t="s">
        <v>841</v>
      </c>
      <c r="D1050" s="8">
        <v>3.75</v>
      </c>
      <c r="E1050" s="8" t="s">
        <v>1730</v>
      </c>
      <c r="F1050" s="8" t="s">
        <v>1728</v>
      </c>
      <c r="G1050" s="8" t="s">
        <v>1731</v>
      </c>
    </row>
    <row r="1051" spans="1:7" ht="15.75" thickBot="1" x14ac:dyDescent="0.3">
      <c r="A1051" s="8" t="s">
        <v>1573</v>
      </c>
      <c r="B1051" s="5">
        <v>1050</v>
      </c>
      <c r="C1051" s="6" t="s">
        <v>843</v>
      </c>
      <c r="D1051" s="8">
        <v>2.75</v>
      </c>
      <c r="E1051" s="8" t="s">
        <v>1732</v>
      </c>
      <c r="F1051" s="8" t="s">
        <v>1733</v>
      </c>
      <c r="G1051" s="8" t="s">
        <v>1734</v>
      </c>
    </row>
    <row r="1052" spans="1:7" ht="15.75" thickBot="1" x14ac:dyDescent="0.3">
      <c r="A1052" s="8" t="s">
        <v>1574</v>
      </c>
      <c r="B1052" s="5">
        <v>1051</v>
      </c>
      <c r="C1052" s="6" t="s">
        <v>845</v>
      </c>
      <c r="D1052" s="8">
        <v>2.25</v>
      </c>
      <c r="E1052" s="8" t="s">
        <v>1732</v>
      </c>
      <c r="F1052" s="8" t="s">
        <v>1733</v>
      </c>
      <c r="G1052" s="8" t="s">
        <v>1734</v>
      </c>
    </row>
    <row r="1053" spans="1:7" ht="15.75" thickBot="1" x14ac:dyDescent="0.3">
      <c r="A1053" s="8" t="s">
        <v>1575</v>
      </c>
      <c r="B1053" s="5">
        <v>1052</v>
      </c>
      <c r="C1053" s="6" t="s">
        <v>847</v>
      </c>
      <c r="D1053" s="8">
        <v>4.5</v>
      </c>
      <c r="E1053" s="8" t="s">
        <v>1727</v>
      </c>
      <c r="F1053" s="8" t="s">
        <v>1728</v>
      </c>
      <c r="G1053" s="8" t="s">
        <v>1729</v>
      </c>
    </row>
    <row r="1054" spans="1:7" ht="15.75" thickBot="1" x14ac:dyDescent="0.3">
      <c r="A1054" s="8" t="s">
        <v>1576</v>
      </c>
      <c r="B1054" s="5">
        <v>1053</v>
      </c>
      <c r="C1054" s="6" t="s">
        <v>849</v>
      </c>
      <c r="D1054" s="8">
        <v>4.75</v>
      </c>
      <c r="E1054" s="8" t="s">
        <v>1727</v>
      </c>
      <c r="F1054" s="8" t="s">
        <v>1728</v>
      </c>
      <c r="G1054" s="8" t="s">
        <v>1729</v>
      </c>
    </row>
    <row r="1055" spans="1:7" ht="15.75" thickBot="1" x14ac:dyDescent="0.3">
      <c r="A1055" s="8" t="s">
        <v>1577</v>
      </c>
      <c r="B1055" s="5">
        <v>1054</v>
      </c>
      <c r="C1055" s="6" t="s">
        <v>851</v>
      </c>
      <c r="D1055" s="8">
        <v>1.75</v>
      </c>
      <c r="E1055" s="8" t="s">
        <v>1732</v>
      </c>
      <c r="F1055" s="8" t="s">
        <v>1733</v>
      </c>
      <c r="G1055" s="8" t="s">
        <v>1734</v>
      </c>
    </row>
    <row r="1056" spans="1:7" ht="15.75" thickBot="1" x14ac:dyDescent="0.3">
      <c r="A1056" s="8" t="s">
        <v>1578</v>
      </c>
      <c r="B1056" s="5">
        <v>1055</v>
      </c>
      <c r="C1056" s="6" t="s">
        <v>853</v>
      </c>
      <c r="D1056" s="8">
        <v>4.75</v>
      </c>
      <c r="E1056" s="8" t="s">
        <v>1727</v>
      </c>
      <c r="F1056" s="8" t="s">
        <v>1728</v>
      </c>
      <c r="G1056" s="8" t="s">
        <v>1729</v>
      </c>
    </row>
    <row r="1057" spans="1:7" ht="15.75" thickBot="1" x14ac:dyDescent="0.3">
      <c r="A1057" s="8" t="s">
        <v>1579</v>
      </c>
      <c r="B1057" s="5">
        <v>1056</v>
      </c>
      <c r="C1057" s="6" t="s">
        <v>855</v>
      </c>
      <c r="D1057" s="8">
        <v>3</v>
      </c>
      <c r="E1057" s="8" t="s">
        <v>1730</v>
      </c>
      <c r="F1057" s="8" t="s">
        <v>1728</v>
      </c>
      <c r="G1057" s="8" t="s">
        <v>1731</v>
      </c>
    </row>
    <row r="1058" spans="1:7" ht="15.75" thickBot="1" x14ac:dyDescent="0.3">
      <c r="A1058" s="8" t="s">
        <v>1580</v>
      </c>
      <c r="B1058" s="5">
        <v>1057</v>
      </c>
      <c r="C1058" s="6" t="s">
        <v>857</v>
      </c>
      <c r="D1058" s="8">
        <v>2.25</v>
      </c>
      <c r="E1058" s="8" t="s">
        <v>1732</v>
      </c>
      <c r="F1058" s="8" t="s">
        <v>1733</v>
      </c>
      <c r="G1058" s="8" t="s">
        <v>1734</v>
      </c>
    </row>
    <row r="1059" spans="1:7" ht="15.75" thickBot="1" x14ac:dyDescent="0.3">
      <c r="A1059" s="8" t="s">
        <v>1581</v>
      </c>
      <c r="B1059" s="5">
        <v>1058</v>
      </c>
      <c r="C1059" s="6" t="s">
        <v>859</v>
      </c>
      <c r="D1059" s="8">
        <v>2.5</v>
      </c>
      <c r="E1059" s="8" t="s">
        <v>1732</v>
      </c>
      <c r="F1059" s="8" t="s">
        <v>1733</v>
      </c>
      <c r="G1059" s="8" t="s">
        <v>1734</v>
      </c>
    </row>
    <row r="1060" spans="1:7" ht="15.75" thickBot="1" x14ac:dyDescent="0.3">
      <c r="A1060" s="8" t="s">
        <v>1582</v>
      </c>
      <c r="B1060" s="5">
        <v>1059</v>
      </c>
      <c r="C1060" s="6" t="s">
        <v>861</v>
      </c>
      <c r="D1060" s="8">
        <v>4</v>
      </c>
      <c r="E1060" s="8" t="s">
        <v>1727</v>
      </c>
      <c r="F1060" s="8" t="s">
        <v>1728</v>
      </c>
      <c r="G1060" s="8" t="s">
        <v>1729</v>
      </c>
    </row>
    <row r="1061" spans="1:7" ht="15.75" thickBot="1" x14ac:dyDescent="0.3">
      <c r="A1061" s="8" t="s">
        <v>1583</v>
      </c>
      <c r="B1061" s="5">
        <v>1060</v>
      </c>
      <c r="C1061" s="6" t="s">
        <v>863</v>
      </c>
      <c r="D1061" s="8">
        <v>2.25</v>
      </c>
      <c r="E1061" s="8" t="s">
        <v>1732</v>
      </c>
      <c r="F1061" s="8" t="s">
        <v>1733</v>
      </c>
      <c r="G1061" s="8" t="s">
        <v>1734</v>
      </c>
    </row>
    <row r="1062" spans="1:7" ht="15.75" thickBot="1" x14ac:dyDescent="0.3">
      <c r="A1062" s="8" t="s">
        <v>1584</v>
      </c>
      <c r="B1062" s="5">
        <v>1061</v>
      </c>
      <c r="C1062" s="6" t="s">
        <v>865</v>
      </c>
      <c r="D1062" s="8">
        <v>2.25</v>
      </c>
      <c r="E1062" s="8" t="s">
        <v>1732</v>
      </c>
      <c r="F1062" s="8" t="s">
        <v>1733</v>
      </c>
      <c r="G1062" s="8" t="s">
        <v>1734</v>
      </c>
    </row>
    <row r="1063" spans="1:7" ht="15.75" thickBot="1" x14ac:dyDescent="0.3">
      <c r="A1063" s="8" t="s">
        <v>1585</v>
      </c>
      <c r="B1063" s="5">
        <v>1062</v>
      </c>
      <c r="C1063" s="6" t="s">
        <v>867</v>
      </c>
      <c r="D1063" s="8">
        <v>3.5</v>
      </c>
      <c r="E1063" s="8" t="s">
        <v>1730</v>
      </c>
      <c r="F1063" s="8" t="s">
        <v>1728</v>
      </c>
      <c r="G1063" s="8" t="s">
        <v>1731</v>
      </c>
    </row>
    <row r="1064" spans="1:7" ht="15.75" thickBot="1" x14ac:dyDescent="0.3">
      <c r="A1064" s="8" t="s">
        <v>1586</v>
      </c>
      <c r="B1064" s="5">
        <v>1063</v>
      </c>
      <c r="C1064" s="6" t="s">
        <v>869</v>
      </c>
      <c r="D1064" s="8">
        <v>3.5</v>
      </c>
      <c r="E1064" s="8" t="s">
        <v>1730</v>
      </c>
      <c r="F1064" s="8" t="s">
        <v>1728</v>
      </c>
      <c r="G1064" s="8" t="s">
        <v>1731</v>
      </c>
    </row>
    <row r="1065" spans="1:7" ht="15.75" thickBot="1" x14ac:dyDescent="0.3">
      <c r="A1065" s="8" t="s">
        <v>1587</v>
      </c>
      <c r="B1065" s="5">
        <v>1064</v>
      </c>
      <c r="C1065" s="6" t="s">
        <v>871</v>
      </c>
      <c r="D1065" s="8">
        <v>3</v>
      </c>
      <c r="E1065" s="8" t="s">
        <v>1730</v>
      </c>
      <c r="F1065" s="8" t="s">
        <v>1728</v>
      </c>
      <c r="G1065" s="8" t="s">
        <v>1731</v>
      </c>
    </row>
    <row r="1066" spans="1:7" ht="15.75" thickBot="1" x14ac:dyDescent="0.3">
      <c r="A1066" s="8" t="s">
        <v>1588</v>
      </c>
      <c r="B1066" s="5">
        <v>1065</v>
      </c>
      <c r="C1066" s="6" t="s">
        <v>873</v>
      </c>
      <c r="D1066" s="8">
        <v>3.75</v>
      </c>
      <c r="E1066" s="8" t="s">
        <v>1730</v>
      </c>
      <c r="F1066" s="8" t="s">
        <v>1728</v>
      </c>
      <c r="G1066" s="8" t="s">
        <v>1731</v>
      </c>
    </row>
    <row r="1067" spans="1:7" ht="15.75" thickBot="1" x14ac:dyDescent="0.3">
      <c r="A1067" s="8" t="s">
        <v>1589</v>
      </c>
      <c r="B1067" s="5">
        <v>1066</v>
      </c>
      <c r="C1067" s="6" t="s">
        <v>875</v>
      </c>
      <c r="D1067" s="8">
        <v>3</v>
      </c>
      <c r="E1067" s="8" t="s">
        <v>1730</v>
      </c>
      <c r="F1067" s="8" t="s">
        <v>1728</v>
      </c>
      <c r="G1067" s="8" t="s">
        <v>1731</v>
      </c>
    </row>
    <row r="1068" spans="1:7" ht="15.75" thickBot="1" x14ac:dyDescent="0.3">
      <c r="A1068" s="8" t="s">
        <v>1590</v>
      </c>
      <c r="B1068" s="5">
        <v>1067</v>
      </c>
      <c r="C1068" s="6" t="s">
        <v>877</v>
      </c>
      <c r="D1068" s="8">
        <v>3</v>
      </c>
      <c r="E1068" s="8" t="s">
        <v>1730</v>
      </c>
      <c r="F1068" s="8" t="s">
        <v>1728</v>
      </c>
      <c r="G1068" s="8" t="s">
        <v>1731</v>
      </c>
    </row>
    <row r="1069" spans="1:7" ht="15.75" thickBot="1" x14ac:dyDescent="0.3">
      <c r="A1069" s="8" t="s">
        <v>1591</v>
      </c>
      <c r="B1069" s="5">
        <v>1068</v>
      </c>
      <c r="C1069" s="6" t="s">
        <v>662</v>
      </c>
      <c r="D1069" s="8">
        <v>2.5</v>
      </c>
      <c r="E1069" s="8" t="s">
        <v>1732</v>
      </c>
      <c r="F1069" s="8" t="s">
        <v>1733</v>
      </c>
      <c r="G1069" s="8" t="s">
        <v>1734</v>
      </c>
    </row>
    <row r="1070" spans="1:7" ht="15.75" thickBot="1" x14ac:dyDescent="0.3">
      <c r="A1070" s="8" t="s">
        <v>1592</v>
      </c>
      <c r="B1070" s="5">
        <v>1069</v>
      </c>
      <c r="C1070" s="6" t="s">
        <v>880</v>
      </c>
      <c r="D1070" s="8">
        <v>1</v>
      </c>
      <c r="E1070" s="8" t="s">
        <v>1732</v>
      </c>
      <c r="F1070" s="8" t="s">
        <v>1733</v>
      </c>
      <c r="G1070" s="8" t="s">
        <v>1735</v>
      </c>
    </row>
    <row r="1071" spans="1:7" ht="15.75" thickBot="1" x14ac:dyDescent="0.3">
      <c r="A1071" s="8" t="s">
        <v>1593</v>
      </c>
      <c r="B1071" s="5">
        <v>1070</v>
      </c>
      <c r="C1071" s="6" t="s">
        <v>882</v>
      </c>
      <c r="D1071" s="8">
        <v>3</v>
      </c>
      <c r="E1071" s="8" t="s">
        <v>1730</v>
      </c>
      <c r="F1071" s="8" t="s">
        <v>1728</v>
      </c>
      <c r="G1071" s="8" t="s">
        <v>1731</v>
      </c>
    </row>
    <row r="1072" spans="1:7" ht="15.75" thickBot="1" x14ac:dyDescent="0.3">
      <c r="A1072" s="8" t="s">
        <v>1594</v>
      </c>
      <c r="B1072" s="5">
        <v>1071</v>
      </c>
      <c r="C1072" s="6" t="s">
        <v>884</v>
      </c>
      <c r="D1072" s="8">
        <v>2.75</v>
      </c>
      <c r="E1072" s="8" t="s">
        <v>1732</v>
      </c>
      <c r="F1072" s="8" t="s">
        <v>1733</v>
      </c>
      <c r="G1072" s="8" t="s">
        <v>1734</v>
      </c>
    </row>
    <row r="1073" spans="1:7" ht="15.75" thickBot="1" x14ac:dyDescent="0.3">
      <c r="A1073" s="8" t="s">
        <v>1595</v>
      </c>
      <c r="B1073" s="5">
        <v>1072</v>
      </c>
      <c r="C1073" s="6" t="s">
        <v>886</v>
      </c>
      <c r="D1073" s="8">
        <v>2.75</v>
      </c>
      <c r="E1073" s="8" t="s">
        <v>1732</v>
      </c>
      <c r="F1073" s="8" t="s">
        <v>1733</v>
      </c>
      <c r="G1073" s="8" t="s">
        <v>1734</v>
      </c>
    </row>
    <row r="1074" spans="1:7" ht="15.75" thickBot="1" x14ac:dyDescent="0.3">
      <c r="A1074" s="8" t="s">
        <v>1596</v>
      </c>
      <c r="B1074" s="5">
        <v>1073</v>
      </c>
      <c r="C1074" s="6" t="s">
        <v>782</v>
      </c>
      <c r="D1074" s="8">
        <v>5</v>
      </c>
      <c r="E1074" s="8" t="s">
        <v>1724</v>
      </c>
      <c r="F1074" s="8" t="s">
        <v>1725</v>
      </c>
      <c r="G1074" s="8" t="s">
        <v>1726</v>
      </c>
    </row>
    <row r="1075" spans="1:7" ht="15.75" thickBot="1" x14ac:dyDescent="0.3">
      <c r="A1075" s="8" t="s">
        <v>1597</v>
      </c>
      <c r="B1075" s="5">
        <v>1074</v>
      </c>
      <c r="C1075" s="6" t="s">
        <v>889</v>
      </c>
      <c r="D1075" s="8">
        <v>3.75</v>
      </c>
      <c r="E1075" s="8" t="s">
        <v>1730</v>
      </c>
      <c r="F1075" s="8" t="s">
        <v>1728</v>
      </c>
      <c r="G1075" s="8" t="s">
        <v>1731</v>
      </c>
    </row>
    <row r="1076" spans="1:7" ht="15.75" thickBot="1" x14ac:dyDescent="0.3">
      <c r="A1076" s="8" t="s">
        <v>1598</v>
      </c>
      <c r="B1076" s="5">
        <v>1075</v>
      </c>
      <c r="C1076" s="6" t="s">
        <v>891</v>
      </c>
      <c r="D1076" s="8">
        <v>2.75</v>
      </c>
      <c r="E1076" s="8" t="s">
        <v>1732</v>
      </c>
      <c r="F1076" s="8" t="s">
        <v>1733</v>
      </c>
      <c r="G1076" s="8" t="s">
        <v>1734</v>
      </c>
    </row>
    <row r="1077" spans="1:7" ht="15.75" thickBot="1" x14ac:dyDescent="0.3">
      <c r="A1077" s="8" t="s">
        <v>1599</v>
      </c>
      <c r="B1077" s="5">
        <v>1076</v>
      </c>
      <c r="C1077" s="6" t="s">
        <v>893</v>
      </c>
      <c r="D1077" s="8">
        <v>3</v>
      </c>
      <c r="E1077" s="8" t="s">
        <v>1730</v>
      </c>
      <c r="F1077" s="8" t="s">
        <v>1728</v>
      </c>
      <c r="G1077" s="8" t="s">
        <v>1731</v>
      </c>
    </row>
    <row r="1078" spans="1:7" ht="15.75" thickBot="1" x14ac:dyDescent="0.3">
      <c r="A1078" s="8" t="s">
        <v>1600</v>
      </c>
      <c r="B1078" s="5">
        <v>1077</v>
      </c>
      <c r="C1078" s="6" t="s">
        <v>895</v>
      </c>
      <c r="D1078" s="8">
        <v>3</v>
      </c>
      <c r="E1078" s="8" t="s">
        <v>1730</v>
      </c>
      <c r="F1078" s="8" t="s">
        <v>1728</v>
      </c>
      <c r="G1078" s="8" t="s">
        <v>1731</v>
      </c>
    </row>
    <row r="1079" spans="1:7" ht="15.75" thickBot="1" x14ac:dyDescent="0.3">
      <c r="A1079" s="8" t="s">
        <v>1601</v>
      </c>
      <c r="B1079" s="5">
        <v>1078</v>
      </c>
      <c r="C1079" s="6" t="s">
        <v>897</v>
      </c>
      <c r="D1079" s="8">
        <v>4</v>
      </c>
      <c r="E1079" s="8" t="s">
        <v>1727</v>
      </c>
      <c r="F1079" s="8" t="s">
        <v>1728</v>
      </c>
      <c r="G1079" s="8" t="s">
        <v>1729</v>
      </c>
    </row>
    <row r="1080" spans="1:7" ht="15.75" thickBot="1" x14ac:dyDescent="0.3">
      <c r="A1080" s="8" t="s">
        <v>1602</v>
      </c>
      <c r="B1080" s="5">
        <v>1079</v>
      </c>
      <c r="C1080" s="6" t="s">
        <v>899</v>
      </c>
      <c r="D1080" s="8">
        <v>2.75</v>
      </c>
      <c r="E1080" s="8" t="s">
        <v>1732</v>
      </c>
      <c r="F1080" s="8" t="s">
        <v>1733</v>
      </c>
      <c r="G1080" s="8" t="s">
        <v>1734</v>
      </c>
    </row>
    <row r="1081" spans="1:7" ht="15.75" thickBot="1" x14ac:dyDescent="0.3">
      <c r="A1081" s="8" t="s">
        <v>1603</v>
      </c>
      <c r="B1081" s="5">
        <v>1080</v>
      </c>
      <c r="C1081" s="6" t="s">
        <v>901</v>
      </c>
      <c r="D1081" s="8">
        <v>1.5</v>
      </c>
      <c r="E1081" s="8" t="s">
        <v>1732</v>
      </c>
      <c r="F1081" s="8" t="s">
        <v>1733</v>
      </c>
      <c r="G1081" s="8" t="s">
        <v>1734</v>
      </c>
    </row>
    <row r="1082" spans="1:7" ht="15.75" thickBot="1" x14ac:dyDescent="0.3">
      <c r="A1082" s="8" t="s">
        <v>1604</v>
      </c>
      <c r="B1082" s="5">
        <v>1081</v>
      </c>
      <c r="C1082" s="6" t="s">
        <v>903</v>
      </c>
      <c r="D1082" s="8">
        <v>4</v>
      </c>
      <c r="E1082" s="8" t="s">
        <v>1727</v>
      </c>
      <c r="F1082" s="8" t="s">
        <v>1728</v>
      </c>
      <c r="G1082" s="8" t="s">
        <v>1729</v>
      </c>
    </row>
    <row r="1083" spans="1:7" ht="15.75" thickBot="1" x14ac:dyDescent="0.3">
      <c r="A1083" s="8" t="s">
        <v>1605</v>
      </c>
      <c r="B1083" s="5">
        <v>1082</v>
      </c>
      <c r="C1083" s="6" t="s">
        <v>905</v>
      </c>
      <c r="D1083" s="8">
        <v>2</v>
      </c>
      <c r="E1083" s="8" t="s">
        <v>1732</v>
      </c>
      <c r="F1083" s="8" t="s">
        <v>1733</v>
      </c>
      <c r="G1083" s="8" t="s">
        <v>1734</v>
      </c>
    </row>
    <row r="1084" spans="1:7" ht="15.75" thickBot="1" x14ac:dyDescent="0.3">
      <c r="A1084" s="8" t="s">
        <v>1606</v>
      </c>
      <c r="B1084" s="5">
        <v>1083</v>
      </c>
      <c r="C1084" s="6" t="s">
        <v>907</v>
      </c>
      <c r="D1084" s="8">
        <v>2.5</v>
      </c>
      <c r="E1084" s="8" t="s">
        <v>1732</v>
      </c>
      <c r="F1084" s="8" t="s">
        <v>1733</v>
      </c>
      <c r="G1084" s="8" t="s">
        <v>1734</v>
      </c>
    </row>
    <row r="1085" spans="1:7" ht="15.75" thickBot="1" x14ac:dyDescent="0.3">
      <c r="A1085" s="8" t="s">
        <v>1607</v>
      </c>
      <c r="B1085" s="5">
        <v>1084</v>
      </c>
      <c r="C1085" s="6" t="s">
        <v>909</v>
      </c>
      <c r="D1085" s="8">
        <v>2.75</v>
      </c>
      <c r="E1085" s="8" t="s">
        <v>1732</v>
      </c>
      <c r="F1085" s="8" t="s">
        <v>1733</v>
      </c>
      <c r="G1085" s="8" t="s">
        <v>1734</v>
      </c>
    </row>
    <row r="1086" spans="1:7" ht="15.75" thickBot="1" x14ac:dyDescent="0.3">
      <c r="A1086" s="8" t="s">
        <v>1608</v>
      </c>
      <c r="B1086" s="5">
        <v>1085</v>
      </c>
      <c r="C1086" s="6" t="s">
        <v>911</v>
      </c>
      <c r="D1086" s="8">
        <v>3</v>
      </c>
      <c r="E1086" s="8" t="s">
        <v>1730</v>
      </c>
      <c r="F1086" s="8" t="s">
        <v>1728</v>
      </c>
      <c r="G1086" s="8" t="s">
        <v>1731</v>
      </c>
    </row>
    <row r="1087" spans="1:7" ht="15.75" thickBot="1" x14ac:dyDescent="0.3">
      <c r="A1087" s="8" t="s">
        <v>1609</v>
      </c>
      <c r="B1087" s="5">
        <v>1086</v>
      </c>
      <c r="C1087" s="6" t="s">
        <v>913</v>
      </c>
      <c r="D1087" s="8">
        <v>3</v>
      </c>
      <c r="E1087" s="8" t="s">
        <v>1730</v>
      </c>
      <c r="F1087" s="8" t="s">
        <v>1728</v>
      </c>
      <c r="G1087" s="8" t="s">
        <v>1731</v>
      </c>
    </row>
    <row r="1088" spans="1:7" ht="15.75" thickBot="1" x14ac:dyDescent="0.3">
      <c r="A1088" s="8" t="s">
        <v>1610</v>
      </c>
      <c r="B1088" s="5">
        <v>1087</v>
      </c>
      <c r="C1088" s="6" t="s">
        <v>915</v>
      </c>
      <c r="D1088" s="8">
        <v>3.75</v>
      </c>
      <c r="E1088" s="8" t="s">
        <v>1730</v>
      </c>
      <c r="F1088" s="8" t="s">
        <v>1728</v>
      </c>
      <c r="G1088" s="8" t="s">
        <v>1731</v>
      </c>
    </row>
    <row r="1089" spans="1:7" ht="15.75" thickBot="1" x14ac:dyDescent="0.3">
      <c r="A1089" s="8" t="s">
        <v>1611</v>
      </c>
      <c r="B1089" s="5">
        <v>1088</v>
      </c>
      <c r="C1089" s="6" t="s">
        <v>917</v>
      </c>
      <c r="D1089" s="8">
        <v>2.25</v>
      </c>
      <c r="E1089" s="8" t="s">
        <v>1732</v>
      </c>
      <c r="F1089" s="8" t="s">
        <v>1733</v>
      </c>
      <c r="G1089" s="8" t="s">
        <v>1734</v>
      </c>
    </row>
    <row r="1090" spans="1:7" ht="15.75" thickBot="1" x14ac:dyDescent="0.3">
      <c r="A1090" s="8" t="s">
        <v>1612</v>
      </c>
      <c r="B1090" s="5">
        <v>1089</v>
      </c>
      <c r="C1090" s="6" t="s">
        <v>919</v>
      </c>
      <c r="D1090" s="8">
        <v>4.25</v>
      </c>
      <c r="E1090" s="8" t="s">
        <v>1727</v>
      </c>
      <c r="F1090" s="8" t="s">
        <v>1728</v>
      </c>
      <c r="G1090" s="8" t="s">
        <v>1729</v>
      </c>
    </row>
    <row r="1091" spans="1:7" ht="15.75" thickBot="1" x14ac:dyDescent="0.3">
      <c r="A1091" s="8" t="s">
        <v>1613</v>
      </c>
      <c r="B1091" s="5">
        <v>1090</v>
      </c>
      <c r="C1091" s="6" t="s">
        <v>921</v>
      </c>
      <c r="D1091" s="8">
        <v>4</v>
      </c>
      <c r="E1091" s="8" t="s">
        <v>1727</v>
      </c>
      <c r="F1091" s="8" t="s">
        <v>1728</v>
      </c>
      <c r="G1091" s="8" t="s">
        <v>1729</v>
      </c>
    </row>
    <row r="1092" spans="1:7" ht="15.75" thickBot="1" x14ac:dyDescent="0.3">
      <c r="A1092" s="8" t="s">
        <v>1614</v>
      </c>
      <c r="B1092" s="5">
        <v>1091</v>
      </c>
      <c r="C1092" s="6" t="s">
        <v>106</v>
      </c>
      <c r="D1092" s="8">
        <v>2.75</v>
      </c>
      <c r="E1092" s="8" t="s">
        <v>1732</v>
      </c>
      <c r="F1092" s="8" t="s">
        <v>1733</v>
      </c>
      <c r="G1092" s="8" t="s">
        <v>1734</v>
      </c>
    </row>
    <row r="1093" spans="1:7" ht="15.75" thickBot="1" x14ac:dyDescent="0.3">
      <c r="A1093" s="8" t="s">
        <v>1615</v>
      </c>
      <c r="B1093" s="5">
        <v>1092</v>
      </c>
      <c r="C1093" s="6" t="s">
        <v>924</v>
      </c>
      <c r="D1093" s="8">
        <v>2.75</v>
      </c>
      <c r="E1093" s="8" t="s">
        <v>1732</v>
      </c>
      <c r="F1093" s="8" t="s">
        <v>1733</v>
      </c>
      <c r="G1093" s="8" t="s">
        <v>1734</v>
      </c>
    </row>
    <row r="1094" spans="1:7" ht="15.75" thickBot="1" x14ac:dyDescent="0.3">
      <c r="A1094" s="8" t="s">
        <v>1616</v>
      </c>
      <c r="B1094" s="5">
        <v>1093</v>
      </c>
      <c r="C1094" s="6" t="s">
        <v>926</v>
      </c>
      <c r="D1094" s="8">
        <v>3</v>
      </c>
      <c r="E1094" s="8" t="s">
        <v>1730</v>
      </c>
      <c r="F1094" s="8" t="s">
        <v>1728</v>
      </c>
      <c r="G1094" s="8" t="s">
        <v>1731</v>
      </c>
    </row>
    <row r="1095" spans="1:7" ht="15.75" thickBot="1" x14ac:dyDescent="0.3">
      <c r="A1095" s="8" t="s">
        <v>1617</v>
      </c>
      <c r="B1095" s="5">
        <v>1094</v>
      </c>
      <c r="C1095" s="6" t="s">
        <v>928</v>
      </c>
      <c r="D1095" s="8">
        <v>3.25</v>
      </c>
      <c r="E1095" s="8" t="s">
        <v>1730</v>
      </c>
      <c r="F1095" s="8" t="s">
        <v>1728</v>
      </c>
      <c r="G1095" s="8" t="s">
        <v>1731</v>
      </c>
    </row>
    <row r="1096" spans="1:7" ht="15.75" thickBot="1" x14ac:dyDescent="0.3">
      <c r="A1096" s="8" t="s">
        <v>1618</v>
      </c>
      <c r="B1096" s="5">
        <v>1095</v>
      </c>
      <c r="C1096" s="6" t="s">
        <v>681</v>
      </c>
      <c r="D1096" s="8">
        <v>2.75</v>
      </c>
      <c r="E1096" s="8" t="s">
        <v>1732</v>
      </c>
      <c r="F1096" s="8" t="s">
        <v>1733</v>
      </c>
      <c r="G1096" s="8" t="s">
        <v>1734</v>
      </c>
    </row>
    <row r="1097" spans="1:7" ht="15.75" thickBot="1" x14ac:dyDescent="0.3">
      <c r="A1097" s="8" t="s">
        <v>1619</v>
      </c>
      <c r="B1097" s="5">
        <v>1096</v>
      </c>
      <c r="C1097" s="6" t="s">
        <v>931</v>
      </c>
      <c r="D1097" s="8">
        <v>2.75</v>
      </c>
      <c r="E1097" s="8" t="s">
        <v>1732</v>
      </c>
      <c r="F1097" s="8" t="s">
        <v>1733</v>
      </c>
      <c r="G1097" s="8" t="s">
        <v>1734</v>
      </c>
    </row>
    <row r="1098" spans="1:7" ht="15.75" thickBot="1" x14ac:dyDescent="0.3">
      <c r="A1098" s="8" t="s">
        <v>1620</v>
      </c>
      <c r="B1098" s="5">
        <v>1097</v>
      </c>
      <c r="C1098" s="6" t="s">
        <v>933</v>
      </c>
      <c r="D1098" s="8">
        <v>4</v>
      </c>
      <c r="E1098" s="8" t="s">
        <v>1727</v>
      </c>
      <c r="F1098" s="8" t="s">
        <v>1728</v>
      </c>
      <c r="G1098" s="8" t="s">
        <v>1729</v>
      </c>
    </row>
    <row r="1099" spans="1:7" ht="15.75" thickBot="1" x14ac:dyDescent="0.3">
      <c r="A1099" s="8" t="s">
        <v>1621</v>
      </c>
      <c r="B1099" s="5">
        <v>1098</v>
      </c>
      <c r="C1099" s="6" t="s">
        <v>415</v>
      </c>
      <c r="D1099" s="8">
        <v>2</v>
      </c>
      <c r="E1099" s="8" t="s">
        <v>1732</v>
      </c>
      <c r="F1099" s="8" t="s">
        <v>1733</v>
      </c>
      <c r="G1099" s="8" t="s">
        <v>1734</v>
      </c>
    </row>
    <row r="1100" spans="1:7" ht="15.75" thickBot="1" x14ac:dyDescent="0.3">
      <c r="A1100" s="8" t="s">
        <v>1622</v>
      </c>
      <c r="B1100" s="5">
        <v>1099</v>
      </c>
      <c r="C1100" s="6" t="s">
        <v>936</v>
      </c>
      <c r="D1100" s="8">
        <v>3.5</v>
      </c>
      <c r="E1100" s="8" t="s">
        <v>1730</v>
      </c>
      <c r="F1100" s="8" t="s">
        <v>1728</v>
      </c>
      <c r="G1100" s="8" t="s">
        <v>1731</v>
      </c>
    </row>
    <row r="1101" spans="1:7" ht="15.75" thickBot="1" x14ac:dyDescent="0.3">
      <c r="A1101" s="8" t="s">
        <v>1623</v>
      </c>
      <c r="B1101" s="5">
        <v>1100</v>
      </c>
      <c r="C1101" s="6" t="s">
        <v>141</v>
      </c>
      <c r="D1101" s="8">
        <v>3.25</v>
      </c>
      <c r="E1101" s="8" t="s">
        <v>1730</v>
      </c>
      <c r="F1101" s="8" t="s">
        <v>1728</v>
      </c>
      <c r="G1101" s="8" t="s">
        <v>1731</v>
      </c>
    </row>
    <row r="1102" spans="1:7" ht="15.75" thickBot="1" x14ac:dyDescent="0.3">
      <c r="A1102" s="8" t="s">
        <v>1624</v>
      </c>
      <c r="B1102" s="5">
        <v>1101</v>
      </c>
      <c r="C1102" s="6" t="s">
        <v>939</v>
      </c>
      <c r="D1102" s="8">
        <v>2.5</v>
      </c>
      <c r="E1102" s="8" t="s">
        <v>1732</v>
      </c>
      <c r="F1102" s="8" t="s">
        <v>1733</v>
      </c>
      <c r="G1102" s="8" t="s">
        <v>1734</v>
      </c>
    </row>
    <row r="1103" spans="1:7" ht="15.75" thickBot="1" x14ac:dyDescent="0.3">
      <c r="A1103" s="8" t="s">
        <v>1625</v>
      </c>
      <c r="B1103" s="5">
        <v>1102</v>
      </c>
      <c r="C1103" s="6" t="s">
        <v>941</v>
      </c>
      <c r="D1103" s="8">
        <v>2.5</v>
      </c>
      <c r="E1103" s="8" t="s">
        <v>1732</v>
      </c>
      <c r="F1103" s="8" t="s">
        <v>1733</v>
      </c>
      <c r="G1103" s="8" t="s">
        <v>1734</v>
      </c>
    </row>
    <row r="1104" spans="1:7" ht="15.75" thickBot="1" x14ac:dyDescent="0.3">
      <c r="A1104" s="8" t="s">
        <v>1626</v>
      </c>
      <c r="B1104" s="5">
        <v>1103</v>
      </c>
      <c r="C1104" s="6" t="s">
        <v>668</v>
      </c>
      <c r="D1104" s="8">
        <v>3</v>
      </c>
      <c r="E1104" s="8" t="s">
        <v>1730</v>
      </c>
      <c r="F1104" s="8" t="s">
        <v>1728</v>
      </c>
      <c r="G1104" s="8" t="s">
        <v>1731</v>
      </c>
    </row>
    <row r="1105" spans="1:7" ht="15.75" thickBot="1" x14ac:dyDescent="0.3">
      <c r="A1105" s="8" t="s">
        <v>1627</v>
      </c>
      <c r="B1105" s="5">
        <v>1104</v>
      </c>
      <c r="C1105" s="6" t="s">
        <v>944</v>
      </c>
      <c r="D1105" s="8">
        <v>2.5</v>
      </c>
      <c r="E1105" s="8" t="s">
        <v>1732</v>
      </c>
      <c r="F1105" s="8" t="s">
        <v>1733</v>
      </c>
      <c r="G1105" s="8" t="s">
        <v>1734</v>
      </c>
    </row>
    <row r="1106" spans="1:7" ht="15.75" thickBot="1" x14ac:dyDescent="0.3">
      <c r="A1106" s="8" t="s">
        <v>1628</v>
      </c>
      <c r="B1106" s="5">
        <v>1105</v>
      </c>
      <c r="C1106" s="6" t="s">
        <v>946</v>
      </c>
      <c r="D1106" s="8">
        <v>4</v>
      </c>
      <c r="E1106" s="8" t="s">
        <v>1727</v>
      </c>
      <c r="F1106" s="8" t="s">
        <v>1728</v>
      </c>
      <c r="G1106" s="8" t="s">
        <v>1729</v>
      </c>
    </row>
    <row r="1107" spans="1:7" ht="15.75" thickBot="1" x14ac:dyDescent="0.3">
      <c r="A1107" s="8" t="s">
        <v>1629</v>
      </c>
      <c r="B1107" s="5">
        <v>1106</v>
      </c>
      <c r="C1107" s="6" t="s">
        <v>948</v>
      </c>
      <c r="D1107" s="8">
        <v>3</v>
      </c>
      <c r="E1107" s="8" t="s">
        <v>1730</v>
      </c>
      <c r="F1107" s="8" t="s">
        <v>1728</v>
      </c>
      <c r="G1107" s="8" t="s">
        <v>1731</v>
      </c>
    </row>
    <row r="1108" spans="1:7" ht="15.75" thickBot="1" x14ac:dyDescent="0.3">
      <c r="A1108" s="8" t="s">
        <v>1630</v>
      </c>
      <c r="B1108" s="5">
        <v>1107</v>
      </c>
      <c r="C1108" s="6" t="s">
        <v>950</v>
      </c>
      <c r="D1108" s="8">
        <v>3.75</v>
      </c>
      <c r="E1108" s="8" t="s">
        <v>1730</v>
      </c>
      <c r="F1108" s="8" t="s">
        <v>1728</v>
      </c>
      <c r="G1108" s="8" t="s">
        <v>1731</v>
      </c>
    </row>
    <row r="1109" spans="1:7" ht="15.75" thickBot="1" x14ac:dyDescent="0.3">
      <c r="A1109" s="8" t="s">
        <v>1631</v>
      </c>
      <c r="B1109" s="5">
        <v>1108</v>
      </c>
      <c r="C1109" s="6" t="s">
        <v>952</v>
      </c>
      <c r="D1109" s="8">
        <v>3.25</v>
      </c>
      <c r="E1109" s="8" t="s">
        <v>1730</v>
      </c>
      <c r="F1109" s="8" t="s">
        <v>1728</v>
      </c>
      <c r="G1109" s="8" t="s">
        <v>1731</v>
      </c>
    </row>
    <row r="1110" spans="1:7" ht="15.75" thickBot="1" x14ac:dyDescent="0.3">
      <c r="A1110" s="8" t="s">
        <v>1632</v>
      </c>
      <c r="B1110" s="5">
        <v>1109</v>
      </c>
      <c r="C1110" s="6" t="s">
        <v>954</v>
      </c>
      <c r="D1110" s="8">
        <v>2.75</v>
      </c>
      <c r="E1110" s="8" t="s">
        <v>1732</v>
      </c>
      <c r="F1110" s="8" t="s">
        <v>1733</v>
      </c>
      <c r="G1110" s="8" t="s">
        <v>1734</v>
      </c>
    </row>
    <row r="1111" spans="1:7" ht="15.75" thickBot="1" x14ac:dyDescent="0.3">
      <c r="A1111" s="8" t="s">
        <v>1633</v>
      </c>
      <c r="B1111" s="5">
        <v>1110</v>
      </c>
      <c r="C1111" s="6" t="s">
        <v>956</v>
      </c>
      <c r="D1111" s="8">
        <v>3.25</v>
      </c>
      <c r="E1111" s="8" t="s">
        <v>1730</v>
      </c>
      <c r="F1111" s="8" t="s">
        <v>1728</v>
      </c>
      <c r="G1111" s="8" t="s">
        <v>1731</v>
      </c>
    </row>
    <row r="1112" spans="1:7" ht="15.75" thickBot="1" x14ac:dyDescent="0.3">
      <c r="A1112" s="8" t="s">
        <v>1634</v>
      </c>
      <c r="B1112" s="5">
        <v>1111</v>
      </c>
      <c r="C1112" s="6" t="s">
        <v>958</v>
      </c>
      <c r="D1112" s="8">
        <v>2.75</v>
      </c>
      <c r="E1112" s="8" t="s">
        <v>1732</v>
      </c>
      <c r="F1112" s="8" t="s">
        <v>1733</v>
      </c>
      <c r="G1112" s="8" t="s">
        <v>1734</v>
      </c>
    </row>
    <row r="1113" spans="1:7" ht="15.75" thickBot="1" x14ac:dyDescent="0.3">
      <c r="A1113" s="8" t="s">
        <v>1635</v>
      </c>
      <c r="B1113" s="5">
        <v>1112</v>
      </c>
      <c r="C1113" s="6" t="s">
        <v>106</v>
      </c>
      <c r="D1113" s="8">
        <v>2.5</v>
      </c>
      <c r="E1113" s="8" t="s">
        <v>1732</v>
      </c>
      <c r="F1113" s="8" t="s">
        <v>1733</v>
      </c>
      <c r="G1113" s="8" t="s">
        <v>1734</v>
      </c>
    </row>
    <row r="1114" spans="1:7" ht="15.75" thickBot="1" x14ac:dyDescent="0.3">
      <c r="A1114" s="8" t="s">
        <v>1636</v>
      </c>
      <c r="B1114" s="5">
        <v>1113</v>
      </c>
      <c r="C1114" s="6" t="s">
        <v>69</v>
      </c>
      <c r="D1114" s="8">
        <v>3</v>
      </c>
      <c r="E1114" s="8" t="s">
        <v>1730</v>
      </c>
      <c r="F1114" s="8" t="s">
        <v>1728</v>
      </c>
      <c r="G1114" s="8" t="s">
        <v>1731</v>
      </c>
    </row>
    <row r="1115" spans="1:7" ht="15.75" thickBot="1" x14ac:dyDescent="0.3">
      <c r="A1115" s="8" t="s">
        <v>1637</v>
      </c>
      <c r="B1115" s="5">
        <v>1114</v>
      </c>
      <c r="C1115" s="6" t="s">
        <v>962</v>
      </c>
      <c r="D1115" s="8">
        <v>3.5</v>
      </c>
      <c r="E1115" s="8" t="s">
        <v>1730</v>
      </c>
      <c r="F1115" s="8" t="s">
        <v>1728</v>
      </c>
      <c r="G1115" s="8" t="s">
        <v>1731</v>
      </c>
    </row>
    <row r="1116" spans="1:7" ht="15.75" thickBot="1" x14ac:dyDescent="0.3">
      <c r="A1116" s="8" t="s">
        <v>1638</v>
      </c>
      <c r="B1116" s="5">
        <v>1115</v>
      </c>
      <c r="C1116" s="6" t="s">
        <v>964</v>
      </c>
      <c r="D1116" s="8">
        <v>5</v>
      </c>
      <c r="E1116" s="8" t="s">
        <v>1724</v>
      </c>
      <c r="F1116" s="8" t="s">
        <v>1725</v>
      </c>
      <c r="G1116" s="8" t="s">
        <v>1726</v>
      </c>
    </row>
    <row r="1117" spans="1:7" ht="15.75" thickBot="1" x14ac:dyDescent="0.3">
      <c r="A1117" s="8" t="s">
        <v>1639</v>
      </c>
      <c r="B1117" s="5">
        <v>1116</v>
      </c>
      <c r="C1117" s="6" t="s">
        <v>966</v>
      </c>
      <c r="D1117" s="8">
        <v>2.25</v>
      </c>
      <c r="E1117" s="8" t="s">
        <v>1732</v>
      </c>
      <c r="F1117" s="8" t="s">
        <v>1733</v>
      </c>
      <c r="G1117" s="8" t="s">
        <v>1734</v>
      </c>
    </row>
    <row r="1118" spans="1:7" ht="15.75" thickBot="1" x14ac:dyDescent="0.3">
      <c r="A1118" s="8" t="s">
        <v>1640</v>
      </c>
      <c r="B1118" s="5">
        <v>1117</v>
      </c>
      <c r="C1118" s="6" t="s">
        <v>968</v>
      </c>
      <c r="D1118" s="8">
        <v>2.75</v>
      </c>
      <c r="E1118" s="8" t="s">
        <v>1732</v>
      </c>
      <c r="F1118" s="8" t="s">
        <v>1733</v>
      </c>
      <c r="G1118" s="8" t="s">
        <v>1734</v>
      </c>
    </row>
    <row r="1119" spans="1:7" ht="15.75" thickBot="1" x14ac:dyDescent="0.3">
      <c r="A1119" s="8" t="s">
        <v>1641</v>
      </c>
      <c r="B1119" s="5">
        <v>1118</v>
      </c>
      <c r="C1119" s="6" t="s">
        <v>970</v>
      </c>
      <c r="D1119" s="8">
        <v>3.25</v>
      </c>
      <c r="E1119" s="8" t="s">
        <v>1730</v>
      </c>
      <c r="F1119" s="8" t="s">
        <v>1728</v>
      </c>
      <c r="G1119" s="8" t="s">
        <v>1731</v>
      </c>
    </row>
    <row r="1120" spans="1:7" ht="15.75" thickBot="1" x14ac:dyDescent="0.3">
      <c r="A1120" s="8" t="s">
        <v>1642</v>
      </c>
      <c r="B1120" s="5">
        <v>1119</v>
      </c>
      <c r="C1120" s="6" t="s">
        <v>972</v>
      </c>
      <c r="D1120" s="8">
        <v>3.75</v>
      </c>
      <c r="E1120" s="8" t="s">
        <v>1730</v>
      </c>
      <c r="F1120" s="8" t="s">
        <v>1728</v>
      </c>
      <c r="G1120" s="8" t="s">
        <v>1731</v>
      </c>
    </row>
    <row r="1121" spans="1:7" ht="15.75" thickBot="1" x14ac:dyDescent="0.3">
      <c r="A1121" s="8" t="s">
        <v>1643</v>
      </c>
      <c r="B1121" s="5">
        <v>1120</v>
      </c>
      <c r="C1121" s="6" t="s">
        <v>974</v>
      </c>
      <c r="D1121" s="8">
        <v>3</v>
      </c>
      <c r="E1121" s="8" t="s">
        <v>1730</v>
      </c>
      <c r="F1121" s="8" t="s">
        <v>1728</v>
      </c>
      <c r="G1121" s="8" t="s">
        <v>1731</v>
      </c>
    </row>
    <row r="1122" spans="1:7" ht="15.75" thickBot="1" x14ac:dyDescent="0.3">
      <c r="A1122" s="8" t="s">
        <v>1644</v>
      </c>
      <c r="B1122" s="5">
        <v>1121</v>
      </c>
      <c r="C1122" s="6" t="s">
        <v>976</v>
      </c>
      <c r="D1122" s="8">
        <v>2.75</v>
      </c>
      <c r="E1122" s="8" t="s">
        <v>1732</v>
      </c>
      <c r="F1122" s="8" t="s">
        <v>1733</v>
      </c>
      <c r="G1122" s="8" t="s">
        <v>1734</v>
      </c>
    </row>
    <row r="1123" spans="1:7" ht="15.75" thickBot="1" x14ac:dyDescent="0.3">
      <c r="A1123" s="8" t="s">
        <v>1645</v>
      </c>
      <c r="B1123" s="5">
        <v>1122</v>
      </c>
      <c r="C1123" s="6" t="s">
        <v>978</v>
      </c>
      <c r="D1123" s="8">
        <v>3.5</v>
      </c>
      <c r="E1123" s="8" t="s">
        <v>1730</v>
      </c>
      <c r="F1123" s="8" t="s">
        <v>1728</v>
      </c>
      <c r="G1123" s="8" t="s">
        <v>1731</v>
      </c>
    </row>
    <row r="1124" spans="1:7" ht="15.75" thickBot="1" x14ac:dyDescent="0.3">
      <c r="A1124" s="8" t="s">
        <v>1646</v>
      </c>
      <c r="B1124" s="5">
        <v>1123</v>
      </c>
      <c r="C1124" s="6" t="s">
        <v>980</v>
      </c>
      <c r="D1124" s="8">
        <v>4</v>
      </c>
      <c r="E1124" s="8" t="s">
        <v>1727</v>
      </c>
      <c r="F1124" s="8" t="s">
        <v>1728</v>
      </c>
      <c r="G1124" s="8" t="s">
        <v>1729</v>
      </c>
    </row>
    <row r="1125" spans="1:7" ht="15.75" thickBot="1" x14ac:dyDescent="0.3">
      <c r="A1125" s="8" t="s">
        <v>1647</v>
      </c>
      <c r="B1125" s="5">
        <v>1124</v>
      </c>
      <c r="C1125" s="6" t="s">
        <v>982</v>
      </c>
      <c r="D1125" s="8">
        <v>2.25</v>
      </c>
      <c r="E1125" s="8" t="s">
        <v>1732</v>
      </c>
      <c r="F1125" s="8" t="s">
        <v>1733</v>
      </c>
      <c r="G1125" s="8" t="s">
        <v>1734</v>
      </c>
    </row>
    <row r="1126" spans="1:7" ht="15.75" thickBot="1" x14ac:dyDescent="0.3">
      <c r="A1126" s="8" t="s">
        <v>1648</v>
      </c>
      <c r="B1126" s="5">
        <v>1125</v>
      </c>
      <c r="C1126" s="6" t="s">
        <v>984</v>
      </c>
      <c r="D1126" s="8">
        <v>5</v>
      </c>
      <c r="E1126" s="8" t="s">
        <v>1724</v>
      </c>
      <c r="F1126" s="8" t="s">
        <v>1725</v>
      </c>
      <c r="G1126" s="8" t="s">
        <v>1726</v>
      </c>
    </row>
    <row r="1127" spans="1:7" ht="15.75" thickBot="1" x14ac:dyDescent="0.3">
      <c r="A1127" s="8" t="s">
        <v>1649</v>
      </c>
      <c r="B1127" s="5">
        <v>1126</v>
      </c>
      <c r="C1127" s="6" t="s">
        <v>986</v>
      </c>
      <c r="D1127" s="8">
        <v>5</v>
      </c>
      <c r="E1127" s="8" t="s">
        <v>1724</v>
      </c>
      <c r="F1127" s="8" t="s">
        <v>1725</v>
      </c>
      <c r="G1127" s="8" t="s">
        <v>1726</v>
      </c>
    </row>
    <row r="1128" spans="1:7" ht="15.75" thickBot="1" x14ac:dyDescent="0.3">
      <c r="A1128" s="8" t="s">
        <v>1650</v>
      </c>
      <c r="B1128" s="5">
        <v>1127</v>
      </c>
      <c r="C1128" s="6" t="s">
        <v>988</v>
      </c>
      <c r="D1128" s="8">
        <v>2.75</v>
      </c>
      <c r="E1128" s="8" t="s">
        <v>1732</v>
      </c>
      <c r="F1128" s="8" t="s">
        <v>1733</v>
      </c>
      <c r="G1128" s="8" t="s">
        <v>1734</v>
      </c>
    </row>
    <row r="1129" spans="1:7" ht="15.75" thickBot="1" x14ac:dyDescent="0.3">
      <c r="A1129" s="8" t="s">
        <v>1651</v>
      </c>
      <c r="B1129" s="5">
        <v>1128</v>
      </c>
      <c r="C1129" s="6" t="s">
        <v>990</v>
      </c>
      <c r="D1129" s="8">
        <v>3.25</v>
      </c>
      <c r="E1129" s="8" t="s">
        <v>1730</v>
      </c>
      <c r="F1129" s="8" t="s">
        <v>1728</v>
      </c>
      <c r="G1129" s="8" t="s">
        <v>1731</v>
      </c>
    </row>
    <row r="1130" spans="1:7" ht="15.75" thickBot="1" x14ac:dyDescent="0.3">
      <c r="A1130" s="8" t="s">
        <v>1652</v>
      </c>
      <c r="B1130" s="5">
        <v>1129</v>
      </c>
      <c r="C1130" s="6" t="s">
        <v>992</v>
      </c>
      <c r="D1130" s="8">
        <v>3.5</v>
      </c>
      <c r="E1130" s="8" t="s">
        <v>1730</v>
      </c>
      <c r="F1130" s="8" t="s">
        <v>1728</v>
      </c>
      <c r="G1130" s="8" t="s">
        <v>1731</v>
      </c>
    </row>
    <row r="1131" spans="1:7" ht="15.75" thickBot="1" x14ac:dyDescent="0.3">
      <c r="A1131" s="8" t="s">
        <v>1653</v>
      </c>
      <c r="B1131" s="5">
        <v>1130</v>
      </c>
      <c r="C1131" s="6" t="s">
        <v>994</v>
      </c>
      <c r="D1131" s="8">
        <v>2.25</v>
      </c>
      <c r="E1131" s="8" t="s">
        <v>1732</v>
      </c>
      <c r="F1131" s="8" t="s">
        <v>1733</v>
      </c>
      <c r="G1131" s="8" t="s">
        <v>1734</v>
      </c>
    </row>
    <row r="1132" spans="1:7" ht="15.75" thickBot="1" x14ac:dyDescent="0.3">
      <c r="A1132" s="8" t="s">
        <v>1654</v>
      </c>
      <c r="B1132" s="5">
        <v>1131</v>
      </c>
      <c r="C1132" s="6" t="s">
        <v>996</v>
      </c>
      <c r="D1132" s="8">
        <v>3.5</v>
      </c>
      <c r="E1132" s="8" t="s">
        <v>1730</v>
      </c>
      <c r="F1132" s="8" t="s">
        <v>1728</v>
      </c>
      <c r="G1132" s="8" t="s">
        <v>1731</v>
      </c>
    </row>
    <row r="1133" spans="1:7" ht="15.75" thickBot="1" x14ac:dyDescent="0.3">
      <c r="A1133" s="8" t="s">
        <v>1655</v>
      </c>
      <c r="B1133" s="5">
        <v>1132</v>
      </c>
      <c r="C1133" s="6" t="s">
        <v>998</v>
      </c>
      <c r="D1133" s="8">
        <v>4</v>
      </c>
      <c r="E1133" s="8" t="s">
        <v>1727</v>
      </c>
      <c r="F1133" s="8" t="s">
        <v>1728</v>
      </c>
      <c r="G1133" s="8" t="s">
        <v>1729</v>
      </c>
    </row>
    <row r="1134" spans="1:7" ht="15.75" thickBot="1" x14ac:dyDescent="0.3">
      <c r="A1134" s="8" t="s">
        <v>1656</v>
      </c>
      <c r="B1134" s="5">
        <v>1133</v>
      </c>
      <c r="C1134" s="6" t="s">
        <v>1000</v>
      </c>
      <c r="D1134" s="8">
        <v>3</v>
      </c>
      <c r="E1134" s="8" t="s">
        <v>1730</v>
      </c>
      <c r="F1134" s="8" t="s">
        <v>1728</v>
      </c>
      <c r="G1134" s="8" t="s">
        <v>1731</v>
      </c>
    </row>
    <row r="1135" spans="1:7" ht="15.75" thickBot="1" x14ac:dyDescent="0.3">
      <c r="A1135" s="8" t="s">
        <v>1657</v>
      </c>
      <c r="B1135" s="5">
        <v>1134</v>
      </c>
      <c r="C1135" s="6" t="s">
        <v>1002</v>
      </c>
      <c r="D1135" s="8">
        <v>1.5</v>
      </c>
      <c r="E1135" s="8" t="s">
        <v>1732</v>
      </c>
      <c r="F1135" s="8" t="s">
        <v>1733</v>
      </c>
      <c r="G1135" s="8" t="s">
        <v>1734</v>
      </c>
    </row>
    <row r="1136" spans="1:7" ht="15.75" thickBot="1" x14ac:dyDescent="0.3">
      <c r="A1136" s="8" t="s">
        <v>1658</v>
      </c>
      <c r="B1136" s="5">
        <v>1135</v>
      </c>
      <c r="C1136" s="6" t="s">
        <v>1004</v>
      </c>
      <c r="D1136" s="8">
        <v>2.75</v>
      </c>
      <c r="E1136" s="8" t="s">
        <v>1732</v>
      </c>
      <c r="F1136" s="8" t="s">
        <v>1733</v>
      </c>
      <c r="G1136" s="8" t="s">
        <v>1734</v>
      </c>
    </row>
    <row r="1137" spans="1:7" ht="15.75" thickBot="1" x14ac:dyDescent="0.3">
      <c r="A1137" s="8" t="s">
        <v>1659</v>
      </c>
      <c r="B1137" s="5">
        <v>1136</v>
      </c>
      <c r="C1137" s="6" t="s">
        <v>1006</v>
      </c>
      <c r="D1137" s="8">
        <v>4.5</v>
      </c>
      <c r="E1137" s="8" t="s">
        <v>1727</v>
      </c>
      <c r="F1137" s="8" t="s">
        <v>1728</v>
      </c>
      <c r="G1137" s="8" t="s">
        <v>1729</v>
      </c>
    </row>
    <row r="1138" spans="1:7" ht="15.75" thickBot="1" x14ac:dyDescent="0.3">
      <c r="A1138" s="8" t="s">
        <v>1660</v>
      </c>
      <c r="B1138" s="5">
        <v>1137</v>
      </c>
      <c r="C1138" s="6" t="s">
        <v>1008</v>
      </c>
      <c r="D1138" s="8">
        <v>3</v>
      </c>
      <c r="E1138" s="8" t="s">
        <v>1730</v>
      </c>
      <c r="F1138" s="8" t="s">
        <v>1728</v>
      </c>
      <c r="G1138" s="8" t="s">
        <v>1731</v>
      </c>
    </row>
    <row r="1139" spans="1:7" ht="15.75" thickBot="1" x14ac:dyDescent="0.3">
      <c r="A1139" s="8" t="s">
        <v>1661</v>
      </c>
      <c r="B1139" s="5">
        <v>1138</v>
      </c>
      <c r="C1139" s="6" t="s">
        <v>1010</v>
      </c>
      <c r="D1139" s="8">
        <v>2</v>
      </c>
      <c r="E1139" s="8" t="s">
        <v>1732</v>
      </c>
      <c r="F1139" s="8" t="s">
        <v>1733</v>
      </c>
      <c r="G1139" s="8" t="s">
        <v>1734</v>
      </c>
    </row>
    <row r="1140" spans="1:7" ht="15.75" thickBot="1" x14ac:dyDescent="0.3">
      <c r="A1140" s="8" t="s">
        <v>1662</v>
      </c>
      <c r="B1140" s="5">
        <v>1139</v>
      </c>
      <c r="C1140" s="6" t="s">
        <v>1012</v>
      </c>
      <c r="D1140" s="8">
        <v>2</v>
      </c>
      <c r="E1140" s="8" t="s">
        <v>1732</v>
      </c>
      <c r="F1140" s="8" t="s">
        <v>1733</v>
      </c>
      <c r="G1140" s="8" t="s">
        <v>1734</v>
      </c>
    </row>
    <row r="1141" spans="1:7" ht="15.75" thickBot="1" x14ac:dyDescent="0.3">
      <c r="A1141" s="8" t="s">
        <v>1663</v>
      </c>
      <c r="B1141" s="5">
        <v>1140</v>
      </c>
      <c r="C1141" s="6" t="s">
        <v>1014</v>
      </c>
      <c r="D1141" s="8">
        <v>3</v>
      </c>
      <c r="E1141" s="8" t="s">
        <v>1730</v>
      </c>
      <c r="F1141" s="8" t="s">
        <v>1728</v>
      </c>
      <c r="G1141" s="8" t="s">
        <v>1731</v>
      </c>
    </row>
    <row r="1142" spans="1:7" ht="15.75" thickBot="1" x14ac:dyDescent="0.3">
      <c r="A1142" s="8" t="s">
        <v>1664</v>
      </c>
      <c r="B1142" s="5">
        <v>1141</v>
      </c>
      <c r="C1142" s="6" t="s">
        <v>588</v>
      </c>
      <c r="D1142" s="8">
        <v>4.25</v>
      </c>
      <c r="E1142" s="8" t="s">
        <v>1727</v>
      </c>
      <c r="F1142" s="8" t="s">
        <v>1728</v>
      </c>
      <c r="G1142" s="8" t="s">
        <v>1729</v>
      </c>
    </row>
    <row r="1143" spans="1:7" ht="15.75" thickBot="1" x14ac:dyDescent="0.3">
      <c r="A1143" s="8" t="s">
        <v>1665</v>
      </c>
      <c r="B1143" s="5">
        <v>1142</v>
      </c>
      <c r="C1143" s="6" t="s">
        <v>575</v>
      </c>
      <c r="D1143" s="8">
        <v>3.5</v>
      </c>
      <c r="E1143" s="8" t="s">
        <v>1730</v>
      </c>
      <c r="F1143" s="8" t="s">
        <v>1728</v>
      </c>
      <c r="G1143" s="8" t="s">
        <v>1731</v>
      </c>
    </row>
    <row r="1144" spans="1:7" ht="15.75" thickBot="1" x14ac:dyDescent="0.3">
      <c r="A1144" s="8" t="s">
        <v>1666</v>
      </c>
      <c r="B1144" s="5">
        <v>1143</v>
      </c>
      <c r="C1144" s="6" t="s">
        <v>1018</v>
      </c>
      <c r="D1144" s="8">
        <v>2</v>
      </c>
      <c r="E1144" s="8" t="s">
        <v>1732</v>
      </c>
      <c r="F1144" s="8" t="s">
        <v>1733</v>
      </c>
      <c r="G1144" s="8" t="s">
        <v>1734</v>
      </c>
    </row>
    <row r="1145" spans="1:7" ht="15.75" thickBot="1" x14ac:dyDescent="0.3">
      <c r="A1145" s="8" t="s">
        <v>1667</v>
      </c>
      <c r="B1145" s="5">
        <v>1144</v>
      </c>
      <c r="C1145" s="6" t="s">
        <v>1020</v>
      </c>
      <c r="D1145" s="8">
        <v>2.75</v>
      </c>
      <c r="E1145" s="8" t="s">
        <v>1732</v>
      </c>
      <c r="F1145" s="8" t="s">
        <v>1733</v>
      </c>
      <c r="G1145" s="8" t="s">
        <v>1734</v>
      </c>
    </row>
    <row r="1146" spans="1:7" ht="15.75" thickBot="1" x14ac:dyDescent="0.3">
      <c r="A1146" s="8" t="s">
        <v>1668</v>
      </c>
      <c r="B1146" s="5">
        <v>1145</v>
      </c>
      <c r="C1146" s="6" t="s">
        <v>1022</v>
      </c>
      <c r="D1146" s="8">
        <v>3.75</v>
      </c>
      <c r="E1146" s="8" t="s">
        <v>1730</v>
      </c>
      <c r="F1146" s="8" t="s">
        <v>1728</v>
      </c>
      <c r="G1146" s="8" t="s">
        <v>1731</v>
      </c>
    </row>
    <row r="1147" spans="1:7" ht="15.75" thickBot="1" x14ac:dyDescent="0.3">
      <c r="A1147" s="8" t="s">
        <v>1669</v>
      </c>
      <c r="B1147" s="5">
        <v>1146</v>
      </c>
      <c r="C1147" s="6" t="s">
        <v>1024</v>
      </c>
      <c r="D1147" s="8">
        <v>3.25</v>
      </c>
      <c r="E1147" s="8" t="s">
        <v>1730</v>
      </c>
      <c r="F1147" s="8" t="s">
        <v>1728</v>
      </c>
      <c r="G1147" s="8" t="s">
        <v>1731</v>
      </c>
    </row>
    <row r="1148" spans="1:7" ht="15.75" thickBot="1" x14ac:dyDescent="0.3">
      <c r="A1148" s="8" t="s">
        <v>1670</v>
      </c>
      <c r="B1148" s="5">
        <v>1147</v>
      </c>
      <c r="C1148" s="6" t="s">
        <v>1026</v>
      </c>
      <c r="D1148" s="8">
        <v>2.75</v>
      </c>
      <c r="E1148" s="8" t="s">
        <v>1732</v>
      </c>
      <c r="F1148" s="8" t="s">
        <v>1733</v>
      </c>
      <c r="G1148" s="8" t="s">
        <v>1734</v>
      </c>
    </row>
    <row r="1149" spans="1:7" ht="15.75" thickBot="1" x14ac:dyDescent="0.3">
      <c r="A1149" s="8" t="s">
        <v>1671</v>
      </c>
      <c r="B1149" s="5">
        <v>1148</v>
      </c>
      <c r="C1149" s="6" t="s">
        <v>1028</v>
      </c>
      <c r="D1149" s="8">
        <v>2.75</v>
      </c>
      <c r="E1149" s="8" t="s">
        <v>1732</v>
      </c>
      <c r="F1149" s="8" t="s">
        <v>1733</v>
      </c>
      <c r="G1149" s="8" t="s">
        <v>1734</v>
      </c>
    </row>
    <row r="1150" spans="1:7" ht="15.75" thickBot="1" x14ac:dyDescent="0.3">
      <c r="A1150" s="8" t="s">
        <v>1672</v>
      </c>
      <c r="B1150" s="5">
        <v>1149</v>
      </c>
      <c r="C1150" s="6" t="s">
        <v>1030</v>
      </c>
      <c r="D1150" s="8">
        <v>3.75</v>
      </c>
      <c r="E1150" s="8" t="s">
        <v>1730</v>
      </c>
      <c r="F1150" s="8" t="s">
        <v>1728</v>
      </c>
      <c r="G1150" s="8" t="s">
        <v>1731</v>
      </c>
    </row>
    <row r="1151" spans="1:7" ht="15.75" thickBot="1" x14ac:dyDescent="0.3">
      <c r="A1151" s="8" t="s">
        <v>1673</v>
      </c>
      <c r="B1151" s="5">
        <v>1150</v>
      </c>
      <c r="C1151" s="6" t="s">
        <v>1032</v>
      </c>
      <c r="D1151" s="8">
        <v>3.5</v>
      </c>
      <c r="E1151" s="8" t="s">
        <v>1730</v>
      </c>
      <c r="F1151" s="8" t="s">
        <v>1728</v>
      </c>
      <c r="G1151" s="8" t="s">
        <v>1731</v>
      </c>
    </row>
    <row r="1152" spans="1:7" ht="15.75" thickBot="1" x14ac:dyDescent="0.3">
      <c r="A1152" s="8" t="s">
        <v>1674</v>
      </c>
      <c r="B1152" s="5">
        <v>1151</v>
      </c>
      <c r="C1152" s="6" t="s">
        <v>1034</v>
      </c>
      <c r="D1152" s="8">
        <v>3.25</v>
      </c>
      <c r="E1152" s="8" t="s">
        <v>1730</v>
      </c>
      <c r="F1152" s="8" t="s">
        <v>1728</v>
      </c>
      <c r="G1152" s="8" t="s">
        <v>1731</v>
      </c>
    </row>
    <row r="1153" spans="1:7" ht="15.75" thickBot="1" x14ac:dyDescent="0.3">
      <c r="A1153" s="8" t="s">
        <v>1675</v>
      </c>
      <c r="B1153" s="5">
        <v>1152</v>
      </c>
      <c r="C1153" s="6" t="s">
        <v>1036</v>
      </c>
      <c r="D1153" s="8">
        <v>1.75</v>
      </c>
      <c r="E1153" s="8" t="s">
        <v>1732</v>
      </c>
      <c r="F1153" s="8" t="s">
        <v>1733</v>
      </c>
      <c r="G1153" s="8" t="s">
        <v>1734</v>
      </c>
    </row>
    <row r="1154" spans="1:7" ht="15.75" thickBot="1" x14ac:dyDescent="0.3">
      <c r="A1154" s="8" t="s">
        <v>1676</v>
      </c>
      <c r="B1154" s="5">
        <v>1153</v>
      </c>
      <c r="C1154" s="6" t="s">
        <v>1038</v>
      </c>
      <c r="D1154" s="8">
        <v>2.25</v>
      </c>
      <c r="E1154" s="8" t="s">
        <v>1732</v>
      </c>
      <c r="F1154" s="8" t="s">
        <v>1733</v>
      </c>
      <c r="G1154" s="8" t="s">
        <v>1734</v>
      </c>
    </row>
    <row r="1155" spans="1:7" ht="15.75" thickBot="1" x14ac:dyDescent="0.3">
      <c r="A1155" s="8" t="s">
        <v>1677</v>
      </c>
      <c r="B1155" s="5">
        <v>1154</v>
      </c>
      <c r="C1155" s="6" t="s">
        <v>1040</v>
      </c>
      <c r="D1155" s="8">
        <v>3.75</v>
      </c>
      <c r="E1155" s="8" t="s">
        <v>1730</v>
      </c>
      <c r="F1155" s="8" t="s">
        <v>1728</v>
      </c>
      <c r="G1155" s="8" t="s">
        <v>1731</v>
      </c>
    </row>
    <row r="1156" spans="1:7" ht="15.75" thickBot="1" x14ac:dyDescent="0.3">
      <c r="A1156" s="8" t="s">
        <v>1678</v>
      </c>
      <c r="B1156" s="5">
        <v>1155</v>
      </c>
      <c r="C1156" s="6" t="s">
        <v>1042</v>
      </c>
      <c r="D1156" s="8">
        <v>2.75</v>
      </c>
      <c r="E1156" s="8" t="s">
        <v>1732</v>
      </c>
      <c r="F1156" s="8" t="s">
        <v>1733</v>
      </c>
      <c r="G1156" s="8" t="s">
        <v>1734</v>
      </c>
    </row>
    <row r="1157" spans="1:7" ht="15.75" thickBot="1" x14ac:dyDescent="0.3">
      <c r="A1157" s="8" t="s">
        <v>1679</v>
      </c>
      <c r="B1157" s="5">
        <v>1156</v>
      </c>
      <c r="C1157" s="6" t="s">
        <v>1044</v>
      </c>
      <c r="D1157" s="8">
        <v>3.5</v>
      </c>
      <c r="E1157" s="8" t="s">
        <v>1730</v>
      </c>
      <c r="F1157" s="8" t="s">
        <v>1728</v>
      </c>
      <c r="G1157" s="8" t="s">
        <v>1731</v>
      </c>
    </row>
    <row r="1158" spans="1:7" ht="15.75" thickBot="1" x14ac:dyDescent="0.3">
      <c r="A1158" s="8" t="s">
        <v>1680</v>
      </c>
      <c r="B1158" s="5">
        <v>1157</v>
      </c>
      <c r="C1158" s="6" t="s">
        <v>1046</v>
      </c>
      <c r="D1158" s="8">
        <v>4.25</v>
      </c>
      <c r="E1158" s="8" t="s">
        <v>1727</v>
      </c>
      <c r="F1158" s="8" t="s">
        <v>1728</v>
      </c>
      <c r="G1158" s="8" t="s">
        <v>1729</v>
      </c>
    </row>
    <row r="1159" spans="1:7" ht="15.75" thickBot="1" x14ac:dyDescent="0.3">
      <c r="A1159" s="8" t="s">
        <v>1681</v>
      </c>
      <c r="B1159" s="5">
        <v>1158</v>
      </c>
      <c r="C1159" s="6" t="s">
        <v>1048</v>
      </c>
      <c r="D1159" s="8">
        <v>5</v>
      </c>
      <c r="E1159" s="8" t="s">
        <v>1724</v>
      </c>
      <c r="F1159" s="8" t="s">
        <v>1725</v>
      </c>
      <c r="G1159" s="8" t="s">
        <v>1726</v>
      </c>
    </row>
    <row r="1160" spans="1:7" ht="15.75" thickBot="1" x14ac:dyDescent="0.3">
      <c r="A1160" s="8" t="s">
        <v>1682</v>
      </c>
      <c r="B1160" s="5">
        <v>1159</v>
      </c>
      <c r="C1160" s="6" t="s">
        <v>1050</v>
      </c>
      <c r="D1160" s="8">
        <v>5</v>
      </c>
      <c r="E1160" s="8" t="s">
        <v>1724</v>
      </c>
      <c r="F1160" s="8" t="s">
        <v>1725</v>
      </c>
      <c r="G1160" s="8" t="s">
        <v>1726</v>
      </c>
    </row>
    <row r="1161" spans="1:7" ht="15.75" thickBot="1" x14ac:dyDescent="0.3">
      <c r="A1161" s="8" t="s">
        <v>1683</v>
      </c>
      <c r="B1161" s="5">
        <v>1160</v>
      </c>
      <c r="C1161" s="6" t="s">
        <v>1052</v>
      </c>
      <c r="D1161" s="8">
        <v>4</v>
      </c>
      <c r="E1161" s="8" t="s">
        <v>1727</v>
      </c>
      <c r="F1161" s="8" t="s">
        <v>1728</v>
      </c>
      <c r="G1161" s="8" t="s">
        <v>1729</v>
      </c>
    </row>
    <row r="1162" spans="1:7" ht="15.75" thickBot="1" x14ac:dyDescent="0.3">
      <c r="A1162" s="8" t="s">
        <v>1684</v>
      </c>
      <c r="B1162" s="5">
        <v>1161</v>
      </c>
      <c r="C1162" s="6" t="s">
        <v>1054</v>
      </c>
      <c r="D1162" s="8">
        <v>2</v>
      </c>
      <c r="E1162" s="8" t="s">
        <v>1732</v>
      </c>
      <c r="F1162" s="8" t="s">
        <v>1733</v>
      </c>
      <c r="G1162" s="8" t="s">
        <v>1734</v>
      </c>
    </row>
    <row r="1163" spans="1:7" ht="15.75" thickBot="1" x14ac:dyDescent="0.3">
      <c r="A1163" s="8" t="s">
        <v>1685</v>
      </c>
      <c r="B1163" s="5">
        <v>1162</v>
      </c>
      <c r="C1163" s="6" t="s">
        <v>1056</v>
      </c>
      <c r="D1163" s="8">
        <v>2</v>
      </c>
      <c r="E1163" s="8" t="s">
        <v>1732</v>
      </c>
      <c r="F1163" s="8" t="s">
        <v>1733</v>
      </c>
      <c r="G1163" s="8" t="s">
        <v>1734</v>
      </c>
    </row>
    <row r="1164" spans="1:7" ht="15.75" thickBot="1" x14ac:dyDescent="0.3">
      <c r="A1164" s="8" t="s">
        <v>1686</v>
      </c>
      <c r="B1164" s="5">
        <v>1163</v>
      </c>
      <c r="C1164" s="6" t="s">
        <v>1058</v>
      </c>
      <c r="D1164" s="8">
        <v>2</v>
      </c>
      <c r="E1164" s="8" t="s">
        <v>1732</v>
      </c>
      <c r="F1164" s="8" t="s">
        <v>1733</v>
      </c>
      <c r="G1164" s="8" t="s">
        <v>1734</v>
      </c>
    </row>
    <row r="1165" spans="1:7" ht="15.75" thickBot="1" x14ac:dyDescent="0.3">
      <c r="A1165" s="8" t="s">
        <v>1687</v>
      </c>
      <c r="B1165" s="5">
        <v>1164</v>
      </c>
      <c r="C1165" s="6" t="s">
        <v>1060</v>
      </c>
      <c r="D1165" s="8">
        <v>3.25</v>
      </c>
      <c r="E1165" s="8" t="s">
        <v>1730</v>
      </c>
      <c r="F1165" s="8" t="s">
        <v>1728</v>
      </c>
      <c r="G1165" s="8" t="s">
        <v>1731</v>
      </c>
    </row>
    <row r="1166" spans="1:7" ht="15.75" thickBot="1" x14ac:dyDescent="0.3">
      <c r="A1166" s="8" t="s">
        <v>1688</v>
      </c>
      <c r="B1166" s="5">
        <v>1165</v>
      </c>
      <c r="C1166" s="6" t="s">
        <v>1062</v>
      </c>
      <c r="D1166" s="8">
        <v>2.5</v>
      </c>
      <c r="E1166" s="8" t="s">
        <v>1732</v>
      </c>
      <c r="F1166" s="8" t="s">
        <v>1733</v>
      </c>
      <c r="G1166" s="8" t="s">
        <v>1734</v>
      </c>
    </row>
    <row r="1167" spans="1:7" ht="15.75" thickBot="1" x14ac:dyDescent="0.3">
      <c r="A1167" s="8" t="s">
        <v>1689</v>
      </c>
      <c r="B1167" s="5">
        <v>1166</v>
      </c>
      <c r="C1167" s="6" t="s">
        <v>1064</v>
      </c>
      <c r="D1167" s="8">
        <v>3.75</v>
      </c>
      <c r="E1167" s="8" t="s">
        <v>1730</v>
      </c>
      <c r="F1167" s="8" t="s">
        <v>1728</v>
      </c>
      <c r="G1167" s="8" t="s">
        <v>1731</v>
      </c>
    </row>
    <row r="1168" spans="1:7" ht="15.75" thickBot="1" x14ac:dyDescent="0.3">
      <c r="A1168" s="8" t="s">
        <v>1690</v>
      </c>
      <c r="B1168" s="5">
        <v>1167</v>
      </c>
      <c r="C1168" s="6" t="s">
        <v>234</v>
      </c>
      <c r="D1168" s="8">
        <v>3.5</v>
      </c>
      <c r="E1168" s="8" t="s">
        <v>1730</v>
      </c>
      <c r="F1168" s="8" t="s">
        <v>1728</v>
      </c>
      <c r="G1168" s="8" t="s">
        <v>1731</v>
      </c>
    </row>
    <row r="1169" spans="1:7" ht="15.75" thickBot="1" x14ac:dyDescent="0.3">
      <c r="A1169" s="8" t="s">
        <v>1691</v>
      </c>
      <c r="B1169" s="5">
        <v>1168</v>
      </c>
      <c r="C1169" s="6" t="s">
        <v>1067</v>
      </c>
      <c r="D1169" s="8">
        <v>2.75</v>
      </c>
      <c r="E1169" s="8" t="s">
        <v>1732</v>
      </c>
      <c r="F1169" s="8" t="s">
        <v>1733</v>
      </c>
      <c r="G1169" s="8" t="s">
        <v>1734</v>
      </c>
    </row>
    <row r="1170" spans="1:7" ht="15.75" thickBot="1" x14ac:dyDescent="0.3">
      <c r="A1170" s="8" t="s">
        <v>1692</v>
      </c>
      <c r="B1170" s="5">
        <v>1169</v>
      </c>
      <c r="C1170" s="6" t="s">
        <v>1069</v>
      </c>
      <c r="D1170" s="8">
        <v>3.25</v>
      </c>
      <c r="E1170" s="8" t="s">
        <v>1730</v>
      </c>
      <c r="F1170" s="8" t="s">
        <v>1728</v>
      </c>
      <c r="G1170" s="8" t="s">
        <v>1731</v>
      </c>
    </row>
    <row r="1171" spans="1:7" ht="15.75" thickBot="1" x14ac:dyDescent="0.3">
      <c r="A1171" s="8" t="s">
        <v>1693</v>
      </c>
      <c r="B1171" s="5">
        <v>1170</v>
      </c>
      <c r="C1171" s="6" t="s">
        <v>1071</v>
      </c>
      <c r="D1171" s="8">
        <v>4</v>
      </c>
      <c r="E1171" s="8" t="s">
        <v>1727</v>
      </c>
      <c r="F1171" s="8" t="s">
        <v>1728</v>
      </c>
      <c r="G1171" s="8" t="s">
        <v>1729</v>
      </c>
    </row>
    <row r="1172" spans="1:7" ht="15.75" thickBot="1" x14ac:dyDescent="0.3">
      <c r="A1172" s="8" t="s">
        <v>1694</v>
      </c>
      <c r="B1172" s="5">
        <v>1171</v>
      </c>
      <c r="C1172" s="6" t="s">
        <v>1073</v>
      </c>
      <c r="D1172" s="8">
        <v>3.5</v>
      </c>
      <c r="E1172" s="8" t="s">
        <v>1730</v>
      </c>
      <c r="F1172" s="8" t="s">
        <v>1728</v>
      </c>
      <c r="G1172" s="8" t="s">
        <v>1731</v>
      </c>
    </row>
    <row r="1173" spans="1:7" ht="15.75" thickBot="1" x14ac:dyDescent="0.3">
      <c r="A1173" s="8" t="s">
        <v>1695</v>
      </c>
      <c r="B1173" s="5">
        <v>1172</v>
      </c>
      <c r="C1173" s="6" t="s">
        <v>1075</v>
      </c>
      <c r="D1173" s="8">
        <v>4</v>
      </c>
      <c r="E1173" s="8" t="s">
        <v>1727</v>
      </c>
      <c r="F1173" s="8" t="s">
        <v>1728</v>
      </c>
      <c r="G1173" s="8" t="s">
        <v>1729</v>
      </c>
    </row>
    <row r="1174" spans="1:7" ht="15.75" thickBot="1" x14ac:dyDescent="0.3">
      <c r="A1174" s="8" t="s">
        <v>1696</v>
      </c>
      <c r="B1174" s="5">
        <v>1173</v>
      </c>
      <c r="C1174" s="6" t="s">
        <v>1077</v>
      </c>
      <c r="D1174" s="8">
        <v>3.5</v>
      </c>
      <c r="E1174" s="8" t="s">
        <v>1730</v>
      </c>
      <c r="F1174" s="8" t="s">
        <v>1728</v>
      </c>
      <c r="G1174" s="8" t="s">
        <v>1731</v>
      </c>
    </row>
    <row r="1175" spans="1:7" ht="15.75" thickBot="1" x14ac:dyDescent="0.3">
      <c r="A1175" s="8" t="s">
        <v>1697</v>
      </c>
      <c r="B1175" s="5">
        <v>1174</v>
      </c>
      <c r="C1175" s="6" t="s">
        <v>1079</v>
      </c>
      <c r="D1175" s="8">
        <v>2.5</v>
      </c>
      <c r="E1175" s="8" t="s">
        <v>1732</v>
      </c>
      <c r="F1175" s="8" t="s">
        <v>1733</v>
      </c>
      <c r="G1175" s="8" t="s">
        <v>1734</v>
      </c>
    </row>
    <row r="1176" spans="1:7" ht="15.75" thickBot="1" x14ac:dyDescent="0.3">
      <c r="A1176" s="8" t="s">
        <v>1698</v>
      </c>
      <c r="B1176" s="5">
        <v>1175</v>
      </c>
      <c r="C1176" s="6" t="s">
        <v>1081</v>
      </c>
      <c r="D1176" s="8">
        <v>3.25</v>
      </c>
      <c r="E1176" s="8" t="s">
        <v>1730</v>
      </c>
      <c r="F1176" s="8" t="s">
        <v>1728</v>
      </c>
      <c r="G1176" s="8" t="s">
        <v>1731</v>
      </c>
    </row>
    <row r="1177" spans="1:7" ht="15.75" thickBot="1" x14ac:dyDescent="0.3">
      <c r="A1177" s="8" t="s">
        <v>1699</v>
      </c>
      <c r="B1177" s="5">
        <v>1176</v>
      </c>
      <c r="C1177" s="6" t="s">
        <v>1083</v>
      </c>
      <c r="D1177" s="8">
        <v>2.75</v>
      </c>
      <c r="E1177" s="8" t="s">
        <v>1732</v>
      </c>
      <c r="F1177" s="8" t="s">
        <v>1733</v>
      </c>
      <c r="G1177" s="8" t="s">
        <v>1734</v>
      </c>
    </row>
    <row r="1178" spans="1:7" ht="15.75" thickBot="1" x14ac:dyDescent="0.3">
      <c r="A1178" s="8" t="s">
        <v>1700</v>
      </c>
      <c r="B1178" s="5">
        <v>1177</v>
      </c>
      <c r="C1178" s="6" t="s">
        <v>1085</v>
      </c>
      <c r="D1178" s="8">
        <v>3</v>
      </c>
      <c r="E1178" s="8" t="s">
        <v>1730</v>
      </c>
      <c r="F1178" s="8" t="s">
        <v>1728</v>
      </c>
      <c r="G1178" s="8" t="s">
        <v>1731</v>
      </c>
    </row>
    <row r="1179" spans="1:7" ht="15.75" thickBot="1" x14ac:dyDescent="0.3">
      <c r="A1179" s="8" t="s">
        <v>1701</v>
      </c>
      <c r="B1179" s="5">
        <v>1178</v>
      </c>
      <c r="C1179" s="6" t="s">
        <v>1087</v>
      </c>
      <c r="D1179" s="8">
        <v>3.25</v>
      </c>
      <c r="E1179" s="8" t="s">
        <v>1730</v>
      </c>
      <c r="F1179" s="8" t="s">
        <v>1728</v>
      </c>
      <c r="G1179" s="8" t="s">
        <v>1731</v>
      </c>
    </row>
    <row r="1180" spans="1:7" ht="15.75" thickBot="1" x14ac:dyDescent="0.3">
      <c r="A1180" s="8" t="s">
        <v>1702</v>
      </c>
      <c r="B1180" s="5">
        <v>1179</v>
      </c>
      <c r="C1180" s="6" t="s">
        <v>1089</v>
      </c>
      <c r="D1180" s="8">
        <v>4.25</v>
      </c>
      <c r="E1180" s="8" t="s">
        <v>1727</v>
      </c>
      <c r="F1180" s="8" t="s">
        <v>1728</v>
      </c>
      <c r="G1180" s="8" t="s">
        <v>1729</v>
      </c>
    </row>
    <row r="1181" spans="1:7" ht="15.75" thickBot="1" x14ac:dyDescent="0.3">
      <c r="A1181" s="8" t="s">
        <v>1703</v>
      </c>
      <c r="B1181" s="5">
        <v>1181</v>
      </c>
      <c r="C1181" s="6" t="s">
        <v>1093</v>
      </c>
      <c r="D1181" s="8">
        <v>3.25</v>
      </c>
      <c r="E1181" s="8" t="s">
        <v>1730</v>
      </c>
      <c r="F1181" s="8" t="s">
        <v>1728</v>
      </c>
      <c r="G1181" s="8" t="s">
        <v>1731</v>
      </c>
    </row>
    <row r="1182" spans="1:7" ht="15.75" thickBot="1" x14ac:dyDescent="0.3">
      <c r="A1182" s="8" t="s">
        <v>1704</v>
      </c>
      <c r="B1182" s="5">
        <v>1182</v>
      </c>
      <c r="C1182" s="6" t="s">
        <v>1095</v>
      </c>
      <c r="D1182" s="8">
        <v>3.25</v>
      </c>
      <c r="E1182" s="8" t="s">
        <v>1730</v>
      </c>
      <c r="F1182" s="8" t="s">
        <v>1728</v>
      </c>
      <c r="G1182" s="8" t="s">
        <v>1731</v>
      </c>
    </row>
    <row r="1183" spans="1:7" ht="15.75" thickBot="1" x14ac:dyDescent="0.3">
      <c r="A1183" s="8" t="s">
        <v>1705</v>
      </c>
      <c r="B1183" s="5">
        <v>1183</v>
      </c>
      <c r="C1183" s="6" t="s">
        <v>1097</v>
      </c>
      <c r="D1183" s="8">
        <v>3</v>
      </c>
      <c r="E1183" s="8" t="s">
        <v>1730</v>
      </c>
      <c r="F1183" s="8" t="s">
        <v>1728</v>
      </c>
      <c r="G1183" s="8" t="s">
        <v>1731</v>
      </c>
    </row>
    <row r="1184" spans="1:7" ht="15.75" thickBot="1" x14ac:dyDescent="0.3">
      <c r="A1184" s="8" t="s">
        <v>1706</v>
      </c>
      <c r="B1184" s="5">
        <v>1184</v>
      </c>
      <c r="C1184" s="6" t="s">
        <v>1099</v>
      </c>
      <c r="D1184" s="8">
        <v>3.5</v>
      </c>
      <c r="E1184" s="8" t="s">
        <v>1730</v>
      </c>
      <c r="F1184" s="8" t="s">
        <v>1728</v>
      </c>
      <c r="G1184" s="8" t="s">
        <v>1731</v>
      </c>
    </row>
    <row r="1185" spans="1:7" ht="15.75" thickBot="1" x14ac:dyDescent="0.3">
      <c r="A1185" s="8" t="s">
        <v>1707</v>
      </c>
      <c r="B1185" s="5">
        <v>1185</v>
      </c>
      <c r="C1185" s="6" t="s">
        <v>1101</v>
      </c>
      <c r="D1185" s="8">
        <v>2.5</v>
      </c>
      <c r="E1185" s="8" t="s">
        <v>1732</v>
      </c>
      <c r="F1185" s="8" t="s">
        <v>1733</v>
      </c>
      <c r="G1185" s="8" t="s">
        <v>1734</v>
      </c>
    </row>
    <row r="1186" spans="1:7" ht="15.75" thickBot="1" x14ac:dyDescent="0.3">
      <c r="A1186" s="8" t="s">
        <v>1708</v>
      </c>
      <c r="B1186" s="5">
        <v>1186</v>
      </c>
      <c r="C1186" s="6" t="s">
        <v>1103</v>
      </c>
      <c r="D1186" s="8">
        <v>2.5</v>
      </c>
      <c r="E1186" s="8" t="s">
        <v>1732</v>
      </c>
      <c r="F1186" s="8" t="s">
        <v>1733</v>
      </c>
      <c r="G1186" s="8" t="s">
        <v>1734</v>
      </c>
    </row>
    <row r="1187" spans="1:7" ht="15.75" thickBot="1" x14ac:dyDescent="0.3">
      <c r="A1187" s="8" t="s">
        <v>1709</v>
      </c>
      <c r="B1187" s="5">
        <v>1187</v>
      </c>
      <c r="C1187" s="6" t="s">
        <v>1105</v>
      </c>
      <c r="D1187" s="8">
        <v>2.25</v>
      </c>
      <c r="E1187" s="8" t="s">
        <v>1732</v>
      </c>
      <c r="F1187" s="8" t="s">
        <v>1733</v>
      </c>
      <c r="G1187" s="8" t="s">
        <v>1734</v>
      </c>
    </row>
    <row r="1188" spans="1:7" ht="15.75" thickBot="1" x14ac:dyDescent="0.3">
      <c r="A1188" s="8" t="s">
        <v>1710</v>
      </c>
      <c r="B1188" s="5">
        <v>1188</v>
      </c>
      <c r="C1188" s="6" t="s">
        <v>1107</v>
      </c>
      <c r="D1188" s="8">
        <v>4.25</v>
      </c>
      <c r="E1188" s="8" t="s">
        <v>1727</v>
      </c>
      <c r="F1188" s="8" t="s">
        <v>1728</v>
      </c>
      <c r="G1188" s="8" t="s">
        <v>1729</v>
      </c>
    </row>
    <row r="1189" spans="1:7" ht="15.75" thickBot="1" x14ac:dyDescent="0.3">
      <c r="A1189" s="8" t="s">
        <v>1711</v>
      </c>
      <c r="B1189" s="5">
        <v>1189</v>
      </c>
      <c r="C1189" s="6" t="s">
        <v>1109</v>
      </c>
      <c r="D1189" s="8">
        <v>2.25</v>
      </c>
      <c r="E1189" s="8" t="s">
        <v>1732</v>
      </c>
      <c r="F1189" s="8" t="s">
        <v>1733</v>
      </c>
      <c r="G1189" s="8" t="s">
        <v>1734</v>
      </c>
    </row>
    <row r="1190" spans="1:7" ht="15.75" thickBot="1" x14ac:dyDescent="0.3">
      <c r="A1190" s="8" t="s">
        <v>1712</v>
      </c>
      <c r="B1190" s="5">
        <v>1190</v>
      </c>
      <c r="C1190" s="6" t="s">
        <v>1111</v>
      </c>
      <c r="D1190" s="8">
        <v>2.5</v>
      </c>
      <c r="E1190" s="8" t="s">
        <v>1732</v>
      </c>
      <c r="F1190" s="8" t="s">
        <v>1733</v>
      </c>
      <c r="G1190" s="8" t="s">
        <v>1734</v>
      </c>
    </row>
    <row r="1191" spans="1:7" ht="15.75" thickBot="1" x14ac:dyDescent="0.3">
      <c r="A1191" s="8" t="s">
        <v>1713</v>
      </c>
      <c r="B1191" s="5">
        <v>1191</v>
      </c>
      <c r="C1191" s="6" t="s">
        <v>1113</v>
      </c>
      <c r="D1191" s="8">
        <v>3.25</v>
      </c>
      <c r="E1191" s="8" t="s">
        <v>1730</v>
      </c>
      <c r="F1191" s="8" t="s">
        <v>1728</v>
      </c>
      <c r="G1191" s="8" t="s">
        <v>1731</v>
      </c>
    </row>
    <row r="1192" spans="1:7" ht="15.75" thickBot="1" x14ac:dyDescent="0.3">
      <c r="A1192" s="8" t="s">
        <v>1714</v>
      </c>
      <c r="B1192" s="5">
        <v>1193</v>
      </c>
      <c r="C1192" s="6" t="s">
        <v>1117</v>
      </c>
      <c r="D1192" s="8">
        <v>2.25</v>
      </c>
      <c r="E1192" s="8" t="s">
        <v>1732</v>
      </c>
      <c r="F1192" s="8" t="s">
        <v>1733</v>
      </c>
      <c r="G1192" s="8" t="s">
        <v>1734</v>
      </c>
    </row>
    <row r="1193" spans="1:7" ht="15.75" thickBot="1" x14ac:dyDescent="0.3">
      <c r="A1193" s="8" t="s">
        <v>1715</v>
      </c>
      <c r="B1193" s="5">
        <v>1194</v>
      </c>
      <c r="C1193" s="6" t="s">
        <v>1119</v>
      </c>
      <c r="D1193" s="8">
        <v>5</v>
      </c>
      <c r="E1193" s="8" t="s">
        <v>1724</v>
      </c>
      <c r="F1193" s="8" t="s">
        <v>1725</v>
      </c>
      <c r="G1193" s="8" t="s">
        <v>1726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E20F2-5BCC-48E7-AE11-594FA56BBFDE}">
  <dimension ref="A1:F1193"/>
  <sheetViews>
    <sheetView workbookViewId="0">
      <selection activeCell="C1" sqref="C1:F1"/>
    </sheetView>
  </sheetViews>
  <sheetFormatPr defaultRowHeight="15" x14ac:dyDescent="0.25"/>
  <cols>
    <col min="1" max="2" width="5.85546875" bestFit="1" customWidth="1"/>
    <col min="3" max="4" width="9.85546875" bestFit="1" customWidth="1"/>
    <col min="5" max="5" width="21.7109375" bestFit="1" customWidth="1"/>
    <col min="6" max="6" width="12.140625" bestFit="1" customWidth="1"/>
  </cols>
  <sheetData>
    <row r="1" spans="1:6" ht="19.5" thickBot="1" x14ac:dyDescent="0.35">
      <c r="A1" s="4" t="s">
        <v>2</v>
      </c>
      <c r="B1" s="2" t="s">
        <v>0</v>
      </c>
      <c r="C1" s="4" t="s">
        <v>1736</v>
      </c>
      <c r="D1" s="4" t="s">
        <v>1737</v>
      </c>
      <c r="E1" s="4" t="s">
        <v>1738</v>
      </c>
      <c r="F1" s="4" t="s">
        <v>1739</v>
      </c>
    </row>
    <row r="2" spans="1:6" ht="15.75" thickBot="1" x14ac:dyDescent="0.3">
      <c r="A2" s="8" t="s">
        <v>1234</v>
      </c>
      <c r="B2" s="5">
        <v>1</v>
      </c>
      <c r="C2" s="17">
        <v>43101</v>
      </c>
      <c r="D2" s="17">
        <v>43102</v>
      </c>
      <c r="E2" s="8" t="s">
        <v>1740</v>
      </c>
      <c r="F2" s="8">
        <v>1</v>
      </c>
    </row>
    <row r="3" spans="1:6" ht="15.75" thickBot="1" x14ac:dyDescent="0.3">
      <c r="A3" s="8" t="s">
        <v>1235</v>
      </c>
      <c r="B3" s="5">
        <v>2</v>
      </c>
      <c r="C3" s="17">
        <v>43102</v>
      </c>
      <c r="D3" s="17">
        <v>43103</v>
      </c>
      <c r="E3" s="8" t="s">
        <v>1740</v>
      </c>
      <c r="F3" s="8">
        <v>1</v>
      </c>
    </row>
    <row r="4" spans="1:6" ht="15.75" thickBot="1" x14ac:dyDescent="0.3">
      <c r="A4" s="8" t="s">
        <v>1236</v>
      </c>
      <c r="B4" s="5">
        <v>3</v>
      </c>
      <c r="C4" s="17">
        <v>43103</v>
      </c>
      <c r="D4" s="17">
        <v>43110</v>
      </c>
      <c r="E4" s="8" t="s">
        <v>1741</v>
      </c>
      <c r="F4" s="8">
        <v>37</v>
      </c>
    </row>
    <row r="5" spans="1:6" ht="15.75" thickBot="1" x14ac:dyDescent="0.3">
      <c r="A5" s="8" t="s">
        <v>1237</v>
      </c>
      <c r="B5" s="5">
        <v>4</v>
      </c>
      <c r="C5" s="17">
        <v>43104</v>
      </c>
      <c r="D5" s="17">
        <v>43105</v>
      </c>
      <c r="E5" s="8" t="s">
        <v>1740</v>
      </c>
      <c r="F5" s="8">
        <v>1</v>
      </c>
    </row>
    <row r="6" spans="1:6" ht="15.75" thickBot="1" x14ac:dyDescent="0.3">
      <c r="A6" s="8" t="s">
        <v>1238</v>
      </c>
      <c r="B6" s="5">
        <v>5</v>
      </c>
      <c r="C6" s="17">
        <v>43105</v>
      </c>
      <c r="D6" s="17">
        <v>43110</v>
      </c>
      <c r="E6" s="8" t="s">
        <v>1742</v>
      </c>
      <c r="F6" s="8">
        <v>5</v>
      </c>
    </row>
    <row r="7" spans="1:6" ht="15.75" thickBot="1" x14ac:dyDescent="0.3">
      <c r="A7" s="8" t="s">
        <v>1239</v>
      </c>
      <c r="B7" s="5">
        <v>6</v>
      </c>
      <c r="C7" s="17">
        <v>43106</v>
      </c>
      <c r="D7" s="17">
        <v>43108</v>
      </c>
      <c r="E7" s="8" t="s">
        <v>1740</v>
      </c>
      <c r="F7" s="8">
        <v>2</v>
      </c>
    </row>
    <row r="8" spans="1:6" ht="15.75" thickBot="1" x14ac:dyDescent="0.3">
      <c r="A8" s="8" t="s">
        <v>1240</v>
      </c>
      <c r="B8" s="5">
        <v>7</v>
      </c>
      <c r="C8" s="17">
        <v>43107</v>
      </c>
      <c r="D8" s="17">
        <v>43113</v>
      </c>
      <c r="E8" s="8" t="s">
        <v>1741</v>
      </c>
      <c r="F8" s="8">
        <v>36</v>
      </c>
    </row>
    <row r="9" spans="1:6" ht="15.75" thickBot="1" x14ac:dyDescent="0.3">
      <c r="A9" s="8" t="s">
        <v>1241</v>
      </c>
      <c r="B9" s="5">
        <v>8</v>
      </c>
      <c r="C9" s="17">
        <v>43108</v>
      </c>
      <c r="D9" s="17">
        <v>43115</v>
      </c>
      <c r="E9" s="8" t="s">
        <v>1740</v>
      </c>
      <c r="F9" s="8">
        <v>7</v>
      </c>
    </row>
    <row r="10" spans="1:6" ht="15.75" thickBot="1" x14ac:dyDescent="0.3">
      <c r="A10" s="7" t="s">
        <v>9</v>
      </c>
      <c r="B10" s="5">
        <v>9</v>
      </c>
      <c r="C10" s="17">
        <v>43109</v>
      </c>
      <c r="D10" s="17">
        <v>43116</v>
      </c>
      <c r="E10" s="8" t="s">
        <v>1741</v>
      </c>
      <c r="F10" s="8">
        <v>37</v>
      </c>
    </row>
    <row r="11" spans="1:6" ht="15.75" thickBot="1" x14ac:dyDescent="0.3">
      <c r="A11" s="8" t="s">
        <v>1242</v>
      </c>
      <c r="B11" s="5">
        <v>10</v>
      </c>
      <c r="C11" s="17">
        <v>43109</v>
      </c>
      <c r="D11" s="17">
        <v>43112</v>
      </c>
      <c r="E11" s="8" t="s">
        <v>1742</v>
      </c>
      <c r="F11" s="8">
        <v>3</v>
      </c>
    </row>
    <row r="12" spans="1:6" ht="15.75" thickBot="1" x14ac:dyDescent="0.3">
      <c r="A12" s="7" t="s">
        <v>15</v>
      </c>
      <c r="B12" s="5">
        <v>11</v>
      </c>
      <c r="C12" s="17">
        <v>43110</v>
      </c>
      <c r="D12" s="17">
        <v>43115</v>
      </c>
      <c r="E12" s="8" t="s">
        <v>1741</v>
      </c>
      <c r="F12" s="8">
        <v>35</v>
      </c>
    </row>
    <row r="13" spans="1:6" ht="15.75" thickBot="1" x14ac:dyDescent="0.3">
      <c r="A13" s="8" t="s">
        <v>1243</v>
      </c>
      <c r="B13" s="5">
        <v>12</v>
      </c>
      <c r="C13" s="17">
        <v>43110</v>
      </c>
      <c r="D13" s="17">
        <v>43112</v>
      </c>
      <c r="E13" s="8" t="s">
        <v>1740</v>
      </c>
      <c r="F13" s="8">
        <v>2</v>
      </c>
    </row>
    <row r="14" spans="1:6" ht="15.75" thickBot="1" x14ac:dyDescent="0.3">
      <c r="A14" s="7" t="s">
        <v>20</v>
      </c>
      <c r="B14" s="5">
        <v>13</v>
      </c>
      <c r="C14" s="17">
        <v>43111</v>
      </c>
      <c r="D14" s="17">
        <v>43118</v>
      </c>
      <c r="E14" s="8" t="s">
        <v>1740</v>
      </c>
      <c r="F14" s="8">
        <v>7</v>
      </c>
    </row>
    <row r="15" spans="1:6" ht="15.75" thickBot="1" x14ac:dyDescent="0.3">
      <c r="A15" s="8" t="s">
        <v>1244</v>
      </c>
      <c r="B15" s="5">
        <v>14</v>
      </c>
      <c r="C15" s="17">
        <v>43111</v>
      </c>
      <c r="D15" s="17">
        <v>43116</v>
      </c>
      <c r="E15" s="8" t="s">
        <v>1741</v>
      </c>
      <c r="F15" s="8">
        <v>35</v>
      </c>
    </row>
    <row r="16" spans="1:6" ht="15.75" thickBot="1" x14ac:dyDescent="0.3">
      <c r="A16" s="7" t="s">
        <v>25</v>
      </c>
      <c r="B16" s="5">
        <v>15</v>
      </c>
      <c r="C16" s="17">
        <v>43112</v>
      </c>
      <c r="D16" s="17">
        <v>43113</v>
      </c>
      <c r="E16" s="8" t="s">
        <v>1740</v>
      </c>
      <c r="F16" s="8">
        <v>1</v>
      </c>
    </row>
    <row r="17" spans="1:6" ht="15.75" thickBot="1" x14ac:dyDescent="0.3">
      <c r="A17" s="8" t="s">
        <v>1245</v>
      </c>
      <c r="B17" s="5">
        <v>16</v>
      </c>
      <c r="C17" s="17">
        <v>43112</v>
      </c>
      <c r="D17" s="17">
        <v>43117</v>
      </c>
      <c r="E17" s="8" t="s">
        <v>1741</v>
      </c>
      <c r="F17" s="8">
        <v>35</v>
      </c>
    </row>
    <row r="18" spans="1:6" ht="15.75" thickBot="1" x14ac:dyDescent="0.3">
      <c r="A18" s="7" t="s">
        <v>30</v>
      </c>
      <c r="B18" s="5">
        <v>17</v>
      </c>
      <c r="C18" s="17">
        <v>43113</v>
      </c>
      <c r="D18" s="17">
        <v>43118</v>
      </c>
      <c r="E18" s="8" t="s">
        <v>1741</v>
      </c>
      <c r="F18" s="8">
        <v>35</v>
      </c>
    </row>
    <row r="19" spans="1:6" ht="15.75" thickBot="1" x14ac:dyDescent="0.3">
      <c r="A19" s="7" t="s">
        <v>659</v>
      </c>
      <c r="B19" s="5">
        <v>18</v>
      </c>
      <c r="C19" s="17">
        <v>43113</v>
      </c>
      <c r="D19" s="17">
        <v>43115</v>
      </c>
      <c r="E19" s="8" t="s">
        <v>1741</v>
      </c>
      <c r="F19" s="8">
        <v>32</v>
      </c>
    </row>
    <row r="20" spans="1:6" ht="15.75" thickBot="1" x14ac:dyDescent="0.3">
      <c r="A20" s="8" t="s">
        <v>1246</v>
      </c>
      <c r="B20" s="5">
        <v>19</v>
      </c>
      <c r="C20" s="17">
        <v>43113</v>
      </c>
      <c r="D20" s="17">
        <v>43115</v>
      </c>
      <c r="E20" s="8" t="s">
        <v>1742</v>
      </c>
      <c r="F20" s="8">
        <v>2</v>
      </c>
    </row>
    <row r="21" spans="1:6" ht="15.75" thickBot="1" x14ac:dyDescent="0.3">
      <c r="A21" s="7" t="s">
        <v>33</v>
      </c>
      <c r="B21" s="5">
        <v>20</v>
      </c>
      <c r="C21" s="17">
        <v>43114</v>
      </c>
      <c r="D21" s="17">
        <v>43117</v>
      </c>
      <c r="E21" s="8" t="s">
        <v>1741</v>
      </c>
      <c r="F21" s="8">
        <v>33</v>
      </c>
    </row>
    <row r="22" spans="1:6" ht="15.75" thickBot="1" x14ac:dyDescent="0.3">
      <c r="A22" s="7" t="s">
        <v>661</v>
      </c>
      <c r="B22" s="5">
        <v>21</v>
      </c>
      <c r="C22" s="17">
        <v>43114</v>
      </c>
      <c r="D22" s="17">
        <v>43117</v>
      </c>
      <c r="E22" s="8" t="s">
        <v>1740</v>
      </c>
      <c r="F22" s="8">
        <v>3</v>
      </c>
    </row>
    <row r="23" spans="1:6" ht="15.75" thickBot="1" x14ac:dyDescent="0.3">
      <c r="A23" s="8" t="s">
        <v>1247</v>
      </c>
      <c r="B23" s="5">
        <v>22</v>
      </c>
      <c r="C23" s="17">
        <v>43114</v>
      </c>
      <c r="D23" s="17">
        <v>43116</v>
      </c>
      <c r="E23" s="8" t="s">
        <v>1741</v>
      </c>
      <c r="F23" s="8">
        <v>32</v>
      </c>
    </row>
    <row r="24" spans="1:6" ht="15.75" thickBot="1" x14ac:dyDescent="0.3">
      <c r="A24" s="7" t="s">
        <v>37</v>
      </c>
      <c r="B24" s="5">
        <v>23</v>
      </c>
      <c r="C24" s="17">
        <v>43115</v>
      </c>
      <c r="D24" s="17">
        <v>43116</v>
      </c>
      <c r="E24" s="8" t="s">
        <v>1741</v>
      </c>
      <c r="F24" s="8">
        <v>31</v>
      </c>
    </row>
    <row r="25" spans="1:6" ht="15.75" thickBot="1" x14ac:dyDescent="0.3">
      <c r="A25" s="7" t="s">
        <v>663</v>
      </c>
      <c r="B25" s="5">
        <v>24</v>
      </c>
      <c r="C25" s="17">
        <v>43115</v>
      </c>
      <c r="D25" s="17">
        <v>43119</v>
      </c>
      <c r="E25" s="8" t="s">
        <v>1740</v>
      </c>
      <c r="F25" s="8">
        <v>4</v>
      </c>
    </row>
    <row r="26" spans="1:6" ht="15.75" thickBot="1" x14ac:dyDescent="0.3">
      <c r="A26" s="8" t="s">
        <v>1248</v>
      </c>
      <c r="B26" s="5">
        <v>25</v>
      </c>
      <c r="C26" s="17">
        <v>43115</v>
      </c>
      <c r="D26" s="17">
        <v>43117</v>
      </c>
      <c r="E26" s="8" t="s">
        <v>1741</v>
      </c>
      <c r="F26" s="8">
        <v>32</v>
      </c>
    </row>
    <row r="27" spans="1:6" ht="15.75" thickBot="1" x14ac:dyDescent="0.3">
      <c r="A27" s="7" t="s">
        <v>39</v>
      </c>
      <c r="B27" s="5">
        <v>26</v>
      </c>
      <c r="C27" s="17">
        <v>43116</v>
      </c>
      <c r="D27" s="17">
        <v>43119</v>
      </c>
      <c r="E27" s="8" t="s">
        <v>1741</v>
      </c>
      <c r="F27" s="8">
        <v>33</v>
      </c>
    </row>
    <row r="28" spans="1:6" ht="15.75" thickBot="1" x14ac:dyDescent="0.3">
      <c r="A28" s="7" t="s">
        <v>665</v>
      </c>
      <c r="B28" s="5">
        <v>27</v>
      </c>
      <c r="C28" s="17">
        <v>43116</v>
      </c>
      <c r="D28" s="17">
        <v>43119</v>
      </c>
      <c r="E28" s="8" t="s">
        <v>1742</v>
      </c>
      <c r="F28" s="8">
        <v>3</v>
      </c>
    </row>
    <row r="29" spans="1:6" ht="15.75" thickBot="1" x14ac:dyDescent="0.3">
      <c r="A29" s="8" t="s">
        <v>1249</v>
      </c>
      <c r="B29" s="5">
        <v>28</v>
      </c>
      <c r="C29" s="17">
        <v>43116</v>
      </c>
      <c r="D29" s="17">
        <v>43122</v>
      </c>
      <c r="E29" s="8" t="s">
        <v>1741</v>
      </c>
      <c r="F29" s="8">
        <v>36</v>
      </c>
    </row>
    <row r="30" spans="1:6" ht="15.75" thickBot="1" x14ac:dyDescent="0.3">
      <c r="A30" s="7" t="s">
        <v>42</v>
      </c>
      <c r="B30" s="5">
        <v>29</v>
      </c>
      <c r="C30" s="17">
        <v>43117</v>
      </c>
      <c r="D30" s="17">
        <v>43119</v>
      </c>
      <c r="E30" s="8" t="s">
        <v>1740</v>
      </c>
      <c r="F30" s="8">
        <v>2</v>
      </c>
    </row>
    <row r="31" spans="1:6" ht="15.75" thickBot="1" x14ac:dyDescent="0.3">
      <c r="A31" s="7" t="s">
        <v>667</v>
      </c>
      <c r="B31" s="5">
        <v>30</v>
      </c>
      <c r="C31" s="17">
        <v>43117</v>
      </c>
      <c r="D31" s="17">
        <v>43119</v>
      </c>
      <c r="E31" s="8" t="s">
        <v>1742</v>
      </c>
      <c r="F31" s="8">
        <v>2</v>
      </c>
    </row>
    <row r="32" spans="1:6" ht="15.75" thickBot="1" x14ac:dyDescent="0.3">
      <c r="A32" s="8" t="s">
        <v>1250</v>
      </c>
      <c r="B32" s="5">
        <v>31</v>
      </c>
      <c r="C32" s="17">
        <v>43117</v>
      </c>
      <c r="D32" s="17">
        <v>43124</v>
      </c>
      <c r="E32" s="8" t="s">
        <v>1741</v>
      </c>
      <c r="F32" s="8">
        <v>37</v>
      </c>
    </row>
    <row r="33" spans="1:6" ht="15.75" thickBot="1" x14ac:dyDescent="0.3">
      <c r="A33" s="7" t="s">
        <v>44</v>
      </c>
      <c r="B33" s="5">
        <v>32</v>
      </c>
      <c r="C33" s="17">
        <v>43118</v>
      </c>
      <c r="D33" s="17">
        <v>43122</v>
      </c>
      <c r="E33" s="8" t="s">
        <v>1740</v>
      </c>
      <c r="F33" s="8">
        <v>4</v>
      </c>
    </row>
    <row r="34" spans="1:6" ht="15.75" thickBot="1" x14ac:dyDescent="0.3">
      <c r="A34" s="7" t="s">
        <v>669</v>
      </c>
      <c r="B34" s="5">
        <v>33</v>
      </c>
      <c r="C34" s="17">
        <v>43118</v>
      </c>
      <c r="D34" s="17">
        <v>43121</v>
      </c>
      <c r="E34" s="8" t="s">
        <v>1742</v>
      </c>
      <c r="F34" s="8">
        <v>3</v>
      </c>
    </row>
    <row r="35" spans="1:6" ht="15.75" thickBot="1" x14ac:dyDescent="0.3">
      <c r="A35" s="8" t="s">
        <v>1251</v>
      </c>
      <c r="B35" s="5">
        <v>34</v>
      </c>
      <c r="C35" s="17">
        <v>43118</v>
      </c>
      <c r="D35" s="17">
        <v>43124</v>
      </c>
      <c r="E35" s="8" t="s">
        <v>1741</v>
      </c>
      <c r="F35" s="8">
        <v>36</v>
      </c>
    </row>
    <row r="36" spans="1:6" ht="15.75" thickBot="1" x14ac:dyDescent="0.3">
      <c r="A36" s="7" t="s">
        <v>47</v>
      </c>
      <c r="B36" s="5">
        <v>35</v>
      </c>
      <c r="C36" s="17">
        <v>43119</v>
      </c>
      <c r="D36" s="17">
        <v>43123</v>
      </c>
      <c r="E36" s="8" t="s">
        <v>1741</v>
      </c>
      <c r="F36" s="8">
        <v>34</v>
      </c>
    </row>
    <row r="37" spans="1:6" ht="15.75" thickBot="1" x14ac:dyDescent="0.3">
      <c r="A37" s="7" t="s">
        <v>671</v>
      </c>
      <c r="B37" s="5">
        <v>36</v>
      </c>
      <c r="C37" s="17">
        <v>43119</v>
      </c>
      <c r="D37" s="17">
        <v>43122</v>
      </c>
      <c r="E37" s="8" t="s">
        <v>1740</v>
      </c>
      <c r="F37" s="8">
        <v>3</v>
      </c>
    </row>
    <row r="38" spans="1:6" ht="15.75" thickBot="1" x14ac:dyDescent="0.3">
      <c r="A38" s="8" t="s">
        <v>1252</v>
      </c>
      <c r="B38" s="5">
        <v>37</v>
      </c>
      <c r="C38" s="17">
        <v>43119</v>
      </c>
      <c r="D38" s="17">
        <v>43122</v>
      </c>
      <c r="E38" s="8" t="s">
        <v>1740</v>
      </c>
      <c r="F38" s="8">
        <v>3</v>
      </c>
    </row>
    <row r="39" spans="1:6" ht="15.75" thickBot="1" x14ac:dyDescent="0.3">
      <c r="A39" s="7" t="s">
        <v>49</v>
      </c>
      <c r="B39" s="5">
        <v>38</v>
      </c>
      <c r="C39" s="17">
        <v>43120</v>
      </c>
      <c r="D39" s="17">
        <v>43127</v>
      </c>
      <c r="E39" s="8" t="s">
        <v>1740</v>
      </c>
      <c r="F39" s="8">
        <v>7</v>
      </c>
    </row>
    <row r="40" spans="1:6" ht="15.75" thickBot="1" x14ac:dyDescent="0.3">
      <c r="A40" s="7" t="s">
        <v>673</v>
      </c>
      <c r="B40" s="5">
        <v>39</v>
      </c>
      <c r="C40" s="17">
        <v>43120</v>
      </c>
      <c r="D40" s="17">
        <v>43123</v>
      </c>
      <c r="E40" s="8" t="s">
        <v>1742</v>
      </c>
      <c r="F40" s="8">
        <v>3</v>
      </c>
    </row>
    <row r="41" spans="1:6" ht="15.75" thickBot="1" x14ac:dyDescent="0.3">
      <c r="A41" s="8" t="s">
        <v>1253</v>
      </c>
      <c r="B41" s="5">
        <v>40</v>
      </c>
      <c r="C41" s="17">
        <v>43120</v>
      </c>
      <c r="D41" s="17">
        <v>43127</v>
      </c>
      <c r="E41" s="8" t="s">
        <v>1742</v>
      </c>
      <c r="F41" s="8">
        <v>7</v>
      </c>
    </row>
    <row r="42" spans="1:6" ht="15.75" thickBot="1" x14ac:dyDescent="0.3">
      <c r="A42" s="8" t="s">
        <v>1599</v>
      </c>
      <c r="B42" s="5">
        <v>41</v>
      </c>
      <c r="C42" s="17">
        <v>43120</v>
      </c>
      <c r="D42" s="17">
        <v>43124</v>
      </c>
      <c r="E42" s="8" t="s">
        <v>1740</v>
      </c>
      <c r="F42" s="8">
        <v>4</v>
      </c>
    </row>
    <row r="43" spans="1:6" ht="15.75" thickBot="1" x14ac:dyDescent="0.3">
      <c r="A43" s="7" t="s">
        <v>51</v>
      </c>
      <c r="B43" s="5">
        <v>42</v>
      </c>
      <c r="C43" s="17">
        <v>43121</v>
      </c>
      <c r="D43" s="17">
        <v>43124</v>
      </c>
      <c r="E43" s="8" t="s">
        <v>1741</v>
      </c>
      <c r="F43" s="8">
        <v>33</v>
      </c>
    </row>
    <row r="44" spans="1:6" ht="15.75" thickBot="1" x14ac:dyDescent="0.3">
      <c r="A44" s="7" t="s">
        <v>675</v>
      </c>
      <c r="B44" s="5">
        <v>43</v>
      </c>
      <c r="C44" s="17">
        <v>43121</v>
      </c>
      <c r="D44" s="17">
        <v>43125</v>
      </c>
      <c r="E44" s="8" t="s">
        <v>1742</v>
      </c>
      <c r="F44" s="8">
        <v>4</v>
      </c>
    </row>
    <row r="45" spans="1:6" ht="15.75" thickBot="1" x14ac:dyDescent="0.3">
      <c r="A45" s="8" t="s">
        <v>1254</v>
      </c>
      <c r="B45" s="5">
        <v>44</v>
      </c>
      <c r="C45" s="17">
        <v>43121</v>
      </c>
      <c r="D45" s="17">
        <v>43126</v>
      </c>
      <c r="E45" s="8" t="s">
        <v>1741</v>
      </c>
      <c r="F45" s="8">
        <v>35</v>
      </c>
    </row>
    <row r="46" spans="1:6" ht="15.75" thickBot="1" x14ac:dyDescent="0.3">
      <c r="A46" s="8" t="s">
        <v>1600</v>
      </c>
      <c r="B46" s="5">
        <v>45</v>
      </c>
      <c r="C46" s="17">
        <v>43121</v>
      </c>
      <c r="D46" s="17">
        <v>43127</v>
      </c>
      <c r="E46" s="8" t="s">
        <v>1740</v>
      </c>
      <c r="F46" s="8">
        <v>6</v>
      </c>
    </row>
    <row r="47" spans="1:6" ht="15.75" thickBot="1" x14ac:dyDescent="0.3">
      <c r="A47" s="7" t="s">
        <v>54</v>
      </c>
      <c r="B47" s="5">
        <v>46</v>
      </c>
      <c r="C47" s="17">
        <v>43122</v>
      </c>
      <c r="D47" s="17">
        <v>43127</v>
      </c>
      <c r="E47" s="8" t="s">
        <v>1740</v>
      </c>
      <c r="F47" s="8">
        <v>5</v>
      </c>
    </row>
    <row r="48" spans="1:6" ht="15.75" thickBot="1" x14ac:dyDescent="0.3">
      <c r="A48" s="7" t="s">
        <v>677</v>
      </c>
      <c r="B48" s="5">
        <v>47</v>
      </c>
      <c r="C48" s="17">
        <v>43122</v>
      </c>
      <c r="D48" s="17">
        <v>43124</v>
      </c>
      <c r="E48" s="8" t="s">
        <v>1741</v>
      </c>
      <c r="F48" s="8">
        <v>32</v>
      </c>
    </row>
    <row r="49" spans="1:6" ht="15.75" thickBot="1" x14ac:dyDescent="0.3">
      <c r="A49" s="8" t="s">
        <v>1255</v>
      </c>
      <c r="B49" s="5">
        <v>48</v>
      </c>
      <c r="C49" s="17">
        <v>43122</v>
      </c>
      <c r="D49" s="17">
        <v>43124</v>
      </c>
      <c r="E49" s="8" t="s">
        <v>1742</v>
      </c>
      <c r="F49" s="8">
        <v>2</v>
      </c>
    </row>
    <row r="50" spans="1:6" ht="15.75" thickBot="1" x14ac:dyDescent="0.3">
      <c r="A50" s="8" t="s">
        <v>1601</v>
      </c>
      <c r="B50" s="5">
        <v>49</v>
      </c>
      <c r="C50" s="17">
        <v>43122</v>
      </c>
      <c r="D50" s="17">
        <v>43125</v>
      </c>
      <c r="E50" s="8" t="s">
        <v>1742</v>
      </c>
      <c r="F50" s="8">
        <v>3</v>
      </c>
    </row>
    <row r="51" spans="1:6" ht="15.75" thickBot="1" x14ac:dyDescent="0.3">
      <c r="A51" s="7" t="s">
        <v>58</v>
      </c>
      <c r="B51" s="5">
        <v>50</v>
      </c>
      <c r="C51" s="17">
        <v>43123</v>
      </c>
      <c r="D51" s="17">
        <v>43125</v>
      </c>
      <c r="E51" s="8" t="s">
        <v>1742</v>
      </c>
      <c r="F51" s="8">
        <v>2</v>
      </c>
    </row>
    <row r="52" spans="1:6" ht="15.75" thickBot="1" x14ac:dyDescent="0.3">
      <c r="A52" s="7" t="s">
        <v>678</v>
      </c>
      <c r="B52" s="5">
        <v>51</v>
      </c>
      <c r="C52" s="17">
        <v>43123</v>
      </c>
      <c r="D52" s="17">
        <v>43127</v>
      </c>
      <c r="E52" s="8" t="s">
        <v>1741</v>
      </c>
      <c r="F52" s="8">
        <v>34</v>
      </c>
    </row>
    <row r="53" spans="1:6" ht="15.75" thickBot="1" x14ac:dyDescent="0.3">
      <c r="A53" s="8" t="s">
        <v>1256</v>
      </c>
      <c r="B53" s="5">
        <v>52</v>
      </c>
      <c r="C53" s="17">
        <v>43123</v>
      </c>
      <c r="D53" s="17">
        <v>43130</v>
      </c>
      <c r="E53" s="8" t="s">
        <v>1740</v>
      </c>
      <c r="F53" s="8">
        <v>7</v>
      </c>
    </row>
    <row r="54" spans="1:6" ht="15.75" thickBot="1" x14ac:dyDescent="0.3">
      <c r="A54" s="8" t="s">
        <v>1602</v>
      </c>
      <c r="B54" s="5">
        <v>53</v>
      </c>
      <c r="C54" s="17">
        <v>43123</v>
      </c>
      <c r="D54" s="17">
        <v>43129</v>
      </c>
      <c r="E54" s="8" t="s">
        <v>1741</v>
      </c>
      <c r="F54" s="8">
        <v>36</v>
      </c>
    </row>
    <row r="55" spans="1:6" ht="15.75" thickBot="1" x14ac:dyDescent="0.3">
      <c r="A55" s="7" t="s">
        <v>61</v>
      </c>
      <c r="B55" s="5">
        <v>54</v>
      </c>
      <c r="C55" s="17">
        <v>43124</v>
      </c>
      <c r="D55" s="17">
        <v>43126</v>
      </c>
      <c r="E55" s="8" t="s">
        <v>1741</v>
      </c>
      <c r="F55" s="8">
        <v>32</v>
      </c>
    </row>
    <row r="56" spans="1:6" ht="15.75" thickBot="1" x14ac:dyDescent="0.3">
      <c r="A56" s="7" t="s">
        <v>680</v>
      </c>
      <c r="B56" s="5">
        <v>55</v>
      </c>
      <c r="C56" s="17">
        <v>43124</v>
      </c>
      <c r="D56" s="17">
        <v>43129</v>
      </c>
      <c r="E56" s="8" t="s">
        <v>1740</v>
      </c>
      <c r="F56" s="8">
        <v>5</v>
      </c>
    </row>
    <row r="57" spans="1:6" ht="15.75" thickBot="1" x14ac:dyDescent="0.3">
      <c r="A57" s="8" t="s">
        <v>1257</v>
      </c>
      <c r="B57" s="5">
        <v>56</v>
      </c>
      <c r="C57" s="17">
        <v>43124</v>
      </c>
      <c r="D57" s="17">
        <v>43126</v>
      </c>
      <c r="E57" s="8" t="s">
        <v>1740</v>
      </c>
      <c r="F57" s="8">
        <v>2</v>
      </c>
    </row>
    <row r="58" spans="1:6" ht="15.75" thickBot="1" x14ac:dyDescent="0.3">
      <c r="A58" s="8" t="s">
        <v>1603</v>
      </c>
      <c r="B58" s="5">
        <v>57</v>
      </c>
      <c r="C58" s="17">
        <v>43124</v>
      </c>
      <c r="D58" s="17">
        <v>43128</v>
      </c>
      <c r="E58" s="8" t="s">
        <v>1741</v>
      </c>
      <c r="F58" s="8">
        <v>34</v>
      </c>
    </row>
    <row r="59" spans="1:6" ht="15.75" thickBot="1" x14ac:dyDescent="0.3">
      <c r="A59" s="7" t="s">
        <v>65</v>
      </c>
      <c r="B59" s="5">
        <v>58</v>
      </c>
      <c r="C59" s="17">
        <v>43125</v>
      </c>
      <c r="D59" s="17">
        <v>43129</v>
      </c>
      <c r="E59" s="8" t="s">
        <v>1741</v>
      </c>
      <c r="F59" s="8">
        <v>34</v>
      </c>
    </row>
    <row r="60" spans="1:6" ht="15.75" thickBot="1" x14ac:dyDescent="0.3">
      <c r="A60" s="7" t="s">
        <v>682</v>
      </c>
      <c r="B60" s="5">
        <v>59</v>
      </c>
      <c r="C60" s="17">
        <v>43125</v>
      </c>
      <c r="D60" s="17">
        <v>43130</v>
      </c>
      <c r="E60" s="8" t="s">
        <v>1741</v>
      </c>
      <c r="F60" s="8">
        <v>35</v>
      </c>
    </row>
    <row r="61" spans="1:6" ht="15.75" thickBot="1" x14ac:dyDescent="0.3">
      <c r="A61" s="8" t="s">
        <v>1258</v>
      </c>
      <c r="B61" s="5">
        <v>60</v>
      </c>
      <c r="C61" s="17">
        <v>43125</v>
      </c>
      <c r="D61" s="17">
        <v>43128</v>
      </c>
      <c r="E61" s="8" t="s">
        <v>1742</v>
      </c>
      <c r="F61" s="8">
        <v>3</v>
      </c>
    </row>
    <row r="62" spans="1:6" ht="15.75" thickBot="1" x14ac:dyDescent="0.3">
      <c r="A62" s="8" t="s">
        <v>1604</v>
      </c>
      <c r="B62" s="5">
        <v>61</v>
      </c>
      <c r="C62" s="17">
        <v>43125</v>
      </c>
      <c r="D62" s="17">
        <v>43127</v>
      </c>
      <c r="E62" s="8" t="s">
        <v>1740</v>
      </c>
      <c r="F62" s="8">
        <v>2</v>
      </c>
    </row>
    <row r="63" spans="1:6" ht="15.75" thickBot="1" x14ac:dyDescent="0.3">
      <c r="A63" s="7" t="s">
        <v>68</v>
      </c>
      <c r="B63" s="5">
        <v>62</v>
      </c>
      <c r="C63" s="17">
        <v>43126</v>
      </c>
      <c r="D63" s="17">
        <v>43131</v>
      </c>
      <c r="E63" s="8" t="s">
        <v>1740</v>
      </c>
      <c r="F63" s="8">
        <v>5</v>
      </c>
    </row>
    <row r="64" spans="1:6" ht="15.75" thickBot="1" x14ac:dyDescent="0.3">
      <c r="A64" s="7" t="s">
        <v>684</v>
      </c>
      <c r="B64" s="5">
        <v>63</v>
      </c>
      <c r="C64" s="17">
        <v>43126</v>
      </c>
      <c r="D64" s="17">
        <v>43129</v>
      </c>
      <c r="E64" s="8" t="s">
        <v>1740</v>
      </c>
      <c r="F64" s="8">
        <v>3</v>
      </c>
    </row>
    <row r="65" spans="1:6" ht="15.75" thickBot="1" x14ac:dyDescent="0.3">
      <c r="A65" s="8" t="s">
        <v>1259</v>
      </c>
      <c r="B65" s="5">
        <v>64</v>
      </c>
      <c r="C65" s="17">
        <v>43126</v>
      </c>
      <c r="D65" s="17">
        <v>43131</v>
      </c>
      <c r="E65" s="8" t="s">
        <v>1742</v>
      </c>
      <c r="F65" s="8">
        <v>5</v>
      </c>
    </row>
    <row r="66" spans="1:6" ht="15.75" thickBot="1" x14ac:dyDescent="0.3">
      <c r="A66" s="8" t="s">
        <v>1605</v>
      </c>
      <c r="B66" s="5">
        <v>65</v>
      </c>
      <c r="C66" s="17">
        <v>43126</v>
      </c>
      <c r="D66" s="17">
        <v>43131</v>
      </c>
      <c r="E66" s="8" t="s">
        <v>1741</v>
      </c>
      <c r="F66" s="8">
        <v>35</v>
      </c>
    </row>
    <row r="67" spans="1:6" ht="15.75" thickBot="1" x14ac:dyDescent="0.3">
      <c r="A67" s="7" t="s">
        <v>70</v>
      </c>
      <c r="B67" s="5">
        <v>66</v>
      </c>
      <c r="C67" s="17">
        <v>43127</v>
      </c>
      <c r="D67" s="17">
        <v>43131</v>
      </c>
      <c r="E67" s="8" t="s">
        <v>1741</v>
      </c>
      <c r="F67" s="8">
        <v>34</v>
      </c>
    </row>
    <row r="68" spans="1:6" ht="15.75" thickBot="1" x14ac:dyDescent="0.3">
      <c r="A68" s="7" t="s">
        <v>686</v>
      </c>
      <c r="B68" s="5">
        <v>67</v>
      </c>
      <c r="C68" s="17">
        <v>43127</v>
      </c>
      <c r="D68" s="17">
        <v>43128</v>
      </c>
      <c r="E68" s="8" t="s">
        <v>1742</v>
      </c>
      <c r="F68" s="8">
        <v>1</v>
      </c>
    </row>
    <row r="69" spans="1:6" ht="15.75" thickBot="1" x14ac:dyDescent="0.3">
      <c r="A69" s="8" t="s">
        <v>1260</v>
      </c>
      <c r="B69" s="5">
        <v>68</v>
      </c>
      <c r="C69" s="17">
        <v>43127</v>
      </c>
      <c r="D69" s="17">
        <v>43130</v>
      </c>
      <c r="E69" s="8" t="s">
        <v>1742</v>
      </c>
      <c r="F69" s="8">
        <v>3</v>
      </c>
    </row>
    <row r="70" spans="1:6" ht="15.75" thickBot="1" x14ac:dyDescent="0.3">
      <c r="A70" s="8" t="s">
        <v>1606</v>
      </c>
      <c r="B70" s="5">
        <v>69</v>
      </c>
      <c r="C70" s="17">
        <v>43127</v>
      </c>
      <c r="D70" s="17">
        <v>43133</v>
      </c>
      <c r="E70" s="8" t="s">
        <v>1740</v>
      </c>
      <c r="F70" s="8">
        <v>6</v>
      </c>
    </row>
    <row r="71" spans="1:6" ht="15.75" thickBot="1" x14ac:dyDescent="0.3">
      <c r="A71" s="7" t="s">
        <v>72</v>
      </c>
      <c r="B71" s="5">
        <v>70</v>
      </c>
      <c r="C71" s="17">
        <v>43128</v>
      </c>
      <c r="D71" s="17">
        <v>43135</v>
      </c>
      <c r="E71" s="8" t="s">
        <v>1742</v>
      </c>
      <c r="F71" s="8">
        <v>7</v>
      </c>
    </row>
    <row r="72" spans="1:6" ht="15.75" thickBot="1" x14ac:dyDescent="0.3">
      <c r="A72" s="7" t="s">
        <v>688</v>
      </c>
      <c r="B72" s="5">
        <v>71</v>
      </c>
      <c r="C72" s="17">
        <v>43128</v>
      </c>
      <c r="D72" s="17">
        <v>43131</v>
      </c>
      <c r="E72" s="8" t="s">
        <v>1741</v>
      </c>
      <c r="F72" s="8">
        <v>33</v>
      </c>
    </row>
    <row r="73" spans="1:6" ht="15.75" thickBot="1" x14ac:dyDescent="0.3">
      <c r="A73" s="8" t="s">
        <v>1261</v>
      </c>
      <c r="B73" s="5">
        <v>72</v>
      </c>
      <c r="C73" s="17">
        <v>43128</v>
      </c>
      <c r="D73" s="17">
        <v>43135</v>
      </c>
      <c r="E73" s="8" t="s">
        <v>1740</v>
      </c>
      <c r="F73" s="8">
        <v>7</v>
      </c>
    </row>
    <row r="74" spans="1:6" ht="15.75" thickBot="1" x14ac:dyDescent="0.3">
      <c r="A74" s="8" t="s">
        <v>1607</v>
      </c>
      <c r="B74" s="5">
        <v>73</v>
      </c>
      <c r="C74" s="17">
        <v>43128</v>
      </c>
      <c r="D74" s="17">
        <v>43132</v>
      </c>
      <c r="E74" s="8" t="s">
        <v>1740</v>
      </c>
      <c r="F74" s="8">
        <v>4</v>
      </c>
    </row>
    <row r="75" spans="1:6" ht="15.75" thickBot="1" x14ac:dyDescent="0.3">
      <c r="A75" s="7" t="s">
        <v>74</v>
      </c>
      <c r="B75" s="5">
        <v>74</v>
      </c>
      <c r="C75" s="17">
        <v>43129</v>
      </c>
      <c r="D75" s="17">
        <v>43135</v>
      </c>
      <c r="E75" s="8" t="s">
        <v>1742</v>
      </c>
      <c r="F75" s="8">
        <v>6</v>
      </c>
    </row>
    <row r="76" spans="1:6" ht="15.75" thickBot="1" x14ac:dyDescent="0.3">
      <c r="A76" s="7" t="s">
        <v>690</v>
      </c>
      <c r="B76" s="5">
        <v>75</v>
      </c>
      <c r="C76" s="17">
        <v>43129</v>
      </c>
      <c r="D76" s="17">
        <v>43135</v>
      </c>
      <c r="E76" s="8" t="s">
        <v>1742</v>
      </c>
      <c r="F76" s="8">
        <v>6</v>
      </c>
    </row>
    <row r="77" spans="1:6" ht="15.75" thickBot="1" x14ac:dyDescent="0.3">
      <c r="A77" s="8" t="s">
        <v>1262</v>
      </c>
      <c r="B77" s="5">
        <v>76</v>
      </c>
      <c r="C77" s="17">
        <v>43129</v>
      </c>
      <c r="D77" s="17">
        <v>43131</v>
      </c>
      <c r="E77" s="8" t="s">
        <v>1740</v>
      </c>
      <c r="F77" s="8">
        <v>2</v>
      </c>
    </row>
    <row r="78" spans="1:6" ht="15.75" thickBot="1" x14ac:dyDescent="0.3">
      <c r="A78" s="8" t="s">
        <v>1608</v>
      </c>
      <c r="B78" s="5">
        <v>77</v>
      </c>
      <c r="C78" s="17">
        <v>43129</v>
      </c>
      <c r="D78" s="17">
        <v>43131</v>
      </c>
      <c r="E78" s="8" t="s">
        <v>1741</v>
      </c>
      <c r="F78" s="8">
        <v>32</v>
      </c>
    </row>
    <row r="79" spans="1:6" ht="15.75" thickBot="1" x14ac:dyDescent="0.3">
      <c r="A79" s="7" t="s">
        <v>76</v>
      </c>
      <c r="B79" s="5">
        <v>78</v>
      </c>
      <c r="C79" s="17">
        <v>43130</v>
      </c>
      <c r="D79" s="17">
        <v>43134</v>
      </c>
      <c r="E79" s="8" t="s">
        <v>1742</v>
      </c>
      <c r="F79" s="8">
        <v>4</v>
      </c>
    </row>
    <row r="80" spans="1:6" ht="15.75" thickBot="1" x14ac:dyDescent="0.3">
      <c r="A80" s="7" t="s">
        <v>692</v>
      </c>
      <c r="B80" s="5">
        <v>79</v>
      </c>
      <c r="C80" s="17">
        <v>43130</v>
      </c>
      <c r="D80" s="17">
        <v>43132</v>
      </c>
      <c r="E80" s="8" t="s">
        <v>1740</v>
      </c>
      <c r="F80" s="8">
        <v>2</v>
      </c>
    </row>
    <row r="81" spans="1:6" ht="15.75" thickBot="1" x14ac:dyDescent="0.3">
      <c r="A81" s="8" t="s">
        <v>1263</v>
      </c>
      <c r="B81" s="5">
        <v>80</v>
      </c>
      <c r="C81" s="17">
        <v>43130</v>
      </c>
      <c r="D81" s="17">
        <v>43134</v>
      </c>
      <c r="E81" s="8" t="s">
        <v>1742</v>
      </c>
      <c r="F81" s="8">
        <v>4</v>
      </c>
    </row>
    <row r="82" spans="1:6" ht="15.75" thickBot="1" x14ac:dyDescent="0.3">
      <c r="A82" s="8" t="s">
        <v>1609</v>
      </c>
      <c r="B82" s="5">
        <v>81</v>
      </c>
      <c r="C82" s="17">
        <v>43130</v>
      </c>
      <c r="D82" s="17">
        <v>43136</v>
      </c>
      <c r="E82" s="8" t="s">
        <v>1741</v>
      </c>
      <c r="F82" s="8">
        <v>36</v>
      </c>
    </row>
    <row r="83" spans="1:6" ht="15.75" thickBot="1" x14ac:dyDescent="0.3">
      <c r="A83" s="7" t="s">
        <v>78</v>
      </c>
      <c r="B83" s="5">
        <v>82</v>
      </c>
      <c r="C83" s="17">
        <v>43131</v>
      </c>
      <c r="D83" s="17">
        <v>43133</v>
      </c>
      <c r="E83" s="8" t="s">
        <v>1740</v>
      </c>
      <c r="F83" s="8">
        <v>2</v>
      </c>
    </row>
    <row r="84" spans="1:6" ht="15.75" thickBot="1" x14ac:dyDescent="0.3">
      <c r="A84" s="7" t="s">
        <v>694</v>
      </c>
      <c r="B84" s="5">
        <v>83</v>
      </c>
      <c r="C84" s="17">
        <v>43131</v>
      </c>
      <c r="D84" s="17">
        <v>43138</v>
      </c>
      <c r="E84" s="8" t="s">
        <v>1741</v>
      </c>
      <c r="F84" s="8">
        <v>37</v>
      </c>
    </row>
    <row r="85" spans="1:6" ht="15.75" thickBot="1" x14ac:dyDescent="0.3">
      <c r="A85" s="8" t="s">
        <v>1264</v>
      </c>
      <c r="B85" s="5">
        <v>84</v>
      </c>
      <c r="C85" s="17">
        <v>43131</v>
      </c>
      <c r="D85" s="17">
        <v>43136</v>
      </c>
      <c r="E85" s="8" t="s">
        <v>1742</v>
      </c>
      <c r="F85" s="8">
        <v>5</v>
      </c>
    </row>
    <row r="86" spans="1:6" ht="15.75" thickBot="1" x14ac:dyDescent="0.3">
      <c r="A86" s="8" t="s">
        <v>1610</v>
      </c>
      <c r="B86" s="5">
        <v>85</v>
      </c>
      <c r="C86" s="17">
        <v>43131</v>
      </c>
      <c r="D86" s="17">
        <v>43135</v>
      </c>
      <c r="E86" s="8" t="s">
        <v>1740</v>
      </c>
      <c r="F86" s="8">
        <v>4</v>
      </c>
    </row>
    <row r="87" spans="1:6" ht="15.75" thickBot="1" x14ac:dyDescent="0.3">
      <c r="A87" s="7" t="s">
        <v>82</v>
      </c>
      <c r="B87" s="5">
        <v>86</v>
      </c>
      <c r="C87" s="17">
        <v>43132</v>
      </c>
      <c r="D87" s="17">
        <v>43136</v>
      </c>
      <c r="E87" s="8" t="s">
        <v>1741</v>
      </c>
      <c r="F87" s="8">
        <v>34</v>
      </c>
    </row>
    <row r="88" spans="1:6" ht="15.75" thickBot="1" x14ac:dyDescent="0.3">
      <c r="A88" s="7" t="s">
        <v>696</v>
      </c>
      <c r="B88" s="5">
        <v>87</v>
      </c>
      <c r="C88" s="17">
        <v>43132</v>
      </c>
      <c r="D88" s="17">
        <v>43136</v>
      </c>
      <c r="E88" s="8" t="s">
        <v>1742</v>
      </c>
      <c r="F88" s="8">
        <v>4</v>
      </c>
    </row>
    <row r="89" spans="1:6" ht="15.75" thickBot="1" x14ac:dyDescent="0.3">
      <c r="A89" s="8" t="s">
        <v>1265</v>
      </c>
      <c r="B89" s="5">
        <v>88</v>
      </c>
      <c r="C89" s="17">
        <v>43132</v>
      </c>
      <c r="D89" s="17">
        <v>43136</v>
      </c>
      <c r="E89" s="8" t="s">
        <v>1740</v>
      </c>
      <c r="F89" s="8">
        <v>4</v>
      </c>
    </row>
    <row r="90" spans="1:6" ht="15.75" thickBot="1" x14ac:dyDescent="0.3">
      <c r="A90" s="8" t="s">
        <v>1611</v>
      </c>
      <c r="B90" s="5">
        <v>89</v>
      </c>
      <c r="C90" s="17">
        <v>43132</v>
      </c>
      <c r="D90" s="17">
        <v>43138</v>
      </c>
      <c r="E90" s="8" t="s">
        <v>1741</v>
      </c>
      <c r="F90" s="8">
        <v>36</v>
      </c>
    </row>
    <row r="91" spans="1:6" ht="15.75" thickBot="1" x14ac:dyDescent="0.3">
      <c r="A91" s="7" t="s">
        <v>84</v>
      </c>
      <c r="B91" s="5">
        <v>90</v>
      </c>
      <c r="C91" s="17">
        <v>43133</v>
      </c>
      <c r="D91" s="17">
        <v>43135</v>
      </c>
      <c r="E91" s="8" t="s">
        <v>1741</v>
      </c>
      <c r="F91" s="8">
        <v>32</v>
      </c>
    </row>
    <row r="92" spans="1:6" ht="15.75" thickBot="1" x14ac:dyDescent="0.3">
      <c r="A92" s="7" t="s">
        <v>698</v>
      </c>
      <c r="B92" s="5">
        <v>91</v>
      </c>
      <c r="C92" s="17">
        <v>43133</v>
      </c>
      <c r="D92" s="17">
        <v>43137</v>
      </c>
      <c r="E92" s="8" t="s">
        <v>1741</v>
      </c>
      <c r="F92" s="8">
        <v>34</v>
      </c>
    </row>
    <row r="93" spans="1:6" ht="15.75" thickBot="1" x14ac:dyDescent="0.3">
      <c r="A93" s="8" t="s">
        <v>1266</v>
      </c>
      <c r="B93" s="5">
        <v>92</v>
      </c>
      <c r="C93" s="17">
        <v>43133</v>
      </c>
      <c r="D93" s="17">
        <v>43138</v>
      </c>
      <c r="E93" s="8" t="s">
        <v>1742</v>
      </c>
      <c r="F93" s="8">
        <v>5</v>
      </c>
    </row>
    <row r="94" spans="1:6" ht="15.75" thickBot="1" x14ac:dyDescent="0.3">
      <c r="A94" s="8" t="s">
        <v>1612</v>
      </c>
      <c r="B94" s="5">
        <v>93</v>
      </c>
      <c r="C94" s="17">
        <v>43133</v>
      </c>
      <c r="D94" s="17">
        <v>43134</v>
      </c>
      <c r="E94" s="8" t="s">
        <v>1740</v>
      </c>
      <c r="F94" s="8">
        <v>1</v>
      </c>
    </row>
    <row r="95" spans="1:6" ht="15.75" thickBot="1" x14ac:dyDescent="0.3">
      <c r="A95" s="7" t="s">
        <v>86</v>
      </c>
      <c r="B95" s="5">
        <v>94</v>
      </c>
      <c r="C95" s="17">
        <v>43134</v>
      </c>
      <c r="D95" s="17">
        <v>43140</v>
      </c>
      <c r="E95" s="8" t="s">
        <v>1742</v>
      </c>
      <c r="F95" s="8">
        <v>6</v>
      </c>
    </row>
    <row r="96" spans="1:6" ht="15.75" thickBot="1" x14ac:dyDescent="0.3">
      <c r="A96" s="7" t="s">
        <v>699</v>
      </c>
      <c r="B96" s="5">
        <v>95</v>
      </c>
      <c r="C96" s="17">
        <v>43134</v>
      </c>
      <c r="D96" s="17">
        <v>43138</v>
      </c>
      <c r="E96" s="8" t="s">
        <v>1740</v>
      </c>
      <c r="F96" s="8">
        <v>4</v>
      </c>
    </row>
    <row r="97" spans="1:6" ht="15.75" thickBot="1" x14ac:dyDescent="0.3">
      <c r="A97" s="8" t="s">
        <v>1267</v>
      </c>
      <c r="B97" s="5">
        <v>96</v>
      </c>
      <c r="C97" s="17">
        <v>43134</v>
      </c>
      <c r="D97" s="17">
        <v>43140</v>
      </c>
      <c r="E97" s="8" t="s">
        <v>1741</v>
      </c>
      <c r="F97" s="8">
        <v>36</v>
      </c>
    </row>
    <row r="98" spans="1:6" ht="15.75" thickBot="1" x14ac:dyDescent="0.3">
      <c r="A98" s="8" t="s">
        <v>1613</v>
      </c>
      <c r="B98" s="5">
        <v>97</v>
      </c>
      <c r="C98" s="17">
        <v>43134</v>
      </c>
      <c r="D98" s="17">
        <v>43141</v>
      </c>
      <c r="E98" s="8" t="s">
        <v>1742</v>
      </c>
      <c r="F98" s="8">
        <v>7</v>
      </c>
    </row>
    <row r="99" spans="1:6" ht="15.75" thickBot="1" x14ac:dyDescent="0.3">
      <c r="A99" s="7" t="s">
        <v>88</v>
      </c>
      <c r="B99" s="5">
        <v>98</v>
      </c>
      <c r="C99" s="17">
        <v>43135</v>
      </c>
      <c r="D99" s="17">
        <v>43142</v>
      </c>
      <c r="E99" s="8" t="s">
        <v>1741</v>
      </c>
      <c r="F99" s="8">
        <v>37</v>
      </c>
    </row>
    <row r="100" spans="1:6" ht="15.75" thickBot="1" x14ac:dyDescent="0.3">
      <c r="A100" s="7" t="s">
        <v>701</v>
      </c>
      <c r="B100" s="5">
        <v>99</v>
      </c>
      <c r="C100" s="17">
        <v>43135</v>
      </c>
      <c r="D100" s="17">
        <v>43139</v>
      </c>
      <c r="E100" s="8" t="s">
        <v>1742</v>
      </c>
      <c r="F100" s="8">
        <v>4</v>
      </c>
    </row>
    <row r="101" spans="1:6" ht="15.75" thickBot="1" x14ac:dyDescent="0.3">
      <c r="A101" s="8" t="s">
        <v>1268</v>
      </c>
      <c r="B101" s="5">
        <v>100</v>
      </c>
      <c r="C101" s="17">
        <v>43135</v>
      </c>
      <c r="D101" s="17">
        <v>43138</v>
      </c>
      <c r="E101" s="8" t="s">
        <v>1742</v>
      </c>
      <c r="F101" s="8">
        <v>3</v>
      </c>
    </row>
    <row r="102" spans="1:6" ht="15.75" thickBot="1" x14ac:dyDescent="0.3">
      <c r="A102" s="8" t="s">
        <v>1614</v>
      </c>
      <c r="B102" s="5">
        <v>101</v>
      </c>
      <c r="C102" s="17">
        <v>43135</v>
      </c>
      <c r="D102" s="17">
        <v>43141</v>
      </c>
      <c r="E102" s="8" t="s">
        <v>1741</v>
      </c>
      <c r="F102" s="8">
        <v>36</v>
      </c>
    </row>
    <row r="103" spans="1:6" ht="15.75" thickBot="1" x14ac:dyDescent="0.3">
      <c r="A103" s="7" t="s">
        <v>90</v>
      </c>
      <c r="B103" s="5">
        <v>102</v>
      </c>
      <c r="C103" s="17">
        <v>43136</v>
      </c>
      <c r="D103" s="17">
        <v>43143</v>
      </c>
      <c r="E103" s="8" t="s">
        <v>1741</v>
      </c>
      <c r="F103" s="8">
        <v>37</v>
      </c>
    </row>
    <row r="104" spans="1:6" ht="15.75" thickBot="1" x14ac:dyDescent="0.3">
      <c r="A104" s="7" t="s">
        <v>703</v>
      </c>
      <c r="B104" s="5">
        <v>103</v>
      </c>
      <c r="C104" s="17">
        <v>43136</v>
      </c>
      <c r="D104" s="17">
        <v>43138</v>
      </c>
      <c r="E104" s="8" t="s">
        <v>1740</v>
      </c>
      <c r="F104" s="8">
        <v>2</v>
      </c>
    </row>
    <row r="105" spans="1:6" ht="15.75" thickBot="1" x14ac:dyDescent="0.3">
      <c r="A105" s="8" t="s">
        <v>1269</v>
      </c>
      <c r="B105" s="5">
        <v>104</v>
      </c>
      <c r="C105" s="17">
        <v>43136</v>
      </c>
      <c r="D105" s="17">
        <v>43141</v>
      </c>
      <c r="E105" s="8" t="s">
        <v>1740</v>
      </c>
      <c r="F105" s="8">
        <v>5</v>
      </c>
    </row>
    <row r="106" spans="1:6" ht="15.75" thickBot="1" x14ac:dyDescent="0.3">
      <c r="A106" s="8" t="s">
        <v>1615</v>
      </c>
      <c r="B106" s="5">
        <v>105</v>
      </c>
      <c r="C106" s="17">
        <v>43136</v>
      </c>
      <c r="D106" s="17">
        <v>43138</v>
      </c>
      <c r="E106" s="8" t="s">
        <v>1742</v>
      </c>
      <c r="F106" s="8">
        <v>2</v>
      </c>
    </row>
    <row r="107" spans="1:6" ht="15.75" thickBot="1" x14ac:dyDescent="0.3">
      <c r="A107" s="7" t="s">
        <v>93</v>
      </c>
      <c r="B107" s="5">
        <v>106</v>
      </c>
      <c r="C107" s="17">
        <v>43137</v>
      </c>
      <c r="D107" s="17">
        <v>43143</v>
      </c>
      <c r="E107" s="8" t="s">
        <v>1741</v>
      </c>
      <c r="F107" s="8">
        <v>36</v>
      </c>
    </row>
    <row r="108" spans="1:6" ht="15.75" thickBot="1" x14ac:dyDescent="0.3">
      <c r="A108" s="7" t="s">
        <v>705</v>
      </c>
      <c r="B108" s="5">
        <v>107</v>
      </c>
      <c r="C108" s="17">
        <v>43137</v>
      </c>
      <c r="D108" s="17">
        <v>43143</v>
      </c>
      <c r="E108" s="8" t="s">
        <v>1742</v>
      </c>
      <c r="F108" s="8">
        <v>6</v>
      </c>
    </row>
    <row r="109" spans="1:6" ht="15.75" thickBot="1" x14ac:dyDescent="0.3">
      <c r="A109" s="8" t="s">
        <v>1270</v>
      </c>
      <c r="B109" s="5">
        <v>108</v>
      </c>
      <c r="C109" s="17">
        <v>43137</v>
      </c>
      <c r="D109" s="17">
        <v>43140</v>
      </c>
      <c r="E109" s="8" t="s">
        <v>1742</v>
      </c>
      <c r="F109" s="8">
        <v>3</v>
      </c>
    </row>
    <row r="110" spans="1:6" ht="15.75" thickBot="1" x14ac:dyDescent="0.3">
      <c r="A110" s="8" t="s">
        <v>1616</v>
      </c>
      <c r="B110" s="5">
        <v>109</v>
      </c>
      <c r="C110" s="17">
        <v>43137</v>
      </c>
      <c r="D110" s="17">
        <v>43139</v>
      </c>
      <c r="E110" s="8" t="s">
        <v>1740</v>
      </c>
      <c r="F110" s="8">
        <v>2</v>
      </c>
    </row>
    <row r="111" spans="1:6" ht="15.75" thickBot="1" x14ac:dyDescent="0.3">
      <c r="A111" s="7" t="s">
        <v>95</v>
      </c>
      <c r="B111" s="5">
        <v>110</v>
      </c>
      <c r="C111" s="17">
        <v>43138</v>
      </c>
      <c r="D111" s="17">
        <v>43143</v>
      </c>
      <c r="E111" s="8" t="s">
        <v>1740</v>
      </c>
      <c r="F111" s="8">
        <v>5</v>
      </c>
    </row>
    <row r="112" spans="1:6" ht="15.75" thickBot="1" x14ac:dyDescent="0.3">
      <c r="A112" s="7" t="s">
        <v>707</v>
      </c>
      <c r="B112" s="5">
        <v>111</v>
      </c>
      <c r="C112" s="17">
        <v>43138</v>
      </c>
      <c r="D112" s="17">
        <v>43143</v>
      </c>
      <c r="E112" s="8" t="s">
        <v>1742</v>
      </c>
      <c r="F112" s="8">
        <v>5</v>
      </c>
    </row>
    <row r="113" spans="1:6" ht="15.75" thickBot="1" x14ac:dyDescent="0.3">
      <c r="A113" s="8" t="s">
        <v>1271</v>
      </c>
      <c r="B113" s="5">
        <v>112</v>
      </c>
      <c r="C113" s="17">
        <v>43138</v>
      </c>
      <c r="D113" s="17">
        <v>43142</v>
      </c>
      <c r="E113" s="8" t="s">
        <v>1740</v>
      </c>
      <c r="F113" s="8">
        <v>4</v>
      </c>
    </row>
    <row r="114" spans="1:6" ht="15.75" thickBot="1" x14ac:dyDescent="0.3">
      <c r="A114" s="8" t="s">
        <v>1617</v>
      </c>
      <c r="B114" s="5">
        <v>113</v>
      </c>
      <c r="C114" s="17">
        <v>43138</v>
      </c>
      <c r="D114" s="17">
        <v>43141</v>
      </c>
      <c r="E114" s="8" t="s">
        <v>1740</v>
      </c>
      <c r="F114" s="8">
        <v>3</v>
      </c>
    </row>
    <row r="115" spans="1:6" ht="15.75" thickBot="1" x14ac:dyDescent="0.3">
      <c r="A115" s="7" t="s">
        <v>100</v>
      </c>
      <c r="B115" s="5">
        <v>114</v>
      </c>
      <c r="C115" s="17">
        <v>43139</v>
      </c>
      <c r="D115" s="17">
        <v>43142</v>
      </c>
      <c r="E115" s="8" t="s">
        <v>1742</v>
      </c>
      <c r="F115" s="8">
        <v>3</v>
      </c>
    </row>
    <row r="116" spans="1:6" ht="15.75" thickBot="1" x14ac:dyDescent="0.3">
      <c r="A116" s="7" t="s">
        <v>709</v>
      </c>
      <c r="B116" s="5">
        <v>115</v>
      </c>
      <c r="C116" s="17">
        <v>43139</v>
      </c>
      <c r="D116" s="17">
        <v>43141</v>
      </c>
      <c r="E116" s="8" t="s">
        <v>1742</v>
      </c>
      <c r="F116" s="8">
        <v>2</v>
      </c>
    </row>
    <row r="117" spans="1:6" ht="15.75" thickBot="1" x14ac:dyDescent="0.3">
      <c r="A117" s="8" t="s">
        <v>1272</v>
      </c>
      <c r="B117" s="5">
        <v>116</v>
      </c>
      <c r="C117" s="17">
        <v>43139</v>
      </c>
      <c r="D117" s="17">
        <v>43143</v>
      </c>
      <c r="E117" s="8" t="s">
        <v>1741</v>
      </c>
      <c r="F117" s="8">
        <v>34</v>
      </c>
    </row>
    <row r="118" spans="1:6" ht="15.75" thickBot="1" x14ac:dyDescent="0.3">
      <c r="A118" s="8" t="s">
        <v>1618</v>
      </c>
      <c r="B118" s="5">
        <v>117</v>
      </c>
      <c r="C118" s="17">
        <v>43139</v>
      </c>
      <c r="D118" s="17">
        <v>43143</v>
      </c>
      <c r="E118" s="8" t="s">
        <v>1740</v>
      </c>
      <c r="F118" s="8">
        <v>4</v>
      </c>
    </row>
    <row r="119" spans="1:6" ht="15.75" thickBot="1" x14ac:dyDescent="0.3">
      <c r="A119" s="7" t="s">
        <v>102</v>
      </c>
      <c r="B119" s="5">
        <v>118</v>
      </c>
      <c r="C119" s="17">
        <v>43140</v>
      </c>
      <c r="D119" s="17">
        <v>43141</v>
      </c>
      <c r="E119" s="8" t="s">
        <v>1741</v>
      </c>
      <c r="F119" s="8">
        <v>31</v>
      </c>
    </row>
    <row r="120" spans="1:6" ht="15.75" thickBot="1" x14ac:dyDescent="0.3">
      <c r="A120" s="7" t="s">
        <v>711</v>
      </c>
      <c r="B120" s="5">
        <v>119</v>
      </c>
      <c r="C120" s="17">
        <v>43140</v>
      </c>
      <c r="D120" s="17">
        <v>43147</v>
      </c>
      <c r="E120" s="8" t="s">
        <v>1742</v>
      </c>
      <c r="F120" s="8">
        <v>7</v>
      </c>
    </row>
    <row r="121" spans="1:6" ht="15.75" thickBot="1" x14ac:dyDescent="0.3">
      <c r="A121" s="8" t="s">
        <v>1273</v>
      </c>
      <c r="B121" s="5">
        <v>120</v>
      </c>
      <c r="C121" s="17">
        <v>43140</v>
      </c>
      <c r="D121" s="17">
        <v>43143</v>
      </c>
      <c r="E121" s="8" t="s">
        <v>1740</v>
      </c>
      <c r="F121" s="8">
        <v>3</v>
      </c>
    </row>
    <row r="122" spans="1:6" ht="15.75" thickBot="1" x14ac:dyDescent="0.3">
      <c r="A122" s="8" t="s">
        <v>1619</v>
      </c>
      <c r="B122" s="5">
        <v>121</v>
      </c>
      <c r="C122" s="17">
        <v>43140</v>
      </c>
      <c r="D122" s="17">
        <v>43146</v>
      </c>
      <c r="E122" s="8" t="s">
        <v>1741</v>
      </c>
      <c r="F122" s="8">
        <v>36</v>
      </c>
    </row>
    <row r="123" spans="1:6" ht="15.75" thickBot="1" x14ac:dyDescent="0.3">
      <c r="A123" s="7" t="s">
        <v>104</v>
      </c>
      <c r="B123" s="5">
        <v>122</v>
      </c>
      <c r="C123" s="17">
        <v>43141</v>
      </c>
      <c r="D123" s="17">
        <v>43144</v>
      </c>
      <c r="E123" s="8" t="s">
        <v>1742</v>
      </c>
      <c r="F123" s="8">
        <v>3</v>
      </c>
    </row>
    <row r="124" spans="1:6" ht="15.75" thickBot="1" x14ac:dyDescent="0.3">
      <c r="A124" s="7" t="s">
        <v>713</v>
      </c>
      <c r="B124" s="5">
        <v>123</v>
      </c>
      <c r="C124" s="17">
        <v>43141</v>
      </c>
      <c r="D124" s="17">
        <v>43143</v>
      </c>
      <c r="E124" s="8" t="s">
        <v>1741</v>
      </c>
      <c r="F124" s="8">
        <v>32</v>
      </c>
    </row>
    <row r="125" spans="1:6" ht="15.75" thickBot="1" x14ac:dyDescent="0.3">
      <c r="A125" s="8" t="s">
        <v>1274</v>
      </c>
      <c r="B125" s="5">
        <v>124</v>
      </c>
      <c r="C125" s="17">
        <v>43141</v>
      </c>
      <c r="D125" s="17">
        <v>43142</v>
      </c>
      <c r="E125" s="8" t="s">
        <v>1742</v>
      </c>
      <c r="F125" s="8">
        <v>1</v>
      </c>
    </row>
    <row r="126" spans="1:6" ht="15.75" thickBot="1" x14ac:dyDescent="0.3">
      <c r="A126" s="8" t="s">
        <v>1620</v>
      </c>
      <c r="B126" s="5">
        <v>125</v>
      </c>
      <c r="C126" s="17">
        <v>43141</v>
      </c>
      <c r="D126" s="17">
        <v>43143</v>
      </c>
      <c r="E126" s="8" t="s">
        <v>1742</v>
      </c>
      <c r="F126" s="8">
        <v>2</v>
      </c>
    </row>
    <row r="127" spans="1:6" ht="15.75" thickBot="1" x14ac:dyDescent="0.3">
      <c r="A127" s="7" t="s">
        <v>107</v>
      </c>
      <c r="B127" s="5">
        <v>126</v>
      </c>
      <c r="C127" s="17">
        <v>43142</v>
      </c>
      <c r="D127" s="17">
        <v>43147</v>
      </c>
      <c r="E127" s="8" t="s">
        <v>1742</v>
      </c>
      <c r="F127" s="8">
        <v>5</v>
      </c>
    </row>
    <row r="128" spans="1:6" ht="15.75" thickBot="1" x14ac:dyDescent="0.3">
      <c r="A128" s="7" t="s">
        <v>715</v>
      </c>
      <c r="B128" s="5">
        <v>127</v>
      </c>
      <c r="C128" s="17">
        <v>43142</v>
      </c>
      <c r="D128" s="17">
        <v>43149</v>
      </c>
      <c r="E128" s="8" t="s">
        <v>1742</v>
      </c>
      <c r="F128" s="8">
        <v>7</v>
      </c>
    </row>
    <row r="129" spans="1:6" ht="15.75" thickBot="1" x14ac:dyDescent="0.3">
      <c r="A129" s="8" t="s">
        <v>1275</v>
      </c>
      <c r="B129" s="5">
        <v>128</v>
      </c>
      <c r="C129" s="17">
        <v>43142</v>
      </c>
      <c r="D129" s="17">
        <v>43145</v>
      </c>
      <c r="E129" s="8" t="s">
        <v>1741</v>
      </c>
      <c r="F129" s="8">
        <v>33</v>
      </c>
    </row>
    <row r="130" spans="1:6" ht="15.75" thickBot="1" x14ac:dyDescent="0.3">
      <c r="A130" s="8" t="s">
        <v>1621</v>
      </c>
      <c r="B130" s="5">
        <v>129</v>
      </c>
      <c r="C130" s="17">
        <v>43142</v>
      </c>
      <c r="D130" s="17">
        <v>43149</v>
      </c>
      <c r="E130" s="8" t="s">
        <v>1741</v>
      </c>
      <c r="F130" s="8">
        <v>37</v>
      </c>
    </row>
    <row r="131" spans="1:6" ht="15.75" thickBot="1" x14ac:dyDescent="0.3">
      <c r="A131" s="7" t="s">
        <v>108</v>
      </c>
      <c r="B131" s="5">
        <v>130</v>
      </c>
      <c r="C131" s="17">
        <v>43143</v>
      </c>
      <c r="D131" s="17">
        <v>43148</v>
      </c>
      <c r="E131" s="8" t="s">
        <v>1742</v>
      </c>
      <c r="F131" s="8">
        <v>5</v>
      </c>
    </row>
    <row r="132" spans="1:6" ht="15.75" thickBot="1" x14ac:dyDescent="0.3">
      <c r="A132" s="7" t="s">
        <v>717</v>
      </c>
      <c r="B132" s="5">
        <v>131</v>
      </c>
      <c r="C132" s="17">
        <v>43143</v>
      </c>
      <c r="D132" s="17">
        <v>43146</v>
      </c>
      <c r="E132" s="8" t="s">
        <v>1741</v>
      </c>
      <c r="F132" s="8">
        <v>33</v>
      </c>
    </row>
    <row r="133" spans="1:6" ht="15.75" thickBot="1" x14ac:dyDescent="0.3">
      <c r="A133" s="8" t="s">
        <v>1276</v>
      </c>
      <c r="B133" s="5">
        <v>132</v>
      </c>
      <c r="C133" s="17">
        <v>43143</v>
      </c>
      <c r="D133" s="17">
        <v>43144</v>
      </c>
      <c r="E133" s="8" t="s">
        <v>1742</v>
      </c>
      <c r="F133" s="8">
        <v>1</v>
      </c>
    </row>
    <row r="134" spans="1:6" ht="15.75" thickBot="1" x14ac:dyDescent="0.3">
      <c r="A134" s="8" t="s">
        <v>1622</v>
      </c>
      <c r="B134" s="5">
        <v>133</v>
      </c>
      <c r="C134" s="17">
        <v>43143</v>
      </c>
      <c r="D134" s="17">
        <v>43146</v>
      </c>
      <c r="E134" s="8" t="s">
        <v>1740</v>
      </c>
      <c r="F134" s="8">
        <v>3</v>
      </c>
    </row>
    <row r="135" spans="1:6" ht="15.75" thickBot="1" x14ac:dyDescent="0.3">
      <c r="A135" s="7" t="s">
        <v>111</v>
      </c>
      <c r="B135" s="5">
        <v>134</v>
      </c>
      <c r="C135" s="17">
        <v>43144</v>
      </c>
      <c r="D135" s="17">
        <v>43147</v>
      </c>
      <c r="E135" s="8" t="s">
        <v>1742</v>
      </c>
      <c r="F135" s="8">
        <v>3</v>
      </c>
    </row>
    <row r="136" spans="1:6" ht="15.75" thickBot="1" x14ac:dyDescent="0.3">
      <c r="A136" s="7" t="s">
        <v>719</v>
      </c>
      <c r="B136" s="5">
        <v>135</v>
      </c>
      <c r="C136" s="17">
        <v>43144</v>
      </c>
      <c r="D136" s="17">
        <v>43150</v>
      </c>
      <c r="E136" s="8" t="s">
        <v>1740</v>
      </c>
      <c r="F136" s="8">
        <v>6</v>
      </c>
    </row>
    <row r="137" spans="1:6" ht="15.75" thickBot="1" x14ac:dyDescent="0.3">
      <c r="A137" s="8" t="s">
        <v>1277</v>
      </c>
      <c r="B137" s="5">
        <v>136</v>
      </c>
      <c r="C137" s="17">
        <v>43144</v>
      </c>
      <c r="D137" s="17">
        <v>43148</v>
      </c>
      <c r="E137" s="8" t="s">
        <v>1740</v>
      </c>
      <c r="F137" s="8">
        <v>4</v>
      </c>
    </row>
    <row r="138" spans="1:6" ht="15.75" thickBot="1" x14ac:dyDescent="0.3">
      <c r="A138" s="8" t="s">
        <v>1623</v>
      </c>
      <c r="B138" s="5">
        <v>137</v>
      </c>
      <c r="C138" s="17">
        <v>43144</v>
      </c>
      <c r="D138" s="17">
        <v>43145</v>
      </c>
      <c r="E138" s="8" t="s">
        <v>1741</v>
      </c>
      <c r="F138" s="8">
        <v>31</v>
      </c>
    </row>
    <row r="139" spans="1:6" ht="15.75" thickBot="1" x14ac:dyDescent="0.3">
      <c r="A139" s="7" t="s">
        <v>113</v>
      </c>
      <c r="B139" s="5">
        <v>138</v>
      </c>
      <c r="C139" s="17">
        <v>43145</v>
      </c>
      <c r="D139" s="17">
        <v>43147</v>
      </c>
      <c r="E139" s="8" t="s">
        <v>1742</v>
      </c>
      <c r="F139" s="8">
        <v>2</v>
      </c>
    </row>
    <row r="140" spans="1:6" ht="15.75" thickBot="1" x14ac:dyDescent="0.3">
      <c r="A140" s="7" t="s">
        <v>721</v>
      </c>
      <c r="B140" s="5">
        <v>139</v>
      </c>
      <c r="C140" s="17">
        <v>43145</v>
      </c>
      <c r="D140" s="17">
        <v>43149</v>
      </c>
      <c r="E140" s="8" t="s">
        <v>1741</v>
      </c>
      <c r="F140" s="8">
        <v>34</v>
      </c>
    </row>
    <row r="141" spans="1:6" ht="15.75" thickBot="1" x14ac:dyDescent="0.3">
      <c r="A141" s="8" t="s">
        <v>1278</v>
      </c>
      <c r="B141" s="5">
        <v>140</v>
      </c>
      <c r="C141" s="17">
        <v>43145</v>
      </c>
      <c r="D141" s="17">
        <v>43149</v>
      </c>
      <c r="E141" s="8" t="s">
        <v>1741</v>
      </c>
      <c r="F141" s="8">
        <v>34</v>
      </c>
    </row>
    <row r="142" spans="1:6" ht="15.75" thickBot="1" x14ac:dyDescent="0.3">
      <c r="A142" s="8" t="s">
        <v>1624</v>
      </c>
      <c r="B142" s="5">
        <v>141</v>
      </c>
      <c r="C142" s="17">
        <v>43145</v>
      </c>
      <c r="D142" s="17">
        <v>43146</v>
      </c>
      <c r="E142" s="8" t="s">
        <v>1741</v>
      </c>
      <c r="F142" s="8">
        <v>31</v>
      </c>
    </row>
    <row r="143" spans="1:6" ht="15.75" thickBot="1" x14ac:dyDescent="0.3">
      <c r="A143" s="7" t="s">
        <v>115</v>
      </c>
      <c r="B143" s="5">
        <v>142</v>
      </c>
      <c r="C143" s="17">
        <v>43146</v>
      </c>
      <c r="D143" s="17">
        <v>43150</v>
      </c>
      <c r="E143" s="8" t="s">
        <v>1742</v>
      </c>
      <c r="F143" s="8">
        <v>4</v>
      </c>
    </row>
    <row r="144" spans="1:6" ht="15.75" thickBot="1" x14ac:dyDescent="0.3">
      <c r="A144" s="7" t="s">
        <v>723</v>
      </c>
      <c r="B144" s="5">
        <v>143</v>
      </c>
      <c r="C144" s="17">
        <v>43146</v>
      </c>
      <c r="D144" s="17">
        <v>43151</v>
      </c>
      <c r="E144" s="8" t="s">
        <v>1742</v>
      </c>
      <c r="F144" s="8">
        <v>5</v>
      </c>
    </row>
    <row r="145" spans="1:6" ht="15.75" thickBot="1" x14ac:dyDescent="0.3">
      <c r="A145" s="8" t="s">
        <v>1279</v>
      </c>
      <c r="B145" s="5">
        <v>144</v>
      </c>
      <c r="C145" s="17">
        <v>43146</v>
      </c>
      <c r="D145" s="17">
        <v>43150</v>
      </c>
      <c r="E145" s="8" t="s">
        <v>1740</v>
      </c>
      <c r="F145" s="8">
        <v>4</v>
      </c>
    </row>
    <row r="146" spans="1:6" ht="15.75" thickBot="1" x14ac:dyDescent="0.3">
      <c r="A146" s="8" t="s">
        <v>1625</v>
      </c>
      <c r="B146" s="5">
        <v>145</v>
      </c>
      <c r="C146" s="17">
        <v>43146</v>
      </c>
      <c r="D146" s="17">
        <v>43149</v>
      </c>
      <c r="E146" s="8" t="s">
        <v>1742</v>
      </c>
      <c r="F146" s="8">
        <v>3</v>
      </c>
    </row>
    <row r="147" spans="1:6" ht="15.75" thickBot="1" x14ac:dyDescent="0.3">
      <c r="A147" s="7" t="s">
        <v>117</v>
      </c>
      <c r="B147" s="5">
        <v>146</v>
      </c>
      <c r="C147" s="17">
        <v>43147</v>
      </c>
      <c r="D147" s="17">
        <v>43154</v>
      </c>
      <c r="E147" s="8" t="s">
        <v>1742</v>
      </c>
      <c r="F147" s="8">
        <v>7</v>
      </c>
    </row>
    <row r="148" spans="1:6" ht="15.75" thickBot="1" x14ac:dyDescent="0.3">
      <c r="A148" s="7" t="s">
        <v>725</v>
      </c>
      <c r="B148" s="5">
        <v>147</v>
      </c>
      <c r="C148" s="17">
        <v>43147</v>
      </c>
      <c r="D148" s="17">
        <v>43151</v>
      </c>
      <c r="E148" s="8" t="s">
        <v>1741</v>
      </c>
      <c r="F148" s="8">
        <v>34</v>
      </c>
    </row>
    <row r="149" spans="1:6" ht="15.75" thickBot="1" x14ac:dyDescent="0.3">
      <c r="A149" s="8" t="s">
        <v>1280</v>
      </c>
      <c r="B149" s="5">
        <v>148</v>
      </c>
      <c r="C149" s="17">
        <v>43147</v>
      </c>
      <c r="D149" s="17">
        <v>43150</v>
      </c>
      <c r="E149" s="8" t="s">
        <v>1742</v>
      </c>
      <c r="F149" s="8">
        <v>3</v>
      </c>
    </row>
    <row r="150" spans="1:6" ht="15.75" thickBot="1" x14ac:dyDescent="0.3">
      <c r="A150" s="8" t="s">
        <v>1626</v>
      </c>
      <c r="B150" s="5">
        <v>149</v>
      </c>
      <c r="C150" s="17">
        <v>43147</v>
      </c>
      <c r="D150" s="17">
        <v>43150</v>
      </c>
      <c r="E150" s="8" t="s">
        <v>1740</v>
      </c>
      <c r="F150" s="8">
        <v>3</v>
      </c>
    </row>
    <row r="151" spans="1:6" ht="15.75" thickBot="1" x14ac:dyDescent="0.3">
      <c r="A151" s="7" t="s">
        <v>120</v>
      </c>
      <c r="B151" s="5">
        <v>150</v>
      </c>
      <c r="C151" s="17">
        <v>43148</v>
      </c>
      <c r="D151" s="17">
        <v>43155</v>
      </c>
      <c r="E151" s="8" t="s">
        <v>1740</v>
      </c>
      <c r="F151" s="8">
        <v>7</v>
      </c>
    </row>
    <row r="152" spans="1:6" ht="15.75" thickBot="1" x14ac:dyDescent="0.3">
      <c r="A152" s="7" t="s">
        <v>727</v>
      </c>
      <c r="B152" s="5">
        <v>151</v>
      </c>
      <c r="C152" s="17">
        <v>43148</v>
      </c>
      <c r="D152" s="17">
        <v>43149</v>
      </c>
      <c r="E152" s="8" t="s">
        <v>1740</v>
      </c>
      <c r="F152" s="8">
        <v>1</v>
      </c>
    </row>
    <row r="153" spans="1:6" ht="15.75" thickBot="1" x14ac:dyDescent="0.3">
      <c r="A153" s="8" t="s">
        <v>1281</v>
      </c>
      <c r="B153" s="5">
        <v>152</v>
      </c>
      <c r="C153" s="17">
        <v>43148</v>
      </c>
      <c r="D153" s="17">
        <v>43149</v>
      </c>
      <c r="E153" s="8" t="s">
        <v>1741</v>
      </c>
      <c r="F153" s="8">
        <v>31</v>
      </c>
    </row>
    <row r="154" spans="1:6" ht="15.75" thickBot="1" x14ac:dyDescent="0.3">
      <c r="A154" s="8" t="s">
        <v>1627</v>
      </c>
      <c r="B154" s="5">
        <v>153</v>
      </c>
      <c r="C154" s="17">
        <v>43148</v>
      </c>
      <c r="D154" s="17">
        <v>43155</v>
      </c>
      <c r="E154" s="8" t="s">
        <v>1740</v>
      </c>
      <c r="F154" s="8">
        <v>7</v>
      </c>
    </row>
    <row r="155" spans="1:6" ht="15.75" thickBot="1" x14ac:dyDescent="0.3">
      <c r="A155" s="7" t="s">
        <v>123</v>
      </c>
      <c r="B155" s="5">
        <v>154</v>
      </c>
      <c r="C155" s="17">
        <v>43149</v>
      </c>
      <c r="D155" s="17">
        <v>43154</v>
      </c>
      <c r="E155" s="8" t="s">
        <v>1741</v>
      </c>
      <c r="F155" s="8">
        <v>35</v>
      </c>
    </row>
    <row r="156" spans="1:6" ht="15.75" thickBot="1" x14ac:dyDescent="0.3">
      <c r="A156" s="7" t="s">
        <v>729</v>
      </c>
      <c r="B156" s="5">
        <v>155</v>
      </c>
      <c r="C156" s="17">
        <v>43149</v>
      </c>
      <c r="D156" s="17">
        <v>43152</v>
      </c>
      <c r="E156" s="8" t="s">
        <v>1742</v>
      </c>
      <c r="F156" s="8">
        <v>3</v>
      </c>
    </row>
    <row r="157" spans="1:6" ht="15.75" thickBot="1" x14ac:dyDescent="0.3">
      <c r="A157" s="8" t="s">
        <v>1282</v>
      </c>
      <c r="B157" s="5">
        <v>156</v>
      </c>
      <c r="C157" s="17">
        <v>43149</v>
      </c>
      <c r="D157" s="17">
        <v>43151</v>
      </c>
      <c r="E157" s="8" t="s">
        <v>1742</v>
      </c>
      <c r="F157" s="8">
        <v>2</v>
      </c>
    </row>
    <row r="158" spans="1:6" ht="15.75" thickBot="1" x14ac:dyDescent="0.3">
      <c r="A158" s="8" t="s">
        <v>1628</v>
      </c>
      <c r="B158" s="5">
        <v>157</v>
      </c>
      <c r="C158" s="17">
        <v>43149</v>
      </c>
      <c r="D158" s="17">
        <v>43151</v>
      </c>
      <c r="E158" s="8" t="s">
        <v>1741</v>
      </c>
      <c r="F158" s="8">
        <v>32</v>
      </c>
    </row>
    <row r="159" spans="1:6" ht="15.75" thickBot="1" x14ac:dyDescent="0.3">
      <c r="A159" s="7" t="s">
        <v>125</v>
      </c>
      <c r="B159" s="5">
        <v>158</v>
      </c>
      <c r="C159" s="17">
        <v>43150</v>
      </c>
      <c r="D159" s="17">
        <v>43152</v>
      </c>
      <c r="E159" s="8" t="s">
        <v>1741</v>
      </c>
      <c r="F159" s="8">
        <v>32</v>
      </c>
    </row>
    <row r="160" spans="1:6" ht="15.75" thickBot="1" x14ac:dyDescent="0.3">
      <c r="A160" s="7" t="s">
        <v>731</v>
      </c>
      <c r="B160" s="5">
        <v>159</v>
      </c>
      <c r="C160" s="17">
        <v>43150</v>
      </c>
      <c r="D160" s="17">
        <v>43153</v>
      </c>
      <c r="E160" s="8" t="s">
        <v>1741</v>
      </c>
      <c r="F160" s="8">
        <v>33</v>
      </c>
    </row>
    <row r="161" spans="1:6" ht="15.75" thickBot="1" x14ac:dyDescent="0.3">
      <c r="A161" s="8" t="s">
        <v>1283</v>
      </c>
      <c r="B161" s="5">
        <v>160</v>
      </c>
      <c r="C161" s="17">
        <v>43150</v>
      </c>
      <c r="D161" s="17">
        <v>43154</v>
      </c>
      <c r="E161" s="8" t="s">
        <v>1740</v>
      </c>
      <c r="F161" s="8">
        <v>4</v>
      </c>
    </row>
    <row r="162" spans="1:6" ht="15.75" thickBot="1" x14ac:dyDescent="0.3">
      <c r="A162" s="8" t="s">
        <v>1629</v>
      </c>
      <c r="B162" s="5">
        <v>161</v>
      </c>
      <c r="C162" s="17">
        <v>43150</v>
      </c>
      <c r="D162" s="17">
        <v>43156</v>
      </c>
      <c r="E162" s="8" t="s">
        <v>1740</v>
      </c>
      <c r="F162" s="8">
        <v>6</v>
      </c>
    </row>
    <row r="163" spans="1:6" ht="15.75" thickBot="1" x14ac:dyDescent="0.3">
      <c r="A163" s="7" t="s">
        <v>128</v>
      </c>
      <c r="B163" s="5">
        <v>162</v>
      </c>
      <c r="C163" s="17">
        <v>43151</v>
      </c>
      <c r="D163" s="17">
        <v>43158</v>
      </c>
      <c r="E163" s="8" t="s">
        <v>1742</v>
      </c>
      <c r="F163" s="8">
        <v>7</v>
      </c>
    </row>
    <row r="164" spans="1:6" ht="15.75" thickBot="1" x14ac:dyDescent="0.3">
      <c r="A164" s="7" t="s">
        <v>733</v>
      </c>
      <c r="B164" s="5">
        <v>163</v>
      </c>
      <c r="C164" s="17">
        <v>43151</v>
      </c>
      <c r="D164" s="17">
        <v>43152</v>
      </c>
      <c r="E164" s="8" t="s">
        <v>1742</v>
      </c>
      <c r="F164" s="8">
        <v>1</v>
      </c>
    </row>
    <row r="165" spans="1:6" ht="15.75" thickBot="1" x14ac:dyDescent="0.3">
      <c r="A165" s="8" t="s">
        <v>1284</v>
      </c>
      <c r="B165" s="5">
        <v>164</v>
      </c>
      <c r="C165" s="17">
        <v>43151</v>
      </c>
      <c r="D165" s="17">
        <v>43154</v>
      </c>
      <c r="E165" s="8" t="s">
        <v>1740</v>
      </c>
      <c r="F165" s="8">
        <v>3</v>
      </c>
    </row>
    <row r="166" spans="1:6" ht="15.75" thickBot="1" x14ac:dyDescent="0.3">
      <c r="A166" s="8" t="s">
        <v>1630</v>
      </c>
      <c r="B166" s="5">
        <v>165</v>
      </c>
      <c r="C166" s="17">
        <v>43151</v>
      </c>
      <c r="D166" s="17">
        <v>43156</v>
      </c>
      <c r="E166" s="8" t="s">
        <v>1741</v>
      </c>
      <c r="F166" s="8">
        <v>35</v>
      </c>
    </row>
    <row r="167" spans="1:6" ht="15.75" thickBot="1" x14ac:dyDescent="0.3">
      <c r="A167" s="7" t="s">
        <v>130</v>
      </c>
      <c r="B167" s="5">
        <v>166</v>
      </c>
      <c r="C167" s="17">
        <v>43152</v>
      </c>
      <c r="D167" s="17">
        <v>43159</v>
      </c>
      <c r="E167" s="8" t="s">
        <v>1740</v>
      </c>
      <c r="F167" s="8">
        <v>7</v>
      </c>
    </row>
    <row r="168" spans="1:6" ht="15.75" thickBot="1" x14ac:dyDescent="0.3">
      <c r="A168" s="7" t="s">
        <v>735</v>
      </c>
      <c r="B168" s="5">
        <v>167</v>
      </c>
      <c r="C168" s="17">
        <v>43152</v>
      </c>
      <c r="D168" s="17">
        <v>43156</v>
      </c>
      <c r="E168" s="8" t="s">
        <v>1742</v>
      </c>
      <c r="F168" s="8">
        <v>4</v>
      </c>
    </row>
    <row r="169" spans="1:6" ht="15.75" thickBot="1" x14ac:dyDescent="0.3">
      <c r="A169" s="8" t="s">
        <v>1285</v>
      </c>
      <c r="B169" s="5">
        <v>168</v>
      </c>
      <c r="C169" s="17">
        <v>43152</v>
      </c>
      <c r="D169" s="17">
        <v>43157</v>
      </c>
      <c r="E169" s="8" t="s">
        <v>1740</v>
      </c>
      <c r="F169" s="8">
        <v>5</v>
      </c>
    </row>
    <row r="170" spans="1:6" ht="15.75" thickBot="1" x14ac:dyDescent="0.3">
      <c r="A170" s="8" t="s">
        <v>1631</v>
      </c>
      <c r="B170" s="5">
        <v>169</v>
      </c>
      <c r="C170" s="17">
        <v>43152</v>
      </c>
      <c r="D170" s="17">
        <v>43155</v>
      </c>
      <c r="E170" s="8" t="s">
        <v>1741</v>
      </c>
      <c r="F170" s="8">
        <v>33</v>
      </c>
    </row>
    <row r="171" spans="1:6" ht="15.75" thickBot="1" x14ac:dyDescent="0.3">
      <c r="A171" s="7" t="s">
        <v>134</v>
      </c>
      <c r="B171" s="5">
        <v>170</v>
      </c>
      <c r="C171" s="17">
        <v>43153</v>
      </c>
      <c r="D171" s="17">
        <v>43158</v>
      </c>
      <c r="E171" s="8" t="s">
        <v>1742</v>
      </c>
      <c r="F171" s="8">
        <v>5</v>
      </c>
    </row>
    <row r="172" spans="1:6" ht="15.75" thickBot="1" x14ac:dyDescent="0.3">
      <c r="A172" s="7" t="s">
        <v>737</v>
      </c>
      <c r="B172" s="5">
        <v>171</v>
      </c>
      <c r="C172" s="17">
        <v>43153</v>
      </c>
      <c r="D172" s="17">
        <v>43156</v>
      </c>
      <c r="E172" s="8" t="s">
        <v>1740</v>
      </c>
      <c r="F172" s="8">
        <v>3</v>
      </c>
    </row>
    <row r="173" spans="1:6" ht="15.75" thickBot="1" x14ac:dyDescent="0.3">
      <c r="A173" s="8" t="s">
        <v>1286</v>
      </c>
      <c r="B173" s="5">
        <v>172</v>
      </c>
      <c r="C173" s="17">
        <v>43153</v>
      </c>
      <c r="D173" s="17">
        <v>43154</v>
      </c>
      <c r="E173" s="8" t="s">
        <v>1742</v>
      </c>
      <c r="F173" s="8">
        <v>1</v>
      </c>
    </row>
    <row r="174" spans="1:6" ht="15.75" thickBot="1" x14ac:dyDescent="0.3">
      <c r="A174" s="8" t="s">
        <v>1632</v>
      </c>
      <c r="B174" s="5">
        <v>173</v>
      </c>
      <c r="C174" s="17">
        <v>43153</v>
      </c>
      <c r="D174" s="17">
        <v>43155</v>
      </c>
      <c r="E174" s="8" t="s">
        <v>1740</v>
      </c>
      <c r="F174" s="8">
        <v>2</v>
      </c>
    </row>
    <row r="175" spans="1:6" ht="15.75" thickBot="1" x14ac:dyDescent="0.3">
      <c r="A175" s="7" t="s">
        <v>136</v>
      </c>
      <c r="B175" s="5">
        <v>174</v>
      </c>
      <c r="C175" s="17">
        <v>43154</v>
      </c>
      <c r="D175" s="17">
        <v>43159</v>
      </c>
      <c r="E175" s="8" t="s">
        <v>1741</v>
      </c>
      <c r="F175" s="8">
        <v>35</v>
      </c>
    </row>
    <row r="176" spans="1:6" ht="15.75" thickBot="1" x14ac:dyDescent="0.3">
      <c r="A176" s="7" t="s">
        <v>739</v>
      </c>
      <c r="B176" s="5">
        <v>175</v>
      </c>
      <c r="C176" s="17">
        <v>43154</v>
      </c>
      <c r="D176" s="17">
        <v>43156</v>
      </c>
      <c r="E176" s="8" t="s">
        <v>1740</v>
      </c>
      <c r="F176" s="8">
        <v>2</v>
      </c>
    </row>
    <row r="177" spans="1:6" ht="15.75" thickBot="1" x14ac:dyDescent="0.3">
      <c r="A177" s="8" t="s">
        <v>1287</v>
      </c>
      <c r="B177" s="5">
        <v>176</v>
      </c>
      <c r="C177" s="17">
        <v>43154</v>
      </c>
      <c r="D177" s="17">
        <v>43155</v>
      </c>
      <c r="E177" s="8" t="s">
        <v>1741</v>
      </c>
      <c r="F177" s="8">
        <v>31</v>
      </c>
    </row>
    <row r="178" spans="1:6" ht="15.75" thickBot="1" x14ac:dyDescent="0.3">
      <c r="A178" s="8" t="s">
        <v>1633</v>
      </c>
      <c r="B178" s="5">
        <v>177</v>
      </c>
      <c r="C178" s="17">
        <v>43154</v>
      </c>
      <c r="D178" s="17">
        <v>43158</v>
      </c>
      <c r="E178" s="8" t="s">
        <v>1742</v>
      </c>
      <c r="F178" s="8">
        <v>4</v>
      </c>
    </row>
    <row r="179" spans="1:6" ht="15.75" thickBot="1" x14ac:dyDescent="0.3">
      <c r="A179" s="7" t="s">
        <v>138</v>
      </c>
      <c r="B179" s="5">
        <v>178</v>
      </c>
      <c r="C179" s="17">
        <v>43155</v>
      </c>
      <c r="D179" s="17">
        <v>43156</v>
      </c>
      <c r="E179" s="8" t="s">
        <v>1741</v>
      </c>
      <c r="F179" s="8">
        <v>31</v>
      </c>
    </row>
    <row r="180" spans="1:6" ht="15.75" thickBot="1" x14ac:dyDescent="0.3">
      <c r="A180" s="7" t="s">
        <v>741</v>
      </c>
      <c r="B180" s="5">
        <v>179</v>
      </c>
      <c r="C180" s="17">
        <v>43155</v>
      </c>
      <c r="D180" s="17">
        <v>43156</v>
      </c>
      <c r="E180" s="8" t="s">
        <v>1742</v>
      </c>
      <c r="F180" s="8">
        <v>1</v>
      </c>
    </row>
    <row r="181" spans="1:6" ht="15.75" thickBot="1" x14ac:dyDescent="0.3">
      <c r="A181" s="8" t="s">
        <v>1288</v>
      </c>
      <c r="B181" s="5">
        <v>180</v>
      </c>
      <c r="C181" s="17">
        <v>43155</v>
      </c>
      <c r="D181" s="17">
        <v>43157</v>
      </c>
      <c r="E181" s="8" t="s">
        <v>1740</v>
      </c>
      <c r="F181" s="8">
        <v>2</v>
      </c>
    </row>
    <row r="182" spans="1:6" ht="15.75" thickBot="1" x14ac:dyDescent="0.3">
      <c r="A182" s="8" t="s">
        <v>1634</v>
      </c>
      <c r="B182" s="5">
        <v>181</v>
      </c>
      <c r="C182" s="17">
        <v>43155</v>
      </c>
      <c r="D182" s="17">
        <v>43160</v>
      </c>
      <c r="E182" s="8" t="s">
        <v>1741</v>
      </c>
      <c r="F182" s="8">
        <v>35</v>
      </c>
    </row>
    <row r="183" spans="1:6" ht="15.75" thickBot="1" x14ac:dyDescent="0.3">
      <c r="A183" s="7" t="s">
        <v>140</v>
      </c>
      <c r="B183" s="5">
        <v>182</v>
      </c>
      <c r="C183" s="17">
        <v>43156</v>
      </c>
      <c r="D183" s="17">
        <v>43157</v>
      </c>
      <c r="E183" s="8" t="s">
        <v>1740</v>
      </c>
      <c r="F183" s="8">
        <v>1</v>
      </c>
    </row>
    <row r="184" spans="1:6" ht="15.75" thickBot="1" x14ac:dyDescent="0.3">
      <c r="A184" s="7" t="s">
        <v>743</v>
      </c>
      <c r="B184" s="5">
        <v>183</v>
      </c>
      <c r="C184" s="17">
        <v>43156</v>
      </c>
      <c r="D184" s="17">
        <v>43160</v>
      </c>
      <c r="E184" s="8" t="s">
        <v>1742</v>
      </c>
      <c r="F184" s="8">
        <v>4</v>
      </c>
    </row>
    <row r="185" spans="1:6" ht="15.75" thickBot="1" x14ac:dyDescent="0.3">
      <c r="A185" s="8" t="s">
        <v>1289</v>
      </c>
      <c r="B185" s="5">
        <v>184</v>
      </c>
      <c r="C185" s="17">
        <v>43156</v>
      </c>
      <c r="D185" s="17">
        <v>43161</v>
      </c>
      <c r="E185" s="8" t="s">
        <v>1741</v>
      </c>
      <c r="F185" s="8">
        <v>35</v>
      </c>
    </row>
    <row r="186" spans="1:6" ht="15.75" thickBot="1" x14ac:dyDescent="0.3">
      <c r="A186" s="8" t="s">
        <v>1635</v>
      </c>
      <c r="B186" s="5">
        <v>185</v>
      </c>
      <c r="C186" s="17">
        <v>43156</v>
      </c>
      <c r="D186" s="17">
        <v>43162</v>
      </c>
      <c r="E186" s="8" t="s">
        <v>1740</v>
      </c>
      <c r="F186" s="8">
        <v>6</v>
      </c>
    </row>
    <row r="187" spans="1:6" ht="15.75" thickBot="1" x14ac:dyDescent="0.3">
      <c r="A187" s="7" t="s">
        <v>142</v>
      </c>
      <c r="B187" s="5">
        <v>186</v>
      </c>
      <c r="C187" s="17">
        <v>43157</v>
      </c>
      <c r="D187" s="17">
        <v>43163</v>
      </c>
      <c r="E187" s="8" t="s">
        <v>1740</v>
      </c>
      <c r="F187" s="8">
        <v>6</v>
      </c>
    </row>
    <row r="188" spans="1:6" ht="15.75" thickBot="1" x14ac:dyDescent="0.3">
      <c r="A188" s="7" t="s">
        <v>745</v>
      </c>
      <c r="B188" s="5">
        <v>187</v>
      </c>
      <c r="C188" s="17">
        <v>43157</v>
      </c>
      <c r="D188" s="17">
        <v>43162</v>
      </c>
      <c r="E188" s="8" t="s">
        <v>1742</v>
      </c>
      <c r="F188" s="8">
        <v>5</v>
      </c>
    </row>
    <row r="189" spans="1:6" ht="15.75" thickBot="1" x14ac:dyDescent="0.3">
      <c r="A189" s="8" t="s">
        <v>1290</v>
      </c>
      <c r="B189" s="5">
        <v>188</v>
      </c>
      <c r="C189" s="17">
        <v>43157</v>
      </c>
      <c r="D189" s="17">
        <v>43161</v>
      </c>
      <c r="E189" s="8" t="s">
        <v>1741</v>
      </c>
      <c r="F189" s="8">
        <v>34</v>
      </c>
    </row>
    <row r="190" spans="1:6" ht="15.75" thickBot="1" x14ac:dyDescent="0.3">
      <c r="A190" s="8" t="s">
        <v>1636</v>
      </c>
      <c r="B190" s="5">
        <v>189</v>
      </c>
      <c r="C190" s="17">
        <v>43157</v>
      </c>
      <c r="D190" s="17">
        <v>43159</v>
      </c>
      <c r="E190" s="8" t="s">
        <v>1742</v>
      </c>
      <c r="F190" s="8">
        <v>2</v>
      </c>
    </row>
    <row r="191" spans="1:6" ht="15.75" thickBot="1" x14ac:dyDescent="0.3">
      <c r="A191" s="7" t="s">
        <v>144</v>
      </c>
      <c r="B191" s="5">
        <v>190</v>
      </c>
      <c r="C191" s="17">
        <v>43158</v>
      </c>
      <c r="D191" s="17">
        <v>43165</v>
      </c>
      <c r="E191" s="8" t="s">
        <v>1740</v>
      </c>
      <c r="F191" s="8">
        <v>7</v>
      </c>
    </row>
    <row r="192" spans="1:6" ht="15.75" thickBot="1" x14ac:dyDescent="0.3">
      <c r="A192" s="7" t="s">
        <v>747</v>
      </c>
      <c r="B192" s="5">
        <v>191</v>
      </c>
      <c r="C192" s="17">
        <v>43158</v>
      </c>
      <c r="D192" s="17">
        <v>43161</v>
      </c>
      <c r="E192" s="8" t="s">
        <v>1742</v>
      </c>
      <c r="F192" s="8">
        <v>3</v>
      </c>
    </row>
    <row r="193" spans="1:6" ht="15.75" thickBot="1" x14ac:dyDescent="0.3">
      <c r="A193" s="8" t="s">
        <v>1291</v>
      </c>
      <c r="B193" s="5">
        <v>192</v>
      </c>
      <c r="C193" s="17">
        <v>43158</v>
      </c>
      <c r="D193" s="17">
        <v>43164</v>
      </c>
      <c r="E193" s="8" t="s">
        <v>1741</v>
      </c>
      <c r="F193" s="8">
        <v>36</v>
      </c>
    </row>
    <row r="194" spans="1:6" ht="15.75" thickBot="1" x14ac:dyDescent="0.3">
      <c r="A194" s="8" t="s">
        <v>1637</v>
      </c>
      <c r="B194" s="5">
        <v>193</v>
      </c>
      <c r="C194" s="17">
        <v>43158</v>
      </c>
      <c r="D194" s="17">
        <v>43163</v>
      </c>
      <c r="E194" s="8" t="s">
        <v>1740</v>
      </c>
      <c r="F194" s="8">
        <v>5</v>
      </c>
    </row>
    <row r="195" spans="1:6" ht="15.75" thickBot="1" x14ac:dyDescent="0.3">
      <c r="A195" s="7" t="s">
        <v>146</v>
      </c>
      <c r="B195" s="5">
        <v>194</v>
      </c>
      <c r="C195" s="17">
        <v>43159</v>
      </c>
      <c r="D195" s="17">
        <v>43164</v>
      </c>
      <c r="E195" s="8" t="s">
        <v>1742</v>
      </c>
      <c r="F195" s="8">
        <v>5</v>
      </c>
    </row>
    <row r="196" spans="1:6" ht="15.75" thickBot="1" x14ac:dyDescent="0.3">
      <c r="A196" s="7" t="s">
        <v>749</v>
      </c>
      <c r="B196" s="5">
        <v>195</v>
      </c>
      <c r="C196" s="17">
        <v>43159</v>
      </c>
      <c r="D196" s="17">
        <v>43166</v>
      </c>
      <c r="E196" s="8" t="s">
        <v>1740</v>
      </c>
      <c r="F196" s="8">
        <v>7</v>
      </c>
    </row>
    <row r="197" spans="1:6" ht="15.75" thickBot="1" x14ac:dyDescent="0.3">
      <c r="A197" s="8" t="s">
        <v>1292</v>
      </c>
      <c r="B197" s="5">
        <v>196</v>
      </c>
      <c r="C197" s="17">
        <v>43159</v>
      </c>
      <c r="D197" s="17">
        <v>43166</v>
      </c>
      <c r="E197" s="8" t="s">
        <v>1740</v>
      </c>
      <c r="F197" s="8">
        <v>7</v>
      </c>
    </row>
    <row r="198" spans="1:6" ht="15.75" thickBot="1" x14ac:dyDescent="0.3">
      <c r="A198" s="8" t="s">
        <v>1638</v>
      </c>
      <c r="B198" s="5">
        <v>197</v>
      </c>
      <c r="C198" s="17">
        <v>43159</v>
      </c>
      <c r="D198" s="17">
        <v>43164</v>
      </c>
      <c r="E198" s="8" t="s">
        <v>1740</v>
      </c>
      <c r="F198" s="8">
        <v>5</v>
      </c>
    </row>
    <row r="199" spans="1:6" ht="15.75" thickBot="1" x14ac:dyDescent="0.3">
      <c r="A199" s="7" t="s">
        <v>148</v>
      </c>
      <c r="B199" s="5">
        <v>198</v>
      </c>
      <c r="C199" s="17">
        <v>43160</v>
      </c>
      <c r="D199" s="17">
        <v>43164</v>
      </c>
      <c r="E199" s="8" t="s">
        <v>1742</v>
      </c>
      <c r="F199" s="8">
        <v>4</v>
      </c>
    </row>
    <row r="200" spans="1:6" ht="15.75" thickBot="1" x14ac:dyDescent="0.3">
      <c r="A200" s="7" t="s">
        <v>751</v>
      </c>
      <c r="B200" s="5">
        <v>199</v>
      </c>
      <c r="C200" s="17">
        <v>43160</v>
      </c>
      <c r="D200" s="17">
        <v>43166</v>
      </c>
      <c r="E200" s="8" t="s">
        <v>1742</v>
      </c>
      <c r="F200" s="8">
        <v>6</v>
      </c>
    </row>
    <row r="201" spans="1:6" ht="15.75" thickBot="1" x14ac:dyDescent="0.3">
      <c r="A201" s="8" t="s">
        <v>1293</v>
      </c>
      <c r="B201" s="5">
        <v>200</v>
      </c>
      <c r="C201" s="17">
        <v>43160</v>
      </c>
      <c r="D201" s="17">
        <v>43163</v>
      </c>
      <c r="E201" s="8" t="s">
        <v>1742</v>
      </c>
      <c r="F201" s="8">
        <v>3</v>
      </c>
    </row>
    <row r="202" spans="1:6" ht="15.75" thickBot="1" x14ac:dyDescent="0.3">
      <c r="A202" s="8" t="s">
        <v>1639</v>
      </c>
      <c r="B202" s="5">
        <v>201</v>
      </c>
      <c r="C202" s="17">
        <v>43160</v>
      </c>
      <c r="D202" s="17">
        <v>43167</v>
      </c>
      <c r="E202" s="8" t="s">
        <v>1741</v>
      </c>
      <c r="F202" s="8">
        <v>37</v>
      </c>
    </row>
    <row r="203" spans="1:6" ht="15.75" thickBot="1" x14ac:dyDescent="0.3">
      <c r="A203" s="7" t="s">
        <v>150</v>
      </c>
      <c r="B203" s="5">
        <v>202</v>
      </c>
      <c r="C203" s="17">
        <v>43161</v>
      </c>
      <c r="D203" s="17">
        <v>43165</v>
      </c>
      <c r="E203" s="8" t="s">
        <v>1740</v>
      </c>
      <c r="F203" s="8">
        <v>4</v>
      </c>
    </row>
    <row r="204" spans="1:6" ht="15.75" thickBot="1" x14ac:dyDescent="0.3">
      <c r="A204" s="7" t="s">
        <v>753</v>
      </c>
      <c r="B204" s="5">
        <v>203</v>
      </c>
      <c r="C204" s="17">
        <v>43161</v>
      </c>
      <c r="D204" s="17">
        <v>43168</v>
      </c>
      <c r="E204" s="8" t="s">
        <v>1742</v>
      </c>
      <c r="F204" s="8">
        <v>7</v>
      </c>
    </row>
    <row r="205" spans="1:6" ht="15.75" thickBot="1" x14ac:dyDescent="0.3">
      <c r="A205" s="8" t="s">
        <v>1294</v>
      </c>
      <c r="B205" s="5">
        <v>204</v>
      </c>
      <c r="C205" s="17">
        <v>43161</v>
      </c>
      <c r="D205" s="17">
        <v>43165</v>
      </c>
      <c r="E205" s="8" t="s">
        <v>1742</v>
      </c>
      <c r="F205" s="8">
        <v>4</v>
      </c>
    </row>
    <row r="206" spans="1:6" ht="15.75" thickBot="1" x14ac:dyDescent="0.3">
      <c r="A206" s="8" t="s">
        <v>1640</v>
      </c>
      <c r="B206" s="5">
        <v>205</v>
      </c>
      <c r="C206" s="17">
        <v>43161</v>
      </c>
      <c r="D206" s="17">
        <v>43163</v>
      </c>
      <c r="E206" s="8" t="s">
        <v>1740</v>
      </c>
      <c r="F206" s="8">
        <v>2</v>
      </c>
    </row>
    <row r="207" spans="1:6" ht="15.75" thickBot="1" x14ac:dyDescent="0.3">
      <c r="A207" s="7" t="s">
        <v>152</v>
      </c>
      <c r="B207" s="5">
        <v>206</v>
      </c>
      <c r="C207" s="17">
        <v>43162</v>
      </c>
      <c r="D207" s="17">
        <v>43163</v>
      </c>
      <c r="E207" s="8" t="s">
        <v>1741</v>
      </c>
      <c r="F207" s="8">
        <v>31</v>
      </c>
    </row>
    <row r="208" spans="1:6" ht="15.75" thickBot="1" x14ac:dyDescent="0.3">
      <c r="A208" s="7" t="s">
        <v>755</v>
      </c>
      <c r="B208" s="5">
        <v>207</v>
      </c>
      <c r="C208" s="17">
        <v>43162</v>
      </c>
      <c r="D208" s="17">
        <v>43168</v>
      </c>
      <c r="E208" s="8" t="s">
        <v>1742</v>
      </c>
      <c r="F208" s="8">
        <v>6</v>
      </c>
    </row>
    <row r="209" spans="1:6" ht="15.75" thickBot="1" x14ac:dyDescent="0.3">
      <c r="A209" s="8" t="s">
        <v>1295</v>
      </c>
      <c r="B209" s="5">
        <v>208</v>
      </c>
      <c r="C209" s="17">
        <v>43162</v>
      </c>
      <c r="D209" s="17">
        <v>43165</v>
      </c>
      <c r="E209" s="8" t="s">
        <v>1741</v>
      </c>
      <c r="F209" s="8">
        <v>33</v>
      </c>
    </row>
    <row r="210" spans="1:6" ht="15.75" thickBot="1" x14ac:dyDescent="0.3">
      <c r="A210" s="8" t="s">
        <v>1641</v>
      </c>
      <c r="B210" s="5">
        <v>209</v>
      </c>
      <c r="C210" s="17">
        <v>43162</v>
      </c>
      <c r="D210" s="17">
        <v>43164</v>
      </c>
      <c r="E210" s="8" t="s">
        <v>1741</v>
      </c>
      <c r="F210" s="8">
        <v>32</v>
      </c>
    </row>
    <row r="211" spans="1:6" ht="15.75" thickBot="1" x14ac:dyDescent="0.3">
      <c r="A211" s="7" t="s">
        <v>154</v>
      </c>
      <c r="B211" s="5">
        <v>210</v>
      </c>
      <c r="C211" s="17">
        <v>43163</v>
      </c>
      <c r="D211" s="17">
        <v>43166</v>
      </c>
      <c r="E211" s="8" t="s">
        <v>1741</v>
      </c>
      <c r="F211" s="8">
        <v>33</v>
      </c>
    </row>
    <row r="212" spans="1:6" ht="15.75" thickBot="1" x14ac:dyDescent="0.3">
      <c r="A212" s="7" t="s">
        <v>757</v>
      </c>
      <c r="B212" s="5">
        <v>211</v>
      </c>
      <c r="C212" s="17">
        <v>43163</v>
      </c>
      <c r="D212" s="17">
        <v>43169</v>
      </c>
      <c r="E212" s="8" t="s">
        <v>1742</v>
      </c>
      <c r="F212" s="8">
        <v>6</v>
      </c>
    </row>
    <row r="213" spans="1:6" ht="15.75" thickBot="1" x14ac:dyDescent="0.3">
      <c r="A213" s="8" t="s">
        <v>1296</v>
      </c>
      <c r="B213" s="5">
        <v>212</v>
      </c>
      <c r="C213" s="17">
        <v>43163</v>
      </c>
      <c r="D213" s="17">
        <v>43165</v>
      </c>
      <c r="E213" s="8" t="s">
        <v>1740</v>
      </c>
      <c r="F213" s="8">
        <v>2</v>
      </c>
    </row>
    <row r="214" spans="1:6" ht="15.75" thickBot="1" x14ac:dyDescent="0.3">
      <c r="A214" s="8" t="s">
        <v>1642</v>
      </c>
      <c r="B214" s="5">
        <v>213</v>
      </c>
      <c r="C214" s="17">
        <v>43163</v>
      </c>
      <c r="D214" s="17">
        <v>43168</v>
      </c>
      <c r="E214" s="8" t="s">
        <v>1740</v>
      </c>
      <c r="F214" s="8">
        <v>5</v>
      </c>
    </row>
    <row r="215" spans="1:6" ht="15.75" thickBot="1" x14ac:dyDescent="0.3">
      <c r="A215" s="7" t="s">
        <v>156</v>
      </c>
      <c r="B215" s="5">
        <v>214</v>
      </c>
      <c r="C215" s="17">
        <v>43164</v>
      </c>
      <c r="D215" s="17">
        <v>43171</v>
      </c>
      <c r="E215" s="8" t="s">
        <v>1742</v>
      </c>
      <c r="F215" s="8">
        <v>7</v>
      </c>
    </row>
    <row r="216" spans="1:6" ht="15.75" thickBot="1" x14ac:dyDescent="0.3">
      <c r="A216" s="7" t="s">
        <v>759</v>
      </c>
      <c r="B216" s="5">
        <v>215</v>
      </c>
      <c r="C216" s="17">
        <v>43164</v>
      </c>
      <c r="D216" s="17">
        <v>43167</v>
      </c>
      <c r="E216" s="8" t="s">
        <v>1740</v>
      </c>
      <c r="F216" s="8">
        <v>3</v>
      </c>
    </row>
    <row r="217" spans="1:6" ht="15.75" thickBot="1" x14ac:dyDescent="0.3">
      <c r="A217" s="8" t="s">
        <v>1297</v>
      </c>
      <c r="B217" s="5">
        <v>216</v>
      </c>
      <c r="C217" s="17">
        <v>43164</v>
      </c>
      <c r="D217" s="17">
        <v>43165</v>
      </c>
      <c r="E217" s="8" t="s">
        <v>1740</v>
      </c>
      <c r="F217" s="8">
        <v>1</v>
      </c>
    </row>
    <row r="218" spans="1:6" ht="15.75" thickBot="1" x14ac:dyDescent="0.3">
      <c r="A218" s="8" t="s">
        <v>1643</v>
      </c>
      <c r="B218" s="5">
        <v>217</v>
      </c>
      <c r="C218" s="17">
        <v>43164</v>
      </c>
      <c r="D218" s="17">
        <v>43169</v>
      </c>
      <c r="E218" s="8" t="s">
        <v>1740</v>
      </c>
      <c r="F218" s="8">
        <v>5</v>
      </c>
    </row>
    <row r="219" spans="1:6" ht="15.75" thickBot="1" x14ac:dyDescent="0.3">
      <c r="A219" s="7" t="s">
        <v>158</v>
      </c>
      <c r="B219" s="5">
        <v>218</v>
      </c>
      <c r="C219" s="17">
        <v>43165</v>
      </c>
      <c r="D219" s="17">
        <v>43169</v>
      </c>
      <c r="E219" s="8" t="s">
        <v>1740</v>
      </c>
      <c r="F219" s="8">
        <v>4</v>
      </c>
    </row>
    <row r="220" spans="1:6" ht="15.75" thickBot="1" x14ac:dyDescent="0.3">
      <c r="A220" s="7" t="s">
        <v>761</v>
      </c>
      <c r="B220" s="5">
        <v>219</v>
      </c>
      <c r="C220" s="17">
        <v>43165</v>
      </c>
      <c r="D220" s="17">
        <v>43171</v>
      </c>
      <c r="E220" s="8" t="s">
        <v>1742</v>
      </c>
      <c r="F220" s="8">
        <v>6</v>
      </c>
    </row>
    <row r="221" spans="1:6" ht="15.75" thickBot="1" x14ac:dyDescent="0.3">
      <c r="A221" s="8" t="s">
        <v>1298</v>
      </c>
      <c r="B221" s="5">
        <v>220</v>
      </c>
      <c r="C221" s="17">
        <v>43165</v>
      </c>
      <c r="D221" s="17">
        <v>43172</v>
      </c>
      <c r="E221" s="8" t="s">
        <v>1740</v>
      </c>
      <c r="F221" s="8">
        <v>7</v>
      </c>
    </row>
    <row r="222" spans="1:6" ht="15.75" thickBot="1" x14ac:dyDescent="0.3">
      <c r="A222" s="8" t="s">
        <v>1644</v>
      </c>
      <c r="B222" s="5">
        <v>221</v>
      </c>
      <c r="C222" s="17">
        <v>43165</v>
      </c>
      <c r="D222" s="17">
        <v>43166</v>
      </c>
      <c r="E222" s="8" t="s">
        <v>1740</v>
      </c>
      <c r="F222" s="8">
        <v>1</v>
      </c>
    </row>
    <row r="223" spans="1:6" ht="15.75" thickBot="1" x14ac:dyDescent="0.3">
      <c r="A223" s="7" t="s">
        <v>160</v>
      </c>
      <c r="B223" s="5">
        <v>222</v>
      </c>
      <c r="C223" s="17">
        <v>43166</v>
      </c>
      <c r="D223" s="17">
        <v>43172</v>
      </c>
      <c r="E223" s="8" t="s">
        <v>1741</v>
      </c>
      <c r="F223" s="8">
        <v>36</v>
      </c>
    </row>
    <row r="224" spans="1:6" ht="15.75" thickBot="1" x14ac:dyDescent="0.3">
      <c r="A224" s="7" t="s">
        <v>763</v>
      </c>
      <c r="B224" s="5">
        <v>223</v>
      </c>
      <c r="C224" s="17">
        <v>43166</v>
      </c>
      <c r="D224" s="17">
        <v>43170</v>
      </c>
      <c r="E224" s="8" t="s">
        <v>1740</v>
      </c>
      <c r="F224" s="8">
        <v>4</v>
      </c>
    </row>
    <row r="225" spans="1:6" ht="15.75" thickBot="1" x14ac:dyDescent="0.3">
      <c r="A225" s="8" t="s">
        <v>1299</v>
      </c>
      <c r="B225" s="5">
        <v>224</v>
      </c>
      <c r="C225" s="17">
        <v>43166</v>
      </c>
      <c r="D225" s="17">
        <v>43167</v>
      </c>
      <c r="E225" s="8" t="s">
        <v>1740</v>
      </c>
      <c r="F225" s="8">
        <v>1</v>
      </c>
    </row>
    <row r="226" spans="1:6" ht="15.75" thickBot="1" x14ac:dyDescent="0.3">
      <c r="A226" s="8" t="s">
        <v>1645</v>
      </c>
      <c r="B226" s="5">
        <v>225</v>
      </c>
      <c r="C226" s="17">
        <v>43166</v>
      </c>
      <c r="D226" s="17">
        <v>43167</v>
      </c>
      <c r="E226" s="8" t="s">
        <v>1741</v>
      </c>
      <c r="F226" s="8">
        <v>31</v>
      </c>
    </row>
    <row r="227" spans="1:6" ht="15.75" thickBot="1" x14ac:dyDescent="0.3">
      <c r="A227" s="7" t="s">
        <v>163</v>
      </c>
      <c r="B227" s="5">
        <v>226</v>
      </c>
      <c r="C227" s="17">
        <v>43167</v>
      </c>
      <c r="D227" s="17">
        <v>43173</v>
      </c>
      <c r="E227" s="8" t="s">
        <v>1742</v>
      </c>
      <c r="F227" s="8">
        <v>6</v>
      </c>
    </row>
    <row r="228" spans="1:6" ht="15.75" thickBot="1" x14ac:dyDescent="0.3">
      <c r="A228" s="7" t="s">
        <v>765</v>
      </c>
      <c r="B228" s="5">
        <v>227</v>
      </c>
      <c r="C228" s="17">
        <v>43167</v>
      </c>
      <c r="D228" s="17">
        <v>43172</v>
      </c>
      <c r="E228" s="8" t="s">
        <v>1742</v>
      </c>
      <c r="F228" s="8">
        <v>5</v>
      </c>
    </row>
    <row r="229" spans="1:6" ht="15.75" thickBot="1" x14ac:dyDescent="0.3">
      <c r="A229" s="8" t="s">
        <v>1300</v>
      </c>
      <c r="B229" s="5">
        <v>228</v>
      </c>
      <c r="C229" s="17">
        <v>43167</v>
      </c>
      <c r="D229" s="17">
        <v>43172</v>
      </c>
      <c r="E229" s="8" t="s">
        <v>1741</v>
      </c>
      <c r="F229" s="8">
        <v>35</v>
      </c>
    </row>
    <row r="230" spans="1:6" ht="15.75" thickBot="1" x14ac:dyDescent="0.3">
      <c r="A230" s="8" t="s">
        <v>1646</v>
      </c>
      <c r="B230" s="5">
        <v>229</v>
      </c>
      <c r="C230" s="17">
        <v>43167</v>
      </c>
      <c r="D230" s="17">
        <v>43174</v>
      </c>
      <c r="E230" s="8" t="s">
        <v>1740</v>
      </c>
      <c r="F230" s="8">
        <v>7</v>
      </c>
    </row>
    <row r="231" spans="1:6" ht="15.75" thickBot="1" x14ac:dyDescent="0.3">
      <c r="A231" s="7" t="s">
        <v>165</v>
      </c>
      <c r="B231" s="5">
        <v>230</v>
      </c>
      <c r="C231" s="17">
        <v>43168</v>
      </c>
      <c r="D231" s="17">
        <v>43170</v>
      </c>
      <c r="E231" s="8" t="s">
        <v>1741</v>
      </c>
      <c r="F231" s="8">
        <v>32</v>
      </c>
    </row>
    <row r="232" spans="1:6" ht="15.75" thickBot="1" x14ac:dyDescent="0.3">
      <c r="A232" s="7" t="s">
        <v>767</v>
      </c>
      <c r="B232" s="5">
        <v>231</v>
      </c>
      <c r="C232" s="17">
        <v>43168</v>
      </c>
      <c r="D232" s="17">
        <v>43171</v>
      </c>
      <c r="E232" s="8" t="s">
        <v>1742</v>
      </c>
      <c r="F232" s="8">
        <v>3</v>
      </c>
    </row>
    <row r="233" spans="1:6" ht="15.75" thickBot="1" x14ac:dyDescent="0.3">
      <c r="A233" s="8" t="s">
        <v>1301</v>
      </c>
      <c r="B233" s="5">
        <v>232</v>
      </c>
      <c r="C233" s="17">
        <v>43168</v>
      </c>
      <c r="D233" s="17">
        <v>43173</v>
      </c>
      <c r="E233" s="8" t="s">
        <v>1742</v>
      </c>
      <c r="F233" s="8">
        <v>5</v>
      </c>
    </row>
    <row r="234" spans="1:6" ht="15.75" thickBot="1" x14ac:dyDescent="0.3">
      <c r="A234" s="8" t="s">
        <v>1647</v>
      </c>
      <c r="B234" s="5">
        <v>233</v>
      </c>
      <c r="C234" s="17">
        <v>43168</v>
      </c>
      <c r="D234" s="17">
        <v>43169</v>
      </c>
      <c r="E234" s="8" t="s">
        <v>1742</v>
      </c>
      <c r="F234" s="8">
        <v>1</v>
      </c>
    </row>
    <row r="235" spans="1:6" ht="15.75" thickBot="1" x14ac:dyDescent="0.3">
      <c r="A235" s="7" t="s">
        <v>167</v>
      </c>
      <c r="B235" s="5">
        <v>234</v>
      </c>
      <c r="C235" s="17">
        <v>43169</v>
      </c>
      <c r="D235" s="17">
        <v>43170</v>
      </c>
      <c r="E235" s="8" t="s">
        <v>1742</v>
      </c>
      <c r="F235" s="8">
        <v>1</v>
      </c>
    </row>
    <row r="236" spans="1:6" ht="15.75" thickBot="1" x14ac:dyDescent="0.3">
      <c r="A236" s="7" t="s">
        <v>769</v>
      </c>
      <c r="B236" s="5">
        <v>235</v>
      </c>
      <c r="C236" s="17">
        <v>43169</v>
      </c>
      <c r="D236" s="17">
        <v>43174</v>
      </c>
      <c r="E236" s="8" t="s">
        <v>1741</v>
      </c>
      <c r="F236" s="8">
        <v>35</v>
      </c>
    </row>
    <row r="237" spans="1:6" ht="15.75" thickBot="1" x14ac:dyDescent="0.3">
      <c r="A237" s="8" t="s">
        <v>1302</v>
      </c>
      <c r="B237" s="5">
        <v>236</v>
      </c>
      <c r="C237" s="17">
        <v>43169</v>
      </c>
      <c r="D237" s="17">
        <v>43175</v>
      </c>
      <c r="E237" s="8" t="s">
        <v>1740</v>
      </c>
      <c r="F237" s="8">
        <v>6</v>
      </c>
    </row>
    <row r="238" spans="1:6" ht="15.75" thickBot="1" x14ac:dyDescent="0.3">
      <c r="A238" s="8" t="s">
        <v>1648</v>
      </c>
      <c r="B238" s="5">
        <v>237</v>
      </c>
      <c r="C238" s="17">
        <v>43169</v>
      </c>
      <c r="D238" s="17">
        <v>43173</v>
      </c>
      <c r="E238" s="8" t="s">
        <v>1741</v>
      </c>
      <c r="F238" s="8">
        <v>34</v>
      </c>
    </row>
    <row r="239" spans="1:6" ht="15.75" thickBot="1" x14ac:dyDescent="0.3">
      <c r="A239" s="7" t="s">
        <v>169</v>
      </c>
      <c r="B239" s="5">
        <v>238</v>
      </c>
      <c r="C239" s="17">
        <v>43170</v>
      </c>
      <c r="D239" s="17">
        <v>43174</v>
      </c>
      <c r="E239" s="8" t="s">
        <v>1741</v>
      </c>
      <c r="F239" s="8">
        <v>34</v>
      </c>
    </row>
    <row r="240" spans="1:6" ht="15.75" thickBot="1" x14ac:dyDescent="0.3">
      <c r="A240" s="7" t="s">
        <v>771</v>
      </c>
      <c r="B240" s="5">
        <v>239</v>
      </c>
      <c r="C240" s="17">
        <v>43170</v>
      </c>
      <c r="D240" s="17">
        <v>43172</v>
      </c>
      <c r="E240" s="8" t="s">
        <v>1741</v>
      </c>
      <c r="F240" s="8">
        <v>32</v>
      </c>
    </row>
    <row r="241" spans="1:6" ht="15.75" thickBot="1" x14ac:dyDescent="0.3">
      <c r="A241" s="8" t="s">
        <v>1303</v>
      </c>
      <c r="B241" s="5">
        <v>240</v>
      </c>
      <c r="C241" s="17">
        <v>43170</v>
      </c>
      <c r="D241" s="17">
        <v>43174</v>
      </c>
      <c r="E241" s="8" t="s">
        <v>1742</v>
      </c>
      <c r="F241" s="8">
        <v>4</v>
      </c>
    </row>
    <row r="242" spans="1:6" ht="15.75" thickBot="1" x14ac:dyDescent="0.3">
      <c r="A242" s="8" t="s">
        <v>1649</v>
      </c>
      <c r="B242" s="5">
        <v>241</v>
      </c>
      <c r="C242" s="17">
        <v>43170</v>
      </c>
      <c r="D242" s="17">
        <v>43171</v>
      </c>
      <c r="E242" s="8" t="s">
        <v>1740</v>
      </c>
      <c r="F242" s="8">
        <v>1</v>
      </c>
    </row>
    <row r="243" spans="1:6" ht="15.75" thickBot="1" x14ac:dyDescent="0.3">
      <c r="A243" s="7" t="s">
        <v>171</v>
      </c>
      <c r="B243" s="5">
        <v>242</v>
      </c>
      <c r="C243" s="17">
        <v>43171</v>
      </c>
      <c r="D243" s="17">
        <v>43175</v>
      </c>
      <c r="E243" s="8" t="s">
        <v>1741</v>
      </c>
      <c r="F243" s="8">
        <v>34</v>
      </c>
    </row>
    <row r="244" spans="1:6" ht="15.75" thickBot="1" x14ac:dyDescent="0.3">
      <c r="A244" s="7" t="s">
        <v>773</v>
      </c>
      <c r="B244" s="5">
        <v>243</v>
      </c>
      <c r="C244" s="17">
        <v>43171</v>
      </c>
      <c r="D244" s="17">
        <v>43172</v>
      </c>
      <c r="E244" s="8" t="s">
        <v>1740</v>
      </c>
      <c r="F244" s="8">
        <v>1</v>
      </c>
    </row>
    <row r="245" spans="1:6" ht="15.75" thickBot="1" x14ac:dyDescent="0.3">
      <c r="A245" s="8" t="s">
        <v>1304</v>
      </c>
      <c r="B245" s="5">
        <v>244</v>
      </c>
      <c r="C245" s="17">
        <v>43171</v>
      </c>
      <c r="D245" s="17">
        <v>43172</v>
      </c>
      <c r="E245" s="8" t="s">
        <v>1742</v>
      </c>
      <c r="F245" s="8">
        <v>1</v>
      </c>
    </row>
    <row r="246" spans="1:6" ht="15.75" thickBot="1" x14ac:dyDescent="0.3">
      <c r="A246" s="8" t="s">
        <v>1650</v>
      </c>
      <c r="B246" s="5">
        <v>245</v>
      </c>
      <c r="C246" s="17">
        <v>43171</v>
      </c>
      <c r="D246" s="17">
        <v>43173</v>
      </c>
      <c r="E246" s="8" t="s">
        <v>1742</v>
      </c>
      <c r="F246" s="8">
        <v>2</v>
      </c>
    </row>
    <row r="247" spans="1:6" ht="15.75" thickBot="1" x14ac:dyDescent="0.3">
      <c r="A247" s="7" t="s">
        <v>173</v>
      </c>
      <c r="B247" s="5">
        <v>246</v>
      </c>
      <c r="C247" s="17">
        <v>43172</v>
      </c>
      <c r="D247" s="17">
        <v>43176</v>
      </c>
      <c r="E247" s="8" t="s">
        <v>1740</v>
      </c>
      <c r="F247" s="8">
        <v>4</v>
      </c>
    </row>
    <row r="248" spans="1:6" ht="15.75" thickBot="1" x14ac:dyDescent="0.3">
      <c r="A248" s="7" t="s">
        <v>774</v>
      </c>
      <c r="B248" s="5">
        <v>247</v>
      </c>
      <c r="C248" s="17">
        <v>43172</v>
      </c>
      <c r="D248" s="17">
        <v>43174</v>
      </c>
      <c r="E248" s="8" t="s">
        <v>1742</v>
      </c>
      <c r="F248" s="8">
        <v>2</v>
      </c>
    </row>
    <row r="249" spans="1:6" ht="15.75" thickBot="1" x14ac:dyDescent="0.3">
      <c r="A249" s="8" t="s">
        <v>1305</v>
      </c>
      <c r="B249" s="5">
        <v>248</v>
      </c>
      <c r="C249" s="17">
        <v>43172</v>
      </c>
      <c r="D249" s="17">
        <v>43173</v>
      </c>
      <c r="E249" s="8" t="s">
        <v>1742</v>
      </c>
      <c r="F249" s="8">
        <v>1</v>
      </c>
    </row>
    <row r="250" spans="1:6" ht="15.75" thickBot="1" x14ac:dyDescent="0.3">
      <c r="A250" s="8" t="s">
        <v>1651</v>
      </c>
      <c r="B250" s="5">
        <v>249</v>
      </c>
      <c r="C250" s="17">
        <v>43172</v>
      </c>
      <c r="D250" s="17">
        <v>43179</v>
      </c>
      <c r="E250" s="8" t="s">
        <v>1742</v>
      </c>
      <c r="F250" s="8">
        <v>7</v>
      </c>
    </row>
    <row r="251" spans="1:6" ht="15.75" thickBot="1" x14ac:dyDescent="0.3">
      <c r="A251" s="7" t="s">
        <v>175</v>
      </c>
      <c r="B251" s="5">
        <v>250</v>
      </c>
      <c r="C251" s="17">
        <v>43173</v>
      </c>
      <c r="D251" s="17">
        <v>43178</v>
      </c>
      <c r="E251" s="8" t="s">
        <v>1740</v>
      </c>
      <c r="F251" s="8">
        <v>5</v>
      </c>
    </row>
    <row r="252" spans="1:6" ht="15.75" thickBot="1" x14ac:dyDescent="0.3">
      <c r="A252" s="7" t="s">
        <v>776</v>
      </c>
      <c r="B252" s="5">
        <v>251</v>
      </c>
      <c r="C252" s="17">
        <v>43173</v>
      </c>
      <c r="D252" s="17">
        <v>43179</v>
      </c>
      <c r="E252" s="8" t="s">
        <v>1742</v>
      </c>
      <c r="F252" s="8">
        <v>6</v>
      </c>
    </row>
    <row r="253" spans="1:6" ht="15.75" thickBot="1" x14ac:dyDescent="0.3">
      <c r="A253" s="8" t="s">
        <v>1306</v>
      </c>
      <c r="B253" s="5">
        <v>252</v>
      </c>
      <c r="C253" s="17">
        <v>43173</v>
      </c>
      <c r="D253" s="17">
        <v>43174</v>
      </c>
      <c r="E253" s="8" t="s">
        <v>1741</v>
      </c>
      <c r="F253" s="8">
        <v>31</v>
      </c>
    </row>
    <row r="254" spans="1:6" ht="15.75" thickBot="1" x14ac:dyDescent="0.3">
      <c r="A254" s="8" t="s">
        <v>1652</v>
      </c>
      <c r="B254" s="5">
        <v>253</v>
      </c>
      <c r="C254" s="17">
        <v>43173</v>
      </c>
      <c r="D254" s="17">
        <v>43180</v>
      </c>
      <c r="E254" s="8" t="s">
        <v>1742</v>
      </c>
      <c r="F254" s="8">
        <v>7</v>
      </c>
    </row>
    <row r="255" spans="1:6" ht="15.75" thickBot="1" x14ac:dyDescent="0.3">
      <c r="A255" s="7" t="s">
        <v>177</v>
      </c>
      <c r="B255" s="5">
        <v>254</v>
      </c>
      <c r="C255" s="17">
        <v>43174</v>
      </c>
      <c r="D255" s="17">
        <v>43180</v>
      </c>
      <c r="E255" s="8" t="s">
        <v>1742</v>
      </c>
      <c r="F255" s="8">
        <v>6</v>
      </c>
    </row>
    <row r="256" spans="1:6" ht="15.75" thickBot="1" x14ac:dyDescent="0.3">
      <c r="A256" s="7" t="s">
        <v>778</v>
      </c>
      <c r="B256" s="5">
        <v>255</v>
      </c>
      <c r="C256" s="17">
        <v>43174</v>
      </c>
      <c r="D256" s="17">
        <v>43178</v>
      </c>
      <c r="E256" s="8" t="s">
        <v>1741</v>
      </c>
      <c r="F256" s="8">
        <v>34</v>
      </c>
    </row>
    <row r="257" spans="1:6" ht="15.75" thickBot="1" x14ac:dyDescent="0.3">
      <c r="A257" s="8" t="s">
        <v>1307</v>
      </c>
      <c r="B257" s="5">
        <v>256</v>
      </c>
      <c r="C257" s="17">
        <v>43174</v>
      </c>
      <c r="D257" s="17">
        <v>43178</v>
      </c>
      <c r="E257" s="8" t="s">
        <v>1742</v>
      </c>
      <c r="F257" s="8">
        <v>4</v>
      </c>
    </row>
    <row r="258" spans="1:6" ht="15.75" thickBot="1" x14ac:dyDescent="0.3">
      <c r="A258" s="8" t="s">
        <v>1653</v>
      </c>
      <c r="B258" s="5">
        <v>257</v>
      </c>
      <c r="C258" s="17">
        <v>43174</v>
      </c>
      <c r="D258" s="17">
        <v>43180</v>
      </c>
      <c r="E258" s="8" t="s">
        <v>1742</v>
      </c>
      <c r="F258" s="8">
        <v>6</v>
      </c>
    </row>
    <row r="259" spans="1:6" ht="15.75" thickBot="1" x14ac:dyDescent="0.3">
      <c r="A259" s="7" t="s">
        <v>179</v>
      </c>
      <c r="B259" s="5">
        <v>258</v>
      </c>
      <c r="C259" s="17">
        <v>43175</v>
      </c>
      <c r="D259" s="17">
        <v>43177</v>
      </c>
      <c r="E259" s="8" t="s">
        <v>1740</v>
      </c>
      <c r="F259" s="8">
        <v>2</v>
      </c>
    </row>
    <row r="260" spans="1:6" ht="15.75" thickBot="1" x14ac:dyDescent="0.3">
      <c r="A260" s="7" t="s">
        <v>780</v>
      </c>
      <c r="B260" s="5">
        <v>259</v>
      </c>
      <c r="C260" s="17">
        <v>43175</v>
      </c>
      <c r="D260" s="17">
        <v>43179</v>
      </c>
      <c r="E260" s="8" t="s">
        <v>1742</v>
      </c>
      <c r="F260" s="8">
        <v>4</v>
      </c>
    </row>
    <row r="261" spans="1:6" ht="15.75" thickBot="1" x14ac:dyDescent="0.3">
      <c r="A261" s="8" t="s">
        <v>1308</v>
      </c>
      <c r="B261" s="5">
        <v>260</v>
      </c>
      <c r="C261" s="17">
        <v>43175</v>
      </c>
      <c r="D261" s="17">
        <v>43177</v>
      </c>
      <c r="E261" s="8" t="s">
        <v>1741</v>
      </c>
      <c r="F261" s="8">
        <v>32</v>
      </c>
    </row>
    <row r="262" spans="1:6" ht="15.75" thickBot="1" x14ac:dyDescent="0.3">
      <c r="A262" s="8" t="s">
        <v>1654</v>
      </c>
      <c r="B262" s="5">
        <v>261</v>
      </c>
      <c r="C262" s="17">
        <v>43175</v>
      </c>
      <c r="D262" s="17">
        <v>43177</v>
      </c>
      <c r="E262" s="8" t="s">
        <v>1741</v>
      </c>
      <c r="F262" s="8">
        <v>32</v>
      </c>
    </row>
    <row r="263" spans="1:6" ht="15.75" thickBot="1" x14ac:dyDescent="0.3">
      <c r="A263" s="7" t="s">
        <v>181</v>
      </c>
      <c r="B263" s="5">
        <v>262</v>
      </c>
      <c r="C263" s="17">
        <v>43176</v>
      </c>
      <c r="D263" s="17">
        <v>43178</v>
      </c>
      <c r="E263" s="8" t="s">
        <v>1741</v>
      </c>
      <c r="F263" s="8">
        <v>32</v>
      </c>
    </row>
    <row r="264" spans="1:6" ht="15.75" thickBot="1" x14ac:dyDescent="0.3">
      <c r="A264" s="7" t="s">
        <v>781</v>
      </c>
      <c r="B264" s="5">
        <v>263</v>
      </c>
      <c r="C264" s="17">
        <v>43176</v>
      </c>
      <c r="D264" s="17">
        <v>43183</v>
      </c>
      <c r="E264" s="8" t="s">
        <v>1741</v>
      </c>
      <c r="F264" s="8">
        <v>37</v>
      </c>
    </row>
    <row r="265" spans="1:6" ht="15.75" thickBot="1" x14ac:dyDescent="0.3">
      <c r="A265" s="8" t="s">
        <v>1309</v>
      </c>
      <c r="B265" s="5">
        <v>264</v>
      </c>
      <c r="C265" s="17">
        <v>43176</v>
      </c>
      <c r="D265" s="17">
        <v>43182</v>
      </c>
      <c r="E265" s="8" t="s">
        <v>1741</v>
      </c>
      <c r="F265" s="8">
        <v>36</v>
      </c>
    </row>
    <row r="266" spans="1:6" ht="15.75" thickBot="1" x14ac:dyDescent="0.3">
      <c r="A266" s="8" t="s">
        <v>1655</v>
      </c>
      <c r="B266" s="5">
        <v>265</v>
      </c>
      <c r="C266" s="17">
        <v>43176</v>
      </c>
      <c r="D266" s="17">
        <v>43182</v>
      </c>
      <c r="E266" s="8" t="s">
        <v>1740</v>
      </c>
      <c r="F266" s="8">
        <v>6</v>
      </c>
    </row>
    <row r="267" spans="1:6" ht="15.75" thickBot="1" x14ac:dyDescent="0.3">
      <c r="A267" s="7" t="s">
        <v>183</v>
      </c>
      <c r="B267" s="5">
        <v>266</v>
      </c>
      <c r="C267" s="17">
        <v>43177</v>
      </c>
      <c r="D267" s="17">
        <v>43183</v>
      </c>
      <c r="E267" s="8" t="s">
        <v>1741</v>
      </c>
      <c r="F267" s="8">
        <v>36</v>
      </c>
    </row>
    <row r="268" spans="1:6" ht="15.75" thickBot="1" x14ac:dyDescent="0.3">
      <c r="A268" s="7" t="s">
        <v>783</v>
      </c>
      <c r="B268" s="5">
        <v>267</v>
      </c>
      <c r="C268" s="17">
        <v>43177</v>
      </c>
      <c r="D268" s="17">
        <v>43181</v>
      </c>
      <c r="E268" s="8" t="s">
        <v>1741</v>
      </c>
      <c r="F268" s="8">
        <v>34</v>
      </c>
    </row>
    <row r="269" spans="1:6" ht="15.75" thickBot="1" x14ac:dyDescent="0.3">
      <c r="A269" s="8" t="s">
        <v>1310</v>
      </c>
      <c r="B269" s="5">
        <v>268</v>
      </c>
      <c r="C269" s="17">
        <v>43177</v>
      </c>
      <c r="D269" s="17">
        <v>43182</v>
      </c>
      <c r="E269" s="8" t="s">
        <v>1740</v>
      </c>
      <c r="F269" s="8">
        <v>5</v>
      </c>
    </row>
    <row r="270" spans="1:6" ht="15.75" thickBot="1" x14ac:dyDescent="0.3">
      <c r="A270" s="8" t="s">
        <v>1656</v>
      </c>
      <c r="B270" s="5">
        <v>269</v>
      </c>
      <c r="C270" s="17">
        <v>43177</v>
      </c>
      <c r="D270" s="17">
        <v>43181</v>
      </c>
      <c r="E270" s="8" t="s">
        <v>1741</v>
      </c>
      <c r="F270" s="8">
        <v>34</v>
      </c>
    </row>
    <row r="271" spans="1:6" ht="15.75" thickBot="1" x14ac:dyDescent="0.3">
      <c r="A271" s="7" t="s">
        <v>185</v>
      </c>
      <c r="B271" s="5">
        <v>270</v>
      </c>
      <c r="C271" s="17">
        <v>43178</v>
      </c>
      <c r="D271" s="17">
        <v>43185</v>
      </c>
      <c r="E271" s="8" t="s">
        <v>1742</v>
      </c>
      <c r="F271" s="8">
        <v>7</v>
      </c>
    </row>
    <row r="272" spans="1:6" ht="15.75" thickBot="1" x14ac:dyDescent="0.3">
      <c r="A272" s="7" t="s">
        <v>785</v>
      </c>
      <c r="B272" s="5">
        <v>271</v>
      </c>
      <c r="C272" s="17">
        <v>43178</v>
      </c>
      <c r="D272" s="17">
        <v>43185</v>
      </c>
      <c r="E272" s="8" t="s">
        <v>1742</v>
      </c>
      <c r="F272" s="8">
        <v>7</v>
      </c>
    </row>
    <row r="273" spans="1:6" ht="15.75" thickBot="1" x14ac:dyDescent="0.3">
      <c r="A273" s="8" t="s">
        <v>1311</v>
      </c>
      <c r="B273" s="5">
        <v>272</v>
      </c>
      <c r="C273" s="17">
        <v>43178</v>
      </c>
      <c r="D273" s="17">
        <v>43181</v>
      </c>
      <c r="E273" s="8" t="s">
        <v>1740</v>
      </c>
      <c r="F273" s="8">
        <v>3</v>
      </c>
    </row>
    <row r="274" spans="1:6" ht="15.75" thickBot="1" x14ac:dyDescent="0.3">
      <c r="A274" s="8" t="s">
        <v>1657</v>
      </c>
      <c r="B274" s="5">
        <v>273</v>
      </c>
      <c r="C274" s="17">
        <v>43178</v>
      </c>
      <c r="D274" s="17">
        <v>43183</v>
      </c>
      <c r="E274" s="8" t="s">
        <v>1742</v>
      </c>
      <c r="F274" s="8">
        <v>5</v>
      </c>
    </row>
    <row r="275" spans="1:6" ht="15.75" thickBot="1" x14ac:dyDescent="0.3">
      <c r="A275" s="7" t="s">
        <v>187</v>
      </c>
      <c r="B275" s="5">
        <v>274</v>
      </c>
      <c r="C275" s="17">
        <v>43179</v>
      </c>
      <c r="D275" s="17">
        <v>43185</v>
      </c>
      <c r="E275" s="8" t="s">
        <v>1742</v>
      </c>
      <c r="F275" s="8">
        <v>6</v>
      </c>
    </row>
    <row r="276" spans="1:6" ht="15.75" thickBot="1" x14ac:dyDescent="0.3">
      <c r="A276" s="7" t="s">
        <v>787</v>
      </c>
      <c r="B276" s="5">
        <v>275</v>
      </c>
      <c r="C276" s="17">
        <v>43179</v>
      </c>
      <c r="D276" s="17">
        <v>43184</v>
      </c>
      <c r="E276" s="8" t="s">
        <v>1741</v>
      </c>
      <c r="F276" s="8">
        <v>35</v>
      </c>
    </row>
    <row r="277" spans="1:6" ht="15.75" thickBot="1" x14ac:dyDescent="0.3">
      <c r="A277" s="8" t="s">
        <v>1312</v>
      </c>
      <c r="B277" s="5">
        <v>276</v>
      </c>
      <c r="C277" s="17">
        <v>43179</v>
      </c>
      <c r="D277" s="17">
        <v>43186</v>
      </c>
      <c r="E277" s="8" t="s">
        <v>1742</v>
      </c>
      <c r="F277" s="8">
        <v>7</v>
      </c>
    </row>
    <row r="278" spans="1:6" ht="15.75" thickBot="1" x14ac:dyDescent="0.3">
      <c r="A278" s="8" t="s">
        <v>1658</v>
      </c>
      <c r="B278" s="5">
        <v>277</v>
      </c>
      <c r="C278" s="17">
        <v>43179</v>
      </c>
      <c r="D278" s="17">
        <v>43186</v>
      </c>
      <c r="E278" s="8" t="s">
        <v>1742</v>
      </c>
      <c r="F278" s="8">
        <v>7</v>
      </c>
    </row>
    <row r="279" spans="1:6" ht="15.75" thickBot="1" x14ac:dyDescent="0.3">
      <c r="A279" s="7" t="s">
        <v>189</v>
      </c>
      <c r="B279" s="5">
        <v>278</v>
      </c>
      <c r="C279" s="17">
        <v>43180</v>
      </c>
      <c r="D279" s="17">
        <v>43181</v>
      </c>
      <c r="E279" s="8" t="s">
        <v>1741</v>
      </c>
      <c r="F279" s="8">
        <v>31</v>
      </c>
    </row>
    <row r="280" spans="1:6" ht="15.75" thickBot="1" x14ac:dyDescent="0.3">
      <c r="A280" s="7" t="s">
        <v>789</v>
      </c>
      <c r="B280" s="5">
        <v>279</v>
      </c>
      <c r="C280" s="17">
        <v>43180</v>
      </c>
      <c r="D280" s="17">
        <v>43182</v>
      </c>
      <c r="E280" s="8" t="s">
        <v>1741</v>
      </c>
      <c r="F280" s="8">
        <v>32</v>
      </c>
    </row>
    <row r="281" spans="1:6" ht="15.75" thickBot="1" x14ac:dyDescent="0.3">
      <c r="A281" s="8" t="s">
        <v>1313</v>
      </c>
      <c r="B281" s="5">
        <v>280</v>
      </c>
      <c r="C281" s="17">
        <v>43180</v>
      </c>
      <c r="D281" s="17">
        <v>43185</v>
      </c>
      <c r="E281" s="8" t="s">
        <v>1740</v>
      </c>
      <c r="F281" s="8">
        <v>5</v>
      </c>
    </row>
    <row r="282" spans="1:6" ht="15.75" thickBot="1" x14ac:dyDescent="0.3">
      <c r="A282" s="8" t="s">
        <v>1659</v>
      </c>
      <c r="B282" s="5">
        <v>281</v>
      </c>
      <c r="C282" s="17">
        <v>43180</v>
      </c>
      <c r="D282" s="17">
        <v>43185</v>
      </c>
      <c r="E282" s="8" t="s">
        <v>1742</v>
      </c>
      <c r="F282" s="8">
        <v>5</v>
      </c>
    </row>
    <row r="283" spans="1:6" ht="15.75" thickBot="1" x14ac:dyDescent="0.3">
      <c r="A283" s="7" t="s">
        <v>191</v>
      </c>
      <c r="B283" s="5">
        <v>282</v>
      </c>
      <c r="C283" s="17">
        <v>43181</v>
      </c>
      <c r="D283" s="17">
        <v>43185</v>
      </c>
      <c r="E283" s="8" t="s">
        <v>1742</v>
      </c>
      <c r="F283" s="8">
        <v>4</v>
      </c>
    </row>
    <row r="284" spans="1:6" ht="15.75" thickBot="1" x14ac:dyDescent="0.3">
      <c r="A284" s="7" t="s">
        <v>791</v>
      </c>
      <c r="B284" s="5">
        <v>283</v>
      </c>
      <c r="C284" s="17">
        <v>43181</v>
      </c>
      <c r="D284" s="17">
        <v>43185</v>
      </c>
      <c r="E284" s="8" t="s">
        <v>1740</v>
      </c>
      <c r="F284" s="8">
        <v>4</v>
      </c>
    </row>
    <row r="285" spans="1:6" ht="15.75" thickBot="1" x14ac:dyDescent="0.3">
      <c r="A285" s="8" t="s">
        <v>1314</v>
      </c>
      <c r="B285" s="5">
        <v>284</v>
      </c>
      <c r="C285" s="17">
        <v>43181</v>
      </c>
      <c r="D285" s="17">
        <v>43184</v>
      </c>
      <c r="E285" s="8" t="s">
        <v>1741</v>
      </c>
      <c r="F285" s="8">
        <v>33</v>
      </c>
    </row>
    <row r="286" spans="1:6" ht="15.75" thickBot="1" x14ac:dyDescent="0.3">
      <c r="A286" s="8" t="s">
        <v>1660</v>
      </c>
      <c r="B286" s="5">
        <v>285</v>
      </c>
      <c r="C286" s="17">
        <v>43181</v>
      </c>
      <c r="D286" s="17">
        <v>43185</v>
      </c>
      <c r="E286" s="8" t="s">
        <v>1740</v>
      </c>
      <c r="F286" s="8">
        <v>4</v>
      </c>
    </row>
    <row r="287" spans="1:6" ht="15.75" thickBot="1" x14ac:dyDescent="0.3">
      <c r="A287" s="7" t="s">
        <v>193</v>
      </c>
      <c r="B287" s="5">
        <v>286</v>
      </c>
      <c r="C287" s="17">
        <v>43182</v>
      </c>
      <c r="D287" s="17">
        <v>43189</v>
      </c>
      <c r="E287" s="8" t="s">
        <v>1741</v>
      </c>
      <c r="F287" s="8">
        <v>37</v>
      </c>
    </row>
    <row r="288" spans="1:6" ht="15.75" thickBot="1" x14ac:dyDescent="0.3">
      <c r="A288" s="7" t="s">
        <v>793</v>
      </c>
      <c r="B288" s="5">
        <v>287</v>
      </c>
      <c r="C288" s="17">
        <v>43182</v>
      </c>
      <c r="D288" s="17">
        <v>43188</v>
      </c>
      <c r="E288" s="8" t="s">
        <v>1740</v>
      </c>
      <c r="F288" s="8">
        <v>6</v>
      </c>
    </row>
    <row r="289" spans="1:6" ht="15.75" thickBot="1" x14ac:dyDescent="0.3">
      <c r="A289" s="8" t="s">
        <v>1315</v>
      </c>
      <c r="B289" s="5">
        <v>288</v>
      </c>
      <c r="C289" s="17">
        <v>43182</v>
      </c>
      <c r="D289" s="17">
        <v>43183</v>
      </c>
      <c r="E289" s="8" t="s">
        <v>1740</v>
      </c>
      <c r="F289" s="8">
        <v>1</v>
      </c>
    </row>
    <row r="290" spans="1:6" ht="15.75" thickBot="1" x14ac:dyDescent="0.3">
      <c r="A290" s="8" t="s">
        <v>1661</v>
      </c>
      <c r="B290" s="5">
        <v>289</v>
      </c>
      <c r="C290" s="17">
        <v>43182</v>
      </c>
      <c r="D290" s="17">
        <v>43185</v>
      </c>
      <c r="E290" s="8" t="s">
        <v>1742</v>
      </c>
      <c r="F290" s="8">
        <v>3</v>
      </c>
    </row>
    <row r="291" spans="1:6" ht="15.75" thickBot="1" x14ac:dyDescent="0.3">
      <c r="A291" s="7" t="s">
        <v>195</v>
      </c>
      <c r="B291" s="5">
        <v>290</v>
      </c>
      <c r="C291" s="17">
        <v>43183</v>
      </c>
      <c r="D291" s="17">
        <v>43190</v>
      </c>
      <c r="E291" s="8" t="s">
        <v>1740</v>
      </c>
      <c r="F291" s="8">
        <v>7</v>
      </c>
    </row>
    <row r="292" spans="1:6" ht="15.75" thickBot="1" x14ac:dyDescent="0.3">
      <c r="A292" s="7" t="s">
        <v>795</v>
      </c>
      <c r="B292" s="5">
        <v>291</v>
      </c>
      <c r="C292" s="17">
        <v>43183</v>
      </c>
      <c r="D292" s="17">
        <v>43185</v>
      </c>
      <c r="E292" s="8" t="s">
        <v>1742</v>
      </c>
      <c r="F292" s="8">
        <v>2</v>
      </c>
    </row>
    <row r="293" spans="1:6" ht="15.75" thickBot="1" x14ac:dyDescent="0.3">
      <c r="A293" s="8" t="s">
        <v>1316</v>
      </c>
      <c r="B293" s="5">
        <v>292</v>
      </c>
      <c r="C293" s="17">
        <v>43183</v>
      </c>
      <c r="D293" s="17">
        <v>43184</v>
      </c>
      <c r="E293" s="8" t="s">
        <v>1740</v>
      </c>
      <c r="F293" s="8">
        <v>1</v>
      </c>
    </row>
    <row r="294" spans="1:6" ht="15.75" thickBot="1" x14ac:dyDescent="0.3">
      <c r="A294" s="8" t="s">
        <v>1662</v>
      </c>
      <c r="B294" s="5">
        <v>293</v>
      </c>
      <c r="C294" s="17">
        <v>43183</v>
      </c>
      <c r="D294" s="17">
        <v>43187</v>
      </c>
      <c r="E294" s="8" t="s">
        <v>1740</v>
      </c>
      <c r="F294" s="8">
        <v>4</v>
      </c>
    </row>
    <row r="295" spans="1:6" ht="15.75" thickBot="1" x14ac:dyDescent="0.3">
      <c r="A295" s="7" t="s">
        <v>197</v>
      </c>
      <c r="B295" s="5">
        <v>294</v>
      </c>
      <c r="C295" s="17">
        <v>43184</v>
      </c>
      <c r="D295" s="17">
        <v>43189</v>
      </c>
      <c r="E295" s="8" t="s">
        <v>1740</v>
      </c>
      <c r="F295" s="8">
        <v>5</v>
      </c>
    </row>
    <row r="296" spans="1:6" ht="15.75" thickBot="1" x14ac:dyDescent="0.3">
      <c r="A296" s="7" t="s">
        <v>797</v>
      </c>
      <c r="B296" s="5">
        <v>295</v>
      </c>
      <c r="C296" s="17">
        <v>43184</v>
      </c>
      <c r="D296" s="17">
        <v>43185</v>
      </c>
      <c r="E296" s="8" t="s">
        <v>1741</v>
      </c>
      <c r="F296" s="8">
        <v>31</v>
      </c>
    </row>
    <row r="297" spans="1:6" ht="15.75" thickBot="1" x14ac:dyDescent="0.3">
      <c r="A297" s="8" t="s">
        <v>1317</v>
      </c>
      <c r="B297" s="5">
        <v>296</v>
      </c>
      <c r="C297" s="17">
        <v>43184</v>
      </c>
      <c r="D297" s="17">
        <v>43187</v>
      </c>
      <c r="E297" s="8" t="s">
        <v>1741</v>
      </c>
      <c r="F297" s="8">
        <v>33</v>
      </c>
    </row>
    <row r="298" spans="1:6" ht="15.75" thickBot="1" x14ac:dyDescent="0.3">
      <c r="A298" s="8" t="s">
        <v>1663</v>
      </c>
      <c r="B298" s="5">
        <v>297</v>
      </c>
      <c r="C298" s="17">
        <v>43184</v>
      </c>
      <c r="D298" s="17">
        <v>43186</v>
      </c>
      <c r="E298" s="8" t="s">
        <v>1742</v>
      </c>
      <c r="F298" s="8">
        <v>2</v>
      </c>
    </row>
    <row r="299" spans="1:6" ht="15.75" thickBot="1" x14ac:dyDescent="0.3">
      <c r="A299" s="7" t="s">
        <v>199</v>
      </c>
      <c r="B299" s="5">
        <v>298</v>
      </c>
      <c r="C299" s="17">
        <v>43185</v>
      </c>
      <c r="D299" s="17">
        <v>43186</v>
      </c>
      <c r="E299" s="8" t="s">
        <v>1740</v>
      </c>
      <c r="F299" s="8">
        <v>1</v>
      </c>
    </row>
    <row r="300" spans="1:6" ht="15.75" thickBot="1" x14ac:dyDescent="0.3">
      <c r="A300" s="7" t="s">
        <v>799</v>
      </c>
      <c r="B300" s="5">
        <v>299</v>
      </c>
      <c r="C300" s="17">
        <v>43185</v>
      </c>
      <c r="D300" s="17">
        <v>43187</v>
      </c>
      <c r="E300" s="8" t="s">
        <v>1740</v>
      </c>
      <c r="F300" s="8">
        <v>2</v>
      </c>
    </row>
    <row r="301" spans="1:6" ht="15.75" thickBot="1" x14ac:dyDescent="0.3">
      <c r="A301" s="8" t="s">
        <v>1318</v>
      </c>
      <c r="B301" s="5">
        <v>300</v>
      </c>
      <c r="C301" s="17">
        <v>43185</v>
      </c>
      <c r="D301" s="17">
        <v>43187</v>
      </c>
      <c r="E301" s="8" t="s">
        <v>1742</v>
      </c>
      <c r="F301" s="8">
        <v>2</v>
      </c>
    </row>
    <row r="302" spans="1:6" ht="15.75" thickBot="1" x14ac:dyDescent="0.3">
      <c r="A302" s="8" t="s">
        <v>1664</v>
      </c>
      <c r="B302" s="5">
        <v>301</v>
      </c>
      <c r="C302" s="17">
        <v>43185</v>
      </c>
      <c r="D302" s="17">
        <v>43189</v>
      </c>
      <c r="E302" s="8" t="s">
        <v>1742</v>
      </c>
      <c r="F302" s="8">
        <v>4</v>
      </c>
    </row>
    <row r="303" spans="1:6" ht="15.75" thickBot="1" x14ac:dyDescent="0.3">
      <c r="A303" s="7" t="s">
        <v>201</v>
      </c>
      <c r="B303" s="5">
        <v>302</v>
      </c>
      <c r="C303" s="17">
        <v>43186</v>
      </c>
      <c r="D303" s="17">
        <v>43188</v>
      </c>
      <c r="E303" s="8" t="s">
        <v>1742</v>
      </c>
      <c r="F303" s="8">
        <v>2</v>
      </c>
    </row>
    <row r="304" spans="1:6" ht="15.75" thickBot="1" x14ac:dyDescent="0.3">
      <c r="A304" s="7" t="s">
        <v>801</v>
      </c>
      <c r="B304" s="5">
        <v>303</v>
      </c>
      <c r="C304" s="17">
        <v>43186</v>
      </c>
      <c r="D304" s="17">
        <v>43187</v>
      </c>
      <c r="E304" s="8" t="s">
        <v>1741</v>
      </c>
      <c r="F304" s="8">
        <v>31</v>
      </c>
    </row>
    <row r="305" spans="1:6" ht="15.75" thickBot="1" x14ac:dyDescent="0.3">
      <c r="A305" s="8" t="s">
        <v>1319</v>
      </c>
      <c r="B305" s="5">
        <v>304</v>
      </c>
      <c r="C305" s="17">
        <v>43186</v>
      </c>
      <c r="D305" s="17">
        <v>43190</v>
      </c>
      <c r="E305" s="8" t="s">
        <v>1742</v>
      </c>
      <c r="F305" s="8">
        <v>4</v>
      </c>
    </row>
    <row r="306" spans="1:6" ht="15.75" thickBot="1" x14ac:dyDescent="0.3">
      <c r="A306" s="8" t="s">
        <v>1665</v>
      </c>
      <c r="B306" s="5">
        <v>305</v>
      </c>
      <c r="C306" s="17">
        <v>43186</v>
      </c>
      <c r="D306" s="17">
        <v>43193</v>
      </c>
      <c r="E306" s="8" t="s">
        <v>1742</v>
      </c>
      <c r="F306" s="8">
        <v>7</v>
      </c>
    </row>
    <row r="307" spans="1:6" ht="15.75" thickBot="1" x14ac:dyDescent="0.3">
      <c r="A307" s="7" t="s">
        <v>203</v>
      </c>
      <c r="B307" s="5">
        <v>306</v>
      </c>
      <c r="C307" s="17">
        <v>43187</v>
      </c>
      <c r="D307" s="17">
        <v>43194</v>
      </c>
      <c r="E307" s="8" t="s">
        <v>1741</v>
      </c>
      <c r="F307" s="8">
        <v>37</v>
      </c>
    </row>
    <row r="308" spans="1:6" ht="15.75" thickBot="1" x14ac:dyDescent="0.3">
      <c r="A308" s="7" t="s">
        <v>803</v>
      </c>
      <c r="B308" s="5">
        <v>307</v>
      </c>
      <c r="C308" s="17">
        <v>43187</v>
      </c>
      <c r="D308" s="17">
        <v>43189</v>
      </c>
      <c r="E308" s="8" t="s">
        <v>1742</v>
      </c>
      <c r="F308" s="8">
        <v>2</v>
      </c>
    </row>
    <row r="309" spans="1:6" ht="15.75" thickBot="1" x14ac:dyDescent="0.3">
      <c r="A309" s="8" t="s">
        <v>1320</v>
      </c>
      <c r="B309" s="5">
        <v>308</v>
      </c>
      <c r="C309" s="17">
        <v>43187</v>
      </c>
      <c r="D309" s="17">
        <v>43188</v>
      </c>
      <c r="E309" s="8" t="s">
        <v>1742</v>
      </c>
      <c r="F309" s="8">
        <v>1</v>
      </c>
    </row>
    <row r="310" spans="1:6" ht="15.75" thickBot="1" x14ac:dyDescent="0.3">
      <c r="A310" s="8" t="s">
        <v>1666</v>
      </c>
      <c r="B310" s="5">
        <v>309</v>
      </c>
      <c r="C310" s="17">
        <v>43187</v>
      </c>
      <c r="D310" s="17">
        <v>43194</v>
      </c>
      <c r="E310" s="8" t="s">
        <v>1741</v>
      </c>
      <c r="F310" s="8">
        <v>37</v>
      </c>
    </row>
    <row r="311" spans="1:6" ht="15.75" thickBot="1" x14ac:dyDescent="0.3">
      <c r="A311" s="7" t="s">
        <v>205</v>
      </c>
      <c r="B311" s="5">
        <v>310</v>
      </c>
      <c r="C311" s="17">
        <v>43188</v>
      </c>
      <c r="D311" s="17">
        <v>43194</v>
      </c>
      <c r="E311" s="8" t="s">
        <v>1741</v>
      </c>
      <c r="F311" s="8">
        <v>36</v>
      </c>
    </row>
    <row r="312" spans="1:6" ht="15.75" thickBot="1" x14ac:dyDescent="0.3">
      <c r="A312" s="7" t="s">
        <v>805</v>
      </c>
      <c r="B312" s="5">
        <v>311</v>
      </c>
      <c r="C312" s="17">
        <v>43188</v>
      </c>
      <c r="D312" s="17">
        <v>43193</v>
      </c>
      <c r="E312" s="8" t="s">
        <v>1740</v>
      </c>
      <c r="F312" s="8">
        <v>5</v>
      </c>
    </row>
    <row r="313" spans="1:6" ht="15.75" thickBot="1" x14ac:dyDescent="0.3">
      <c r="A313" s="8" t="s">
        <v>1321</v>
      </c>
      <c r="B313" s="5">
        <v>312</v>
      </c>
      <c r="C313" s="17">
        <v>43188</v>
      </c>
      <c r="D313" s="17">
        <v>43190</v>
      </c>
      <c r="E313" s="8" t="s">
        <v>1742</v>
      </c>
      <c r="F313" s="8">
        <v>2</v>
      </c>
    </row>
    <row r="314" spans="1:6" ht="15.75" thickBot="1" x14ac:dyDescent="0.3">
      <c r="A314" s="8" t="s">
        <v>1667</v>
      </c>
      <c r="B314" s="5">
        <v>313</v>
      </c>
      <c r="C314" s="17">
        <v>43188</v>
      </c>
      <c r="D314" s="17">
        <v>43191</v>
      </c>
      <c r="E314" s="8" t="s">
        <v>1740</v>
      </c>
      <c r="F314" s="8">
        <v>3</v>
      </c>
    </row>
    <row r="315" spans="1:6" ht="15.75" thickBot="1" x14ac:dyDescent="0.3">
      <c r="A315" s="7" t="s">
        <v>207</v>
      </c>
      <c r="B315" s="5">
        <v>314</v>
      </c>
      <c r="C315" s="17">
        <v>43189</v>
      </c>
      <c r="D315" s="17">
        <v>43192</v>
      </c>
      <c r="E315" s="8" t="s">
        <v>1740</v>
      </c>
      <c r="F315" s="8">
        <v>3</v>
      </c>
    </row>
    <row r="316" spans="1:6" ht="15.75" thickBot="1" x14ac:dyDescent="0.3">
      <c r="A316" s="7" t="s">
        <v>807</v>
      </c>
      <c r="B316" s="5">
        <v>315</v>
      </c>
      <c r="C316" s="17">
        <v>43189</v>
      </c>
      <c r="D316" s="17">
        <v>43191</v>
      </c>
      <c r="E316" s="8" t="s">
        <v>1740</v>
      </c>
      <c r="F316" s="8">
        <v>2</v>
      </c>
    </row>
    <row r="317" spans="1:6" ht="15.75" thickBot="1" x14ac:dyDescent="0.3">
      <c r="A317" s="8" t="s">
        <v>1322</v>
      </c>
      <c r="B317" s="5">
        <v>316</v>
      </c>
      <c r="C317" s="17">
        <v>43189</v>
      </c>
      <c r="D317" s="17">
        <v>43193</v>
      </c>
      <c r="E317" s="8" t="s">
        <v>1741</v>
      </c>
      <c r="F317" s="8">
        <v>34</v>
      </c>
    </row>
    <row r="318" spans="1:6" ht="15.75" thickBot="1" x14ac:dyDescent="0.3">
      <c r="A318" s="8" t="s">
        <v>1668</v>
      </c>
      <c r="B318" s="5">
        <v>317</v>
      </c>
      <c r="C318" s="17">
        <v>43189</v>
      </c>
      <c r="D318" s="17">
        <v>43195</v>
      </c>
      <c r="E318" s="8" t="s">
        <v>1742</v>
      </c>
      <c r="F318" s="8">
        <v>6</v>
      </c>
    </row>
    <row r="319" spans="1:6" ht="15.75" thickBot="1" x14ac:dyDescent="0.3">
      <c r="A319" s="7" t="s">
        <v>209</v>
      </c>
      <c r="B319" s="5">
        <v>318</v>
      </c>
      <c r="C319" s="17">
        <v>43190</v>
      </c>
      <c r="D319" s="17">
        <v>43191</v>
      </c>
      <c r="E319" s="8" t="s">
        <v>1741</v>
      </c>
      <c r="F319" s="8">
        <v>31</v>
      </c>
    </row>
    <row r="320" spans="1:6" ht="15.75" thickBot="1" x14ac:dyDescent="0.3">
      <c r="A320" s="7" t="s">
        <v>809</v>
      </c>
      <c r="B320" s="5">
        <v>319</v>
      </c>
      <c r="C320" s="17">
        <v>43190</v>
      </c>
      <c r="D320" s="17">
        <v>43195</v>
      </c>
      <c r="E320" s="8" t="s">
        <v>1740</v>
      </c>
      <c r="F320" s="8">
        <v>5</v>
      </c>
    </row>
    <row r="321" spans="1:6" ht="15.75" thickBot="1" x14ac:dyDescent="0.3">
      <c r="A321" s="8" t="s">
        <v>1323</v>
      </c>
      <c r="B321" s="5">
        <v>320</v>
      </c>
      <c r="C321" s="17">
        <v>43190</v>
      </c>
      <c r="D321" s="17">
        <v>43194</v>
      </c>
      <c r="E321" s="8" t="s">
        <v>1740</v>
      </c>
      <c r="F321" s="8">
        <v>4</v>
      </c>
    </row>
    <row r="322" spans="1:6" ht="15.75" thickBot="1" x14ac:dyDescent="0.3">
      <c r="A322" s="8" t="s">
        <v>1669</v>
      </c>
      <c r="B322" s="5">
        <v>321</v>
      </c>
      <c r="C322" s="17">
        <v>43190</v>
      </c>
      <c r="D322" s="17">
        <v>43193</v>
      </c>
      <c r="E322" s="8" t="s">
        <v>1740</v>
      </c>
      <c r="F322" s="8">
        <v>3</v>
      </c>
    </row>
    <row r="323" spans="1:6" ht="15.75" thickBot="1" x14ac:dyDescent="0.3">
      <c r="A323" s="7" t="s">
        <v>211</v>
      </c>
      <c r="B323" s="5">
        <v>322</v>
      </c>
      <c r="C323" s="17">
        <v>43191</v>
      </c>
      <c r="D323" s="17">
        <v>43193</v>
      </c>
      <c r="E323" s="8" t="s">
        <v>1742</v>
      </c>
      <c r="F323" s="8">
        <v>2</v>
      </c>
    </row>
    <row r="324" spans="1:6" ht="15.75" thickBot="1" x14ac:dyDescent="0.3">
      <c r="A324" s="7" t="s">
        <v>811</v>
      </c>
      <c r="B324" s="5">
        <v>323</v>
      </c>
      <c r="C324" s="17">
        <v>43191</v>
      </c>
      <c r="D324" s="17">
        <v>43195</v>
      </c>
      <c r="E324" s="8" t="s">
        <v>1741</v>
      </c>
      <c r="F324" s="8">
        <v>34</v>
      </c>
    </row>
    <row r="325" spans="1:6" ht="15.75" thickBot="1" x14ac:dyDescent="0.3">
      <c r="A325" s="8" t="s">
        <v>1324</v>
      </c>
      <c r="B325" s="5">
        <v>324</v>
      </c>
      <c r="C325" s="17">
        <v>43191</v>
      </c>
      <c r="D325" s="17">
        <v>43194</v>
      </c>
      <c r="E325" s="8" t="s">
        <v>1740</v>
      </c>
      <c r="F325" s="8">
        <v>3</v>
      </c>
    </row>
    <row r="326" spans="1:6" ht="15.75" thickBot="1" x14ac:dyDescent="0.3">
      <c r="A326" s="8" t="s">
        <v>1670</v>
      </c>
      <c r="B326" s="5">
        <v>325</v>
      </c>
      <c r="C326" s="17">
        <v>43191</v>
      </c>
      <c r="D326" s="17">
        <v>43194</v>
      </c>
      <c r="E326" s="8" t="s">
        <v>1741</v>
      </c>
      <c r="F326" s="8">
        <v>33</v>
      </c>
    </row>
    <row r="327" spans="1:6" ht="15.75" thickBot="1" x14ac:dyDescent="0.3">
      <c r="A327" s="7" t="s">
        <v>213</v>
      </c>
      <c r="B327" s="5">
        <v>326</v>
      </c>
      <c r="C327" s="17">
        <v>43192</v>
      </c>
      <c r="D327" s="17">
        <v>43199</v>
      </c>
      <c r="E327" s="8" t="s">
        <v>1742</v>
      </c>
      <c r="F327" s="8">
        <v>7</v>
      </c>
    </row>
    <row r="328" spans="1:6" ht="15.75" thickBot="1" x14ac:dyDescent="0.3">
      <c r="A328" s="7" t="s">
        <v>813</v>
      </c>
      <c r="B328" s="5">
        <v>327</v>
      </c>
      <c r="C328" s="17">
        <v>43192</v>
      </c>
      <c r="D328" s="17">
        <v>43197</v>
      </c>
      <c r="E328" s="8" t="s">
        <v>1742</v>
      </c>
      <c r="F328" s="8">
        <v>5</v>
      </c>
    </row>
    <row r="329" spans="1:6" ht="15.75" thickBot="1" x14ac:dyDescent="0.3">
      <c r="A329" s="8" t="s">
        <v>1325</v>
      </c>
      <c r="B329" s="5">
        <v>328</v>
      </c>
      <c r="C329" s="17">
        <v>43192</v>
      </c>
      <c r="D329" s="17">
        <v>43196</v>
      </c>
      <c r="E329" s="8" t="s">
        <v>1742</v>
      </c>
      <c r="F329" s="8">
        <v>4</v>
      </c>
    </row>
    <row r="330" spans="1:6" ht="15.75" thickBot="1" x14ac:dyDescent="0.3">
      <c r="A330" s="8" t="s">
        <v>1671</v>
      </c>
      <c r="B330" s="5">
        <v>329</v>
      </c>
      <c r="C330" s="17">
        <v>43192</v>
      </c>
      <c r="D330" s="17">
        <v>43194</v>
      </c>
      <c r="E330" s="8" t="s">
        <v>1742</v>
      </c>
      <c r="F330" s="8">
        <v>2</v>
      </c>
    </row>
    <row r="331" spans="1:6" ht="15.75" thickBot="1" x14ac:dyDescent="0.3">
      <c r="A331" s="7" t="s">
        <v>215</v>
      </c>
      <c r="B331" s="5">
        <v>330</v>
      </c>
      <c r="C331" s="17">
        <v>43193</v>
      </c>
      <c r="D331" s="17">
        <v>43199</v>
      </c>
      <c r="E331" s="8" t="s">
        <v>1742</v>
      </c>
      <c r="F331" s="8">
        <v>6</v>
      </c>
    </row>
    <row r="332" spans="1:6" ht="15.75" thickBot="1" x14ac:dyDescent="0.3">
      <c r="A332" s="7" t="s">
        <v>815</v>
      </c>
      <c r="B332" s="5">
        <v>331</v>
      </c>
      <c r="C332" s="17">
        <v>43193</v>
      </c>
      <c r="D332" s="17">
        <v>43196</v>
      </c>
      <c r="E332" s="8" t="s">
        <v>1740</v>
      </c>
      <c r="F332" s="8">
        <v>3</v>
      </c>
    </row>
    <row r="333" spans="1:6" ht="15.75" thickBot="1" x14ac:dyDescent="0.3">
      <c r="A333" s="8" t="s">
        <v>1326</v>
      </c>
      <c r="B333" s="5">
        <v>332</v>
      </c>
      <c r="C333" s="17">
        <v>43193</v>
      </c>
      <c r="D333" s="17">
        <v>43196</v>
      </c>
      <c r="E333" s="8" t="s">
        <v>1742</v>
      </c>
      <c r="F333" s="8">
        <v>3</v>
      </c>
    </row>
    <row r="334" spans="1:6" ht="15.75" thickBot="1" x14ac:dyDescent="0.3">
      <c r="A334" s="8" t="s">
        <v>1672</v>
      </c>
      <c r="B334" s="5">
        <v>333</v>
      </c>
      <c r="C334" s="17">
        <v>43193</v>
      </c>
      <c r="D334" s="17">
        <v>43194</v>
      </c>
      <c r="E334" s="8" t="s">
        <v>1741</v>
      </c>
      <c r="F334" s="8">
        <v>31</v>
      </c>
    </row>
    <row r="335" spans="1:6" ht="15.75" thickBot="1" x14ac:dyDescent="0.3">
      <c r="A335" s="7" t="s">
        <v>217</v>
      </c>
      <c r="B335" s="5">
        <v>334</v>
      </c>
      <c r="C335" s="17">
        <v>43194</v>
      </c>
      <c r="D335" s="17">
        <v>43199</v>
      </c>
      <c r="E335" s="8" t="s">
        <v>1740</v>
      </c>
      <c r="F335" s="8">
        <v>5</v>
      </c>
    </row>
    <row r="336" spans="1:6" ht="15.75" thickBot="1" x14ac:dyDescent="0.3">
      <c r="A336" s="7" t="s">
        <v>816</v>
      </c>
      <c r="B336" s="5">
        <v>335</v>
      </c>
      <c r="C336" s="17">
        <v>43194</v>
      </c>
      <c r="D336" s="17">
        <v>43197</v>
      </c>
      <c r="E336" s="8" t="s">
        <v>1740</v>
      </c>
      <c r="F336" s="8">
        <v>3</v>
      </c>
    </row>
    <row r="337" spans="1:6" ht="15.75" thickBot="1" x14ac:dyDescent="0.3">
      <c r="A337" s="8" t="s">
        <v>1327</v>
      </c>
      <c r="B337" s="5">
        <v>336</v>
      </c>
      <c r="C337" s="17">
        <v>43194</v>
      </c>
      <c r="D337" s="17">
        <v>43198</v>
      </c>
      <c r="E337" s="8" t="s">
        <v>1742</v>
      </c>
      <c r="F337" s="8">
        <v>4</v>
      </c>
    </row>
    <row r="338" spans="1:6" ht="15.75" thickBot="1" x14ac:dyDescent="0.3">
      <c r="A338" s="8" t="s">
        <v>1673</v>
      </c>
      <c r="B338" s="5">
        <v>337</v>
      </c>
      <c r="C338" s="17">
        <v>43194</v>
      </c>
      <c r="D338" s="17">
        <v>43195</v>
      </c>
      <c r="E338" s="8" t="s">
        <v>1740</v>
      </c>
      <c r="F338" s="8">
        <v>1</v>
      </c>
    </row>
    <row r="339" spans="1:6" ht="15.75" thickBot="1" x14ac:dyDescent="0.3">
      <c r="A339" s="7" t="s">
        <v>219</v>
      </c>
      <c r="B339" s="5">
        <v>338</v>
      </c>
      <c r="C339" s="17">
        <v>43195</v>
      </c>
      <c r="D339" s="17">
        <v>43201</v>
      </c>
      <c r="E339" s="8" t="s">
        <v>1740</v>
      </c>
      <c r="F339" s="8">
        <v>6</v>
      </c>
    </row>
    <row r="340" spans="1:6" ht="15.75" thickBot="1" x14ac:dyDescent="0.3">
      <c r="A340" s="7" t="s">
        <v>818</v>
      </c>
      <c r="B340" s="5">
        <v>339</v>
      </c>
      <c r="C340" s="17">
        <v>43195</v>
      </c>
      <c r="D340" s="17">
        <v>43200</v>
      </c>
      <c r="E340" s="8" t="s">
        <v>1741</v>
      </c>
      <c r="F340" s="8">
        <v>35</v>
      </c>
    </row>
    <row r="341" spans="1:6" ht="15.75" thickBot="1" x14ac:dyDescent="0.3">
      <c r="A341" s="8" t="s">
        <v>1328</v>
      </c>
      <c r="B341" s="5">
        <v>340</v>
      </c>
      <c r="C341" s="17">
        <v>43195</v>
      </c>
      <c r="D341" s="17">
        <v>43198</v>
      </c>
      <c r="E341" s="8" t="s">
        <v>1740</v>
      </c>
      <c r="F341" s="8">
        <v>3</v>
      </c>
    </row>
    <row r="342" spans="1:6" ht="15.75" thickBot="1" x14ac:dyDescent="0.3">
      <c r="A342" s="8" t="s">
        <v>1674</v>
      </c>
      <c r="B342" s="5">
        <v>341</v>
      </c>
      <c r="C342" s="17">
        <v>43195</v>
      </c>
      <c r="D342" s="17">
        <v>43198</v>
      </c>
      <c r="E342" s="8" t="s">
        <v>1742</v>
      </c>
      <c r="F342" s="8">
        <v>3</v>
      </c>
    </row>
    <row r="343" spans="1:6" ht="15.75" thickBot="1" x14ac:dyDescent="0.3">
      <c r="A343" s="7" t="s">
        <v>221</v>
      </c>
      <c r="B343" s="5">
        <v>342</v>
      </c>
      <c r="C343" s="17">
        <v>43196</v>
      </c>
      <c r="D343" s="17">
        <v>43197</v>
      </c>
      <c r="E343" s="8" t="s">
        <v>1742</v>
      </c>
      <c r="F343" s="8">
        <v>1</v>
      </c>
    </row>
    <row r="344" spans="1:6" ht="15.75" thickBot="1" x14ac:dyDescent="0.3">
      <c r="A344" s="7" t="s">
        <v>820</v>
      </c>
      <c r="B344" s="5">
        <v>343</v>
      </c>
      <c r="C344" s="17">
        <v>43196</v>
      </c>
      <c r="D344" s="17">
        <v>43202</v>
      </c>
      <c r="E344" s="8" t="s">
        <v>1741</v>
      </c>
      <c r="F344" s="8">
        <v>36</v>
      </c>
    </row>
    <row r="345" spans="1:6" ht="15.75" thickBot="1" x14ac:dyDescent="0.3">
      <c r="A345" s="8" t="s">
        <v>1329</v>
      </c>
      <c r="B345" s="5">
        <v>344</v>
      </c>
      <c r="C345" s="17">
        <v>43196</v>
      </c>
      <c r="D345" s="17">
        <v>43197</v>
      </c>
      <c r="E345" s="8" t="s">
        <v>1741</v>
      </c>
      <c r="F345" s="8">
        <v>31</v>
      </c>
    </row>
    <row r="346" spans="1:6" ht="15.75" thickBot="1" x14ac:dyDescent="0.3">
      <c r="A346" s="8" t="s">
        <v>1675</v>
      </c>
      <c r="B346" s="5">
        <v>345</v>
      </c>
      <c r="C346" s="17">
        <v>43196</v>
      </c>
      <c r="D346" s="17">
        <v>43202</v>
      </c>
      <c r="E346" s="8" t="s">
        <v>1741</v>
      </c>
      <c r="F346" s="8">
        <v>36</v>
      </c>
    </row>
    <row r="347" spans="1:6" ht="15.75" thickBot="1" x14ac:dyDescent="0.3">
      <c r="A347" s="7" t="s">
        <v>223</v>
      </c>
      <c r="B347" s="5">
        <v>346</v>
      </c>
      <c r="C347" s="17">
        <v>43197</v>
      </c>
      <c r="D347" s="17">
        <v>43199</v>
      </c>
      <c r="E347" s="8" t="s">
        <v>1741</v>
      </c>
      <c r="F347" s="8">
        <v>32</v>
      </c>
    </row>
    <row r="348" spans="1:6" ht="15.75" thickBot="1" x14ac:dyDescent="0.3">
      <c r="A348" s="7" t="s">
        <v>822</v>
      </c>
      <c r="B348" s="5">
        <v>347</v>
      </c>
      <c r="C348" s="17">
        <v>43197</v>
      </c>
      <c r="D348" s="17">
        <v>43200</v>
      </c>
      <c r="E348" s="8" t="s">
        <v>1741</v>
      </c>
      <c r="F348" s="8">
        <v>33</v>
      </c>
    </row>
    <row r="349" spans="1:6" ht="15.75" thickBot="1" x14ac:dyDescent="0.3">
      <c r="A349" s="8" t="s">
        <v>1330</v>
      </c>
      <c r="B349" s="5">
        <v>348</v>
      </c>
      <c r="C349" s="17">
        <v>43197</v>
      </c>
      <c r="D349" s="17">
        <v>43198</v>
      </c>
      <c r="E349" s="8" t="s">
        <v>1741</v>
      </c>
      <c r="F349" s="8">
        <v>31</v>
      </c>
    </row>
    <row r="350" spans="1:6" ht="15.75" thickBot="1" x14ac:dyDescent="0.3">
      <c r="A350" s="8" t="s">
        <v>1676</v>
      </c>
      <c r="B350" s="5">
        <v>349</v>
      </c>
      <c r="C350" s="17">
        <v>43197</v>
      </c>
      <c r="D350" s="17">
        <v>43198</v>
      </c>
      <c r="E350" s="8" t="s">
        <v>1742</v>
      </c>
      <c r="F350" s="8">
        <v>1</v>
      </c>
    </row>
    <row r="351" spans="1:6" ht="15.75" thickBot="1" x14ac:dyDescent="0.3">
      <c r="A351" s="7" t="s">
        <v>225</v>
      </c>
      <c r="B351" s="5">
        <v>350</v>
      </c>
      <c r="C351" s="17">
        <v>43198</v>
      </c>
      <c r="D351" s="17">
        <v>43203</v>
      </c>
      <c r="E351" s="8" t="s">
        <v>1741</v>
      </c>
      <c r="F351" s="8">
        <v>35</v>
      </c>
    </row>
    <row r="352" spans="1:6" ht="15.75" thickBot="1" x14ac:dyDescent="0.3">
      <c r="A352" s="7" t="s">
        <v>824</v>
      </c>
      <c r="B352" s="5">
        <v>351</v>
      </c>
      <c r="C352" s="17">
        <v>43198</v>
      </c>
      <c r="D352" s="17">
        <v>43205</v>
      </c>
      <c r="E352" s="8" t="s">
        <v>1742</v>
      </c>
      <c r="F352" s="8">
        <v>7</v>
      </c>
    </row>
    <row r="353" spans="1:6" ht="15.75" thickBot="1" x14ac:dyDescent="0.3">
      <c r="A353" s="8" t="s">
        <v>1331</v>
      </c>
      <c r="B353" s="5">
        <v>352</v>
      </c>
      <c r="C353" s="17">
        <v>43198</v>
      </c>
      <c r="D353" s="17">
        <v>43205</v>
      </c>
      <c r="E353" s="8" t="s">
        <v>1740</v>
      </c>
      <c r="F353" s="8">
        <v>7</v>
      </c>
    </row>
    <row r="354" spans="1:6" ht="15.75" thickBot="1" x14ac:dyDescent="0.3">
      <c r="A354" s="8" t="s">
        <v>1677</v>
      </c>
      <c r="B354" s="5">
        <v>353</v>
      </c>
      <c r="C354" s="17">
        <v>43198</v>
      </c>
      <c r="D354" s="17">
        <v>43201</v>
      </c>
      <c r="E354" s="8" t="s">
        <v>1742</v>
      </c>
      <c r="F354" s="8">
        <v>3</v>
      </c>
    </row>
    <row r="355" spans="1:6" ht="15.75" thickBot="1" x14ac:dyDescent="0.3">
      <c r="A355" s="7" t="s">
        <v>227</v>
      </c>
      <c r="B355" s="5">
        <v>354</v>
      </c>
      <c r="C355" s="17">
        <v>43199</v>
      </c>
      <c r="D355" s="17">
        <v>43203</v>
      </c>
      <c r="E355" s="8" t="s">
        <v>1741</v>
      </c>
      <c r="F355" s="8">
        <v>34</v>
      </c>
    </row>
    <row r="356" spans="1:6" ht="15.75" thickBot="1" x14ac:dyDescent="0.3">
      <c r="A356" s="7" t="s">
        <v>826</v>
      </c>
      <c r="B356" s="5">
        <v>355</v>
      </c>
      <c r="C356" s="17">
        <v>43199</v>
      </c>
      <c r="D356" s="17">
        <v>43205</v>
      </c>
      <c r="E356" s="8" t="s">
        <v>1740</v>
      </c>
      <c r="F356" s="8">
        <v>6</v>
      </c>
    </row>
    <row r="357" spans="1:6" ht="15.75" thickBot="1" x14ac:dyDescent="0.3">
      <c r="A357" s="8" t="s">
        <v>1332</v>
      </c>
      <c r="B357" s="5">
        <v>356</v>
      </c>
      <c r="C357" s="17">
        <v>43199</v>
      </c>
      <c r="D357" s="17">
        <v>43203</v>
      </c>
      <c r="E357" s="8" t="s">
        <v>1742</v>
      </c>
      <c r="F357" s="8">
        <v>4</v>
      </c>
    </row>
    <row r="358" spans="1:6" ht="15.75" thickBot="1" x14ac:dyDescent="0.3">
      <c r="A358" s="8" t="s">
        <v>1678</v>
      </c>
      <c r="B358" s="5">
        <v>357</v>
      </c>
      <c r="C358" s="17">
        <v>43199</v>
      </c>
      <c r="D358" s="17">
        <v>43200</v>
      </c>
      <c r="E358" s="8" t="s">
        <v>1740</v>
      </c>
      <c r="F358" s="8">
        <v>1</v>
      </c>
    </row>
    <row r="359" spans="1:6" ht="15.75" thickBot="1" x14ac:dyDescent="0.3">
      <c r="A359" s="7" t="s">
        <v>229</v>
      </c>
      <c r="B359" s="5">
        <v>358</v>
      </c>
      <c r="C359" s="17">
        <v>43200</v>
      </c>
      <c r="D359" s="17">
        <v>43202</v>
      </c>
      <c r="E359" s="8" t="s">
        <v>1741</v>
      </c>
      <c r="F359" s="8">
        <v>32</v>
      </c>
    </row>
    <row r="360" spans="1:6" ht="15.75" thickBot="1" x14ac:dyDescent="0.3">
      <c r="A360" s="7" t="s">
        <v>828</v>
      </c>
      <c r="B360" s="5">
        <v>359</v>
      </c>
      <c r="C360" s="17">
        <v>43200</v>
      </c>
      <c r="D360" s="17">
        <v>43202</v>
      </c>
      <c r="E360" s="8" t="s">
        <v>1740</v>
      </c>
      <c r="F360" s="8">
        <v>2</v>
      </c>
    </row>
    <row r="361" spans="1:6" ht="15.75" thickBot="1" x14ac:dyDescent="0.3">
      <c r="A361" s="8" t="s">
        <v>1333</v>
      </c>
      <c r="B361" s="5">
        <v>360</v>
      </c>
      <c r="C361" s="17">
        <v>43200</v>
      </c>
      <c r="D361" s="17">
        <v>43202</v>
      </c>
      <c r="E361" s="8" t="s">
        <v>1742</v>
      </c>
      <c r="F361" s="8">
        <v>2</v>
      </c>
    </row>
    <row r="362" spans="1:6" ht="15.75" thickBot="1" x14ac:dyDescent="0.3">
      <c r="A362" s="8" t="s">
        <v>1679</v>
      </c>
      <c r="B362" s="5">
        <v>361</v>
      </c>
      <c r="C362" s="17">
        <v>43200</v>
      </c>
      <c r="D362" s="17">
        <v>43205</v>
      </c>
      <c r="E362" s="8" t="s">
        <v>1740</v>
      </c>
      <c r="F362" s="8">
        <v>5</v>
      </c>
    </row>
    <row r="363" spans="1:6" ht="15.75" thickBot="1" x14ac:dyDescent="0.3">
      <c r="A363" s="7" t="s">
        <v>231</v>
      </c>
      <c r="B363" s="5">
        <v>362</v>
      </c>
      <c r="C363" s="17">
        <v>43201</v>
      </c>
      <c r="D363" s="17">
        <v>43207</v>
      </c>
      <c r="E363" s="8" t="s">
        <v>1742</v>
      </c>
      <c r="F363" s="8">
        <v>6</v>
      </c>
    </row>
    <row r="364" spans="1:6" ht="15.75" thickBot="1" x14ac:dyDescent="0.3">
      <c r="A364" s="7" t="s">
        <v>830</v>
      </c>
      <c r="B364" s="5">
        <v>363</v>
      </c>
      <c r="C364" s="17">
        <v>43201</v>
      </c>
      <c r="D364" s="17">
        <v>43204</v>
      </c>
      <c r="E364" s="8" t="s">
        <v>1741</v>
      </c>
      <c r="F364" s="8">
        <v>33</v>
      </c>
    </row>
    <row r="365" spans="1:6" ht="15.75" thickBot="1" x14ac:dyDescent="0.3">
      <c r="A365" s="8" t="s">
        <v>1334</v>
      </c>
      <c r="B365" s="5">
        <v>364</v>
      </c>
      <c r="C365" s="17">
        <v>43201</v>
      </c>
      <c r="D365" s="17">
        <v>43202</v>
      </c>
      <c r="E365" s="8" t="s">
        <v>1742</v>
      </c>
      <c r="F365" s="8">
        <v>1</v>
      </c>
    </row>
    <row r="366" spans="1:6" ht="15.75" thickBot="1" x14ac:dyDescent="0.3">
      <c r="A366" s="8" t="s">
        <v>1680</v>
      </c>
      <c r="B366" s="5">
        <v>365</v>
      </c>
      <c r="C366" s="17">
        <v>43201</v>
      </c>
      <c r="D366" s="17">
        <v>43202</v>
      </c>
      <c r="E366" s="8" t="s">
        <v>1742</v>
      </c>
      <c r="F366" s="8">
        <v>1</v>
      </c>
    </row>
    <row r="367" spans="1:6" ht="15.75" thickBot="1" x14ac:dyDescent="0.3">
      <c r="A367" s="7" t="s">
        <v>233</v>
      </c>
      <c r="B367" s="5">
        <v>366</v>
      </c>
      <c r="C367" s="17">
        <v>43202</v>
      </c>
      <c r="D367" s="17">
        <v>43206</v>
      </c>
      <c r="E367" s="8" t="s">
        <v>1740</v>
      </c>
      <c r="F367" s="8">
        <v>4</v>
      </c>
    </row>
    <row r="368" spans="1:6" ht="15.75" thickBot="1" x14ac:dyDescent="0.3">
      <c r="A368" s="7" t="s">
        <v>832</v>
      </c>
      <c r="B368" s="5">
        <v>367</v>
      </c>
      <c r="C368" s="17">
        <v>43202</v>
      </c>
      <c r="D368" s="17">
        <v>43206</v>
      </c>
      <c r="E368" s="8" t="s">
        <v>1740</v>
      </c>
      <c r="F368" s="8">
        <v>4</v>
      </c>
    </row>
    <row r="369" spans="1:6" ht="15.75" thickBot="1" x14ac:dyDescent="0.3">
      <c r="A369" s="8" t="s">
        <v>1335</v>
      </c>
      <c r="B369" s="5">
        <v>368</v>
      </c>
      <c r="C369" s="17">
        <v>43202</v>
      </c>
      <c r="D369" s="17">
        <v>43203</v>
      </c>
      <c r="E369" s="8" t="s">
        <v>1742</v>
      </c>
      <c r="F369" s="8">
        <v>1</v>
      </c>
    </row>
    <row r="370" spans="1:6" ht="15.75" thickBot="1" x14ac:dyDescent="0.3">
      <c r="A370" s="8" t="s">
        <v>1681</v>
      </c>
      <c r="B370" s="5">
        <v>369</v>
      </c>
      <c r="C370" s="17">
        <v>43202</v>
      </c>
      <c r="D370" s="17">
        <v>43207</v>
      </c>
      <c r="E370" s="8" t="s">
        <v>1740</v>
      </c>
      <c r="F370" s="8">
        <v>5</v>
      </c>
    </row>
    <row r="371" spans="1:6" ht="15.75" thickBot="1" x14ac:dyDescent="0.3">
      <c r="A371" s="7" t="s">
        <v>235</v>
      </c>
      <c r="B371" s="5">
        <v>370</v>
      </c>
      <c r="C371" s="17">
        <v>43203</v>
      </c>
      <c r="D371" s="17">
        <v>43205</v>
      </c>
      <c r="E371" s="8" t="s">
        <v>1740</v>
      </c>
      <c r="F371" s="8">
        <v>2</v>
      </c>
    </row>
    <row r="372" spans="1:6" ht="15.75" thickBot="1" x14ac:dyDescent="0.3">
      <c r="A372" s="7" t="s">
        <v>834</v>
      </c>
      <c r="B372" s="5">
        <v>371</v>
      </c>
      <c r="C372" s="17">
        <v>43203</v>
      </c>
      <c r="D372" s="17">
        <v>43205</v>
      </c>
      <c r="E372" s="8" t="s">
        <v>1741</v>
      </c>
      <c r="F372" s="8">
        <v>32</v>
      </c>
    </row>
    <row r="373" spans="1:6" ht="15.75" thickBot="1" x14ac:dyDescent="0.3">
      <c r="A373" s="8" t="s">
        <v>1336</v>
      </c>
      <c r="B373" s="5">
        <v>372</v>
      </c>
      <c r="C373" s="17">
        <v>43203</v>
      </c>
      <c r="D373" s="17">
        <v>43210</v>
      </c>
      <c r="E373" s="8" t="s">
        <v>1742</v>
      </c>
      <c r="F373" s="8">
        <v>7</v>
      </c>
    </row>
    <row r="374" spans="1:6" ht="15.75" thickBot="1" x14ac:dyDescent="0.3">
      <c r="A374" s="8" t="s">
        <v>1682</v>
      </c>
      <c r="B374" s="5">
        <v>373</v>
      </c>
      <c r="C374" s="17">
        <v>43203</v>
      </c>
      <c r="D374" s="17">
        <v>43206</v>
      </c>
      <c r="E374" s="8" t="s">
        <v>1742</v>
      </c>
      <c r="F374" s="8">
        <v>3</v>
      </c>
    </row>
    <row r="375" spans="1:6" ht="15.75" thickBot="1" x14ac:dyDescent="0.3">
      <c r="A375" s="7" t="s">
        <v>236</v>
      </c>
      <c r="B375" s="5">
        <v>374</v>
      </c>
      <c r="C375" s="17">
        <v>43204</v>
      </c>
      <c r="D375" s="17">
        <v>43211</v>
      </c>
      <c r="E375" s="8" t="s">
        <v>1742</v>
      </c>
      <c r="F375" s="8">
        <v>7</v>
      </c>
    </row>
    <row r="376" spans="1:6" ht="15.75" thickBot="1" x14ac:dyDescent="0.3">
      <c r="A376" s="7" t="s">
        <v>836</v>
      </c>
      <c r="B376" s="5">
        <v>375</v>
      </c>
      <c r="C376" s="17">
        <v>43204</v>
      </c>
      <c r="D376" s="17">
        <v>43206</v>
      </c>
      <c r="E376" s="8" t="s">
        <v>1741</v>
      </c>
      <c r="F376" s="8">
        <v>32</v>
      </c>
    </row>
    <row r="377" spans="1:6" ht="15.75" thickBot="1" x14ac:dyDescent="0.3">
      <c r="A377" s="8" t="s">
        <v>1337</v>
      </c>
      <c r="B377" s="5">
        <v>376</v>
      </c>
      <c r="C377" s="17">
        <v>43204</v>
      </c>
      <c r="D377" s="17">
        <v>43208</v>
      </c>
      <c r="E377" s="8" t="s">
        <v>1741</v>
      </c>
      <c r="F377" s="8">
        <v>34</v>
      </c>
    </row>
    <row r="378" spans="1:6" ht="15.75" thickBot="1" x14ac:dyDescent="0.3">
      <c r="A378" s="8" t="s">
        <v>1683</v>
      </c>
      <c r="B378" s="5">
        <v>377</v>
      </c>
      <c r="C378" s="17">
        <v>43204</v>
      </c>
      <c r="D378" s="17">
        <v>43209</v>
      </c>
      <c r="E378" s="8" t="s">
        <v>1740</v>
      </c>
      <c r="F378" s="8">
        <v>5</v>
      </c>
    </row>
    <row r="379" spans="1:6" ht="15.75" thickBot="1" x14ac:dyDescent="0.3">
      <c r="A379" s="7" t="s">
        <v>237</v>
      </c>
      <c r="B379" s="5">
        <v>378</v>
      </c>
      <c r="C379" s="17">
        <v>43205</v>
      </c>
      <c r="D379" s="17">
        <v>43211</v>
      </c>
      <c r="E379" s="8" t="s">
        <v>1740</v>
      </c>
      <c r="F379" s="8">
        <v>6</v>
      </c>
    </row>
    <row r="380" spans="1:6" ht="15.75" thickBot="1" x14ac:dyDescent="0.3">
      <c r="A380" s="7" t="s">
        <v>838</v>
      </c>
      <c r="B380" s="5">
        <v>379</v>
      </c>
      <c r="C380" s="17">
        <v>43205</v>
      </c>
      <c r="D380" s="17">
        <v>43208</v>
      </c>
      <c r="E380" s="8" t="s">
        <v>1740</v>
      </c>
      <c r="F380" s="8">
        <v>3</v>
      </c>
    </row>
    <row r="381" spans="1:6" ht="15.75" thickBot="1" x14ac:dyDescent="0.3">
      <c r="A381" s="8" t="s">
        <v>1338</v>
      </c>
      <c r="B381" s="5">
        <v>380</v>
      </c>
      <c r="C381" s="17">
        <v>43205</v>
      </c>
      <c r="D381" s="17">
        <v>43211</v>
      </c>
      <c r="E381" s="8" t="s">
        <v>1741</v>
      </c>
      <c r="F381" s="8">
        <v>36</v>
      </c>
    </row>
    <row r="382" spans="1:6" ht="15.75" thickBot="1" x14ac:dyDescent="0.3">
      <c r="A382" s="8" t="s">
        <v>1684</v>
      </c>
      <c r="B382" s="5">
        <v>381</v>
      </c>
      <c r="C382" s="17">
        <v>43205</v>
      </c>
      <c r="D382" s="17">
        <v>43210</v>
      </c>
      <c r="E382" s="8" t="s">
        <v>1742</v>
      </c>
      <c r="F382" s="8">
        <v>5</v>
      </c>
    </row>
    <row r="383" spans="1:6" ht="15.75" thickBot="1" x14ac:dyDescent="0.3">
      <c r="A383" s="7" t="s">
        <v>238</v>
      </c>
      <c r="B383" s="5">
        <v>382</v>
      </c>
      <c r="C383" s="17">
        <v>43206</v>
      </c>
      <c r="D383" s="17">
        <v>43209</v>
      </c>
      <c r="E383" s="8" t="s">
        <v>1741</v>
      </c>
      <c r="F383" s="8">
        <v>33</v>
      </c>
    </row>
    <row r="384" spans="1:6" ht="15.75" thickBot="1" x14ac:dyDescent="0.3">
      <c r="A384" s="7" t="s">
        <v>840</v>
      </c>
      <c r="B384" s="5">
        <v>383</v>
      </c>
      <c r="C384" s="17">
        <v>43206</v>
      </c>
      <c r="D384" s="17">
        <v>43207</v>
      </c>
      <c r="E384" s="8" t="s">
        <v>1741</v>
      </c>
      <c r="F384" s="8">
        <v>31</v>
      </c>
    </row>
    <row r="385" spans="1:6" ht="15.75" thickBot="1" x14ac:dyDescent="0.3">
      <c r="A385" s="8" t="s">
        <v>1339</v>
      </c>
      <c r="B385" s="5">
        <v>384</v>
      </c>
      <c r="C385" s="17">
        <v>43206</v>
      </c>
      <c r="D385" s="17">
        <v>43207</v>
      </c>
      <c r="E385" s="8" t="s">
        <v>1742</v>
      </c>
      <c r="F385" s="8">
        <v>1</v>
      </c>
    </row>
    <row r="386" spans="1:6" ht="15.75" thickBot="1" x14ac:dyDescent="0.3">
      <c r="A386" s="8" t="s">
        <v>1685</v>
      </c>
      <c r="B386" s="5">
        <v>385</v>
      </c>
      <c r="C386" s="17">
        <v>43206</v>
      </c>
      <c r="D386" s="17">
        <v>43210</v>
      </c>
      <c r="E386" s="8" t="s">
        <v>1741</v>
      </c>
      <c r="F386" s="8">
        <v>34</v>
      </c>
    </row>
    <row r="387" spans="1:6" ht="15.75" thickBot="1" x14ac:dyDescent="0.3">
      <c r="A387" s="7" t="s">
        <v>239</v>
      </c>
      <c r="B387" s="5">
        <v>386</v>
      </c>
      <c r="C387" s="17">
        <v>43207</v>
      </c>
      <c r="D387" s="17">
        <v>43212</v>
      </c>
      <c r="E387" s="8" t="s">
        <v>1741</v>
      </c>
      <c r="F387" s="8">
        <v>35</v>
      </c>
    </row>
    <row r="388" spans="1:6" ht="15.75" thickBot="1" x14ac:dyDescent="0.3">
      <c r="A388" s="7" t="s">
        <v>842</v>
      </c>
      <c r="B388" s="5">
        <v>387</v>
      </c>
      <c r="C388" s="17">
        <v>43207</v>
      </c>
      <c r="D388" s="17">
        <v>43208</v>
      </c>
      <c r="E388" s="8" t="s">
        <v>1740</v>
      </c>
      <c r="F388" s="8">
        <v>1</v>
      </c>
    </row>
    <row r="389" spans="1:6" ht="15.75" thickBot="1" x14ac:dyDescent="0.3">
      <c r="A389" s="8" t="s">
        <v>1340</v>
      </c>
      <c r="B389" s="5">
        <v>388</v>
      </c>
      <c r="C389" s="17">
        <v>43207</v>
      </c>
      <c r="D389" s="17">
        <v>43210</v>
      </c>
      <c r="E389" s="8" t="s">
        <v>1742</v>
      </c>
      <c r="F389" s="8">
        <v>3</v>
      </c>
    </row>
    <row r="390" spans="1:6" ht="15.75" thickBot="1" x14ac:dyDescent="0.3">
      <c r="A390" s="8" t="s">
        <v>1686</v>
      </c>
      <c r="B390" s="5">
        <v>389</v>
      </c>
      <c r="C390" s="17">
        <v>43207</v>
      </c>
      <c r="D390" s="17">
        <v>43209</v>
      </c>
      <c r="E390" s="8" t="s">
        <v>1742</v>
      </c>
      <c r="F390" s="8">
        <v>2</v>
      </c>
    </row>
    <row r="391" spans="1:6" ht="15.75" thickBot="1" x14ac:dyDescent="0.3">
      <c r="A391" s="7" t="s">
        <v>240</v>
      </c>
      <c r="B391" s="5">
        <v>390</v>
      </c>
      <c r="C391" s="17">
        <v>43208</v>
      </c>
      <c r="D391" s="17">
        <v>43213</v>
      </c>
      <c r="E391" s="8" t="s">
        <v>1740</v>
      </c>
      <c r="F391" s="8">
        <v>5</v>
      </c>
    </row>
    <row r="392" spans="1:6" ht="15.75" thickBot="1" x14ac:dyDescent="0.3">
      <c r="A392" s="7" t="s">
        <v>844</v>
      </c>
      <c r="B392" s="5">
        <v>391</v>
      </c>
      <c r="C392" s="17">
        <v>43208</v>
      </c>
      <c r="D392" s="17">
        <v>43211</v>
      </c>
      <c r="E392" s="8" t="s">
        <v>1741</v>
      </c>
      <c r="F392" s="8">
        <v>33</v>
      </c>
    </row>
    <row r="393" spans="1:6" ht="15.75" thickBot="1" x14ac:dyDescent="0.3">
      <c r="A393" s="8" t="s">
        <v>1341</v>
      </c>
      <c r="B393" s="5">
        <v>392</v>
      </c>
      <c r="C393" s="17">
        <v>43208</v>
      </c>
      <c r="D393" s="17">
        <v>43209</v>
      </c>
      <c r="E393" s="8" t="s">
        <v>1741</v>
      </c>
      <c r="F393" s="8">
        <v>31</v>
      </c>
    </row>
    <row r="394" spans="1:6" ht="15.75" thickBot="1" x14ac:dyDescent="0.3">
      <c r="A394" s="8" t="s">
        <v>1687</v>
      </c>
      <c r="B394" s="5">
        <v>393</v>
      </c>
      <c r="C394" s="17">
        <v>43208</v>
      </c>
      <c r="D394" s="17">
        <v>43215</v>
      </c>
      <c r="E394" s="8" t="s">
        <v>1741</v>
      </c>
      <c r="F394" s="8">
        <v>37</v>
      </c>
    </row>
    <row r="395" spans="1:6" ht="15.75" thickBot="1" x14ac:dyDescent="0.3">
      <c r="A395" s="7" t="s">
        <v>241</v>
      </c>
      <c r="B395" s="5">
        <v>394</v>
      </c>
      <c r="C395" s="17">
        <v>43209</v>
      </c>
      <c r="D395" s="17">
        <v>43215</v>
      </c>
      <c r="E395" s="8" t="s">
        <v>1741</v>
      </c>
      <c r="F395" s="8">
        <v>36</v>
      </c>
    </row>
    <row r="396" spans="1:6" ht="15.75" thickBot="1" x14ac:dyDescent="0.3">
      <c r="A396" s="7" t="s">
        <v>846</v>
      </c>
      <c r="B396" s="5">
        <v>395</v>
      </c>
      <c r="C396" s="17">
        <v>43209</v>
      </c>
      <c r="D396" s="17">
        <v>43216</v>
      </c>
      <c r="E396" s="8" t="s">
        <v>1740</v>
      </c>
      <c r="F396" s="8">
        <v>7</v>
      </c>
    </row>
    <row r="397" spans="1:6" ht="15.75" thickBot="1" x14ac:dyDescent="0.3">
      <c r="A397" s="8" t="s">
        <v>1342</v>
      </c>
      <c r="B397" s="5">
        <v>396</v>
      </c>
      <c r="C397" s="17">
        <v>43209</v>
      </c>
      <c r="D397" s="17">
        <v>43216</v>
      </c>
      <c r="E397" s="8" t="s">
        <v>1740</v>
      </c>
      <c r="F397" s="8">
        <v>7</v>
      </c>
    </row>
    <row r="398" spans="1:6" ht="15.75" thickBot="1" x14ac:dyDescent="0.3">
      <c r="A398" s="8" t="s">
        <v>1688</v>
      </c>
      <c r="B398" s="5">
        <v>397</v>
      </c>
      <c r="C398" s="17">
        <v>43209</v>
      </c>
      <c r="D398" s="17">
        <v>43215</v>
      </c>
      <c r="E398" s="8" t="s">
        <v>1740</v>
      </c>
      <c r="F398" s="8">
        <v>6</v>
      </c>
    </row>
    <row r="399" spans="1:6" ht="15.75" thickBot="1" x14ac:dyDescent="0.3">
      <c r="A399" s="7" t="s">
        <v>242</v>
      </c>
      <c r="B399" s="5">
        <v>398</v>
      </c>
      <c r="C399" s="17">
        <v>43210</v>
      </c>
      <c r="D399" s="17">
        <v>43211</v>
      </c>
      <c r="E399" s="8" t="s">
        <v>1740</v>
      </c>
      <c r="F399" s="8">
        <v>1</v>
      </c>
    </row>
    <row r="400" spans="1:6" ht="15.75" thickBot="1" x14ac:dyDescent="0.3">
      <c r="A400" s="7" t="s">
        <v>848</v>
      </c>
      <c r="B400" s="5">
        <v>399</v>
      </c>
      <c r="C400" s="17">
        <v>43210</v>
      </c>
      <c r="D400" s="17">
        <v>43217</v>
      </c>
      <c r="E400" s="8" t="s">
        <v>1740</v>
      </c>
      <c r="F400" s="8">
        <v>7</v>
      </c>
    </row>
    <row r="401" spans="1:6" ht="15.75" thickBot="1" x14ac:dyDescent="0.3">
      <c r="A401" s="8" t="s">
        <v>1343</v>
      </c>
      <c r="B401" s="5">
        <v>400</v>
      </c>
      <c r="C401" s="17">
        <v>43210</v>
      </c>
      <c r="D401" s="17">
        <v>43211</v>
      </c>
      <c r="E401" s="8" t="s">
        <v>1741</v>
      </c>
      <c r="F401" s="8">
        <v>31</v>
      </c>
    </row>
    <row r="402" spans="1:6" ht="15.75" thickBot="1" x14ac:dyDescent="0.3">
      <c r="A402" s="8" t="s">
        <v>1689</v>
      </c>
      <c r="B402" s="5">
        <v>401</v>
      </c>
      <c r="C402" s="17">
        <v>43210</v>
      </c>
      <c r="D402" s="17">
        <v>43214</v>
      </c>
      <c r="E402" s="8" t="s">
        <v>1740</v>
      </c>
      <c r="F402" s="8">
        <v>4</v>
      </c>
    </row>
    <row r="403" spans="1:6" ht="15.75" thickBot="1" x14ac:dyDescent="0.3">
      <c r="A403" s="7" t="s">
        <v>243</v>
      </c>
      <c r="B403" s="5">
        <v>402</v>
      </c>
      <c r="C403" s="17">
        <v>43211</v>
      </c>
      <c r="D403" s="17">
        <v>43214</v>
      </c>
      <c r="E403" s="8" t="s">
        <v>1742</v>
      </c>
      <c r="F403" s="8">
        <v>3</v>
      </c>
    </row>
    <row r="404" spans="1:6" ht="15.75" thickBot="1" x14ac:dyDescent="0.3">
      <c r="A404" s="7" t="s">
        <v>850</v>
      </c>
      <c r="B404" s="5">
        <v>403</v>
      </c>
      <c r="C404" s="17">
        <v>43211</v>
      </c>
      <c r="D404" s="17">
        <v>43213</v>
      </c>
      <c r="E404" s="8" t="s">
        <v>1741</v>
      </c>
      <c r="F404" s="8">
        <v>32</v>
      </c>
    </row>
    <row r="405" spans="1:6" ht="15.75" thickBot="1" x14ac:dyDescent="0.3">
      <c r="A405" s="8" t="s">
        <v>1344</v>
      </c>
      <c r="B405" s="5">
        <v>404</v>
      </c>
      <c r="C405" s="17">
        <v>43211</v>
      </c>
      <c r="D405" s="17">
        <v>43214</v>
      </c>
      <c r="E405" s="8" t="s">
        <v>1742</v>
      </c>
      <c r="F405" s="8">
        <v>3</v>
      </c>
    </row>
    <row r="406" spans="1:6" ht="15.75" thickBot="1" x14ac:dyDescent="0.3">
      <c r="A406" s="8" t="s">
        <v>1690</v>
      </c>
      <c r="B406" s="5">
        <v>405</v>
      </c>
      <c r="C406" s="17">
        <v>43211</v>
      </c>
      <c r="D406" s="17">
        <v>43217</v>
      </c>
      <c r="E406" s="8" t="s">
        <v>1742</v>
      </c>
      <c r="F406" s="8">
        <v>6</v>
      </c>
    </row>
    <row r="407" spans="1:6" ht="15.75" thickBot="1" x14ac:dyDescent="0.3">
      <c r="A407" s="7" t="s">
        <v>244</v>
      </c>
      <c r="B407" s="5">
        <v>406</v>
      </c>
      <c r="C407" s="17">
        <v>43212</v>
      </c>
      <c r="D407" s="17">
        <v>43216</v>
      </c>
      <c r="E407" s="8" t="s">
        <v>1742</v>
      </c>
      <c r="F407" s="8">
        <v>4</v>
      </c>
    </row>
    <row r="408" spans="1:6" ht="15.75" thickBot="1" x14ac:dyDescent="0.3">
      <c r="A408" s="7" t="s">
        <v>852</v>
      </c>
      <c r="B408" s="5">
        <v>407</v>
      </c>
      <c r="C408" s="17">
        <v>43212</v>
      </c>
      <c r="D408" s="17">
        <v>43217</v>
      </c>
      <c r="E408" s="8" t="s">
        <v>1740</v>
      </c>
      <c r="F408" s="8">
        <v>5</v>
      </c>
    </row>
    <row r="409" spans="1:6" ht="15.75" thickBot="1" x14ac:dyDescent="0.3">
      <c r="A409" s="8" t="s">
        <v>1345</v>
      </c>
      <c r="B409" s="5">
        <v>408</v>
      </c>
      <c r="C409" s="17">
        <v>43212</v>
      </c>
      <c r="D409" s="17">
        <v>43218</v>
      </c>
      <c r="E409" s="8" t="s">
        <v>1742</v>
      </c>
      <c r="F409" s="8">
        <v>6</v>
      </c>
    </row>
    <row r="410" spans="1:6" ht="15.75" thickBot="1" x14ac:dyDescent="0.3">
      <c r="A410" s="8" t="s">
        <v>1691</v>
      </c>
      <c r="B410" s="5">
        <v>409</v>
      </c>
      <c r="C410" s="17">
        <v>43212</v>
      </c>
      <c r="D410" s="17">
        <v>43213</v>
      </c>
      <c r="E410" s="8" t="s">
        <v>1740</v>
      </c>
      <c r="F410" s="8">
        <v>1</v>
      </c>
    </row>
    <row r="411" spans="1:6" ht="15.75" thickBot="1" x14ac:dyDescent="0.3">
      <c r="A411" s="7" t="s">
        <v>245</v>
      </c>
      <c r="B411" s="5">
        <v>410</v>
      </c>
      <c r="C411" s="17">
        <v>43213</v>
      </c>
      <c r="D411" s="17">
        <v>43215</v>
      </c>
      <c r="E411" s="8" t="s">
        <v>1742</v>
      </c>
      <c r="F411" s="8">
        <v>2</v>
      </c>
    </row>
    <row r="412" spans="1:6" ht="15.75" thickBot="1" x14ac:dyDescent="0.3">
      <c r="A412" s="7" t="s">
        <v>854</v>
      </c>
      <c r="B412" s="5">
        <v>411</v>
      </c>
      <c r="C412" s="17">
        <v>43213</v>
      </c>
      <c r="D412" s="17">
        <v>43217</v>
      </c>
      <c r="E412" s="8" t="s">
        <v>1741</v>
      </c>
      <c r="F412" s="8">
        <v>34</v>
      </c>
    </row>
    <row r="413" spans="1:6" ht="15.75" thickBot="1" x14ac:dyDescent="0.3">
      <c r="A413" s="8" t="s">
        <v>1346</v>
      </c>
      <c r="B413" s="5">
        <v>412</v>
      </c>
      <c r="C413" s="17">
        <v>43213</v>
      </c>
      <c r="D413" s="17">
        <v>43219</v>
      </c>
      <c r="E413" s="8" t="s">
        <v>1740</v>
      </c>
      <c r="F413" s="8">
        <v>6</v>
      </c>
    </row>
    <row r="414" spans="1:6" ht="15.75" thickBot="1" x14ac:dyDescent="0.3">
      <c r="A414" s="8" t="s">
        <v>1692</v>
      </c>
      <c r="B414" s="5">
        <v>413</v>
      </c>
      <c r="C414" s="17">
        <v>43213</v>
      </c>
      <c r="D414" s="17">
        <v>43219</v>
      </c>
      <c r="E414" s="8" t="s">
        <v>1740</v>
      </c>
      <c r="F414" s="8">
        <v>6</v>
      </c>
    </row>
    <row r="415" spans="1:6" ht="15.75" thickBot="1" x14ac:dyDescent="0.3">
      <c r="A415" s="7" t="s">
        <v>246</v>
      </c>
      <c r="B415" s="5">
        <v>414</v>
      </c>
      <c r="C415" s="17">
        <v>43214</v>
      </c>
      <c r="D415" s="17">
        <v>43219</v>
      </c>
      <c r="E415" s="8" t="s">
        <v>1742</v>
      </c>
      <c r="F415" s="8">
        <v>5</v>
      </c>
    </row>
    <row r="416" spans="1:6" ht="15.75" thickBot="1" x14ac:dyDescent="0.3">
      <c r="A416" s="7" t="s">
        <v>856</v>
      </c>
      <c r="B416" s="5">
        <v>415</v>
      </c>
      <c r="C416" s="17">
        <v>43214</v>
      </c>
      <c r="D416" s="17">
        <v>43215</v>
      </c>
      <c r="E416" s="8" t="s">
        <v>1740</v>
      </c>
      <c r="F416" s="8">
        <v>1</v>
      </c>
    </row>
    <row r="417" spans="1:6" ht="15.75" thickBot="1" x14ac:dyDescent="0.3">
      <c r="A417" s="8" t="s">
        <v>1347</v>
      </c>
      <c r="B417" s="5">
        <v>416</v>
      </c>
      <c r="C417" s="17">
        <v>43214</v>
      </c>
      <c r="D417" s="17">
        <v>43220</v>
      </c>
      <c r="E417" s="8" t="s">
        <v>1741</v>
      </c>
      <c r="F417" s="8">
        <v>36</v>
      </c>
    </row>
    <row r="418" spans="1:6" ht="15.75" thickBot="1" x14ac:dyDescent="0.3">
      <c r="A418" s="8" t="s">
        <v>1693</v>
      </c>
      <c r="B418" s="5">
        <v>417</v>
      </c>
      <c r="C418" s="17">
        <v>43214</v>
      </c>
      <c r="D418" s="17">
        <v>43221</v>
      </c>
      <c r="E418" s="8" t="s">
        <v>1740</v>
      </c>
      <c r="F418" s="8">
        <v>7</v>
      </c>
    </row>
    <row r="419" spans="1:6" ht="15.75" thickBot="1" x14ac:dyDescent="0.3">
      <c r="A419" s="7" t="s">
        <v>247</v>
      </c>
      <c r="B419" s="5">
        <v>418</v>
      </c>
      <c r="C419" s="17">
        <v>43215</v>
      </c>
      <c r="D419" s="17">
        <v>43216</v>
      </c>
      <c r="E419" s="8" t="s">
        <v>1742</v>
      </c>
      <c r="F419" s="8">
        <v>1</v>
      </c>
    </row>
    <row r="420" spans="1:6" ht="15.75" thickBot="1" x14ac:dyDescent="0.3">
      <c r="A420" s="7" t="s">
        <v>858</v>
      </c>
      <c r="B420" s="5">
        <v>419</v>
      </c>
      <c r="C420" s="17">
        <v>43215</v>
      </c>
      <c r="D420" s="17">
        <v>43219</v>
      </c>
      <c r="E420" s="8" t="s">
        <v>1741</v>
      </c>
      <c r="F420" s="8">
        <v>34</v>
      </c>
    </row>
    <row r="421" spans="1:6" ht="15.75" thickBot="1" x14ac:dyDescent="0.3">
      <c r="A421" s="8" t="s">
        <v>1348</v>
      </c>
      <c r="B421" s="5">
        <v>420</v>
      </c>
      <c r="C421" s="17">
        <v>43215</v>
      </c>
      <c r="D421" s="17">
        <v>43217</v>
      </c>
      <c r="E421" s="8" t="s">
        <v>1740</v>
      </c>
      <c r="F421" s="8">
        <v>2</v>
      </c>
    </row>
    <row r="422" spans="1:6" ht="15.75" thickBot="1" x14ac:dyDescent="0.3">
      <c r="A422" s="8" t="s">
        <v>1694</v>
      </c>
      <c r="B422" s="5">
        <v>421</v>
      </c>
      <c r="C422" s="17">
        <v>43215</v>
      </c>
      <c r="D422" s="17">
        <v>43216</v>
      </c>
      <c r="E422" s="8" t="s">
        <v>1740</v>
      </c>
      <c r="F422" s="8">
        <v>1</v>
      </c>
    </row>
    <row r="423" spans="1:6" ht="15.75" thickBot="1" x14ac:dyDescent="0.3">
      <c r="A423" s="7" t="s">
        <v>248</v>
      </c>
      <c r="B423" s="5">
        <v>422</v>
      </c>
      <c r="C423" s="17">
        <v>43216</v>
      </c>
      <c r="D423" s="17">
        <v>43217</v>
      </c>
      <c r="E423" s="8" t="s">
        <v>1742</v>
      </c>
      <c r="F423" s="8">
        <v>1</v>
      </c>
    </row>
    <row r="424" spans="1:6" ht="15.75" thickBot="1" x14ac:dyDescent="0.3">
      <c r="A424" s="7" t="s">
        <v>860</v>
      </c>
      <c r="B424" s="5">
        <v>423</v>
      </c>
      <c r="C424" s="17">
        <v>43216</v>
      </c>
      <c r="D424" s="17">
        <v>43217</v>
      </c>
      <c r="E424" s="8" t="s">
        <v>1742</v>
      </c>
      <c r="F424" s="8">
        <v>1</v>
      </c>
    </row>
    <row r="425" spans="1:6" ht="15.75" thickBot="1" x14ac:dyDescent="0.3">
      <c r="A425" s="8" t="s">
        <v>1349</v>
      </c>
      <c r="B425" s="5">
        <v>424</v>
      </c>
      <c r="C425" s="17">
        <v>43216</v>
      </c>
      <c r="D425" s="17">
        <v>43222</v>
      </c>
      <c r="E425" s="8" t="s">
        <v>1740</v>
      </c>
      <c r="F425" s="8">
        <v>6</v>
      </c>
    </row>
    <row r="426" spans="1:6" ht="15.75" thickBot="1" x14ac:dyDescent="0.3">
      <c r="A426" s="8" t="s">
        <v>1695</v>
      </c>
      <c r="B426" s="5">
        <v>425</v>
      </c>
      <c r="C426" s="17">
        <v>43216</v>
      </c>
      <c r="D426" s="17">
        <v>43218</v>
      </c>
      <c r="E426" s="8" t="s">
        <v>1740</v>
      </c>
      <c r="F426" s="8">
        <v>2</v>
      </c>
    </row>
    <row r="427" spans="1:6" ht="15.75" thickBot="1" x14ac:dyDescent="0.3">
      <c r="A427" s="7" t="s">
        <v>249</v>
      </c>
      <c r="B427" s="5">
        <v>426</v>
      </c>
      <c r="C427" s="17">
        <v>43217</v>
      </c>
      <c r="D427" s="17">
        <v>43222</v>
      </c>
      <c r="E427" s="8" t="s">
        <v>1740</v>
      </c>
      <c r="F427" s="8">
        <v>5</v>
      </c>
    </row>
    <row r="428" spans="1:6" ht="15.75" thickBot="1" x14ac:dyDescent="0.3">
      <c r="A428" s="7" t="s">
        <v>862</v>
      </c>
      <c r="B428" s="5">
        <v>427</v>
      </c>
      <c r="C428" s="17">
        <v>43217</v>
      </c>
      <c r="D428" s="17">
        <v>43223</v>
      </c>
      <c r="E428" s="8" t="s">
        <v>1740</v>
      </c>
      <c r="F428" s="8">
        <v>6</v>
      </c>
    </row>
    <row r="429" spans="1:6" ht="15.75" thickBot="1" x14ac:dyDescent="0.3">
      <c r="A429" s="8" t="s">
        <v>1350</v>
      </c>
      <c r="B429" s="5">
        <v>428</v>
      </c>
      <c r="C429" s="17">
        <v>43217</v>
      </c>
      <c r="D429" s="17">
        <v>43219</v>
      </c>
      <c r="E429" s="8" t="s">
        <v>1741</v>
      </c>
      <c r="F429" s="8">
        <v>32</v>
      </c>
    </row>
    <row r="430" spans="1:6" ht="15.75" thickBot="1" x14ac:dyDescent="0.3">
      <c r="A430" s="8" t="s">
        <v>1696</v>
      </c>
      <c r="B430" s="5">
        <v>429</v>
      </c>
      <c r="C430" s="17">
        <v>43217</v>
      </c>
      <c r="D430" s="17">
        <v>43222</v>
      </c>
      <c r="E430" s="8" t="s">
        <v>1742</v>
      </c>
      <c r="F430" s="8">
        <v>5</v>
      </c>
    </row>
    <row r="431" spans="1:6" ht="15.75" thickBot="1" x14ac:dyDescent="0.3">
      <c r="A431" s="7" t="s">
        <v>250</v>
      </c>
      <c r="B431" s="5">
        <v>430</v>
      </c>
      <c r="C431" s="17">
        <v>43218</v>
      </c>
      <c r="D431" s="17">
        <v>43223</v>
      </c>
      <c r="E431" s="8" t="s">
        <v>1741</v>
      </c>
      <c r="F431" s="8">
        <v>35</v>
      </c>
    </row>
    <row r="432" spans="1:6" ht="15.75" thickBot="1" x14ac:dyDescent="0.3">
      <c r="A432" s="7" t="s">
        <v>864</v>
      </c>
      <c r="B432" s="5">
        <v>431</v>
      </c>
      <c r="C432" s="17">
        <v>43218</v>
      </c>
      <c r="D432" s="17">
        <v>43223</v>
      </c>
      <c r="E432" s="8" t="s">
        <v>1741</v>
      </c>
      <c r="F432" s="8">
        <v>35</v>
      </c>
    </row>
    <row r="433" spans="1:6" ht="15.75" thickBot="1" x14ac:dyDescent="0.3">
      <c r="A433" s="8" t="s">
        <v>1351</v>
      </c>
      <c r="B433" s="5">
        <v>432</v>
      </c>
      <c r="C433" s="17">
        <v>43218</v>
      </c>
      <c r="D433" s="17">
        <v>43220</v>
      </c>
      <c r="E433" s="8" t="s">
        <v>1740</v>
      </c>
      <c r="F433" s="8">
        <v>2</v>
      </c>
    </row>
    <row r="434" spans="1:6" ht="15.75" thickBot="1" x14ac:dyDescent="0.3">
      <c r="A434" s="8" t="s">
        <v>1697</v>
      </c>
      <c r="B434" s="5">
        <v>433</v>
      </c>
      <c r="C434" s="17">
        <v>43218</v>
      </c>
      <c r="D434" s="17">
        <v>43219</v>
      </c>
      <c r="E434" s="8" t="s">
        <v>1741</v>
      </c>
      <c r="F434" s="8">
        <v>31</v>
      </c>
    </row>
    <row r="435" spans="1:6" ht="15.75" thickBot="1" x14ac:dyDescent="0.3">
      <c r="A435" s="7" t="s">
        <v>251</v>
      </c>
      <c r="B435" s="5">
        <v>434</v>
      </c>
      <c r="C435" s="17">
        <v>43219</v>
      </c>
      <c r="D435" s="17">
        <v>43223</v>
      </c>
      <c r="E435" s="8" t="s">
        <v>1740</v>
      </c>
      <c r="F435" s="8">
        <v>4</v>
      </c>
    </row>
    <row r="436" spans="1:6" ht="15.75" thickBot="1" x14ac:dyDescent="0.3">
      <c r="A436" s="7" t="s">
        <v>866</v>
      </c>
      <c r="B436" s="5">
        <v>435</v>
      </c>
      <c r="C436" s="17">
        <v>43219</v>
      </c>
      <c r="D436" s="17">
        <v>43226</v>
      </c>
      <c r="E436" s="8" t="s">
        <v>1740</v>
      </c>
      <c r="F436" s="8">
        <v>7</v>
      </c>
    </row>
    <row r="437" spans="1:6" ht="15.75" thickBot="1" x14ac:dyDescent="0.3">
      <c r="A437" s="8" t="s">
        <v>1352</v>
      </c>
      <c r="B437" s="5">
        <v>436</v>
      </c>
      <c r="C437" s="17">
        <v>43219</v>
      </c>
      <c r="D437" s="17">
        <v>43222</v>
      </c>
      <c r="E437" s="8" t="s">
        <v>1742</v>
      </c>
      <c r="F437" s="8">
        <v>3</v>
      </c>
    </row>
    <row r="438" spans="1:6" ht="15.75" thickBot="1" x14ac:dyDescent="0.3">
      <c r="A438" s="8" t="s">
        <v>1698</v>
      </c>
      <c r="B438" s="5">
        <v>437</v>
      </c>
      <c r="C438" s="17">
        <v>43219</v>
      </c>
      <c r="D438" s="17">
        <v>43221</v>
      </c>
      <c r="E438" s="8" t="s">
        <v>1740</v>
      </c>
      <c r="F438" s="8">
        <v>2</v>
      </c>
    </row>
    <row r="439" spans="1:6" ht="15.75" thickBot="1" x14ac:dyDescent="0.3">
      <c r="A439" s="7" t="s">
        <v>252</v>
      </c>
      <c r="B439" s="5">
        <v>438</v>
      </c>
      <c r="C439" s="17">
        <v>43220</v>
      </c>
      <c r="D439" s="17">
        <v>43227</v>
      </c>
      <c r="E439" s="8" t="s">
        <v>1741</v>
      </c>
      <c r="F439" s="8">
        <v>37</v>
      </c>
    </row>
    <row r="440" spans="1:6" ht="15.75" thickBot="1" x14ac:dyDescent="0.3">
      <c r="A440" s="7" t="s">
        <v>868</v>
      </c>
      <c r="B440" s="5">
        <v>439</v>
      </c>
      <c r="C440" s="17">
        <v>43220</v>
      </c>
      <c r="D440" s="17">
        <v>43222</v>
      </c>
      <c r="E440" s="8" t="s">
        <v>1740</v>
      </c>
      <c r="F440" s="8">
        <v>2</v>
      </c>
    </row>
    <row r="441" spans="1:6" ht="15.75" thickBot="1" x14ac:dyDescent="0.3">
      <c r="A441" s="8" t="s">
        <v>1353</v>
      </c>
      <c r="B441" s="5">
        <v>440</v>
      </c>
      <c r="C441" s="17">
        <v>43220</v>
      </c>
      <c r="D441" s="17">
        <v>43221</v>
      </c>
      <c r="E441" s="8" t="s">
        <v>1742</v>
      </c>
      <c r="F441" s="8">
        <v>1</v>
      </c>
    </row>
    <row r="442" spans="1:6" ht="15.75" thickBot="1" x14ac:dyDescent="0.3">
      <c r="A442" s="8" t="s">
        <v>1699</v>
      </c>
      <c r="B442" s="5">
        <v>441</v>
      </c>
      <c r="C442" s="17">
        <v>43220</v>
      </c>
      <c r="D442" s="17">
        <v>43225</v>
      </c>
      <c r="E442" s="8" t="s">
        <v>1741</v>
      </c>
      <c r="F442" s="8">
        <v>35</v>
      </c>
    </row>
    <row r="443" spans="1:6" ht="15.75" thickBot="1" x14ac:dyDescent="0.3">
      <c r="A443" s="7" t="s">
        <v>253</v>
      </c>
      <c r="B443" s="5">
        <v>442</v>
      </c>
      <c r="C443" s="17">
        <v>43221</v>
      </c>
      <c r="D443" s="17">
        <v>43228</v>
      </c>
      <c r="E443" s="8" t="s">
        <v>1740</v>
      </c>
      <c r="F443" s="8">
        <v>7</v>
      </c>
    </row>
    <row r="444" spans="1:6" ht="15.75" thickBot="1" x14ac:dyDescent="0.3">
      <c r="A444" s="7" t="s">
        <v>870</v>
      </c>
      <c r="B444" s="5">
        <v>443</v>
      </c>
      <c r="C444" s="17">
        <v>43221</v>
      </c>
      <c r="D444" s="17">
        <v>43224</v>
      </c>
      <c r="E444" s="8" t="s">
        <v>1740</v>
      </c>
      <c r="F444" s="8">
        <v>3</v>
      </c>
    </row>
    <row r="445" spans="1:6" ht="15.75" thickBot="1" x14ac:dyDescent="0.3">
      <c r="A445" s="8" t="s">
        <v>1354</v>
      </c>
      <c r="B445" s="5">
        <v>444</v>
      </c>
      <c r="C445" s="17">
        <v>43221</v>
      </c>
      <c r="D445" s="17">
        <v>43228</v>
      </c>
      <c r="E445" s="8" t="s">
        <v>1741</v>
      </c>
      <c r="F445" s="8">
        <v>37</v>
      </c>
    </row>
    <row r="446" spans="1:6" ht="15.75" thickBot="1" x14ac:dyDescent="0.3">
      <c r="A446" s="8" t="s">
        <v>1700</v>
      </c>
      <c r="B446" s="5">
        <v>445</v>
      </c>
      <c r="C446" s="17">
        <v>43221</v>
      </c>
      <c r="D446" s="17">
        <v>43225</v>
      </c>
      <c r="E446" s="8" t="s">
        <v>1740</v>
      </c>
      <c r="F446" s="8">
        <v>4</v>
      </c>
    </row>
    <row r="447" spans="1:6" ht="15.75" thickBot="1" x14ac:dyDescent="0.3">
      <c r="A447" s="7" t="s">
        <v>254</v>
      </c>
      <c r="B447" s="5">
        <v>446</v>
      </c>
      <c r="C447" s="17">
        <v>43222</v>
      </c>
      <c r="D447" s="17">
        <v>43223</v>
      </c>
      <c r="E447" s="8" t="s">
        <v>1741</v>
      </c>
      <c r="F447" s="8">
        <v>31</v>
      </c>
    </row>
    <row r="448" spans="1:6" ht="15.75" thickBot="1" x14ac:dyDescent="0.3">
      <c r="A448" s="7" t="s">
        <v>872</v>
      </c>
      <c r="B448" s="5">
        <v>447</v>
      </c>
      <c r="C448" s="17">
        <v>43222</v>
      </c>
      <c r="D448" s="17">
        <v>43225</v>
      </c>
      <c r="E448" s="8" t="s">
        <v>1741</v>
      </c>
      <c r="F448" s="8">
        <v>33</v>
      </c>
    </row>
    <row r="449" spans="1:6" ht="15.75" thickBot="1" x14ac:dyDescent="0.3">
      <c r="A449" s="8" t="s">
        <v>1355</v>
      </c>
      <c r="B449" s="5">
        <v>448</v>
      </c>
      <c r="C449" s="17">
        <v>43222</v>
      </c>
      <c r="D449" s="17">
        <v>43223</v>
      </c>
      <c r="E449" s="8" t="s">
        <v>1741</v>
      </c>
      <c r="F449" s="8">
        <v>31</v>
      </c>
    </row>
    <row r="450" spans="1:6" ht="15.75" thickBot="1" x14ac:dyDescent="0.3">
      <c r="A450" s="8" t="s">
        <v>1701</v>
      </c>
      <c r="B450" s="5">
        <v>449</v>
      </c>
      <c r="C450" s="17">
        <v>43222</v>
      </c>
      <c r="D450" s="17">
        <v>43229</v>
      </c>
      <c r="E450" s="8" t="s">
        <v>1741</v>
      </c>
      <c r="F450" s="8">
        <v>37</v>
      </c>
    </row>
    <row r="451" spans="1:6" ht="15.75" thickBot="1" x14ac:dyDescent="0.3">
      <c r="A451" s="7" t="s">
        <v>255</v>
      </c>
      <c r="B451" s="5">
        <v>450</v>
      </c>
      <c r="C451" s="17">
        <v>43223</v>
      </c>
      <c r="D451" s="17">
        <v>43225</v>
      </c>
      <c r="E451" s="8" t="s">
        <v>1740</v>
      </c>
      <c r="F451" s="8">
        <v>2</v>
      </c>
    </row>
    <row r="452" spans="1:6" ht="15.75" thickBot="1" x14ac:dyDescent="0.3">
      <c r="A452" s="7" t="s">
        <v>874</v>
      </c>
      <c r="B452" s="5">
        <v>451</v>
      </c>
      <c r="C452" s="17">
        <v>43223</v>
      </c>
      <c r="D452" s="17">
        <v>43228</v>
      </c>
      <c r="E452" s="8" t="s">
        <v>1741</v>
      </c>
      <c r="F452" s="8">
        <v>35</v>
      </c>
    </row>
    <row r="453" spans="1:6" ht="15.75" thickBot="1" x14ac:dyDescent="0.3">
      <c r="A453" s="8" t="s">
        <v>1356</v>
      </c>
      <c r="B453" s="5">
        <v>452</v>
      </c>
      <c r="C453" s="17">
        <v>43223</v>
      </c>
      <c r="D453" s="17">
        <v>43225</v>
      </c>
      <c r="E453" s="8" t="s">
        <v>1742</v>
      </c>
      <c r="F453" s="8">
        <v>2</v>
      </c>
    </row>
    <row r="454" spans="1:6" ht="15.75" thickBot="1" x14ac:dyDescent="0.3">
      <c r="A454" s="8" t="s">
        <v>1702</v>
      </c>
      <c r="B454" s="5">
        <v>453</v>
      </c>
      <c r="C454" s="17">
        <v>43223</v>
      </c>
      <c r="D454" s="17">
        <v>43226</v>
      </c>
      <c r="E454" s="8" t="s">
        <v>1741</v>
      </c>
      <c r="F454" s="8">
        <v>33</v>
      </c>
    </row>
    <row r="455" spans="1:6" ht="15.75" thickBot="1" x14ac:dyDescent="0.3">
      <c r="A455" s="7" t="s">
        <v>256</v>
      </c>
      <c r="B455" s="5">
        <v>454</v>
      </c>
      <c r="C455" s="17">
        <v>43224</v>
      </c>
      <c r="D455" s="17">
        <v>43229</v>
      </c>
      <c r="E455" s="8" t="s">
        <v>1741</v>
      </c>
      <c r="F455" s="8">
        <v>35</v>
      </c>
    </row>
    <row r="456" spans="1:6" ht="15.75" thickBot="1" x14ac:dyDescent="0.3">
      <c r="A456" s="7" t="s">
        <v>876</v>
      </c>
      <c r="B456" s="5">
        <v>455</v>
      </c>
      <c r="C456" s="17">
        <v>43224</v>
      </c>
      <c r="D456" s="17">
        <v>43225</v>
      </c>
      <c r="E456" s="8" t="s">
        <v>1742</v>
      </c>
      <c r="F456" s="8">
        <v>1</v>
      </c>
    </row>
    <row r="457" spans="1:6" ht="15.75" thickBot="1" x14ac:dyDescent="0.3">
      <c r="A457" s="8" t="s">
        <v>1357</v>
      </c>
      <c r="B457" s="5">
        <v>456</v>
      </c>
      <c r="C457" s="17">
        <v>43224</v>
      </c>
      <c r="D457" s="17">
        <v>43228</v>
      </c>
      <c r="E457" s="8" t="s">
        <v>1740</v>
      </c>
      <c r="F457" s="8">
        <v>4</v>
      </c>
    </row>
    <row r="458" spans="1:6" ht="15.75" thickBot="1" x14ac:dyDescent="0.3">
      <c r="A458" s="8" t="s">
        <v>1703</v>
      </c>
      <c r="B458" s="5">
        <v>457</v>
      </c>
      <c r="C458" s="17">
        <v>43224</v>
      </c>
      <c r="D458" s="17">
        <v>43231</v>
      </c>
      <c r="E458" s="8" t="s">
        <v>1741</v>
      </c>
      <c r="F458" s="8">
        <v>37</v>
      </c>
    </row>
    <row r="459" spans="1:6" ht="15.75" thickBot="1" x14ac:dyDescent="0.3">
      <c r="A459" s="7" t="s">
        <v>257</v>
      </c>
      <c r="B459" s="5">
        <v>458</v>
      </c>
      <c r="C459" s="17">
        <v>43225</v>
      </c>
      <c r="D459" s="17">
        <v>43232</v>
      </c>
      <c r="E459" s="8" t="s">
        <v>1740</v>
      </c>
      <c r="F459" s="8">
        <v>7</v>
      </c>
    </row>
    <row r="460" spans="1:6" ht="15.75" thickBot="1" x14ac:dyDescent="0.3">
      <c r="A460" s="7" t="s">
        <v>878</v>
      </c>
      <c r="B460" s="5">
        <v>459</v>
      </c>
      <c r="C460" s="17">
        <v>43225</v>
      </c>
      <c r="D460" s="17">
        <v>43229</v>
      </c>
      <c r="E460" s="8" t="s">
        <v>1741</v>
      </c>
      <c r="F460" s="8">
        <v>34</v>
      </c>
    </row>
    <row r="461" spans="1:6" ht="15.75" thickBot="1" x14ac:dyDescent="0.3">
      <c r="A461" s="8" t="s">
        <v>1358</v>
      </c>
      <c r="B461" s="5">
        <v>460</v>
      </c>
      <c r="C461" s="17">
        <v>43225</v>
      </c>
      <c r="D461" s="17">
        <v>43231</v>
      </c>
      <c r="E461" s="8" t="s">
        <v>1740</v>
      </c>
      <c r="F461" s="8">
        <v>6</v>
      </c>
    </row>
    <row r="462" spans="1:6" ht="15.75" thickBot="1" x14ac:dyDescent="0.3">
      <c r="A462" s="8" t="s">
        <v>1704</v>
      </c>
      <c r="B462" s="5">
        <v>461</v>
      </c>
      <c r="C462" s="17">
        <v>43225</v>
      </c>
      <c r="D462" s="17">
        <v>43230</v>
      </c>
      <c r="E462" s="8" t="s">
        <v>1742</v>
      </c>
      <c r="F462" s="8">
        <v>5</v>
      </c>
    </row>
    <row r="463" spans="1:6" ht="15.75" thickBot="1" x14ac:dyDescent="0.3">
      <c r="A463" s="7" t="s">
        <v>258</v>
      </c>
      <c r="B463" s="5">
        <v>462</v>
      </c>
      <c r="C463" s="17">
        <v>43226</v>
      </c>
      <c r="D463" s="17">
        <v>43228</v>
      </c>
      <c r="E463" s="8" t="s">
        <v>1740</v>
      </c>
      <c r="F463" s="8">
        <v>2</v>
      </c>
    </row>
    <row r="464" spans="1:6" ht="15.75" thickBot="1" x14ac:dyDescent="0.3">
      <c r="A464" s="7" t="s">
        <v>879</v>
      </c>
      <c r="B464" s="5">
        <v>463</v>
      </c>
      <c r="C464" s="17">
        <v>43226</v>
      </c>
      <c r="D464" s="17">
        <v>43233</v>
      </c>
      <c r="E464" s="8" t="s">
        <v>1742</v>
      </c>
      <c r="F464" s="8">
        <v>7</v>
      </c>
    </row>
    <row r="465" spans="1:6" ht="15.75" thickBot="1" x14ac:dyDescent="0.3">
      <c r="A465" s="8" t="s">
        <v>1359</v>
      </c>
      <c r="B465" s="5">
        <v>464</v>
      </c>
      <c r="C465" s="17">
        <v>43226</v>
      </c>
      <c r="D465" s="17">
        <v>43229</v>
      </c>
      <c r="E465" s="8" t="s">
        <v>1741</v>
      </c>
      <c r="F465" s="8">
        <v>33</v>
      </c>
    </row>
    <row r="466" spans="1:6" ht="15.75" thickBot="1" x14ac:dyDescent="0.3">
      <c r="A466" s="8" t="s">
        <v>1705</v>
      </c>
      <c r="B466" s="5">
        <v>465</v>
      </c>
      <c r="C466" s="17">
        <v>43226</v>
      </c>
      <c r="D466" s="17">
        <v>43231</v>
      </c>
      <c r="E466" s="8" t="s">
        <v>1742</v>
      </c>
      <c r="F466" s="8">
        <v>5</v>
      </c>
    </row>
    <row r="467" spans="1:6" ht="15.75" thickBot="1" x14ac:dyDescent="0.3">
      <c r="A467" s="7" t="s">
        <v>259</v>
      </c>
      <c r="B467" s="5">
        <v>466</v>
      </c>
      <c r="C467" s="17">
        <v>43227</v>
      </c>
      <c r="D467" s="17">
        <v>43228</v>
      </c>
      <c r="E467" s="8" t="s">
        <v>1741</v>
      </c>
      <c r="F467" s="8">
        <v>31</v>
      </c>
    </row>
    <row r="468" spans="1:6" ht="15.75" thickBot="1" x14ac:dyDescent="0.3">
      <c r="A468" s="7" t="s">
        <v>881</v>
      </c>
      <c r="B468" s="5">
        <v>467</v>
      </c>
      <c r="C468" s="17">
        <v>43227</v>
      </c>
      <c r="D468" s="17">
        <v>43234</v>
      </c>
      <c r="E468" s="8" t="s">
        <v>1741</v>
      </c>
      <c r="F468" s="8">
        <v>37</v>
      </c>
    </row>
    <row r="469" spans="1:6" ht="15.75" thickBot="1" x14ac:dyDescent="0.3">
      <c r="A469" s="8" t="s">
        <v>1360</v>
      </c>
      <c r="B469" s="5">
        <v>468</v>
      </c>
      <c r="C469" s="17">
        <v>43227</v>
      </c>
      <c r="D469" s="17">
        <v>43230</v>
      </c>
      <c r="E469" s="8" t="s">
        <v>1742</v>
      </c>
      <c r="F469" s="8">
        <v>3</v>
      </c>
    </row>
    <row r="470" spans="1:6" ht="15.75" thickBot="1" x14ac:dyDescent="0.3">
      <c r="A470" s="8" t="s">
        <v>1706</v>
      </c>
      <c r="B470" s="5">
        <v>469</v>
      </c>
      <c r="C470" s="17">
        <v>43227</v>
      </c>
      <c r="D470" s="17">
        <v>43229</v>
      </c>
      <c r="E470" s="8" t="s">
        <v>1740</v>
      </c>
      <c r="F470" s="8">
        <v>2</v>
      </c>
    </row>
    <row r="471" spans="1:6" ht="15.75" thickBot="1" x14ac:dyDescent="0.3">
      <c r="A471" s="7" t="s">
        <v>260</v>
      </c>
      <c r="B471" s="5">
        <v>470</v>
      </c>
      <c r="C471" s="17">
        <v>43228</v>
      </c>
      <c r="D471" s="17">
        <v>43231</v>
      </c>
      <c r="E471" s="8" t="s">
        <v>1741</v>
      </c>
      <c r="F471" s="8">
        <v>33</v>
      </c>
    </row>
    <row r="472" spans="1:6" ht="15.75" thickBot="1" x14ac:dyDescent="0.3">
      <c r="A472" s="7" t="s">
        <v>883</v>
      </c>
      <c r="B472" s="5">
        <v>471</v>
      </c>
      <c r="C472" s="17">
        <v>43228</v>
      </c>
      <c r="D472" s="17">
        <v>43230</v>
      </c>
      <c r="E472" s="8" t="s">
        <v>1740</v>
      </c>
      <c r="F472" s="8">
        <v>2</v>
      </c>
    </row>
    <row r="473" spans="1:6" ht="15.75" thickBot="1" x14ac:dyDescent="0.3">
      <c r="A473" s="8" t="s">
        <v>1361</v>
      </c>
      <c r="B473" s="5">
        <v>472</v>
      </c>
      <c r="C473" s="17">
        <v>43228</v>
      </c>
      <c r="D473" s="17">
        <v>43233</v>
      </c>
      <c r="E473" s="8" t="s">
        <v>1741</v>
      </c>
      <c r="F473" s="8">
        <v>35</v>
      </c>
    </row>
    <row r="474" spans="1:6" ht="15.75" thickBot="1" x14ac:dyDescent="0.3">
      <c r="A474" s="8" t="s">
        <v>1707</v>
      </c>
      <c r="B474" s="5">
        <v>473</v>
      </c>
      <c r="C474" s="17">
        <v>43228</v>
      </c>
      <c r="D474" s="17">
        <v>43230</v>
      </c>
      <c r="E474" s="8" t="s">
        <v>1741</v>
      </c>
      <c r="F474" s="8">
        <v>32</v>
      </c>
    </row>
    <row r="475" spans="1:6" ht="15.75" thickBot="1" x14ac:dyDescent="0.3">
      <c r="A475" s="7" t="s">
        <v>261</v>
      </c>
      <c r="B475" s="5">
        <v>474</v>
      </c>
      <c r="C475" s="17">
        <v>43229</v>
      </c>
      <c r="D475" s="17">
        <v>43230</v>
      </c>
      <c r="E475" s="8" t="s">
        <v>1740</v>
      </c>
      <c r="F475" s="8">
        <v>1</v>
      </c>
    </row>
    <row r="476" spans="1:6" ht="15.75" thickBot="1" x14ac:dyDescent="0.3">
      <c r="A476" s="7" t="s">
        <v>885</v>
      </c>
      <c r="B476" s="5">
        <v>475</v>
      </c>
      <c r="C476" s="17">
        <v>43229</v>
      </c>
      <c r="D476" s="17">
        <v>43236</v>
      </c>
      <c r="E476" s="8" t="s">
        <v>1740</v>
      </c>
      <c r="F476" s="8">
        <v>7</v>
      </c>
    </row>
    <row r="477" spans="1:6" ht="15.75" thickBot="1" x14ac:dyDescent="0.3">
      <c r="A477" s="8" t="s">
        <v>1362</v>
      </c>
      <c r="B477" s="5">
        <v>476</v>
      </c>
      <c r="C477" s="17">
        <v>43229</v>
      </c>
      <c r="D477" s="17">
        <v>43233</v>
      </c>
      <c r="E477" s="8" t="s">
        <v>1740</v>
      </c>
      <c r="F477" s="8">
        <v>4</v>
      </c>
    </row>
    <row r="478" spans="1:6" ht="15.75" thickBot="1" x14ac:dyDescent="0.3">
      <c r="A478" s="8" t="s">
        <v>1708</v>
      </c>
      <c r="B478" s="5">
        <v>477</v>
      </c>
      <c r="C478" s="17">
        <v>43229</v>
      </c>
      <c r="D478" s="17">
        <v>43236</v>
      </c>
      <c r="E478" s="8" t="s">
        <v>1742</v>
      </c>
      <c r="F478" s="8">
        <v>7</v>
      </c>
    </row>
    <row r="479" spans="1:6" ht="15.75" thickBot="1" x14ac:dyDescent="0.3">
      <c r="A479" s="7" t="s">
        <v>262</v>
      </c>
      <c r="B479" s="5">
        <v>478</v>
      </c>
      <c r="C479" s="17">
        <v>43230</v>
      </c>
      <c r="D479" s="17">
        <v>43235</v>
      </c>
      <c r="E479" s="8" t="s">
        <v>1741</v>
      </c>
      <c r="F479" s="8">
        <v>35</v>
      </c>
    </row>
    <row r="480" spans="1:6" ht="15.75" thickBot="1" x14ac:dyDescent="0.3">
      <c r="A480" s="7" t="s">
        <v>887</v>
      </c>
      <c r="B480" s="5">
        <v>479</v>
      </c>
      <c r="C480" s="17">
        <v>43230</v>
      </c>
      <c r="D480" s="17">
        <v>43233</v>
      </c>
      <c r="E480" s="8" t="s">
        <v>1740</v>
      </c>
      <c r="F480" s="8">
        <v>3</v>
      </c>
    </row>
    <row r="481" spans="1:6" ht="15.75" thickBot="1" x14ac:dyDescent="0.3">
      <c r="A481" s="8" t="s">
        <v>1363</v>
      </c>
      <c r="B481" s="5">
        <v>480</v>
      </c>
      <c r="C481" s="17">
        <v>43230</v>
      </c>
      <c r="D481" s="17">
        <v>43232</v>
      </c>
      <c r="E481" s="8" t="s">
        <v>1741</v>
      </c>
      <c r="F481" s="8">
        <v>32</v>
      </c>
    </row>
    <row r="482" spans="1:6" ht="15.75" thickBot="1" x14ac:dyDescent="0.3">
      <c r="A482" s="8" t="s">
        <v>1709</v>
      </c>
      <c r="B482" s="5">
        <v>481</v>
      </c>
      <c r="C482" s="17">
        <v>43230</v>
      </c>
      <c r="D482" s="17">
        <v>43233</v>
      </c>
      <c r="E482" s="8" t="s">
        <v>1740</v>
      </c>
      <c r="F482" s="8">
        <v>3</v>
      </c>
    </row>
    <row r="483" spans="1:6" ht="15.75" thickBot="1" x14ac:dyDescent="0.3">
      <c r="A483" s="7" t="s">
        <v>263</v>
      </c>
      <c r="B483" s="5">
        <v>482</v>
      </c>
      <c r="C483" s="17">
        <v>43231</v>
      </c>
      <c r="D483" s="17">
        <v>43238</v>
      </c>
      <c r="E483" s="8" t="s">
        <v>1740</v>
      </c>
      <c r="F483" s="8">
        <v>7</v>
      </c>
    </row>
    <row r="484" spans="1:6" ht="15.75" thickBot="1" x14ac:dyDescent="0.3">
      <c r="A484" s="7" t="s">
        <v>888</v>
      </c>
      <c r="B484" s="5">
        <v>483</v>
      </c>
      <c r="C484" s="17">
        <v>43231</v>
      </c>
      <c r="D484" s="17">
        <v>43236</v>
      </c>
      <c r="E484" s="8" t="s">
        <v>1740</v>
      </c>
      <c r="F484" s="8">
        <v>5</v>
      </c>
    </row>
    <row r="485" spans="1:6" ht="15.75" thickBot="1" x14ac:dyDescent="0.3">
      <c r="A485" s="8" t="s">
        <v>1364</v>
      </c>
      <c r="B485" s="5">
        <v>484</v>
      </c>
      <c r="C485" s="17">
        <v>43231</v>
      </c>
      <c r="D485" s="17">
        <v>43236</v>
      </c>
      <c r="E485" s="8" t="s">
        <v>1741</v>
      </c>
      <c r="F485" s="8">
        <v>35</v>
      </c>
    </row>
    <row r="486" spans="1:6" ht="15.75" thickBot="1" x14ac:dyDescent="0.3">
      <c r="A486" s="8" t="s">
        <v>1710</v>
      </c>
      <c r="B486" s="5">
        <v>485</v>
      </c>
      <c r="C486" s="17">
        <v>43231</v>
      </c>
      <c r="D486" s="17">
        <v>43238</v>
      </c>
      <c r="E486" s="8" t="s">
        <v>1740</v>
      </c>
      <c r="F486" s="8">
        <v>7</v>
      </c>
    </row>
    <row r="487" spans="1:6" ht="15.75" thickBot="1" x14ac:dyDescent="0.3">
      <c r="A487" s="7" t="s">
        <v>264</v>
      </c>
      <c r="B487" s="5">
        <v>486</v>
      </c>
      <c r="C487" s="17">
        <v>43232</v>
      </c>
      <c r="D487" s="17">
        <v>43237</v>
      </c>
      <c r="E487" s="8" t="s">
        <v>1741</v>
      </c>
      <c r="F487" s="8">
        <v>35</v>
      </c>
    </row>
    <row r="488" spans="1:6" ht="15.75" thickBot="1" x14ac:dyDescent="0.3">
      <c r="A488" s="7" t="s">
        <v>890</v>
      </c>
      <c r="B488" s="5">
        <v>487</v>
      </c>
      <c r="C488" s="17">
        <v>43232</v>
      </c>
      <c r="D488" s="17">
        <v>43238</v>
      </c>
      <c r="E488" s="8" t="s">
        <v>1741</v>
      </c>
      <c r="F488" s="8">
        <v>36</v>
      </c>
    </row>
    <row r="489" spans="1:6" ht="15.75" thickBot="1" x14ac:dyDescent="0.3">
      <c r="A489" s="8" t="s">
        <v>1365</v>
      </c>
      <c r="B489" s="5">
        <v>488</v>
      </c>
      <c r="C489" s="17">
        <v>43232</v>
      </c>
      <c r="D489" s="17">
        <v>43239</v>
      </c>
      <c r="E489" s="8" t="s">
        <v>1740</v>
      </c>
      <c r="F489" s="8">
        <v>7</v>
      </c>
    </row>
    <row r="490" spans="1:6" ht="15.75" thickBot="1" x14ac:dyDescent="0.3">
      <c r="A490" s="8" t="s">
        <v>1711</v>
      </c>
      <c r="B490" s="5">
        <v>489</v>
      </c>
      <c r="C490" s="17">
        <v>43232</v>
      </c>
      <c r="D490" s="17">
        <v>43238</v>
      </c>
      <c r="E490" s="8" t="s">
        <v>1741</v>
      </c>
      <c r="F490" s="8">
        <v>36</v>
      </c>
    </row>
    <row r="491" spans="1:6" ht="15.75" thickBot="1" x14ac:dyDescent="0.3">
      <c r="A491" s="7" t="s">
        <v>265</v>
      </c>
      <c r="B491" s="5">
        <v>490</v>
      </c>
      <c r="C491" s="17">
        <v>43233</v>
      </c>
      <c r="D491" s="17">
        <v>43234</v>
      </c>
      <c r="E491" s="8" t="s">
        <v>1742</v>
      </c>
      <c r="F491" s="8">
        <v>1</v>
      </c>
    </row>
    <row r="492" spans="1:6" ht="15.75" thickBot="1" x14ac:dyDescent="0.3">
      <c r="A492" s="7" t="s">
        <v>892</v>
      </c>
      <c r="B492" s="5">
        <v>491</v>
      </c>
      <c r="C492" s="17">
        <v>43233</v>
      </c>
      <c r="D492" s="17">
        <v>43237</v>
      </c>
      <c r="E492" s="8" t="s">
        <v>1741</v>
      </c>
      <c r="F492" s="8">
        <v>34</v>
      </c>
    </row>
    <row r="493" spans="1:6" ht="15.75" thickBot="1" x14ac:dyDescent="0.3">
      <c r="A493" s="8" t="s">
        <v>1366</v>
      </c>
      <c r="B493" s="5">
        <v>492</v>
      </c>
      <c r="C493" s="17">
        <v>43233</v>
      </c>
      <c r="D493" s="17">
        <v>43235</v>
      </c>
      <c r="E493" s="8" t="s">
        <v>1741</v>
      </c>
      <c r="F493" s="8">
        <v>32</v>
      </c>
    </row>
    <row r="494" spans="1:6" ht="15.75" thickBot="1" x14ac:dyDescent="0.3">
      <c r="A494" s="8" t="s">
        <v>1712</v>
      </c>
      <c r="B494" s="5">
        <v>493</v>
      </c>
      <c r="C494" s="17">
        <v>43233</v>
      </c>
      <c r="D494" s="17">
        <v>43236</v>
      </c>
      <c r="E494" s="8" t="s">
        <v>1742</v>
      </c>
      <c r="F494" s="8">
        <v>3</v>
      </c>
    </row>
    <row r="495" spans="1:6" ht="15.75" thickBot="1" x14ac:dyDescent="0.3">
      <c r="A495" s="7" t="s">
        <v>266</v>
      </c>
      <c r="B495" s="5">
        <v>494</v>
      </c>
      <c r="C495" s="17">
        <v>43234</v>
      </c>
      <c r="D495" s="17">
        <v>43236</v>
      </c>
      <c r="E495" s="8" t="s">
        <v>1742</v>
      </c>
      <c r="F495" s="8">
        <v>2</v>
      </c>
    </row>
    <row r="496" spans="1:6" ht="15.75" thickBot="1" x14ac:dyDescent="0.3">
      <c r="A496" s="7" t="s">
        <v>894</v>
      </c>
      <c r="B496" s="5">
        <v>495</v>
      </c>
      <c r="C496" s="17">
        <v>43234</v>
      </c>
      <c r="D496" s="17">
        <v>43238</v>
      </c>
      <c r="E496" s="8" t="s">
        <v>1740</v>
      </c>
      <c r="F496" s="8">
        <v>4</v>
      </c>
    </row>
    <row r="497" spans="1:6" ht="15.75" thickBot="1" x14ac:dyDescent="0.3">
      <c r="A497" s="8" t="s">
        <v>1367</v>
      </c>
      <c r="B497" s="5">
        <v>496</v>
      </c>
      <c r="C497" s="17">
        <v>43234</v>
      </c>
      <c r="D497" s="17">
        <v>43241</v>
      </c>
      <c r="E497" s="8" t="s">
        <v>1740</v>
      </c>
      <c r="F497" s="8">
        <v>7</v>
      </c>
    </row>
    <row r="498" spans="1:6" ht="15.75" thickBot="1" x14ac:dyDescent="0.3">
      <c r="A498" s="8" t="s">
        <v>1713</v>
      </c>
      <c r="B498" s="5">
        <v>497</v>
      </c>
      <c r="C498" s="17">
        <v>43234</v>
      </c>
      <c r="D498" s="17">
        <v>43240</v>
      </c>
      <c r="E498" s="8" t="s">
        <v>1742</v>
      </c>
      <c r="F498" s="8">
        <v>6</v>
      </c>
    </row>
    <row r="499" spans="1:6" ht="15.75" thickBot="1" x14ac:dyDescent="0.3">
      <c r="A499" s="7" t="s">
        <v>267</v>
      </c>
      <c r="B499" s="5">
        <v>498</v>
      </c>
      <c r="C499" s="17">
        <v>43235</v>
      </c>
      <c r="D499" s="17">
        <v>43236</v>
      </c>
      <c r="E499" s="8" t="s">
        <v>1740</v>
      </c>
      <c r="F499" s="8">
        <v>1</v>
      </c>
    </row>
    <row r="500" spans="1:6" ht="15.75" thickBot="1" x14ac:dyDescent="0.3">
      <c r="A500" s="7" t="s">
        <v>896</v>
      </c>
      <c r="B500" s="5">
        <v>499</v>
      </c>
      <c r="C500" s="17">
        <v>43235</v>
      </c>
      <c r="D500" s="17">
        <v>43236</v>
      </c>
      <c r="E500" s="8" t="s">
        <v>1742</v>
      </c>
      <c r="F500" s="8">
        <v>1</v>
      </c>
    </row>
    <row r="501" spans="1:6" ht="15.75" thickBot="1" x14ac:dyDescent="0.3">
      <c r="A501" s="8" t="s">
        <v>1368</v>
      </c>
      <c r="B501" s="5">
        <v>500</v>
      </c>
      <c r="C501" s="17">
        <v>43235</v>
      </c>
      <c r="D501" s="17">
        <v>43242</v>
      </c>
      <c r="E501" s="8" t="s">
        <v>1740</v>
      </c>
      <c r="F501" s="8">
        <v>7</v>
      </c>
    </row>
    <row r="502" spans="1:6" ht="15.75" thickBot="1" x14ac:dyDescent="0.3">
      <c r="A502" s="8" t="s">
        <v>1714</v>
      </c>
      <c r="B502" s="5">
        <v>501</v>
      </c>
      <c r="C502" s="17">
        <v>43235</v>
      </c>
      <c r="D502" s="17">
        <v>43236</v>
      </c>
      <c r="E502" s="8" t="s">
        <v>1740</v>
      </c>
      <c r="F502" s="8">
        <v>1</v>
      </c>
    </row>
    <row r="503" spans="1:6" ht="15.75" thickBot="1" x14ac:dyDescent="0.3">
      <c r="A503" s="7" t="s">
        <v>268</v>
      </c>
      <c r="B503" s="5">
        <v>502</v>
      </c>
      <c r="C503" s="17">
        <v>43236</v>
      </c>
      <c r="D503" s="17">
        <v>43242</v>
      </c>
      <c r="E503" s="8" t="s">
        <v>1740</v>
      </c>
      <c r="F503" s="8">
        <v>6</v>
      </c>
    </row>
    <row r="504" spans="1:6" ht="15.75" thickBot="1" x14ac:dyDescent="0.3">
      <c r="A504" s="7" t="s">
        <v>898</v>
      </c>
      <c r="B504" s="5">
        <v>503</v>
      </c>
      <c r="C504" s="17">
        <v>43236</v>
      </c>
      <c r="D504" s="17">
        <v>43240</v>
      </c>
      <c r="E504" s="8" t="s">
        <v>1741</v>
      </c>
      <c r="F504" s="8">
        <v>34</v>
      </c>
    </row>
    <row r="505" spans="1:6" ht="15.75" thickBot="1" x14ac:dyDescent="0.3">
      <c r="A505" s="8" t="s">
        <v>1369</v>
      </c>
      <c r="B505" s="5">
        <v>504</v>
      </c>
      <c r="C505" s="17">
        <v>43236</v>
      </c>
      <c r="D505" s="17">
        <v>43238</v>
      </c>
      <c r="E505" s="8" t="s">
        <v>1742</v>
      </c>
      <c r="F505" s="8">
        <v>2</v>
      </c>
    </row>
    <row r="506" spans="1:6" ht="15.75" thickBot="1" x14ac:dyDescent="0.3">
      <c r="A506" s="8" t="s">
        <v>1715</v>
      </c>
      <c r="B506" s="5">
        <v>505</v>
      </c>
      <c r="C506" s="17">
        <v>43236</v>
      </c>
      <c r="D506" s="17">
        <v>43241</v>
      </c>
      <c r="E506" s="8" t="s">
        <v>1741</v>
      </c>
      <c r="F506" s="8">
        <v>35</v>
      </c>
    </row>
    <row r="507" spans="1:6" ht="15.75" thickBot="1" x14ac:dyDescent="0.3">
      <c r="A507" s="7" t="s">
        <v>269</v>
      </c>
      <c r="B507" s="5">
        <v>506</v>
      </c>
      <c r="C507" s="17">
        <v>43237</v>
      </c>
      <c r="D507" s="17">
        <v>43241</v>
      </c>
      <c r="E507" s="8" t="s">
        <v>1741</v>
      </c>
      <c r="F507" s="8">
        <v>34</v>
      </c>
    </row>
    <row r="508" spans="1:6" ht="15.75" thickBot="1" x14ac:dyDescent="0.3">
      <c r="A508" s="7" t="s">
        <v>900</v>
      </c>
      <c r="B508" s="5">
        <v>507</v>
      </c>
      <c r="C508" s="17">
        <v>43237</v>
      </c>
      <c r="D508" s="17">
        <v>43240</v>
      </c>
      <c r="E508" s="8" t="s">
        <v>1741</v>
      </c>
      <c r="F508" s="8">
        <v>33</v>
      </c>
    </row>
    <row r="509" spans="1:6" ht="15.75" thickBot="1" x14ac:dyDescent="0.3">
      <c r="A509" s="8" t="s">
        <v>1370</v>
      </c>
      <c r="B509" s="5">
        <v>508</v>
      </c>
      <c r="C509" s="17">
        <v>43237</v>
      </c>
      <c r="D509" s="17">
        <v>43241</v>
      </c>
      <c r="E509" s="8" t="s">
        <v>1740</v>
      </c>
      <c r="F509" s="8">
        <v>4</v>
      </c>
    </row>
    <row r="510" spans="1:6" ht="15.75" thickBot="1" x14ac:dyDescent="0.3">
      <c r="A510" s="7" t="s">
        <v>270</v>
      </c>
      <c r="B510" s="5">
        <v>509</v>
      </c>
      <c r="C510" s="17">
        <v>43238</v>
      </c>
      <c r="D510" s="17">
        <v>43244</v>
      </c>
      <c r="E510" s="8" t="s">
        <v>1740</v>
      </c>
      <c r="F510" s="8">
        <v>6</v>
      </c>
    </row>
    <row r="511" spans="1:6" ht="15.75" thickBot="1" x14ac:dyDescent="0.3">
      <c r="A511" s="7" t="s">
        <v>902</v>
      </c>
      <c r="B511" s="5">
        <v>510</v>
      </c>
      <c r="C511" s="17">
        <v>43238</v>
      </c>
      <c r="D511" s="17">
        <v>43241</v>
      </c>
      <c r="E511" s="8" t="s">
        <v>1742</v>
      </c>
      <c r="F511" s="8">
        <v>3</v>
      </c>
    </row>
    <row r="512" spans="1:6" ht="15.75" thickBot="1" x14ac:dyDescent="0.3">
      <c r="A512" s="8" t="s">
        <v>1371</v>
      </c>
      <c r="B512" s="5">
        <v>511</v>
      </c>
      <c r="C512" s="17">
        <v>43238</v>
      </c>
      <c r="D512" s="17">
        <v>43244</v>
      </c>
      <c r="E512" s="8" t="s">
        <v>1741</v>
      </c>
      <c r="F512" s="8">
        <v>36</v>
      </c>
    </row>
    <row r="513" spans="1:6" ht="15.75" thickBot="1" x14ac:dyDescent="0.3">
      <c r="A513" s="7" t="s">
        <v>271</v>
      </c>
      <c r="B513" s="5">
        <v>512</v>
      </c>
      <c r="C513" s="17">
        <v>43239</v>
      </c>
      <c r="D513" s="17">
        <v>43242</v>
      </c>
      <c r="E513" s="8" t="s">
        <v>1741</v>
      </c>
      <c r="F513" s="8">
        <v>33</v>
      </c>
    </row>
    <row r="514" spans="1:6" ht="15.75" thickBot="1" x14ac:dyDescent="0.3">
      <c r="A514" s="7" t="s">
        <v>904</v>
      </c>
      <c r="B514" s="5">
        <v>513</v>
      </c>
      <c r="C514" s="17">
        <v>43239</v>
      </c>
      <c r="D514" s="17">
        <v>43241</v>
      </c>
      <c r="E514" s="8" t="s">
        <v>1741</v>
      </c>
      <c r="F514" s="8">
        <v>32</v>
      </c>
    </row>
    <row r="515" spans="1:6" ht="15.75" thickBot="1" x14ac:dyDescent="0.3">
      <c r="A515" s="8" t="s">
        <v>1372</v>
      </c>
      <c r="B515" s="5">
        <v>514</v>
      </c>
      <c r="C515" s="17">
        <v>43239</v>
      </c>
      <c r="D515" s="17">
        <v>43240</v>
      </c>
      <c r="E515" s="8" t="s">
        <v>1742</v>
      </c>
      <c r="F515" s="8">
        <v>1</v>
      </c>
    </row>
    <row r="516" spans="1:6" ht="15.75" thickBot="1" x14ac:dyDescent="0.3">
      <c r="A516" s="7" t="s">
        <v>272</v>
      </c>
      <c r="B516" s="5">
        <v>515</v>
      </c>
      <c r="C516" s="17">
        <v>43240</v>
      </c>
      <c r="D516" s="17">
        <v>43245</v>
      </c>
      <c r="E516" s="8" t="s">
        <v>1742</v>
      </c>
      <c r="F516" s="8">
        <v>5</v>
      </c>
    </row>
    <row r="517" spans="1:6" ht="15.75" thickBot="1" x14ac:dyDescent="0.3">
      <c r="A517" s="7" t="s">
        <v>906</v>
      </c>
      <c r="B517" s="5">
        <v>516</v>
      </c>
      <c r="C517" s="17">
        <v>43240</v>
      </c>
      <c r="D517" s="17">
        <v>43245</v>
      </c>
      <c r="E517" s="8" t="s">
        <v>1741</v>
      </c>
      <c r="F517" s="8">
        <v>35</v>
      </c>
    </row>
    <row r="518" spans="1:6" ht="15.75" thickBot="1" x14ac:dyDescent="0.3">
      <c r="A518" s="8" t="s">
        <v>1373</v>
      </c>
      <c r="B518" s="5">
        <v>517</v>
      </c>
      <c r="C518" s="17">
        <v>43240</v>
      </c>
      <c r="D518" s="17">
        <v>43246</v>
      </c>
      <c r="E518" s="8" t="s">
        <v>1740</v>
      </c>
      <c r="F518" s="8">
        <v>6</v>
      </c>
    </row>
    <row r="519" spans="1:6" ht="15.75" thickBot="1" x14ac:dyDescent="0.3">
      <c r="A519" s="7" t="s">
        <v>273</v>
      </c>
      <c r="B519" s="5">
        <v>518</v>
      </c>
      <c r="C519" s="17">
        <v>43241</v>
      </c>
      <c r="D519" s="17">
        <v>43245</v>
      </c>
      <c r="E519" s="8" t="s">
        <v>1741</v>
      </c>
      <c r="F519" s="8">
        <v>34</v>
      </c>
    </row>
    <row r="520" spans="1:6" ht="15.75" thickBot="1" x14ac:dyDescent="0.3">
      <c r="A520" s="7" t="s">
        <v>908</v>
      </c>
      <c r="B520" s="5">
        <v>519</v>
      </c>
      <c r="C520" s="17">
        <v>43241</v>
      </c>
      <c r="D520" s="17">
        <v>43247</v>
      </c>
      <c r="E520" s="8" t="s">
        <v>1742</v>
      </c>
      <c r="F520" s="8">
        <v>6</v>
      </c>
    </row>
    <row r="521" spans="1:6" ht="15.75" thickBot="1" x14ac:dyDescent="0.3">
      <c r="A521" s="8" t="s">
        <v>1374</v>
      </c>
      <c r="B521" s="5">
        <v>520</v>
      </c>
      <c r="C521" s="17">
        <v>43241</v>
      </c>
      <c r="D521" s="17">
        <v>43242</v>
      </c>
      <c r="E521" s="8" t="s">
        <v>1741</v>
      </c>
      <c r="F521" s="8">
        <v>31</v>
      </c>
    </row>
    <row r="522" spans="1:6" ht="15.75" thickBot="1" x14ac:dyDescent="0.3">
      <c r="A522" s="7" t="s">
        <v>274</v>
      </c>
      <c r="B522" s="5">
        <v>521</v>
      </c>
      <c r="C522" s="17">
        <v>43242</v>
      </c>
      <c r="D522" s="17">
        <v>43243</v>
      </c>
      <c r="E522" s="8" t="s">
        <v>1740</v>
      </c>
      <c r="F522" s="8">
        <v>1</v>
      </c>
    </row>
    <row r="523" spans="1:6" ht="15.75" thickBot="1" x14ac:dyDescent="0.3">
      <c r="A523" s="7" t="s">
        <v>910</v>
      </c>
      <c r="B523" s="5">
        <v>522</v>
      </c>
      <c r="C523" s="17">
        <v>43242</v>
      </c>
      <c r="D523" s="17">
        <v>43243</v>
      </c>
      <c r="E523" s="8" t="s">
        <v>1741</v>
      </c>
      <c r="F523" s="8">
        <v>31</v>
      </c>
    </row>
    <row r="524" spans="1:6" ht="15.75" thickBot="1" x14ac:dyDescent="0.3">
      <c r="A524" s="8" t="s">
        <v>1375</v>
      </c>
      <c r="B524" s="5">
        <v>523</v>
      </c>
      <c r="C524" s="17">
        <v>43242</v>
      </c>
      <c r="D524" s="17">
        <v>43243</v>
      </c>
      <c r="E524" s="8" t="s">
        <v>1741</v>
      </c>
      <c r="F524" s="8">
        <v>31</v>
      </c>
    </row>
    <row r="525" spans="1:6" ht="15.75" thickBot="1" x14ac:dyDescent="0.3">
      <c r="A525" s="7" t="s">
        <v>275</v>
      </c>
      <c r="B525" s="5">
        <v>524</v>
      </c>
      <c r="C525" s="17">
        <v>43243</v>
      </c>
      <c r="D525" s="17">
        <v>43250</v>
      </c>
      <c r="E525" s="8" t="s">
        <v>1741</v>
      </c>
      <c r="F525" s="8">
        <v>37</v>
      </c>
    </row>
    <row r="526" spans="1:6" ht="15.75" thickBot="1" x14ac:dyDescent="0.3">
      <c r="A526" s="7" t="s">
        <v>912</v>
      </c>
      <c r="B526" s="5">
        <v>525</v>
      </c>
      <c r="C526" s="17">
        <v>43243</v>
      </c>
      <c r="D526" s="17">
        <v>43244</v>
      </c>
      <c r="E526" s="8" t="s">
        <v>1740</v>
      </c>
      <c r="F526" s="8">
        <v>1</v>
      </c>
    </row>
    <row r="527" spans="1:6" ht="15.75" thickBot="1" x14ac:dyDescent="0.3">
      <c r="A527" s="8" t="s">
        <v>1376</v>
      </c>
      <c r="B527" s="5">
        <v>526</v>
      </c>
      <c r="C527" s="17">
        <v>43243</v>
      </c>
      <c r="D527" s="17">
        <v>43248</v>
      </c>
      <c r="E527" s="8" t="s">
        <v>1742</v>
      </c>
      <c r="F527" s="8">
        <v>5</v>
      </c>
    </row>
    <row r="528" spans="1:6" ht="15.75" thickBot="1" x14ac:dyDescent="0.3">
      <c r="A528" s="7" t="s">
        <v>276</v>
      </c>
      <c r="B528" s="5">
        <v>527</v>
      </c>
      <c r="C528" s="17">
        <v>43244</v>
      </c>
      <c r="D528" s="17">
        <v>43246</v>
      </c>
      <c r="E528" s="8" t="s">
        <v>1740</v>
      </c>
      <c r="F528" s="8">
        <v>2</v>
      </c>
    </row>
    <row r="529" spans="1:6" ht="15.75" thickBot="1" x14ac:dyDescent="0.3">
      <c r="A529" s="7" t="s">
        <v>914</v>
      </c>
      <c r="B529" s="5">
        <v>528</v>
      </c>
      <c r="C529" s="17">
        <v>43244</v>
      </c>
      <c r="D529" s="17">
        <v>43251</v>
      </c>
      <c r="E529" s="8" t="s">
        <v>1740</v>
      </c>
      <c r="F529" s="8">
        <v>7</v>
      </c>
    </row>
    <row r="530" spans="1:6" ht="15.75" thickBot="1" x14ac:dyDescent="0.3">
      <c r="A530" s="8" t="s">
        <v>1377</v>
      </c>
      <c r="B530" s="5">
        <v>529</v>
      </c>
      <c r="C530" s="17">
        <v>43244</v>
      </c>
      <c r="D530" s="17">
        <v>43248</v>
      </c>
      <c r="E530" s="8" t="s">
        <v>1740</v>
      </c>
      <c r="F530" s="8">
        <v>4</v>
      </c>
    </row>
    <row r="531" spans="1:6" ht="15.75" thickBot="1" x14ac:dyDescent="0.3">
      <c r="A531" s="7" t="s">
        <v>277</v>
      </c>
      <c r="B531" s="5">
        <v>530</v>
      </c>
      <c r="C531" s="17">
        <v>43245</v>
      </c>
      <c r="D531" s="17">
        <v>43246</v>
      </c>
      <c r="E531" s="8" t="s">
        <v>1741</v>
      </c>
      <c r="F531" s="8">
        <v>31</v>
      </c>
    </row>
    <row r="532" spans="1:6" ht="15.75" thickBot="1" x14ac:dyDescent="0.3">
      <c r="A532" s="7" t="s">
        <v>916</v>
      </c>
      <c r="B532" s="5">
        <v>531</v>
      </c>
      <c r="C532" s="17">
        <v>43245</v>
      </c>
      <c r="D532" s="17">
        <v>43247</v>
      </c>
      <c r="E532" s="8" t="s">
        <v>1741</v>
      </c>
      <c r="F532" s="8">
        <v>32</v>
      </c>
    </row>
    <row r="533" spans="1:6" ht="15.75" thickBot="1" x14ac:dyDescent="0.3">
      <c r="A533" s="8" t="s">
        <v>1378</v>
      </c>
      <c r="B533" s="5">
        <v>532</v>
      </c>
      <c r="C533" s="17">
        <v>43245</v>
      </c>
      <c r="D533" s="17">
        <v>43250</v>
      </c>
      <c r="E533" s="8" t="s">
        <v>1740</v>
      </c>
      <c r="F533" s="8">
        <v>5</v>
      </c>
    </row>
    <row r="534" spans="1:6" ht="15.75" thickBot="1" x14ac:dyDescent="0.3">
      <c r="A534" s="7" t="s">
        <v>278</v>
      </c>
      <c r="B534" s="5">
        <v>533</v>
      </c>
      <c r="C534" s="17">
        <v>43246</v>
      </c>
      <c r="D534" s="17">
        <v>43249</v>
      </c>
      <c r="E534" s="8" t="s">
        <v>1741</v>
      </c>
      <c r="F534" s="8">
        <v>33</v>
      </c>
    </row>
    <row r="535" spans="1:6" ht="15.75" thickBot="1" x14ac:dyDescent="0.3">
      <c r="A535" s="7" t="s">
        <v>918</v>
      </c>
      <c r="B535" s="5">
        <v>534</v>
      </c>
      <c r="C535" s="17">
        <v>43246</v>
      </c>
      <c r="D535" s="17">
        <v>43251</v>
      </c>
      <c r="E535" s="8" t="s">
        <v>1742</v>
      </c>
      <c r="F535" s="8">
        <v>5</v>
      </c>
    </row>
    <row r="536" spans="1:6" ht="15.75" thickBot="1" x14ac:dyDescent="0.3">
      <c r="A536" s="8" t="s">
        <v>1379</v>
      </c>
      <c r="B536" s="5">
        <v>535</v>
      </c>
      <c r="C536" s="17">
        <v>43246</v>
      </c>
      <c r="D536" s="17">
        <v>43250</v>
      </c>
      <c r="E536" s="8" t="s">
        <v>1741</v>
      </c>
      <c r="F536" s="8">
        <v>34</v>
      </c>
    </row>
    <row r="537" spans="1:6" ht="15.75" thickBot="1" x14ac:dyDescent="0.3">
      <c r="A537" s="7" t="s">
        <v>279</v>
      </c>
      <c r="B537" s="5">
        <v>536</v>
      </c>
      <c r="C537" s="17">
        <v>43247</v>
      </c>
      <c r="D537" s="17">
        <v>43250</v>
      </c>
      <c r="E537" s="8" t="s">
        <v>1742</v>
      </c>
      <c r="F537" s="8">
        <v>3</v>
      </c>
    </row>
    <row r="538" spans="1:6" ht="15.75" thickBot="1" x14ac:dyDescent="0.3">
      <c r="A538" s="7" t="s">
        <v>920</v>
      </c>
      <c r="B538" s="5">
        <v>537</v>
      </c>
      <c r="C538" s="17">
        <v>43247</v>
      </c>
      <c r="D538" s="17">
        <v>43248</v>
      </c>
      <c r="E538" s="8" t="s">
        <v>1740</v>
      </c>
      <c r="F538" s="8">
        <v>1</v>
      </c>
    </row>
    <row r="539" spans="1:6" ht="15.75" thickBot="1" x14ac:dyDescent="0.3">
      <c r="A539" s="8" t="s">
        <v>1380</v>
      </c>
      <c r="B539" s="5">
        <v>538</v>
      </c>
      <c r="C539" s="17">
        <v>43247</v>
      </c>
      <c r="D539" s="17">
        <v>43251</v>
      </c>
      <c r="E539" s="8" t="s">
        <v>1742</v>
      </c>
      <c r="F539" s="8">
        <v>4</v>
      </c>
    </row>
    <row r="540" spans="1:6" ht="15.75" thickBot="1" x14ac:dyDescent="0.3">
      <c r="A540" s="7" t="s">
        <v>280</v>
      </c>
      <c r="B540" s="5">
        <v>539</v>
      </c>
      <c r="C540" s="17">
        <v>43248</v>
      </c>
      <c r="D540" s="17">
        <v>43251</v>
      </c>
      <c r="E540" s="8" t="s">
        <v>1742</v>
      </c>
      <c r="F540" s="8">
        <v>3</v>
      </c>
    </row>
    <row r="541" spans="1:6" ht="15.75" thickBot="1" x14ac:dyDescent="0.3">
      <c r="A541" s="7" t="s">
        <v>922</v>
      </c>
      <c r="B541" s="5">
        <v>540</v>
      </c>
      <c r="C541" s="17">
        <v>43248</v>
      </c>
      <c r="D541" s="17">
        <v>43251</v>
      </c>
      <c r="E541" s="8" t="s">
        <v>1740</v>
      </c>
      <c r="F541" s="8">
        <v>3</v>
      </c>
    </row>
    <row r="542" spans="1:6" ht="15.75" thickBot="1" x14ac:dyDescent="0.3">
      <c r="A542" s="8" t="s">
        <v>1381</v>
      </c>
      <c r="B542" s="5">
        <v>541</v>
      </c>
      <c r="C542" s="17">
        <v>43248</v>
      </c>
      <c r="D542" s="17">
        <v>43254</v>
      </c>
      <c r="E542" s="8" t="s">
        <v>1741</v>
      </c>
      <c r="F542" s="8">
        <v>36</v>
      </c>
    </row>
    <row r="543" spans="1:6" ht="15.75" thickBot="1" x14ac:dyDescent="0.3">
      <c r="A543" s="7" t="s">
        <v>281</v>
      </c>
      <c r="B543" s="5">
        <v>542</v>
      </c>
      <c r="C543" s="17">
        <v>43249</v>
      </c>
      <c r="D543" s="17">
        <v>43255</v>
      </c>
      <c r="E543" s="8" t="s">
        <v>1742</v>
      </c>
      <c r="F543" s="8">
        <v>6</v>
      </c>
    </row>
    <row r="544" spans="1:6" ht="15.75" thickBot="1" x14ac:dyDescent="0.3">
      <c r="A544" s="7" t="s">
        <v>923</v>
      </c>
      <c r="B544" s="5">
        <v>543</v>
      </c>
      <c r="C544" s="17">
        <v>43249</v>
      </c>
      <c r="D544" s="17">
        <v>43254</v>
      </c>
      <c r="E544" s="8" t="s">
        <v>1740</v>
      </c>
      <c r="F544" s="8">
        <v>5</v>
      </c>
    </row>
    <row r="545" spans="1:6" ht="15.75" thickBot="1" x14ac:dyDescent="0.3">
      <c r="A545" s="8" t="s">
        <v>1382</v>
      </c>
      <c r="B545" s="5">
        <v>544</v>
      </c>
      <c r="C545" s="17">
        <v>43249</v>
      </c>
      <c r="D545" s="17">
        <v>43251</v>
      </c>
      <c r="E545" s="8" t="s">
        <v>1742</v>
      </c>
      <c r="F545" s="8">
        <v>2</v>
      </c>
    </row>
    <row r="546" spans="1:6" ht="15.75" thickBot="1" x14ac:dyDescent="0.3">
      <c r="A546" s="7" t="s">
        <v>282</v>
      </c>
      <c r="B546" s="5">
        <v>545</v>
      </c>
      <c r="C546" s="17">
        <v>43250</v>
      </c>
      <c r="D546" s="17">
        <v>43252</v>
      </c>
      <c r="E546" s="8" t="s">
        <v>1740</v>
      </c>
      <c r="F546" s="8">
        <v>2</v>
      </c>
    </row>
    <row r="547" spans="1:6" ht="15.75" thickBot="1" x14ac:dyDescent="0.3">
      <c r="A547" s="7" t="s">
        <v>925</v>
      </c>
      <c r="B547" s="5">
        <v>546</v>
      </c>
      <c r="C547" s="17">
        <v>43250</v>
      </c>
      <c r="D547" s="17">
        <v>43253</v>
      </c>
      <c r="E547" s="8" t="s">
        <v>1740</v>
      </c>
      <c r="F547" s="8">
        <v>3</v>
      </c>
    </row>
    <row r="548" spans="1:6" ht="15.75" thickBot="1" x14ac:dyDescent="0.3">
      <c r="A548" s="8" t="s">
        <v>1383</v>
      </c>
      <c r="B548" s="5">
        <v>547</v>
      </c>
      <c r="C548" s="17">
        <v>43250</v>
      </c>
      <c r="D548" s="17">
        <v>43256</v>
      </c>
      <c r="E548" s="8" t="s">
        <v>1740</v>
      </c>
      <c r="F548" s="8">
        <v>6</v>
      </c>
    </row>
    <row r="549" spans="1:6" ht="15.75" thickBot="1" x14ac:dyDescent="0.3">
      <c r="A549" s="7" t="s">
        <v>283</v>
      </c>
      <c r="B549" s="5">
        <v>548</v>
      </c>
      <c r="C549" s="17">
        <v>43251</v>
      </c>
      <c r="D549" s="17">
        <v>43258</v>
      </c>
      <c r="E549" s="8" t="s">
        <v>1742</v>
      </c>
      <c r="F549" s="8">
        <v>7</v>
      </c>
    </row>
    <row r="550" spans="1:6" ht="15.75" thickBot="1" x14ac:dyDescent="0.3">
      <c r="A550" s="7" t="s">
        <v>927</v>
      </c>
      <c r="B550" s="5">
        <v>549</v>
      </c>
      <c r="C550" s="17">
        <v>43251</v>
      </c>
      <c r="D550" s="17">
        <v>43253</v>
      </c>
      <c r="E550" s="8" t="s">
        <v>1740</v>
      </c>
      <c r="F550" s="8">
        <v>2</v>
      </c>
    </row>
    <row r="551" spans="1:6" ht="15.75" thickBot="1" x14ac:dyDescent="0.3">
      <c r="A551" s="8" t="s">
        <v>1384</v>
      </c>
      <c r="B551" s="5">
        <v>550</v>
      </c>
      <c r="C551" s="17">
        <v>43251</v>
      </c>
      <c r="D551" s="17">
        <v>43256</v>
      </c>
      <c r="E551" s="8" t="s">
        <v>1740</v>
      </c>
      <c r="F551" s="8">
        <v>5</v>
      </c>
    </row>
    <row r="552" spans="1:6" ht="15.75" thickBot="1" x14ac:dyDescent="0.3">
      <c r="A552" s="7" t="s">
        <v>284</v>
      </c>
      <c r="B552" s="5">
        <v>551</v>
      </c>
      <c r="C552" s="17">
        <v>43252</v>
      </c>
      <c r="D552" s="17">
        <v>43253</v>
      </c>
      <c r="E552" s="8" t="s">
        <v>1741</v>
      </c>
      <c r="F552" s="8">
        <v>31</v>
      </c>
    </row>
    <row r="553" spans="1:6" ht="15.75" thickBot="1" x14ac:dyDescent="0.3">
      <c r="A553" s="7" t="s">
        <v>929</v>
      </c>
      <c r="B553" s="5">
        <v>552</v>
      </c>
      <c r="C553" s="17">
        <v>43252</v>
      </c>
      <c r="D553" s="17">
        <v>43258</v>
      </c>
      <c r="E553" s="8" t="s">
        <v>1740</v>
      </c>
      <c r="F553" s="8">
        <v>6</v>
      </c>
    </row>
    <row r="554" spans="1:6" ht="15.75" thickBot="1" x14ac:dyDescent="0.3">
      <c r="A554" s="8" t="s">
        <v>1385</v>
      </c>
      <c r="B554" s="5">
        <v>553</v>
      </c>
      <c r="C554" s="17">
        <v>43252</v>
      </c>
      <c r="D554" s="17">
        <v>43255</v>
      </c>
      <c r="E554" s="8" t="s">
        <v>1740</v>
      </c>
      <c r="F554" s="8">
        <v>3</v>
      </c>
    </row>
    <row r="555" spans="1:6" ht="15.75" thickBot="1" x14ac:dyDescent="0.3">
      <c r="A555" s="7" t="s">
        <v>285</v>
      </c>
      <c r="B555" s="5">
        <v>554</v>
      </c>
      <c r="C555" s="17">
        <v>43253</v>
      </c>
      <c r="D555" s="17">
        <v>43256</v>
      </c>
      <c r="E555" s="8" t="s">
        <v>1741</v>
      </c>
      <c r="F555" s="8">
        <v>33</v>
      </c>
    </row>
    <row r="556" spans="1:6" ht="15.75" thickBot="1" x14ac:dyDescent="0.3">
      <c r="A556" s="7" t="s">
        <v>930</v>
      </c>
      <c r="B556" s="5">
        <v>555</v>
      </c>
      <c r="C556" s="17">
        <v>43253</v>
      </c>
      <c r="D556" s="17">
        <v>43260</v>
      </c>
      <c r="E556" s="8" t="s">
        <v>1740</v>
      </c>
      <c r="F556" s="8">
        <v>7</v>
      </c>
    </row>
    <row r="557" spans="1:6" ht="15.75" thickBot="1" x14ac:dyDescent="0.3">
      <c r="A557" s="8" t="s">
        <v>1386</v>
      </c>
      <c r="B557" s="5">
        <v>556</v>
      </c>
      <c r="C557" s="17">
        <v>43253</v>
      </c>
      <c r="D557" s="17">
        <v>43255</v>
      </c>
      <c r="E557" s="8" t="s">
        <v>1741</v>
      </c>
      <c r="F557" s="8">
        <v>32</v>
      </c>
    </row>
    <row r="558" spans="1:6" ht="15.75" thickBot="1" x14ac:dyDescent="0.3">
      <c r="A558" s="7" t="s">
        <v>286</v>
      </c>
      <c r="B558" s="5">
        <v>557</v>
      </c>
      <c r="C558" s="17">
        <v>43254</v>
      </c>
      <c r="D558" s="17">
        <v>43256</v>
      </c>
      <c r="E558" s="8" t="s">
        <v>1741</v>
      </c>
      <c r="F558" s="8">
        <v>32</v>
      </c>
    </row>
    <row r="559" spans="1:6" ht="15.75" thickBot="1" x14ac:dyDescent="0.3">
      <c r="A559" s="7" t="s">
        <v>932</v>
      </c>
      <c r="B559" s="5">
        <v>558</v>
      </c>
      <c r="C559" s="17">
        <v>43254</v>
      </c>
      <c r="D559" s="17">
        <v>43260</v>
      </c>
      <c r="E559" s="8" t="s">
        <v>1740</v>
      </c>
      <c r="F559" s="8">
        <v>6</v>
      </c>
    </row>
    <row r="560" spans="1:6" ht="15.75" thickBot="1" x14ac:dyDescent="0.3">
      <c r="A560" s="8" t="s">
        <v>1387</v>
      </c>
      <c r="B560" s="5">
        <v>559</v>
      </c>
      <c r="C560" s="17">
        <v>43254</v>
      </c>
      <c r="D560" s="17">
        <v>43256</v>
      </c>
      <c r="E560" s="8" t="s">
        <v>1741</v>
      </c>
      <c r="F560" s="8">
        <v>32</v>
      </c>
    </row>
    <row r="561" spans="1:6" ht="15.75" thickBot="1" x14ac:dyDescent="0.3">
      <c r="A561" s="7" t="s">
        <v>287</v>
      </c>
      <c r="B561" s="5">
        <v>560</v>
      </c>
      <c r="C561" s="17">
        <v>43255</v>
      </c>
      <c r="D561" s="17">
        <v>43258</v>
      </c>
      <c r="E561" s="8" t="s">
        <v>1740</v>
      </c>
      <c r="F561" s="8">
        <v>3</v>
      </c>
    </row>
    <row r="562" spans="1:6" ht="15.75" thickBot="1" x14ac:dyDescent="0.3">
      <c r="A562" s="7" t="s">
        <v>934</v>
      </c>
      <c r="B562" s="5">
        <v>561</v>
      </c>
      <c r="C562" s="17">
        <v>43255</v>
      </c>
      <c r="D562" s="17">
        <v>43261</v>
      </c>
      <c r="E562" s="8" t="s">
        <v>1740</v>
      </c>
      <c r="F562" s="8">
        <v>6</v>
      </c>
    </row>
    <row r="563" spans="1:6" ht="15.75" thickBot="1" x14ac:dyDescent="0.3">
      <c r="A563" s="8" t="s">
        <v>1388</v>
      </c>
      <c r="B563" s="5">
        <v>562</v>
      </c>
      <c r="C563" s="17">
        <v>43255</v>
      </c>
      <c r="D563" s="17">
        <v>43258</v>
      </c>
      <c r="E563" s="8" t="s">
        <v>1742</v>
      </c>
      <c r="F563" s="8">
        <v>3</v>
      </c>
    </row>
    <row r="564" spans="1:6" ht="15.75" thickBot="1" x14ac:dyDescent="0.3">
      <c r="A564" s="7" t="s">
        <v>288</v>
      </c>
      <c r="B564" s="5">
        <v>563</v>
      </c>
      <c r="C564" s="17">
        <v>43256</v>
      </c>
      <c r="D564" s="17">
        <v>43257</v>
      </c>
      <c r="E564" s="8" t="s">
        <v>1741</v>
      </c>
      <c r="F564" s="8">
        <v>31</v>
      </c>
    </row>
    <row r="565" spans="1:6" ht="15.75" thickBot="1" x14ac:dyDescent="0.3">
      <c r="A565" s="7" t="s">
        <v>935</v>
      </c>
      <c r="B565" s="5">
        <v>564</v>
      </c>
      <c r="C565" s="17">
        <v>43256</v>
      </c>
      <c r="D565" s="17">
        <v>43257</v>
      </c>
      <c r="E565" s="8" t="s">
        <v>1740</v>
      </c>
      <c r="F565" s="8">
        <v>1</v>
      </c>
    </row>
    <row r="566" spans="1:6" ht="15.75" thickBot="1" x14ac:dyDescent="0.3">
      <c r="A566" s="8" t="s">
        <v>1389</v>
      </c>
      <c r="B566" s="5">
        <v>565</v>
      </c>
      <c r="C566" s="17">
        <v>43256</v>
      </c>
      <c r="D566" s="17">
        <v>43263</v>
      </c>
      <c r="E566" s="8" t="s">
        <v>1740</v>
      </c>
      <c r="F566" s="8">
        <v>7</v>
      </c>
    </row>
    <row r="567" spans="1:6" ht="15.75" thickBot="1" x14ac:dyDescent="0.3">
      <c r="A567" s="7" t="s">
        <v>289</v>
      </c>
      <c r="B567" s="5">
        <v>566</v>
      </c>
      <c r="C567" s="17">
        <v>43257</v>
      </c>
      <c r="D567" s="17">
        <v>43264</v>
      </c>
      <c r="E567" s="8" t="s">
        <v>1741</v>
      </c>
      <c r="F567" s="8">
        <v>37</v>
      </c>
    </row>
    <row r="568" spans="1:6" ht="15.75" thickBot="1" x14ac:dyDescent="0.3">
      <c r="A568" s="7" t="s">
        <v>937</v>
      </c>
      <c r="B568" s="5">
        <v>567</v>
      </c>
      <c r="C568" s="17">
        <v>43257</v>
      </c>
      <c r="D568" s="17">
        <v>43262</v>
      </c>
      <c r="E568" s="8" t="s">
        <v>1742</v>
      </c>
      <c r="F568" s="8">
        <v>5</v>
      </c>
    </row>
    <row r="569" spans="1:6" ht="15.75" thickBot="1" x14ac:dyDescent="0.3">
      <c r="A569" s="8" t="s">
        <v>1390</v>
      </c>
      <c r="B569" s="5">
        <v>568</v>
      </c>
      <c r="C569" s="17">
        <v>43257</v>
      </c>
      <c r="D569" s="17">
        <v>43261</v>
      </c>
      <c r="E569" s="8" t="s">
        <v>1742</v>
      </c>
      <c r="F569" s="8">
        <v>4</v>
      </c>
    </row>
    <row r="570" spans="1:6" ht="15.75" thickBot="1" x14ac:dyDescent="0.3">
      <c r="A570" s="7" t="s">
        <v>290</v>
      </c>
      <c r="B570" s="5">
        <v>569</v>
      </c>
      <c r="C570" s="17">
        <v>43258</v>
      </c>
      <c r="D570" s="17">
        <v>43262</v>
      </c>
      <c r="E570" s="8" t="s">
        <v>1741</v>
      </c>
      <c r="F570" s="8">
        <v>34</v>
      </c>
    </row>
    <row r="571" spans="1:6" ht="15.75" thickBot="1" x14ac:dyDescent="0.3">
      <c r="A571" s="7" t="s">
        <v>938</v>
      </c>
      <c r="B571" s="5">
        <v>570</v>
      </c>
      <c r="C571" s="17">
        <v>43258</v>
      </c>
      <c r="D571" s="17">
        <v>43261</v>
      </c>
      <c r="E571" s="8" t="s">
        <v>1742</v>
      </c>
      <c r="F571" s="8">
        <v>3</v>
      </c>
    </row>
    <row r="572" spans="1:6" ht="15.75" thickBot="1" x14ac:dyDescent="0.3">
      <c r="A572" s="8" t="s">
        <v>1391</v>
      </c>
      <c r="B572" s="5">
        <v>571</v>
      </c>
      <c r="C572" s="17">
        <v>43258</v>
      </c>
      <c r="D572" s="17">
        <v>43261</v>
      </c>
      <c r="E572" s="8" t="s">
        <v>1742</v>
      </c>
      <c r="F572" s="8">
        <v>3</v>
      </c>
    </row>
    <row r="573" spans="1:6" ht="15.75" thickBot="1" x14ac:dyDescent="0.3">
      <c r="A573" s="7" t="s">
        <v>291</v>
      </c>
      <c r="B573" s="5">
        <v>572</v>
      </c>
      <c r="C573" s="17">
        <v>43259</v>
      </c>
      <c r="D573" s="17">
        <v>43260</v>
      </c>
      <c r="E573" s="8" t="s">
        <v>1742</v>
      </c>
      <c r="F573" s="8">
        <v>1</v>
      </c>
    </row>
    <row r="574" spans="1:6" ht="15.75" thickBot="1" x14ac:dyDescent="0.3">
      <c r="A574" s="7" t="s">
        <v>940</v>
      </c>
      <c r="B574" s="5">
        <v>573</v>
      </c>
      <c r="C574" s="17">
        <v>43259</v>
      </c>
      <c r="D574" s="17">
        <v>43266</v>
      </c>
      <c r="E574" s="8" t="s">
        <v>1741</v>
      </c>
      <c r="F574" s="8">
        <v>37</v>
      </c>
    </row>
    <row r="575" spans="1:6" ht="15.75" thickBot="1" x14ac:dyDescent="0.3">
      <c r="A575" s="8" t="s">
        <v>1392</v>
      </c>
      <c r="B575" s="5">
        <v>574</v>
      </c>
      <c r="C575" s="17">
        <v>43259</v>
      </c>
      <c r="D575" s="17">
        <v>43261</v>
      </c>
      <c r="E575" s="8" t="s">
        <v>1741</v>
      </c>
      <c r="F575" s="8">
        <v>32</v>
      </c>
    </row>
    <row r="576" spans="1:6" ht="15.75" thickBot="1" x14ac:dyDescent="0.3">
      <c r="A576" s="7" t="s">
        <v>292</v>
      </c>
      <c r="B576" s="5">
        <v>575</v>
      </c>
      <c r="C576" s="17">
        <v>43260</v>
      </c>
      <c r="D576" s="17">
        <v>43263</v>
      </c>
      <c r="E576" s="8" t="s">
        <v>1740</v>
      </c>
      <c r="F576" s="8">
        <v>3</v>
      </c>
    </row>
    <row r="577" spans="1:6" ht="15.75" thickBot="1" x14ac:dyDescent="0.3">
      <c r="A577" s="7" t="s">
        <v>942</v>
      </c>
      <c r="B577" s="5">
        <v>576</v>
      </c>
      <c r="C577" s="17">
        <v>43260</v>
      </c>
      <c r="D577" s="17">
        <v>43266</v>
      </c>
      <c r="E577" s="8" t="s">
        <v>1740</v>
      </c>
      <c r="F577" s="8">
        <v>6</v>
      </c>
    </row>
    <row r="578" spans="1:6" ht="15.75" thickBot="1" x14ac:dyDescent="0.3">
      <c r="A578" s="8" t="s">
        <v>1393</v>
      </c>
      <c r="B578" s="5">
        <v>577</v>
      </c>
      <c r="C578" s="17">
        <v>43260</v>
      </c>
      <c r="D578" s="17">
        <v>43262</v>
      </c>
      <c r="E578" s="8" t="s">
        <v>1742</v>
      </c>
      <c r="F578" s="8">
        <v>2</v>
      </c>
    </row>
    <row r="579" spans="1:6" ht="15.75" thickBot="1" x14ac:dyDescent="0.3">
      <c r="A579" s="7" t="s">
        <v>293</v>
      </c>
      <c r="B579" s="5">
        <v>578</v>
      </c>
      <c r="C579" s="17">
        <v>43261</v>
      </c>
      <c r="D579" s="17">
        <v>43266</v>
      </c>
      <c r="E579" s="8" t="s">
        <v>1740</v>
      </c>
      <c r="F579" s="8">
        <v>5</v>
      </c>
    </row>
    <row r="580" spans="1:6" ht="15.75" thickBot="1" x14ac:dyDescent="0.3">
      <c r="A580" s="7" t="s">
        <v>943</v>
      </c>
      <c r="B580" s="5">
        <v>579</v>
      </c>
      <c r="C580" s="17">
        <v>43261</v>
      </c>
      <c r="D580" s="17">
        <v>43266</v>
      </c>
      <c r="E580" s="8" t="s">
        <v>1742</v>
      </c>
      <c r="F580" s="8">
        <v>5</v>
      </c>
    </row>
    <row r="581" spans="1:6" ht="15.75" thickBot="1" x14ac:dyDescent="0.3">
      <c r="A581" s="8" t="s">
        <v>1394</v>
      </c>
      <c r="B581" s="5">
        <v>580</v>
      </c>
      <c r="C581" s="17">
        <v>43261</v>
      </c>
      <c r="D581" s="17">
        <v>43267</v>
      </c>
      <c r="E581" s="8" t="s">
        <v>1740</v>
      </c>
      <c r="F581" s="8">
        <v>6</v>
      </c>
    </row>
    <row r="582" spans="1:6" ht="15.75" thickBot="1" x14ac:dyDescent="0.3">
      <c r="A582" s="7" t="s">
        <v>294</v>
      </c>
      <c r="B582" s="5">
        <v>581</v>
      </c>
      <c r="C582" s="17">
        <v>43262</v>
      </c>
      <c r="D582" s="17">
        <v>43266</v>
      </c>
      <c r="E582" s="8" t="s">
        <v>1741</v>
      </c>
      <c r="F582" s="8">
        <v>34</v>
      </c>
    </row>
    <row r="583" spans="1:6" ht="15.75" thickBot="1" x14ac:dyDescent="0.3">
      <c r="A583" s="7" t="s">
        <v>945</v>
      </c>
      <c r="B583" s="5">
        <v>582</v>
      </c>
      <c r="C583" s="17">
        <v>43262</v>
      </c>
      <c r="D583" s="17">
        <v>43269</v>
      </c>
      <c r="E583" s="8" t="s">
        <v>1740</v>
      </c>
      <c r="F583" s="8">
        <v>7</v>
      </c>
    </row>
    <row r="584" spans="1:6" ht="15.75" thickBot="1" x14ac:dyDescent="0.3">
      <c r="A584" s="8" t="s">
        <v>1395</v>
      </c>
      <c r="B584" s="5">
        <v>583</v>
      </c>
      <c r="C584" s="17">
        <v>43262</v>
      </c>
      <c r="D584" s="17">
        <v>43268</v>
      </c>
      <c r="E584" s="8" t="s">
        <v>1740</v>
      </c>
      <c r="F584" s="8">
        <v>6</v>
      </c>
    </row>
    <row r="585" spans="1:6" ht="15.75" thickBot="1" x14ac:dyDescent="0.3">
      <c r="A585" s="7" t="s">
        <v>295</v>
      </c>
      <c r="B585" s="5">
        <v>584</v>
      </c>
      <c r="C585" s="17">
        <v>43263</v>
      </c>
      <c r="D585" s="17">
        <v>43269</v>
      </c>
      <c r="E585" s="8" t="s">
        <v>1741</v>
      </c>
      <c r="F585" s="8">
        <v>36</v>
      </c>
    </row>
    <row r="586" spans="1:6" ht="15.75" thickBot="1" x14ac:dyDescent="0.3">
      <c r="A586" s="7" t="s">
        <v>947</v>
      </c>
      <c r="B586" s="5">
        <v>585</v>
      </c>
      <c r="C586" s="17">
        <v>43263</v>
      </c>
      <c r="D586" s="17">
        <v>43268</v>
      </c>
      <c r="E586" s="8" t="s">
        <v>1740</v>
      </c>
      <c r="F586" s="8">
        <v>5</v>
      </c>
    </row>
    <row r="587" spans="1:6" ht="15.75" thickBot="1" x14ac:dyDescent="0.3">
      <c r="A587" s="8" t="s">
        <v>1396</v>
      </c>
      <c r="B587" s="5">
        <v>586</v>
      </c>
      <c r="C587" s="17">
        <v>43263</v>
      </c>
      <c r="D587" s="17">
        <v>43266</v>
      </c>
      <c r="E587" s="8" t="s">
        <v>1741</v>
      </c>
      <c r="F587" s="8">
        <v>33</v>
      </c>
    </row>
    <row r="588" spans="1:6" ht="15.75" thickBot="1" x14ac:dyDescent="0.3">
      <c r="A588" s="7" t="s">
        <v>296</v>
      </c>
      <c r="B588" s="5">
        <v>587</v>
      </c>
      <c r="C588" s="17">
        <v>43264</v>
      </c>
      <c r="D588" s="17">
        <v>43271</v>
      </c>
      <c r="E588" s="8" t="s">
        <v>1741</v>
      </c>
      <c r="F588" s="8">
        <v>37</v>
      </c>
    </row>
    <row r="589" spans="1:6" ht="15.75" thickBot="1" x14ac:dyDescent="0.3">
      <c r="A589" s="7" t="s">
        <v>949</v>
      </c>
      <c r="B589" s="5">
        <v>588</v>
      </c>
      <c r="C589" s="17">
        <v>43264</v>
      </c>
      <c r="D589" s="17">
        <v>43265</v>
      </c>
      <c r="E589" s="8" t="s">
        <v>1741</v>
      </c>
      <c r="F589" s="8">
        <v>31</v>
      </c>
    </row>
    <row r="590" spans="1:6" ht="15.75" thickBot="1" x14ac:dyDescent="0.3">
      <c r="A590" s="8" t="s">
        <v>1397</v>
      </c>
      <c r="B590" s="5">
        <v>589</v>
      </c>
      <c r="C590" s="17">
        <v>43264</v>
      </c>
      <c r="D590" s="17">
        <v>43271</v>
      </c>
      <c r="E590" s="8" t="s">
        <v>1742</v>
      </c>
      <c r="F590" s="8">
        <v>7</v>
      </c>
    </row>
    <row r="591" spans="1:6" ht="15.75" thickBot="1" x14ac:dyDescent="0.3">
      <c r="A591" s="7" t="s">
        <v>297</v>
      </c>
      <c r="B591" s="5">
        <v>590</v>
      </c>
      <c r="C591" s="17">
        <v>43265</v>
      </c>
      <c r="D591" s="17">
        <v>43266</v>
      </c>
      <c r="E591" s="8" t="s">
        <v>1740</v>
      </c>
      <c r="F591" s="8">
        <v>1</v>
      </c>
    </row>
    <row r="592" spans="1:6" ht="15.75" thickBot="1" x14ac:dyDescent="0.3">
      <c r="A592" s="7" t="s">
        <v>951</v>
      </c>
      <c r="B592" s="5">
        <v>591</v>
      </c>
      <c r="C592" s="17">
        <v>43265</v>
      </c>
      <c r="D592" s="17">
        <v>43266</v>
      </c>
      <c r="E592" s="8" t="s">
        <v>1740</v>
      </c>
      <c r="F592" s="8">
        <v>1</v>
      </c>
    </row>
    <row r="593" spans="1:6" ht="15.75" thickBot="1" x14ac:dyDescent="0.3">
      <c r="A593" s="8" t="s">
        <v>1398</v>
      </c>
      <c r="B593" s="5">
        <v>592</v>
      </c>
      <c r="C593" s="17">
        <v>43265</v>
      </c>
      <c r="D593" s="17">
        <v>43272</v>
      </c>
      <c r="E593" s="8" t="s">
        <v>1742</v>
      </c>
      <c r="F593" s="8">
        <v>7</v>
      </c>
    </row>
    <row r="594" spans="1:6" ht="15.75" thickBot="1" x14ac:dyDescent="0.3">
      <c r="A594" s="7" t="s">
        <v>298</v>
      </c>
      <c r="B594" s="5">
        <v>593</v>
      </c>
      <c r="C594" s="17">
        <v>43266</v>
      </c>
      <c r="D594" s="17">
        <v>43267</v>
      </c>
      <c r="E594" s="8" t="s">
        <v>1742</v>
      </c>
      <c r="F594" s="8">
        <v>1</v>
      </c>
    </row>
    <row r="595" spans="1:6" ht="15.75" thickBot="1" x14ac:dyDescent="0.3">
      <c r="A595" s="7" t="s">
        <v>953</v>
      </c>
      <c r="B595" s="5">
        <v>594</v>
      </c>
      <c r="C595" s="17">
        <v>43266</v>
      </c>
      <c r="D595" s="17">
        <v>43269</v>
      </c>
      <c r="E595" s="8" t="s">
        <v>1742</v>
      </c>
      <c r="F595" s="8">
        <v>3</v>
      </c>
    </row>
    <row r="596" spans="1:6" ht="15.75" thickBot="1" x14ac:dyDescent="0.3">
      <c r="A596" s="8" t="s">
        <v>1399</v>
      </c>
      <c r="B596" s="5">
        <v>595</v>
      </c>
      <c r="C596" s="17">
        <v>43266</v>
      </c>
      <c r="D596" s="17">
        <v>43267</v>
      </c>
      <c r="E596" s="8" t="s">
        <v>1740</v>
      </c>
      <c r="F596" s="8">
        <v>1</v>
      </c>
    </row>
    <row r="597" spans="1:6" ht="15.75" thickBot="1" x14ac:dyDescent="0.3">
      <c r="A597" s="7" t="s">
        <v>299</v>
      </c>
      <c r="B597" s="5">
        <v>596</v>
      </c>
      <c r="C597" s="17">
        <v>43267</v>
      </c>
      <c r="D597" s="17">
        <v>43273</v>
      </c>
      <c r="E597" s="8" t="s">
        <v>1741</v>
      </c>
      <c r="F597" s="8">
        <v>36</v>
      </c>
    </row>
    <row r="598" spans="1:6" ht="15.75" thickBot="1" x14ac:dyDescent="0.3">
      <c r="A598" s="7" t="s">
        <v>955</v>
      </c>
      <c r="B598" s="5">
        <v>597</v>
      </c>
      <c r="C598" s="17">
        <v>43267</v>
      </c>
      <c r="D598" s="17">
        <v>43272</v>
      </c>
      <c r="E598" s="8" t="s">
        <v>1740</v>
      </c>
      <c r="F598" s="8">
        <v>5</v>
      </c>
    </row>
    <row r="599" spans="1:6" ht="15.75" thickBot="1" x14ac:dyDescent="0.3">
      <c r="A599" s="8" t="s">
        <v>1400</v>
      </c>
      <c r="B599" s="5">
        <v>598</v>
      </c>
      <c r="C599" s="17">
        <v>43267</v>
      </c>
      <c r="D599" s="17">
        <v>43268</v>
      </c>
      <c r="E599" s="8" t="s">
        <v>1741</v>
      </c>
      <c r="F599" s="8">
        <v>31</v>
      </c>
    </row>
    <row r="600" spans="1:6" ht="15.75" thickBot="1" x14ac:dyDescent="0.3">
      <c r="A600" s="7" t="s">
        <v>300</v>
      </c>
      <c r="B600" s="5">
        <v>599</v>
      </c>
      <c r="C600" s="17">
        <v>43268</v>
      </c>
      <c r="D600" s="17">
        <v>43270</v>
      </c>
      <c r="E600" s="8" t="s">
        <v>1742</v>
      </c>
      <c r="F600" s="8">
        <v>2</v>
      </c>
    </row>
    <row r="601" spans="1:6" ht="15.75" thickBot="1" x14ac:dyDescent="0.3">
      <c r="A601" s="7" t="s">
        <v>957</v>
      </c>
      <c r="B601" s="5">
        <v>600</v>
      </c>
      <c r="C601" s="17">
        <v>43268</v>
      </c>
      <c r="D601" s="17">
        <v>43269</v>
      </c>
      <c r="E601" s="8" t="s">
        <v>1741</v>
      </c>
      <c r="F601" s="8">
        <v>31</v>
      </c>
    </row>
    <row r="602" spans="1:6" ht="15.75" thickBot="1" x14ac:dyDescent="0.3">
      <c r="A602" s="8" t="s">
        <v>1401</v>
      </c>
      <c r="B602" s="5">
        <v>601</v>
      </c>
      <c r="C602" s="17">
        <v>43268</v>
      </c>
      <c r="D602" s="17">
        <v>43269</v>
      </c>
      <c r="E602" s="8" t="s">
        <v>1742</v>
      </c>
      <c r="F602" s="8">
        <v>1</v>
      </c>
    </row>
    <row r="603" spans="1:6" ht="15.75" thickBot="1" x14ac:dyDescent="0.3">
      <c r="A603" s="7" t="s">
        <v>301</v>
      </c>
      <c r="B603" s="5">
        <v>602</v>
      </c>
      <c r="C603" s="17">
        <v>43269</v>
      </c>
      <c r="D603" s="17">
        <v>43271</v>
      </c>
      <c r="E603" s="8" t="s">
        <v>1742</v>
      </c>
      <c r="F603" s="8">
        <v>2</v>
      </c>
    </row>
    <row r="604" spans="1:6" ht="15.75" thickBot="1" x14ac:dyDescent="0.3">
      <c r="A604" s="7" t="s">
        <v>959</v>
      </c>
      <c r="B604" s="5">
        <v>603</v>
      </c>
      <c r="C604" s="17">
        <v>43269</v>
      </c>
      <c r="D604" s="17">
        <v>43275</v>
      </c>
      <c r="E604" s="8" t="s">
        <v>1742</v>
      </c>
      <c r="F604" s="8">
        <v>6</v>
      </c>
    </row>
    <row r="605" spans="1:6" ht="15.75" thickBot="1" x14ac:dyDescent="0.3">
      <c r="A605" s="8" t="s">
        <v>1402</v>
      </c>
      <c r="B605" s="5">
        <v>604</v>
      </c>
      <c r="C605" s="17">
        <v>43269</v>
      </c>
      <c r="D605" s="17">
        <v>43276</v>
      </c>
      <c r="E605" s="8" t="s">
        <v>1741</v>
      </c>
      <c r="F605" s="8">
        <v>37</v>
      </c>
    </row>
    <row r="606" spans="1:6" ht="15.75" thickBot="1" x14ac:dyDescent="0.3">
      <c r="A606" s="7" t="s">
        <v>302</v>
      </c>
      <c r="B606" s="5">
        <v>605</v>
      </c>
      <c r="C606" s="17">
        <v>43270</v>
      </c>
      <c r="D606" s="17">
        <v>43276</v>
      </c>
      <c r="E606" s="8" t="s">
        <v>1741</v>
      </c>
      <c r="F606" s="8">
        <v>36</v>
      </c>
    </row>
    <row r="607" spans="1:6" ht="15.75" thickBot="1" x14ac:dyDescent="0.3">
      <c r="A607" s="7" t="s">
        <v>960</v>
      </c>
      <c r="B607" s="5">
        <v>606</v>
      </c>
      <c r="C607" s="17">
        <v>43270</v>
      </c>
      <c r="D607" s="17">
        <v>43272</v>
      </c>
      <c r="E607" s="8" t="s">
        <v>1741</v>
      </c>
      <c r="F607" s="8">
        <v>32</v>
      </c>
    </row>
    <row r="608" spans="1:6" ht="15.75" thickBot="1" x14ac:dyDescent="0.3">
      <c r="A608" s="8" t="s">
        <v>1403</v>
      </c>
      <c r="B608" s="5">
        <v>607</v>
      </c>
      <c r="C608" s="17">
        <v>43270</v>
      </c>
      <c r="D608" s="17">
        <v>43273</v>
      </c>
      <c r="E608" s="8" t="s">
        <v>1742</v>
      </c>
      <c r="F608" s="8">
        <v>3</v>
      </c>
    </row>
    <row r="609" spans="1:6" ht="15.75" thickBot="1" x14ac:dyDescent="0.3">
      <c r="A609" s="7" t="s">
        <v>303</v>
      </c>
      <c r="B609" s="5">
        <v>608</v>
      </c>
      <c r="C609" s="17">
        <v>43271</v>
      </c>
      <c r="D609" s="17">
        <v>43272</v>
      </c>
      <c r="E609" s="8" t="s">
        <v>1742</v>
      </c>
      <c r="F609" s="8">
        <v>1</v>
      </c>
    </row>
    <row r="610" spans="1:6" ht="15.75" thickBot="1" x14ac:dyDescent="0.3">
      <c r="A610" s="7" t="s">
        <v>961</v>
      </c>
      <c r="B610" s="5">
        <v>609</v>
      </c>
      <c r="C610" s="17">
        <v>43271</v>
      </c>
      <c r="D610" s="17">
        <v>43276</v>
      </c>
      <c r="E610" s="8" t="s">
        <v>1742</v>
      </c>
      <c r="F610" s="8">
        <v>5</v>
      </c>
    </row>
    <row r="611" spans="1:6" ht="15.75" thickBot="1" x14ac:dyDescent="0.3">
      <c r="A611" s="8" t="s">
        <v>1404</v>
      </c>
      <c r="B611" s="5">
        <v>610</v>
      </c>
      <c r="C611" s="17">
        <v>43271</v>
      </c>
      <c r="D611" s="17">
        <v>43273</v>
      </c>
      <c r="E611" s="8" t="s">
        <v>1741</v>
      </c>
      <c r="F611" s="8">
        <v>32</v>
      </c>
    </row>
    <row r="612" spans="1:6" ht="15.75" thickBot="1" x14ac:dyDescent="0.3">
      <c r="A612" s="7" t="s">
        <v>304</v>
      </c>
      <c r="B612" s="5">
        <v>611</v>
      </c>
      <c r="C612" s="17">
        <v>43272</v>
      </c>
      <c r="D612" s="17">
        <v>43274</v>
      </c>
      <c r="E612" s="8" t="s">
        <v>1742</v>
      </c>
      <c r="F612" s="8">
        <v>2</v>
      </c>
    </row>
    <row r="613" spans="1:6" ht="15.75" thickBot="1" x14ac:dyDescent="0.3">
      <c r="A613" s="7" t="s">
        <v>963</v>
      </c>
      <c r="B613" s="5">
        <v>612</v>
      </c>
      <c r="C613" s="17">
        <v>43272</v>
      </c>
      <c r="D613" s="17">
        <v>43279</v>
      </c>
      <c r="E613" s="8" t="s">
        <v>1742</v>
      </c>
      <c r="F613" s="8">
        <v>7</v>
      </c>
    </row>
    <row r="614" spans="1:6" ht="15.75" thickBot="1" x14ac:dyDescent="0.3">
      <c r="A614" s="8" t="s">
        <v>1405</v>
      </c>
      <c r="B614" s="5">
        <v>613</v>
      </c>
      <c r="C614" s="17">
        <v>43272</v>
      </c>
      <c r="D614" s="17">
        <v>43279</v>
      </c>
      <c r="E614" s="8" t="s">
        <v>1742</v>
      </c>
      <c r="F614" s="8">
        <v>7</v>
      </c>
    </row>
    <row r="615" spans="1:6" ht="15.75" thickBot="1" x14ac:dyDescent="0.3">
      <c r="A615" s="7" t="s">
        <v>305</v>
      </c>
      <c r="B615" s="5">
        <v>614</v>
      </c>
      <c r="C615" s="17">
        <v>43273</v>
      </c>
      <c r="D615" s="17">
        <v>43279</v>
      </c>
      <c r="E615" s="8" t="s">
        <v>1740</v>
      </c>
      <c r="F615" s="8">
        <v>6</v>
      </c>
    </row>
    <row r="616" spans="1:6" ht="15.75" thickBot="1" x14ac:dyDescent="0.3">
      <c r="A616" s="7" t="s">
        <v>965</v>
      </c>
      <c r="B616" s="5">
        <v>615</v>
      </c>
      <c r="C616" s="17">
        <v>43273</v>
      </c>
      <c r="D616" s="17">
        <v>43278</v>
      </c>
      <c r="E616" s="8" t="s">
        <v>1740</v>
      </c>
      <c r="F616" s="8">
        <v>5</v>
      </c>
    </row>
    <row r="617" spans="1:6" ht="15.75" thickBot="1" x14ac:dyDescent="0.3">
      <c r="A617" s="8" t="s">
        <v>1406</v>
      </c>
      <c r="B617" s="5">
        <v>616</v>
      </c>
      <c r="C617" s="17">
        <v>43273</v>
      </c>
      <c r="D617" s="17">
        <v>43277</v>
      </c>
      <c r="E617" s="8" t="s">
        <v>1740</v>
      </c>
      <c r="F617" s="8">
        <v>4</v>
      </c>
    </row>
    <row r="618" spans="1:6" ht="15.75" thickBot="1" x14ac:dyDescent="0.3">
      <c r="A618" s="7" t="s">
        <v>306</v>
      </c>
      <c r="B618" s="5">
        <v>617</v>
      </c>
      <c r="C618" s="17">
        <v>43274</v>
      </c>
      <c r="D618" s="17">
        <v>43276</v>
      </c>
      <c r="E618" s="8" t="s">
        <v>1742</v>
      </c>
      <c r="F618" s="8">
        <v>2</v>
      </c>
    </row>
    <row r="619" spans="1:6" ht="15.75" thickBot="1" x14ac:dyDescent="0.3">
      <c r="A619" s="7" t="s">
        <v>967</v>
      </c>
      <c r="B619" s="5">
        <v>618</v>
      </c>
      <c r="C619" s="17">
        <v>43274</v>
      </c>
      <c r="D619" s="17">
        <v>43276</v>
      </c>
      <c r="E619" s="8" t="s">
        <v>1740</v>
      </c>
      <c r="F619" s="8">
        <v>2</v>
      </c>
    </row>
    <row r="620" spans="1:6" ht="15.75" thickBot="1" x14ac:dyDescent="0.3">
      <c r="A620" s="8" t="s">
        <v>1407</v>
      </c>
      <c r="B620" s="5">
        <v>619</v>
      </c>
      <c r="C620" s="17">
        <v>43274</v>
      </c>
      <c r="D620" s="17">
        <v>43277</v>
      </c>
      <c r="E620" s="8" t="s">
        <v>1740</v>
      </c>
      <c r="F620" s="8">
        <v>3</v>
      </c>
    </row>
    <row r="621" spans="1:6" ht="15.75" thickBot="1" x14ac:dyDescent="0.3">
      <c r="A621" s="7" t="s">
        <v>307</v>
      </c>
      <c r="B621" s="5">
        <v>620</v>
      </c>
      <c r="C621" s="17">
        <v>43275</v>
      </c>
      <c r="D621" s="17">
        <v>43279</v>
      </c>
      <c r="E621" s="8" t="s">
        <v>1741</v>
      </c>
      <c r="F621" s="8">
        <v>34</v>
      </c>
    </row>
    <row r="622" spans="1:6" ht="15.75" thickBot="1" x14ac:dyDescent="0.3">
      <c r="A622" s="7" t="s">
        <v>969</v>
      </c>
      <c r="B622" s="5">
        <v>621</v>
      </c>
      <c r="C622" s="17">
        <v>43275</v>
      </c>
      <c r="D622" s="17">
        <v>43279</v>
      </c>
      <c r="E622" s="8" t="s">
        <v>1742</v>
      </c>
      <c r="F622" s="8">
        <v>4</v>
      </c>
    </row>
    <row r="623" spans="1:6" ht="15.75" thickBot="1" x14ac:dyDescent="0.3">
      <c r="A623" s="8" t="s">
        <v>1408</v>
      </c>
      <c r="B623" s="5">
        <v>622</v>
      </c>
      <c r="C623" s="17">
        <v>43275</v>
      </c>
      <c r="D623" s="17">
        <v>43280</v>
      </c>
      <c r="E623" s="8" t="s">
        <v>1740</v>
      </c>
      <c r="F623" s="8">
        <v>5</v>
      </c>
    </row>
    <row r="624" spans="1:6" ht="15.75" thickBot="1" x14ac:dyDescent="0.3">
      <c r="A624" s="7" t="s">
        <v>308</v>
      </c>
      <c r="B624" s="5">
        <v>623</v>
      </c>
      <c r="C624" s="17">
        <v>43276</v>
      </c>
      <c r="D624" s="17">
        <v>43278</v>
      </c>
      <c r="E624" s="8" t="s">
        <v>1741</v>
      </c>
      <c r="F624" s="8">
        <v>32</v>
      </c>
    </row>
    <row r="625" spans="1:6" ht="15.75" thickBot="1" x14ac:dyDescent="0.3">
      <c r="A625" s="7" t="s">
        <v>971</v>
      </c>
      <c r="B625" s="5">
        <v>624</v>
      </c>
      <c r="C625" s="17">
        <v>43276</v>
      </c>
      <c r="D625" s="17">
        <v>43281</v>
      </c>
      <c r="E625" s="8" t="s">
        <v>1740</v>
      </c>
      <c r="F625" s="8">
        <v>5</v>
      </c>
    </row>
    <row r="626" spans="1:6" ht="15.75" thickBot="1" x14ac:dyDescent="0.3">
      <c r="A626" s="8" t="s">
        <v>1409</v>
      </c>
      <c r="B626" s="5">
        <v>625</v>
      </c>
      <c r="C626" s="17">
        <v>43276</v>
      </c>
      <c r="D626" s="17">
        <v>43283</v>
      </c>
      <c r="E626" s="8" t="s">
        <v>1740</v>
      </c>
      <c r="F626" s="8">
        <v>7</v>
      </c>
    </row>
    <row r="627" spans="1:6" ht="15.75" thickBot="1" x14ac:dyDescent="0.3">
      <c r="A627" s="7" t="s">
        <v>309</v>
      </c>
      <c r="B627" s="5">
        <v>626</v>
      </c>
      <c r="C627" s="17">
        <v>43277</v>
      </c>
      <c r="D627" s="17">
        <v>43283</v>
      </c>
      <c r="E627" s="8" t="s">
        <v>1741</v>
      </c>
      <c r="F627" s="8">
        <v>36</v>
      </c>
    </row>
    <row r="628" spans="1:6" ht="15.75" thickBot="1" x14ac:dyDescent="0.3">
      <c r="A628" s="7" t="s">
        <v>973</v>
      </c>
      <c r="B628" s="5">
        <v>627</v>
      </c>
      <c r="C628" s="17">
        <v>43277</v>
      </c>
      <c r="D628" s="17">
        <v>43280</v>
      </c>
      <c r="E628" s="8" t="s">
        <v>1740</v>
      </c>
      <c r="F628" s="8">
        <v>3</v>
      </c>
    </row>
    <row r="629" spans="1:6" ht="15.75" thickBot="1" x14ac:dyDescent="0.3">
      <c r="A629" s="8" t="s">
        <v>1410</v>
      </c>
      <c r="B629" s="5">
        <v>628</v>
      </c>
      <c r="C629" s="17">
        <v>43277</v>
      </c>
      <c r="D629" s="17">
        <v>43280</v>
      </c>
      <c r="E629" s="8" t="s">
        <v>1740</v>
      </c>
      <c r="F629" s="8">
        <v>3</v>
      </c>
    </row>
    <row r="630" spans="1:6" ht="15.75" thickBot="1" x14ac:dyDescent="0.3">
      <c r="A630" s="7" t="s">
        <v>310</v>
      </c>
      <c r="B630" s="5">
        <v>629</v>
      </c>
      <c r="C630" s="17">
        <v>43278</v>
      </c>
      <c r="D630" s="17">
        <v>43284</v>
      </c>
      <c r="E630" s="8" t="s">
        <v>1741</v>
      </c>
      <c r="F630" s="8">
        <v>36</v>
      </c>
    </row>
    <row r="631" spans="1:6" ht="15.75" thickBot="1" x14ac:dyDescent="0.3">
      <c r="A631" s="7" t="s">
        <v>975</v>
      </c>
      <c r="B631" s="5">
        <v>630</v>
      </c>
      <c r="C631" s="17">
        <v>43278</v>
      </c>
      <c r="D631" s="17">
        <v>43279</v>
      </c>
      <c r="E631" s="8" t="s">
        <v>1742</v>
      </c>
      <c r="F631" s="8">
        <v>1</v>
      </c>
    </row>
    <row r="632" spans="1:6" ht="15.75" thickBot="1" x14ac:dyDescent="0.3">
      <c r="A632" s="8" t="s">
        <v>1411</v>
      </c>
      <c r="B632" s="5">
        <v>631</v>
      </c>
      <c r="C632" s="17">
        <v>43278</v>
      </c>
      <c r="D632" s="17">
        <v>43285</v>
      </c>
      <c r="E632" s="8" t="s">
        <v>1740</v>
      </c>
      <c r="F632" s="8">
        <v>7</v>
      </c>
    </row>
    <row r="633" spans="1:6" ht="15.75" thickBot="1" x14ac:dyDescent="0.3">
      <c r="A633" s="7" t="s">
        <v>311</v>
      </c>
      <c r="B633" s="5">
        <v>632</v>
      </c>
      <c r="C633" s="17">
        <v>43279</v>
      </c>
      <c r="D633" s="17">
        <v>43283</v>
      </c>
      <c r="E633" s="8" t="s">
        <v>1741</v>
      </c>
      <c r="F633" s="8">
        <v>34</v>
      </c>
    </row>
    <row r="634" spans="1:6" ht="15.75" thickBot="1" x14ac:dyDescent="0.3">
      <c r="A634" s="7" t="s">
        <v>977</v>
      </c>
      <c r="B634" s="5">
        <v>633</v>
      </c>
      <c r="C634" s="17">
        <v>43279</v>
      </c>
      <c r="D634" s="17">
        <v>43281</v>
      </c>
      <c r="E634" s="8" t="s">
        <v>1742</v>
      </c>
      <c r="F634" s="8">
        <v>2</v>
      </c>
    </row>
    <row r="635" spans="1:6" ht="15.75" thickBot="1" x14ac:dyDescent="0.3">
      <c r="A635" s="8" t="s">
        <v>1412</v>
      </c>
      <c r="B635" s="5">
        <v>634</v>
      </c>
      <c r="C635" s="17">
        <v>43279</v>
      </c>
      <c r="D635" s="17">
        <v>43285</v>
      </c>
      <c r="E635" s="8" t="s">
        <v>1741</v>
      </c>
      <c r="F635" s="8">
        <v>36</v>
      </c>
    </row>
    <row r="636" spans="1:6" ht="15.75" thickBot="1" x14ac:dyDescent="0.3">
      <c r="A636" s="7" t="s">
        <v>312</v>
      </c>
      <c r="B636" s="5">
        <v>635</v>
      </c>
      <c r="C636" s="17">
        <v>43280</v>
      </c>
      <c r="D636" s="17">
        <v>43284</v>
      </c>
      <c r="E636" s="8" t="s">
        <v>1742</v>
      </c>
      <c r="F636" s="8">
        <v>4</v>
      </c>
    </row>
    <row r="637" spans="1:6" ht="15.75" thickBot="1" x14ac:dyDescent="0.3">
      <c r="A637" s="7" t="s">
        <v>979</v>
      </c>
      <c r="B637" s="5">
        <v>636</v>
      </c>
      <c r="C637" s="17">
        <v>43280</v>
      </c>
      <c r="D637" s="17">
        <v>43284</v>
      </c>
      <c r="E637" s="8" t="s">
        <v>1742</v>
      </c>
      <c r="F637" s="8">
        <v>4</v>
      </c>
    </row>
    <row r="638" spans="1:6" ht="15.75" thickBot="1" x14ac:dyDescent="0.3">
      <c r="A638" s="8" t="s">
        <v>1413</v>
      </c>
      <c r="B638" s="5">
        <v>637</v>
      </c>
      <c r="C638" s="17">
        <v>43280</v>
      </c>
      <c r="D638" s="17">
        <v>43284</v>
      </c>
      <c r="E638" s="8" t="s">
        <v>1742</v>
      </c>
      <c r="F638" s="8">
        <v>4</v>
      </c>
    </row>
    <row r="639" spans="1:6" ht="15.75" thickBot="1" x14ac:dyDescent="0.3">
      <c r="A639" s="7" t="s">
        <v>313</v>
      </c>
      <c r="B639" s="5">
        <v>638</v>
      </c>
      <c r="C639" s="17">
        <v>43281</v>
      </c>
      <c r="D639" s="17">
        <v>43287</v>
      </c>
      <c r="E639" s="8" t="s">
        <v>1740</v>
      </c>
      <c r="F639" s="8">
        <v>6</v>
      </c>
    </row>
    <row r="640" spans="1:6" ht="15.75" thickBot="1" x14ac:dyDescent="0.3">
      <c r="A640" s="7" t="s">
        <v>981</v>
      </c>
      <c r="B640" s="5">
        <v>639</v>
      </c>
      <c r="C640" s="17">
        <v>43281</v>
      </c>
      <c r="D640" s="17">
        <v>43284</v>
      </c>
      <c r="E640" s="8" t="s">
        <v>1742</v>
      </c>
      <c r="F640" s="8">
        <v>3</v>
      </c>
    </row>
    <row r="641" spans="1:6" ht="15.75" thickBot="1" x14ac:dyDescent="0.3">
      <c r="A641" s="8" t="s">
        <v>1414</v>
      </c>
      <c r="B641" s="5">
        <v>640</v>
      </c>
      <c r="C641" s="17">
        <v>43281</v>
      </c>
      <c r="D641" s="17">
        <v>43286</v>
      </c>
      <c r="E641" s="8" t="s">
        <v>1742</v>
      </c>
      <c r="F641" s="8">
        <v>5</v>
      </c>
    </row>
    <row r="642" spans="1:6" ht="15.75" thickBot="1" x14ac:dyDescent="0.3">
      <c r="A642" s="7" t="s">
        <v>314</v>
      </c>
      <c r="B642" s="5">
        <v>641</v>
      </c>
      <c r="C642" s="17">
        <v>43282</v>
      </c>
      <c r="D642" s="17">
        <v>43289</v>
      </c>
      <c r="E642" s="8" t="s">
        <v>1740</v>
      </c>
      <c r="F642" s="8">
        <v>7</v>
      </c>
    </row>
    <row r="643" spans="1:6" ht="15.75" thickBot="1" x14ac:dyDescent="0.3">
      <c r="A643" s="7" t="s">
        <v>983</v>
      </c>
      <c r="B643" s="5">
        <v>642</v>
      </c>
      <c r="C643" s="17">
        <v>43282</v>
      </c>
      <c r="D643" s="17">
        <v>43288</v>
      </c>
      <c r="E643" s="8" t="s">
        <v>1740</v>
      </c>
      <c r="F643" s="8">
        <v>6</v>
      </c>
    </row>
    <row r="644" spans="1:6" ht="15.75" thickBot="1" x14ac:dyDescent="0.3">
      <c r="A644" s="8" t="s">
        <v>1415</v>
      </c>
      <c r="B644" s="5">
        <v>643</v>
      </c>
      <c r="C644" s="17">
        <v>43282</v>
      </c>
      <c r="D644" s="17">
        <v>43285</v>
      </c>
      <c r="E644" s="8" t="s">
        <v>1741</v>
      </c>
      <c r="F644" s="8">
        <v>33</v>
      </c>
    </row>
    <row r="645" spans="1:6" ht="15.75" thickBot="1" x14ac:dyDescent="0.3">
      <c r="A645" s="7" t="s">
        <v>315</v>
      </c>
      <c r="B645" s="5">
        <v>644</v>
      </c>
      <c r="C645" s="17">
        <v>43283</v>
      </c>
      <c r="D645" s="17">
        <v>43287</v>
      </c>
      <c r="E645" s="8" t="s">
        <v>1741</v>
      </c>
      <c r="F645" s="8">
        <v>34</v>
      </c>
    </row>
    <row r="646" spans="1:6" ht="15.75" thickBot="1" x14ac:dyDescent="0.3">
      <c r="A646" s="7" t="s">
        <v>985</v>
      </c>
      <c r="B646" s="5">
        <v>645</v>
      </c>
      <c r="C646" s="17">
        <v>43283</v>
      </c>
      <c r="D646" s="17">
        <v>43284</v>
      </c>
      <c r="E646" s="8" t="s">
        <v>1741</v>
      </c>
      <c r="F646" s="8">
        <v>31</v>
      </c>
    </row>
    <row r="647" spans="1:6" ht="15.75" thickBot="1" x14ac:dyDescent="0.3">
      <c r="A647" s="8" t="s">
        <v>1416</v>
      </c>
      <c r="B647" s="5">
        <v>646</v>
      </c>
      <c r="C647" s="17">
        <v>43283</v>
      </c>
      <c r="D647" s="17">
        <v>43286</v>
      </c>
      <c r="E647" s="8" t="s">
        <v>1740</v>
      </c>
      <c r="F647" s="8">
        <v>3</v>
      </c>
    </row>
    <row r="648" spans="1:6" ht="15.75" thickBot="1" x14ac:dyDescent="0.3">
      <c r="A648" s="7" t="s">
        <v>316</v>
      </c>
      <c r="B648" s="5">
        <v>647</v>
      </c>
      <c r="C648" s="17">
        <v>43284</v>
      </c>
      <c r="D648" s="17">
        <v>43285</v>
      </c>
      <c r="E648" s="8" t="s">
        <v>1740</v>
      </c>
      <c r="F648" s="8">
        <v>1</v>
      </c>
    </row>
    <row r="649" spans="1:6" ht="15.75" thickBot="1" x14ac:dyDescent="0.3">
      <c r="A649" s="7" t="s">
        <v>987</v>
      </c>
      <c r="B649" s="5">
        <v>648</v>
      </c>
      <c r="C649" s="17">
        <v>43284</v>
      </c>
      <c r="D649" s="17">
        <v>43291</v>
      </c>
      <c r="E649" s="8" t="s">
        <v>1740</v>
      </c>
      <c r="F649" s="8">
        <v>7</v>
      </c>
    </row>
    <row r="650" spans="1:6" ht="15.75" thickBot="1" x14ac:dyDescent="0.3">
      <c r="A650" s="8" t="s">
        <v>1417</v>
      </c>
      <c r="B650" s="5">
        <v>649</v>
      </c>
      <c r="C650" s="17">
        <v>43284</v>
      </c>
      <c r="D650" s="17">
        <v>43286</v>
      </c>
      <c r="E650" s="8" t="s">
        <v>1742</v>
      </c>
      <c r="F650" s="8">
        <v>2</v>
      </c>
    </row>
    <row r="651" spans="1:6" ht="15.75" thickBot="1" x14ac:dyDescent="0.3">
      <c r="A651" s="7" t="s">
        <v>317</v>
      </c>
      <c r="B651" s="5">
        <v>650</v>
      </c>
      <c r="C651" s="17">
        <v>43285</v>
      </c>
      <c r="D651" s="17">
        <v>43292</v>
      </c>
      <c r="E651" s="8" t="s">
        <v>1741</v>
      </c>
      <c r="F651" s="8">
        <v>37</v>
      </c>
    </row>
    <row r="652" spans="1:6" ht="15.75" thickBot="1" x14ac:dyDescent="0.3">
      <c r="A652" s="7" t="s">
        <v>989</v>
      </c>
      <c r="B652" s="5">
        <v>651</v>
      </c>
      <c r="C652" s="17">
        <v>43285</v>
      </c>
      <c r="D652" s="17">
        <v>43292</v>
      </c>
      <c r="E652" s="8" t="s">
        <v>1742</v>
      </c>
      <c r="F652" s="8">
        <v>7</v>
      </c>
    </row>
    <row r="653" spans="1:6" ht="15.75" thickBot="1" x14ac:dyDescent="0.3">
      <c r="A653" s="8" t="s">
        <v>1418</v>
      </c>
      <c r="B653" s="5">
        <v>652</v>
      </c>
      <c r="C653" s="17">
        <v>43285</v>
      </c>
      <c r="D653" s="17">
        <v>43286</v>
      </c>
      <c r="E653" s="8" t="s">
        <v>1741</v>
      </c>
      <c r="F653" s="8">
        <v>31</v>
      </c>
    </row>
    <row r="654" spans="1:6" ht="15.75" thickBot="1" x14ac:dyDescent="0.3">
      <c r="A654" s="7" t="s">
        <v>318</v>
      </c>
      <c r="B654" s="5">
        <v>653</v>
      </c>
      <c r="C654" s="17">
        <v>43286</v>
      </c>
      <c r="D654" s="17">
        <v>43292</v>
      </c>
      <c r="E654" s="8" t="s">
        <v>1740</v>
      </c>
      <c r="F654" s="8">
        <v>6</v>
      </c>
    </row>
    <row r="655" spans="1:6" ht="15.75" thickBot="1" x14ac:dyDescent="0.3">
      <c r="A655" s="7" t="s">
        <v>991</v>
      </c>
      <c r="B655" s="5">
        <v>654</v>
      </c>
      <c r="C655" s="17">
        <v>43286</v>
      </c>
      <c r="D655" s="17">
        <v>43289</v>
      </c>
      <c r="E655" s="8" t="s">
        <v>1741</v>
      </c>
      <c r="F655" s="8">
        <v>33</v>
      </c>
    </row>
    <row r="656" spans="1:6" ht="15.75" thickBot="1" x14ac:dyDescent="0.3">
      <c r="A656" s="8" t="s">
        <v>1419</v>
      </c>
      <c r="B656" s="5">
        <v>655</v>
      </c>
      <c r="C656" s="17">
        <v>43286</v>
      </c>
      <c r="D656" s="17">
        <v>43288</v>
      </c>
      <c r="E656" s="8" t="s">
        <v>1740</v>
      </c>
      <c r="F656" s="8">
        <v>2</v>
      </c>
    </row>
    <row r="657" spans="1:6" ht="15.75" thickBot="1" x14ac:dyDescent="0.3">
      <c r="A657" s="7" t="s">
        <v>319</v>
      </c>
      <c r="B657" s="5">
        <v>656</v>
      </c>
      <c r="C657" s="17">
        <v>43287</v>
      </c>
      <c r="D657" s="17">
        <v>43289</v>
      </c>
      <c r="E657" s="8" t="s">
        <v>1742</v>
      </c>
      <c r="F657" s="8">
        <v>2</v>
      </c>
    </row>
    <row r="658" spans="1:6" ht="15.75" thickBot="1" x14ac:dyDescent="0.3">
      <c r="A658" s="7" t="s">
        <v>993</v>
      </c>
      <c r="B658" s="5">
        <v>657</v>
      </c>
      <c r="C658" s="17">
        <v>43287</v>
      </c>
      <c r="D658" s="17">
        <v>43294</v>
      </c>
      <c r="E658" s="8" t="s">
        <v>1742</v>
      </c>
      <c r="F658" s="8">
        <v>7</v>
      </c>
    </row>
    <row r="659" spans="1:6" ht="15.75" thickBot="1" x14ac:dyDescent="0.3">
      <c r="A659" s="8" t="s">
        <v>1420</v>
      </c>
      <c r="B659" s="5">
        <v>658</v>
      </c>
      <c r="C659" s="17">
        <v>43287</v>
      </c>
      <c r="D659" s="17">
        <v>43291</v>
      </c>
      <c r="E659" s="8" t="s">
        <v>1741</v>
      </c>
      <c r="F659" s="8">
        <v>34</v>
      </c>
    </row>
    <row r="660" spans="1:6" ht="15.75" thickBot="1" x14ac:dyDescent="0.3">
      <c r="A660" s="7" t="s">
        <v>320</v>
      </c>
      <c r="B660" s="5">
        <v>659</v>
      </c>
      <c r="C660" s="17">
        <v>43288</v>
      </c>
      <c r="D660" s="17">
        <v>43290</v>
      </c>
      <c r="E660" s="8" t="s">
        <v>1740</v>
      </c>
      <c r="F660" s="8">
        <v>2</v>
      </c>
    </row>
    <row r="661" spans="1:6" ht="15.75" thickBot="1" x14ac:dyDescent="0.3">
      <c r="A661" s="7" t="s">
        <v>995</v>
      </c>
      <c r="B661" s="5">
        <v>660</v>
      </c>
      <c r="C661" s="17">
        <v>43288</v>
      </c>
      <c r="D661" s="17">
        <v>43289</v>
      </c>
      <c r="E661" s="8" t="s">
        <v>1742</v>
      </c>
      <c r="F661" s="8">
        <v>1</v>
      </c>
    </row>
    <row r="662" spans="1:6" ht="15.75" thickBot="1" x14ac:dyDescent="0.3">
      <c r="A662" s="8" t="s">
        <v>1421</v>
      </c>
      <c r="B662" s="5">
        <v>661</v>
      </c>
      <c r="C662" s="17">
        <v>43288</v>
      </c>
      <c r="D662" s="17">
        <v>43293</v>
      </c>
      <c r="E662" s="8" t="s">
        <v>1742</v>
      </c>
      <c r="F662" s="8">
        <v>5</v>
      </c>
    </row>
    <row r="663" spans="1:6" ht="15.75" thickBot="1" x14ac:dyDescent="0.3">
      <c r="A663" s="7" t="s">
        <v>321</v>
      </c>
      <c r="B663" s="5">
        <v>662</v>
      </c>
      <c r="C663" s="17">
        <v>43289</v>
      </c>
      <c r="D663" s="17">
        <v>43293</v>
      </c>
      <c r="E663" s="8" t="s">
        <v>1742</v>
      </c>
      <c r="F663" s="8">
        <v>4</v>
      </c>
    </row>
    <row r="664" spans="1:6" ht="15.75" thickBot="1" x14ac:dyDescent="0.3">
      <c r="A664" s="7" t="s">
        <v>997</v>
      </c>
      <c r="B664" s="5">
        <v>663</v>
      </c>
      <c r="C664" s="17">
        <v>43289</v>
      </c>
      <c r="D664" s="17">
        <v>43293</v>
      </c>
      <c r="E664" s="8" t="s">
        <v>1741</v>
      </c>
      <c r="F664" s="8">
        <v>34</v>
      </c>
    </row>
    <row r="665" spans="1:6" ht="15.75" thickBot="1" x14ac:dyDescent="0.3">
      <c r="A665" s="8" t="s">
        <v>1422</v>
      </c>
      <c r="B665" s="5">
        <v>664</v>
      </c>
      <c r="C665" s="17">
        <v>43289</v>
      </c>
      <c r="D665" s="17">
        <v>43293</v>
      </c>
      <c r="E665" s="8" t="s">
        <v>1742</v>
      </c>
      <c r="F665" s="8">
        <v>4</v>
      </c>
    </row>
    <row r="666" spans="1:6" ht="15.75" thickBot="1" x14ac:dyDescent="0.3">
      <c r="A666" s="7" t="s">
        <v>322</v>
      </c>
      <c r="B666" s="5">
        <v>665</v>
      </c>
      <c r="C666" s="17">
        <v>43290</v>
      </c>
      <c r="D666" s="17">
        <v>43293</v>
      </c>
      <c r="E666" s="8" t="s">
        <v>1742</v>
      </c>
      <c r="F666" s="8">
        <v>3</v>
      </c>
    </row>
    <row r="667" spans="1:6" ht="15.75" thickBot="1" x14ac:dyDescent="0.3">
      <c r="A667" s="7" t="s">
        <v>999</v>
      </c>
      <c r="B667" s="5">
        <v>666</v>
      </c>
      <c r="C667" s="17">
        <v>43290</v>
      </c>
      <c r="D667" s="17">
        <v>43291</v>
      </c>
      <c r="E667" s="8" t="s">
        <v>1740</v>
      </c>
      <c r="F667" s="8">
        <v>1</v>
      </c>
    </row>
    <row r="668" spans="1:6" ht="15.75" thickBot="1" x14ac:dyDescent="0.3">
      <c r="A668" s="8" t="s">
        <v>1423</v>
      </c>
      <c r="B668" s="5">
        <v>667</v>
      </c>
      <c r="C668" s="17">
        <v>43290</v>
      </c>
      <c r="D668" s="17">
        <v>43296</v>
      </c>
      <c r="E668" s="8" t="s">
        <v>1741</v>
      </c>
      <c r="F668" s="8">
        <v>36</v>
      </c>
    </row>
    <row r="669" spans="1:6" ht="15.75" thickBot="1" x14ac:dyDescent="0.3">
      <c r="A669" s="7" t="s">
        <v>323</v>
      </c>
      <c r="B669" s="5">
        <v>668</v>
      </c>
      <c r="C669" s="17">
        <v>43291</v>
      </c>
      <c r="D669" s="17">
        <v>43296</v>
      </c>
      <c r="E669" s="8" t="s">
        <v>1740</v>
      </c>
      <c r="F669" s="8">
        <v>5</v>
      </c>
    </row>
    <row r="670" spans="1:6" ht="15.75" thickBot="1" x14ac:dyDescent="0.3">
      <c r="A670" s="7" t="s">
        <v>1001</v>
      </c>
      <c r="B670" s="5">
        <v>669</v>
      </c>
      <c r="C670" s="17">
        <v>43291</v>
      </c>
      <c r="D670" s="17">
        <v>43296</v>
      </c>
      <c r="E670" s="8" t="s">
        <v>1742</v>
      </c>
      <c r="F670" s="8">
        <v>5</v>
      </c>
    </row>
    <row r="671" spans="1:6" ht="15.75" thickBot="1" x14ac:dyDescent="0.3">
      <c r="A671" s="8" t="s">
        <v>1424</v>
      </c>
      <c r="B671" s="5">
        <v>670</v>
      </c>
      <c r="C671" s="17">
        <v>43291</v>
      </c>
      <c r="D671" s="17">
        <v>43296</v>
      </c>
      <c r="E671" s="8" t="s">
        <v>1741</v>
      </c>
      <c r="F671" s="8">
        <v>35</v>
      </c>
    </row>
    <row r="672" spans="1:6" ht="15.75" thickBot="1" x14ac:dyDescent="0.3">
      <c r="A672" s="7" t="s">
        <v>324</v>
      </c>
      <c r="B672" s="5">
        <v>671</v>
      </c>
      <c r="C672" s="17">
        <v>43292</v>
      </c>
      <c r="D672" s="17">
        <v>43293</v>
      </c>
      <c r="E672" s="8" t="s">
        <v>1742</v>
      </c>
      <c r="F672" s="8">
        <v>1</v>
      </c>
    </row>
    <row r="673" spans="1:6" ht="15.75" thickBot="1" x14ac:dyDescent="0.3">
      <c r="A673" s="7" t="s">
        <v>1003</v>
      </c>
      <c r="B673" s="5">
        <v>672</v>
      </c>
      <c r="C673" s="17">
        <v>43292</v>
      </c>
      <c r="D673" s="17">
        <v>43298</v>
      </c>
      <c r="E673" s="8" t="s">
        <v>1742</v>
      </c>
      <c r="F673" s="8">
        <v>6</v>
      </c>
    </row>
    <row r="674" spans="1:6" ht="15.75" thickBot="1" x14ac:dyDescent="0.3">
      <c r="A674" s="8" t="s">
        <v>1425</v>
      </c>
      <c r="B674" s="5">
        <v>673</v>
      </c>
      <c r="C674" s="17">
        <v>43292</v>
      </c>
      <c r="D674" s="17">
        <v>43295</v>
      </c>
      <c r="E674" s="8" t="s">
        <v>1742</v>
      </c>
      <c r="F674" s="8">
        <v>3</v>
      </c>
    </row>
    <row r="675" spans="1:6" ht="15.75" thickBot="1" x14ac:dyDescent="0.3">
      <c r="A675" s="7" t="s">
        <v>325</v>
      </c>
      <c r="B675" s="5">
        <v>674</v>
      </c>
      <c r="C675" s="17">
        <v>43293</v>
      </c>
      <c r="D675" s="17">
        <v>43296</v>
      </c>
      <c r="E675" s="8" t="s">
        <v>1741</v>
      </c>
      <c r="F675" s="8">
        <v>33</v>
      </c>
    </row>
    <row r="676" spans="1:6" ht="15.75" thickBot="1" x14ac:dyDescent="0.3">
      <c r="A676" s="7" t="s">
        <v>1005</v>
      </c>
      <c r="B676" s="5">
        <v>675</v>
      </c>
      <c r="C676" s="17">
        <v>43293</v>
      </c>
      <c r="D676" s="17">
        <v>43295</v>
      </c>
      <c r="E676" s="8" t="s">
        <v>1742</v>
      </c>
      <c r="F676" s="8">
        <v>2</v>
      </c>
    </row>
    <row r="677" spans="1:6" ht="15.75" thickBot="1" x14ac:dyDescent="0.3">
      <c r="A677" s="8" t="s">
        <v>1426</v>
      </c>
      <c r="B677" s="5">
        <v>676</v>
      </c>
      <c r="C677" s="17">
        <v>43293</v>
      </c>
      <c r="D677" s="17">
        <v>43297</v>
      </c>
      <c r="E677" s="8" t="s">
        <v>1742</v>
      </c>
      <c r="F677" s="8">
        <v>4</v>
      </c>
    </row>
    <row r="678" spans="1:6" ht="15.75" thickBot="1" x14ac:dyDescent="0.3">
      <c r="A678" s="7" t="s">
        <v>326</v>
      </c>
      <c r="B678" s="5">
        <v>677</v>
      </c>
      <c r="C678" s="17">
        <v>43294</v>
      </c>
      <c r="D678" s="17">
        <v>43300</v>
      </c>
      <c r="E678" s="8" t="s">
        <v>1740</v>
      </c>
      <c r="F678" s="8">
        <v>6</v>
      </c>
    </row>
    <row r="679" spans="1:6" ht="15.75" thickBot="1" x14ac:dyDescent="0.3">
      <c r="A679" s="7" t="s">
        <v>1007</v>
      </c>
      <c r="B679" s="5">
        <v>678</v>
      </c>
      <c r="C679" s="17">
        <v>43294</v>
      </c>
      <c r="D679" s="17">
        <v>43298</v>
      </c>
      <c r="E679" s="8" t="s">
        <v>1740</v>
      </c>
      <c r="F679" s="8">
        <v>4</v>
      </c>
    </row>
    <row r="680" spans="1:6" ht="15.75" thickBot="1" x14ac:dyDescent="0.3">
      <c r="A680" s="8" t="s">
        <v>1427</v>
      </c>
      <c r="B680" s="5">
        <v>679</v>
      </c>
      <c r="C680" s="17">
        <v>43294</v>
      </c>
      <c r="D680" s="17">
        <v>43295</v>
      </c>
      <c r="E680" s="8" t="s">
        <v>1742</v>
      </c>
      <c r="F680" s="8">
        <v>1</v>
      </c>
    </row>
    <row r="681" spans="1:6" ht="15.75" thickBot="1" x14ac:dyDescent="0.3">
      <c r="A681" s="7" t="s">
        <v>327</v>
      </c>
      <c r="B681" s="5">
        <v>680</v>
      </c>
      <c r="C681" s="17">
        <v>43295</v>
      </c>
      <c r="D681" s="17">
        <v>43296</v>
      </c>
      <c r="E681" s="8" t="s">
        <v>1742</v>
      </c>
      <c r="F681" s="8">
        <v>1</v>
      </c>
    </row>
    <row r="682" spans="1:6" ht="15.75" thickBot="1" x14ac:dyDescent="0.3">
      <c r="A682" s="7" t="s">
        <v>1009</v>
      </c>
      <c r="B682" s="5">
        <v>681</v>
      </c>
      <c r="C682" s="17">
        <v>43295</v>
      </c>
      <c r="D682" s="17">
        <v>43301</v>
      </c>
      <c r="E682" s="8" t="s">
        <v>1742</v>
      </c>
      <c r="F682" s="8">
        <v>6</v>
      </c>
    </row>
    <row r="683" spans="1:6" ht="15.75" thickBot="1" x14ac:dyDescent="0.3">
      <c r="A683" s="8" t="s">
        <v>1428</v>
      </c>
      <c r="B683" s="5">
        <v>682</v>
      </c>
      <c r="C683" s="17">
        <v>43295</v>
      </c>
      <c r="D683" s="17">
        <v>43302</v>
      </c>
      <c r="E683" s="8" t="s">
        <v>1741</v>
      </c>
      <c r="F683" s="8">
        <v>37</v>
      </c>
    </row>
    <row r="684" spans="1:6" ht="15.75" thickBot="1" x14ac:dyDescent="0.3">
      <c r="A684" s="7" t="s">
        <v>328</v>
      </c>
      <c r="B684" s="5">
        <v>683</v>
      </c>
      <c r="C684" s="17">
        <v>43296</v>
      </c>
      <c r="D684" s="17">
        <v>43302</v>
      </c>
      <c r="E684" s="8" t="s">
        <v>1741</v>
      </c>
      <c r="F684" s="8">
        <v>36</v>
      </c>
    </row>
    <row r="685" spans="1:6" ht="15.75" thickBot="1" x14ac:dyDescent="0.3">
      <c r="A685" s="7" t="s">
        <v>1011</v>
      </c>
      <c r="B685" s="5">
        <v>684</v>
      </c>
      <c r="C685" s="17">
        <v>43296</v>
      </c>
      <c r="D685" s="17">
        <v>43299</v>
      </c>
      <c r="E685" s="8" t="s">
        <v>1740</v>
      </c>
      <c r="F685" s="8">
        <v>3</v>
      </c>
    </row>
    <row r="686" spans="1:6" ht="15.75" thickBot="1" x14ac:dyDescent="0.3">
      <c r="A686" s="8" t="s">
        <v>1429</v>
      </c>
      <c r="B686" s="5">
        <v>685</v>
      </c>
      <c r="C686" s="17">
        <v>43296</v>
      </c>
      <c r="D686" s="17">
        <v>43299</v>
      </c>
      <c r="E686" s="8" t="s">
        <v>1740</v>
      </c>
      <c r="F686" s="8">
        <v>3</v>
      </c>
    </row>
    <row r="687" spans="1:6" ht="15.75" thickBot="1" x14ac:dyDescent="0.3">
      <c r="A687" s="7" t="s">
        <v>330</v>
      </c>
      <c r="B687" s="5">
        <v>686</v>
      </c>
      <c r="C687" s="17">
        <v>43297</v>
      </c>
      <c r="D687" s="17">
        <v>43300</v>
      </c>
      <c r="E687" s="8" t="s">
        <v>1741</v>
      </c>
      <c r="F687" s="8">
        <v>33</v>
      </c>
    </row>
    <row r="688" spans="1:6" ht="15.75" thickBot="1" x14ac:dyDescent="0.3">
      <c r="A688" s="7" t="s">
        <v>1013</v>
      </c>
      <c r="B688" s="5">
        <v>687</v>
      </c>
      <c r="C688" s="17">
        <v>43297</v>
      </c>
      <c r="D688" s="17">
        <v>43298</v>
      </c>
      <c r="E688" s="8" t="s">
        <v>1742</v>
      </c>
      <c r="F688" s="8">
        <v>1</v>
      </c>
    </row>
    <row r="689" spans="1:6" ht="15.75" thickBot="1" x14ac:dyDescent="0.3">
      <c r="A689" s="8" t="s">
        <v>1430</v>
      </c>
      <c r="B689" s="5">
        <v>688</v>
      </c>
      <c r="C689" s="17">
        <v>43297</v>
      </c>
      <c r="D689" s="17">
        <v>43298</v>
      </c>
      <c r="E689" s="8" t="s">
        <v>1740</v>
      </c>
      <c r="F689" s="8">
        <v>1</v>
      </c>
    </row>
    <row r="690" spans="1:6" ht="15.75" thickBot="1" x14ac:dyDescent="0.3">
      <c r="A690" s="7" t="s">
        <v>332</v>
      </c>
      <c r="B690" s="5">
        <v>689</v>
      </c>
      <c r="C690" s="17">
        <v>43298</v>
      </c>
      <c r="D690" s="17">
        <v>43303</v>
      </c>
      <c r="E690" s="8" t="s">
        <v>1741</v>
      </c>
      <c r="F690" s="8">
        <v>35</v>
      </c>
    </row>
    <row r="691" spans="1:6" ht="15.75" thickBot="1" x14ac:dyDescent="0.3">
      <c r="A691" s="7" t="s">
        <v>1015</v>
      </c>
      <c r="B691" s="5">
        <v>690</v>
      </c>
      <c r="C691" s="17">
        <v>43298</v>
      </c>
      <c r="D691" s="17">
        <v>43300</v>
      </c>
      <c r="E691" s="8" t="s">
        <v>1742</v>
      </c>
      <c r="F691" s="8">
        <v>2</v>
      </c>
    </row>
    <row r="692" spans="1:6" ht="15.75" thickBot="1" x14ac:dyDescent="0.3">
      <c r="A692" s="8" t="s">
        <v>1431</v>
      </c>
      <c r="B692" s="5">
        <v>691</v>
      </c>
      <c r="C692" s="17">
        <v>43298</v>
      </c>
      <c r="D692" s="17">
        <v>43299</v>
      </c>
      <c r="E692" s="8" t="s">
        <v>1741</v>
      </c>
      <c r="F692" s="8">
        <v>31</v>
      </c>
    </row>
    <row r="693" spans="1:6" ht="15.75" thickBot="1" x14ac:dyDescent="0.3">
      <c r="A693" s="7" t="s">
        <v>334</v>
      </c>
      <c r="B693" s="5">
        <v>692</v>
      </c>
      <c r="C693" s="17">
        <v>43299</v>
      </c>
      <c r="D693" s="17">
        <v>43304</v>
      </c>
      <c r="E693" s="8" t="s">
        <v>1742</v>
      </c>
      <c r="F693" s="8">
        <v>5</v>
      </c>
    </row>
    <row r="694" spans="1:6" ht="15.75" thickBot="1" x14ac:dyDescent="0.3">
      <c r="A694" s="7" t="s">
        <v>1016</v>
      </c>
      <c r="B694" s="5">
        <v>693</v>
      </c>
      <c r="C694" s="17">
        <v>43299</v>
      </c>
      <c r="D694" s="17">
        <v>43305</v>
      </c>
      <c r="E694" s="8" t="s">
        <v>1740</v>
      </c>
      <c r="F694" s="8">
        <v>6</v>
      </c>
    </row>
    <row r="695" spans="1:6" ht="15.75" thickBot="1" x14ac:dyDescent="0.3">
      <c r="A695" s="8" t="s">
        <v>1432</v>
      </c>
      <c r="B695" s="5">
        <v>694</v>
      </c>
      <c r="C695" s="17">
        <v>43299</v>
      </c>
      <c r="D695" s="17">
        <v>43305</v>
      </c>
      <c r="E695" s="8" t="s">
        <v>1742</v>
      </c>
      <c r="F695" s="8">
        <v>6</v>
      </c>
    </row>
    <row r="696" spans="1:6" ht="15.75" thickBot="1" x14ac:dyDescent="0.3">
      <c r="A696" s="7" t="s">
        <v>336</v>
      </c>
      <c r="B696" s="5">
        <v>695</v>
      </c>
      <c r="C696" s="17">
        <v>43300</v>
      </c>
      <c r="D696" s="17">
        <v>43303</v>
      </c>
      <c r="E696" s="8" t="s">
        <v>1740</v>
      </c>
      <c r="F696" s="8">
        <v>3</v>
      </c>
    </row>
    <row r="697" spans="1:6" ht="15.75" thickBot="1" x14ac:dyDescent="0.3">
      <c r="A697" s="7" t="s">
        <v>1017</v>
      </c>
      <c r="B697" s="5">
        <v>696</v>
      </c>
      <c r="C697" s="17">
        <v>43300</v>
      </c>
      <c r="D697" s="17">
        <v>43305</v>
      </c>
      <c r="E697" s="8" t="s">
        <v>1740</v>
      </c>
      <c r="F697" s="8">
        <v>5</v>
      </c>
    </row>
    <row r="698" spans="1:6" ht="15.75" thickBot="1" x14ac:dyDescent="0.3">
      <c r="A698" s="8" t="s">
        <v>1433</v>
      </c>
      <c r="B698" s="5">
        <v>697</v>
      </c>
      <c r="C698" s="17">
        <v>43300</v>
      </c>
      <c r="D698" s="17">
        <v>43303</v>
      </c>
      <c r="E698" s="8" t="s">
        <v>1742</v>
      </c>
      <c r="F698" s="8">
        <v>3</v>
      </c>
    </row>
    <row r="699" spans="1:6" ht="15.75" thickBot="1" x14ac:dyDescent="0.3">
      <c r="A699" s="7" t="s">
        <v>338</v>
      </c>
      <c r="B699" s="5">
        <v>698</v>
      </c>
      <c r="C699" s="17">
        <v>43301</v>
      </c>
      <c r="D699" s="17">
        <v>43302</v>
      </c>
      <c r="E699" s="8" t="s">
        <v>1741</v>
      </c>
      <c r="F699" s="8">
        <v>31</v>
      </c>
    </row>
    <row r="700" spans="1:6" ht="15.75" thickBot="1" x14ac:dyDescent="0.3">
      <c r="A700" s="7" t="s">
        <v>1019</v>
      </c>
      <c r="B700" s="5">
        <v>699</v>
      </c>
      <c r="C700" s="17">
        <v>43301</v>
      </c>
      <c r="D700" s="17">
        <v>43302</v>
      </c>
      <c r="E700" s="8" t="s">
        <v>1741</v>
      </c>
      <c r="F700" s="8">
        <v>31</v>
      </c>
    </row>
    <row r="701" spans="1:6" ht="15.75" thickBot="1" x14ac:dyDescent="0.3">
      <c r="A701" s="8" t="s">
        <v>1434</v>
      </c>
      <c r="B701" s="5">
        <v>700</v>
      </c>
      <c r="C701" s="17">
        <v>43301</v>
      </c>
      <c r="D701" s="17">
        <v>43302</v>
      </c>
      <c r="E701" s="8" t="s">
        <v>1740</v>
      </c>
      <c r="F701" s="8">
        <v>1</v>
      </c>
    </row>
    <row r="702" spans="1:6" ht="15.75" thickBot="1" x14ac:dyDescent="0.3">
      <c r="A702" s="7" t="s">
        <v>340</v>
      </c>
      <c r="B702" s="5">
        <v>701</v>
      </c>
      <c r="C702" s="17">
        <v>43302</v>
      </c>
      <c r="D702" s="17">
        <v>43307</v>
      </c>
      <c r="E702" s="8" t="s">
        <v>1741</v>
      </c>
      <c r="F702" s="8">
        <v>35</v>
      </c>
    </row>
    <row r="703" spans="1:6" ht="15.75" thickBot="1" x14ac:dyDescent="0.3">
      <c r="A703" s="7" t="s">
        <v>1021</v>
      </c>
      <c r="B703" s="5">
        <v>702</v>
      </c>
      <c r="C703" s="17">
        <v>43302</v>
      </c>
      <c r="D703" s="17">
        <v>43308</v>
      </c>
      <c r="E703" s="8" t="s">
        <v>1741</v>
      </c>
      <c r="F703" s="8">
        <v>36</v>
      </c>
    </row>
    <row r="704" spans="1:6" ht="15.75" thickBot="1" x14ac:dyDescent="0.3">
      <c r="A704" s="8" t="s">
        <v>1435</v>
      </c>
      <c r="B704" s="5">
        <v>703</v>
      </c>
      <c r="C704" s="17">
        <v>43302</v>
      </c>
      <c r="D704" s="17">
        <v>43308</v>
      </c>
      <c r="E704" s="8" t="s">
        <v>1740</v>
      </c>
      <c r="F704" s="8">
        <v>6</v>
      </c>
    </row>
    <row r="705" spans="1:6" ht="15.75" thickBot="1" x14ac:dyDescent="0.3">
      <c r="A705" s="7" t="s">
        <v>342</v>
      </c>
      <c r="B705" s="5">
        <v>704</v>
      </c>
      <c r="C705" s="17">
        <v>43303</v>
      </c>
      <c r="D705" s="17">
        <v>43305</v>
      </c>
      <c r="E705" s="8" t="s">
        <v>1740</v>
      </c>
      <c r="F705" s="8">
        <v>2</v>
      </c>
    </row>
    <row r="706" spans="1:6" ht="15.75" thickBot="1" x14ac:dyDescent="0.3">
      <c r="A706" s="7" t="s">
        <v>1023</v>
      </c>
      <c r="B706" s="5">
        <v>705</v>
      </c>
      <c r="C706" s="17">
        <v>43303</v>
      </c>
      <c r="D706" s="17">
        <v>43307</v>
      </c>
      <c r="E706" s="8" t="s">
        <v>1742</v>
      </c>
      <c r="F706" s="8">
        <v>4</v>
      </c>
    </row>
    <row r="707" spans="1:6" ht="15.75" thickBot="1" x14ac:dyDescent="0.3">
      <c r="A707" s="8" t="s">
        <v>1436</v>
      </c>
      <c r="B707" s="5">
        <v>706</v>
      </c>
      <c r="C707" s="17">
        <v>43303</v>
      </c>
      <c r="D707" s="17">
        <v>43308</v>
      </c>
      <c r="E707" s="8" t="s">
        <v>1742</v>
      </c>
      <c r="F707" s="8">
        <v>5</v>
      </c>
    </row>
    <row r="708" spans="1:6" ht="15.75" thickBot="1" x14ac:dyDescent="0.3">
      <c r="A708" s="7" t="s">
        <v>344</v>
      </c>
      <c r="B708" s="5">
        <v>707</v>
      </c>
      <c r="C708" s="17">
        <v>43304</v>
      </c>
      <c r="D708" s="17">
        <v>43307</v>
      </c>
      <c r="E708" s="8" t="s">
        <v>1740</v>
      </c>
      <c r="F708" s="8">
        <v>3</v>
      </c>
    </row>
    <row r="709" spans="1:6" ht="15.75" thickBot="1" x14ac:dyDescent="0.3">
      <c r="A709" s="7" t="s">
        <v>1025</v>
      </c>
      <c r="B709" s="5">
        <v>708</v>
      </c>
      <c r="C709" s="17">
        <v>43304</v>
      </c>
      <c r="D709" s="17">
        <v>43307</v>
      </c>
      <c r="E709" s="8" t="s">
        <v>1740</v>
      </c>
      <c r="F709" s="8">
        <v>3</v>
      </c>
    </row>
    <row r="710" spans="1:6" ht="15.75" thickBot="1" x14ac:dyDescent="0.3">
      <c r="A710" s="8" t="s">
        <v>1437</v>
      </c>
      <c r="B710" s="5">
        <v>709</v>
      </c>
      <c r="C710" s="17">
        <v>43304</v>
      </c>
      <c r="D710" s="17">
        <v>43307</v>
      </c>
      <c r="E710" s="8" t="s">
        <v>1740</v>
      </c>
      <c r="F710" s="8">
        <v>3</v>
      </c>
    </row>
    <row r="711" spans="1:6" ht="15.75" thickBot="1" x14ac:dyDescent="0.3">
      <c r="A711" s="7" t="s">
        <v>346</v>
      </c>
      <c r="B711" s="5">
        <v>710</v>
      </c>
      <c r="C711" s="17">
        <v>43305</v>
      </c>
      <c r="D711" s="17">
        <v>43306</v>
      </c>
      <c r="E711" s="8" t="s">
        <v>1741</v>
      </c>
      <c r="F711" s="8">
        <v>31</v>
      </c>
    </row>
    <row r="712" spans="1:6" ht="15.75" thickBot="1" x14ac:dyDescent="0.3">
      <c r="A712" s="7" t="s">
        <v>1027</v>
      </c>
      <c r="B712" s="5">
        <v>711</v>
      </c>
      <c r="C712" s="17">
        <v>43305</v>
      </c>
      <c r="D712" s="17">
        <v>43306</v>
      </c>
      <c r="E712" s="8" t="s">
        <v>1742</v>
      </c>
      <c r="F712" s="8">
        <v>1</v>
      </c>
    </row>
    <row r="713" spans="1:6" ht="15.75" thickBot="1" x14ac:dyDescent="0.3">
      <c r="A713" s="8" t="s">
        <v>1438</v>
      </c>
      <c r="B713" s="5">
        <v>712</v>
      </c>
      <c r="C713" s="17">
        <v>43305</v>
      </c>
      <c r="D713" s="17">
        <v>43310</v>
      </c>
      <c r="E713" s="8" t="s">
        <v>1740</v>
      </c>
      <c r="F713" s="8">
        <v>5</v>
      </c>
    </row>
    <row r="714" spans="1:6" ht="15.75" thickBot="1" x14ac:dyDescent="0.3">
      <c r="A714" s="7" t="s">
        <v>348</v>
      </c>
      <c r="B714" s="5">
        <v>713</v>
      </c>
      <c r="C714" s="17">
        <v>43306</v>
      </c>
      <c r="D714" s="17">
        <v>43313</v>
      </c>
      <c r="E714" s="8" t="s">
        <v>1740</v>
      </c>
      <c r="F714" s="8">
        <v>7</v>
      </c>
    </row>
    <row r="715" spans="1:6" ht="15.75" thickBot="1" x14ac:dyDescent="0.3">
      <c r="A715" s="7" t="s">
        <v>1029</v>
      </c>
      <c r="B715" s="5">
        <v>714</v>
      </c>
      <c r="C715" s="17">
        <v>43306</v>
      </c>
      <c r="D715" s="17">
        <v>43313</v>
      </c>
      <c r="E715" s="8" t="s">
        <v>1740</v>
      </c>
      <c r="F715" s="8">
        <v>7</v>
      </c>
    </row>
    <row r="716" spans="1:6" ht="15.75" thickBot="1" x14ac:dyDescent="0.3">
      <c r="A716" s="8" t="s">
        <v>1439</v>
      </c>
      <c r="B716" s="5">
        <v>715</v>
      </c>
      <c r="C716" s="17">
        <v>43306</v>
      </c>
      <c r="D716" s="17">
        <v>43308</v>
      </c>
      <c r="E716" s="8" t="s">
        <v>1741</v>
      </c>
      <c r="F716" s="8">
        <v>32</v>
      </c>
    </row>
    <row r="717" spans="1:6" ht="15.75" thickBot="1" x14ac:dyDescent="0.3">
      <c r="A717" s="7" t="s">
        <v>350</v>
      </c>
      <c r="B717" s="5">
        <v>716</v>
      </c>
      <c r="C717" s="17">
        <v>43307</v>
      </c>
      <c r="D717" s="17">
        <v>43313</v>
      </c>
      <c r="E717" s="8" t="s">
        <v>1742</v>
      </c>
      <c r="F717" s="8">
        <v>6</v>
      </c>
    </row>
    <row r="718" spans="1:6" ht="15.75" thickBot="1" x14ac:dyDescent="0.3">
      <c r="A718" s="7" t="s">
        <v>1031</v>
      </c>
      <c r="B718" s="5">
        <v>717</v>
      </c>
      <c r="C718" s="17">
        <v>43307</v>
      </c>
      <c r="D718" s="17">
        <v>43314</v>
      </c>
      <c r="E718" s="8" t="s">
        <v>1742</v>
      </c>
      <c r="F718" s="8">
        <v>7</v>
      </c>
    </row>
    <row r="719" spans="1:6" ht="15.75" thickBot="1" x14ac:dyDescent="0.3">
      <c r="A719" s="8" t="s">
        <v>1440</v>
      </c>
      <c r="B719" s="5">
        <v>718</v>
      </c>
      <c r="C719" s="17">
        <v>43307</v>
      </c>
      <c r="D719" s="17">
        <v>43311</v>
      </c>
      <c r="E719" s="8" t="s">
        <v>1741</v>
      </c>
      <c r="F719" s="8">
        <v>34</v>
      </c>
    </row>
    <row r="720" spans="1:6" ht="15.75" thickBot="1" x14ac:dyDescent="0.3">
      <c r="A720" s="7" t="s">
        <v>352</v>
      </c>
      <c r="B720" s="5">
        <v>719</v>
      </c>
      <c r="C720" s="17">
        <v>43308</v>
      </c>
      <c r="D720" s="17">
        <v>43310</v>
      </c>
      <c r="E720" s="8" t="s">
        <v>1740</v>
      </c>
      <c r="F720" s="8">
        <v>2</v>
      </c>
    </row>
    <row r="721" spans="1:6" ht="15.75" thickBot="1" x14ac:dyDescent="0.3">
      <c r="A721" s="7" t="s">
        <v>1033</v>
      </c>
      <c r="B721" s="5">
        <v>720</v>
      </c>
      <c r="C721" s="17">
        <v>43308</v>
      </c>
      <c r="D721" s="17">
        <v>43310</v>
      </c>
      <c r="E721" s="8" t="s">
        <v>1742</v>
      </c>
      <c r="F721" s="8">
        <v>2</v>
      </c>
    </row>
    <row r="722" spans="1:6" ht="15.75" thickBot="1" x14ac:dyDescent="0.3">
      <c r="A722" s="8" t="s">
        <v>1441</v>
      </c>
      <c r="B722" s="5">
        <v>721</v>
      </c>
      <c r="C722" s="17">
        <v>43308</v>
      </c>
      <c r="D722" s="17">
        <v>43310</v>
      </c>
      <c r="E722" s="8" t="s">
        <v>1740</v>
      </c>
      <c r="F722" s="8">
        <v>2</v>
      </c>
    </row>
    <row r="723" spans="1:6" ht="15.75" thickBot="1" x14ac:dyDescent="0.3">
      <c r="A723" s="7" t="s">
        <v>354</v>
      </c>
      <c r="B723" s="5">
        <v>722</v>
      </c>
      <c r="C723" s="17">
        <v>43309</v>
      </c>
      <c r="D723" s="17">
        <v>43314</v>
      </c>
      <c r="E723" s="8" t="s">
        <v>1740</v>
      </c>
      <c r="F723" s="8">
        <v>5</v>
      </c>
    </row>
    <row r="724" spans="1:6" ht="15.75" thickBot="1" x14ac:dyDescent="0.3">
      <c r="A724" s="7" t="s">
        <v>1035</v>
      </c>
      <c r="B724" s="5">
        <v>723</v>
      </c>
      <c r="C724" s="17">
        <v>43309</v>
      </c>
      <c r="D724" s="17">
        <v>43315</v>
      </c>
      <c r="E724" s="8" t="s">
        <v>1740</v>
      </c>
      <c r="F724" s="8">
        <v>6</v>
      </c>
    </row>
    <row r="725" spans="1:6" ht="15.75" thickBot="1" x14ac:dyDescent="0.3">
      <c r="A725" s="8" t="s">
        <v>1442</v>
      </c>
      <c r="B725" s="5">
        <v>724</v>
      </c>
      <c r="C725" s="17">
        <v>43309</v>
      </c>
      <c r="D725" s="17">
        <v>43315</v>
      </c>
      <c r="E725" s="8" t="s">
        <v>1741</v>
      </c>
      <c r="F725" s="8">
        <v>36</v>
      </c>
    </row>
    <row r="726" spans="1:6" ht="15.75" thickBot="1" x14ac:dyDescent="0.3">
      <c r="A726" s="7" t="s">
        <v>356</v>
      </c>
      <c r="B726" s="5">
        <v>725</v>
      </c>
      <c r="C726" s="17">
        <v>43310</v>
      </c>
      <c r="D726" s="17">
        <v>43312</v>
      </c>
      <c r="E726" s="8" t="s">
        <v>1742</v>
      </c>
      <c r="F726" s="8">
        <v>2</v>
      </c>
    </row>
    <row r="727" spans="1:6" ht="15.75" thickBot="1" x14ac:dyDescent="0.3">
      <c r="A727" s="7" t="s">
        <v>1037</v>
      </c>
      <c r="B727" s="5">
        <v>726</v>
      </c>
      <c r="C727" s="17">
        <v>43310</v>
      </c>
      <c r="D727" s="17">
        <v>43314</v>
      </c>
      <c r="E727" s="8" t="s">
        <v>1741</v>
      </c>
      <c r="F727" s="8">
        <v>34</v>
      </c>
    </row>
    <row r="728" spans="1:6" ht="15.75" thickBot="1" x14ac:dyDescent="0.3">
      <c r="A728" s="8" t="s">
        <v>1443</v>
      </c>
      <c r="B728" s="5">
        <v>727</v>
      </c>
      <c r="C728" s="17">
        <v>43310</v>
      </c>
      <c r="D728" s="17">
        <v>43311</v>
      </c>
      <c r="E728" s="8" t="s">
        <v>1742</v>
      </c>
      <c r="F728" s="8">
        <v>1</v>
      </c>
    </row>
    <row r="729" spans="1:6" ht="15.75" thickBot="1" x14ac:dyDescent="0.3">
      <c r="A729" s="7" t="s">
        <v>358</v>
      </c>
      <c r="B729" s="5">
        <v>728</v>
      </c>
      <c r="C729" s="17">
        <v>43311</v>
      </c>
      <c r="D729" s="17">
        <v>43314</v>
      </c>
      <c r="E729" s="8" t="s">
        <v>1742</v>
      </c>
      <c r="F729" s="8">
        <v>3</v>
      </c>
    </row>
    <row r="730" spans="1:6" ht="15.75" thickBot="1" x14ac:dyDescent="0.3">
      <c r="A730" s="7" t="s">
        <v>1039</v>
      </c>
      <c r="B730" s="5">
        <v>729</v>
      </c>
      <c r="C730" s="17">
        <v>43311</v>
      </c>
      <c r="D730" s="17">
        <v>43318</v>
      </c>
      <c r="E730" s="8" t="s">
        <v>1741</v>
      </c>
      <c r="F730" s="8">
        <v>37</v>
      </c>
    </row>
    <row r="731" spans="1:6" ht="15.75" thickBot="1" x14ac:dyDescent="0.3">
      <c r="A731" s="8" t="s">
        <v>1444</v>
      </c>
      <c r="B731" s="5">
        <v>730</v>
      </c>
      <c r="C731" s="17">
        <v>43311</v>
      </c>
      <c r="D731" s="17">
        <v>43315</v>
      </c>
      <c r="E731" s="8" t="s">
        <v>1742</v>
      </c>
      <c r="F731" s="8">
        <v>4</v>
      </c>
    </row>
    <row r="732" spans="1:6" ht="15.75" thickBot="1" x14ac:dyDescent="0.3">
      <c r="A732" s="7" t="s">
        <v>360</v>
      </c>
      <c r="B732" s="5">
        <v>731</v>
      </c>
      <c r="C732" s="17">
        <v>43312</v>
      </c>
      <c r="D732" s="17">
        <v>43315</v>
      </c>
      <c r="E732" s="8" t="s">
        <v>1741</v>
      </c>
      <c r="F732" s="8">
        <v>33</v>
      </c>
    </row>
    <row r="733" spans="1:6" ht="15.75" thickBot="1" x14ac:dyDescent="0.3">
      <c r="A733" s="7" t="s">
        <v>1041</v>
      </c>
      <c r="B733" s="5">
        <v>732</v>
      </c>
      <c r="C733" s="17">
        <v>43312</v>
      </c>
      <c r="D733" s="17">
        <v>43313</v>
      </c>
      <c r="E733" s="8" t="s">
        <v>1742</v>
      </c>
      <c r="F733" s="8">
        <v>1</v>
      </c>
    </row>
    <row r="734" spans="1:6" ht="15.75" thickBot="1" x14ac:dyDescent="0.3">
      <c r="A734" s="8" t="s">
        <v>1445</v>
      </c>
      <c r="B734" s="5">
        <v>733</v>
      </c>
      <c r="C734" s="17">
        <v>43312</v>
      </c>
      <c r="D734" s="17">
        <v>43319</v>
      </c>
      <c r="E734" s="8" t="s">
        <v>1742</v>
      </c>
      <c r="F734" s="8">
        <v>7</v>
      </c>
    </row>
    <row r="735" spans="1:6" ht="15.75" thickBot="1" x14ac:dyDescent="0.3">
      <c r="A735" s="7" t="s">
        <v>362</v>
      </c>
      <c r="B735" s="5">
        <v>734</v>
      </c>
      <c r="C735" s="17">
        <v>43313</v>
      </c>
      <c r="D735" s="17">
        <v>43317</v>
      </c>
      <c r="E735" s="8" t="s">
        <v>1740</v>
      </c>
      <c r="F735" s="8">
        <v>4</v>
      </c>
    </row>
    <row r="736" spans="1:6" ht="15.75" thickBot="1" x14ac:dyDescent="0.3">
      <c r="A736" s="7" t="s">
        <v>1043</v>
      </c>
      <c r="B736" s="5">
        <v>735</v>
      </c>
      <c r="C736" s="17">
        <v>43313</v>
      </c>
      <c r="D736" s="17">
        <v>43317</v>
      </c>
      <c r="E736" s="8" t="s">
        <v>1740</v>
      </c>
      <c r="F736" s="8">
        <v>4</v>
      </c>
    </row>
    <row r="737" spans="1:6" ht="15.75" thickBot="1" x14ac:dyDescent="0.3">
      <c r="A737" s="8" t="s">
        <v>1446</v>
      </c>
      <c r="B737" s="5">
        <v>736</v>
      </c>
      <c r="C737" s="17">
        <v>43313</v>
      </c>
      <c r="D737" s="17">
        <v>43316</v>
      </c>
      <c r="E737" s="8" t="s">
        <v>1740</v>
      </c>
      <c r="F737" s="8">
        <v>3</v>
      </c>
    </row>
    <row r="738" spans="1:6" ht="15.75" thickBot="1" x14ac:dyDescent="0.3">
      <c r="A738" s="7" t="s">
        <v>364</v>
      </c>
      <c r="B738" s="5">
        <v>737</v>
      </c>
      <c r="C738" s="17">
        <v>43314</v>
      </c>
      <c r="D738" s="17">
        <v>43315</v>
      </c>
      <c r="E738" s="8" t="s">
        <v>1742</v>
      </c>
      <c r="F738" s="8">
        <v>1</v>
      </c>
    </row>
    <row r="739" spans="1:6" ht="15.75" thickBot="1" x14ac:dyDescent="0.3">
      <c r="A739" s="7" t="s">
        <v>1045</v>
      </c>
      <c r="B739" s="5">
        <v>738</v>
      </c>
      <c r="C739" s="17">
        <v>43314</v>
      </c>
      <c r="D739" s="17">
        <v>43320</v>
      </c>
      <c r="E739" s="8" t="s">
        <v>1740</v>
      </c>
      <c r="F739" s="8">
        <v>6</v>
      </c>
    </row>
    <row r="740" spans="1:6" ht="15.75" thickBot="1" x14ac:dyDescent="0.3">
      <c r="A740" s="8" t="s">
        <v>1447</v>
      </c>
      <c r="B740" s="5">
        <v>739</v>
      </c>
      <c r="C740" s="17">
        <v>43314</v>
      </c>
      <c r="D740" s="17">
        <v>43321</v>
      </c>
      <c r="E740" s="8" t="s">
        <v>1742</v>
      </c>
      <c r="F740" s="8">
        <v>7</v>
      </c>
    </row>
    <row r="741" spans="1:6" ht="15.75" thickBot="1" x14ac:dyDescent="0.3">
      <c r="A741" s="7" t="s">
        <v>366</v>
      </c>
      <c r="B741" s="5">
        <v>740</v>
      </c>
      <c r="C741" s="17">
        <v>43315</v>
      </c>
      <c r="D741" s="17">
        <v>43320</v>
      </c>
      <c r="E741" s="8" t="s">
        <v>1741</v>
      </c>
      <c r="F741" s="8">
        <v>35</v>
      </c>
    </row>
    <row r="742" spans="1:6" ht="15.75" thickBot="1" x14ac:dyDescent="0.3">
      <c r="A742" s="7" t="s">
        <v>1047</v>
      </c>
      <c r="B742" s="5">
        <v>741</v>
      </c>
      <c r="C742" s="17">
        <v>43315</v>
      </c>
      <c r="D742" s="17">
        <v>43321</v>
      </c>
      <c r="E742" s="8" t="s">
        <v>1740</v>
      </c>
      <c r="F742" s="8">
        <v>6</v>
      </c>
    </row>
    <row r="743" spans="1:6" ht="15.75" thickBot="1" x14ac:dyDescent="0.3">
      <c r="A743" s="8" t="s">
        <v>1448</v>
      </c>
      <c r="B743" s="5">
        <v>742</v>
      </c>
      <c r="C743" s="17">
        <v>43315</v>
      </c>
      <c r="D743" s="17">
        <v>43318</v>
      </c>
      <c r="E743" s="8" t="s">
        <v>1740</v>
      </c>
      <c r="F743" s="8">
        <v>3</v>
      </c>
    </row>
    <row r="744" spans="1:6" ht="15.75" thickBot="1" x14ac:dyDescent="0.3">
      <c r="A744" s="7" t="s">
        <v>368</v>
      </c>
      <c r="B744" s="5">
        <v>743</v>
      </c>
      <c r="C744" s="17">
        <v>43316</v>
      </c>
      <c r="D744" s="17">
        <v>43320</v>
      </c>
      <c r="E744" s="8" t="s">
        <v>1740</v>
      </c>
      <c r="F744" s="8">
        <v>4</v>
      </c>
    </row>
    <row r="745" spans="1:6" ht="15.75" thickBot="1" x14ac:dyDescent="0.3">
      <c r="A745" s="7" t="s">
        <v>1049</v>
      </c>
      <c r="B745" s="5">
        <v>744</v>
      </c>
      <c r="C745" s="17">
        <v>43316</v>
      </c>
      <c r="D745" s="17">
        <v>43321</v>
      </c>
      <c r="E745" s="8" t="s">
        <v>1741</v>
      </c>
      <c r="F745" s="8">
        <v>35</v>
      </c>
    </row>
    <row r="746" spans="1:6" ht="15.75" thickBot="1" x14ac:dyDescent="0.3">
      <c r="A746" s="8" t="s">
        <v>1449</v>
      </c>
      <c r="B746" s="5">
        <v>745</v>
      </c>
      <c r="C746" s="17">
        <v>43316</v>
      </c>
      <c r="D746" s="17">
        <v>43322</v>
      </c>
      <c r="E746" s="8" t="s">
        <v>1742</v>
      </c>
      <c r="F746" s="8">
        <v>6</v>
      </c>
    </row>
    <row r="747" spans="1:6" ht="15.75" thickBot="1" x14ac:dyDescent="0.3">
      <c r="A747" s="7" t="s">
        <v>370</v>
      </c>
      <c r="B747" s="5">
        <v>746</v>
      </c>
      <c r="C747" s="17">
        <v>43317</v>
      </c>
      <c r="D747" s="17">
        <v>43323</v>
      </c>
      <c r="E747" s="8" t="s">
        <v>1741</v>
      </c>
      <c r="F747" s="8">
        <v>36</v>
      </c>
    </row>
    <row r="748" spans="1:6" ht="15.75" thickBot="1" x14ac:dyDescent="0.3">
      <c r="A748" s="7" t="s">
        <v>1051</v>
      </c>
      <c r="B748" s="5">
        <v>747</v>
      </c>
      <c r="C748" s="17">
        <v>43317</v>
      </c>
      <c r="D748" s="17">
        <v>43322</v>
      </c>
      <c r="E748" s="8" t="s">
        <v>1742</v>
      </c>
      <c r="F748" s="8">
        <v>5</v>
      </c>
    </row>
    <row r="749" spans="1:6" ht="15.75" thickBot="1" x14ac:dyDescent="0.3">
      <c r="A749" s="8" t="s">
        <v>1450</v>
      </c>
      <c r="B749" s="5">
        <v>748</v>
      </c>
      <c r="C749" s="17">
        <v>43317</v>
      </c>
      <c r="D749" s="17">
        <v>43320</v>
      </c>
      <c r="E749" s="8" t="s">
        <v>1742</v>
      </c>
      <c r="F749" s="8">
        <v>3</v>
      </c>
    </row>
    <row r="750" spans="1:6" ht="15.75" thickBot="1" x14ac:dyDescent="0.3">
      <c r="A750" s="7" t="s">
        <v>372</v>
      </c>
      <c r="B750" s="5">
        <v>749</v>
      </c>
      <c r="C750" s="17">
        <v>43318</v>
      </c>
      <c r="D750" s="17">
        <v>43321</v>
      </c>
      <c r="E750" s="8" t="s">
        <v>1742</v>
      </c>
      <c r="F750" s="8">
        <v>3</v>
      </c>
    </row>
    <row r="751" spans="1:6" ht="15.75" thickBot="1" x14ac:dyDescent="0.3">
      <c r="A751" s="7" t="s">
        <v>1053</v>
      </c>
      <c r="B751" s="5">
        <v>750</v>
      </c>
      <c r="C751" s="17">
        <v>43318</v>
      </c>
      <c r="D751" s="17">
        <v>43323</v>
      </c>
      <c r="E751" s="8" t="s">
        <v>1740</v>
      </c>
      <c r="F751" s="8">
        <v>5</v>
      </c>
    </row>
    <row r="752" spans="1:6" ht="15.75" thickBot="1" x14ac:dyDescent="0.3">
      <c r="A752" s="8" t="s">
        <v>1451</v>
      </c>
      <c r="B752" s="5">
        <v>751</v>
      </c>
      <c r="C752" s="17">
        <v>43318</v>
      </c>
      <c r="D752" s="17">
        <v>43319</v>
      </c>
      <c r="E752" s="8" t="s">
        <v>1740</v>
      </c>
      <c r="F752" s="8">
        <v>1</v>
      </c>
    </row>
    <row r="753" spans="1:6" ht="15.75" thickBot="1" x14ac:dyDescent="0.3">
      <c r="A753" s="7" t="s">
        <v>374</v>
      </c>
      <c r="B753" s="5">
        <v>752</v>
      </c>
      <c r="C753" s="17">
        <v>43319</v>
      </c>
      <c r="D753" s="17">
        <v>43322</v>
      </c>
      <c r="E753" s="8" t="s">
        <v>1741</v>
      </c>
      <c r="F753" s="8">
        <v>33</v>
      </c>
    </row>
    <row r="754" spans="1:6" ht="15.75" thickBot="1" x14ac:dyDescent="0.3">
      <c r="A754" s="7" t="s">
        <v>1055</v>
      </c>
      <c r="B754" s="5">
        <v>753</v>
      </c>
      <c r="C754" s="17">
        <v>43319</v>
      </c>
      <c r="D754" s="17">
        <v>43325</v>
      </c>
      <c r="E754" s="8" t="s">
        <v>1741</v>
      </c>
      <c r="F754" s="8">
        <v>36</v>
      </c>
    </row>
    <row r="755" spans="1:6" ht="15.75" thickBot="1" x14ac:dyDescent="0.3">
      <c r="A755" s="8" t="s">
        <v>1452</v>
      </c>
      <c r="B755" s="5">
        <v>754</v>
      </c>
      <c r="C755" s="17">
        <v>43319</v>
      </c>
      <c r="D755" s="17">
        <v>43325</v>
      </c>
      <c r="E755" s="8" t="s">
        <v>1742</v>
      </c>
      <c r="F755" s="8">
        <v>6</v>
      </c>
    </row>
    <row r="756" spans="1:6" ht="15.75" thickBot="1" x14ac:dyDescent="0.3">
      <c r="A756" s="7" t="s">
        <v>375</v>
      </c>
      <c r="B756" s="5">
        <v>755</v>
      </c>
      <c r="C756" s="17">
        <v>43320</v>
      </c>
      <c r="D756" s="17">
        <v>43322</v>
      </c>
      <c r="E756" s="8" t="s">
        <v>1742</v>
      </c>
      <c r="F756" s="8">
        <v>2</v>
      </c>
    </row>
    <row r="757" spans="1:6" ht="15.75" thickBot="1" x14ac:dyDescent="0.3">
      <c r="A757" s="7" t="s">
        <v>1057</v>
      </c>
      <c r="B757" s="5">
        <v>756</v>
      </c>
      <c r="C757" s="17">
        <v>43320</v>
      </c>
      <c r="D757" s="17">
        <v>43327</v>
      </c>
      <c r="E757" s="8" t="s">
        <v>1742</v>
      </c>
      <c r="F757" s="8">
        <v>7</v>
      </c>
    </row>
    <row r="758" spans="1:6" ht="15.75" thickBot="1" x14ac:dyDescent="0.3">
      <c r="A758" s="8" t="s">
        <v>1453</v>
      </c>
      <c r="B758" s="5">
        <v>757</v>
      </c>
      <c r="C758" s="17">
        <v>43320</v>
      </c>
      <c r="D758" s="17">
        <v>43325</v>
      </c>
      <c r="E758" s="8" t="s">
        <v>1742</v>
      </c>
      <c r="F758" s="8">
        <v>5</v>
      </c>
    </row>
    <row r="759" spans="1:6" ht="15.75" thickBot="1" x14ac:dyDescent="0.3">
      <c r="A759" s="7" t="s">
        <v>377</v>
      </c>
      <c r="B759" s="5">
        <v>758</v>
      </c>
      <c r="C759" s="17">
        <v>43321</v>
      </c>
      <c r="D759" s="17">
        <v>43325</v>
      </c>
      <c r="E759" s="8" t="s">
        <v>1740</v>
      </c>
      <c r="F759" s="8">
        <v>4</v>
      </c>
    </row>
    <row r="760" spans="1:6" ht="15.75" thickBot="1" x14ac:dyDescent="0.3">
      <c r="A760" s="7" t="s">
        <v>1059</v>
      </c>
      <c r="B760" s="5">
        <v>759</v>
      </c>
      <c r="C760" s="17">
        <v>43321</v>
      </c>
      <c r="D760" s="17">
        <v>43325</v>
      </c>
      <c r="E760" s="8" t="s">
        <v>1740</v>
      </c>
      <c r="F760" s="8">
        <v>4</v>
      </c>
    </row>
    <row r="761" spans="1:6" ht="15.75" thickBot="1" x14ac:dyDescent="0.3">
      <c r="A761" s="8" t="s">
        <v>1454</v>
      </c>
      <c r="B761" s="5">
        <v>760</v>
      </c>
      <c r="C761" s="17">
        <v>43321</v>
      </c>
      <c r="D761" s="17">
        <v>43326</v>
      </c>
      <c r="E761" s="8" t="s">
        <v>1742</v>
      </c>
      <c r="F761" s="8">
        <v>5</v>
      </c>
    </row>
    <row r="762" spans="1:6" ht="15.75" thickBot="1" x14ac:dyDescent="0.3">
      <c r="A762" s="7" t="s">
        <v>379</v>
      </c>
      <c r="B762" s="5">
        <v>761</v>
      </c>
      <c r="C762" s="17">
        <v>43322</v>
      </c>
      <c r="D762" s="17">
        <v>43325</v>
      </c>
      <c r="E762" s="8" t="s">
        <v>1740</v>
      </c>
      <c r="F762" s="8">
        <v>3</v>
      </c>
    </row>
    <row r="763" spans="1:6" ht="15.75" thickBot="1" x14ac:dyDescent="0.3">
      <c r="A763" s="7" t="s">
        <v>1061</v>
      </c>
      <c r="B763" s="5">
        <v>762</v>
      </c>
      <c r="C763" s="17">
        <v>43322</v>
      </c>
      <c r="D763" s="17">
        <v>43326</v>
      </c>
      <c r="E763" s="8" t="s">
        <v>1742</v>
      </c>
      <c r="F763" s="8">
        <v>4</v>
      </c>
    </row>
    <row r="764" spans="1:6" ht="15.75" thickBot="1" x14ac:dyDescent="0.3">
      <c r="A764" s="8" t="s">
        <v>1455</v>
      </c>
      <c r="B764" s="5">
        <v>763</v>
      </c>
      <c r="C764" s="17">
        <v>43322</v>
      </c>
      <c r="D764" s="17">
        <v>43324</v>
      </c>
      <c r="E764" s="8" t="s">
        <v>1740</v>
      </c>
      <c r="F764" s="8">
        <v>2</v>
      </c>
    </row>
    <row r="765" spans="1:6" ht="15.75" thickBot="1" x14ac:dyDescent="0.3">
      <c r="A765" s="7" t="s">
        <v>381</v>
      </c>
      <c r="B765" s="5">
        <v>764</v>
      </c>
      <c r="C765" s="17">
        <v>43323</v>
      </c>
      <c r="D765" s="17">
        <v>43327</v>
      </c>
      <c r="E765" s="8" t="s">
        <v>1742</v>
      </c>
      <c r="F765" s="8">
        <v>4</v>
      </c>
    </row>
    <row r="766" spans="1:6" ht="15.75" thickBot="1" x14ac:dyDescent="0.3">
      <c r="A766" s="7" t="s">
        <v>1063</v>
      </c>
      <c r="B766" s="5">
        <v>765</v>
      </c>
      <c r="C766" s="17">
        <v>43323</v>
      </c>
      <c r="D766" s="17">
        <v>43328</v>
      </c>
      <c r="E766" s="8" t="s">
        <v>1742</v>
      </c>
      <c r="F766" s="8">
        <v>5</v>
      </c>
    </row>
    <row r="767" spans="1:6" ht="15.75" thickBot="1" x14ac:dyDescent="0.3">
      <c r="A767" s="8" t="s">
        <v>1456</v>
      </c>
      <c r="B767" s="5">
        <v>766</v>
      </c>
      <c r="C767" s="17">
        <v>43323</v>
      </c>
      <c r="D767" s="17">
        <v>43325</v>
      </c>
      <c r="E767" s="8" t="s">
        <v>1741</v>
      </c>
      <c r="F767" s="8">
        <v>32</v>
      </c>
    </row>
    <row r="768" spans="1:6" ht="15.75" thickBot="1" x14ac:dyDescent="0.3">
      <c r="A768" s="7" t="s">
        <v>383</v>
      </c>
      <c r="B768" s="5">
        <v>767</v>
      </c>
      <c r="C768" s="17">
        <v>43324</v>
      </c>
      <c r="D768" s="17">
        <v>43330</v>
      </c>
      <c r="E768" s="8" t="s">
        <v>1742</v>
      </c>
      <c r="F768" s="8">
        <v>6</v>
      </c>
    </row>
    <row r="769" spans="1:6" ht="15.75" thickBot="1" x14ac:dyDescent="0.3">
      <c r="A769" s="7" t="s">
        <v>1065</v>
      </c>
      <c r="B769" s="5">
        <v>768</v>
      </c>
      <c r="C769" s="17">
        <v>43324</v>
      </c>
      <c r="D769" s="17">
        <v>43329</v>
      </c>
      <c r="E769" s="8" t="s">
        <v>1742</v>
      </c>
      <c r="F769" s="8">
        <v>5</v>
      </c>
    </row>
    <row r="770" spans="1:6" ht="15.75" thickBot="1" x14ac:dyDescent="0.3">
      <c r="A770" s="8" t="s">
        <v>1457</v>
      </c>
      <c r="B770" s="5">
        <v>769</v>
      </c>
      <c r="C770" s="17">
        <v>43324</v>
      </c>
      <c r="D770" s="17">
        <v>43331</v>
      </c>
      <c r="E770" s="8" t="s">
        <v>1741</v>
      </c>
      <c r="F770" s="8">
        <v>37</v>
      </c>
    </row>
    <row r="771" spans="1:6" ht="15.75" thickBot="1" x14ac:dyDescent="0.3">
      <c r="A771" s="7" t="s">
        <v>385</v>
      </c>
      <c r="B771" s="5">
        <v>770</v>
      </c>
      <c r="C771" s="17">
        <v>43325</v>
      </c>
      <c r="D771" s="17">
        <v>43326</v>
      </c>
      <c r="E771" s="8" t="s">
        <v>1740</v>
      </c>
      <c r="F771" s="8">
        <v>1</v>
      </c>
    </row>
    <row r="772" spans="1:6" ht="15.75" thickBot="1" x14ac:dyDescent="0.3">
      <c r="A772" s="7" t="s">
        <v>1066</v>
      </c>
      <c r="B772" s="5">
        <v>771</v>
      </c>
      <c r="C772" s="17">
        <v>43325</v>
      </c>
      <c r="D772" s="17">
        <v>43327</v>
      </c>
      <c r="E772" s="8" t="s">
        <v>1741</v>
      </c>
      <c r="F772" s="8">
        <v>32</v>
      </c>
    </row>
    <row r="773" spans="1:6" ht="15.75" thickBot="1" x14ac:dyDescent="0.3">
      <c r="A773" s="8" t="s">
        <v>1458</v>
      </c>
      <c r="B773" s="5">
        <v>772</v>
      </c>
      <c r="C773" s="17">
        <v>43325</v>
      </c>
      <c r="D773" s="17">
        <v>43331</v>
      </c>
      <c r="E773" s="8" t="s">
        <v>1742</v>
      </c>
      <c r="F773" s="8">
        <v>6</v>
      </c>
    </row>
    <row r="774" spans="1:6" ht="15.75" thickBot="1" x14ac:dyDescent="0.3">
      <c r="A774" s="7" t="s">
        <v>387</v>
      </c>
      <c r="B774" s="5">
        <v>773</v>
      </c>
      <c r="C774" s="17">
        <v>43326</v>
      </c>
      <c r="D774" s="17">
        <v>43332</v>
      </c>
      <c r="E774" s="8" t="s">
        <v>1741</v>
      </c>
      <c r="F774" s="8">
        <v>36</v>
      </c>
    </row>
    <row r="775" spans="1:6" ht="15.75" thickBot="1" x14ac:dyDescent="0.3">
      <c r="A775" s="7" t="s">
        <v>1068</v>
      </c>
      <c r="B775" s="5">
        <v>774</v>
      </c>
      <c r="C775" s="17">
        <v>43326</v>
      </c>
      <c r="D775" s="17">
        <v>43328</v>
      </c>
      <c r="E775" s="8" t="s">
        <v>1742</v>
      </c>
      <c r="F775" s="8">
        <v>2</v>
      </c>
    </row>
    <row r="776" spans="1:6" ht="15.75" thickBot="1" x14ac:dyDescent="0.3">
      <c r="A776" s="8" t="s">
        <v>1459</v>
      </c>
      <c r="B776" s="5">
        <v>775</v>
      </c>
      <c r="C776" s="17">
        <v>43326</v>
      </c>
      <c r="D776" s="17">
        <v>43328</v>
      </c>
      <c r="E776" s="8" t="s">
        <v>1740</v>
      </c>
      <c r="F776" s="8">
        <v>2</v>
      </c>
    </row>
    <row r="777" spans="1:6" ht="15.75" thickBot="1" x14ac:dyDescent="0.3">
      <c r="A777" s="7" t="s">
        <v>389</v>
      </c>
      <c r="B777" s="5">
        <v>776</v>
      </c>
      <c r="C777" s="17">
        <v>43327</v>
      </c>
      <c r="D777" s="17">
        <v>43333</v>
      </c>
      <c r="E777" s="8" t="s">
        <v>1742</v>
      </c>
      <c r="F777" s="8">
        <v>6</v>
      </c>
    </row>
    <row r="778" spans="1:6" ht="15.75" thickBot="1" x14ac:dyDescent="0.3">
      <c r="A778" s="7" t="s">
        <v>1070</v>
      </c>
      <c r="B778" s="5">
        <v>777</v>
      </c>
      <c r="C778" s="17">
        <v>43327</v>
      </c>
      <c r="D778" s="17">
        <v>43331</v>
      </c>
      <c r="E778" s="8" t="s">
        <v>1742</v>
      </c>
      <c r="F778" s="8">
        <v>4</v>
      </c>
    </row>
    <row r="779" spans="1:6" ht="15.75" thickBot="1" x14ac:dyDescent="0.3">
      <c r="A779" s="8" t="s">
        <v>1460</v>
      </c>
      <c r="B779" s="5">
        <v>778</v>
      </c>
      <c r="C779" s="17">
        <v>43327</v>
      </c>
      <c r="D779" s="17">
        <v>43332</v>
      </c>
      <c r="E779" s="8" t="s">
        <v>1741</v>
      </c>
      <c r="F779" s="8">
        <v>35</v>
      </c>
    </row>
    <row r="780" spans="1:6" ht="15.75" thickBot="1" x14ac:dyDescent="0.3">
      <c r="A780" s="7" t="s">
        <v>391</v>
      </c>
      <c r="B780" s="5">
        <v>779</v>
      </c>
      <c r="C780" s="17">
        <v>43328</v>
      </c>
      <c r="D780" s="17">
        <v>43333</v>
      </c>
      <c r="E780" s="8" t="s">
        <v>1741</v>
      </c>
      <c r="F780" s="8">
        <v>35</v>
      </c>
    </row>
    <row r="781" spans="1:6" ht="15.75" thickBot="1" x14ac:dyDescent="0.3">
      <c r="A781" s="7" t="s">
        <v>1072</v>
      </c>
      <c r="B781" s="5">
        <v>780</v>
      </c>
      <c r="C781" s="17">
        <v>43328</v>
      </c>
      <c r="D781" s="17">
        <v>43334</v>
      </c>
      <c r="E781" s="8" t="s">
        <v>1740</v>
      </c>
      <c r="F781" s="8">
        <v>6</v>
      </c>
    </row>
    <row r="782" spans="1:6" ht="15.75" thickBot="1" x14ac:dyDescent="0.3">
      <c r="A782" s="8" t="s">
        <v>1461</v>
      </c>
      <c r="B782" s="5">
        <v>781</v>
      </c>
      <c r="C782" s="17">
        <v>43328</v>
      </c>
      <c r="D782" s="17">
        <v>43334</v>
      </c>
      <c r="E782" s="8" t="s">
        <v>1741</v>
      </c>
      <c r="F782" s="8">
        <v>36</v>
      </c>
    </row>
    <row r="783" spans="1:6" ht="15.75" thickBot="1" x14ac:dyDescent="0.3">
      <c r="A783" s="7" t="s">
        <v>393</v>
      </c>
      <c r="B783" s="5">
        <v>782</v>
      </c>
      <c r="C783" s="17">
        <v>43329</v>
      </c>
      <c r="D783" s="17">
        <v>43333</v>
      </c>
      <c r="E783" s="8" t="s">
        <v>1741</v>
      </c>
      <c r="F783" s="8">
        <v>34</v>
      </c>
    </row>
    <row r="784" spans="1:6" ht="15.75" thickBot="1" x14ac:dyDescent="0.3">
      <c r="A784" s="7" t="s">
        <v>1074</v>
      </c>
      <c r="B784" s="5">
        <v>783</v>
      </c>
      <c r="C784" s="17">
        <v>43329</v>
      </c>
      <c r="D784" s="17">
        <v>43334</v>
      </c>
      <c r="E784" s="8" t="s">
        <v>1741</v>
      </c>
      <c r="F784" s="8">
        <v>35</v>
      </c>
    </row>
    <row r="785" spans="1:6" ht="15.75" thickBot="1" x14ac:dyDescent="0.3">
      <c r="A785" s="8" t="s">
        <v>1462</v>
      </c>
      <c r="B785" s="5">
        <v>784</v>
      </c>
      <c r="C785" s="17">
        <v>43329</v>
      </c>
      <c r="D785" s="17">
        <v>43335</v>
      </c>
      <c r="E785" s="8" t="s">
        <v>1741</v>
      </c>
      <c r="F785" s="8">
        <v>36</v>
      </c>
    </row>
    <row r="786" spans="1:6" ht="15.75" thickBot="1" x14ac:dyDescent="0.3">
      <c r="A786" s="7" t="s">
        <v>395</v>
      </c>
      <c r="B786" s="5">
        <v>785</v>
      </c>
      <c r="C786" s="17">
        <v>43330</v>
      </c>
      <c r="D786" s="17">
        <v>43332</v>
      </c>
      <c r="E786" s="8" t="s">
        <v>1742</v>
      </c>
      <c r="F786" s="8">
        <v>2</v>
      </c>
    </row>
    <row r="787" spans="1:6" ht="15.75" thickBot="1" x14ac:dyDescent="0.3">
      <c r="A787" s="7" t="s">
        <v>1076</v>
      </c>
      <c r="B787" s="5">
        <v>786</v>
      </c>
      <c r="C787" s="17">
        <v>43330</v>
      </c>
      <c r="D787" s="17">
        <v>43331</v>
      </c>
      <c r="E787" s="8" t="s">
        <v>1742</v>
      </c>
      <c r="F787" s="8">
        <v>1</v>
      </c>
    </row>
    <row r="788" spans="1:6" ht="15.75" thickBot="1" x14ac:dyDescent="0.3">
      <c r="A788" s="8" t="s">
        <v>1463</v>
      </c>
      <c r="B788" s="5">
        <v>787</v>
      </c>
      <c r="C788" s="17">
        <v>43330</v>
      </c>
      <c r="D788" s="17">
        <v>43332</v>
      </c>
      <c r="E788" s="8" t="s">
        <v>1741</v>
      </c>
      <c r="F788" s="8">
        <v>32</v>
      </c>
    </row>
    <row r="789" spans="1:6" ht="15.75" thickBot="1" x14ac:dyDescent="0.3">
      <c r="A789" s="7" t="s">
        <v>396</v>
      </c>
      <c r="B789" s="5">
        <v>788</v>
      </c>
      <c r="C789" s="17">
        <v>43331</v>
      </c>
      <c r="D789" s="17">
        <v>43336</v>
      </c>
      <c r="E789" s="8" t="s">
        <v>1742</v>
      </c>
      <c r="F789" s="8">
        <v>5</v>
      </c>
    </row>
    <row r="790" spans="1:6" ht="15.75" thickBot="1" x14ac:dyDescent="0.3">
      <c r="A790" s="7" t="s">
        <v>1078</v>
      </c>
      <c r="B790" s="5">
        <v>789</v>
      </c>
      <c r="C790" s="17">
        <v>43331</v>
      </c>
      <c r="D790" s="17">
        <v>43332</v>
      </c>
      <c r="E790" s="8" t="s">
        <v>1741</v>
      </c>
      <c r="F790" s="8">
        <v>31</v>
      </c>
    </row>
    <row r="791" spans="1:6" ht="15.75" thickBot="1" x14ac:dyDescent="0.3">
      <c r="A791" s="8" t="s">
        <v>1464</v>
      </c>
      <c r="B791" s="5">
        <v>790</v>
      </c>
      <c r="C791" s="17">
        <v>43331</v>
      </c>
      <c r="D791" s="17">
        <v>43332</v>
      </c>
      <c r="E791" s="8" t="s">
        <v>1742</v>
      </c>
      <c r="F791" s="8">
        <v>1</v>
      </c>
    </row>
    <row r="792" spans="1:6" ht="15.75" thickBot="1" x14ac:dyDescent="0.3">
      <c r="A792" s="7" t="s">
        <v>398</v>
      </c>
      <c r="B792" s="5">
        <v>791</v>
      </c>
      <c r="C792" s="17">
        <v>43332</v>
      </c>
      <c r="D792" s="17">
        <v>43337</v>
      </c>
      <c r="E792" s="8" t="s">
        <v>1741</v>
      </c>
      <c r="F792" s="8">
        <v>35</v>
      </c>
    </row>
    <row r="793" spans="1:6" ht="15.75" thickBot="1" x14ac:dyDescent="0.3">
      <c r="A793" s="7" t="s">
        <v>1080</v>
      </c>
      <c r="B793" s="5">
        <v>792</v>
      </c>
      <c r="C793" s="17">
        <v>43332</v>
      </c>
      <c r="D793" s="17">
        <v>43335</v>
      </c>
      <c r="E793" s="8" t="s">
        <v>1741</v>
      </c>
      <c r="F793" s="8">
        <v>33</v>
      </c>
    </row>
    <row r="794" spans="1:6" ht="15.75" thickBot="1" x14ac:dyDescent="0.3">
      <c r="A794" s="8" t="s">
        <v>1465</v>
      </c>
      <c r="B794" s="5">
        <v>793</v>
      </c>
      <c r="C794" s="17">
        <v>43332</v>
      </c>
      <c r="D794" s="17">
        <v>43334</v>
      </c>
      <c r="E794" s="8" t="s">
        <v>1742</v>
      </c>
      <c r="F794" s="8">
        <v>2</v>
      </c>
    </row>
    <row r="795" spans="1:6" ht="15.75" thickBot="1" x14ac:dyDescent="0.3">
      <c r="A795" s="7" t="s">
        <v>400</v>
      </c>
      <c r="B795" s="5">
        <v>794</v>
      </c>
      <c r="C795" s="17">
        <v>43333</v>
      </c>
      <c r="D795" s="17">
        <v>43337</v>
      </c>
      <c r="E795" s="8" t="s">
        <v>1740</v>
      </c>
      <c r="F795" s="8">
        <v>4</v>
      </c>
    </row>
    <row r="796" spans="1:6" ht="15.75" thickBot="1" x14ac:dyDescent="0.3">
      <c r="A796" s="7" t="s">
        <v>1082</v>
      </c>
      <c r="B796" s="5">
        <v>795</v>
      </c>
      <c r="C796" s="17">
        <v>43333</v>
      </c>
      <c r="D796" s="17">
        <v>43340</v>
      </c>
      <c r="E796" s="8" t="s">
        <v>1740</v>
      </c>
      <c r="F796" s="8">
        <v>7</v>
      </c>
    </row>
    <row r="797" spans="1:6" ht="15.75" thickBot="1" x14ac:dyDescent="0.3">
      <c r="A797" s="8" t="s">
        <v>1466</v>
      </c>
      <c r="B797" s="5">
        <v>796</v>
      </c>
      <c r="C797" s="17">
        <v>43333</v>
      </c>
      <c r="D797" s="17">
        <v>43340</v>
      </c>
      <c r="E797" s="8" t="s">
        <v>1742</v>
      </c>
      <c r="F797" s="8">
        <v>7</v>
      </c>
    </row>
    <row r="798" spans="1:6" ht="15.75" thickBot="1" x14ac:dyDescent="0.3">
      <c r="A798" s="7" t="s">
        <v>402</v>
      </c>
      <c r="B798" s="5">
        <v>797</v>
      </c>
      <c r="C798" s="17">
        <v>43334</v>
      </c>
      <c r="D798" s="17">
        <v>43341</v>
      </c>
      <c r="E798" s="8" t="s">
        <v>1742</v>
      </c>
      <c r="F798" s="8">
        <v>7</v>
      </c>
    </row>
    <row r="799" spans="1:6" ht="15.75" thickBot="1" x14ac:dyDescent="0.3">
      <c r="A799" s="7" t="s">
        <v>1084</v>
      </c>
      <c r="B799" s="5">
        <v>798</v>
      </c>
      <c r="C799" s="17">
        <v>43334</v>
      </c>
      <c r="D799" s="17">
        <v>43337</v>
      </c>
      <c r="E799" s="8" t="s">
        <v>1741</v>
      </c>
      <c r="F799" s="8">
        <v>33</v>
      </c>
    </row>
    <row r="800" spans="1:6" ht="15.75" thickBot="1" x14ac:dyDescent="0.3">
      <c r="A800" s="8" t="s">
        <v>1467</v>
      </c>
      <c r="B800" s="5">
        <v>799</v>
      </c>
      <c r="C800" s="17">
        <v>43334</v>
      </c>
      <c r="D800" s="17">
        <v>43340</v>
      </c>
      <c r="E800" s="8" t="s">
        <v>1742</v>
      </c>
      <c r="F800" s="8">
        <v>6</v>
      </c>
    </row>
    <row r="801" spans="1:6" ht="15.75" thickBot="1" x14ac:dyDescent="0.3">
      <c r="A801" s="7" t="s">
        <v>404</v>
      </c>
      <c r="B801" s="5">
        <v>800</v>
      </c>
      <c r="C801" s="17">
        <v>43335</v>
      </c>
      <c r="D801" s="17">
        <v>43341</v>
      </c>
      <c r="E801" s="8" t="s">
        <v>1741</v>
      </c>
      <c r="F801" s="8">
        <v>36</v>
      </c>
    </row>
    <row r="802" spans="1:6" ht="15.75" thickBot="1" x14ac:dyDescent="0.3">
      <c r="A802" s="7" t="s">
        <v>1086</v>
      </c>
      <c r="B802" s="5">
        <v>801</v>
      </c>
      <c r="C802" s="17">
        <v>43335</v>
      </c>
      <c r="D802" s="17">
        <v>43342</v>
      </c>
      <c r="E802" s="8" t="s">
        <v>1742</v>
      </c>
      <c r="F802" s="8">
        <v>7</v>
      </c>
    </row>
    <row r="803" spans="1:6" ht="15.75" thickBot="1" x14ac:dyDescent="0.3">
      <c r="A803" s="8" t="s">
        <v>1468</v>
      </c>
      <c r="B803" s="5">
        <v>802</v>
      </c>
      <c r="C803" s="17">
        <v>43335</v>
      </c>
      <c r="D803" s="17">
        <v>43339</v>
      </c>
      <c r="E803" s="8" t="s">
        <v>1741</v>
      </c>
      <c r="F803" s="8">
        <v>34</v>
      </c>
    </row>
    <row r="804" spans="1:6" ht="15.75" thickBot="1" x14ac:dyDescent="0.3">
      <c r="A804" s="7" t="s">
        <v>406</v>
      </c>
      <c r="B804" s="5">
        <v>803</v>
      </c>
      <c r="C804" s="17">
        <v>43336</v>
      </c>
      <c r="D804" s="17">
        <v>43340</v>
      </c>
      <c r="E804" s="8" t="s">
        <v>1740</v>
      </c>
      <c r="F804" s="8">
        <v>4</v>
      </c>
    </row>
    <row r="805" spans="1:6" ht="15.75" thickBot="1" x14ac:dyDescent="0.3">
      <c r="A805" s="7" t="s">
        <v>1088</v>
      </c>
      <c r="B805" s="5">
        <v>804</v>
      </c>
      <c r="C805" s="17">
        <v>43336</v>
      </c>
      <c r="D805" s="17">
        <v>43339</v>
      </c>
      <c r="E805" s="8" t="s">
        <v>1742</v>
      </c>
      <c r="F805" s="8">
        <v>3</v>
      </c>
    </row>
    <row r="806" spans="1:6" ht="15.75" thickBot="1" x14ac:dyDescent="0.3">
      <c r="A806" s="8" t="s">
        <v>1469</v>
      </c>
      <c r="B806" s="5">
        <v>805</v>
      </c>
      <c r="C806" s="17">
        <v>43336</v>
      </c>
      <c r="D806" s="17">
        <v>43342</v>
      </c>
      <c r="E806" s="8" t="s">
        <v>1741</v>
      </c>
      <c r="F806" s="8">
        <v>36</v>
      </c>
    </row>
    <row r="807" spans="1:6" ht="15.75" thickBot="1" x14ac:dyDescent="0.3">
      <c r="A807" s="7" t="s">
        <v>408</v>
      </c>
      <c r="B807" s="5">
        <v>806</v>
      </c>
      <c r="C807" s="17">
        <v>43337</v>
      </c>
      <c r="D807" s="17">
        <v>43339</v>
      </c>
      <c r="E807" s="8" t="s">
        <v>1741</v>
      </c>
      <c r="F807" s="8">
        <v>32</v>
      </c>
    </row>
    <row r="808" spans="1:6" ht="15.75" thickBot="1" x14ac:dyDescent="0.3">
      <c r="A808" s="7" t="s">
        <v>1090</v>
      </c>
      <c r="B808" s="5">
        <v>807</v>
      </c>
      <c r="C808" s="17">
        <v>43337</v>
      </c>
      <c r="D808" s="17">
        <v>43341</v>
      </c>
      <c r="E808" s="8" t="s">
        <v>1742</v>
      </c>
      <c r="F808" s="8">
        <v>4</v>
      </c>
    </row>
    <row r="809" spans="1:6" ht="15.75" thickBot="1" x14ac:dyDescent="0.3">
      <c r="A809" s="8" t="s">
        <v>1470</v>
      </c>
      <c r="B809" s="5">
        <v>808</v>
      </c>
      <c r="C809" s="17">
        <v>43337</v>
      </c>
      <c r="D809" s="17">
        <v>43338</v>
      </c>
      <c r="E809" s="8" t="s">
        <v>1742</v>
      </c>
      <c r="F809" s="8">
        <v>1</v>
      </c>
    </row>
    <row r="810" spans="1:6" ht="15.75" thickBot="1" x14ac:dyDescent="0.3">
      <c r="A810" s="7" t="s">
        <v>410</v>
      </c>
      <c r="B810" s="5">
        <v>809</v>
      </c>
      <c r="C810" s="17">
        <v>43338</v>
      </c>
      <c r="D810" s="17">
        <v>43340</v>
      </c>
      <c r="E810" s="8" t="s">
        <v>1741</v>
      </c>
      <c r="F810" s="8">
        <v>32</v>
      </c>
    </row>
    <row r="811" spans="1:6" ht="15.75" thickBot="1" x14ac:dyDescent="0.3">
      <c r="A811" s="7" t="s">
        <v>1092</v>
      </c>
      <c r="B811" s="5">
        <v>810</v>
      </c>
      <c r="C811" s="17">
        <v>43338</v>
      </c>
      <c r="D811" s="17">
        <v>43339</v>
      </c>
      <c r="E811" s="8" t="s">
        <v>1740</v>
      </c>
      <c r="F811" s="8">
        <v>1</v>
      </c>
    </row>
    <row r="812" spans="1:6" ht="15.75" thickBot="1" x14ac:dyDescent="0.3">
      <c r="A812" s="8" t="s">
        <v>1471</v>
      </c>
      <c r="B812" s="5">
        <v>811</v>
      </c>
      <c r="C812" s="17">
        <v>43338</v>
      </c>
      <c r="D812" s="17">
        <v>43340</v>
      </c>
      <c r="E812" s="8" t="s">
        <v>1741</v>
      </c>
      <c r="F812" s="8">
        <v>32</v>
      </c>
    </row>
    <row r="813" spans="1:6" ht="15.75" thickBot="1" x14ac:dyDescent="0.3">
      <c r="A813" s="7" t="s">
        <v>412</v>
      </c>
      <c r="B813" s="5">
        <v>812</v>
      </c>
      <c r="C813" s="17">
        <v>43339</v>
      </c>
      <c r="D813" s="17">
        <v>43342</v>
      </c>
      <c r="E813" s="8" t="s">
        <v>1740</v>
      </c>
      <c r="F813" s="8">
        <v>3</v>
      </c>
    </row>
    <row r="814" spans="1:6" ht="15.75" thickBot="1" x14ac:dyDescent="0.3">
      <c r="A814" s="7" t="s">
        <v>1094</v>
      </c>
      <c r="B814" s="5">
        <v>813</v>
      </c>
      <c r="C814" s="17">
        <v>43339</v>
      </c>
      <c r="D814" s="17">
        <v>43341</v>
      </c>
      <c r="E814" s="8" t="s">
        <v>1740</v>
      </c>
      <c r="F814" s="8">
        <v>2</v>
      </c>
    </row>
    <row r="815" spans="1:6" ht="15.75" thickBot="1" x14ac:dyDescent="0.3">
      <c r="A815" s="8" t="s">
        <v>1472</v>
      </c>
      <c r="B815" s="5">
        <v>814</v>
      </c>
      <c r="C815" s="17">
        <v>43339</v>
      </c>
      <c r="D815" s="17">
        <v>43340</v>
      </c>
      <c r="E815" s="8" t="s">
        <v>1740</v>
      </c>
      <c r="F815" s="8">
        <v>1</v>
      </c>
    </row>
    <row r="816" spans="1:6" ht="15.75" thickBot="1" x14ac:dyDescent="0.3">
      <c r="A816" s="7" t="s">
        <v>414</v>
      </c>
      <c r="B816" s="5">
        <v>815</v>
      </c>
      <c r="C816" s="17">
        <v>43340</v>
      </c>
      <c r="D816" s="17">
        <v>43342</v>
      </c>
      <c r="E816" s="8" t="s">
        <v>1740</v>
      </c>
      <c r="F816" s="8">
        <v>2</v>
      </c>
    </row>
    <row r="817" spans="1:6" ht="15.75" thickBot="1" x14ac:dyDescent="0.3">
      <c r="A817" s="7" t="s">
        <v>1096</v>
      </c>
      <c r="B817" s="5">
        <v>816</v>
      </c>
      <c r="C817" s="17">
        <v>43340</v>
      </c>
      <c r="D817" s="17">
        <v>43341</v>
      </c>
      <c r="E817" s="8" t="s">
        <v>1740</v>
      </c>
      <c r="F817" s="8">
        <v>1</v>
      </c>
    </row>
    <row r="818" spans="1:6" ht="15.75" thickBot="1" x14ac:dyDescent="0.3">
      <c r="A818" s="8" t="s">
        <v>1473</v>
      </c>
      <c r="B818" s="5">
        <v>817</v>
      </c>
      <c r="C818" s="17">
        <v>43340</v>
      </c>
      <c r="D818" s="17">
        <v>43341</v>
      </c>
      <c r="E818" s="8" t="s">
        <v>1742</v>
      </c>
      <c r="F818" s="8">
        <v>1</v>
      </c>
    </row>
    <row r="819" spans="1:6" ht="15.75" thickBot="1" x14ac:dyDescent="0.3">
      <c r="A819" s="7" t="s">
        <v>416</v>
      </c>
      <c r="B819" s="5">
        <v>818</v>
      </c>
      <c r="C819" s="17">
        <v>43341</v>
      </c>
      <c r="D819" s="17">
        <v>43346</v>
      </c>
      <c r="E819" s="8" t="s">
        <v>1742</v>
      </c>
      <c r="F819" s="8">
        <v>5</v>
      </c>
    </row>
    <row r="820" spans="1:6" ht="15.75" thickBot="1" x14ac:dyDescent="0.3">
      <c r="A820" s="7" t="s">
        <v>1098</v>
      </c>
      <c r="B820" s="5">
        <v>819</v>
      </c>
      <c r="C820" s="17">
        <v>43341</v>
      </c>
      <c r="D820" s="17">
        <v>43342</v>
      </c>
      <c r="E820" s="8" t="s">
        <v>1740</v>
      </c>
      <c r="F820" s="8">
        <v>1</v>
      </c>
    </row>
    <row r="821" spans="1:6" ht="15.75" thickBot="1" x14ac:dyDescent="0.3">
      <c r="A821" s="8" t="s">
        <v>1474</v>
      </c>
      <c r="B821" s="5">
        <v>820</v>
      </c>
      <c r="C821" s="17">
        <v>43341</v>
      </c>
      <c r="D821" s="17">
        <v>43342</v>
      </c>
      <c r="E821" s="8" t="s">
        <v>1742</v>
      </c>
      <c r="F821" s="8">
        <v>1</v>
      </c>
    </row>
    <row r="822" spans="1:6" ht="15.75" thickBot="1" x14ac:dyDescent="0.3">
      <c r="A822" s="7" t="s">
        <v>418</v>
      </c>
      <c r="B822" s="5">
        <v>821</v>
      </c>
      <c r="C822" s="17">
        <v>43342</v>
      </c>
      <c r="D822" s="17">
        <v>43348</v>
      </c>
      <c r="E822" s="8" t="s">
        <v>1741</v>
      </c>
      <c r="F822" s="8">
        <v>36</v>
      </c>
    </row>
    <row r="823" spans="1:6" ht="15.75" thickBot="1" x14ac:dyDescent="0.3">
      <c r="A823" s="7" t="s">
        <v>1100</v>
      </c>
      <c r="B823" s="5">
        <v>822</v>
      </c>
      <c r="C823" s="17">
        <v>43342</v>
      </c>
      <c r="D823" s="17">
        <v>43343</v>
      </c>
      <c r="E823" s="8" t="s">
        <v>1742</v>
      </c>
      <c r="F823" s="8">
        <v>1</v>
      </c>
    </row>
    <row r="824" spans="1:6" ht="15.75" thickBot="1" x14ac:dyDescent="0.3">
      <c r="A824" s="8" t="s">
        <v>1475</v>
      </c>
      <c r="B824" s="5">
        <v>823</v>
      </c>
      <c r="C824" s="17">
        <v>43342</v>
      </c>
      <c r="D824" s="17">
        <v>43347</v>
      </c>
      <c r="E824" s="8" t="s">
        <v>1741</v>
      </c>
      <c r="F824" s="8">
        <v>35</v>
      </c>
    </row>
    <row r="825" spans="1:6" ht="15.75" thickBot="1" x14ac:dyDescent="0.3">
      <c r="A825" s="7" t="s">
        <v>420</v>
      </c>
      <c r="B825" s="5">
        <v>824</v>
      </c>
      <c r="C825" s="17">
        <v>43343</v>
      </c>
      <c r="D825" s="17">
        <v>43346</v>
      </c>
      <c r="E825" s="8" t="s">
        <v>1742</v>
      </c>
      <c r="F825" s="8">
        <v>3</v>
      </c>
    </row>
    <row r="826" spans="1:6" ht="15.75" thickBot="1" x14ac:dyDescent="0.3">
      <c r="A826" s="7" t="s">
        <v>1102</v>
      </c>
      <c r="B826" s="5">
        <v>825</v>
      </c>
      <c r="C826" s="17">
        <v>43343</v>
      </c>
      <c r="D826" s="17">
        <v>43350</v>
      </c>
      <c r="E826" s="8" t="s">
        <v>1741</v>
      </c>
      <c r="F826" s="8">
        <v>37</v>
      </c>
    </row>
    <row r="827" spans="1:6" ht="15.75" thickBot="1" x14ac:dyDescent="0.3">
      <c r="A827" s="8" t="s">
        <v>1476</v>
      </c>
      <c r="B827" s="5">
        <v>826</v>
      </c>
      <c r="C827" s="17">
        <v>43343</v>
      </c>
      <c r="D827" s="17">
        <v>43349</v>
      </c>
      <c r="E827" s="8" t="s">
        <v>1741</v>
      </c>
      <c r="F827" s="8">
        <v>36</v>
      </c>
    </row>
    <row r="828" spans="1:6" ht="15.75" thickBot="1" x14ac:dyDescent="0.3">
      <c r="A828" s="7" t="s">
        <v>422</v>
      </c>
      <c r="B828" s="5">
        <v>827</v>
      </c>
      <c r="C828" s="17">
        <v>43344</v>
      </c>
      <c r="D828" s="17">
        <v>43348</v>
      </c>
      <c r="E828" s="8" t="s">
        <v>1740</v>
      </c>
      <c r="F828" s="8">
        <v>4</v>
      </c>
    </row>
    <row r="829" spans="1:6" ht="15.75" thickBot="1" x14ac:dyDescent="0.3">
      <c r="A829" s="7" t="s">
        <v>1104</v>
      </c>
      <c r="B829" s="5">
        <v>828</v>
      </c>
      <c r="C829" s="17">
        <v>43344</v>
      </c>
      <c r="D829" s="17">
        <v>43348</v>
      </c>
      <c r="E829" s="8" t="s">
        <v>1740</v>
      </c>
      <c r="F829" s="8">
        <v>4</v>
      </c>
    </row>
    <row r="830" spans="1:6" ht="15.75" thickBot="1" x14ac:dyDescent="0.3">
      <c r="A830" s="8" t="s">
        <v>1477</v>
      </c>
      <c r="B830" s="5">
        <v>829</v>
      </c>
      <c r="C830" s="17">
        <v>43344</v>
      </c>
      <c r="D830" s="17">
        <v>43350</v>
      </c>
      <c r="E830" s="8" t="s">
        <v>1741</v>
      </c>
      <c r="F830" s="8">
        <v>36</v>
      </c>
    </row>
    <row r="831" spans="1:6" ht="15.75" thickBot="1" x14ac:dyDescent="0.3">
      <c r="A831" s="7" t="s">
        <v>424</v>
      </c>
      <c r="B831" s="5">
        <v>830</v>
      </c>
      <c r="C831" s="17">
        <v>43345</v>
      </c>
      <c r="D831" s="17">
        <v>43349</v>
      </c>
      <c r="E831" s="8" t="s">
        <v>1742</v>
      </c>
      <c r="F831" s="8">
        <v>4</v>
      </c>
    </row>
    <row r="832" spans="1:6" ht="15.75" thickBot="1" x14ac:dyDescent="0.3">
      <c r="A832" s="7" t="s">
        <v>1106</v>
      </c>
      <c r="B832" s="5">
        <v>831</v>
      </c>
      <c r="C832" s="17">
        <v>43345</v>
      </c>
      <c r="D832" s="17">
        <v>43351</v>
      </c>
      <c r="E832" s="8" t="s">
        <v>1740</v>
      </c>
      <c r="F832" s="8">
        <v>6</v>
      </c>
    </row>
    <row r="833" spans="1:6" ht="15.75" thickBot="1" x14ac:dyDescent="0.3">
      <c r="A833" s="8" t="s">
        <v>1478</v>
      </c>
      <c r="B833" s="5">
        <v>832</v>
      </c>
      <c r="C833" s="17">
        <v>43345</v>
      </c>
      <c r="D833" s="17">
        <v>43350</v>
      </c>
      <c r="E833" s="8" t="s">
        <v>1741</v>
      </c>
      <c r="F833" s="8">
        <v>35</v>
      </c>
    </row>
    <row r="834" spans="1:6" ht="15.75" thickBot="1" x14ac:dyDescent="0.3">
      <c r="A834" s="7" t="s">
        <v>426</v>
      </c>
      <c r="B834" s="5">
        <v>833</v>
      </c>
      <c r="C834" s="17">
        <v>43346</v>
      </c>
      <c r="D834" s="17">
        <v>43348</v>
      </c>
      <c r="E834" s="8" t="s">
        <v>1741</v>
      </c>
      <c r="F834" s="8">
        <v>32</v>
      </c>
    </row>
    <row r="835" spans="1:6" ht="15.75" thickBot="1" x14ac:dyDescent="0.3">
      <c r="A835" s="7" t="s">
        <v>1108</v>
      </c>
      <c r="B835" s="5">
        <v>834</v>
      </c>
      <c r="C835" s="17">
        <v>43346</v>
      </c>
      <c r="D835" s="17">
        <v>43347</v>
      </c>
      <c r="E835" s="8" t="s">
        <v>1742</v>
      </c>
      <c r="F835" s="8">
        <v>1</v>
      </c>
    </row>
    <row r="836" spans="1:6" ht="15.75" thickBot="1" x14ac:dyDescent="0.3">
      <c r="A836" s="8" t="s">
        <v>1479</v>
      </c>
      <c r="B836" s="5">
        <v>835</v>
      </c>
      <c r="C836" s="17">
        <v>43346</v>
      </c>
      <c r="D836" s="17">
        <v>43348</v>
      </c>
      <c r="E836" s="8" t="s">
        <v>1741</v>
      </c>
      <c r="F836" s="8">
        <v>32</v>
      </c>
    </row>
    <row r="837" spans="1:6" ht="15.75" thickBot="1" x14ac:dyDescent="0.3">
      <c r="A837" s="7" t="s">
        <v>428</v>
      </c>
      <c r="B837" s="5">
        <v>836</v>
      </c>
      <c r="C837" s="17">
        <v>43347</v>
      </c>
      <c r="D837" s="17">
        <v>43348</v>
      </c>
      <c r="E837" s="8" t="s">
        <v>1741</v>
      </c>
      <c r="F837" s="8">
        <v>31</v>
      </c>
    </row>
    <row r="838" spans="1:6" ht="15.75" thickBot="1" x14ac:dyDescent="0.3">
      <c r="A838" s="7" t="s">
        <v>1110</v>
      </c>
      <c r="B838" s="5">
        <v>837</v>
      </c>
      <c r="C838" s="17">
        <v>43347</v>
      </c>
      <c r="D838" s="17">
        <v>43354</v>
      </c>
      <c r="E838" s="8" t="s">
        <v>1740</v>
      </c>
      <c r="F838" s="8">
        <v>7</v>
      </c>
    </row>
    <row r="839" spans="1:6" ht="15.75" thickBot="1" x14ac:dyDescent="0.3">
      <c r="A839" s="8" t="s">
        <v>1480</v>
      </c>
      <c r="B839" s="5">
        <v>838</v>
      </c>
      <c r="C839" s="17">
        <v>43347</v>
      </c>
      <c r="D839" s="17">
        <v>43349</v>
      </c>
      <c r="E839" s="8" t="s">
        <v>1741</v>
      </c>
      <c r="F839" s="8">
        <v>32</v>
      </c>
    </row>
    <row r="840" spans="1:6" ht="15.75" thickBot="1" x14ac:dyDescent="0.3">
      <c r="A840" s="7" t="s">
        <v>430</v>
      </c>
      <c r="B840" s="5">
        <v>839</v>
      </c>
      <c r="C840" s="17">
        <v>43348</v>
      </c>
      <c r="D840" s="17">
        <v>43353</v>
      </c>
      <c r="E840" s="8" t="s">
        <v>1742</v>
      </c>
      <c r="F840" s="8">
        <v>5</v>
      </c>
    </row>
    <row r="841" spans="1:6" ht="15.75" thickBot="1" x14ac:dyDescent="0.3">
      <c r="A841" s="7" t="s">
        <v>1112</v>
      </c>
      <c r="B841" s="5">
        <v>840</v>
      </c>
      <c r="C841" s="17">
        <v>43348</v>
      </c>
      <c r="D841" s="17">
        <v>43351</v>
      </c>
      <c r="E841" s="8" t="s">
        <v>1741</v>
      </c>
      <c r="F841" s="8">
        <v>33</v>
      </c>
    </row>
    <row r="842" spans="1:6" ht="15.75" thickBot="1" x14ac:dyDescent="0.3">
      <c r="A842" s="8" t="s">
        <v>1481</v>
      </c>
      <c r="B842" s="5">
        <v>841</v>
      </c>
      <c r="C842" s="17">
        <v>43348</v>
      </c>
      <c r="D842" s="17">
        <v>43354</v>
      </c>
      <c r="E842" s="8" t="s">
        <v>1742</v>
      </c>
      <c r="F842" s="8">
        <v>6</v>
      </c>
    </row>
    <row r="843" spans="1:6" ht="15.75" thickBot="1" x14ac:dyDescent="0.3">
      <c r="A843" s="7" t="s">
        <v>432</v>
      </c>
      <c r="B843" s="5">
        <v>842</v>
      </c>
      <c r="C843" s="17">
        <v>43349</v>
      </c>
      <c r="D843" s="17">
        <v>43352</v>
      </c>
      <c r="E843" s="8" t="s">
        <v>1742</v>
      </c>
      <c r="F843" s="8">
        <v>3</v>
      </c>
    </row>
    <row r="844" spans="1:6" ht="15.75" thickBot="1" x14ac:dyDescent="0.3">
      <c r="A844" s="7" t="s">
        <v>1114</v>
      </c>
      <c r="B844" s="5">
        <v>843</v>
      </c>
      <c r="C844" s="17">
        <v>43349</v>
      </c>
      <c r="D844" s="17">
        <v>43350</v>
      </c>
      <c r="E844" s="8" t="s">
        <v>1741</v>
      </c>
      <c r="F844" s="8">
        <v>31</v>
      </c>
    </row>
    <row r="845" spans="1:6" ht="15.75" thickBot="1" x14ac:dyDescent="0.3">
      <c r="A845" s="8" t="s">
        <v>1482</v>
      </c>
      <c r="B845" s="5">
        <v>844</v>
      </c>
      <c r="C845" s="17">
        <v>43349</v>
      </c>
      <c r="D845" s="17">
        <v>43356</v>
      </c>
      <c r="E845" s="8" t="s">
        <v>1740</v>
      </c>
      <c r="F845" s="8">
        <v>7</v>
      </c>
    </row>
    <row r="846" spans="1:6" ht="15.75" thickBot="1" x14ac:dyDescent="0.3">
      <c r="A846" s="7" t="s">
        <v>434</v>
      </c>
      <c r="B846" s="5">
        <v>845</v>
      </c>
      <c r="C846" s="17">
        <v>43350</v>
      </c>
      <c r="D846" s="17">
        <v>43355</v>
      </c>
      <c r="E846" s="8" t="s">
        <v>1740</v>
      </c>
      <c r="F846" s="8">
        <v>5</v>
      </c>
    </row>
    <row r="847" spans="1:6" ht="15.75" thickBot="1" x14ac:dyDescent="0.3">
      <c r="A847" s="7" t="s">
        <v>1116</v>
      </c>
      <c r="B847" s="5">
        <v>846</v>
      </c>
      <c r="C847" s="17">
        <v>43350</v>
      </c>
      <c r="D847" s="17">
        <v>43357</v>
      </c>
      <c r="E847" s="8" t="s">
        <v>1741</v>
      </c>
      <c r="F847" s="8">
        <v>37</v>
      </c>
    </row>
    <row r="848" spans="1:6" ht="15.75" thickBot="1" x14ac:dyDescent="0.3">
      <c r="A848" s="8" t="s">
        <v>1483</v>
      </c>
      <c r="B848" s="5">
        <v>847</v>
      </c>
      <c r="C848" s="17">
        <v>43350</v>
      </c>
      <c r="D848" s="17">
        <v>43353</v>
      </c>
      <c r="E848" s="8" t="s">
        <v>1741</v>
      </c>
      <c r="F848" s="8">
        <v>33</v>
      </c>
    </row>
    <row r="849" spans="1:6" ht="15.75" thickBot="1" x14ac:dyDescent="0.3">
      <c r="A849" s="7" t="s">
        <v>436</v>
      </c>
      <c r="B849" s="5">
        <v>848</v>
      </c>
      <c r="C849" s="17">
        <v>43351</v>
      </c>
      <c r="D849" s="17">
        <v>43356</v>
      </c>
      <c r="E849" s="8" t="s">
        <v>1740</v>
      </c>
      <c r="F849" s="8">
        <v>5</v>
      </c>
    </row>
    <row r="850" spans="1:6" ht="15.75" thickBot="1" x14ac:dyDescent="0.3">
      <c r="A850" s="7" t="s">
        <v>1118</v>
      </c>
      <c r="B850" s="5">
        <v>849</v>
      </c>
      <c r="C850" s="17">
        <v>43351</v>
      </c>
      <c r="D850" s="17">
        <v>43358</v>
      </c>
      <c r="E850" s="8" t="s">
        <v>1741</v>
      </c>
      <c r="F850" s="8">
        <v>37</v>
      </c>
    </row>
    <row r="851" spans="1:6" ht="15.75" thickBot="1" x14ac:dyDescent="0.3">
      <c r="A851" s="8" t="s">
        <v>1484</v>
      </c>
      <c r="B851" s="5">
        <v>850</v>
      </c>
      <c r="C851" s="17">
        <v>43351</v>
      </c>
      <c r="D851" s="17">
        <v>43352</v>
      </c>
      <c r="E851" s="8" t="s">
        <v>1742</v>
      </c>
      <c r="F851" s="8">
        <v>1</v>
      </c>
    </row>
    <row r="852" spans="1:6" ht="15.75" thickBot="1" x14ac:dyDescent="0.3">
      <c r="A852" s="7" t="s">
        <v>438</v>
      </c>
      <c r="B852" s="5">
        <v>851</v>
      </c>
      <c r="C852" s="17">
        <v>43352</v>
      </c>
      <c r="D852" s="17">
        <v>43359</v>
      </c>
      <c r="E852" s="8" t="s">
        <v>1740</v>
      </c>
      <c r="F852" s="8">
        <v>7</v>
      </c>
    </row>
    <row r="853" spans="1:6" ht="15.75" thickBot="1" x14ac:dyDescent="0.3">
      <c r="A853" s="7" t="s">
        <v>1120</v>
      </c>
      <c r="B853" s="5">
        <v>852</v>
      </c>
      <c r="C853" s="17">
        <v>43352</v>
      </c>
      <c r="D853" s="17">
        <v>43353</v>
      </c>
      <c r="E853" s="8" t="s">
        <v>1740</v>
      </c>
      <c r="F853" s="8">
        <v>1</v>
      </c>
    </row>
    <row r="854" spans="1:6" ht="15.75" thickBot="1" x14ac:dyDescent="0.3">
      <c r="A854" s="8" t="s">
        <v>1485</v>
      </c>
      <c r="B854" s="5">
        <v>853</v>
      </c>
      <c r="C854" s="17">
        <v>43352</v>
      </c>
      <c r="D854" s="17">
        <v>43357</v>
      </c>
      <c r="E854" s="8" t="s">
        <v>1741</v>
      </c>
      <c r="F854" s="8">
        <v>35</v>
      </c>
    </row>
    <row r="855" spans="1:6" ht="15.75" thickBot="1" x14ac:dyDescent="0.3">
      <c r="A855" s="7" t="s">
        <v>440</v>
      </c>
      <c r="B855" s="5">
        <v>854</v>
      </c>
      <c r="C855" s="17">
        <v>43353</v>
      </c>
      <c r="D855" s="17">
        <v>43354</v>
      </c>
      <c r="E855" s="8" t="s">
        <v>1742</v>
      </c>
      <c r="F855" s="8">
        <v>1</v>
      </c>
    </row>
    <row r="856" spans="1:6" ht="15.75" thickBot="1" x14ac:dyDescent="0.3">
      <c r="A856" s="8" t="s">
        <v>1121</v>
      </c>
      <c r="B856" s="5">
        <v>855</v>
      </c>
      <c r="C856" s="17">
        <v>43353</v>
      </c>
      <c r="D856" s="17">
        <v>43358</v>
      </c>
      <c r="E856" s="8" t="s">
        <v>1742</v>
      </c>
      <c r="F856" s="8">
        <v>5</v>
      </c>
    </row>
    <row r="857" spans="1:6" ht="15.75" thickBot="1" x14ac:dyDescent="0.3">
      <c r="A857" s="8" t="s">
        <v>1486</v>
      </c>
      <c r="B857" s="5">
        <v>856</v>
      </c>
      <c r="C857" s="17">
        <v>43353</v>
      </c>
      <c r="D857" s="17">
        <v>43357</v>
      </c>
      <c r="E857" s="8" t="s">
        <v>1742</v>
      </c>
      <c r="F857" s="8">
        <v>4</v>
      </c>
    </row>
    <row r="858" spans="1:6" ht="15.75" thickBot="1" x14ac:dyDescent="0.3">
      <c r="A858" s="7" t="s">
        <v>442</v>
      </c>
      <c r="B858" s="5">
        <v>857</v>
      </c>
      <c r="C858" s="17">
        <v>43354</v>
      </c>
      <c r="D858" s="17">
        <v>43361</v>
      </c>
      <c r="E858" s="8" t="s">
        <v>1740</v>
      </c>
      <c r="F858" s="8">
        <v>7</v>
      </c>
    </row>
    <row r="859" spans="1:6" ht="15.75" thickBot="1" x14ac:dyDescent="0.3">
      <c r="A859" s="8" t="s">
        <v>1122</v>
      </c>
      <c r="B859" s="5">
        <v>858</v>
      </c>
      <c r="C859" s="17">
        <v>43354</v>
      </c>
      <c r="D859" s="17">
        <v>43360</v>
      </c>
      <c r="E859" s="8" t="s">
        <v>1740</v>
      </c>
      <c r="F859" s="8">
        <v>6</v>
      </c>
    </row>
    <row r="860" spans="1:6" ht="15.75" thickBot="1" x14ac:dyDescent="0.3">
      <c r="A860" s="8" t="s">
        <v>1487</v>
      </c>
      <c r="B860" s="5">
        <v>859</v>
      </c>
      <c r="C860" s="17">
        <v>43354</v>
      </c>
      <c r="D860" s="17">
        <v>43356</v>
      </c>
      <c r="E860" s="8" t="s">
        <v>1742</v>
      </c>
      <c r="F860" s="8">
        <v>2</v>
      </c>
    </row>
    <row r="861" spans="1:6" ht="15.75" thickBot="1" x14ac:dyDescent="0.3">
      <c r="A861" s="7" t="s">
        <v>444</v>
      </c>
      <c r="B861" s="5">
        <v>860</v>
      </c>
      <c r="C861" s="17">
        <v>43355</v>
      </c>
      <c r="D861" s="17">
        <v>43361</v>
      </c>
      <c r="E861" s="8" t="s">
        <v>1740</v>
      </c>
      <c r="F861" s="8">
        <v>6</v>
      </c>
    </row>
    <row r="862" spans="1:6" ht="15.75" thickBot="1" x14ac:dyDescent="0.3">
      <c r="A862" s="8" t="s">
        <v>1123</v>
      </c>
      <c r="B862" s="5">
        <v>861</v>
      </c>
      <c r="C862" s="17">
        <v>43355</v>
      </c>
      <c r="D862" s="17">
        <v>43357</v>
      </c>
      <c r="E862" s="8" t="s">
        <v>1740</v>
      </c>
      <c r="F862" s="8">
        <v>2</v>
      </c>
    </row>
    <row r="863" spans="1:6" ht="15.75" thickBot="1" x14ac:dyDescent="0.3">
      <c r="A863" s="8" t="s">
        <v>1488</v>
      </c>
      <c r="B863" s="5">
        <v>862</v>
      </c>
      <c r="C863" s="17">
        <v>43355</v>
      </c>
      <c r="D863" s="17">
        <v>43359</v>
      </c>
      <c r="E863" s="8" t="s">
        <v>1741</v>
      </c>
      <c r="F863" s="8">
        <v>34</v>
      </c>
    </row>
    <row r="864" spans="1:6" ht="15.75" thickBot="1" x14ac:dyDescent="0.3">
      <c r="A864" s="7" t="s">
        <v>446</v>
      </c>
      <c r="B864" s="5">
        <v>863</v>
      </c>
      <c r="C864" s="17">
        <v>43356</v>
      </c>
      <c r="D864" s="17">
        <v>43362</v>
      </c>
      <c r="E864" s="8" t="s">
        <v>1742</v>
      </c>
      <c r="F864" s="8">
        <v>6</v>
      </c>
    </row>
    <row r="865" spans="1:6" ht="15.75" thickBot="1" x14ac:dyDescent="0.3">
      <c r="A865" s="8" t="s">
        <v>1124</v>
      </c>
      <c r="B865" s="5">
        <v>864</v>
      </c>
      <c r="C865" s="17">
        <v>43356</v>
      </c>
      <c r="D865" s="17">
        <v>43359</v>
      </c>
      <c r="E865" s="8" t="s">
        <v>1740</v>
      </c>
      <c r="F865" s="8">
        <v>3</v>
      </c>
    </row>
    <row r="866" spans="1:6" ht="15.75" thickBot="1" x14ac:dyDescent="0.3">
      <c r="A866" s="8" t="s">
        <v>1489</v>
      </c>
      <c r="B866" s="5">
        <v>865</v>
      </c>
      <c r="C866" s="17">
        <v>43356</v>
      </c>
      <c r="D866" s="17">
        <v>43358</v>
      </c>
      <c r="E866" s="8" t="s">
        <v>1740</v>
      </c>
      <c r="F866" s="8">
        <v>2</v>
      </c>
    </row>
    <row r="867" spans="1:6" ht="15.75" thickBot="1" x14ac:dyDescent="0.3">
      <c r="A867" s="7" t="s">
        <v>448</v>
      </c>
      <c r="B867" s="5">
        <v>866</v>
      </c>
      <c r="C867" s="17">
        <v>43357</v>
      </c>
      <c r="D867" s="17">
        <v>43358</v>
      </c>
      <c r="E867" s="8" t="s">
        <v>1742</v>
      </c>
      <c r="F867" s="8">
        <v>1</v>
      </c>
    </row>
    <row r="868" spans="1:6" ht="15.75" thickBot="1" x14ac:dyDescent="0.3">
      <c r="A868" s="8" t="s">
        <v>1125</v>
      </c>
      <c r="B868" s="5">
        <v>867</v>
      </c>
      <c r="C868" s="17">
        <v>43357</v>
      </c>
      <c r="D868" s="17">
        <v>43362</v>
      </c>
      <c r="E868" s="8" t="s">
        <v>1740</v>
      </c>
      <c r="F868" s="8">
        <v>5</v>
      </c>
    </row>
    <row r="869" spans="1:6" ht="15.75" thickBot="1" x14ac:dyDescent="0.3">
      <c r="A869" s="8" t="s">
        <v>1490</v>
      </c>
      <c r="B869" s="5">
        <v>868</v>
      </c>
      <c r="C869" s="17">
        <v>43357</v>
      </c>
      <c r="D869" s="17">
        <v>43359</v>
      </c>
      <c r="E869" s="8" t="s">
        <v>1742</v>
      </c>
      <c r="F869" s="8">
        <v>2</v>
      </c>
    </row>
    <row r="870" spans="1:6" ht="15.75" thickBot="1" x14ac:dyDescent="0.3">
      <c r="A870" s="7" t="s">
        <v>450</v>
      </c>
      <c r="B870" s="5">
        <v>869</v>
      </c>
      <c r="C870" s="17">
        <v>43358</v>
      </c>
      <c r="D870" s="17">
        <v>43361</v>
      </c>
      <c r="E870" s="8" t="s">
        <v>1740</v>
      </c>
      <c r="F870" s="8">
        <v>3</v>
      </c>
    </row>
    <row r="871" spans="1:6" ht="15.75" thickBot="1" x14ac:dyDescent="0.3">
      <c r="A871" s="8" t="s">
        <v>1126</v>
      </c>
      <c r="B871" s="5">
        <v>870</v>
      </c>
      <c r="C871" s="17">
        <v>43358</v>
      </c>
      <c r="D871" s="17">
        <v>43361</v>
      </c>
      <c r="E871" s="8" t="s">
        <v>1741</v>
      </c>
      <c r="F871" s="8">
        <v>33</v>
      </c>
    </row>
    <row r="872" spans="1:6" ht="15.75" thickBot="1" x14ac:dyDescent="0.3">
      <c r="A872" s="8" t="s">
        <v>1491</v>
      </c>
      <c r="B872" s="5">
        <v>871</v>
      </c>
      <c r="C872" s="17">
        <v>43358</v>
      </c>
      <c r="D872" s="17">
        <v>43363</v>
      </c>
      <c r="E872" s="8" t="s">
        <v>1741</v>
      </c>
      <c r="F872" s="8">
        <v>35</v>
      </c>
    </row>
    <row r="873" spans="1:6" ht="15.75" thickBot="1" x14ac:dyDescent="0.3">
      <c r="A873" s="7" t="s">
        <v>452</v>
      </c>
      <c r="B873" s="5">
        <v>872</v>
      </c>
      <c r="C873" s="17">
        <v>43359</v>
      </c>
      <c r="D873" s="17">
        <v>43361</v>
      </c>
      <c r="E873" s="8" t="s">
        <v>1742</v>
      </c>
      <c r="F873" s="8">
        <v>2</v>
      </c>
    </row>
    <row r="874" spans="1:6" ht="15.75" thickBot="1" x14ac:dyDescent="0.3">
      <c r="A874" s="8" t="s">
        <v>1127</v>
      </c>
      <c r="B874" s="5">
        <v>873</v>
      </c>
      <c r="C874" s="17">
        <v>43359</v>
      </c>
      <c r="D874" s="17">
        <v>43366</v>
      </c>
      <c r="E874" s="8" t="s">
        <v>1740</v>
      </c>
      <c r="F874" s="8">
        <v>7</v>
      </c>
    </row>
    <row r="875" spans="1:6" ht="15.75" thickBot="1" x14ac:dyDescent="0.3">
      <c r="A875" s="8" t="s">
        <v>1492</v>
      </c>
      <c r="B875" s="5">
        <v>874</v>
      </c>
      <c r="C875" s="17">
        <v>43359</v>
      </c>
      <c r="D875" s="17">
        <v>43362</v>
      </c>
      <c r="E875" s="8" t="s">
        <v>1741</v>
      </c>
      <c r="F875" s="8">
        <v>33</v>
      </c>
    </row>
    <row r="876" spans="1:6" ht="15.75" thickBot="1" x14ac:dyDescent="0.3">
      <c r="A876" s="7" t="s">
        <v>454</v>
      </c>
      <c r="B876" s="5">
        <v>875</v>
      </c>
      <c r="C876" s="17">
        <v>43360</v>
      </c>
      <c r="D876" s="17">
        <v>43367</v>
      </c>
      <c r="E876" s="8" t="s">
        <v>1742</v>
      </c>
      <c r="F876" s="8">
        <v>7</v>
      </c>
    </row>
    <row r="877" spans="1:6" ht="15.75" thickBot="1" x14ac:dyDescent="0.3">
      <c r="A877" s="8" t="s">
        <v>1128</v>
      </c>
      <c r="B877" s="5">
        <v>876</v>
      </c>
      <c r="C877" s="17">
        <v>43360</v>
      </c>
      <c r="D877" s="17">
        <v>43365</v>
      </c>
      <c r="E877" s="8" t="s">
        <v>1742</v>
      </c>
      <c r="F877" s="8">
        <v>5</v>
      </c>
    </row>
    <row r="878" spans="1:6" ht="15.75" thickBot="1" x14ac:dyDescent="0.3">
      <c r="A878" s="8" t="s">
        <v>1493</v>
      </c>
      <c r="B878" s="5">
        <v>877</v>
      </c>
      <c r="C878" s="17">
        <v>43360</v>
      </c>
      <c r="D878" s="17">
        <v>43362</v>
      </c>
      <c r="E878" s="8" t="s">
        <v>1742</v>
      </c>
      <c r="F878" s="8">
        <v>2</v>
      </c>
    </row>
    <row r="879" spans="1:6" ht="15.75" thickBot="1" x14ac:dyDescent="0.3">
      <c r="A879" s="7" t="s">
        <v>456</v>
      </c>
      <c r="B879" s="5">
        <v>878</v>
      </c>
      <c r="C879" s="17">
        <v>43361</v>
      </c>
      <c r="D879" s="17">
        <v>43366</v>
      </c>
      <c r="E879" s="8" t="s">
        <v>1742</v>
      </c>
      <c r="F879" s="8">
        <v>5</v>
      </c>
    </row>
    <row r="880" spans="1:6" ht="15.75" thickBot="1" x14ac:dyDescent="0.3">
      <c r="A880" s="8" t="s">
        <v>1129</v>
      </c>
      <c r="B880" s="5">
        <v>879</v>
      </c>
      <c r="C880" s="17">
        <v>43361</v>
      </c>
      <c r="D880" s="17">
        <v>43366</v>
      </c>
      <c r="E880" s="8" t="s">
        <v>1740</v>
      </c>
      <c r="F880" s="8">
        <v>5</v>
      </c>
    </row>
    <row r="881" spans="1:6" ht="15.75" thickBot="1" x14ac:dyDescent="0.3">
      <c r="A881" s="8" t="s">
        <v>1494</v>
      </c>
      <c r="B881" s="5">
        <v>880</v>
      </c>
      <c r="C881" s="17">
        <v>43361</v>
      </c>
      <c r="D881" s="17">
        <v>43366</v>
      </c>
      <c r="E881" s="8" t="s">
        <v>1740</v>
      </c>
      <c r="F881" s="8">
        <v>5</v>
      </c>
    </row>
    <row r="882" spans="1:6" ht="15.75" thickBot="1" x14ac:dyDescent="0.3">
      <c r="A882" s="7" t="s">
        <v>458</v>
      </c>
      <c r="B882" s="5">
        <v>881</v>
      </c>
      <c r="C882" s="17">
        <v>43362</v>
      </c>
      <c r="D882" s="17">
        <v>43366</v>
      </c>
      <c r="E882" s="8" t="s">
        <v>1742</v>
      </c>
      <c r="F882" s="8">
        <v>4</v>
      </c>
    </row>
    <row r="883" spans="1:6" ht="15.75" thickBot="1" x14ac:dyDescent="0.3">
      <c r="A883" s="8" t="s">
        <v>1130</v>
      </c>
      <c r="B883" s="5">
        <v>882</v>
      </c>
      <c r="C883" s="17">
        <v>43362</v>
      </c>
      <c r="D883" s="17">
        <v>43366</v>
      </c>
      <c r="E883" s="8" t="s">
        <v>1742</v>
      </c>
      <c r="F883" s="8">
        <v>4</v>
      </c>
    </row>
    <row r="884" spans="1:6" ht="15.75" thickBot="1" x14ac:dyDescent="0.3">
      <c r="A884" s="8" t="s">
        <v>1495</v>
      </c>
      <c r="B884" s="5">
        <v>883</v>
      </c>
      <c r="C884" s="17">
        <v>43362</v>
      </c>
      <c r="D884" s="17">
        <v>43366</v>
      </c>
      <c r="E884" s="8" t="s">
        <v>1741</v>
      </c>
      <c r="F884" s="8">
        <v>34</v>
      </c>
    </row>
    <row r="885" spans="1:6" ht="15.75" thickBot="1" x14ac:dyDescent="0.3">
      <c r="A885" s="7" t="s">
        <v>460</v>
      </c>
      <c r="B885" s="5">
        <v>884</v>
      </c>
      <c r="C885" s="17">
        <v>43363</v>
      </c>
      <c r="D885" s="17">
        <v>43365</v>
      </c>
      <c r="E885" s="8" t="s">
        <v>1741</v>
      </c>
      <c r="F885" s="8">
        <v>32</v>
      </c>
    </row>
    <row r="886" spans="1:6" ht="15.75" thickBot="1" x14ac:dyDescent="0.3">
      <c r="A886" s="8" t="s">
        <v>1131</v>
      </c>
      <c r="B886" s="5">
        <v>885</v>
      </c>
      <c r="C886" s="17">
        <v>43363</v>
      </c>
      <c r="D886" s="17">
        <v>43367</v>
      </c>
      <c r="E886" s="8" t="s">
        <v>1741</v>
      </c>
      <c r="F886" s="8">
        <v>34</v>
      </c>
    </row>
    <row r="887" spans="1:6" ht="15.75" thickBot="1" x14ac:dyDescent="0.3">
      <c r="A887" s="8" t="s">
        <v>1496</v>
      </c>
      <c r="B887" s="5">
        <v>886</v>
      </c>
      <c r="C887" s="17">
        <v>43363</v>
      </c>
      <c r="D887" s="17">
        <v>43366</v>
      </c>
      <c r="E887" s="8" t="s">
        <v>1742</v>
      </c>
      <c r="F887" s="8">
        <v>3</v>
      </c>
    </row>
    <row r="888" spans="1:6" ht="15.75" thickBot="1" x14ac:dyDescent="0.3">
      <c r="A888" s="7" t="s">
        <v>462</v>
      </c>
      <c r="B888" s="5">
        <v>887</v>
      </c>
      <c r="C888" s="17">
        <v>43364</v>
      </c>
      <c r="D888" s="17">
        <v>43369</v>
      </c>
      <c r="E888" s="8" t="s">
        <v>1741</v>
      </c>
      <c r="F888" s="8">
        <v>35</v>
      </c>
    </row>
    <row r="889" spans="1:6" ht="15.75" thickBot="1" x14ac:dyDescent="0.3">
      <c r="A889" s="8" t="s">
        <v>1132</v>
      </c>
      <c r="B889" s="5">
        <v>888</v>
      </c>
      <c r="C889" s="17">
        <v>43364</v>
      </c>
      <c r="D889" s="17">
        <v>43366</v>
      </c>
      <c r="E889" s="8" t="s">
        <v>1742</v>
      </c>
      <c r="F889" s="8">
        <v>2</v>
      </c>
    </row>
    <row r="890" spans="1:6" ht="15.75" thickBot="1" x14ac:dyDescent="0.3">
      <c r="A890" s="8" t="s">
        <v>1497</v>
      </c>
      <c r="B890" s="5">
        <v>889</v>
      </c>
      <c r="C890" s="17">
        <v>43364</v>
      </c>
      <c r="D890" s="17">
        <v>43366</v>
      </c>
      <c r="E890" s="8" t="s">
        <v>1740</v>
      </c>
      <c r="F890" s="8">
        <v>2</v>
      </c>
    </row>
    <row r="891" spans="1:6" ht="15.75" thickBot="1" x14ac:dyDescent="0.3">
      <c r="A891" s="7" t="s">
        <v>464</v>
      </c>
      <c r="B891" s="5">
        <v>890</v>
      </c>
      <c r="C891" s="17">
        <v>43365</v>
      </c>
      <c r="D891" s="17">
        <v>43369</v>
      </c>
      <c r="E891" s="8" t="s">
        <v>1740</v>
      </c>
      <c r="F891" s="8">
        <v>4</v>
      </c>
    </row>
    <row r="892" spans="1:6" ht="15.75" thickBot="1" x14ac:dyDescent="0.3">
      <c r="A892" s="8" t="s">
        <v>1133</v>
      </c>
      <c r="B892" s="5">
        <v>891</v>
      </c>
      <c r="C892" s="17">
        <v>43365</v>
      </c>
      <c r="D892" s="17">
        <v>43370</v>
      </c>
      <c r="E892" s="8" t="s">
        <v>1742</v>
      </c>
      <c r="F892" s="8">
        <v>5</v>
      </c>
    </row>
    <row r="893" spans="1:6" ht="15.75" thickBot="1" x14ac:dyDescent="0.3">
      <c r="A893" s="8" t="s">
        <v>1498</v>
      </c>
      <c r="B893" s="5">
        <v>892</v>
      </c>
      <c r="C893" s="17">
        <v>43365</v>
      </c>
      <c r="D893" s="17">
        <v>43367</v>
      </c>
      <c r="E893" s="8" t="s">
        <v>1740</v>
      </c>
      <c r="F893" s="8">
        <v>2</v>
      </c>
    </row>
    <row r="894" spans="1:6" ht="15.75" thickBot="1" x14ac:dyDescent="0.3">
      <c r="A894" s="7" t="s">
        <v>466</v>
      </c>
      <c r="B894" s="5">
        <v>893</v>
      </c>
      <c r="C894" s="17">
        <v>43366</v>
      </c>
      <c r="D894" s="17">
        <v>43368</v>
      </c>
      <c r="E894" s="8" t="s">
        <v>1742</v>
      </c>
      <c r="F894" s="8">
        <v>2</v>
      </c>
    </row>
    <row r="895" spans="1:6" ht="15.75" thickBot="1" x14ac:dyDescent="0.3">
      <c r="A895" s="8" t="s">
        <v>1134</v>
      </c>
      <c r="B895" s="5">
        <v>894</v>
      </c>
      <c r="C895" s="17">
        <v>43366</v>
      </c>
      <c r="D895" s="17">
        <v>43370</v>
      </c>
      <c r="E895" s="8" t="s">
        <v>1742</v>
      </c>
      <c r="F895" s="8">
        <v>4</v>
      </c>
    </row>
    <row r="896" spans="1:6" ht="15.75" thickBot="1" x14ac:dyDescent="0.3">
      <c r="A896" s="8" t="s">
        <v>1499</v>
      </c>
      <c r="B896" s="5">
        <v>895</v>
      </c>
      <c r="C896" s="17">
        <v>43366</v>
      </c>
      <c r="D896" s="17">
        <v>43373</v>
      </c>
      <c r="E896" s="8" t="s">
        <v>1741</v>
      </c>
      <c r="F896" s="8">
        <v>37</v>
      </c>
    </row>
    <row r="897" spans="1:6" ht="15.75" thickBot="1" x14ac:dyDescent="0.3">
      <c r="A897" s="7" t="s">
        <v>468</v>
      </c>
      <c r="B897" s="5">
        <v>896</v>
      </c>
      <c r="C897" s="17">
        <v>43367</v>
      </c>
      <c r="D897" s="17">
        <v>43368</v>
      </c>
      <c r="E897" s="8" t="s">
        <v>1741</v>
      </c>
      <c r="F897" s="8">
        <v>31</v>
      </c>
    </row>
    <row r="898" spans="1:6" ht="15.75" thickBot="1" x14ac:dyDescent="0.3">
      <c r="A898" s="8" t="s">
        <v>1135</v>
      </c>
      <c r="B898" s="5">
        <v>897</v>
      </c>
      <c r="C898" s="17">
        <v>43367</v>
      </c>
      <c r="D898" s="17">
        <v>43370</v>
      </c>
      <c r="E898" s="8" t="s">
        <v>1742</v>
      </c>
      <c r="F898" s="8">
        <v>3</v>
      </c>
    </row>
    <row r="899" spans="1:6" ht="15.75" thickBot="1" x14ac:dyDescent="0.3">
      <c r="A899" s="8" t="s">
        <v>1500</v>
      </c>
      <c r="B899" s="5">
        <v>898</v>
      </c>
      <c r="C899" s="17">
        <v>43367</v>
      </c>
      <c r="D899" s="17">
        <v>43372</v>
      </c>
      <c r="E899" s="8" t="s">
        <v>1741</v>
      </c>
      <c r="F899" s="8">
        <v>35</v>
      </c>
    </row>
    <row r="900" spans="1:6" ht="15.75" thickBot="1" x14ac:dyDescent="0.3">
      <c r="A900" s="7" t="s">
        <v>469</v>
      </c>
      <c r="B900" s="5">
        <v>899</v>
      </c>
      <c r="C900" s="17">
        <v>43368</v>
      </c>
      <c r="D900" s="17">
        <v>43375</v>
      </c>
      <c r="E900" s="8" t="s">
        <v>1740</v>
      </c>
      <c r="F900" s="8">
        <v>7</v>
      </c>
    </row>
    <row r="901" spans="1:6" ht="15.75" thickBot="1" x14ac:dyDescent="0.3">
      <c r="A901" s="8" t="s">
        <v>1136</v>
      </c>
      <c r="B901" s="5">
        <v>900</v>
      </c>
      <c r="C901" s="17">
        <v>43368</v>
      </c>
      <c r="D901" s="17">
        <v>43371</v>
      </c>
      <c r="E901" s="8" t="s">
        <v>1742</v>
      </c>
      <c r="F901" s="8">
        <v>3</v>
      </c>
    </row>
    <row r="902" spans="1:6" ht="15.75" thickBot="1" x14ac:dyDescent="0.3">
      <c r="A902" s="8" t="s">
        <v>1501</v>
      </c>
      <c r="B902" s="5">
        <v>901</v>
      </c>
      <c r="C902" s="17">
        <v>43368</v>
      </c>
      <c r="D902" s="17">
        <v>43371</v>
      </c>
      <c r="E902" s="8" t="s">
        <v>1740</v>
      </c>
      <c r="F902" s="8">
        <v>3</v>
      </c>
    </row>
    <row r="903" spans="1:6" ht="15.75" thickBot="1" x14ac:dyDescent="0.3">
      <c r="A903" s="7" t="s">
        <v>471</v>
      </c>
      <c r="B903" s="5">
        <v>902</v>
      </c>
      <c r="C903" s="17">
        <v>43369</v>
      </c>
      <c r="D903" s="17">
        <v>43374</v>
      </c>
      <c r="E903" s="8" t="s">
        <v>1742</v>
      </c>
      <c r="F903" s="8">
        <v>5</v>
      </c>
    </row>
    <row r="904" spans="1:6" ht="15.75" thickBot="1" x14ac:dyDescent="0.3">
      <c r="A904" s="8" t="s">
        <v>1137</v>
      </c>
      <c r="B904" s="5">
        <v>903</v>
      </c>
      <c r="C904" s="17">
        <v>43369</v>
      </c>
      <c r="D904" s="17">
        <v>43375</v>
      </c>
      <c r="E904" s="8" t="s">
        <v>1742</v>
      </c>
      <c r="F904" s="8">
        <v>6</v>
      </c>
    </row>
    <row r="905" spans="1:6" ht="15.75" thickBot="1" x14ac:dyDescent="0.3">
      <c r="A905" s="8" t="s">
        <v>1502</v>
      </c>
      <c r="B905" s="5">
        <v>904</v>
      </c>
      <c r="C905" s="17">
        <v>43369</v>
      </c>
      <c r="D905" s="17">
        <v>43376</v>
      </c>
      <c r="E905" s="8" t="s">
        <v>1740</v>
      </c>
      <c r="F905" s="8">
        <v>7</v>
      </c>
    </row>
    <row r="906" spans="1:6" ht="15.75" thickBot="1" x14ac:dyDescent="0.3">
      <c r="A906" s="7" t="s">
        <v>473</v>
      </c>
      <c r="B906" s="5">
        <v>905</v>
      </c>
      <c r="C906" s="17">
        <v>43370</v>
      </c>
      <c r="D906" s="17">
        <v>43372</v>
      </c>
      <c r="E906" s="8" t="s">
        <v>1741</v>
      </c>
      <c r="F906" s="8">
        <v>32</v>
      </c>
    </row>
    <row r="907" spans="1:6" ht="15.75" thickBot="1" x14ac:dyDescent="0.3">
      <c r="A907" s="8" t="s">
        <v>1138</v>
      </c>
      <c r="B907" s="5">
        <v>906</v>
      </c>
      <c r="C907" s="17">
        <v>43370</v>
      </c>
      <c r="D907" s="17">
        <v>43372</v>
      </c>
      <c r="E907" s="8" t="s">
        <v>1740</v>
      </c>
      <c r="F907" s="8">
        <v>2</v>
      </c>
    </row>
    <row r="908" spans="1:6" ht="15.75" thickBot="1" x14ac:dyDescent="0.3">
      <c r="A908" s="8" t="s">
        <v>1503</v>
      </c>
      <c r="B908" s="5">
        <v>907</v>
      </c>
      <c r="C908" s="17">
        <v>43370</v>
      </c>
      <c r="D908" s="17">
        <v>43371</v>
      </c>
      <c r="E908" s="8" t="s">
        <v>1742</v>
      </c>
      <c r="F908" s="8">
        <v>1</v>
      </c>
    </row>
    <row r="909" spans="1:6" ht="15.75" thickBot="1" x14ac:dyDescent="0.3">
      <c r="A909" s="7" t="s">
        <v>475</v>
      </c>
      <c r="B909" s="5">
        <v>908</v>
      </c>
      <c r="C909" s="17">
        <v>43371</v>
      </c>
      <c r="D909" s="17">
        <v>43375</v>
      </c>
      <c r="E909" s="8" t="s">
        <v>1742</v>
      </c>
      <c r="F909" s="8">
        <v>4</v>
      </c>
    </row>
    <row r="910" spans="1:6" ht="15.75" thickBot="1" x14ac:dyDescent="0.3">
      <c r="A910" s="8" t="s">
        <v>1139</v>
      </c>
      <c r="B910" s="5">
        <v>909</v>
      </c>
      <c r="C910" s="17">
        <v>43371</v>
      </c>
      <c r="D910" s="17">
        <v>43376</v>
      </c>
      <c r="E910" s="8" t="s">
        <v>1742</v>
      </c>
      <c r="F910" s="8">
        <v>5</v>
      </c>
    </row>
    <row r="911" spans="1:6" ht="15.75" thickBot="1" x14ac:dyDescent="0.3">
      <c r="A911" s="8" t="s">
        <v>1504</v>
      </c>
      <c r="B911" s="5">
        <v>910</v>
      </c>
      <c r="C911" s="17">
        <v>43371</v>
      </c>
      <c r="D911" s="17">
        <v>43374</v>
      </c>
      <c r="E911" s="8" t="s">
        <v>1742</v>
      </c>
      <c r="F911" s="8">
        <v>3</v>
      </c>
    </row>
    <row r="912" spans="1:6" ht="15.75" thickBot="1" x14ac:dyDescent="0.3">
      <c r="A912" s="7" t="s">
        <v>477</v>
      </c>
      <c r="B912" s="5">
        <v>911</v>
      </c>
      <c r="C912" s="17">
        <v>43372</v>
      </c>
      <c r="D912" s="17">
        <v>43376</v>
      </c>
      <c r="E912" s="8" t="s">
        <v>1742</v>
      </c>
      <c r="F912" s="8">
        <v>4</v>
      </c>
    </row>
    <row r="913" spans="1:6" ht="15.75" thickBot="1" x14ac:dyDescent="0.3">
      <c r="A913" s="8" t="s">
        <v>1140</v>
      </c>
      <c r="B913" s="5">
        <v>912</v>
      </c>
      <c r="C913" s="17">
        <v>43372</v>
      </c>
      <c r="D913" s="17">
        <v>43379</v>
      </c>
      <c r="E913" s="8" t="s">
        <v>1740</v>
      </c>
      <c r="F913" s="8">
        <v>7</v>
      </c>
    </row>
    <row r="914" spans="1:6" ht="15.75" thickBot="1" x14ac:dyDescent="0.3">
      <c r="A914" s="8" t="s">
        <v>1505</v>
      </c>
      <c r="B914" s="5">
        <v>913</v>
      </c>
      <c r="C914" s="17">
        <v>43372</v>
      </c>
      <c r="D914" s="17">
        <v>43374</v>
      </c>
      <c r="E914" s="8" t="s">
        <v>1742</v>
      </c>
      <c r="F914" s="8">
        <v>2</v>
      </c>
    </row>
    <row r="915" spans="1:6" ht="15.75" thickBot="1" x14ac:dyDescent="0.3">
      <c r="A915" s="7" t="s">
        <v>479</v>
      </c>
      <c r="B915" s="5">
        <v>914</v>
      </c>
      <c r="C915" s="17">
        <v>43373</v>
      </c>
      <c r="D915" s="17">
        <v>43379</v>
      </c>
      <c r="E915" s="8" t="s">
        <v>1740</v>
      </c>
      <c r="F915" s="8">
        <v>6</v>
      </c>
    </row>
    <row r="916" spans="1:6" ht="15.75" thickBot="1" x14ac:dyDescent="0.3">
      <c r="A916" s="8" t="s">
        <v>1141</v>
      </c>
      <c r="B916" s="5">
        <v>915</v>
      </c>
      <c r="C916" s="17">
        <v>43373</v>
      </c>
      <c r="D916" s="17">
        <v>43380</v>
      </c>
      <c r="E916" s="8" t="s">
        <v>1742</v>
      </c>
      <c r="F916" s="8">
        <v>7</v>
      </c>
    </row>
    <row r="917" spans="1:6" ht="15.75" thickBot="1" x14ac:dyDescent="0.3">
      <c r="A917" s="8" t="s">
        <v>1506</v>
      </c>
      <c r="B917" s="5">
        <v>916</v>
      </c>
      <c r="C917" s="17">
        <v>43373</v>
      </c>
      <c r="D917" s="17">
        <v>43379</v>
      </c>
      <c r="E917" s="8" t="s">
        <v>1742</v>
      </c>
      <c r="F917" s="8">
        <v>6</v>
      </c>
    </row>
    <row r="918" spans="1:6" ht="15.75" thickBot="1" x14ac:dyDescent="0.3">
      <c r="A918" s="7" t="s">
        <v>481</v>
      </c>
      <c r="B918" s="5">
        <v>917</v>
      </c>
      <c r="C918" s="17">
        <v>43374</v>
      </c>
      <c r="D918" s="17">
        <v>43375</v>
      </c>
      <c r="E918" s="8" t="s">
        <v>1741</v>
      </c>
      <c r="F918" s="8">
        <v>31</v>
      </c>
    </row>
    <row r="919" spans="1:6" ht="15.75" thickBot="1" x14ac:dyDescent="0.3">
      <c r="A919" s="8" t="s">
        <v>1142</v>
      </c>
      <c r="B919" s="5">
        <v>918</v>
      </c>
      <c r="C919" s="17">
        <v>43374</v>
      </c>
      <c r="D919" s="17">
        <v>43381</v>
      </c>
      <c r="E919" s="8" t="s">
        <v>1741</v>
      </c>
      <c r="F919" s="8">
        <v>37</v>
      </c>
    </row>
    <row r="920" spans="1:6" ht="15.75" thickBot="1" x14ac:dyDescent="0.3">
      <c r="A920" s="8" t="s">
        <v>1507</v>
      </c>
      <c r="B920" s="5">
        <v>919</v>
      </c>
      <c r="C920" s="17">
        <v>43374</v>
      </c>
      <c r="D920" s="17">
        <v>43375</v>
      </c>
      <c r="E920" s="8" t="s">
        <v>1740</v>
      </c>
      <c r="F920" s="8">
        <v>1</v>
      </c>
    </row>
    <row r="921" spans="1:6" ht="15.75" thickBot="1" x14ac:dyDescent="0.3">
      <c r="A921" s="7" t="s">
        <v>483</v>
      </c>
      <c r="B921" s="5">
        <v>920</v>
      </c>
      <c r="C921" s="17">
        <v>43375</v>
      </c>
      <c r="D921" s="17">
        <v>43376</v>
      </c>
      <c r="E921" s="8" t="s">
        <v>1742</v>
      </c>
      <c r="F921" s="8">
        <v>1</v>
      </c>
    </row>
    <row r="922" spans="1:6" ht="15.75" thickBot="1" x14ac:dyDescent="0.3">
      <c r="A922" s="8" t="s">
        <v>1143</v>
      </c>
      <c r="B922" s="5">
        <v>921</v>
      </c>
      <c r="C922" s="17">
        <v>43375</v>
      </c>
      <c r="D922" s="17">
        <v>43382</v>
      </c>
      <c r="E922" s="8" t="s">
        <v>1740</v>
      </c>
      <c r="F922" s="8">
        <v>7</v>
      </c>
    </row>
    <row r="923" spans="1:6" ht="15.75" thickBot="1" x14ac:dyDescent="0.3">
      <c r="A923" s="8" t="s">
        <v>1508</v>
      </c>
      <c r="B923" s="5">
        <v>922</v>
      </c>
      <c r="C923" s="17">
        <v>43375</v>
      </c>
      <c r="D923" s="17">
        <v>43379</v>
      </c>
      <c r="E923" s="8" t="s">
        <v>1741</v>
      </c>
      <c r="F923" s="8">
        <v>34</v>
      </c>
    </row>
    <row r="924" spans="1:6" ht="15.75" thickBot="1" x14ac:dyDescent="0.3">
      <c r="A924" s="7" t="s">
        <v>485</v>
      </c>
      <c r="B924" s="5">
        <v>923</v>
      </c>
      <c r="C924" s="17">
        <v>43376</v>
      </c>
      <c r="D924" s="17">
        <v>43378</v>
      </c>
      <c r="E924" s="8" t="s">
        <v>1742</v>
      </c>
      <c r="F924" s="8">
        <v>2</v>
      </c>
    </row>
    <row r="925" spans="1:6" ht="15.75" thickBot="1" x14ac:dyDescent="0.3">
      <c r="A925" s="8" t="s">
        <v>1144</v>
      </c>
      <c r="B925" s="5">
        <v>924</v>
      </c>
      <c r="C925" s="17">
        <v>43376</v>
      </c>
      <c r="D925" s="17">
        <v>43381</v>
      </c>
      <c r="E925" s="8" t="s">
        <v>1740</v>
      </c>
      <c r="F925" s="8">
        <v>5</v>
      </c>
    </row>
    <row r="926" spans="1:6" ht="15.75" thickBot="1" x14ac:dyDescent="0.3">
      <c r="A926" s="8" t="s">
        <v>1509</v>
      </c>
      <c r="B926" s="5">
        <v>925</v>
      </c>
      <c r="C926" s="17">
        <v>43376</v>
      </c>
      <c r="D926" s="17">
        <v>43379</v>
      </c>
      <c r="E926" s="8" t="s">
        <v>1742</v>
      </c>
      <c r="F926" s="8">
        <v>3</v>
      </c>
    </row>
    <row r="927" spans="1:6" ht="15.75" thickBot="1" x14ac:dyDescent="0.3">
      <c r="A927" s="7" t="s">
        <v>487</v>
      </c>
      <c r="B927" s="5">
        <v>926</v>
      </c>
      <c r="C927" s="17">
        <v>43377</v>
      </c>
      <c r="D927" s="17">
        <v>43380</v>
      </c>
      <c r="E927" s="8" t="s">
        <v>1740</v>
      </c>
      <c r="F927" s="8">
        <v>3</v>
      </c>
    </row>
    <row r="928" spans="1:6" ht="15.75" thickBot="1" x14ac:dyDescent="0.3">
      <c r="A928" s="8" t="s">
        <v>1145</v>
      </c>
      <c r="B928" s="5">
        <v>927</v>
      </c>
      <c r="C928" s="17">
        <v>43377</v>
      </c>
      <c r="D928" s="17">
        <v>43383</v>
      </c>
      <c r="E928" s="8" t="s">
        <v>1740</v>
      </c>
      <c r="F928" s="8">
        <v>6</v>
      </c>
    </row>
    <row r="929" spans="1:6" ht="15.75" thickBot="1" x14ac:dyDescent="0.3">
      <c r="A929" s="8" t="s">
        <v>1510</v>
      </c>
      <c r="B929" s="5">
        <v>928</v>
      </c>
      <c r="C929" s="17">
        <v>43377</v>
      </c>
      <c r="D929" s="17">
        <v>43382</v>
      </c>
      <c r="E929" s="8" t="s">
        <v>1742</v>
      </c>
      <c r="F929" s="8">
        <v>5</v>
      </c>
    </row>
    <row r="930" spans="1:6" ht="15.75" thickBot="1" x14ac:dyDescent="0.3">
      <c r="A930" s="7" t="s">
        <v>489</v>
      </c>
      <c r="B930" s="5">
        <v>929</v>
      </c>
      <c r="C930" s="17">
        <v>43378</v>
      </c>
      <c r="D930" s="17">
        <v>43385</v>
      </c>
      <c r="E930" s="8" t="s">
        <v>1740</v>
      </c>
      <c r="F930" s="8">
        <v>7</v>
      </c>
    </row>
    <row r="931" spans="1:6" ht="15.75" thickBot="1" x14ac:dyDescent="0.3">
      <c r="A931" s="8" t="s">
        <v>1146</v>
      </c>
      <c r="B931" s="5">
        <v>930</v>
      </c>
      <c r="C931" s="17">
        <v>43378</v>
      </c>
      <c r="D931" s="17">
        <v>43384</v>
      </c>
      <c r="E931" s="8" t="s">
        <v>1742</v>
      </c>
      <c r="F931" s="8">
        <v>6</v>
      </c>
    </row>
    <row r="932" spans="1:6" ht="15.75" thickBot="1" x14ac:dyDescent="0.3">
      <c r="A932" s="8" t="s">
        <v>1511</v>
      </c>
      <c r="B932" s="5">
        <v>931</v>
      </c>
      <c r="C932" s="17">
        <v>43378</v>
      </c>
      <c r="D932" s="17">
        <v>43382</v>
      </c>
      <c r="E932" s="8" t="s">
        <v>1740</v>
      </c>
      <c r="F932" s="8">
        <v>4</v>
      </c>
    </row>
    <row r="933" spans="1:6" ht="15.75" thickBot="1" x14ac:dyDescent="0.3">
      <c r="A933" s="7" t="s">
        <v>491</v>
      </c>
      <c r="B933" s="5">
        <v>932</v>
      </c>
      <c r="C933" s="17">
        <v>43379</v>
      </c>
      <c r="D933" s="17">
        <v>43384</v>
      </c>
      <c r="E933" s="8" t="s">
        <v>1741</v>
      </c>
      <c r="F933" s="8">
        <v>35</v>
      </c>
    </row>
    <row r="934" spans="1:6" ht="15.75" thickBot="1" x14ac:dyDescent="0.3">
      <c r="A934" s="8" t="s">
        <v>1147</v>
      </c>
      <c r="B934" s="5">
        <v>933</v>
      </c>
      <c r="C934" s="17">
        <v>43379</v>
      </c>
      <c r="D934" s="17">
        <v>43383</v>
      </c>
      <c r="E934" s="8" t="s">
        <v>1740</v>
      </c>
      <c r="F934" s="8">
        <v>4</v>
      </c>
    </row>
    <row r="935" spans="1:6" ht="15.75" thickBot="1" x14ac:dyDescent="0.3">
      <c r="A935" s="8" t="s">
        <v>1512</v>
      </c>
      <c r="B935" s="5">
        <v>934</v>
      </c>
      <c r="C935" s="17">
        <v>43379</v>
      </c>
      <c r="D935" s="17">
        <v>43380</v>
      </c>
      <c r="E935" s="8" t="s">
        <v>1742</v>
      </c>
      <c r="F935" s="8">
        <v>1</v>
      </c>
    </row>
    <row r="936" spans="1:6" ht="15.75" thickBot="1" x14ac:dyDescent="0.3">
      <c r="A936" s="7" t="s">
        <v>493</v>
      </c>
      <c r="B936" s="5">
        <v>935</v>
      </c>
      <c r="C936" s="17">
        <v>43380</v>
      </c>
      <c r="D936" s="17">
        <v>43387</v>
      </c>
      <c r="E936" s="8" t="s">
        <v>1740</v>
      </c>
      <c r="F936" s="8">
        <v>7</v>
      </c>
    </row>
    <row r="937" spans="1:6" ht="15.75" thickBot="1" x14ac:dyDescent="0.3">
      <c r="A937" s="8" t="s">
        <v>1148</v>
      </c>
      <c r="B937" s="5">
        <v>936</v>
      </c>
      <c r="C937" s="17">
        <v>43380</v>
      </c>
      <c r="D937" s="17">
        <v>43383</v>
      </c>
      <c r="E937" s="8" t="s">
        <v>1740</v>
      </c>
      <c r="F937" s="8">
        <v>3</v>
      </c>
    </row>
    <row r="938" spans="1:6" ht="15.75" thickBot="1" x14ac:dyDescent="0.3">
      <c r="A938" s="8" t="s">
        <v>1513</v>
      </c>
      <c r="B938" s="5">
        <v>937</v>
      </c>
      <c r="C938" s="17">
        <v>43380</v>
      </c>
      <c r="D938" s="17">
        <v>43387</v>
      </c>
      <c r="E938" s="8" t="s">
        <v>1742</v>
      </c>
      <c r="F938" s="8">
        <v>7</v>
      </c>
    </row>
    <row r="939" spans="1:6" ht="15.75" thickBot="1" x14ac:dyDescent="0.3">
      <c r="A939" s="7" t="s">
        <v>495</v>
      </c>
      <c r="B939" s="5">
        <v>938</v>
      </c>
      <c r="C939" s="17">
        <v>43381</v>
      </c>
      <c r="D939" s="17">
        <v>43388</v>
      </c>
      <c r="E939" s="8" t="s">
        <v>1742</v>
      </c>
      <c r="F939" s="8">
        <v>7</v>
      </c>
    </row>
    <row r="940" spans="1:6" ht="15.75" thickBot="1" x14ac:dyDescent="0.3">
      <c r="A940" s="8" t="s">
        <v>1149</v>
      </c>
      <c r="B940" s="5">
        <v>939</v>
      </c>
      <c r="C940" s="17">
        <v>43381</v>
      </c>
      <c r="D940" s="17">
        <v>43385</v>
      </c>
      <c r="E940" s="8" t="s">
        <v>1742</v>
      </c>
      <c r="F940" s="8">
        <v>4</v>
      </c>
    </row>
    <row r="941" spans="1:6" ht="15.75" thickBot="1" x14ac:dyDescent="0.3">
      <c r="A941" s="8" t="s">
        <v>1514</v>
      </c>
      <c r="B941" s="5">
        <v>940</v>
      </c>
      <c r="C941" s="17">
        <v>43381</v>
      </c>
      <c r="D941" s="17">
        <v>43385</v>
      </c>
      <c r="E941" s="8" t="s">
        <v>1742</v>
      </c>
      <c r="F941" s="8">
        <v>4</v>
      </c>
    </row>
    <row r="942" spans="1:6" ht="15.75" thickBot="1" x14ac:dyDescent="0.3">
      <c r="A942" s="7" t="s">
        <v>497</v>
      </c>
      <c r="B942" s="5">
        <v>941</v>
      </c>
      <c r="C942" s="17">
        <v>43382</v>
      </c>
      <c r="D942" s="17">
        <v>43386</v>
      </c>
      <c r="E942" s="8" t="s">
        <v>1742</v>
      </c>
      <c r="F942" s="8">
        <v>4</v>
      </c>
    </row>
    <row r="943" spans="1:6" ht="15.75" thickBot="1" x14ac:dyDescent="0.3">
      <c r="A943" s="8" t="s">
        <v>1150</v>
      </c>
      <c r="B943" s="5">
        <v>942</v>
      </c>
      <c r="C943" s="17">
        <v>43382</v>
      </c>
      <c r="D943" s="17">
        <v>43387</v>
      </c>
      <c r="E943" s="8" t="s">
        <v>1740</v>
      </c>
      <c r="F943" s="8">
        <v>5</v>
      </c>
    </row>
    <row r="944" spans="1:6" ht="15.75" thickBot="1" x14ac:dyDescent="0.3">
      <c r="A944" s="8" t="s">
        <v>1515</v>
      </c>
      <c r="B944" s="5">
        <v>943</v>
      </c>
      <c r="C944" s="17">
        <v>43382</v>
      </c>
      <c r="D944" s="17">
        <v>43385</v>
      </c>
      <c r="E944" s="8" t="s">
        <v>1741</v>
      </c>
      <c r="F944" s="8">
        <v>33</v>
      </c>
    </row>
    <row r="945" spans="1:6" ht="15.75" thickBot="1" x14ac:dyDescent="0.3">
      <c r="A945" s="7" t="s">
        <v>499</v>
      </c>
      <c r="B945" s="5">
        <v>944</v>
      </c>
      <c r="C945" s="17">
        <v>43383</v>
      </c>
      <c r="D945" s="17">
        <v>43388</v>
      </c>
      <c r="E945" s="8" t="s">
        <v>1740</v>
      </c>
      <c r="F945" s="8">
        <v>5</v>
      </c>
    </row>
    <row r="946" spans="1:6" ht="15.75" thickBot="1" x14ac:dyDescent="0.3">
      <c r="A946" s="8" t="s">
        <v>1151</v>
      </c>
      <c r="B946" s="5">
        <v>945</v>
      </c>
      <c r="C946" s="17">
        <v>43383</v>
      </c>
      <c r="D946" s="17">
        <v>43388</v>
      </c>
      <c r="E946" s="8" t="s">
        <v>1742</v>
      </c>
      <c r="F946" s="8">
        <v>5</v>
      </c>
    </row>
    <row r="947" spans="1:6" ht="15.75" thickBot="1" x14ac:dyDescent="0.3">
      <c r="A947" s="8" t="s">
        <v>1516</v>
      </c>
      <c r="B947" s="5">
        <v>946</v>
      </c>
      <c r="C947" s="17">
        <v>43383</v>
      </c>
      <c r="D947" s="17">
        <v>43384</v>
      </c>
      <c r="E947" s="8" t="s">
        <v>1742</v>
      </c>
      <c r="F947" s="8">
        <v>1</v>
      </c>
    </row>
    <row r="948" spans="1:6" ht="15.75" thickBot="1" x14ac:dyDescent="0.3">
      <c r="A948" s="7" t="s">
        <v>501</v>
      </c>
      <c r="B948" s="5">
        <v>947</v>
      </c>
      <c r="C948" s="17">
        <v>43384</v>
      </c>
      <c r="D948" s="17">
        <v>43391</v>
      </c>
      <c r="E948" s="8" t="s">
        <v>1740</v>
      </c>
      <c r="F948" s="8">
        <v>7</v>
      </c>
    </row>
    <row r="949" spans="1:6" ht="15.75" thickBot="1" x14ac:dyDescent="0.3">
      <c r="A949" s="8" t="s">
        <v>1152</v>
      </c>
      <c r="B949" s="5">
        <v>948</v>
      </c>
      <c r="C949" s="17">
        <v>43384</v>
      </c>
      <c r="D949" s="17">
        <v>43388</v>
      </c>
      <c r="E949" s="8" t="s">
        <v>1740</v>
      </c>
      <c r="F949" s="8">
        <v>4</v>
      </c>
    </row>
    <row r="950" spans="1:6" ht="15.75" thickBot="1" x14ac:dyDescent="0.3">
      <c r="A950" s="8" t="s">
        <v>1517</v>
      </c>
      <c r="B950" s="5">
        <v>949</v>
      </c>
      <c r="C950" s="17">
        <v>43384</v>
      </c>
      <c r="D950" s="17">
        <v>43387</v>
      </c>
      <c r="E950" s="8" t="s">
        <v>1741</v>
      </c>
      <c r="F950" s="8">
        <v>33</v>
      </c>
    </row>
    <row r="951" spans="1:6" ht="15.75" thickBot="1" x14ac:dyDescent="0.3">
      <c r="A951" s="7" t="s">
        <v>503</v>
      </c>
      <c r="B951" s="5">
        <v>950</v>
      </c>
      <c r="C951" s="17">
        <v>43385</v>
      </c>
      <c r="D951" s="17">
        <v>43392</v>
      </c>
      <c r="E951" s="8" t="s">
        <v>1742</v>
      </c>
      <c r="F951" s="8">
        <v>7</v>
      </c>
    </row>
    <row r="952" spans="1:6" ht="15.75" thickBot="1" x14ac:dyDescent="0.3">
      <c r="A952" s="8" t="s">
        <v>1153</v>
      </c>
      <c r="B952" s="5">
        <v>951</v>
      </c>
      <c r="C952" s="17">
        <v>43385</v>
      </c>
      <c r="D952" s="17">
        <v>43390</v>
      </c>
      <c r="E952" s="8" t="s">
        <v>1742</v>
      </c>
      <c r="F952" s="8">
        <v>5</v>
      </c>
    </row>
    <row r="953" spans="1:6" ht="15.75" thickBot="1" x14ac:dyDescent="0.3">
      <c r="A953" s="8" t="s">
        <v>1518</v>
      </c>
      <c r="B953" s="5">
        <v>952</v>
      </c>
      <c r="C953" s="17">
        <v>43385</v>
      </c>
      <c r="D953" s="17">
        <v>43391</v>
      </c>
      <c r="E953" s="8" t="s">
        <v>1741</v>
      </c>
      <c r="F953" s="8">
        <v>36</v>
      </c>
    </row>
    <row r="954" spans="1:6" ht="15.75" thickBot="1" x14ac:dyDescent="0.3">
      <c r="A954" s="7" t="s">
        <v>505</v>
      </c>
      <c r="B954" s="5">
        <v>953</v>
      </c>
      <c r="C954" s="17">
        <v>43386</v>
      </c>
      <c r="D954" s="17">
        <v>43387</v>
      </c>
      <c r="E954" s="8" t="s">
        <v>1742</v>
      </c>
      <c r="F954" s="8">
        <v>1</v>
      </c>
    </row>
    <row r="955" spans="1:6" ht="15.75" thickBot="1" x14ac:dyDescent="0.3">
      <c r="A955" s="8" t="s">
        <v>1154</v>
      </c>
      <c r="B955" s="5">
        <v>954</v>
      </c>
      <c r="C955" s="17">
        <v>43386</v>
      </c>
      <c r="D955" s="17">
        <v>43391</v>
      </c>
      <c r="E955" s="8" t="s">
        <v>1742</v>
      </c>
      <c r="F955" s="8">
        <v>5</v>
      </c>
    </row>
    <row r="956" spans="1:6" ht="15.75" thickBot="1" x14ac:dyDescent="0.3">
      <c r="A956" s="8" t="s">
        <v>1519</v>
      </c>
      <c r="B956" s="5">
        <v>955</v>
      </c>
      <c r="C956" s="17">
        <v>43386</v>
      </c>
      <c r="D956" s="17">
        <v>43391</v>
      </c>
      <c r="E956" s="8" t="s">
        <v>1741</v>
      </c>
      <c r="F956" s="8">
        <v>35</v>
      </c>
    </row>
    <row r="957" spans="1:6" ht="15.75" thickBot="1" x14ac:dyDescent="0.3">
      <c r="A957" s="7" t="s">
        <v>507</v>
      </c>
      <c r="B957" s="5">
        <v>956</v>
      </c>
      <c r="C957" s="17">
        <v>43387</v>
      </c>
      <c r="D957" s="17">
        <v>43393</v>
      </c>
      <c r="E957" s="8" t="s">
        <v>1740</v>
      </c>
      <c r="F957" s="8">
        <v>6</v>
      </c>
    </row>
    <row r="958" spans="1:6" ht="15.75" thickBot="1" x14ac:dyDescent="0.3">
      <c r="A958" s="8" t="s">
        <v>1155</v>
      </c>
      <c r="B958" s="5">
        <v>957</v>
      </c>
      <c r="C958" s="17">
        <v>43387</v>
      </c>
      <c r="D958" s="17">
        <v>43388</v>
      </c>
      <c r="E958" s="8" t="s">
        <v>1742</v>
      </c>
      <c r="F958" s="8">
        <v>1</v>
      </c>
    </row>
    <row r="959" spans="1:6" ht="15.75" thickBot="1" x14ac:dyDescent="0.3">
      <c r="A959" s="8" t="s">
        <v>1520</v>
      </c>
      <c r="B959" s="5">
        <v>958</v>
      </c>
      <c r="C959" s="17">
        <v>43387</v>
      </c>
      <c r="D959" s="17">
        <v>43391</v>
      </c>
      <c r="E959" s="8" t="s">
        <v>1742</v>
      </c>
      <c r="F959" s="8">
        <v>4</v>
      </c>
    </row>
    <row r="960" spans="1:6" ht="15.75" thickBot="1" x14ac:dyDescent="0.3">
      <c r="A960" s="7" t="s">
        <v>509</v>
      </c>
      <c r="B960" s="5">
        <v>959</v>
      </c>
      <c r="C960" s="17">
        <v>43388</v>
      </c>
      <c r="D960" s="17">
        <v>43390</v>
      </c>
      <c r="E960" s="8" t="s">
        <v>1740</v>
      </c>
      <c r="F960" s="8">
        <v>2</v>
      </c>
    </row>
    <row r="961" spans="1:6" ht="15.75" thickBot="1" x14ac:dyDescent="0.3">
      <c r="A961" s="8" t="s">
        <v>1156</v>
      </c>
      <c r="B961" s="5">
        <v>960</v>
      </c>
      <c r="C961" s="17">
        <v>43388</v>
      </c>
      <c r="D961" s="17">
        <v>43391</v>
      </c>
      <c r="E961" s="8" t="s">
        <v>1740</v>
      </c>
      <c r="F961" s="8">
        <v>3</v>
      </c>
    </row>
    <row r="962" spans="1:6" ht="15.75" thickBot="1" x14ac:dyDescent="0.3">
      <c r="A962" s="8" t="s">
        <v>1521</v>
      </c>
      <c r="B962" s="5">
        <v>961</v>
      </c>
      <c r="C962" s="17">
        <v>43388</v>
      </c>
      <c r="D962" s="17">
        <v>43391</v>
      </c>
      <c r="E962" s="8" t="s">
        <v>1742</v>
      </c>
      <c r="F962" s="8">
        <v>3</v>
      </c>
    </row>
    <row r="963" spans="1:6" ht="15.75" thickBot="1" x14ac:dyDescent="0.3">
      <c r="A963" s="7" t="s">
        <v>511</v>
      </c>
      <c r="B963" s="5">
        <v>962</v>
      </c>
      <c r="C963" s="17">
        <v>43389</v>
      </c>
      <c r="D963" s="17">
        <v>43391</v>
      </c>
      <c r="E963" s="8" t="s">
        <v>1740</v>
      </c>
      <c r="F963" s="8">
        <v>2</v>
      </c>
    </row>
    <row r="964" spans="1:6" ht="15.75" thickBot="1" x14ac:dyDescent="0.3">
      <c r="A964" s="8" t="s">
        <v>1157</v>
      </c>
      <c r="B964" s="5">
        <v>963</v>
      </c>
      <c r="C964" s="17">
        <v>43389</v>
      </c>
      <c r="D964" s="17">
        <v>43394</v>
      </c>
      <c r="E964" s="8" t="s">
        <v>1740</v>
      </c>
      <c r="F964" s="8">
        <v>5</v>
      </c>
    </row>
    <row r="965" spans="1:6" ht="15.75" thickBot="1" x14ac:dyDescent="0.3">
      <c r="A965" s="8" t="s">
        <v>1522</v>
      </c>
      <c r="B965" s="5">
        <v>964</v>
      </c>
      <c r="C965" s="17">
        <v>43389</v>
      </c>
      <c r="D965" s="17">
        <v>43391</v>
      </c>
      <c r="E965" s="8" t="s">
        <v>1742</v>
      </c>
      <c r="F965" s="8">
        <v>2</v>
      </c>
    </row>
    <row r="966" spans="1:6" ht="15.75" thickBot="1" x14ac:dyDescent="0.3">
      <c r="A966" s="7" t="s">
        <v>513</v>
      </c>
      <c r="B966" s="5">
        <v>965</v>
      </c>
      <c r="C966" s="17">
        <v>43390</v>
      </c>
      <c r="D966" s="17">
        <v>43391</v>
      </c>
      <c r="E966" s="8" t="s">
        <v>1741</v>
      </c>
      <c r="F966" s="8">
        <v>31</v>
      </c>
    </row>
    <row r="967" spans="1:6" ht="15.75" thickBot="1" x14ac:dyDescent="0.3">
      <c r="A967" s="8" t="s">
        <v>1158</v>
      </c>
      <c r="B967" s="5">
        <v>966</v>
      </c>
      <c r="C967" s="17">
        <v>43390</v>
      </c>
      <c r="D967" s="17">
        <v>43396</v>
      </c>
      <c r="E967" s="8" t="s">
        <v>1742</v>
      </c>
      <c r="F967" s="8">
        <v>6</v>
      </c>
    </row>
    <row r="968" spans="1:6" ht="15.75" thickBot="1" x14ac:dyDescent="0.3">
      <c r="A968" s="8" t="s">
        <v>1523</v>
      </c>
      <c r="B968" s="5">
        <v>967</v>
      </c>
      <c r="C968" s="17">
        <v>43390</v>
      </c>
      <c r="D968" s="17">
        <v>43396</v>
      </c>
      <c r="E968" s="8" t="s">
        <v>1741</v>
      </c>
      <c r="F968" s="8">
        <v>36</v>
      </c>
    </row>
    <row r="969" spans="1:6" ht="15.75" thickBot="1" x14ac:dyDescent="0.3">
      <c r="A969" s="7" t="s">
        <v>515</v>
      </c>
      <c r="B969" s="5">
        <v>968</v>
      </c>
      <c r="C969" s="17">
        <v>43391</v>
      </c>
      <c r="D969" s="17">
        <v>43396</v>
      </c>
      <c r="E969" s="8" t="s">
        <v>1740</v>
      </c>
      <c r="F969" s="8">
        <v>5</v>
      </c>
    </row>
    <row r="970" spans="1:6" ht="15.75" thickBot="1" x14ac:dyDescent="0.3">
      <c r="A970" s="8" t="s">
        <v>1159</v>
      </c>
      <c r="B970" s="5">
        <v>969</v>
      </c>
      <c r="C970" s="17">
        <v>43391</v>
      </c>
      <c r="D970" s="17">
        <v>43393</v>
      </c>
      <c r="E970" s="8" t="s">
        <v>1741</v>
      </c>
      <c r="F970" s="8">
        <v>32</v>
      </c>
    </row>
    <row r="971" spans="1:6" ht="15.75" thickBot="1" x14ac:dyDescent="0.3">
      <c r="A971" s="8" t="s">
        <v>1524</v>
      </c>
      <c r="B971" s="5">
        <v>970</v>
      </c>
      <c r="C971" s="17">
        <v>43391</v>
      </c>
      <c r="D971" s="17">
        <v>43395</v>
      </c>
      <c r="E971" s="8" t="s">
        <v>1740</v>
      </c>
      <c r="F971" s="8">
        <v>4</v>
      </c>
    </row>
    <row r="972" spans="1:6" ht="15.75" thickBot="1" x14ac:dyDescent="0.3">
      <c r="A972" s="7" t="s">
        <v>516</v>
      </c>
      <c r="B972" s="5">
        <v>971</v>
      </c>
      <c r="C972" s="17">
        <v>43392</v>
      </c>
      <c r="D972" s="17">
        <v>43398</v>
      </c>
      <c r="E972" s="8" t="s">
        <v>1741</v>
      </c>
      <c r="F972" s="8">
        <v>36</v>
      </c>
    </row>
    <row r="973" spans="1:6" ht="15.75" thickBot="1" x14ac:dyDescent="0.3">
      <c r="A973" s="8" t="s">
        <v>1160</v>
      </c>
      <c r="B973" s="5">
        <v>972</v>
      </c>
      <c r="C973" s="17">
        <v>43392</v>
      </c>
      <c r="D973" s="17">
        <v>43399</v>
      </c>
      <c r="E973" s="8" t="s">
        <v>1740</v>
      </c>
      <c r="F973" s="8">
        <v>7</v>
      </c>
    </row>
    <row r="974" spans="1:6" ht="15.75" thickBot="1" x14ac:dyDescent="0.3">
      <c r="A974" s="8" t="s">
        <v>1525</v>
      </c>
      <c r="B974" s="5">
        <v>973</v>
      </c>
      <c r="C974" s="17">
        <v>43392</v>
      </c>
      <c r="D974" s="17">
        <v>43396</v>
      </c>
      <c r="E974" s="8" t="s">
        <v>1741</v>
      </c>
      <c r="F974" s="8">
        <v>34</v>
      </c>
    </row>
    <row r="975" spans="1:6" ht="15.75" thickBot="1" x14ac:dyDescent="0.3">
      <c r="A975" s="7" t="s">
        <v>518</v>
      </c>
      <c r="B975" s="5">
        <v>974</v>
      </c>
      <c r="C975" s="17">
        <v>43393</v>
      </c>
      <c r="D975" s="17">
        <v>43399</v>
      </c>
      <c r="E975" s="8" t="s">
        <v>1741</v>
      </c>
      <c r="F975" s="8">
        <v>36</v>
      </c>
    </row>
    <row r="976" spans="1:6" ht="15.75" thickBot="1" x14ac:dyDescent="0.3">
      <c r="A976" s="8" t="s">
        <v>1161</v>
      </c>
      <c r="B976" s="5">
        <v>975</v>
      </c>
      <c r="C976" s="17">
        <v>43393</v>
      </c>
      <c r="D976" s="17">
        <v>43400</v>
      </c>
      <c r="E976" s="8" t="s">
        <v>1740</v>
      </c>
      <c r="F976" s="8">
        <v>7</v>
      </c>
    </row>
    <row r="977" spans="1:6" ht="15.75" thickBot="1" x14ac:dyDescent="0.3">
      <c r="A977" s="8" t="s">
        <v>1526</v>
      </c>
      <c r="B977" s="5">
        <v>976</v>
      </c>
      <c r="C977" s="17">
        <v>43393</v>
      </c>
      <c r="D977" s="17">
        <v>43398</v>
      </c>
      <c r="E977" s="8" t="s">
        <v>1740</v>
      </c>
      <c r="F977" s="8">
        <v>5</v>
      </c>
    </row>
    <row r="978" spans="1:6" ht="15.75" thickBot="1" x14ac:dyDescent="0.3">
      <c r="A978" s="7" t="s">
        <v>520</v>
      </c>
      <c r="B978" s="5">
        <v>977</v>
      </c>
      <c r="C978" s="17">
        <v>43394</v>
      </c>
      <c r="D978" s="17">
        <v>43395</v>
      </c>
      <c r="E978" s="8" t="s">
        <v>1742</v>
      </c>
      <c r="F978" s="8">
        <v>1</v>
      </c>
    </row>
    <row r="979" spans="1:6" ht="15.75" thickBot="1" x14ac:dyDescent="0.3">
      <c r="A979" s="8" t="s">
        <v>1162</v>
      </c>
      <c r="B979" s="5">
        <v>978</v>
      </c>
      <c r="C979" s="17">
        <v>43394</v>
      </c>
      <c r="D979" s="17">
        <v>43397</v>
      </c>
      <c r="E979" s="8" t="s">
        <v>1741</v>
      </c>
      <c r="F979" s="8">
        <v>33</v>
      </c>
    </row>
    <row r="980" spans="1:6" ht="15.75" thickBot="1" x14ac:dyDescent="0.3">
      <c r="A980" s="8" t="s">
        <v>1527</v>
      </c>
      <c r="B980" s="5">
        <v>979</v>
      </c>
      <c r="C980" s="17">
        <v>43394</v>
      </c>
      <c r="D980" s="17">
        <v>43400</v>
      </c>
      <c r="E980" s="8" t="s">
        <v>1742</v>
      </c>
      <c r="F980" s="8">
        <v>6</v>
      </c>
    </row>
    <row r="981" spans="1:6" ht="15.75" thickBot="1" x14ac:dyDescent="0.3">
      <c r="A981" s="7" t="s">
        <v>522</v>
      </c>
      <c r="B981" s="5">
        <v>980</v>
      </c>
      <c r="C981" s="17">
        <v>43395</v>
      </c>
      <c r="D981" s="17">
        <v>43397</v>
      </c>
      <c r="E981" s="8" t="s">
        <v>1741</v>
      </c>
      <c r="F981" s="8">
        <v>32</v>
      </c>
    </row>
    <row r="982" spans="1:6" ht="15.75" thickBot="1" x14ac:dyDescent="0.3">
      <c r="A982" s="8" t="s">
        <v>1163</v>
      </c>
      <c r="B982" s="5">
        <v>981</v>
      </c>
      <c r="C982" s="17">
        <v>43395</v>
      </c>
      <c r="D982" s="17">
        <v>43399</v>
      </c>
      <c r="E982" s="8" t="s">
        <v>1742</v>
      </c>
      <c r="F982" s="8">
        <v>4</v>
      </c>
    </row>
    <row r="983" spans="1:6" ht="15.75" thickBot="1" x14ac:dyDescent="0.3">
      <c r="A983" s="8" t="s">
        <v>1528</v>
      </c>
      <c r="B983" s="5">
        <v>982</v>
      </c>
      <c r="C983" s="17">
        <v>43395</v>
      </c>
      <c r="D983" s="17">
        <v>43396</v>
      </c>
      <c r="E983" s="8" t="s">
        <v>1741</v>
      </c>
      <c r="F983" s="8">
        <v>31</v>
      </c>
    </row>
    <row r="984" spans="1:6" ht="15.75" thickBot="1" x14ac:dyDescent="0.3">
      <c r="A984" s="7" t="s">
        <v>523</v>
      </c>
      <c r="B984" s="5">
        <v>983</v>
      </c>
      <c r="C984" s="17">
        <v>43396</v>
      </c>
      <c r="D984" s="17">
        <v>43401</v>
      </c>
      <c r="E984" s="8" t="s">
        <v>1742</v>
      </c>
      <c r="F984" s="8">
        <v>5</v>
      </c>
    </row>
    <row r="985" spans="1:6" ht="15.75" thickBot="1" x14ac:dyDescent="0.3">
      <c r="A985" s="8" t="s">
        <v>1164</v>
      </c>
      <c r="B985" s="5">
        <v>984</v>
      </c>
      <c r="C985" s="17">
        <v>43396</v>
      </c>
      <c r="D985" s="17">
        <v>43397</v>
      </c>
      <c r="E985" s="8" t="s">
        <v>1741</v>
      </c>
      <c r="F985" s="8">
        <v>31</v>
      </c>
    </row>
    <row r="986" spans="1:6" ht="15.75" thickBot="1" x14ac:dyDescent="0.3">
      <c r="A986" s="8" t="s">
        <v>1529</v>
      </c>
      <c r="B986" s="5">
        <v>985</v>
      </c>
      <c r="C986" s="17">
        <v>43396</v>
      </c>
      <c r="D986" s="17">
        <v>43397</v>
      </c>
      <c r="E986" s="8" t="s">
        <v>1742</v>
      </c>
      <c r="F986" s="8">
        <v>1</v>
      </c>
    </row>
    <row r="987" spans="1:6" ht="15.75" thickBot="1" x14ac:dyDescent="0.3">
      <c r="A987" s="7" t="s">
        <v>525</v>
      </c>
      <c r="B987" s="5">
        <v>986</v>
      </c>
      <c r="C987" s="17">
        <v>43397</v>
      </c>
      <c r="D987" s="17">
        <v>43401</v>
      </c>
      <c r="E987" s="8" t="s">
        <v>1741</v>
      </c>
      <c r="F987" s="8">
        <v>34</v>
      </c>
    </row>
    <row r="988" spans="1:6" ht="15.75" thickBot="1" x14ac:dyDescent="0.3">
      <c r="A988" s="8" t="s">
        <v>1165</v>
      </c>
      <c r="B988" s="5">
        <v>987</v>
      </c>
      <c r="C988" s="17">
        <v>43397</v>
      </c>
      <c r="D988" s="17">
        <v>43401</v>
      </c>
      <c r="E988" s="8" t="s">
        <v>1740</v>
      </c>
      <c r="F988" s="8">
        <v>4</v>
      </c>
    </row>
    <row r="989" spans="1:6" ht="15.75" thickBot="1" x14ac:dyDescent="0.3">
      <c r="A989" s="8" t="s">
        <v>1530</v>
      </c>
      <c r="B989" s="5">
        <v>988</v>
      </c>
      <c r="C989" s="17">
        <v>43397</v>
      </c>
      <c r="D989" s="17">
        <v>43398</v>
      </c>
      <c r="E989" s="8" t="s">
        <v>1740</v>
      </c>
      <c r="F989" s="8">
        <v>1</v>
      </c>
    </row>
    <row r="990" spans="1:6" ht="15.75" thickBot="1" x14ac:dyDescent="0.3">
      <c r="A990" s="7" t="s">
        <v>527</v>
      </c>
      <c r="B990" s="5">
        <v>989</v>
      </c>
      <c r="C990" s="17">
        <v>43398</v>
      </c>
      <c r="D990" s="17">
        <v>43400</v>
      </c>
      <c r="E990" s="8" t="s">
        <v>1740</v>
      </c>
      <c r="F990" s="8">
        <v>2</v>
      </c>
    </row>
    <row r="991" spans="1:6" ht="15.75" thickBot="1" x14ac:dyDescent="0.3">
      <c r="A991" s="8" t="s">
        <v>1166</v>
      </c>
      <c r="B991" s="5">
        <v>990</v>
      </c>
      <c r="C991" s="17">
        <v>43398</v>
      </c>
      <c r="D991" s="17">
        <v>43403</v>
      </c>
      <c r="E991" s="8" t="s">
        <v>1741</v>
      </c>
      <c r="F991" s="8">
        <v>35</v>
      </c>
    </row>
    <row r="992" spans="1:6" ht="15.75" thickBot="1" x14ac:dyDescent="0.3">
      <c r="A992" s="8" t="s">
        <v>1531</v>
      </c>
      <c r="B992" s="5">
        <v>991</v>
      </c>
      <c r="C992" s="17">
        <v>43398</v>
      </c>
      <c r="D992" s="17">
        <v>43405</v>
      </c>
      <c r="E992" s="8" t="s">
        <v>1741</v>
      </c>
      <c r="F992" s="8">
        <v>37</v>
      </c>
    </row>
    <row r="993" spans="1:6" ht="15.75" thickBot="1" x14ac:dyDescent="0.3">
      <c r="A993" s="7" t="s">
        <v>529</v>
      </c>
      <c r="B993" s="5">
        <v>992</v>
      </c>
      <c r="C993" s="17">
        <v>43399</v>
      </c>
      <c r="D993" s="17">
        <v>43406</v>
      </c>
      <c r="E993" s="8" t="s">
        <v>1742</v>
      </c>
      <c r="F993" s="8">
        <v>7</v>
      </c>
    </row>
    <row r="994" spans="1:6" ht="15.75" thickBot="1" x14ac:dyDescent="0.3">
      <c r="A994" s="8" t="s">
        <v>1167</v>
      </c>
      <c r="B994" s="5">
        <v>993</v>
      </c>
      <c r="C994" s="17">
        <v>43399</v>
      </c>
      <c r="D994" s="17">
        <v>43403</v>
      </c>
      <c r="E994" s="8" t="s">
        <v>1740</v>
      </c>
      <c r="F994" s="8">
        <v>4</v>
      </c>
    </row>
    <row r="995" spans="1:6" ht="15.75" thickBot="1" x14ac:dyDescent="0.3">
      <c r="A995" s="8" t="s">
        <v>1532</v>
      </c>
      <c r="B995" s="5">
        <v>994</v>
      </c>
      <c r="C995" s="17">
        <v>43399</v>
      </c>
      <c r="D995" s="17">
        <v>43405</v>
      </c>
      <c r="E995" s="8" t="s">
        <v>1741</v>
      </c>
      <c r="F995" s="8">
        <v>36</v>
      </c>
    </row>
    <row r="996" spans="1:6" ht="15.75" thickBot="1" x14ac:dyDescent="0.3">
      <c r="A996" s="7" t="s">
        <v>531</v>
      </c>
      <c r="B996" s="5">
        <v>995</v>
      </c>
      <c r="C996" s="17">
        <v>43400</v>
      </c>
      <c r="D996" s="17">
        <v>43406</v>
      </c>
      <c r="E996" s="8" t="s">
        <v>1741</v>
      </c>
      <c r="F996" s="8">
        <v>36</v>
      </c>
    </row>
    <row r="997" spans="1:6" ht="15.75" thickBot="1" x14ac:dyDescent="0.3">
      <c r="A997" s="8" t="s">
        <v>1168</v>
      </c>
      <c r="B997" s="5">
        <v>996</v>
      </c>
      <c r="C997" s="17">
        <v>43400</v>
      </c>
      <c r="D997" s="17">
        <v>43401</v>
      </c>
      <c r="E997" s="8" t="s">
        <v>1741</v>
      </c>
      <c r="F997" s="8">
        <v>31</v>
      </c>
    </row>
    <row r="998" spans="1:6" ht="15.75" thickBot="1" x14ac:dyDescent="0.3">
      <c r="A998" s="8" t="s">
        <v>1533</v>
      </c>
      <c r="B998" s="5">
        <v>997</v>
      </c>
      <c r="C998" s="17">
        <v>43400</v>
      </c>
      <c r="D998" s="17">
        <v>43405</v>
      </c>
      <c r="E998" s="8" t="s">
        <v>1741</v>
      </c>
      <c r="F998" s="8">
        <v>35</v>
      </c>
    </row>
    <row r="999" spans="1:6" ht="15.75" thickBot="1" x14ac:dyDescent="0.3">
      <c r="A999" s="7" t="s">
        <v>533</v>
      </c>
      <c r="B999" s="5">
        <v>998</v>
      </c>
      <c r="C999" s="17">
        <v>43401</v>
      </c>
      <c r="D999" s="17">
        <v>43406</v>
      </c>
      <c r="E999" s="8" t="s">
        <v>1741</v>
      </c>
      <c r="F999" s="8">
        <v>35</v>
      </c>
    </row>
    <row r="1000" spans="1:6" ht="15.75" thickBot="1" x14ac:dyDescent="0.3">
      <c r="A1000" s="8" t="s">
        <v>1169</v>
      </c>
      <c r="B1000" s="5">
        <v>999</v>
      </c>
      <c r="C1000" s="17">
        <v>43401</v>
      </c>
      <c r="D1000" s="17">
        <v>43407</v>
      </c>
      <c r="E1000" s="8" t="s">
        <v>1741</v>
      </c>
      <c r="F1000" s="8">
        <v>36</v>
      </c>
    </row>
    <row r="1001" spans="1:6" ht="15.75" thickBot="1" x14ac:dyDescent="0.3">
      <c r="A1001" s="8" t="s">
        <v>1534</v>
      </c>
      <c r="B1001" s="5">
        <v>1000</v>
      </c>
      <c r="C1001" s="17">
        <v>43401</v>
      </c>
      <c r="D1001" s="17">
        <v>43406</v>
      </c>
      <c r="E1001" s="8" t="s">
        <v>1741</v>
      </c>
      <c r="F1001" s="8">
        <v>35</v>
      </c>
    </row>
    <row r="1002" spans="1:6" ht="15.75" thickBot="1" x14ac:dyDescent="0.3">
      <c r="A1002" s="7" t="s">
        <v>535</v>
      </c>
      <c r="B1002" s="5">
        <v>1001</v>
      </c>
      <c r="C1002" s="17">
        <v>43402</v>
      </c>
      <c r="D1002" s="17">
        <v>43406</v>
      </c>
      <c r="E1002" s="8" t="s">
        <v>1742</v>
      </c>
      <c r="F1002" s="8">
        <v>4</v>
      </c>
    </row>
    <row r="1003" spans="1:6" ht="15.75" thickBot="1" x14ac:dyDescent="0.3">
      <c r="A1003" s="8" t="s">
        <v>1170</v>
      </c>
      <c r="B1003" s="5">
        <v>1002</v>
      </c>
      <c r="C1003" s="17">
        <v>43402</v>
      </c>
      <c r="D1003" s="17">
        <v>43406</v>
      </c>
      <c r="E1003" s="8" t="s">
        <v>1741</v>
      </c>
      <c r="F1003" s="8">
        <v>34</v>
      </c>
    </row>
    <row r="1004" spans="1:6" ht="15.75" thickBot="1" x14ac:dyDescent="0.3">
      <c r="A1004" s="8" t="s">
        <v>1535</v>
      </c>
      <c r="B1004" s="5">
        <v>1003</v>
      </c>
      <c r="C1004" s="17">
        <v>43402</v>
      </c>
      <c r="D1004" s="17">
        <v>43404</v>
      </c>
      <c r="E1004" s="8" t="s">
        <v>1742</v>
      </c>
      <c r="F1004" s="8">
        <v>2</v>
      </c>
    </row>
    <row r="1005" spans="1:6" ht="15.75" thickBot="1" x14ac:dyDescent="0.3">
      <c r="A1005" s="7" t="s">
        <v>537</v>
      </c>
      <c r="B1005" s="5">
        <v>1004</v>
      </c>
      <c r="C1005" s="17">
        <v>43403</v>
      </c>
      <c r="D1005" s="17">
        <v>43409</v>
      </c>
      <c r="E1005" s="8" t="s">
        <v>1740</v>
      </c>
      <c r="F1005" s="8">
        <v>6</v>
      </c>
    </row>
    <row r="1006" spans="1:6" ht="15.75" thickBot="1" x14ac:dyDescent="0.3">
      <c r="A1006" s="8" t="s">
        <v>1171</v>
      </c>
      <c r="B1006" s="5">
        <v>1005</v>
      </c>
      <c r="C1006" s="17">
        <v>43403</v>
      </c>
      <c r="D1006" s="17">
        <v>43406</v>
      </c>
      <c r="E1006" s="8" t="s">
        <v>1740</v>
      </c>
      <c r="F1006" s="8">
        <v>3</v>
      </c>
    </row>
    <row r="1007" spans="1:6" ht="15.75" thickBot="1" x14ac:dyDescent="0.3">
      <c r="A1007" s="8" t="s">
        <v>1536</v>
      </c>
      <c r="B1007" s="5">
        <v>1006</v>
      </c>
      <c r="C1007" s="17">
        <v>43403</v>
      </c>
      <c r="D1007" s="17">
        <v>43404</v>
      </c>
      <c r="E1007" s="8" t="s">
        <v>1741</v>
      </c>
      <c r="F1007" s="8">
        <v>31</v>
      </c>
    </row>
    <row r="1008" spans="1:6" ht="15.75" thickBot="1" x14ac:dyDescent="0.3">
      <c r="A1008" s="7" t="s">
        <v>539</v>
      </c>
      <c r="B1008" s="5">
        <v>1007</v>
      </c>
      <c r="C1008" s="17">
        <v>43404</v>
      </c>
      <c r="D1008" s="17">
        <v>43410</v>
      </c>
      <c r="E1008" s="8" t="s">
        <v>1740</v>
      </c>
      <c r="F1008" s="8">
        <v>6</v>
      </c>
    </row>
    <row r="1009" spans="1:6" ht="15.75" thickBot="1" x14ac:dyDescent="0.3">
      <c r="A1009" s="8" t="s">
        <v>1172</v>
      </c>
      <c r="B1009" s="5">
        <v>1008</v>
      </c>
      <c r="C1009" s="17">
        <v>43404</v>
      </c>
      <c r="D1009" s="17">
        <v>43408</v>
      </c>
      <c r="E1009" s="8" t="s">
        <v>1741</v>
      </c>
      <c r="F1009" s="8">
        <v>34</v>
      </c>
    </row>
    <row r="1010" spans="1:6" ht="15.75" thickBot="1" x14ac:dyDescent="0.3">
      <c r="A1010" s="8" t="s">
        <v>1537</v>
      </c>
      <c r="B1010" s="5">
        <v>1009</v>
      </c>
      <c r="C1010" s="17">
        <v>43404</v>
      </c>
      <c r="D1010" s="17">
        <v>43407</v>
      </c>
      <c r="E1010" s="8" t="s">
        <v>1740</v>
      </c>
      <c r="F1010" s="8">
        <v>3</v>
      </c>
    </row>
    <row r="1011" spans="1:6" ht="15.75" thickBot="1" x14ac:dyDescent="0.3">
      <c r="A1011" s="7" t="s">
        <v>540</v>
      </c>
      <c r="B1011" s="5">
        <v>1010</v>
      </c>
      <c r="C1011" s="17">
        <v>43405</v>
      </c>
      <c r="D1011" s="17">
        <v>43407</v>
      </c>
      <c r="E1011" s="8" t="s">
        <v>1741</v>
      </c>
      <c r="F1011" s="8">
        <v>32</v>
      </c>
    </row>
    <row r="1012" spans="1:6" ht="15.75" thickBot="1" x14ac:dyDescent="0.3">
      <c r="A1012" s="8" t="s">
        <v>1173</v>
      </c>
      <c r="B1012" s="5">
        <v>1011</v>
      </c>
      <c r="C1012" s="17">
        <v>43405</v>
      </c>
      <c r="D1012" s="17">
        <v>43411</v>
      </c>
      <c r="E1012" s="8" t="s">
        <v>1742</v>
      </c>
      <c r="F1012" s="8">
        <v>6</v>
      </c>
    </row>
    <row r="1013" spans="1:6" ht="15.75" thickBot="1" x14ac:dyDescent="0.3">
      <c r="A1013" s="8" t="s">
        <v>1538</v>
      </c>
      <c r="B1013" s="5">
        <v>1012</v>
      </c>
      <c r="C1013" s="17">
        <v>43405</v>
      </c>
      <c r="D1013" s="17">
        <v>43407</v>
      </c>
      <c r="E1013" s="8" t="s">
        <v>1742</v>
      </c>
      <c r="F1013" s="8">
        <v>2</v>
      </c>
    </row>
    <row r="1014" spans="1:6" ht="15.75" thickBot="1" x14ac:dyDescent="0.3">
      <c r="A1014" s="7" t="s">
        <v>542</v>
      </c>
      <c r="B1014" s="5">
        <v>1013</v>
      </c>
      <c r="C1014" s="17">
        <v>43406</v>
      </c>
      <c r="D1014" s="17">
        <v>43409</v>
      </c>
      <c r="E1014" s="8" t="s">
        <v>1741</v>
      </c>
      <c r="F1014" s="8">
        <v>33</v>
      </c>
    </row>
    <row r="1015" spans="1:6" ht="15.75" thickBot="1" x14ac:dyDescent="0.3">
      <c r="A1015" s="8" t="s">
        <v>1174</v>
      </c>
      <c r="B1015" s="5">
        <v>1014</v>
      </c>
      <c r="C1015" s="17">
        <v>43406</v>
      </c>
      <c r="D1015" s="17">
        <v>43407</v>
      </c>
      <c r="E1015" s="8" t="s">
        <v>1741</v>
      </c>
      <c r="F1015" s="8">
        <v>31</v>
      </c>
    </row>
    <row r="1016" spans="1:6" ht="15.75" thickBot="1" x14ac:dyDescent="0.3">
      <c r="A1016" s="8" t="s">
        <v>1539</v>
      </c>
      <c r="B1016" s="5">
        <v>1015</v>
      </c>
      <c r="C1016" s="17">
        <v>43406</v>
      </c>
      <c r="D1016" s="17">
        <v>43413</v>
      </c>
      <c r="E1016" s="8" t="s">
        <v>1742</v>
      </c>
      <c r="F1016" s="8">
        <v>7</v>
      </c>
    </row>
    <row r="1017" spans="1:6" ht="15.75" thickBot="1" x14ac:dyDescent="0.3">
      <c r="A1017" s="7" t="s">
        <v>544</v>
      </c>
      <c r="B1017" s="5">
        <v>1016</v>
      </c>
      <c r="C1017" s="17">
        <v>43407</v>
      </c>
      <c r="D1017" s="17">
        <v>43413</v>
      </c>
      <c r="E1017" s="8" t="s">
        <v>1740</v>
      </c>
      <c r="F1017" s="8">
        <v>6</v>
      </c>
    </row>
    <row r="1018" spans="1:6" ht="15.75" thickBot="1" x14ac:dyDescent="0.3">
      <c r="A1018" s="8" t="s">
        <v>1175</v>
      </c>
      <c r="B1018" s="5">
        <v>1017</v>
      </c>
      <c r="C1018" s="17">
        <v>43407</v>
      </c>
      <c r="D1018" s="17">
        <v>43414</v>
      </c>
      <c r="E1018" s="8" t="s">
        <v>1742</v>
      </c>
      <c r="F1018" s="8">
        <v>7</v>
      </c>
    </row>
    <row r="1019" spans="1:6" ht="15.75" thickBot="1" x14ac:dyDescent="0.3">
      <c r="A1019" s="8" t="s">
        <v>1540</v>
      </c>
      <c r="B1019" s="5">
        <v>1018</v>
      </c>
      <c r="C1019" s="17">
        <v>43407</v>
      </c>
      <c r="D1019" s="17">
        <v>43409</v>
      </c>
      <c r="E1019" s="8" t="s">
        <v>1741</v>
      </c>
      <c r="F1019" s="8">
        <v>32</v>
      </c>
    </row>
    <row r="1020" spans="1:6" ht="15.75" thickBot="1" x14ac:dyDescent="0.3">
      <c r="A1020" s="7" t="s">
        <v>546</v>
      </c>
      <c r="B1020" s="5">
        <v>1019</v>
      </c>
      <c r="C1020" s="17">
        <v>43408</v>
      </c>
      <c r="D1020" s="17">
        <v>43415</v>
      </c>
      <c r="E1020" s="8" t="s">
        <v>1742</v>
      </c>
      <c r="F1020" s="8">
        <v>7</v>
      </c>
    </row>
    <row r="1021" spans="1:6" ht="15.75" thickBot="1" x14ac:dyDescent="0.3">
      <c r="A1021" s="8" t="s">
        <v>1176</v>
      </c>
      <c r="B1021" s="5">
        <v>1020</v>
      </c>
      <c r="C1021" s="17">
        <v>43408</v>
      </c>
      <c r="D1021" s="17">
        <v>43413</v>
      </c>
      <c r="E1021" s="8" t="s">
        <v>1742</v>
      </c>
      <c r="F1021" s="8">
        <v>5</v>
      </c>
    </row>
    <row r="1022" spans="1:6" ht="15.75" thickBot="1" x14ac:dyDescent="0.3">
      <c r="A1022" s="8" t="s">
        <v>1541</v>
      </c>
      <c r="B1022" s="5">
        <v>1021</v>
      </c>
      <c r="C1022" s="17">
        <v>43408</v>
      </c>
      <c r="D1022" s="17">
        <v>43415</v>
      </c>
      <c r="E1022" s="8" t="s">
        <v>1742</v>
      </c>
      <c r="F1022" s="8">
        <v>7</v>
      </c>
    </row>
    <row r="1023" spans="1:6" ht="15.75" thickBot="1" x14ac:dyDescent="0.3">
      <c r="A1023" s="7" t="s">
        <v>547</v>
      </c>
      <c r="B1023" s="5">
        <v>1022</v>
      </c>
      <c r="C1023" s="17">
        <v>43409</v>
      </c>
      <c r="D1023" s="17">
        <v>43416</v>
      </c>
      <c r="E1023" s="8" t="s">
        <v>1740</v>
      </c>
      <c r="F1023" s="8">
        <v>7</v>
      </c>
    </row>
    <row r="1024" spans="1:6" ht="15.75" thickBot="1" x14ac:dyDescent="0.3">
      <c r="A1024" s="8" t="s">
        <v>1177</v>
      </c>
      <c r="B1024" s="5">
        <v>1023</v>
      </c>
      <c r="C1024" s="17">
        <v>43409</v>
      </c>
      <c r="D1024" s="17">
        <v>43412</v>
      </c>
      <c r="E1024" s="8" t="s">
        <v>1742</v>
      </c>
      <c r="F1024" s="8">
        <v>3</v>
      </c>
    </row>
    <row r="1025" spans="1:6" ht="15.75" thickBot="1" x14ac:dyDescent="0.3">
      <c r="A1025" s="8" t="s">
        <v>1542</v>
      </c>
      <c r="B1025" s="5">
        <v>1024</v>
      </c>
      <c r="C1025" s="17">
        <v>43409</v>
      </c>
      <c r="D1025" s="17">
        <v>43415</v>
      </c>
      <c r="E1025" s="8" t="s">
        <v>1741</v>
      </c>
      <c r="F1025" s="8">
        <v>36</v>
      </c>
    </row>
    <row r="1026" spans="1:6" ht="15.75" thickBot="1" x14ac:dyDescent="0.3">
      <c r="A1026" s="7" t="s">
        <v>549</v>
      </c>
      <c r="B1026" s="5">
        <v>1025</v>
      </c>
      <c r="C1026" s="17">
        <v>43410</v>
      </c>
      <c r="D1026" s="17">
        <v>43412</v>
      </c>
      <c r="E1026" s="8" t="s">
        <v>1741</v>
      </c>
      <c r="F1026" s="8">
        <v>32</v>
      </c>
    </row>
    <row r="1027" spans="1:6" ht="15.75" thickBot="1" x14ac:dyDescent="0.3">
      <c r="A1027" s="8" t="s">
        <v>1178</v>
      </c>
      <c r="B1027" s="5">
        <v>1026</v>
      </c>
      <c r="C1027" s="17">
        <v>43410</v>
      </c>
      <c r="D1027" s="17">
        <v>43411</v>
      </c>
      <c r="E1027" s="8" t="s">
        <v>1741</v>
      </c>
      <c r="F1027" s="8">
        <v>31</v>
      </c>
    </row>
    <row r="1028" spans="1:6" ht="15.75" thickBot="1" x14ac:dyDescent="0.3">
      <c r="A1028" s="8" t="s">
        <v>1543</v>
      </c>
      <c r="B1028" s="5">
        <v>1027</v>
      </c>
      <c r="C1028" s="17">
        <v>43410</v>
      </c>
      <c r="D1028" s="17">
        <v>43411</v>
      </c>
      <c r="E1028" s="8" t="s">
        <v>1741</v>
      </c>
      <c r="F1028" s="8">
        <v>31</v>
      </c>
    </row>
    <row r="1029" spans="1:6" ht="15.75" thickBot="1" x14ac:dyDescent="0.3">
      <c r="A1029" s="7" t="s">
        <v>551</v>
      </c>
      <c r="B1029" s="5">
        <v>1028</v>
      </c>
      <c r="C1029" s="17">
        <v>43411</v>
      </c>
      <c r="D1029" s="17">
        <v>43414</v>
      </c>
      <c r="E1029" s="8" t="s">
        <v>1741</v>
      </c>
      <c r="F1029" s="8">
        <v>33</v>
      </c>
    </row>
    <row r="1030" spans="1:6" ht="15.75" thickBot="1" x14ac:dyDescent="0.3">
      <c r="A1030" s="8" t="s">
        <v>1179</v>
      </c>
      <c r="B1030" s="5">
        <v>1029</v>
      </c>
      <c r="C1030" s="17">
        <v>43411</v>
      </c>
      <c r="D1030" s="17">
        <v>43415</v>
      </c>
      <c r="E1030" s="8" t="s">
        <v>1741</v>
      </c>
      <c r="F1030" s="8">
        <v>34</v>
      </c>
    </row>
    <row r="1031" spans="1:6" ht="15.75" thickBot="1" x14ac:dyDescent="0.3">
      <c r="A1031" s="8" t="s">
        <v>1544</v>
      </c>
      <c r="B1031" s="5">
        <v>1030</v>
      </c>
      <c r="C1031" s="17">
        <v>43411</v>
      </c>
      <c r="D1031" s="17">
        <v>43415</v>
      </c>
      <c r="E1031" s="8" t="s">
        <v>1740</v>
      </c>
      <c r="F1031" s="8">
        <v>4</v>
      </c>
    </row>
    <row r="1032" spans="1:6" ht="15.75" thickBot="1" x14ac:dyDescent="0.3">
      <c r="A1032" s="7" t="s">
        <v>553</v>
      </c>
      <c r="B1032" s="5">
        <v>1031</v>
      </c>
      <c r="C1032" s="17">
        <v>43412</v>
      </c>
      <c r="D1032" s="17">
        <v>43416</v>
      </c>
      <c r="E1032" s="8" t="s">
        <v>1741</v>
      </c>
      <c r="F1032" s="8">
        <v>34</v>
      </c>
    </row>
    <row r="1033" spans="1:6" ht="15.75" thickBot="1" x14ac:dyDescent="0.3">
      <c r="A1033" s="8" t="s">
        <v>1180</v>
      </c>
      <c r="B1033" s="5">
        <v>1032</v>
      </c>
      <c r="C1033" s="17">
        <v>43412</v>
      </c>
      <c r="D1033" s="17">
        <v>43417</v>
      </c>
      <c r="E1033" s="8" t="s">
        <v>1741</v>
      </c>
      <c r="F1033" s="8">
        <v>35</v>
      </c>
    </row>
    <row r="1034" spans="1:6" ht="15.75" thickBot="1" x14ac:dyDescent="0.3">
      <c r="A1034" s="8" t="s">
        <v>1545</v>
      </c>
      <c r="B1034" s="5">
        <v>1033</v>
      </c>
      <c r="C1034" s="17">
        <v>43412</v>
      </c>
      <c r="D1034" s="17">
        <v>43416</v>
      </c>
      <c r="E1034" s="8" t="s">
        <v>1740</v>
      </c>
      <c r="F1034" s="8">
        <v>4</v>
      </c>
    </row>
    <row r="1035" spans="1:6" ht="15.75" thickBot="1" x14ac:dyDescent="0.3">
      <c r="A1035" s="7" t="s">
        <v>555</v>
      </c>
      <c r="B1035" s="5">
        <v>1034</v>
      </c>
      <c r="C1035" s="17">
        <v>43413</v>
      </c>
      <c r="D1035" s="17">
        <v>43414</v>
      </c>
      <c r="E1035" s="8" t="s">
        <v>1740</v>
      </c>
      <c r="F1035" s="8">
        <v>1</v>
      </c>
    </row>
    <row r="1036" spans="1:6" ht="15.75" thickBot="1" x14ac:dyDescent="0.3">
      <c r="A1036" s="8" t="s">
        <v>1181</v>
      </c>
      <c r="B1036" s="5">
        <v>1035</v>
      </c>
      <c r="C1036" s="17">
        <v>43413</v>
      </c>
      <c r="D1036" s="17">
        <v>43417</v>
      </c>
      <c r="E1036" s="8" t="s">
        <v>1742</v>
      </c>
      <c r="F1036" s="8">
        <v>4</v>
      </c>
    </row>
    <row r="1037" spans="1:6" ht="15.75" thickBot="1" x14ac:dyDescent="0.3">
      <c r="A1037" s="8" t="s">
        <v>1546</v>
      </c>
      <c r="B1037" s="5">
        <v>1036</v>
      </c>
      <c r="C1037" s="17">
        <v>43413</v>
      </c>
      <c r="D1037" s="17">
        <v>43420</v>
      </c>
      <c r="E1037" s="8" t="s">
        <v>1742</v>
      </c>
      <c r="F1037" s="8">
        <v>7</v>
      </c>
    </row>
    <row r="1038" spans="1:6" ht="15.75" thickBot="1" x14ac:dyDescent="0.3">
      <c r="A1038" s="7" t="s">
        <v>557</v>
      </c>
      <c r="B1038" s="5">
        <v>1037</v>
      </c>
      <c r="C1038" s="17">
        <v>43414</v>
      </c>
      <c r="D1038" s="17">
        <v>43417</v>
      </c>
      <c r="E1038" s="8" t="s">
        <v>1740</v>
      </c>
      <c r="F1038" s="8">
        <v>3</v>
      </c>
    </row>
    <row r="1039" spans="1:6" ht="15.75" thickBot="1" x14ac:dyDescent="0.3">
      <c r="A1039" s="8" t="s">
        <v>1182</v>
      </c>
      <c r="B1039" s="5">
        <v>1038</v>
      </c>
      <c r="C1039" s="17">
        <v>43414</v>
      </c>
      <c r="D1039" s="17">
        <v>43415</v>
      </c>
      <c r="E1039" s="8" t="s">
        <v>1740</v>
      </c>
      <c r="F1039" s="8">
        <v>1</v>
      </c>
    </row>
    <row r="1040" spans="1:6" ht="15.75" thickBot="1" x14ac:dyDescent="0.3">
      <c r="A1040" s="8" t="s">
        <v>1547</v>
      </c>
      <c r="B1040" s="5">
        <v>1039</v>
      </c>
      <c r="C1040" s="17">
        <v>43414</v>
      </c>
      <c r="D1040" s="17">
        <v>43418</v>
      </c>
      <c r="E1040" s="8" t="s">
        <v>1742</v>
      </c>
      <c r="F1040" s="8">
        <v>4</v>
      </c>
    </row>
    <row r="1041" spans="1:6" ht="15.75" thickBot="1" x14ac:dyDescent="0.3">
      <c r="A1041" s="7" t="s">
        <v>559</v>
      </c>
      <c r="B1041" s="5">
        <v>1040</v>
      </c>
      <c r="C1041" s="17">
        <v>43415</v>
      </c>
      <c r="D1041" s="17">
        <v>43418</v>
      </c>
      <c r="E1041" s="8" t="s">
        <v>1740</v>
      </c>
      <c r="F1041" s="8">
        <v>3</v>
      </c>
    </row>
    <row r="1042" spans="1:6" ht="15.75" thickBot="1" x14ac:dyDescent="0.3">
      <c r="A1042" s="8" t="s">
        <v>1183</v>
      </c>
      <c r="B1042" s="5">
        <v>1041</v>
      </c>
      <c r="C1042" s="17">
        <v>43415</v>
      </c>
      <c r="D1042" s="17">
        <v>43419</v>
      </c>
      <c r="E1042" s="8" t="s">
        <v>1740</v>
      </c>
      <c r="F1042" s="8">
        <v>4</v>
      </c>
    </row>
    <row r="1043" spans="1:6" ht="15.75" thickBot="1" x14ac:dyDescent="0.3">
      <c r="A1043" s="8" t="s">
        <v>1548</v>
      </c>
      <c r="B1043" s="5">
        <v>1042</v>
      </c>
      <c r="C1043" s="17">
        <v>43415</v>
      </c>
      <c r="D1043" s="17">
        <v>43416</v>
      </c>
      <c r="E1043" s="8" t="s">
        <v>1742</v>
      </c>
      <c r="F1043" s="8">
        <v>1</v>
      </c>
    </row>
    <row r="1044" spans="1:6" ht="15.75" thickBot="1" x14ac:dyDescent="0.3">
      <c r="A1044" s="7" t="s">
        <v>561</v>
      </c>
      <c r="B1044" s="5">
        <v>1043</v>
      </c>
      <c r="C1044" s="17">
        <v>43416</v>
      </c>
      <c r="D1044" s="17">
        <v>43423</v>
      </c>
      <c r="E1044" s="8" t="s">
        <v>1740</v>
      </c>
      <c r="F1044" s="8">
        <v>7</v>
      </c>
    </row>
    <row r="1045" spans="1:6" ht="15.75" thickBot="1" x14ac:dyDescent="0.3">
      <c r="A1045" s="8" t="s">
        <v>1184</v>
      </c>
      <c r="B1045" s="5">
        <v>1044</v>
      </c>
      <c r="C1045" s="17">
        <v>43416</v>
      </c>
      <c r="D1045" s="17">
        <v>43418</v>
      </c>
      <c r="E1045" s="8" t="s">
        <v>1742</v>
      </c>
      <c r="F1045" s="8">
        <v>2</v>
      </c>
    </row>
    <row r="1046" spans="1:6" ht="15.75" thickBot="1" x14ac:dyDescent="0.3">
      <c r="A1046" s="8" t="s">
        <v>1549</v>
      </c>
      <c r="B1046" s="5">
        <v>1045</v>
      </c>
      <c r="C1046" s="17">
        <v>43416</v>
      </c>
      <c r="D1046" s="17">
        <v>43418</v>
      </c>
      <c r="E1046" s="8" t="s">
        <v>1742</v>
      </c>
      <c r="F1046" s="8">
        <v>2</v>
      </c>
    </row>
    <row r="1047" spans="1:6" ht="15.75" thickBot="1" x14ac:dyDescent="0.3">
      <c r="A1047" s="7" t="s">
        <v>563</v>
      </c>
      <c r="B1047" s="5">
        <v>1046</v>
      </c>
      <c r="C1047" s="17">
        <v>43417</v>
      </c>
      <c r="D1047" s="17">
        <v>43418</v>
      </c>
      <c r="E1047" s="8" t="s">
        <v>1741</v>
      </c>
      <c r="F1047" s="8">
        <v>31</v>
      </c>
    </row>
    <row r="1048" spans="1:6" ht="15.75" thickBot="1" x14ac:dyDescent="0.3">
      <c r="A1048" s="8" t="s">
        <v>1185</v>
      </c>
      <c r="B1048" s="5">
        <v>1047</v>
      </c>
      <c r="C1048" s="17">
        <v>43417</v>
      </c>
      <c r="D1048" s="17">
        <v>43423</v>
      </c>
      <c r="E1048" s="8" t="s">
        <v>1741</v>
      </c>
      <c r="F1048" s="8">
        <v>36</v>
      </c>
    </row>
    <row r="1049" spans="1:6" ht="15.75" thickBot="1" x14ac:dyDescent="0.3">
      <c r="A1049" s="8" t="s">
        <v>1550</v>
      </c>
      <c r="B1049" s="5">
        <v>1048</v>
      </c>
      <c r="C1049" s="17">
        <v>43417</v>
      </c>
      <c r="D1049" s="17">
        <v>43419</v>
      </c>
      <c r="E1049" s="8" t="s">
        <v>1742</v>
      </c>
      <c r="F1049" s="8">
        <v>2</v>
      </c>
    </row>
    <row r="1050" spans="1:6" ht="15.75" thickBot="1" x14ac:dyDescent="0.3">
      <c r="A1050" s="7" t="s">
        <v>565</v>
      </c>
      <c r="B1050" s="5">
        <v>1049</v>
      </c>
      <c r="C1050" s="17">
        <v>43418</v>
      </c>
      <c r="D1050" s="17">
        <v>43420</v>
      </c>
      <c r="E1050" s="8" t="s">
        <v>1740</v>
      </c>
      <c r="F1050" s="8">
        <v>2</v>
      </c>
    </row>
    <row r="1051" spans="1:6" ht="15.75" thickBot="1" x14ac:dyDescent="0.3">
      <c r="A1051" s="8" t="s">
        <v>1186</v>
      </c>
      <c r="B1051" s="5">
        <v>1050</v>
      </c>
      <c r="C1051" s="17">
        <v>43418</v>
      </c>
      <c r="D1051" s="17">
        <v>43421</v>
      </c>
      <c r="E1051" s="8" t="s">
        <v>1741</v>
      </c>
      <c r="F1051" s="8">
        <v>33</v>
      </c>
    </row>
    <row r="1052" spans="1:6" ht="15.75" thickBot="1" x14ac:dyDescent="0.3">
      <c r="A1052" s="8" t="s">
        <v>1551</v>
      </c>
      <c r="B1052" s="5">
        <v>1051</v>
      </c>
      <c r="C1052" s="17">
        <v>43418</v>
      </c>
      <c r="D1052" s="17">
        <v>43423</v>
      </c>
      <c r="E1052" s="8" t="s">
        <v>1741</v>
      </c>
      <c r="F1052" s="8">
        <v>35</v>
      </c>
    </row>
    <row r="1053" spans="1:6" ht="15.75" thickBot="1" x14ac:dyDescent="0.3">
      <c r="A1053" s="7" t="s">
        <v>567</v>
      </c>
      <c r="B1053" s="5">
        <v>1052</v>
      </c>
      <c r="C1053" s="17">
        <v>43419</v>
      </c>
      <c r="D1053" s="17">
        <v>43423</v>
      </c>
      <c r="E1053" s="8" t="s">
        <v>1740</v>
      </c>
      <c r="F1053" s="8">
        <v>4</v>
      </c>
    </row>
    <row r="1054" spans="1:6" ht="15.75" thickBot="1" x14ac:dyDescent="0.3">
      <c r="A1054" s="8" t="s">
        <v>1187</v>
      </c>
      <c r="B1054" s="5">
        <v>1053</v>
      </c>
      <c r="C1054" s="17">
        <v>43419</v>
      </c>
      <c r="D1054" s="17">
        <v>43425</v>
      </c>
      <c r="E1054" s="8" t="s">
        <v>1741</v>
      </c>
      <c r="F1054" s="8">
        <v>36</v>
      </c>
    </row>
    <row r="1055" spans="1:6" ht="15.75" thickBot="1" x14ac:dyDescent="0.3">
      <c r="A1055" s="8" t="s">
        <v>1552</v>
      </c>
      <c r="B1055" s="5">
        <v>1054</v>
      </c>
      <c r="C1055" s="17">
        <v>43419</v>
      </c>
      <c r="D1055" s="17">
        <v>43424</v>
      </c>
      <c r="E1055" s="8" t="s">
        <v>1742</v>
      </c>
      <c r="F1055" s="8">
        <v>5</v>
      </c>
    </row>
    <row r="1056" spans="1:6" ht="15.75" thickBot="1" x14ac:dyDescent="0.3">
      <c r="A1056" s="7" t="s">
        <v>569</v>
      </c>
      <c r="B1056" s="5">
        <v>1055</v>
      </c>
      <c r="C1056" s="17">
        <v>43420</v>
      </c>
      <c r="D1056" s="17">
        <v>43424</v>
      </c>
      <c r="E1056" s="8" t="s">
        <v>1741</v>
      </c>
      <c r="F1056" s="8">
        <v>34</v>
      </c>
    </row>
    <row r="1057" spans="1:6" ht="15.75" thickBot="1" x14ac:dyDescent="0.3">
      <c r="A1057" s="8" t="s">
        <v>1188</v>
      </c>
      <c r="B1057" s="5">
        <v>1056</v>
      </c>
      <c r="C1057" s="17">
        <v>43420</v>
      </c>
      <c r="D1057" s="17">
        <v>43423</v>
      </c>
      <c r="E1057" s="8" t="s">
        <v>1740</v>
      </c>
      <c r="F1057" s="8">
        <v>3</v>
      </c>
    </row>
    <row r="1058" spans="1:6" ht="15.75" thickBot="1" x14ac:dyDescent="0.3">
      <c r="A1058" s="8" t="s">
        <v>1553</v>
      </c>
      <c r="B1058" s="5">
        <v>1057</v>
      </c>
      <c r="C1058" s="17">
        <v>43420</v>
      </c>
      <c r="D1058" s="17">
        <v>43426</v>
      </c>
      <c r="E1058" s="8" t="s">
        <v>1741</v>
      </c>
      <c r="F1058" s="8">
        <v>36</v>
      </c>
    </row>
    <row r="1059" spans="1:6" ht="15.75" thickBot="1" x14ac:dyDescent="0.3">
      <c r="A1059" s="7" t="s">
        <v>571</v>
      </c>
      <c r="B1059" s="5">
        <v>1058</v>
      </c>
      <c r="C1059" s="17">
        <v>43421</v>
      </c>
      <c r="D1059" s="17">
        <v>43422</v>
      </c>
      <c r="E1059" s="8" t="s">
        <v>1742</v>
      </c>
      <c r="F1059" s="8">
        <v>1</v>
      </c>
    </row>
    <row r="1060" spans="1:6" ht="15.75" thickBot="1" x14ac:dyDescent="0.3">
      <c r="A1060" s="8" t="s">
        <v>1189</v>
      </c>
      <c r="B1060" s="5">
        <v>1059</v>
      </c>
      <c r="C1060" s="17">
        <v>43421</v>
      </c>
      <c r="D1060" s="17">
        <v>43426</v>
      </c>
      <c r="E1060" s="8" t="s">
        <v>1740</v>
      </c>
      <c r="F1060" s="8">
        <v>5</v>
      </c>
    </row>
    <row r="1061" spans="1:6" ht="15.75" thickBot="1" x14ac:dyDescent="0.3">
      <c r="A1061" s="8" t="s">
        <v>1554</v>
      </c>
      <c r="B1061" s="5">
        <v>1060</v>
      </c>
      <c r="C1061" s="17">
        <v>43421</v>
      </c>
      <c r="D1061" s="17">
        <v>43427</v>
      </c>
      <c r="E1061" s="8" t="s">
        <v>1741</v>
      </c>
      <c r="F1061" s="8">
        <v>36</v>
      </c>
    </row>
    <row r="1062" spans="1:6" ht="15.75" thickBot="1" x14ac:dyDescent="0.3">
      <c r="A1062" s="7" t="s">
        <v>573</v>
      </c>
      <c r="B1062" s="5">
        <v>1061</v>
      </c>
      <c r="C1062" s="17">
        <v>43422</v>
      </c>
      <c r="D1062" s="17">
        <v>43426</v>
      </c>
      <c r="E1062" s="8" t="s">
        <v>1740</v>
      </c>
      <c r="F1062" s="8">
        <v>4</v>
      </c>
    </row>
    <row r="1063" spans="1:6" ht="15.75" thickBot="1" x14ac:dyDescent="0.3">
      <c r="A1063" s="8" t="s">
        <v>1190</v>
      </c>
      <c r="B1063" s="5">
        <v>1062</v>
      </c>
      <c r="C1063" s="17">
        <v>43422</v>
      </c>
      <c r="D1063" s="17">
        <v>43424</v>
      </c>
      <c r="E1063" s="8" t="s">
        <v>1741</v>
      </c>
      <c r="F1063" s="8">
        <v>32</v>
      </c>
    </row>
    <row r="1064" spans="1:6" ht="15.75" thickBot="1" x14ac:dyDescent="0.3">
      <c r="A1064" s="8" t="s">
        <v>1555</v>
      </c>
      <c r="B1064" s="5">
        <v>1063</v>
      </c>
      <c r="C1064" s="17">
        <v>43422</v>
      </c>
      <c r="D1064" s="17">
        <v>43426</v>
      </c>
      <c r="E1064" s="8" t="s">
        <v>1741</v>
      </c>
      <c r="F1064" s="8">
        <v>34</v>
      </c>
    </row>
    <row r="1065" spans="1:6" ht="15.75" thickBot="1" x14ac:dyDescent="0.3">
      <c r="A1065" s="7" t="s">
        <v>574</v>
      </c>
      <c r="B1065" s="5">
        <v>1064</v>
      </c>
      <c r="C1065" s="17">
        <v>43423</v>
      </c>
      <c r="D1065" s="17">
        <v>43429</v>
      </c>
      <c r="E1065" s="8" t="s">
        <v>1741</v>
      </c>
      <c r="F1065" s="8">
        <v>36</v>
      </c>
    </row>
    <row r="1066" spans="1:6" ht="15.75" thickBot="1" x14ac:dyDescent="0.3">
      <c r="A1066" s="8" t="s">
        <v>1191</v>
      </c>
      <c r="B1066" s="5">
        <v>1065</v>
      </c>
      <c r="C1066" s="17">
        <v>43423</v>
      </c>
      <c r="D1066" s="17">
        <v>43430</v>
      </c>
      <c r="E1066" s="8" t="s">
        <v>1740</v>
      </c>
      <c r="F1066" s="8">
        <v>7</v>
      </c>
    </row>
    <row r="1067" spans="1:6" ht="15.75" thickBot="1" x14ac:dyDescent="0.3">
      <c r="A1067" s="8" t="s">
        <v>1556</v>
      </c>
      <c r="B1067" s="5">
        <v>1066</v>
      </c>
      <c r="C1067" s="17">
        <v>43423</v>
      </c>
      <c r="D1067" s="17">
        <v>43430</v>
      </c>
      <c r="E1067" s="8" t="s">
        <v>1741</v>
      </c>
      <c r="F1067" s="8">
        <v>37</v>
      </c>
    </row>
    <row r="1068" spans="1:6" ht="15.75" thickBot="1" x14ac:dyDescent="0.3">
      <c r="A1068" s="7" t="s">
        <v>576</v>
      </c>
      <c r="B1068" s="5">
        <v>1067</v>
      </c>
      <c r="C1068" s="17">
        <v>43424</v>
      </c>
      <c r="D1068" s="17">
        <v>43429</v>
      </c>
      <c r="E1068" s="8" t="s">
        <v>1740</v>
      </c>
      <c r="F1068" s="8">
        <v>5</v>
      </c>
    </row>
    <row r="1069" spans="1:6" ht="15.75" thickBot="1" x14ac:dyDescent="0.3">
      <c r="A1069" s="8" t="s">
        <v>1192</v>
      </c>
      <c r="B1069" s="5">
        <v>1068</v>
      </c>
      <c r="C1069" s="17">
        <v>43424</v>
      </c>
      <c r="D1069" s="17">
        <v>43431</v>
      </c>
      <c r="E1069" s="8" t="s">
        <v>1740</v>
      </c>
      <c r="F1069" s="8">
        <v>7</v>
      </c>
    </row>
    <row r="1070" spans="1:6" ht="15.75" thickBot="1" x14ac:dyDescent="0.3">
      <c r="A1070" s="8" t="s">
        <v>1557</v>
      </c>
      <c r="B1070" s="5">
        <v>1069</v>
      </c>
      <c r="C1070" s="17">
        <v>43424</v>
      </c>
      <c r="D1070" s="17">
        <v>43425</v>
      </c>
      <c r="E1070" s="8" t="s">
        <v>1741</v>
      </c>
      <c r="F1070" s="8">
        <v>31</v>
      </c>
    </row>
    <row r="1071" spans="1:6" ht="15.75" thickBot="1" x14ac:dyDescent="0.3">
      <c r="A1071" s="7" t="s">
        <v>578</v>
      </c>
      <c r="B1071" s="5">
        <v>1070</v>
      </c>
      <c r="C1071" s="17">
        <v>43425</v>
      </c>
      <c r="D1071" s="17">
        <v>43432</v>
      </c>
      <c r="E1071" s="8" t="s">
        <v>1741</v>
      </c>
      <c r="F1071" s="8">
        <v>37</v>
      </c>
    </row>
    <row r="1072" spans="1:6" ht="15.75" thickBot="1" x14ac:dyDescent="0.3">
      <c r="A1072" s="8" t="s">
        <v>1193</v>
      </c>
      <c r="B1072" s="5">
        <v>1071</v>
      </c>
      <c r="C1072" s="17">
        <v>43425</v>
      </c>
      <c r="D1072" s="17">
        <v>43430</v>
      </c>
      <c r="E1072" s="8" t="s">
        <v>1740</v>
      </c>
      <c r="F1072" s="8">
        <v>5</v>
      </c>
    </row>
    <row r="1073" spans="1:6" ht="15.75" thickBot="1" x14ac:dyDescent="0.3">
      <c r="A1073" s="8" t="s">
        <v>1558</v>
      </c>
      <c r="B1073" s="5">
        <v>1072</v>
      </c>
      <c r="C1073" s="17">
        <v>43425</v>
      </c>
      <c r="D1073" s="17">
        <v>43431</v>
      </c>
      <c r="E1073" s="8" t="s">
        <v>1741</v>
      </c>
      <c r="F1073" s="8">
        <v>36</v>
      </c>
    </row>
    <row r="1074" spans="1:6" ht="15.75" thickBot="1" x14ac:dyDescent="0.3">
      <c r="A1074" s="7" t="s">
        <v>580</v>
      </c>
      <c r="B1074" s="5">
        <v>1073</v>
      </c>
      <c r="C1074" s="17">
        <v>43426</v>
      </c>
      <c r="D1074" s="17">
        <v>43427</v>
      </c>
      <c r="E1074" s="8" t="s">
        <v>1741</v>
      </c>
      <c r="F1074" s="8">
        <v>31</v>
      </c>
    </row>
    <row r="1075" spans="1:6" ht="15.75" thickBot="1" x14ac:dyDescent="0.3">
      <c r="A1075" s="8" t="s">
        <v>1194</v>
      </c>
      <c r="B1075" s="5">
        <v>1074</v>
      </c>
      <c r="C1075" s="17">
        <v>43426</v>
      </c>
      <c r="D1075" s="17">
        <v>43428</v>
      </c>
      <c r="E1075" s="8" t="s">
        <v>1741</v>
      </c>
      <c r="F1075" s="8">
        <v>32</v>
      </c>
    </row>
    <row r="1076" spans="1:6" ht="15.75" thickBot="1" x14ac:dyDescent="0.3">
      <c r="A1076" s="8" t="s">
        <v>1559</v>
      </c>
      <c r="B1076" s="5">
        <v>1075</v>
      </c>
      <c r="C1076" s="17">
        <v>43426</v>
      </c>
      <c r="D1076" s="17">
        <v>43431</v>
      </c>
      <c r="E1076" s="8" t="s">
        <v>1740</v>
      </c>
      <c r="F1076" s="8">
        <v>5</v>
      </c>
    </row>
    <row r="1077" spans="1:6" ht="15.75" thickBot="1" x14ac:dyDescent="0.3">
      <c r="A1077" s="7" t="s">
        <v>582</v>
      </c>
      <c r="B1077" s="5">
        <v>1076</v>
      </c>
      <c r="C1077" s="17">
        <v>43427</v>
      </c>
      <c r="D1077" s="17">
        <v>43434</v>
      </c>
      <c r="E1077" s="8" t="s">
        <v>1740</v>
      </c>
      <c r="F1077" s="8">
        <v>7</v>
      </c>
    </row>
    <row r="1078" spans="1:6" ht="15.75" thickBot="1" x14ac:dyDescent="0.3">
      <c r="A1078" s="8" t="s">
        <v>1195</v>
      </c>
      <c r="B1078" s="5">
        <v>1077</v>
      </c>
      <c r="C1078" s="17">
        <v>43427</v>
      </c>
      <c r="D1078" s="17">
        <v>43429</v>
      </c>
      <c r="E1078" s="8" t="s">
        <v>1741</v>
      </c>
      <c r="F1078" s="8">
        <v>32</v>
      </c>
    </row>
    <row r="1079" spans="1:6" ht="15.75" thickBot="1" x14ac:dyDescent="0.3">
      <c r="A1079" s="8" t="s">
        <v>1560</v>
      </c>
      <c r="B1079" s="5">
        <v>1078</v>
      </c>
      <c r="C1079" s="17">
        <v>43427</v>
      </c>
      <c r="D1079" s="17">
        <v>43431</v>
      </c>
      <c r="E1079" s="8" t="s">
        <v>1742</v>
      </c>
      <c r="F1079" s="8">
        <v>4</v>
      </c>
    </row>
    <row r="1080" spans="1:6" ht="15.75" thickBot="1" x14ac:dyDescent="0.3">
      <c r="A1080" s="7" t="s">
        <v>584</v>
      </c>
      <c r="B1080" s="5">
        <v>1079</v>
      </c>
      <c r="C1080" s="17">
        <v>43428</v>
      </c>
      <c r="D1080" s="17">
        <v>43430</v>
      </c>
      <c r="E1080" s="8" t="s">
        <v>1741</v>
      </c>
      <c r="F1080" s="8">
        <v>32</v>
      </c>
    </row>
    <row r="1081" spans="1:6" ht="15.75" thickBot="1" x14ac:dyDescent="0.3">
      <c r="A1081" s="8" t="s">
        <v>1196</v>
      </c>
      <c r="B1081" s="5">
        <v>1080</v>
      </c>
      <c r="C1081" s="17">
        <v>43428</v>
      </c>
      <c r="D1081" s="17">
        <v>43433</v>
      </c>
      <c r="E1081" s="8" t="s">
        <v>1742</v>
      </c>
      <c r="F1081" s="8">
        <v>5</v>
      </c>
    </row>
    <row r="1082" spans="1:6" ht="15.75" thickBot="1" x14ac:dyDescent="0.3">
      <c r="A1082" s="8" t="s">
        <v>1561</v>
      </c>
      <c r="B1082" s="5">
        <v>1081</v>
      </c>
      <c r="C1082" s="17">
        <v>43428</v>
      </c>
      <c r="D1082" s="17">
        <v>43434</v>
      </c>
      <c r="E1082" s="8" t="s">
        <v>1741</v>
      </c>
      <c r="F1082" s="8">
        <v>36</v>
      </c>
    </row>
    <row r="1083" spans="1:6" ht="15.75" thickBot="1" x14ac:dyDescent="0.3">
      <c r="A1083" s="7" t="s">
        <v>585</v>
      </c>
      <c r="B1083" s="5">
        <v>1082</v>
      </c>
      <c r="C1083" s="17">
        <v>43429</v>
      </c>
      <c r="D1083" s="17">
        <v>43432</v>
      </c>
      <c r="E1083" s="8" t="s">
        <v>1742</v>
      </c>
      <c r="F1083" s="8">
        <v>3</v>
      </c>
    </row>
    <row r="1084" spans="1:6" ht="15.75" thickBot="1" x14ac:dyDescent="0.3">
      <c r="A1084" s="8" t="s">
        <v>1197</v>
      </c>
      <c r="B1084" s="5">
        <v>1083</v>
      </c>
      <c r="C1084" s="17">
        <v>43429</v>
      </c>
      <c r="D1084" s="17">
        <v>43436</v>
      </c>
      <c r="E1084" s="8" t="s">
        <v>1742</v>
      </c>
      <c r="F1084" s="8">
        <v>7</v>
      </c>
    </row>
    <row r="1085" spans="1:6" ht="15.75" thickBot="1" x14ac:dyDescent="0.3">
      <c r="A1085" s="8" t="s">
        <v>1562</v>
      </c>
      <c r="B1085" s="5">
        <v>1084</v>
      </c>
      <c r="C1085" s="17">
        <v>43429</v>
      </c>
      <c r="D1085" s="17">
        <v>43435</v>
      </c>
      <c r="E1085" s="8" t="s">
        <v>1741</v>
      </c>
      <c r="F1085" s="8">
        <v>36</v>
      </c>
    </row>
    <row r="1086" spans="1:6" ht="15.75" thickBot="1" x14ac:dyDescent="0.3">
      <c r="A1086" s="7" t="s">
        <v>587</v>
      </c>
      <c r="B1086" s="5">
        <v>1085</v>
      </c>
      <c r="C1086" s="17">
        <v>43430</v>
      </c>
      <c r="D1086" s="17">
        <v>43431</v>
      </c>
      <c r="E1086" s="8" t="s">
        <v>1742</v>
      </c>
      <c r="F1086" s="8">
        <v>1</v>
      </c>
    </row>
    <row r="1087" spans="1:6" ht="15.75" thickBot="1" x14ac:dyDescent="0.3">
      <c r="A1087" s="8" t="s">
        <v>1198</v>
      </c>
      <c r="B1087" s="5">
        <v>1086</v>
      </c>
      <c r="C1087" s="17">
        <v>43430</v>
      </c>
      <c r="D1087" s="17">
        <v>43434</v>
      </c>
      <c r="E1087" s="8" t="s">
        <v>1741</v>
      </c>
      <c r="F1087" s="8">
        <v>34</v>
      </c>
    </row>
    <row r="1088" spans="1:6" ht="15.75" thickBot="1" x14ac:dyDescent="0.3">
      <c r="A1088" s="8" t="s">
        <v>1563</v>
      </c>
      <c r="B1088" s="5">
        <v>1087</v>
      </c>
      <c r="C1088" s="17">
        <v>43430</v>
      </c>
      <c r="D1088" s="17">
        <v>43433</v>
      </c>
      <c r="E1088" s="8" t="s">
        <v>1741</v>
      </c>
      <c r="F1088" s="8">
        <v>33</v>
      </c>
    </row>
    <row r="1089" spans="1:6" ht="15.75" thickBot="1" x14ac:dyDescent="0.3">
      <c r="A1089" s="7" t="s">
        <v>589</v>
      </c>
      <c r="B1089" s="5">
        <v>1088</v>
      </c>
      <c r="C1089" s="17">
        <v>43431</v>
      </c>
      <c r="D1089" s="17">
        <v>43438</v>
      </c>
      <c r="E1089" s="8" t="s">
        <v>1741</v>
      </c>
      <c r="F1089" s="8">
        <v>37</v>
      </c>
    </row>
    <row r="1090" spans="1:6" ht="15.75" thickBot="1" x14ac:dyDescent="0.3">
      <c r="A1090" s="8" t="s">
        <v>1199</v>
      </c>
      <c r="B1090" s="5">
        <v>1089</v>
      </c>
      <c r="C1090" s="17">
        <v>43431</v>
      </c>
      <c r="D1090" s="17">
        <v>43434</v>
      </c>
      <c r="E1090" s="8" t="s">
        <v>1741</v>
      </c>
      <c r="F1090" s="8">
        <v>33</v>
      </c>
    </row>
    <row r="1091" spans="1:6" ht="15.75" thickBot="1" x14ac:dyDescent="0.3">
      <c r="A1091" s="8" t="s">
        <v>1564</v>
      </c>
      <c r="B1091" s="5">
        <v>1090</v>
      </c>
      <c r="C1091" s="17">
        <v>43431</v>
      </c>
      <c r="D1091" s="17">
        <v>43437</v>
      </c>
      <c r="E1091" s="8" t="s">
        <v>1742</v>
      </c>
      <c r="F1091" s="8">
        <v>6</v>
      </c>
    </row>
    <row r="1092" spans="1:6" ht="15.75" thickBot="1" x14ac:dyDescent="0.3">
      <c r="A1092" s="7" t="s">
        <v>591</v>
      </c>
      <c r="B1092" s="5">
        <v>1091</v>
      </c>
      <c r="C1092" s="17">
        <v>43432</v>
      </c>
      <c r="D1092" s="17">
        <v>43438</v>
      </c>
      <c r="E1092" s="8" t="s">
        <v>1742</v>
      </c>
      <c r="F1092" s="8">
        <v>6</v>
      </c>
    </row>
    <row r="1093" spans="1:6" ht="15.75" thickBot="1" x14ac:dyDescent="0.3">
      <c r="A1093" s="8" t="s">
        <v>1200</v>
      </c>
      <c r="B1093" s="5">
        <v>1092</v>
      </c>
      <c r="C1093" s="17">
        <v>43432</v>
      </c>
      <c r="D1093" s="17">
        <v>43435</v>
      </c>
      <c r="E1093" s="8" t="s">
        <v>1740</v>
      </c>
      <c r="F1093" s="8">
        <v>3</v>
      </c>
    </row>
    <row r="1094" spans="1:6" ht="15.75" thickBot="1" x14ac:dyDescent="0.3">
      <c r="A1094" s="8" t="s">
        <v>1565</v>
      </c>
      <c r="B1094" s="5">
        <v>1093</v>
      </c>
      <c r="C1094" s="17">
        <v>43432</v>
      </c>
      <c r="D1094" s="17">
        <v>43433</v>
      </c>
      <c r="E1094" s="8" t="s">
        <v>1742</v>
      </c>
      <c r="F1094" s="8">
        <v>1</v>
      </c>
    </row>
    <row r="1095" spans="1:6" ht="15.75" thickBot="1" x14ac:dyDescent="0.3">
      <c r="A1095" s="7" t="s">
        <v>593</v>
      </c>
      <c r="B1095" s="5">
        <v>1094</v>
      </c>
      <c r="C1095" s="17">
        <v>43433</v>
      </c>
      <c r="D1095" s="17">
        <v>43434</v>
      </c>
      <c r="E1095" s="8" t="s">
        <v>1741</v>
      </c>
      <c r="F1095" s="8">
        <v>31</v>
      </c>
    </row>
    <row r="1096" spans="1:6" ht="15.75" thickBot="1" x14ac:dyDescent="0.3">
      <c r="A1096" s="8" t="s">
        <v>1201</v>
      </c>
      <c r="B1096" s="5">
        <v>1095</v>
      </c>
      <c r="C1096" s="17">
        <v>43433</v>
      </c>
      <c r="D1096" s="17">
        <v>43438</v>
      </c>
      <c r="E1096" s="8" t="s">
        <v>1741</v>
      </c>
      <c r="F1096" s="8">
        <v>35</v>
      </c>
    </row>
    <row r="1097" spans="1:6" ht="15.75" thickBot="1" x14ac:dyDescent="0.3">
      <c r="A1097" s="8" t="s">
        <v>1566</v>
      </c>
      <c r="B1097" s="5">
        <v>1096</v>
      </c>
      <c r="C1097" s="17">
        <v>43433</v>
      </c>
      <c r="D1097" s="17">
        <v>43437</v>
      </c>
      <c r="E1097" s="8" t="s">
        <v>1740</v>
      </c>
      <c r="F1097" s="8">
        <v>4</v>
      </c>
    </row>
    <row r="1098" spans="1:6" ht="15.75" thickBot="1" x14ac:dyDescent="0.3">
      <c r="A1098" s="7" t="s">
        <v>595</v>
      </c>
      <c r="B1098" s="5">
        <v>1097</v>
      </c>
      <c r="C1098" s="17">
        <v>43434</v>
      </c>
      <c r="D1098" s="17">
        <v>43438</v>
      </c>
      <c r="E1098" s="8" t="s">
        <v>1741</v>
      </c>
      <c r="F1098" s="8">
        <v>34</v>
      </c>
    </row>
    <row r="1099" spans="1:6" ht="15.75" thickBot="1" x14ac:dyDescent="0.3">
      <c r="A1099" s="8" t="s">
        <v>1202</v>
      </c>
      <c r="B1099" s="5">
        <v>1098</v>
      </c>
      <c r="C1099" s="17">
        <v>43434</v>
      </c>
      <c r="D1099" s="17">
        <v>43438</v>
      </c>
      <c r="E1099" s="8" t="s">
        <v>1740</v>
      </c>
      <c r="F1099" s="8">
        <v>4</v>
      </c>
    </row>
    <row r="1100" spans="1:6" ht="15.75" thickBot="1" x14ac:dyDescent="0.3">
      <c r="A1100" s="8" t="s">
        <v>1567</v>
      </c>
      <c r="B1100" s="5">
        <v>1099</v>
      </c>
      <c r="C1100" s="17">
        <v>43434</v>
      </c>
      <c r="D1100" s="17">
        <v>43436</v>
      </c>
      <c r="E1100" s="8" t="s">
        <v>1741</v>
      </c>
      <c r="F1100" s="8">
        <v>32</v>
      </c>
    </row>
    <row r="1101" spans="1:6" ht="15.75" thickBot="1" x14ac:dyDescent="0.3">
      <c r="A1101" s="7" t="s">
        <v>597</v>
      </c>
      <c r="B1101" s="5">
        <v>1100</v>
      </c>
      <c r="C1101" s="17">
        <v>43435</v>
      </c>
      <c r="D1101" s="17">
        <v>43439</v>
      </c>
      <c r="E1101" s="8" t="s">
        <v>1740</v>
      </c>
      <c r="F1101" s="8">
        <v>4</v>
      </c>
    </row>
    <row r="1102" spans="1:6" ht="15.75" thickBot="1" x14ac:dyDescent="0.3">
      <c r="A1102" s="8" t="s">
        <v>1203</v>
      </c>
      <c r="B1102" s="5">
        <v>1101</v>
      </c>
      <c r="C1102" s="17">
        <v>43435</v>
      </c>
      <c r="D1102" s="17">
        <v>43442</v>
      </c>
      <c r="E1102" s="8" t="s">
        <v>1741</v>
      </c>
      <c r="F1102" s="8">
        <v>37</v>
      </c>
    </row>
    <row r="1103" spans="1:6" ht="15.75" thickBot="1" x14ac:dyDescent="0.3">
      <c r="A1103" s="8" t="s">
        <v>1568</v>
      </c>
      <c r="B1103" s="5">
        <v>1102</v>
      </c>
      <c r="C1103" s="17">
        <v>43435</v>
      </c>
      <c r="D1103" s="17">
        <v>43441</v>
      </c>
      <c r="E1103" s="8" t="s">
        <v>1742</v>
      </c>
      <c r="F1103" s="8">
        <v>6</v>
      </c>
    </row>
    <row r="1104" spans="1:6" ht="15.75" thickBot="1" x14ac:dyDescent="0.3">
      <c r="A1104" s="7" t="s">
        <v>599</v>
      </c>
      <c r="B1104" s="5">
        <v>1103</v>
      </c>
      <c r="C1104" s="17">
        <v>43436</v>
      </c>
      <c r="D1104" s="17">
        <v>43440</v>
      </c>
      <c r="E1104" s="8" t="s">
        <v>1741</v>
      </c>
      <c r="F1104" s="8">
        <v>34</v>
      </c>
    </row>
    <row r="1105" spans="1:6" ht="15.75" thickBot="1" x14ac:dyDescent="0.3">
      <c r="A1105" s="8" t="s">
        <v>1204</v>
      </c>
      <c r="B1105" s="5">
        <v>1104</v>
      </c>
      <c r="C1105" s="17">
        <v>43436</v>
      </c>
      <c r="D1105" s="17">
        <v>43442</v>
      </c>
      <c r="E1105" s="8" t="s">
        <v>1741</v>
      </c>
      <c r="F1105" s="8">
        <v>36</v>
      </c>
    </row>
    <row r="1106" spans="1:6" ht="15.75" thickBot="1" x14ac:dyDescent="0.3">
      <c r="A1106" s="8" t="s">
        <v>1569</v>
      </c>
      <c r="B1106" s="5">
        <v>1105</v>
      </c>
      <c r="C1106" s="17">
        <v>43436</v>
      </c>
      <c r="D1106" s="17">
        <v>43439</v>
      </c>
      <c r="E1106" s="8" t="s">
        <v>1741</v>
      </c>
      <c r="F1106" s="8">
        <v>33</v>
      </c>
    </row>
    <row r="1107" spans="1:6" ht="15.75" thickBot="1" x14ac:dyDescent="0.3">
      <c r="A1107" s="7" t="s">
        <v>601</v>
      </c>
      <c r="B1107" s="5">
        <v>1106</v>
      </c>
      <c r="C1107" s="17">
        <v>43437</v>
      </c>
      <c r="D1107" s="17">
        <v>43442</v>
      </c>
      <c r="E1107" s="8" t="s">
        <v>1741</v>
      </c>
      <c r="F1107" s="8">
        <v>35</v>
      </c>
    </row>
    <row r="1108" spans="1:6" ht="15.75" thickBot="1" x14ac:dyDescent="0.3">
      <c r="A1108" s="8" t="s">
        <v>1205</v>
      </c>
      <c r="B1108" s="5">
        <v>1107</v>
      </c>
      <c r="C1108" s="17">
        <v>43437</v>
      </c>
      <c r="D1108" s="17">
        <v>43442</v>
      </c>
      <c r="E1108" s="8" t="s">
        <v>1742</v>
      </c>
      <c r="F1108" s="8">
        <v>5</v>
      </c>
    </row>
    <row r="1109" spans="1:6" ht="15.75" thickBot="1" x14ac:dyDescent="0.3">
      <c r="A1109" s="8" t="s">
        <v>1570</v>
      </c>
      <c r="B1109" s="5">
        <v>1108</v>
      </c>
      <c r="C1109" s="17">
        <v>43437</v>
      </c>
      <c r="D1109" s="17">
        <v>43443</v>
      </c>
      <c r="E1109" s="8" t="s">
        <v>1742</v>
      </c>
      <c r="F1109" s="8">
        <v>6</v>
      </c>
    </row>
    <row r="1110" spans="1:6" ht="15.75" thickBot="1" x14ac:dyDescent="0.3">
      <c r="A1110" s="7" t="s">
        <v>603</v>
      </c>
      <c r="B1110" s="5">
        <v>1109</v>
      </c>
      <c r="C1110" s="17">
        <v>43438</v>
      </c>
      <c r="D1110" s="17">
        <v>43445</v>
      </c>
      <c r="E1110" s="8" t="s">
        <v>1741</v>
      </c>
      <c r="F1110" s="8">
        <v>37</v>
      </c>
    </row>
    <row r="1111" spans="1:6" ht="15.75" thickBot="1" x14ac:dyDescent="0.3">
      <c r="A1111" s="8" t="s">
        <v>1206</v>
      </c>
      <c r="B1111" s="5">
        <v>1110</v>
      </c>
      <c r="C1111" s="17">
        <v>43438</v>
      </c>
      <c r="D1111" s="17">
        <v>43442</v>
      </c>
      <c r="E1111" s="8" t="s">
        <v>1742</v>
      </c>
      <c r="F1111" s="8">
        <v>4</v>
      </c>
    </row>
    <row r="1112" spans="1:6" ht="15.75" thickBot="1" x14ac:dyDescent="0.3">
      <c r="A1112" s="8" t="s">
        <v>1571</v>
      </c>
      <c r="B1112" s="5">
        <v>1111</v>
      </c>
      <c r="C1112" s="17">
        <v>43438</v>
      </c>
      <c r="D1112" s="17">
        <v>43442</v>
      </c>
      <c r="E1112" s="8" t="s">
        <v>1741</v>
      </c>
      <c r="F1112" s="8">
        <v>34</v>
      </c>
    </row>
    <row r="1113" spans="1:6" ht="15.75" thickBot="1" x14ac:dyDescent="0.3">
      <c r="A1113" s="7" t="s">
        <v>605</v>
      </c>
      <c r="B1113" s="5">
        <v>1112</v>
      </c>
      <c r="C1113" s="17">
        <v>43439</v>
      </c>
      <c r="D1113" s="17">
        <v>43442</v>
      </c>
      <c r="E1113" s="8" t="s">
        <v>1740</v>
      </c>
      <c r="F1113" s="8">
        <v>3</v>
      </c>
    </row>
    <row r="1114" spans="1:6" ht="15.75" thickBot="1" x14ac:dyDescent="0.3">
      <c r="A1114" s="8" t="s">
        <v>1207</v>
      </c>
      <c r="B1114" s="5">
        <v>1113</v>
      </c>
      <c r="C1114" s="17">
        <v>43439</v>
      </c>
      <c r="D1114" s="17">
        <v>43443</v>
      </c>
      <c r="E1114" s="8" t="s">
        <v>1740</v>
      </c>
      <c r="F1114" s="8">
        <v>4</v>
      </c>
    </row>
    <row r="1115" spans="1:6" ht="15.75" thickBot="1" x14ac:dyDescent="0.3">
      <c r="A1115" s="8" t="s">
        <v>1572</v>
      </c>
      <c r="B1115" s="5">
        <v>1114</v>
      </c>
      <c r="C1115" s="17">
        <v>43439</v>
      </c>
      <c r="D1115" s="17">
        <v>43445</v>
      </c>
      <c r="E1115" s="8" t="s">
        <v>1740</v>
      </c>
      <c r="F1115" s="8">
        <v>6</v>
      </c>
    </row>
    <row r="1116" spans="1:6" ht="15.75" thickBot="1" x14ac:dyDescent="0.3">
      <c r="A1116" s="7" t="s">
        <v>607</v>
      </c>
      <c r="B1116" s="5">
        <v>1115</v>
      </c>
      <c r="C1116" s="17">
        <v>43440</v>
      </c>
      <c r="D1116" s="17">
        <v>43445</v>
      </c>
      <c r="E1116" s="8" t="s">
        <v>1741</v>
      </c>
      <c r="F1116" s="8">
        <v>35</v>
      </c>
    </row>
    <row r="1117" spans="1:6" ht="15.75" thickBot="1" x14ac:dyDescent="0.3">
      <c r="A1117" s="8" t="s">
        <v>1208</v>
      </c>
      <c r="B1117" s="5">
        <v>1116</v>
      </c>
      <c r="C1117" s="17">
        <v>43440</v>
      </c>
      <c r="D1117" s="17">
        <v>43445</v>
      </c>
      <c r="E1117" s="8" t="s">
        <v>1741</v>
      </c>
      <c r="F1117" s="8">
        <v>35</v>
      </c>
    </row>
    <row r="1118" spans="1:6" ht="15.75" thickBot="1" x14ac:dyDescent="0.3">
      <c r="A1118" s="8" t="s">
        <v>1573</v>
      </c>
      <c r="B1118" s="5">
        <v>1117</v>
      </c>
      <c r="C1118" s="17">
        <v>43440</v>
      </c>
      <c r="D1118" s="17">
        <v>43445</v>
      </c>
      <c r="E1118" s="8" t="s">
        <v>1742</v>
      </c>
      <c r="F1118" s="8">
        <v>5</v>
      </c>
    </row>
    <row r="1119" spans="1:6" ht="15.75" thickBot="1" x14ac:dyDescent="0.3">
      <c r="A1119" s="7" t="s">
        <v>609</v>
      </c>
      <c r="B1119" s="5">
        <v>1118</v>
      </c>
      <c r="C1119" s="17">
        <v>43441</v>
      </c>
      <c r="D1119" s="17">
        <v>43446</v>
      </c>
      <c r="E1119" s="8" t="s">
        <v>1742</v>
      </c>
      <c r="F1119" s="8">
        <v>5</v>
      </c>
    </row>
    <row r="1120" spans="1:6" ht="15.75" thickBot="1" x14ac:dyDescent="0.3">
      <c r="A1120" s="8" t="s">
        <v>1209</v>
      </c>
      <c r="B1120" s="5">
        <v>1119</v>
      </c>
      <c r="C1120" s="17">
        <v>43441</v>
      </c>
      <c r="D1120" s="17">
        <v>43445</v>
      </c>
      <c r="E1120" s="8" t="s">
        <v>1740</v>
      </c>
      <c r="F1120" s="8">
        <v>4</v>
      </c>
    </row>
    <row r="1121" spans="1:6" ht="15.75" thickBot="1" x14ac:dyDescent="0.3">
      <c r="A1121" s="8" t="s">
        <v>1574</v>
      </c>
      <c r="B1121" s="5">
        <v>1120</v>
      </c>
      <c r="C1121" s="17">
        <v>43441</v>
      </c>
      <c r="D1121" s="17">
        <v>43447</v>
      </c>
      <c r="E1121" s="8" t="s">
        <v>1742</v>
      </c>
      <c r="F1121" s="8">
        <v>6</v>
      </c>
    </row>
    <row r="1122" spans="1:6" ht="15.75" thickBot="1" x14ac:dyDescent="0.3">
      <c r="A1122" s="7" t="s">
        <v>611</v>
      </c>
      <c r="B1122" s="5">
        <v>1121</v>
      </c>
      <c r="C1122" s="17">
        <v>43442</v>
      </c>
      <c r="D1122" s="17">
        <v>43448</v>
      </c>
      <c r="E1122" s="8" t="s">
        <v>1741</v>
      </c>
      <c r="F1122" s="8">
        <v>36</v>
      </c>
    </row>
    <row r="1123" spans="1:6" ht="15.75" thickBot="1" x14ac:dyDescent="0.3">
      <c r="A1123" s="8" t="s">
        <v>1210</v>
      </c>
      <c r="B1123" s="5">
        <v>1122</v>
      </c>
      <c r="C1123" s="17">
        <v>43442</v>
      </c>
      <c r="D1123" s="17">
        <v>43443</v>
      </c>
      <c r="E1123" s="8" t="s">
        <v>1741</v>
      </c>
      <c r="F1123" s="8">
        <v>31</v>
      </c>
    </row>
    <row r="1124" spans="1:6" ht="15.75" thickBot="1" x14ac:dyDescent="0.3">
      <c r="A1124" s="8" t="s">
        <v>1575</v>
      </c>
      <c r="B1124" s="5">
        <v>1123</v>
      </c>
      <c r="C1124" s="17">
        <v>43442</v>
      </c>
      <c r="D1124" s="17">
        <v>43446</v>
      </c>
      <c r="E1124" s="8" t="s">
        <v>1742</v>
      </c>
      <c r="F1124" s="8">
        <v>4</v>
      </c>
    </row>
    <row r="1125" spans="1:6" ht="15.75" thickBot="1" x14ac:dyDescent="0.3">
      <c r="A1125" s="7" t="s">
        <v>613</v>
      </c>
      <c r="B1125" s="5">
        <v>1124</v>
      </c>
      <c r="C1125" s="17">
        <v>43443</v>
      </c>
      <c r="D1125" s="17">
        <v>43445</v>
      </c>
      <c r="E1125" s="8" t="s">
        <v>1741</v>
      </c>
      <c r="F1125" s="8">
        <v>32</v>
      </c>
    </row>
    <row r="1126" spans="1:6" ht="15.75" thickBot="1" x14ac:dyDescent="0.3">
      <c r="A1126" s="8" t="s">
        <v>1211</v>
      </c>
      <c r="B1126" s="5">
        <v>1125</v>
      </c>
      <c r="C1126" s="17">
        <v>43443</v>
      </c>
      <c r="D1126" s="17">
        <v>43446</v>
      </c>
      <c r="E1126" s="8" t="s">
        <v>1740</v>
      </c>
      <c r="F1126" s="8">
        <v>3</v>
      </c>
    </row>
    <row r="1127" spans="1:6" ht="15.75" thickBot="1" x14ac:dyDescent="0.3">
      <c r="A1127" s="8" t="s">
        <v>1576</v>
      </c>
      <c r="B1127" s="5">
        <v>1126</v>
      </c>
      <c r="C1127" s="17">
        <v>43443</v>
      </c>
      <c r="D1127" s="17">
        <v>43447</v>
      </c>
      <c r="E1127" s="8" t="s">
        <v>1742</v>
      </c>
      <c r="F1127" s="8">
        <v>4</v>
      </c>
    </row>
    <row r="1128" spans="1:6" ht="15.75" thickBot="1" x14ac:dyDescent="0.3">
      <c r="A1128" s="7" t="s">
        <v>615</v>
      </c>
      <c r="B1128" s="5">
        <v>1127</v>
      </c>
      <c r="C1128" s="17">
        <v>43444</v>
      </c>
      <c r="D1128" s="17">
        <v>43450</v>
      </c>
      <c r="E1128" s="8" t="s">
        <v>1741</v>
      </c>
      <c r="F1128" s="8">
        <v>36</v>
      </c>
    </row>
    <row r="1129" spans="1:6" ht="15.75" thickBot="1" x14ac:dyDescent="0.3">
      <c r="A1129" s="8" t="s">
        <v>1212</v>
      </c>
      <c r="B1129" s="5">
        <v>1128</v>
      </c>
      <c r="C1129" s="17">
        <v>43444</v>
      </c>
      <c r="D1129" s="17">
        <v>43445</v>
      </c>
      <c r="E1129" s="8" t="s">
        <v>1740</v>
      </c>
      <c r="F1129" s="8">
        <v>1</v>
      </c>
    </row>
    <row r="1130" spans="1:6" ht="15.75" thickBot="1" x14ac:dyDescent="0.3">
      <c r="A1130" s="8" t="s">
        <v>1577</v>
      </c>
      <c r="B1130" s="5">
        <v>1129</v>
      </c>
      <c r="C1130" s="17">
        <v>43444</v>
      </c>
      <c r="D1130" s="17">
        <v>43446</v>
      </c>
      <c r="E1130" s="8" t="s">
        <v>1742</v>
      </c>
      <c r="F1130" s="8">
        <v>2</v>
      </c>
    </row>
    <row r="1131" spans="1:6" ht="15.75" thickBot="1" x14ac:dyDescent="0.3">
      <c r="A1131" s="7" t="s">
        <v>617</v>
      </c>
      <c r="B1131" s="5">
        <v>1130</v>
      </c>
      <c r="C1131" s="17">
        <v>43445</v>
      </c>
      <c r="D1131" s="17">
        <v>43448</v>
      </c>
      <c r="E1131" s="8" t="s">
        <v>1740</v>
      </c>
      <c r="F1131" s="8">
        <v>3</v>
      </c>
    </row>
    <row r="1132" spans="1:6" ht="15.75" thickBot="1" x14ac:dyDescent="0.3">
      <c r="A1132" s="8" t="s">
        <v>1213</v>
      </c>
      <c r="B1132" s="5">
        <v>1131</v>
      </c>
      <c r="C1132" s="17">
        <v>43445</v>
      </c>
      <c r="D1132" s="17">
        <v>43449</v>
      </c>
      <c r="E1132" s="8" t="s">
        <v>1741</v>
      </c>
      <c r="F1132" s="8">
        <v>34</v>
      </c>
    </row>
    <row r="1133" spans="1:6" ht="15.75" thickBot="1" x14ac:dyDescent="0.3">
      <c r="A1133" s="8" t="s">
        <v>1578</v>
      </c>
      <c r="B1133" s="5">
        <v>1132</v>
      </c>
      <c r="C1133" s="17">
        <v>43445</v>
      </c>
      <c r="D1133" s="17">
        <v>43451</v>
      </c>
      <c r="E1133" s="8" t="s">
        <v>1740</v>
      </c>
      <c r="F1133" s="8">
        <v>6</v>
      </c>
    </row>
    <row r="1134" spans="1:6" ht="15.75" thickBot="1" x14ac:dyDescent="0.3">
      <c r="A1134" s="7" t="s">
        <v>619</v>
      </c>
      <c r="B1134" s="5">
        <v>1133</v>
      </c>
      <c r="C1134" s="17">
        <v>43446</v>
      </c>
      <c r="D1134" s="17">
        <v>43450</v>
      </c>
      <c r="E1134" s="8" t="s">
        <v>1741</v>
      </c>
      <c r="F1134" s="8">
        <v>34</v>
      </c>
    </row>
    <row r="1135" spans="1:6" ht="15.75" thickBot="1" x14ac:dyDescent="0.3">
      <c r="A1135" s="8" t="s">
        <v>1214</v>
      </c>
      <c r="B1135" s="5">
        <v>1134</v>
      </c>
      <c r="C1135" s="17">
        <v>43446</v>
      </c>
      <c r="D1135" s="17">
        <v>43451</v>
      </c>
      <c r="E1135" s="8" t="s">
        <v>1741</v>
      </c>
      <c r="F1135" s="8">
        <v>35</v>
      </c>
    </row>
    <row r="1136" spans="1:6" ht="15.75" thickBot="1" x14ac:dyDescent="0.3">
      <c r="A1136" s="8" t="s">
        <v>1579</v>
      </c>
      <c r="B1136" s="5">
        <v>1135</v>
      </c>
      <c r="C1136" s="17">
        <v>43446</v>
      </c>
      <c r="D1136" s="17">
        <v>43451</v>
      </c>
      <c r="E1136" s="8" t="s">
        <v>1742</v>
      </c>
      <c r="F1136" s="8">
        <v>5</v>
      </c>
    </row>
    <row r="1137" spans="1:6" ht="15.75" thickBot="1" x14ac:dyDescent="0.3">
      <c r="A1137" s="7" t="s">
        <v>621</v>
      </c>
      <c r="B1137" s="5">
        <v>1136</v>
      </c>
      <c r="C1137" s="17">
        <v>43447</v>
      </c>
      <c r="D1137" s="17">
        <v>43449</v>
      </c>
      <c r="E1137" s="8" t="s">
        <v>1741</v>
      </c>
      <c r="F1137" s="8">
        <v>32</v>
      </c>
    </row>
    <row r="1138" spans="1:6" ht="15.75" thickBot="1" x14ac:dyDescent="0.3">
      <c r="A1138" s="8" t="s">
        <v>1215</v>
      </c>
      <c r="B1138" s="5">
        <v>1137</v>
      </c>
      <c r="C1138" s="17">
        <v>43447</v>
      </c>
      <c r="D1138" s="17">
        <v>43451</v>
      </c>
      <c r="E1138" s="8" t="s">
        <v>1740</v>
      </c>
      <c r="F1138" s="8">
        <v>4</v>
      </c>
    </row>
    <row r="1139" spans="1:6" ht="15.75" thickBot="1" x14ac:dyDescent="0.3">
      <c r="A1139" s="8" t="s">
        <v>1580</v>
      </c>
      <c r="B1139" s="5">
        <v>1138</v>
      </c>
      <c r="C1139" s="17">
        <v>43447</v>
      </c>
      <c r="D1139" s="17">
        <v>43449</v>
      </c>
      <c r="E1139" s="8" t="s">
        <v>1740</v>
      </c>
      <c r="F1139" s="8">
        <v>2</v>
      </c>
    </row>
    <row r="1140" spans="1:6" ht="15.75" thickBot="1" x14ac:dyDescent="0.3">
      <c r="A1140" s="7" t="s">
        <v>623</v>
      </c>
      <c r="B1140" s="5">
        <v>1139</v>
      </c>
      <c r="C1140" s="17">
        <v>43448</v>
      </c>
      <c r="D1140" s="17">
        <v>43454</v>
      </c>
      <c r="E1140" s="8" t="s">
        <v>1741</v>
      </c>
      <c r="F1140" s="8">
        <v>36</v>
      </c>
    </row>
    <row r="1141" spans="1:6" ht="15.75" thickBot="1" x14ac:dyDescent="0.3">
      <c r="A1141" s="8" t="s">
        <v>1216</v>
      </c>
      <c r="B1141" s="5">
        <v>1140</v>
      </c>
      <c r="C1141" s="17">
        <v>43448</v>
      </c>
      <c r="D1141" s="17">
        <v>43450</v>
      </c>
      <c r="E1141" s="8" t="s">
        <v>1742</v>
      </c>
      <c r="F1141" s="8">
        <v>2</v>
      </c>
    </row>
    <row r="1142" spans="1:6" ht="15.75" thickBot="1" x14ac:dyDescent="0.3">
      <c r="A1142" s="8" t="s">
        <v>1581</v>
      </c>
      <c r="B1142" s="5">
        <v>1141</v>
      </c>
      <c r="C1142" s="17">
        <v>43448</v>
      </c>
      <c r="D1142" s="17">
        <v>43451</v>
      </c>
      <c r="E1142" s="8" t="s">
        <v>1741</v>
      </c>
      <c r="F1142" s="8">
        <v>33</v>
      </c>
    </row>
    <row r="1143" spans="1:6" ht="15.75" thickBot="1" x14ac:dyDescent="0.3">
      <c r="A1143" s="7" t="s">
        <v>625</v>
      </c>
      <c r="B1143" s="5">
        <v>1142</v>
      </c>
      <c r="C1143" s="17">
        <v>43449</v>
      </c>
      <c r="D1143" s="17">
        <v>43450</v>
      </c>
      <c r="E1143" s="8" t="s">
        <v>1741</v>
      </c>
      <c r="F1143" s="8">
        <v>31</v>
      </c>
    </row>
    <row r="1144" spans="1:6" ht="15.75" thickBot="1" x14ac:dyDescent="0.3">
      <c r="A1144" s="8" t="s">
        <v>1217</v>
      </c>
      <c r="B1144" s="5">
        <v>1143</v>
      </c>
      <c r="C1144" s="17">
        <v>43449</v>
      </c>
      <c r="D1144" s="17">
        <v>43453</v>
      </c>
      <c r="E1144" s="8" t="s">
        <v>1740</v>
      </c>
      <c r="F1144" s="8">
        <v>4</v>
      </c>
    </row>
    <row r="1145" spans="1:6" ht="15.75" thickBot="1" x14ac:dyDescent="0.3">
      <c r="A1145" s="8" t="s">
        <v>1582</v>
      </c>
      <c r="B1145" s="5">
        <v>1144</v>
      </c>
      <c r="C1145" s="17">
        <v>43449</v>
      </c>
      <c r="D1145" s="17">
        <v>43453</v>
      </c>
      <c r="E1145" s="8" t="s">
        <v>1742</v>
      </c>
      <c r="F1145" s="8">
        <v>4</v>
      </c>
    </row>
    <row r="1146" spans="1:6" ht="15.75" thickBot="1" x14ac:dyDescent="0.3">
      <c r="A1146" s="7" t="s">
        <v>627</v>
      </c>
      <c r="B1146" s="5">
        <v>1145</v>
      </c>
      <c r="C1146" s="17">
        <v>43450</v>
      </c>
      <c r="D1146" s="17">
        <v>43452</v>
      </c>
      <c r="E1146" s="8" t="s">
        <v>1740</v>
      </c>
      <c r="F1146" s="8">
        <v>2</v>
      </c>
    </row>
    <row r="1147" spans="1:6" ht="15.75" thickBot="1" x14ac:dyDescent="0.3">
      <c r="A1147" s="8" t="s">
        <v>1218</v>
      </c>
      <c r="B1147" s="5">
        <v>1146</v>
      </c>
      <c r="C1147" s="17">
        <v>43450</v>
      </c>
      <c r="D1147" s="17">
        <v>43452</v>
      </c>
      <c r="E1147" s="8" t="s">
        <v>1741</v>
      </c>
      <c r="F1147" s="8">
        <v>32</v>
      </c>
    </row>
    <row r="1148" spans="1:6" ht="15.75" thickBot="1" x14ac:dyDescent="0.3">
      <c r="A1148" s="8" t="s">
        <v>1583</v>
      </c>
      <c r="B1148" s="5">
        <v>1147</v>
      </c>
      <c r="C1148" s="17">
        <v>43450</v>
      </c>
      <c r="D1148" s="17">
        <v>43452</v>
      </c>
      <c r="E1148" s="8" t="s">
        <v>1742</v>
      </c>
      <c r="F1148" s="8">
        <v>2</v>
      </c>
    </row>
    <row r="1149" spans="1:6" ht="15.75" thickBot="1" x14ac:dyDescent="0.3">
      <c r="A1149" s="7" t="s">
        <v>629</v>
      </c>
      <c r="B1149" s="5">
        <v>1148</v>
      </c>
      <c r="C1149" s="17">
        <v>43451</v>
      </c>
      <c r="D1149" s="17">
        <v>43454</v>
      </c>
      <c r="E1149" s="8" t="s">
        <v>1740</v>
      </c>
      <c r="F1149" s="8">
        <v>3</v>
      </c>
    </row>
    <row r="1150" spans="1:6" ht="15.75" thickBot="1" x14ac:dyDescent="0.3">
      <c r="A1150" s="8" t="s">
        <v>1219</v>
      </c>
      <c r="B1150" s="5">
        <v>1149</v>
      </c>
      <c r="C1150" s="17">
        <v>43451</v>
      </c>
      <c r="D1150" s="17">
        <v>43458</v>
      </c>
      <c r="E1150" s="8" t="s">
        <v>1742</v>
      </c>
      <c r="F1150" s="8">
        <v>7</v>
      </c>
    </row>
    <row r="1151" spans="1:6" ht="15.75" thickBot="1" x14ac:dyDescent="0.3">
      <c r="A1151" s="8" t="s">
        <v>1584</v>
      </c>
      <c r="B1151" s="5">
        <v>1150</v>
      </c>
      <c r="C1151" s="17">
        <v>43451</v>
      </c>
      <c r="D1151" s="17">
        <v>43452</v>
      </c>
      <c r="E1151" s="8" t="s">
        <v>1742</v>
      </c>
      <c r="F1151" s="8">
        <v>1</v>
      </c>
    </row>
    <row r="1152" spans="1:6" ht="15.75" thickBot="1" x14ac:dyDescent="0.3">
      <c r="A1152" s="7" t="s">
        <v>631</v>
      </c>
      <c r="B1152" s="5">
        <v>1151</v>
      </c>
      <c r="C1152" s="17">
        <v>43452</v>
      </c>
      <c r="D1152" s="17">
        <v>43456</v>
      </c>
      <c r="E1152" s="8" t="s">
        <v>1740</v>
      </c>
      <c r="F1152" s="8">
        <v>4</v>
      </c>
    </row>
    <row r="1153" spans="1:6" ht="15.75" thickBot="1" x14ac:dyDescent="0.3">
      <c r="A1153" s="8" t="s">
        <v>1220</v>
      </c>
      <c r="B1153" s="5">
        <v>1152</v>
      </c>
      <c r="C1153" s="17">
        <v>43452</v>
      </c>
      <c r="D1153" s="17">
        <v>43456</v>
      </c>
      <c r="E1153" s="8" t="s">
        <v>1742</v>
      </c>
      <c r="F1153" s="8">
        <v>4</v>
      </c>
    </row>
    <row r="1154" spans="1:6" ht="15.75" thickBot="1" x14ac:dyDescent="0.3">
      <c r="A1154" s="8" t="s">
        <v>1585</v>
      </c>
      <c r="B1154" s="5">
        <v>1153</v>
      </c>
      <c r="C1154" s="17">
        <v>43452</v>
      </c>
      <c r="D1154" s="17">
        <v>43455</v>
      </c>
      <c r="E1154" s="8" t="s">
        <v>1741</v>
      </c>
      <c r="F1154" s="8">
        <v>33</v>
      </c>
    </row>
    <row r="1155" spans="1:6" ht="15.75" thickBot="1" x14ac:dyDescent="0.3">
      <c r="A1155" s="7" t="s">
        <v>633</v>
      </c>
      <c r="B1155" s="5">
        <v>1154</v>
      </c>
      <c r="C1155" s="17">
        <v>43453</v>
      </c>
      <c r="D1155" s="17">
        <v>43454</v>
      </c>
      <c r="E1155" s="8" t="s">
        <v>1741</v>
      </c>
      <c r="F1155" s="8">
        <v>31</v>
      </c>
    </row>
    <row r="1156" spans="1:6" ht="15.75" thickBot="1" x14ac:dyDescent="0.3">
      <c r="A1156" s="8" t="s">
        <v>1221</v>
      </c>
      <c r="B1156" s="5">
        <v>1155</v>
      </c>
      <c r="C1156" s="17">
        <v>43453</v>
      </c>
      <c r="D1156" s="17">
        <v>43459</v>
      </c>
      <c r="E1156" s="8" t="s">
        <v>1742</v>
      </c>
      <c r="F1156" s="8">
        <v>6</v>
      </c>
    </row>
    <row r="1157" spans="1:6" ht="15.75" thickBot="1" x14ac:dyDescent="0.3">
      <c r="A1157" s="8" t="s">
        <v>1586</v>
      </c>
      <c r="B1157" s="5">
        <v>1156</v>
      </c>
      <c r="C1157" s="17">
        <v>43453</v>
      </c>
      <c r="D1157" s="17">
        <v>43455</v>
      </c>
      <c r="E1157" s="8" t="s">
        <v>1742</v>
      </c>
      <c r="F1157" s="8">
        <v>2</v>
      </c>
    </row>
    <row r="1158" spans="1:6" ht="15.75" thickBot="1" x14ac:dyDescent="0.3">
      <c r="A1158" s="7" t="s">
        <v>635</v>
      </c>
      <c r="B1158" s="5">
        <v>1157</v>
      </c>
      <c r="C1158" s="17">
        <v>43454</v>
      </c>
      <c r="D1158" s="17">
        <v>43461</v>
      </c>
      <c r="E1158" s="8" t="s">
        <v>1741</v>
      </c>
      <c r="F1158" s="8">
        <v>37</v>
      </c>
    </row>
    <row r="1159" spans="1:6" ht="15.75" thickBot="1" x14ac:dyDescent="0.3">
      <c r="A1159" s="8" t="s">
        <v>1222</v>
      </c>
      <c r="B1159" s="5">
        <v>1158</v>
      </c>
      <c r="C1159" s="17">
        <v>43454</v>
      </c>
      <c r="D1159" s="17">
        <v>43459</v>
      </c>
      <c r="E1159" s="8" t="s">
        <v>1740</v>
      </c>
      <c r="F1159" s="8">
        <v>5</v>
      </c>
    </row>
    <row r="1160" spans="1:6" ht="15.75" thickBot="1" x14ac:dyDescent="0.3">
      <c r="A1160" s="8" t="s">
        <v>1587</v>
      </c>
      <c r="B1160" s="5">
        <v>1159</v>
      </c>
      <c r="C1160" s="17">
        <v>43454</v>
      </c>
      <c r="D1160" s="17">
        <v>43459</v>
      </c>
      <c r="E1160" s="8" t="s">
        <v>1741</v>
      </c>
      <c r="F1160" s="8">
        <v>35</v>
      </c>
    </row>
    <row r="1161" spans="1:6" ht="15.75" thickBot="1" x14ac:dyDescent="0.3">
      <c r="A1161" s="7" t="s">
        <v>637</v>
      </c>
      <c r="B1161" s="5">
        <v>1160</v>
      </c>
      <c r="C1161" s="17">
        <v>43455</v>
      </c>
      <c r="D1161" s="17">
        <v>43461</v>
      </c>
      <c r="E1161" s="8" t="s">
        <v>1742</v>
      </c>
      <c r="F1161" s="8">
        <v>6</v>
      </c>
    </row>
    <row r="1162" spans="1:6" ht="15.75" thickBot="1" x14ac:dyDescent="0.3">
      <c r="A1162" s="8" t="s">
        <v>1223</v>
      </c>
      <c r="B1162" s="5">
        <v>1161</v>
      </c>
      <c r="C1162" s="17">
        <v>43455</v>
      </c>
      <c r="D1162" s="17">
        <v>43460</v>
      </c>
      <c r="E1162" s="8" t="s">
        <v>1741</v>
      </c>
      <c r="F1162" s="8">
        <v>35</v>
      </c>
    </row>
    <row r="1163" spans="1:6" ht="15.75" thickBot="1" x14ac:dyDescent="0.3">
      <c r="A1163" s="8" t="s">
        <v>1588</v>
      </c>
      <c r="B1163" s="5">
        <v>1162</v>
      </c>
      <c r="C1163" s="17">
        <v>43455</v>
      </c>
      <c r="D1163" s="17">
        <v>43456</v>
      </c>
      <c r="E1163" s="8" t="s">
        <v>1740</v>
      </c>
      <c r="F1163" s="8">
        <v>1</v>
      </c>
    </row>
    <row r="1164" spans="1:6" ht="15.75" thickBot="1" x14ac:dyDescent="0.3">
      <c r="A1164" s="7" t="s">
        <v>639</v>
      </c>
      <c r="B1164" s="5">
        <v>1163</v>
      </c>
      <c r="C1164" s="17">
        <v>43456</v>
      </c>
      <c r="D1164" s="17">
        <v>43460</v>
      </c>
      <c r="E1164" s="8" t="s">
        <v>1742</v>
      </c>
      <c r="F1164" s="8">
        <v>4</v>
      </c>
    </row>
    <row r="1165" spans="1:6" ht="15.75" thickBot="1" x14ac:dyDescent="0.3">
      <c r="A1165" s="8" t="s">
        <v>1224</v>
      </c>
      <c r="B1165" s="5">
        <v>1164</v>
      </c>
      <c r="C1165" s="17">
        <v>43456</v>
      </c>
      <c r="D1165" s="17">
        <v>43463</v>
      </c>
      <c r="E1165" s="8" t="s">
        <v>1742</v>
      </c>
      <c r="F1165" s="8">
        <v>7</v>
      </c>
    </row>
    <row r="1166" spans="1:6" ht="15.75" thickBot="1" x14ac:dyDescent="0.3">
      <c r="A1166" s="8" t="s">
        <v>1589</v>
      </c>
      <c r="B1166" s="5">
        <v>1165</v>
      </c>
      <c r="C1166" s="17">
        <v>43456</v>
      </c>
      <c r="D1166" s="17">
        <v>43462</v>
      </c>
      <c r="E1166" s="8" t="s">
        <v>1740</v>
      </c>
      <c r="F1166" s="8">
        <v>6</v>
      </c>
    </row>
    <row r="1167" spans="1:6" ht="15.75" thickBot="1" x14ac:dyDescent="0.3">
      <c r="A1167" s="7" t="s">
        <v>641</v>
      </c>
      <c r="B1167" s="5">
        <v>1166</v>
      </c>
      <c r="C1167" s="17">
        <v>43457</v>
      </c>
      <c r="D1167" s="17">
        <v>43464</v>
      </c>
      <c r="E1167" s="8" t="s">
        <v>1742</v>
      </c>
      <c r="F1167" s="8">
        <v>7</v>
      </c>
    </row>
    <row r="1168" spans="1:6" ht="15.75" thickBot="1" x14ac:dyDescent="0.3">
      <c r="A1168" s="8" t="s">
        <v>1225</v>
      </c>
      <c r="B1168" s="5">
        <v>1167</v>
      </c>
      <c r="C1168" s="17">
        <v>43457</v>
      </c>
      <c r="D1168" s="17">
        <v>43464</v>
      </c>
      <c r="E1168" s="8" t="s">
        <v>1742</v>
      </c>
      <c r="F1168" s="8">
        <v>7</v>
      </c>
    </row>
    <row r="1169" spans="1:6" ht="15.75" thickBot="1" x14ac:dyDescent="0.3">
      <c r="A1169" s="8" t="s">
        <v>1590</v>
      </c>
      <c r="B1169" s="5">
        <v>1168</v>
      </c>
      <c r="C1169" s="17">
        <v>43457</v>
      </c>
      <c r="D1169" s="17">
        <v>43464</v>
      </c>
      <c r="E1169" s="8" t="s">
        <v>1742</v>
      </c>
      <c r="F1169" s="8">
        <v>7</v>
      </c>
    </row>
    <row r="1170" spans="1:6" ht="15.75" thickBot="1" x14ac:dyDescent="0.3">
      <c r="A1170" s="7" t="s">
        <v>643</v>
      </c>
      <c r="B1170" s="5">
        <v>1169</v>
      </c>
      <c r="C1170" s="17">
        <v>43458</v>
      </c>
      <c r="D1170" s="17">
        <v>43465</v>
      </c>
      <c r="E1170" s="8" t="s">
        <v>1741</v>
      </c>
      <c r="F1170" s="8">
        <v>37</v>
      </c>
    </row>
    <row r="1171" spans="1:6" ht="15.75" thickBot="1" x14ac:dyDescent="0.3">
      <c r="A1171" s="8" t="s">
        <v>1226</v>
      </c>
      <c r="B1171" s="5">
        <v>1170</v>
      </c>
      <c r="C1171" s="17">
        <v>43458</v>
      </c>
      <c r="D1171" s="17">
        <v>43464</v>
      </c>
      <c r="E1171" s="8" t="s">
        <v>1742</v>
      </c>
      <c r="F1171" s="8">
        <v>6</v>
      </c>
    </row>
    <row r="1172" spans="1:6" ht="15.75" thickBot="1" x14ac:dyDescent="0.3">
      <c r="A1172" s="8" t="s">
        <v>1591</v>
      </c>
      <c r="B1172" s="5">
        <v>1171</v>
      </c>
      <c r="C1172" s="17">
        <v>43458</v>
      </c>
      <c r="D1172" s="17">
        <v>43464</v>
      </c>
      <c r="E1172" s="8" t="s">
        <v>1741</v>
      </c>
      <c r="F1172" s="8">
        <v>36</v>
      </c>
    </row>
    <row r="1173" spans="1:6" ht="15.75" thickBot="1" x14ac:dyDescent="0.3">
      <c r="A1173" s="7" t="s">
        <v>645</v>
      </c>
      <c r="B1173" s="5">
        <v>1172</v>
      </c>
      <c r="C1173" s="17">
        <v>43459</v>
      </c>
      <c r="D1173" s="17">
        <v>43461</v>
      </c>
      <c r="E1173" s="8" t="s">
        <v>1740</v>
      </c>
      <c r="F1173" s="8">
        <v>2</v>
      </c>
    </row>
    <row r="1174" spans="1:6" ht="15.75" thickBot="1" x14ac:dyDescent="0.3">
      <c r="A1174" s="8" t="s">
        <v>1227</v>
      </c>
      <c r="B1174" s="5">
        <v>1173</v>
      </c>
      <c r="C1174" s="17">
        <v>43459</v>
      </c>
      <c r="D1174" s="17">
        <v>43466</v>
      </c>
      <c r="E1174" s="8" t="s">
        <v>1740</v>
      </c>
      <c r="F1174" s="8">
        <v>7</v>
      </c>
    </row>
    <row r="1175" spans="1:6" ht="15.75" thickBot="1" x14ac:dyDescent="0.3">
      <c r="A1175" s="8" t="s">
        <v>1592</v>
      </c>
      <c r="B1175" s="5">
        <v>1174</v>
      </c>
      <c r="C1175" s="17">
        <v>43459</v>
      </c>
      <c r="D1175" s="17">
        <v>43460</v>
      </c>
      <c r="E1175" s="8" t="s">
        <v>1742</v>
      </c>
      <c r="F1175" s="8">
        <v>1</v>
      </c>
    </row>
    <row r="1176" spans="1:6" ht="15.75" thickBot="1" x14ac:dyDescent="0.3">
      <c r="A1176" s="7" t="s">
        <v>647</v>
      </c>
      <c r="B1176" s="5">
        <v>1175</v>
      </c>
      <c r="C1176" s="17">
        <v>43460</v>
      </c>
      <c r="D1176" s="17">
        <v>43464</v>
      </c>
      <c r="E1176" s="8" t="s">
        <v>1741</v>
      </c>
      <c r="F1176" s="8">
        <v>34</v>
      </c>
    </row>
    <row r="1177" spans="1:6" ht="15.75" thickBot="1" x14ac:dyDescent="0.3">
      <c r="A1177" s="8" t="s">
        <v>1228</v>
      </c>
      <c r="B1177" s="5">
        <v>1176</v>
      </c>
      <c r="C1177" s="17">
        <v>43460</v>
      </c>
      <c r="D1177" s="17">
        <v>43461</v>
      </c>
      <c r="E1177" s="8" t="s">
        <v>1741</v>
      </c>
      <c r="F1177" s="8">
        <v>31</v>
      </c>
    </row>
    <row r="1178" spans="1:6" ht="15.75" thickBot="1" x14ac:dyDescent="0.3">
      <c r="A1178" s="8" t="s">
        <v>1593</v>
      </c>
      <c r="B1178" s="5">
        <v>1177</v>
      </c>
      <c r="C1178" s="17">
        <v>43460</v>
      </c>
      <c r="D1178" s="17">
        <v>43463</v>
      </c>
      <c r="E1178" s="8" t="s">
        <v>1742</v>
      </c>
      <c r="F1178" s="8">
        <v>3</v>
      </c>
    </row>
    <row r="1179" spans="1:6" ht="15.75" thickBot="1" x14ac:dyDescent="0.3">
      <c r="A1179" s="7" t="s">
        <v>649</v>
      </c>
      <c r="B1179" s="5">
        <v>1178</v>
      </c>
      <c r="C1179" s="17">
        <v>43461</v>
      </c>
      <c r="D1179" s="17">
        <v>43462</v>
      </c>
      <c r="E1179" s="8" t="s">
        <v>1741</v>
      </c>
      <c r="F1179" s="8">
        <v>31</v>
      </c>
    </row>
    <row r="1180" spans="1:6" ht="15.75" thickBot="1" x14ac:dyDescent="0.3">
      <c r="A1180" s="8" t="s">
        <v>1229</v>
      </c>
      <c r="B1180" s="5">
        <v>1179</v>
      </c>
      <c r="C1180" s="17">
        <v>43461</v>
      </c>
      <c r="D1180" s="17">
        <v>43468</v>
      </c>
      <c r="E1180" s="8" t="s">
        <v>1740</v>
      </c>
      <c r="F1180" s="8">
        <v>7</v>
      </c>
    </row>
    <row r="1181" spans="1:6" ht="15.75" thickBot="1" x14ac:dyDescent="0.3">
      <c r="A1181" s="8" t="s">
        <v>1594</v>
      </c>
      <c r="B1181" s="5">
        <v>1180</v>
      </c>
      <c r="C1181" s="17">
        <v>43461</v>
      </c>
      <c r="D1181" s="17">
        <v>43464</v>
      </c>
      <c r="E1181" s="8" t="s">
        <v>1741</v>
      </c>
      <c r="F1181" s="8">
        <v>33</v>
      </c>
    </row>
    <row r="1182" spans="1:6" ht="15.75" thickBot="1" x14ac:dyDescent="0.3">
      <c r="A1182" s="7" t="s">
        <v>651</v>
      </c>
      <c r="B1182" s="5">
        <v>1181</v>
      </c>
      <c r="C1182" s="17">
        <v>43462</v>
      </c>
      <c r="D1182" s="17">
        <v>43464</v>
      </c>
      <c r="E1182" s="8" t="s">
        <v>1741</v>
      </c>
      <c r="F1182" s="8">
        <v>32</v>
      </c>
    </row>
    <row r="1183" spans="1:6" ht="15.75" thickBot="1" x14ac:dyDescent="0.3">
      <c r="A1183" s="8" t="s">
        <v>1230</v>
      </c>
      <c r="B1183" s="5">
        <v>1182</v>
      </c>
      <c r="C1183" s="17">
        <v>43462</v>
      </c>
      <c r="D1183" s="17">
        <v>43469</v>
      </c>
      <c r="E1183" s="8" t="s">
        <v>1741</v>
      </c>
      <c r="F1183" s="8">
        <v>37</v>
      </c>
    </row>
    <row r="1184" spans="1:6" ht="15.75" thickBot="1" x14ac:dyDescent="0.3">
      <c r="A1184" s="8" t="s">
        <v>1595</v>
      </c>
      <c r="B1184" s="5">
        <v>1183</v>
      </c>
      <c r="C1184" s="17">
        <v>43462</v>
      </c>
      <c r="D1184" s="17">
        <v>43467</v>
      </c>
      <c r="E1184" s="8" t="s">
        <v>1740</v>
      </c>
      <c r="F1184" s="8">
        <v>5</v>
      </c>
    </row>
    <row r="1185" spans="1:6" ht="15.75" thickBot="1" x14ac:dyDescent="0.3">
      <c r="A1185" s="7" t="s">
        <v>653</v>
      </c>
      <c r="B1185" s="5">
        <v>1184</v>
      </c>
      <c r="C1185" s="17">
        <v>43463</v>
      </c>
      <c r="D1185" s="17">
        <v>43469</v>
      </c>
      <c r="E1185" s="8" t="s">
        <v>1740</v>
      </c>
      <c r="F1185" s="8">
        <v>6</v>
      </c>
    </row>
    <row r="1186" spans="1:6" ht="15.75" thickBot="1" x14ac:dyDescent="0.3">
      <c r="A1186" s="8" t="s">
        <v>1231</v>
      </c>
      <c r="B1186" s="5">
        <v>1185</v>
      </c>
      <c r="C1186" s="17">
        <v>43463</v>
      </c>
      <c r="D1186" s="17">
        <v>43465</v>
      </c>
      <c r="E1186" s="8" t="s">
        <v>1742</v>
      </c>
      <c r="F1186" s="8">
        <v>2</v>
      </c>
    </row>
    <row r="1187" spans="1:6" ht="15.75" thickBot="1" x14ac:dyDescent="0.3">
      <c r="A1187" s="8" t="s">
        <v>1596</v>
      </c>
      <c r="B1187" s="5">
        <v>1186</v>
      </c>
      <c r="C1187" s="17">
        <v>43463</v>
      </c>
      <c r="D1187" s="17">
        <v>43468</v>
      </c>
      <c r="E1187" s="8" t="s">
        <v>1740</v>
      </c>
      <c r="F1187" s="8">
        <v>5</v>
      </c>
    </row>
    <row r="1188" spans="1:6" ht="15.75" thickBot="1" x14ac:dyDescent="0.3">
      <c r="A1188" s="7" t="s">
        <v>655</v>
      </c>
      <c r="B1188" s="5">
        <v>1187</v>
      </c>
      <c r="C1188" s="17">
        <v>43464</v>
      </c>
      <c r="D1188" s="17">
        <v>43466</v>
      </c>
      <c r="E1188" s="8" t="s">
        <v>1740</v>
      </c>
      <c r="F1188" s="8">
        <v>2</v>
      </c>
    </row>
    <row r="1189" spans="1:6" ht="15.75" thickBot="1" x14ac:dyDescent="0.3">
      <c r="A1189" s="8" t="s">
        <v>1232</v>
      </c>
      <c r="B1189" s="5">
        <v>1188</v>
      </c>
      <c r="C1189" s="17">
        <v>43464</v>
      </c>
      <c r="D1189" s="17">
        <v>43465</v>
      </c>
      <c r="E1189" s="8" t="s">
        <v>1740</v>
      </c>
      <c r="F1189" s="8">
        <v>1</v>
      </c>
    </row>
    <row r="1190" spans="1:6" ht="15.75" thickBot="1" x14ac:dyDescent="0.3">
      <c r="A1190" s="8" t="s">
        <v>1597</v>
      </c>
      <c r="B1190" s="5">
        <v>1189</v>
      </c>
      <c r="C1190" s="17">
        <v>43464</v>
      </c>
      <c r="D1190" s="17">
        <v>43469</v>
      </c>
      <c r="E1190" s="8" t="s">
        <v>1740</v>
      </c>
      <c r="F1190" s="8">
        <v>5</v>
      </c>
    </row>
    <row r="1191" spans="1:6" ht="15.75" thickBot="1" x14ac:dyDescent="0.3">
      <c r="A1191" s="7" t="s">
        <v>657</v>
      </c>
      <c r="B1191" s="5">
        <v>1190</v>
      </c>
      <c r="C1191" s="17">
        <v>43465</v>
      </c>
      <c r="D1191" s="17">
        <v>43466</v>
      </c>
      <c r="E1191" s="8" t="s">
        <v>1741</v>
      </c>
      <c r="F1191" s="8">
        <v>31</v>
      </c>
    </row>
    <row r="1192" spans="1:6" ht="15.75" thickBot="1" x14ac:dyDescent="0.3">
      <c r="A1192" s="8" t="s">
        <v>1233</v>
      </c>
      <c r="B1192" s="5">
        <v>1191</v>
      </c>
      <c r="C1192" s="17">
        <v>43465</v>
      </c>
      <c r="D1192" s="17">
        <v>43467</v>
      </c>
      <c r="E1192" s="8" t="s">
        <v>1741</v>
      </c>
      <c r="F1192" s="8">
        <v>32</v>
      </c>
    </row>
    <row r="1193" spans="1:6" ht="15.75" thickBot="1" x14ac:dyDescent="0.3">
      <c r="A1193" s="8" t="s">
        <v>1598</v>
      </c>
      <c r="B1193" s="5">
        <v>1192</v>
      </c>
      <c r="C1193" s="17">
        <v>43465</v>
      </c>
      <c r="D1193" s="17">
        <v>43467</v>
      </c>
      <c r="E1193" s="8" t="s">
        <v>1740</v>
      </c>
      <c r="F1193" s="8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69C45-E77B-4BF2-B036-B6800D7ECAF5}">
  <dimension ref="A1:D1193"/>
  <sheetViews>
    <sheetView topLeftCell="A1178" workbookViewId="0">
      <selection activeCell="B1" sqref="B1:D1"/>
    </sheetView>
  </sheetViews>
  <sheetFormatPr defaultRowHeight="15" x14ac:dyDescent="0.25"/>
  <cols>
    <col min="1" max="1" width="7.5703125" bestFit="1" customWidth="1"/>
    <col min="2" max="3" width="11.7109375" bestFit="1" customWidth="1"/>
    <col min="4" max="4" width="8.5703125" bestFit="1" customWidth="1"/>
  </cols>
  <sheetData>
    <row r="1" spans="1:4" ht="19.5" thickBot="1" x14ac:dyDescent="0.35">
      <c r="A1" s="2" t="s">
        <v>2</v>
      </c>
      <c r="B1" s="4" t="s">
        <v>1743</v>
      </c>
      <c r="C1" s="4" t="s">
        <v>1744</v>
      </c>
      <c r="D1" s="4" t="s">
        <v>1745</v>
      </c>
    </row>
    <row r="2" spans="1:4" ht="19.5" thickBot="1" x14ac:dyDescent="0.35">
      <c r="A2" s="18" t="s">
        <v>364</v>
      </c>
      <c r="B2" s="19" t="s">
        <v>1746</v>
      </c>
      <c r="C2" s="19" t="s">
        <v>1747</v>
      </c>
      <c r="D2" s="19" t="s">
        <v>1748</v>
      </c>
    </row>
    <row r="3" spans="1:4" ht="19.5" thickBot="1" x14ac:dyDescent="0.35">
      <c r="A3" s="18" t="s">
        <v>377</v>
      </c>
      <c r="B3" s="19" t="s">
        <v>1746</v>
      </c>
      <c r="C3" s="19" t="s">
        <v>1747</v>
      </c>
      <c r="D3" s="19" t="s">
        <v>1748</v>
      </c>
    </row>
    <row r="4" spans="1:4" ht="19.5" thickBot="1" x14ac:dyDescent="0.35">
      <c r="A4" s="18" t="s">
        <v>469</v>
      </c>
      <c r="B4" s="19" t="s">
        <v>1746</v>
      </c>
      <c r="C4" s="19" t="s">
        <v>1747</v>
      </c>
      <c r="D4" s="19" t="s">
        <v>1748</v>
      </c>
    </row>
    <row r="5" spans="1:4" ht="19.5" thickBot="1" x14ac:dyDescent="0.35">
      <c r="A5" s="18" t="s">
        <v>479</v>
      </c>
      <c r="B5" s="19" t="s">
        <v>1746</v>
      </c>
      <c r="C5" s="19" t="s">
        <v>1747</v>
      </c>
      <c r="D5" s="19" t="s">
        <v>1748</v>
      </c>
    </row>
    <row r="6" spans="1:4" ht="19.5" thickBot="1" x14ac:dyDescent="0.35">
      <c r="A6" s="18" t="s">
        <v>520</v>
      </c>
      <c r="B6" s="19" t="s">
        <v>1746</v>
      </c>
      <c r="C6" s="19" t="s">
        <v>1747</v>
      </c>
      <c r="D6" s="19" t="s">
        <v>1748</v>
      </c>
    </row>
    <row r="7" spans="1:4" ht="19.5" thickBot="1" x14ac:dyDescent="0.35">
      <c r="A7" s="18" t="s">
        <v>241</v>
      </c>
      <c r="B7" s="19" t="s">
        <v>1746</v>
      </c>
      <c r="C7" s="19" t="s">
        <v>1747</v>
      </c>
      <c r="D7" s="19" t="s">
        <v>1748</v>
      </c>
    </row>
    <row r="8" spans="1:4" ht="19.5" thickBot="1" x14ac:dyDescent="0.35">
      <c r="A8" s="18" t="s">
        <v>251</v>
      </c>
      <c r="B8" s="19" t="s">
        <v>1746</v>
      </c>
      <c r="C8" s="19" t="s">
        <v>1747</v>
      </c>
      <c r="D8" s="19" t="s">
        <v>1748</v>
      </c>
    </row>
    <row r="9" spans="1:4" ht="19.5" thickBot="1" x14ac:dyDescent="0.35">
      <c r="A9" s="18" t="s">
        <v>259</v>
      </c>
      <c r="B9" s="19" t="s">
        <v>1746</v>
      </c>
      <c r="C9" s="19" t="s">
        <v>1747</v>
      </c>
      <c r="D9" s="19" t="s">
        <v>1748</v>
      </c>
    </row>
    <row r="10" spans="1:4" ht="19.5" thickBot="1" x14ac:dyDescent="0.35">
      <c r="A10" s="18" t="s">
        <v>265</v>
      </c>
      <c r="B10" s="19" t="s">
        <v>1746</v>
      </c>
      <c r="C10" s="19" t="s">
        <v>1747</v>
      </c>
      <c r="D10" s="19" t="s">
        <v>1748</v>
      </c>
    </row>
    <row r="11" spans="1:4" ht="19.5" thickBot="1" x14ac:dyDescent="0.35">
      <c r="A11" s="18" t="s">
        <v>278</v>
      </c>
      <c r="B11" s="19" t="s">
        <v>1746</v>
      </c>
      <c r="C11" s="19" t="s">
        <v>1747</v>
      </c>
      <c r="D11" s="19" t="s">
        <v>1748</v>
      </c>
    </row>
    <row r="12" spans="1:4" ht="19.5" thickBot="1" x14ac:dyDescent="0.35">
      <c r="A12" s="18" t="s">
        <v>310</v>
      </c>
      <c r="B12" s="19" t="s">
        <v>1746</v>
      </c>
      <c r="C12" s="19" t="s">
        <v>1747</v>
      </c>
      <c r="D12" s="19" t="s">
        <v>1748</v>
      </c>
    </row>
    <row r="13" spans="1:4" ht="19.5" thickBot="1" x14ac:dyDescent="0.35">
      <c r="A13" s="18" t="s">
        <v>312</v>
      </c>
      <c r="B13" s="19" t="s">
        <v>1746</v>
      </c>
      <c r="C13" s="19" t="s">
        <v>1747</v>
      </c>
      <c r="D13" s="19" t="s">
        <v>1748</v>
      </c>
    </row>
    <row r="14" spans="1:4" ht="19.5" thickBot="1" x14ac:dyDescent="0.35">
      <c r="A14" s="18" t="s">
        <v>314</v>
      </c>
      <c r="B14" s="19" t="s">
        <v>1746</v>
      </c>
      <c r="C14" s="19" t="s">
        <v>1747</v>
      </c>
      <c r="D14" s="19" t="s">
        <v>1748</v>
      </c>
    </row>
    <row r="15" spans="1:4" ht="19.5" thickBot="1" x14ac:dyDescent="0.35">
      <c r="A15" s="18" t="s">
        <v>328</v>
      </c>
      <c r="B15" s="19" t="s">
        <v>1746</v>
      </c>
      <c r="C15" s="19" t="s">
        <v>1747</v>
      </c>
      <c r="D15" s="19" t="s">
        <v>1748</v>
      </c>
    </row>
    <row r="16" spans="1:4" ht="19.5" thickBot="1" x14ac:dyDescent="0.35">
      <c r="A16" s="18" t="s">
        <v>960</v>
      </c>
      <c r="B16" s="19" t="s">
        <v>1746</v>
      </c>
      <c r="C16" s="19" t="s">
        <v>1747</v>
      </c>
      <c r="D16" s="19" t="s">
        <v>1748</v>
      </c>
    </row>
    <row r="17" spans="1:4" ht="19.5" thickBot="1" x14ac:dyDescent="0.35">
      <c r="A17" s="18" t="s">
        <v>993</v>
      </c>
      <c r="B17" s="19" t="s">
        <v>1746</v>
      </c>
      <c r="C17" s="19" t="s">
        <v>1747</v>
      </c>
      <c r="D17" s="19" t="s">
        <v>1748</v>
      </c>
    </row>
    <row r="18" spans="1:4" ht="19.5" thickBot="1" x14ac:dyDescent="0.35">
      <c r="A18" s="18" t="s">
        <v>1031</v>
      </c>
      <c r="B18" s="19" t="s">
        <v>1746</v>
      </c>
      <c r="C18" s="19" t="s">
        <v>1747</v>
      </c>
      <c r="D18" s="19" t="s">
        <v>1748</v>
      </c>
    </row>
    <row r="19" spans="1:4" ht="19.5" thickBot="1" x14ac:dyDescent="0.35">
      <c r="A19" s="18" t="s">
        <v>1033</v>
      </c>
      <c r="B19" s="19" t="s">
        <v>1746</v>
      </c>
      <c r="C19" s="19" t="s">
        <v>1747</v>
      </c>
      <c r="D19" s="19" t="s">
        <v>1748</v>
      </c>
    </row>
    <row r="20" spans="1:4" ht="19.5" thickBot="1" x14ac:dyDescent="0.35">
      <c r="A20" s="18" t="s">
        <v>1055</v>
      </c>
      <c r="B20" s="19" t="s">
        <v>1746</v>
      </c>
      <c r="C20" s="19" t="s">
        <v>1747</v>
      </c>
      <c r="D20" s="19" t="s">
        <v>1748</v>
      </c>
    </row>
    <row r="21" spans="1:4" ht="19.5" thickBot="1" x14ac:dyDescent="0.35">
      <c r="A21" s="18" t="s">
        <v>1068</v>
      </c>
      <c r="B21" s="19" t="s">
        <v>1746</v>
      </c>
      <c r="C21" s="19" t="s">
        <v>1747</v>
      </c>
      <c r="D21" s="19" t="s">
        <v>1748</v>
      </c>
    </row>
    <row r="22" spans="1:4" ht="19.5" thickBot="1" x14ac:dyDescent="0.35">
      <c r="A22" s="18" t="s">
        <v>1074</v>
      </c>
      <c r="B22" s="19" t="s">
        <v>1746</v>
      </c>
      <c r="C22" s="19" t="s">
        <v>1747</v>
      </c>
      <c r="D22" s="19" t="s">
        <v>1748</v>
      </c>
    </row>
    <row r="23" spans="1:4" ht="19.5" thickBot="1" x14ac:dyDescent="0.35">
      <c r="A23" s="18" t="s">
        <v>39</v>
      </c>
      <c r="B23" s="19" t="s">
        <v>1746</v>
      </c>
      <c r="C23" s="19" t="s">
        <v>1747</v>
      </c>
      <c r="D23" s="19" t="s">
        <v>1748</v>
      </c>
    </row>
    <row r="24" spans="1:4" ht="19.5" thickBot="1" x14ac:dyDescent="0.35">
      <c r="A24" s="18" t="s">
        <v>65</v>
      </c>
      <c r="B24" s="19" t="s">
        <v>1746</v>
      </c>
      <c r="C24" s="19" t="s">
        <v>1747</v>
      </c>
      <c r="D24" s="19" t="s">
        <v>1748</v>
      </c>
    </row>
    <row r="25" spans="1:4" ht="19.5" thickBot="1" x14ac:dyDescent="0.35">
      <c r="A25" s="18" t="s">
        <v>68</v>
      </c>
      <c r="B25" s="19" t="s">
        <v>1746</v>
      </c>
      <c r="C25" s="19" t="s">
        <v>1747</v>
      </c>
      <c r="D25" s="19" t="s">
        <v>1748</v>
      </c>
    </row>
    <row r="26" spans="1:4" ht="19.5" thickBot="1" x14ac:dyDescent="0.35">
      <c r="A26" s="18" t="s">
        <v>117</v>
      </c>
      <c r="B26" s="19" t="s">
        <v>1746</v>
      </c>
      <c r="C26" s="19" t="s">
        <v>1747</v>
      </c>
      <c r="D26" s="19" t="s">
        <v>1748</v>
      </c>
    </row>
    <row r="27" spans="1:4" ht="19.5" thickBot="1" x14ac:dyDescent="0.35">
      <c r="A27" s="18" t="s">
        <v>158</v>
      </c>
      <c r="B27" s="19" t="s">
        <v>1746</v>
      </c>
      <c r="C27" s="19" t="s">
        <v>1747</v>
      </c>
      <c r="D27" s="19" t="s">
        <v>1748</v>
      </c>
    </row>
    <row r="28" spans="1:4" ht="19.5" thickBot="1" x14ac:dyDescent="0.35">
      <c r="A28" s="18" t="s">
        <v>179</v>
      </c>
      <c r="B28" s="19" t="s">
        <v>1746</v>
      </c>
      <c r="C28" s="19" t="s">
        <v>1747</v>
      </c>
      <c r="D28" s="19" t="s">
        <v>1748</v>
      </c>
    </row>
    <row r="29" spans="1:4" ht="19.5" thickBot="1" x14ac:dyDescent="0.35">
      <c r="A29" s="18" t="s">
        <v>185</v>
      </c>
      <c r="B29" s="19" t="s">
        <v>1746</v>
      </c>
      <c r="C29" s="19" t="s">
        <v>1747</v>
      </c>
      <c r="D29" s="19" t="s">
        <v>1748</v>
      </c>
    </row>
    <row r="30" spans="1:4" ht="19.5" thickBot="1" x14ac:dyDescent="0.35">
      <c r="A30" s="18" t="s">
        <v>597</v>
      </c>
      <c r="B30" s="19" t="s">
        <v>1746</v>
      </c>
      <c r="C30" s="19" t="s">
        <v>1747</v>
      </c>
      <c r="D30" s="19" t="s">
        <v>1748</v>
      </c>
    </row>
    <row r="31" spans="1:4" ht="19.5" thickBot="1" x14ac:dyDescent="0.35">
      <c r="A31" s="18" t="s">
        <v>631</v>
      </c>
      <c r="B31" s="19" t="s">
        <v>1746</v>
      </c>
      <c r="C31" s="19" t="s">
        <v>1747</v>
      </c>
      <c r="D31" s="19" t="s">
        <v>1748</v>
      </c>
    </row>
    <row r="32" spans="1:4" ht="19.5" thickBot="1" x14ac:dyDescent="0.35">
      <c r="A32" s="18" t="s">
        <v>657</v>
      </c>
      <c r="B32" s="19" t="s">
        <v>1746</v>
      </c>
      <c r="C32" s="19" t="s">
        <v>1747</v>
      </c>
      <c r="D32" s="19" t="s">
        <v>1748</v>
      </c>
    </row>
    <row r="33" spans="1:4" ht="19.5" thickBot="1" x14ac:dyDescent="0.35">
      <c r="A33" s="18" t="s">
        <v>688</v>
      </c>
      <c r="B33" s="19" t="s">
        <v>1746</v>
      </c>
      <c r="C33" s="19" t="s">
        <v>1747</v>
      </c>
      <c r="D33" s="19" t="s">
        <v>1748</v>
      </c>
    </row>
    <row r="34" spans="1:4" ht="19.5" thickBot="1" x14ac:dyDescent="0.35">
      <c r="A34" s="18" t="s">
        <v>711</v>
      </c>
      <c r="B34" s="19" t="s">
        <v>1746</v>
      </c>
      <c r="C34" s="19" t="s">
        <v>1747</v>
      </c>
      <c r="D34" s="19" t="s">
        <v>1748</v>
      </c>
    </row>
    <row r="35" spans="1:4" ht="19.5" thickBot="1" x14ac:dyDescent="0.35">
      <c r="A35" s="18" t="s">
        <v>737</v>
      </c>
      <c r="B35" s="19" t="s">
        <v>1746</v>
      </c>
      <c r="C35" s="19" t="s">
        <v>1747</v>
      </c>
      <c r="D35" s="19" t="s">
        <v>1748</v>
      </c>
    </row>
    <row r="36" spans="1:4" ht="19.5" thickBot="1" x14ac:dyDescent="0.35">
      <c r="A36" s="18" t="s">
        <v>774</v>
      </c>
      <c r="B36" s="19" t="s">
        <v>1746</v>
      </c>
      <c r="C36" s="19" t="s">
        <v>1747</v>
      </c>
      <c r="D36" s="19" t="s">
        <v>1748</v>
      </c>
    </row>
    <row r="37" spans="1:4" ht="19.5" thickBot="1" x14ac:dyDescent="0.35">
      <c r="A37" s="18" t="s">
        <v>789</v>
      </c>
      <c r="B37" s="19" t="s">
        <v>1746</v>
      </c>
      <c r="C37" s="19" t="s">
        <v>1747</v>
      </c>
      <c r="D37" s="19" t="s">
        <v>1748</v>
      </c>
    </row>
    <row r="38" spans="1:4" ht="19.5" thickBot="1" x14ac:dyDescent="0.35">
      <c r="A38" s="18" t="s">
        <v>846</v>
      </c>
      <c r="B38" s="19" t="s">
        <v>1746</v>
      </c>
      <c r="C38" s="19" t="s">
        <v>1747</v>
      </c>
      <c r="D38" s="19" t="s">
        <v>1748</v>
      </c>
    </row>
    <row r="39" spans="1:4" ht="19.5" thickBot="1" x14ac:dyDescent="0.35">
      <c r="A39" s="18" t="s">
        <v>916</v>
      </c>
      <c r="B39" s="19" t="s">
        <v>1746</v>
      </c>
      <c r="C39" s="19" t="s">
        <v>1747</v>
      </c>
      <c r="D39" s="19" t="s">
        <v>1748</v>
      </c>
    </row>
    <row r="40" spans="1:4" ht="19.5" thickBot="1" x14ac:dyDescent="0.35">
      <c r="A40" s="18" t="s">
        <v>920</v>
      </c>
      <c r="B40" s="19" t="s">
        <v>1746</v>
      </c>
      <c r="C40" s="19" t="s">
        <v>1747</v>
      </c>
      <c r="D40" s="19" t="s">
        <v>1748</v>
      </c>
    </row>
    <row r="41" spans="1:4" ht="19.5" thickBot="1" x14ac:dyDescent="0.35">
      <c r="A41" s="18" t="s">
        <v>927</v>
      </c>
      <c r="B41" s="19" t="s">
        <v>1746</v>
      </c>
      <c r="C41" s="19" t="s">
        <v>1747</v>
      </c>
      <c r="D41" s="19" t="s">
        <v>1748</v>
      </c>
    </row>
    <row r="42" spans="1:4" ht="19.5" thickBot="1" x14ac:dyDescent="0.35">
      <c r="A42" s="18" t="s">
        <v>934</v>
      </c>
      <c r="B42" s="19" t="s">
        <v>1746</v>
      </c>
      <c r="C42" s="19" t="s">
        <v>1747</v>
      </c>
      <c r="D42" s="19" t="s">
        <v>1748</v>
      </c>
    </row>
    <row r="43" spans="1:4" ht="19.5" thickBot="1" x14ac:dyDescent="0.35">
      <c r="A43" s="18" t="s">
        <v>938</v>
      </c>
      <c r="B43" s="19" t="s">
        <v>1746</v>
      </c>
      <c r="C43" s="19" t="s">
        <v>1747</v>
      </c>
      <c r="D43" s="19" t="s">
        <v>1748</v>
      </c>
    </row>
    <row r="44" spans="1:4" ht="19.5" thickBot="1" x14ac:dyDescent="0.35">
      <c r="A44" s="18" t="s">
        <v>947</v>
      </c>
      <c r="B44" s="19" t="s">
        <v>1746</v>
      </c>
      <c r="C44" s="19" t="s">
        <v>1747</v>
      </c>
      <c r="D44" s="19" t="s">
        <v>1748</v>
      </c>
    </row>
    <row r="45" spans="1:4" ht="19.5" thickBot="1" x14ac:dyDescent="0.35">
      <c r="A45" s="18" t="s">
        <v>953</v>
      </c>
      <c r="B45" s="19" t="s">
        <v>1746</v>
      </c>
      <c r="C45" s="19" t="s">
        <v>1747</v>
      </c>
      <c r="D45" s="19" t="s">
        <v>1748</v>
      </c>
    </row>
    <row r="46" spans="1:4" ht="19.5" thickBot="1" x14ac:dyDescent="0.35">
      <c r="A46" s="18" t="s">
        <v>1289</v>
      </c>
      <c r="B46" s="19" t="s">
        <v>1746</v>
      </c>
      <c r="C46" s="19" t="s">
        <v>1747</v>
      </c>
      <c r="D46" s="19" t="s">
        <v>1748</v>
      </c>
    </row>
    <row r="47" spans="1:4" ht="19.5" thickBot="1" x14ac:dyDescent="0.35">
      <c r="A47" s="18" t="s">
        <v>1240</v>
      </c>
      <c r="B47" s="19" t="s">
        <v>1746</v>
      </c>
      <c r="C47" s="19" t="s">
        <v>1747</v>
      </c>
      <c r="D47" s="19" t="s">
        <v>1748</v>
      </c>
    </row>
    <row r="48" spans="1:4" ht="19.5" thickBot="1" x14ac:dyDescent="0.35">
      <c r="A48" s="18" t="s">
        <v>1428</v>
      </c>
      <c r="B48" s="19" t="s">
        <v>1746</v>
      </c>
      <c r="C48" s="19" t="s">
        <v>1747</v>
      </c>
      <c r="D48" s="19" t="s">
        <v>1748</v>
      </c>
    </row>
    <row r="49" spans="1:4" ht="19.5" thickBot="1" x14ac:dyDescent="0.35">
      <c r="A49" s="18" t="s">
        <v>1412</v>
      </c>
      <c r="B49" s="19" t="s">
        <v>1746</v>
      </c>
      <c r="C49" s="19" t="s">
        <v>1747</v>
      </c>
      <c r="D49" s="19" t="s">
        <v>1748</v>
      </c>
    </row>
    <row r="50" spans="1:4" ht="19.5" thickBot="1" x14ac:dyDescent="0.35">
      <c r="A50" s="18" t="s">
        <v>1265</v>
      </c>
      <c r="B50" s="19" t="s">
        <v>1746</v>
      </c>
      <c r="C50" s="19" t="s">
        <v>1747</v>
      </c>
      <c r="D50" s="19" t="s">
        <v>1748</v>
      </c>
    </row>
    <row r="51" spans="1:4" ht="19.5" thickBot="1" x14ac:dyDescent="0.35">
      <c r="A51" s="18" t="s">
        <v>1314</v>
      </c>
      <c r="B51" s="19" t="s">
        <v>1746</v>
      </c>
      <c r="C51" s="19" t="s">
        <v>1747</v>
      </c>
      <c r="D51" s="19" t="s">
        <v>1748</v>
      </c>
    </row>
    <row r="52" spans="1:4" ht="19.5" thickBot="1" x14ac:dyDescent="0.35">
      <c r="A52" s="18" t="s">
        <v>1349</v>
      </c>
      <c r="B52" s="19" t="s">
        <v>1746</v>
      </c>
      <c r="C52" s="19" t="s">
        <v>1747</v>
      </c>
      <c r="D52" s="19" t="s">
        <v>1748</v>
      </c>
    </row>
    <row r="53" spans="1:4" ht="19.5" thickBot="1" x14ac:dyDescent="0.35">
      <c r="A53" s="18" t="s">
        <v>1295</v>
      </c>
      <c r="B53" s="19" t="s">
        <v>1746</v>
      </c>
      <c r="C53" s="19" t="s">
        <v>1747</v>
      </c>
      <c r="D53" s="19" t="s">
        <v>1748</v>
      </c>
    </row>
    <row r="54" spans="1:4" ht="19.5" thickBot="1" x14ac:dyDescent="0.35">
      <c r="A54" s="18" t="s">
        <v>1239</v>
      </c>
      <c r="B54" s="19" t="s">
        <v>1746</v>
      </c>
      <c r="C54" s="19" t="s">
        <v>1747</v>
      </c>
      <c r="D54" s="19" t="s">
        <v>1748</v>
      </c>
    </row>
    <row r="55" spans="1:4" ht="19.5" thickBot="1" x14ac:dyDescent="0.35">
      <c r="A55" s="18" t="s">
        <v>1181</v>
      </c>
      <c r="B55" s="19" t="s">
        <v>1746</v>
      </c>
      <c r="C55" s="19" t="s">
        <v>1747</v>
      </c>
      <c r="D55" s="19" t="s">
        <v>1748</v>
      </c>
    </row>
    <row r="56" spans="1:4" ht="19.5" thickBot="1" x14ac:dyDescent="0.35">
      <c r="A56" s="18" t="s">
        <v>1293</v>
      </c>
      <c r="B56" s="19" t="s">
        <v>1746</v>
      </c>
      <c r="C56" s="19" t="s">
        <v>1747</v>
      </c>
      <c r="D56" s="19" t="s">
        <v>1748</v>
      </c>
    </row>
    <row r="57" spans="1:4" ht="19.5" thickBot="1" x14ac:dyDescent="0.35">
      <c r="A57" s="18" t="s">
        <v>1260</v>
      </c>
      <c r="B57" s="19" t="s">
        <v>1746</v>
      </c>
      <c r="C57" s="19" t="s">
        <v>1747</v>
      </c>
      <c r="D57" s="19" t="s">
        <v>1748</v>
      </c>
    </row>
    <row r="58" spans="1:4" ht="19.5" thickBot="1" x14ac:dyDescent="0.35">
      <c r="A58" s="18" t="s">
        <v>1420</v>
      </c>
      <c r="B58" s="19" t="s">
        <v>1746</v>
      </c>
      <c r="C58" s="19" t="s">
        <v>1747</v>
      </c>
      <c r="D58" s="19" t="s">
        <v>1748</v>
      </c>
    </row>
    <row r="59" spans="1:4" ht="19.5" thickBot="1" x14ac:dyDescent="0.35">
      <c r="A59" s="18" t="s">
        <v>1502</v>
      </c>
      <c r="B59" s="19" t="s">
        <v>1746</v>
      </c>
      <c r="C59" s="19" t="s">
        <v>1747</v>
      </c>
      <c r="D59" s="19" t="s">
        <v>1748</v>
      </c>
    </row>
    <row r="60" spans="1:4" ht="19.5" thickBot="1" x14ac:dyDescent="0.35">
      <c r="A60" s="18" t="s">
        <v>1391</v>
      </c>
      <c r="B60" s="19" t="s">
        <v>1746</v>
      </c>
      <c r="C60" s="19" t="s">
        <v>1747</v>
      </c>
      <c r="D60" s="19" t="s">
        <v>1748</v>
      </c>
    </row>
    <row r="61" spans="1:4" ht="19.5" thickBot="1" x14ac:dyDescent="0.35">
      <c r="A61" s="18" t="s">
        <v>1480</v>
      </c>
      <c r="B61" s="19" t="s">
        <v>1746</v>
      </c>
      <c r="C61" s="19" t="s">
        <v>1747</v>
      </c>
      <c r="D61" s="19" t="s">
        <v>1748</v>
      </c>
    </row>
    <row r="62" spans="1:4" ht="19.5" thickBot="1" x14ac:dyDescent="0.35">
      <c r="A62" s="18" t="s">
        <v>1453</v>
      </c>
      <c r="B62" s="19" t="s">
        <v>1746</v>
      </c>
      <c r="C62" s="19" t="s">
        <v>1747</v>
      </c>
      <c r="D62" s="19" t="s">
        <v>1748</v>
      </c>
    </row>
    <row r="63" spans="1:4" ht="19.5" thickBot="1" x14ac:dyDescent="0.35">
      <c r="A63" s="18" t="s">
        <v>1189</v>
      </c>
      <c r="B63" s="19" t="s">
        <v>1746</v>
      </c>
      <c r="C63" s="19" t="s">
        <v>1747</v>
      </c>
      <c r="D63" s="19" t="s">
        <v>1748</v>
      </c>
    </row>
    <row r="64" spans="1:4" ht="19.5" thickBot="1" x14ac:dyDescent="0.35">
      <c r="A64" s="18" t="s">
        <v>1476</v>
      </c>
      <c r="B64" s="19" t="s">
        <v>1746</v>
      </c>
      <c r="C64" s="19" t="s">
        <v>1747</v>
      </c>
      <c r="D64" s="19" t="s">
        <v>1748</v>
      </c>
    </row>
    <row r="65" spans="1:4" ht="19.5" thickBot="1" x14ac:dyDescent="0.35">
      <c r="A65" s="18" t="s">
        <v>1410</v>
      </c>
      <c r="B65" s="19" t="s">
        <v>1746</v>
      </c>
      <c r="C65" s="19" t="s">
        <v>1747</v>
      </c>
      <c r="D65" s="19" t="s">
        <v>1748</v>
      </c>
    </row>
    <row r="66" spans="1:4" ht="19.5" thickBot="1" x14ac:dyDescent="0.35">
      <c r="A66" s="18" t="s">
        <v>1249</v>
      </c>
      <c r="B66" s="19" t="s">
        <v>1746</v>
      </c>
      <c r="C66" s="19" t="s">
        <v>1747</v>
      </c>
      <c r="D66" s="19" t="s">
        <v>1748</v>
      </c>
    </row>
    <row r="67" spans="1:4" ht="19.5" thickBot="1" x14ac:dyDescent="0.35">
      <c r="A67" s="18" t="s">
        <v>1163</v>
      </c>
      <c r="B67" s="19" t="s">
        <v>1746</v>
      </c>
      <c r="C67" s="19" t="s">
        <v>1747</v>
      </c>
      <c r="D67" s="19" t="s">
        <v>1748</v>
      </c>
    </row>
    <row r="68" spans="1:4" ht="19.5" thickBot="1" x14ac:dyDescent="0.35">
      <c r="A68" s="18" t="s">
        <v>1388</v>
      </c>
      <c r="B68" s="19" t="s">
        <v>1746</v>
      </c>
      <c r="C68" s="19" t="s">
        <v>1747</v>
      </c>
      <c r="D68" s="19" t="s">
        <v>1748</v>
      </c>
    </row>
    <row r="69" spans="1:4" ht="19.5" thickBot="1" x14ac:dyDescent="0.35">
      <c r="A69" s="18" t="s">
        <v>1231</v>
      </c>
      <c r="B69" s="19" t="s">
        <v>1746</v>
      </c>
      <c r="C69" s="19" t="s">
        <v>1747</v>
      </c>
      <c r="D69" s="19" t="s">
        <v>1748</v>
      </c>
    </row>
    <row r="70" spans="1:4" ht="19.5" thickBot="1" x14ac:dyDescent="0.35">
      <c r="A70" s="18" t="s">
        <v>1431</v>
      </c>
      <c r="B70" s="19" t="s">
        <v>1746</v>
      </c>
      <c r="C70" s="19" t="s">
        <v>1747</v>
      </c>
      <c r="D70" s="19" t="s">
        <v>1748</v>
      </c>
    </row>
    <row r="71" spans="1:4" ht="19.5" thickBot="1" x14ac:dyDescent="0.35">
      <c r="A71" s="18" t="s">
        <v>1226</v>
      </c>
      <c r="B71" s="19" t="s">
        <v>1746</v>
      </c>
      <c r="C71" s="19" t="s">
        <v>1747</v>
      </c>
      <c r="D71" s="19" t="s">
        <v>1748</v>
      </c>
    </row>
    <row r="72" spans="1:4" ht="19.5" thickBot="1" x14ac:dyDescent="0.35">
      <c r="A72" s="18" t="s">
        <v>1451</v>
      </c>
      <c r="B72" s="19" t="s">
        <v>1746</v>
      </c>
      <c r="C72" s="19" t="s">
        <v>1747</v>
      </c>
      <c r="D72" s="19" t="s">
        <v>1748</v>
      </c>
    </row>
    <row r="73" spans="1:4" ht="19.5" thickBot="1" x14ac:dyDescent="0.35">
      <c r="A73" s="18" t="s">
        <v>1192</v>
      </c>
      <c r="B73" s="19" t="s">
        <v>1746</v>
      </c>
      <c r="C73" s="19" t="s">
        <v>1747</v>
      </c>
      <c r="D73" s="19" t="s">
        <v>1748</v>
      </c>
    </row>
    <row r="74" spans="1:4" ht="19.5" thickBot="1" x14ac:dyDescent="0.35">
      <c r="A74" s="18" t="s">
        <v>1256</v>
      </c>
      <c r="B74" s="19" t="s">
        <v>1746</v>
      </c>
      <c r="C74" s="19" t="s">
        <v>1747</v>
      </c>
      <c r="D74" s="19" t="s">
        <v>1748</v>
      </c>
    </row>
    <row r="75" spans="1:4" ht="19.5" thickBot="1" x14ac:dyDescent="0.35">
      <c r="A75" s="18" t="s">
        <v>1302</v>
      </c>
      <c r="B75" s="19" t="s">
        <v>1746</v>
      </c>
      <c r="C75" s="19" t="s">
        <v>1747</v>
      </c>
      <c r="D75" s="19" t="s">
        <v>1748</v>
      </c>
    </row>
    <row r="76" spans="1:4" ht="19.5" thickBot="1" x14ac:dyDescent="0.35">
      <c r="A76" s="18" t="s">
        <v>1194</v>
      </c>
      <c r="B76" s="19" t="s">
        <v>1746</v>
      </c>
      <c r="C76" s="19" t="s">
        <v>1747</v>
      </c>
      <c r="D76" s="19" t="s">
        <v>1748</v>
      </c>
    </row>
    <row r="77" spans="1:4" ht="19.5" thickBot="1" x14ac:dyDescent="0.35">
      <c r="A77" s="18" t="s">
        <v>1182</v>
      </c>
      <c r="B77" s="19" t="s">
        <v>1746</v>
      </c>
      <c r="C77" s="19" t="s">
        <v>1747</v>
      </c>
      <c r="D77" s="19" t="s">
        <v>1748</v>
      </c>
    </row>
    <row r="78" spans="1:4" ht="19.5" thickBot="1" x14ac:dyDescent="0.35">
      <c r="A78" s="18" t="s">
        <v>1347</v>
      </c>
      <c r="B78" s="19" t="s">
        <v>1746</v>
      </c>
      <c r="C78" s="19" t="s">
        <v>1747</v>
      </c>
      <c r="D78" s="19" t="s">
        <v>1748</v>
      </c>
    </row>
    <row r="79" spans="1:4" ht="19.5" thickBot="1" x14ac:dyDescent="0.35">
      <c r="A79" s="18" t="s">
        <v>1598</v>
      </c>
      <c r="B79" s="19" t="s">
        <v>1746</v>
      </c>
      <c r="C79" s="19" t="s">
        <v>1747</v>
      </c>
      <c r="D79" s="19" t="s">
        <v>1748</v>
      </c>
    </row>
    <row r="80" spans="1:4" ht="19.5" thickBot="1" x14ac:dyDescent="0.35">
      <c r="A80" s="18" t="s">
        <v>1534</v>
      </c>
      <c r="B80" s="19" t="s">
        <v>1746</v>
      </c>
      <c r="C80" s="19" t="s">
        <v>1747</v>
      </c>
      <c r="D80" s="19" t="s">
        <v>1748</v>
      </c>
    </row>
    <row r="81" spans="1:4" ht="19.5" thickBot="1" x14ac:dyDescent="0.35">
      <c r="A81" s="18" t="s">
        <v>1626</v>
      </c>
      <c r="B81" s="19" t="s">
        <v>1746</v>
      </c>
      <c r="C81" s="19" t="s">
        <v>1747</v>
      </c>
      <c r="D81" s="19" t="s">
        <v>1748</v>
      </c>
    </row>
    <row r="82" spans="1:4" ht="19.5" thickBot="1" x14ac:dyDescent="0.35">
      <c r="A82" s="18" t="s">
        <v>1594</v>
      </c>
      <c r="B82" s="19" t="s">
        <v>1746</v>
      </c>
      <c r="C82" s="19" t="s">
        <v>1747</v>
      </c>
      <c r="D82" s="19" t="s">
        <v>1748</v>
      </c>
    </row>
    <row r="83" spans="1:4" ht="19.5" thickBot="1" x14ac:dyDescent="0.35">
      <c r="A83" s="18" t="s">
        <v>1511</v>
      </c>
      <c r="B83" s="19" t="s">
        <v>1746</v>
      </c>
      <c r="C83" s="19" t="s">
        <v>1747</v>
      </c>
      <c r="D83" s="19" t="s">
        <v>1748</v>
      </c>
    </row>
    <row r="84" spans="1:4" ht="19.5" thickBot="1" x14ac:dyDescent="0.35">
      <c r="A84" s="18" t="s">
        <v>1629</v>
      </c>
      <c r="B84" s="19" t="s">
        <v>1746</v>
      </c>
      <c r="C84" s="19" t="s">
        <v>1747</v>
      </c>
      <c r="D84" s="19" t="s">
        <v>1748</v>
      </c>
    </row>
    <row r="85" spans="1:4" ht="19.5" thickBot="1" x14ac:dyDescent="0.35">
      <c r="A85" s="18" t="s">
        <v>1645</v>
      </c>
      <c r="B85" s="19" t="s">
        <v>1746</v>
      </c>
      <c r="C85" s="19" t="s">
        <v>1747</v>
      </c>
      <c r="D85" s="19" t="s">
        <v>1748</v>
      </c>
    </row>
    <row r="86" spans="1:4" ht="19.5" thickBot="1" x14ac:dyDescent="0.35">
      <c r="A86" s="18" t="s">
        <v>1516</v>
      </c>
      <c r="B86" s="19" t="s">
        <v>1746</v>
      </c>
      <c r="C86" s="19" t="s">
        <v>1747</v>
      </c>
      <c r="D86" s="19" t="s">
        <v>1748</v>
      </c>
    </row>
    <row r="87" spans="1:4" ht="19.5" thickBot="1" x14ac:dyDescent="0.35">
      <c r="A87" s="18" t="s">
        <v>1535</v>
      </c>
      <c r="B87" s="19" t="s">
        <v>1746</v>
      </c>
      <c r="C87" s="19" t="s">
        <v>1747</v>
      </c>
      <c r="D87" s="19" t="s">
        <v>1748</v>
      </c>
    </row>
    <row r="88" spans="1:4" ht="19.5" thickBot="1" x14ac:dyDescent="0.35">
      <c r="A88" s="18" t="s">
        <v>1662</v>
      </c>
      <c r="B88" s="19" t="s">
        <v>1746</v>
      </c>
      <c r="C88" s="19" t="s">
        <v>1747</v>
      </c>
      <c r="D88" s="19" t="s">
        <v>1748</v>
      </c>
    </row>
    <row r="89" spans="1:4" ht="19.5" thickBot="1" x14ac:dyDescent="0.35">
      <c r="A89" s="18" t="s">
        <v>1556</v>
      </c>
      <c r="B89" s="19" t="s">
        <v>1746</v>
      </c>
      <c r="C89" s="19" t="s">
        <v>1747</v>
      </c>
      <c r="D89" s="19" t="s">
        <v>1748</v>
      </c>
    </row>
    <row r="90" spans="1:4" ht="19.5" thickBot="1" x14ac:dyDescent="0.35">
      <c r="A90" s="18" t="s">
        <v>1587</v>
      </c>
      <c r="B90" s="19" t="s">
        <v>1746</v>
      </c>
      <c r="C90" s="19" t="s">
        <v>1747</v>
      </c>
      <c r="D90" s="19" t="s">
        <v>1748</v>
      </c>
    </row>
    <row r="91" spans="1:4" ht="19.5" thickBot="1" x14ac:dyDescent="0.35">
      <c r="A91" s="18" t="s">
        <v>1672</v>
      </c>
      <c r="B91" s="19" t="s">
        <v>1746</v>
      </c>
      <c r="C91" s="19" t="s">
        <v>1747</v>
      </c>
      <c r="D91" s="19" t="s">
        <v>1748</v>
      </c>
    </row>
    <row r="92" spans="1:4" ht="19.5" thickBot="1" x14ac:dyDescent="0.35">
      <c r="A92" s="18" t="s">
        <v>1712</v>
      </c>
      <c r="B92" s="19" t="s">
        <v>1746</v>
      </c>
      <c r="C92" s="19" t="s">
        <v>1747</v>
      </c>
      <c r="D92" s="19" t="s">
        <v>1748</v>
      </c>
    </row>
    <row r="93" spans="1:4" ht="19.5" thickBot="1" x14ac:dyDescent="0.35">
      <c r="A93" s="18" t="s">
        <v>1699</v>
      </c>
      <c r="B93" s="19" t="s">
        <v>1746</v>
      </c>
      <c r="C93" s="19" t="s">
        <v>1747</v>
      </c>
      <c r="D93" s="19" t="s">
        <v>1748</v>
      </c>
    </row>
    <row r="94" spans="1:4" ht="19.5" thickBot="1" x14ac:dyDescent="0.35">
      <c r="A94" s="18" t="s">
        <v>1709</v>
      </c>
      <c r="B94" s="19" t="s">
        <v>1746</v>
      </c>
      <c r="C94" s="19" t="s">
        <v>1747</v>
      </c>
      <c r="D94" s="19" t="s">
        <v>1748</v>
      </c>
    </row>
    <row r="95" spans="1:4" ht="19.5" thickBot="1" x14ac:dyDescent="0.35">
      <c r="A95" s="18" t="s">
        <v>1700</v>
      </c>
      <c r="B95" s="19" t="s">
        <v>1746</v>
      </c>
      <c r="C95" s="19" t="s">
        <v>1747</v>
      </c>
      <c r="D95" s="19" t="s">
        <v>1748</v>
      </c>
    </row>
    <row r="96" spans="1:4" ht="19.5" thickBot="1" x14ac:dyDescent="0.35">
      <c r="A96" s="18" t="s">
        <v>400</v>
      </c>
      <c r="B96" s="19" t="s">
        <v>1749</v>
      </c>
      <c r="C96" s="19" t="s">
        <v>1747</v>
      </c>
      <c r="D96" s="19" t="s">
        <v>1748</v>
      </c>
    </row>
    <row r="97" spans="1:4" ht="19.5" thickBot="1" x14ac:dyDescent="0.35">
      <c r="A97" s="18" t="s">
        <v>468</v>
      </c>
      <c r="B97" s="19" t="s">
        <v>1749</v>
      </c>
      <c r="C97" s="19" t="s">
        <v>1747</v>
      </c>
      <c r="D97" s="19" t="s">
        <v>1748</v>
      </c>
    </row>
    <row r="98" spans="1:4" ht="19.5" thickBot="1" x14ac:dyDescent="0.35">
      <c r="A98" s="18" t="s">
        <v>539</v>
      </c>
      <c r="B98" s="19" t="s">
        <v>1749</v>
      </c>
      <c r="C98" s="19" t="s">
        <v>1747</v>
      </c>
      <c r="D98" s="19" t="s">
        <v>1748</v>
      </c>
    </row>
    <row r="99" spans="1:4" ht="19.5" thickBot="1" x14ac:dyDescent="0.35">
      <c r="A99" s="18" t="s">
        <v>544</v>
      </c>
      <c r="B99" s="19" t="s">
        <v>1749</v>
      </c>
      <c r="C99" s="19" t="s">
        <v>1747</v>
      </c>
      <c r="D99" s="19" t="s">
        <v>1748</v>
      </c>
    </row>
    <row r="100" spans="1:4" ht="19.5" thickBot="1" x14ac:dyDescent="0.35">
      <c r="A100" s="18" t="s">
        <v>551</v>
      </c>
      <c r="B100" s="19" t="s">
        <v>1749</v>
      </c>
      <c r="C100" s="19" t="s">
        <v>1747</v>
      </c>
      <c r="D100" s="19" t="s">
        <v>1748</v>
      </c>
    </row>
    <row r="101" spans="1:4" ht="19.5" thickBot="1" x14ac:dyDescent="0.35">
      <c r="A101" s="18" t="s">
        <v>571</v>
      </c>
      <c r="B101" s="19" t="s">
        <v>1749</v>
      </c>
      <c r="C101" s="19" t="s">
        <v>1747</v>
      </c>
      <c r="D101" s="19" t="s">
        <v>1748</v>
      </c>
    </row>
    <row r="102" spans="1:4" ht="19.5" thickBot="1" x14ac:dyDescent="0.35">
      <c r="A102" s="18" t="s">
        <v>574</v>
      </c>
      <c r="B102" s="19" t="s">
        <v>1749</v>
      </c>
      <c r="C102" s="19" t="s">
        <v>1747</v>
      </c>
      <c r="D102" s="19" t="s">
        <v>1748</v>
      </c>
    </row>
    <row r="103" spans="1:4" ht="19.5" thickBot="1" x14ac:dyDescent="0.35">
      <c r="A103" s="18" t="s">
        <v>286</v>
      </c>
      <c r="B103" s="19" t="s">
        <v>1749</v>
      </c>
      <c r="C103" s="19" t="s">
        <v>1747</v>
      </c>
      <c r="D103" s="19" t="s">
        <v>1748</v>
      </c>
    </row>
    <row r="104" spans="1:4" ht="19.5" thickBot="1" x14ac:dyDescent="0.35">
      <c r="A104" s="18" t="s">
        <v>340</v>
      </c>
      <c r="B104" s="19" t="s">
        <v>1749</v>
      </c>
      <c r="C104" s="19" t="s">
        <v>1747</v>
      </c>
      <c r="D104" s="19" t="s">
        <v>1748</v>
      </c>
    </row>
    <row r="105" spans="1:4" ht="19.5" thickBot="1" x14ac:dyDescent="0.35">
      <c r="A105" s="18" t="s">
        <v>965</v>
      </c>
      <c r="B105" s="19" t="s">
        <v>1749</v>
      </c>
      <c r="C105" s="19" t="s">
        <v>1747</v>
      </c>
      <c r="D105" s="19" t="s">
        <v>1748</v>
      </c>
    </row>
    <row r="106" spans="1:4" ht="19.5" thickBot="1" x14ac:dyDescent="0.35">
      <c r="A106" s="18" t="s">
        <v>1003</v>
      </c>
      <c r="B106" s="19" t="s">
        <v>1749</v>
      </c>
      <c r="C106" s="19" t="s">
        <v>1747</v>
      </c>
      <c r="D106" s="19" t="s">
        <v>1748</v>
      </c>
    </row>
    <row r="107" spans="1:4" ht="19.5" thickBot="1" x14ac:dyDescent="0.35">
      <c r="A107" s="18" t="s">
        <v>1007</v>
      </c>
      <c r="B107" s="19" t="s">
        <v>1749</v>
      </c>
      <c r="C107" s="19" t="s">
        <v>1747</v>
      </c>
      <c r="D107" s="19" t="s">
        <v>1748</v>
      </c>
    </row>
    <row r="108" spans="1:4" ht="19.5" thickBot="1" x14ac:dyDescent="0.35">
      <c r="A108" s="18" t="s">
        <v>1009</v>
      </c>
      <c r="B108" s="19" t="s">
        <v>1749</v>
      </c>
      <c r="C108" s="19" t="s">
        <v>1747</v>
      </c>
      <c r="D108" s="19" t="s">
        <v>1748</v>
      </c>
    </row>
    <row r="109" spans="1:4" ht="19.5" thickBot="1" x14ac:dyDescent="0.35">
      <c r="A109" s="18" t="s">
        <v>9</v>
      </c>
      <c r="B109" s="19" t="s">
        <v>1749</v>
      </c>
      <c r="C109" s="19" t="s">
        <v>1747</v>
      </c>
      <c r="D109" s="19" t="s">
        <v>1748</v>
      </c>
    </row>
    <row r="110" spans="1:4" ht="19.5" thickBot="1" x14ac:dyDescent="0.35">
      <c r="A110" s="18" t="s">
        <v>148</v>
      </c>
      <c r="B110" s="19" t="s">
        <v>1749</v>
      </c>
      <c r="C110" s="19" t="s">
        <v>1747</v>
      </c>
      <c r="D110" s="19" t="s">
        <v>1748</v>
      </c>
    </row>
    <row r="111" spans="1:4" ht="19.5" thickBot="1" x14ac:dyDescent="0.35">
      <c r="A111" s="18" t="s">
        <v>165</v>
      </c>
      <c r="B111" s="19" t="s">
        <v>1749</v>
      </c>
      <c r="C111" s="19" t="s">
        <v>1747</v>
      </c>
      <c r="D111" s="19" t="s">
        <v>1748</v>
      </c>
    </row>
    <row r="112" spans="1:4" ht="19.5" thickBot="1" x14ac:dyDescent="0.35">
      <c r="A112" s="18" t="s">
        <v>187</v>
      </c>
      <c r="B112" s="19" t="s">
        <v>1749</v>
      </c>
      <c r="C112" s="19" t="s">
        <v>1747</v>
      </c>
      <c r="D112" s="19" t="s">
        <v>1748</v>
      </c>
    </row>
    <row r="113" spans="1:4" ht="19.5" thickBot="1" x14ac:dyDescent="0.35">
      <c r="A113" s="18" t="s">
        <v>193</v>
      </c>
      <c r="B113" s="19" t="s">
        <v>1749</v>
      </c>
      <c r="C113" s="19" t="s">
        <v>1747</v>
      </c>
      <c r="D113" s="19" t="s">
        <v>1748</v>
      </c>
    </row>
    <row r="114" spans="1:4" ht="19.5" thickBot="1" x14ac:dyDescent="0.35">
      <c r="A114" s="18" t="s">
        <v>223</v>
      </c>
      <c r="B114" s="19" t="s">
        <v>1749</v>
      </c>
      <c r="C114" s="19" t="s">
        <v>1747</v>
      </c>
      <c r="D114" s="19" t="s">
        <v>1748</v>
      </c>
    </row>
    <row r="115" spans="1:4" ht="19.5" thickBot="1" x14ac:dyDescent="0.35">
      <c r="A115" s="18" t="s">
        <v>231</v>
      </c>
      <c r="B115" s="19" t="s">
        <v>1749</v>
      </c>
      <c r="C115" s="19" t="s">
        <v>1747</v>
      </c>
      <c r="D115" s="19" t="s">
        <v>1748</v>
      </c>
    </row>
    <row r="116" spans="1:4" ht="19.5" thickBot="1" x14ac:dyDescent="0.35">
      <c r="A116" s="18" t="s">
        <v>621</v>
      </c>
      <c r="B116" s="19" t="s">
        <v>1749</v>
      </c>
      <c r="C116" s="19" t="s">
        <v>1747</v>
      </c>
      <c r="D116" s="19" t="s">
        <v>1748</v>
      </c>
    </row>
    <row r="117" spans="1:4" ht="19.5" thickBot="1" x14ac:dyDescent="0.35">
      <c r="A117" s="18" t="s">
        <v>715</v>
      </c>
      <c r="B117" s="19" t="s">
        <v>1749</v>
      </c>
      <c r="C117" s="19" t="s">
        <v>1747</v>
      </c>
      <c r="D117" s="19" t="s">
        <v>1748</v>
      </c>
    </row>
    <row r="118" spans="1:4" ht="19.5" thickBot="1" x14ac:dyDescent="0.35">
      <c r="A118" s="18" t="s">
        <v>749</v>
      </c>
      <c r="B118" s="19" t="s">
        <v>1749</v>
      </c>
      <c r="C118" s="19" t="s">
        <v>1747</v>
      </c>
      <c r="D118" s="19" t="s">
        <v>1748</v>
      </c>
    </row>
    <row r="119" spans="1:4" ht="19.5" thickBot="1" x14ac:dyDescent="0.35">
      <c r="A119" s="18" t="s">
        <v>751</v>
      </c>
      <c r="B119" s="19" t="s">
        <v>1749</v>
      </c>
      <c r="C119" s="19" t="s">
        <v>1747</v>
      </c>
      <c r="D119" s="19" t="s">
        <v>1748</v>
      </c>
    </row>
    <row r="120" spans="1:4" ht="19.5" thickBot="1" x14ac:dyDescent="0.35">
      <c r="A120" s="18" t="s">
        <v>753</v>
      </c>
      <c r="B120" s="19" t="s">
        <v>1749</v>
      </c>
      <c r="C120" s="19" t="s">
        <v>1747</v>
      </c>
      <c r="D120" s="19" t="s">
        <v>1748</v>
      </c>
    </row>
    <row r="121" spans="1:4" ht="19.5" thickBot="1" x14ac:dyDescent="0.35">
      <c r="A121" s="18" t="s">
        <v>811</v>
      </c>
      <c r="B121" s="19" t="s">
        <v>1749</v>
      </c>
      <c r="C121" s="19" t="s">
        <v>1747</v>
      </c>
      <c r="D121" s="19" t="s">
        <v>1748</v>
      </c>
    </row>
    <row r="122" spans="1:4" ht="19.5" thickBot="1" x14ac:dyDescent="0.35">
      <c r="A122" s="18" t="s">
        <v>856</v>
      </c>
      <c r="B122" s="19" t="s">
        <v>1749</v>
      </c>
      <c r="C122" s="19" t="s">
        <v>1747</v>
      </c>
      <c r="D122" s="19" t="s">
        <v>1748</v>
      </c>
    </row>
    <row r="123" spans="1:4" ht="19.5" thickBot="1" x14ac:dyDescent="0.35">
      <c r="A123" s="18" t="s">
        <v>888</v>
      </c>
      <c r="B123" s="19" t="s">
        <v>1749</v>
      </c>
      <c r="C123" s="19" t="s">
        <v>1747</v>
      </c>
      <c r="D123" s="19" t="s">
        <v>1748</v>
      </c>
    </row>
    <row r="124" spans="1:4" ht="19.5" thickBot="1" x14ac:dyDescent="0.35">
      <c r="A124" s="18" t="s">
        <v>923</v>
      </c>
      <c r="B124" s="19" t="s">
        <v>1749</v>
      </c>
      <c r="C124" s="19" t="s">
        <v>1747</v>
      </c>
      <c r="D124" s="19" t="s">
        <v>1748</v>
      </c>
    </row>
    <row r="125" spans="1:4" ht="19.5" thickBot="1" x14ac:dyDescent="0.35">
      <c r="A125" s="18" t="s">
        <v>1243</v>
      </c>
      <c r="B125" s="19" t="s">
        <v>1749</v>
      </c>
      <c r="C125" s="19" t="s">
        <v>1747</v>
      </c>
      <c r="D125" s="19" t="s">
        <v>1748</v>
      </c>
    </row>
    <row r="126" spans="1:4" ht="19.5" thickBot="1" x14ac:dyDescent="0.35">
      <c r="A126" s="18" t="s">
        <v>1154</v>
      </c>
      <c r="B126" s="19" t="s">
        <v>1749</v>
      </c>
      <c r="C126" s="19" t="s">
        <v>1747</v>
      </c>
      <c r="D126" s="19" t="s">
        <v>1748</v>
      </c>
    </row>
    <row r="127" spans="1:4" ht="19.5" thickBot="1" x14ac:dyDescent="0.35">
      <c r="A127" s="18" t="s">
        <v>1252</v>
      </c>
      <c r="B127" s="19" t="s">
        <v>1749</v>
      </c>
      <c r="C127" s="19" t="s">
        <v>1747</v>
      </c>
      <c r="D127" s="19" t="s">
        <v>1748</v>
      </c>
    </row>
    <row r="128" spans="1:4" ht="19.5" thickBot="1" x14ac:dyDescent="0.35">
      <c r="A128" s="18" t="s">
        <v>1145</v>
      </c>
      <c r="B128" s="19" t="s">
        <v>1749</v>
      </c>
      <c r="C128" s="19" t="s">
        <v>1747</v>
      </c>
      <c r="D128" s="19" t="s">
        <v>1748</v>
      </c>
    </row>
    <row r="129" spans="1:4" ht="19.5" thickBot="1" x14ac:dyDescent="0.35">
      <c r="A129" s="18" t="s">
        <v>1306</v>
      </c>
      <c r="B129" s="19" t="s">
        <v>1749</v>
      </c>
      <c r="C129" s="19" t="s">
        <v>1747</v>
      </c>
      <c r="D129" s="19" t="s">
        <v>1748</v>
      </c>
    </row>
    <row r="130" spans="1:4" ht="19.5" thickBot="1" x14ac:dyDescent="0.35">
      <c r="A130" s="18" t="s">
        <v>1455</v>
      </c>
      <c r="B130" s="19" t="s">
        <v>1749</v>
      </c>
      <c r="C130" s="19" t="s">
        <v>1747</v>
      </c>
      <c r="D130" s="19" t="s">
        <v>1748</v>
      </c>
    </row>
    <row r="131" spans="1:4" ht="19.5" thickBot="1" x14ac:dyDescent="0.35">
      <c r="A131" s="18" t="s">
        <v>1472</v>
      </c>
      <c r="B131" s="19" t="s">
        <v>1749</v>
      </c>
      <c r="C131" s="19" t="s">
        <v>1747</v>
      </c>
      <c r="D131" s="19" t="s">
        <v>1748</v>
      </c>
    </row>
    <row r="132" spans="1:4" ht="19.5" thickBot="1" x14ac:dyDescent="0.35">
      <c r="A132" s="18" t="s">
        <v>1394</v>
      </c>
      <c r="B132" s="19" t="s">
        <v>1749</v>
      </c>
      <c r="C132" s="19" t="s">
        <v>1747</v>
      </c>
      <c r="D132" s="19" t="s">
        <v>1748</v>
      </c>
    </row>
    <row r="133" spans="1:4" ht="19.5" thickBot="1" x14ac:dyDescent="0.35">
      <c r="A133" s="18" t="s">
        <v>1491</v>
      </c>
      <c r="B133" s="19" t="s">
        <v>1749</v>
      </c>
      <c r="C133" s="19" t="s">
        <v>1747</v>
      </c>
      <c r="D133" s="19" t="s">
        <v>1748</v>
      </c>
    </row>
    <row r="134" spans="1:4" ht="19.5" thickBot="1" x14ac:dyDescent="0.35">
      <c r="A134" s="18" t="s">
        <v>1413</v>
      </c>
      <c r="B134" s="19" t="s">
        <v>1749</v>
      </c>
      <c r="C134" s="19" t="s">
        <v>1747</v>
      </c>
      <c r="D134" s="19" t="s">
        <v>1748</v>
      </c>
    </row>
    <row r="135" spans="1:4" ht="19.5" thickBot="1" x14ac:dyDescent="0.35">
      <c r="A135" s="18" t="s">
        <v>1264</v>
      </c>
      <c r="B135" s="19" t="s">
        <v>1749</v>
      </c>
      <c r="C135" s="19" t="s">
        <v>1747</v>
      </c>
      <c r="D135" s="19" t="s">
        <v>1748</v>
      </c>
    </row>
    <row r="136" spans="1:4" ht="19.5" thickBot="1" x14ac:dyDescent="0.35">
      <c r="A136" s="18" t="s">
        <v>1330</v>
      </c>
      <c r="B136" s="19" t="s">
        <v>1749</v>
      </c>
      <c r="C136" s="19" t="s">
        <v>1747</v>
      </c>
      <c r="D136" s="19" t="s">
        <v>1748</v>
      </c>
    </row>
    <row r="137" spans="1:4" ht="19.5" thickBot="1" x14ac:dyDescent="0.35">
      <c r="A137" s="18" t="s">
        <v>1232</v>
      </c>
      <c r="B137" s="19" t="s">
        <v>1749</v>
      </c>
      <c r="C137" s="19" t="s">
        <v>1747</v>
      </c>
      <c r="D137" s="19" t="s">
        <v>1748</v>
      </c>
    </row>
    <row r="138" spans="1:4" ht="19.5" thickBot="1" x14ac:dyDescent="0.35">
      <c r="A138" s="18" t="s">
        <v>1187</v>
      </c>
      <c r="B138" s="19" t="s">
        <v>1749</v>
      </c>
      <c r="C138" s="19" t="s">
        <v>1747</v>
      </c>
      <c r="D138" s="19" t="s">
        <v>1748</v>
      </c>
    </row>
    <row r="139" spans="1:4" ht="19.5" thickBot="1" x14ac:dyDescent="0.35">
      <c r="A139" s="18" t="s">
        <v>1495</v>
      </c>
      <c r="B139" s="19" t="s">
        <v>1749</v>
      </c>
      <c r="C139" s="19" t="s">
        <v>1747</v>
      </c>
      <c r="D139" s="19" t="s">
        <v>1748</v>
      </c>
    </row>
    <row r="140" spans="1:4" ht="19.5" thickBot="1" x14ac:dyDescent="0.35">
      <c r="A140" s="18" t="s">
        <v>1475</v>
      </c>
      <c r="B140" s="19" t="s">
        <v>1749</v>
      </c>
      <c r="C140" s="19" t="s">
        <v>1747</v>
      </c>
      <c r="D140" s="19" t="s">
        <v>1748</v>
      </c>
    </row>
    <row r="141" spans="1:4" ht="19.5" thickBot="1" x14ac:dyDescent="0.35">
      <c r="A141" s="18" t="s">
        <v>1291</v>
      </c>
      <c r="B141" s="19" t="s">
        <v>1749</v>
      </c>
      <c r="C141" s="19" t="s">
        <v>1747</v>
      </c>
      <c r="D141" s="19" t="s">
        <v>1748</v>
      </c>
    </row>
    <row r="142" spans="1:4" ht="19.5" thickBot="1" x14ac:dyDescent="0.35">
      <c r="A142" s="18" t="s">
        <v>1141</v>
      </c>
      <c r="B142" s="19" t="s">
        <v>1749</v>
      </c>
      <c r="C142" s="19" t="s">
        <v>1747</v>
      </c>
      <c r="D142" s="19" t="s">
        <v>1748</v>
      </c>
    </row>
    <row r="143" spans="1:4" ht="19.5" thickBot="1" x14ac:dyDescent="0.35">
      <c r="A143" s="18" t="s">
        <v>1248</v>
      </c>
      <c r="B143" s="19" t="s">
        <v>1749</v>
      </c>
      <c r="C143" s="19" t="s">
        <v>1747</v>
      </c>
      <c r="D143" s="19" t="s">
        <v>1748</v>
      </c>
    </row>
    <row r="144" spans="1:4" ht="19.5" thickBot="1" x14ac:dyDescent="0.35">
      <c r="A144" s="18" t="s">
        <v>1432</v>
      </c>
      <c r="B144" s="19" t="s">
        <v>1749</v>
      </c>
      <c r="C144" s="19" t="s">
        <v>1747</v>
      </c>
      <c r="D144" s="19" t="s">
        <v>1748</v>
      </c>
    </row>
    <row r="145" spans="1:4" ht="19.5" thickBot="1" x14ac:dyDescent="0.35">
      <c r="A145" s="18" t="s">
        <v>1473</v>
      </c>
      <c r="B145" s="19" t="s">
        <v>1749</v>
      </c>
      <c r="C145" s="19" t="s">
        <v>1747</v>
      </c>
      <c r="D145" s="19" t="s">
        <v>1748</v>
      </c>
    </row>
    <row r="146" spans="1:4" ht="19.5" thickBot="1" x14ac:dyDescent="0.35">
      <c r="A146" s="18" t="s">
        <v>1319</v>
      </c>
      <c r="B146" s="19" t="s">
        <v>1749</v>
      </c>
      <c r="C146" s="19" t="s">
        <v>1747</v>
      </c>
      <c r="D146" s="19" t="s">
        <v>1748</v>
      </c>
    </row>
    <row r="147" spans="1:4" ht="19.5" thickBot="1" x14ac:dyDescent="0.35">
      <c r="A147" s="18" t="s">
        <v>1401</v>
      </c>
      <c r="B147" s="19" t="s">
        <v>1749</v>
      </c>
      <c r="C147" s="19" t="s">
        <v>1747</v>
      </c>
      <c r="D147" s="19" t="s">
        <v>1748</v>
      </c>
    </row>
    <row r="148" spans="1:4" ht="19.5" thickBot="1" x14ac:dyDescent="0.35">
      <c r="A148" s="18" t="s">
        <v>1567</v>
      </c>
      <c r="B148" s="19" t="s">
        <v>1749</v>
      </c>
      <c r="C148" s="19" t="s">
        <v>1747</v>
      </c>
      <c r="D148" s="19" t="s">
        <v>1748</v>
      </c>
    </row>
    <row r="149" spans="1:4" ht="19.5" thickBot="1" x14ac:dyDescent="0.35">
      <c r="A149" s="18" t="s">
        <v>1624</v>
      </c>
      <c r="B149" s="19" t="s">
        <v>1749</v>
      </c>
      <c r="C149" s="19" t="s">
        <v>1747</v>
      </c>
      <c r="D149" s="19" t="s">
        <v>1748</v>
      </c>
    </row>
    <row r="150" spans="1:4" ht="19.5" thickBot="1" x14ac:dyDescent="0.35">
      <c r="A150" s="18" t="s">
        <v>1638</v>
      </c>
      <c r="B150" s="19" t="s">
        <v>1749</v>
      </c>
      <c r="C150" s="19" t="s">
        <v>1747</v>
      </c>
      <c r="D150" s="19" t="s">
        <v>1748</v>
      </c>
    </row>
    <row r="151" spans="1:4" ht="19.5" thickBot="1" x14ac:dyDescent="0.35">
      <c r="A151" s="18" t="s">
        <v>1515</v>
      </c>
      <c r="B151" s="19" t="s">
        <v>1749</v>
      </c>
      <c r="C151" s="19" t="s">
        <v>1747</v>
      </c>
      <c r="D151" s="19" t="s">
        <v>1748</v>
      </c>
    </row>
    <row r="152" spans="1:4" ht="19.5" thickBot="1" x14ac:dyDescent="0.35">
      <c r="A152" s="18" t="s">
        <v>1595</v>
      </c>
      <c r="B152" s="19" t="s">
        <v>1749</v>
      </c>
      <c r="C152" s="19" t="s">
        <v>1747</v>
      </c>
      <c r="D152" s="19" t="s">
        <v>1748</v>
      </c>
    </row>
    <row r="153" spans="1:4" ht="19.5" thickBot="1" x14ac:dyDescent="0.35">
      <c r="A153" s="18" t="s">
        <v>1647</v>
      </c>
      <c r="B153" s="19" t="s">
        <v>1749</v>
      </c>
      <c r="C153" s="19" t="s">
        <v>1747</v>
      </c>
      <c r="D153" s="19" t="s">
        <v>1748</v>
      </c>
    </row>
    <row r="154" spans="1:4" ht="19.5" thickBot="1" x14ac:dyDescent="0.35">
      <c r="A154" s="18" t="s">
        <v>1606</v>
      </c>
      <c r="B154" s="19" t="s">
        <v>1749</v>
      </c>
      <c r="C154" s="19" t="s">
        <v>1747</v>
      </c>
      <c r="D154" s="19" t="s">
        <v>1748</v>
      </c>
    </row>
    <row r="155" spans="1:4" ht="19.5" thickBot="1" x14ac:dyDescent="0.35">
      <c r="A155" s="18" t="s">
        <v>1525</v>
      </c>
      <c r="B155" s="19" t="s">
        <v>1749</v>
      </c>
      <c r="C155" s="19" t="s">
        <v>1747</v>
      </c>
      <c r="D155" s="19" t="s">
        <v>1748</v>
      </c>
    </row>
    <row r="156" spans="1:4" ht="19.5" thickBot="1" x14ac:dyDescent="0.35">
      <c r="A156" s="18" t="s">
        <v>1691</v>
      </c>
      <c r="B156" s="19" t="s">
        <v>1749</v>
      </c>
      <c r="C156" s="19" t="s">
        <v>1747</v>
      </c>
      <c r="D156" s="19" t="s">
        <v>1748</v>
      </c>
    </row>
    <row r="157" spans="1:4" ht="19.5" thickBot="1" x14ac:dyDescent="0.35">
      <c r="A157" s="18" t="s">
        <v>402</v>
      </c>
      <c r="B157" s="19" t="s">
        <v>1750</v>
      </c>
      <c r="C157" s="19" t="s">
        <v>1751</v>
      </c>
      <c r="D157" s="19" t="s">
        <v>1748</v>
      </c>
    </row>
    <row r="158" spans="1:4" ht="19.5" thickBot="1" x14ac:dyDescent="0.35">
      <c r="A158" s="18" t="s">
        <v>442</v>
      </c>
      <c r="B158" s="19" t="s">
        <v>1750</v>
      </c>
      <c r="C158" s="19" t="s">
        <v>1751</v>
      </c>
      <c r="D158" s="19" t="s">
        <v>1748</v>
      </c>
    </row>
    <row r="159" spans="1:4" ht="19.5" thickBot="1" x14ac:dyDescent="0.35">
      <c r="A159" s="18" t="s">
        <v>456</v>
      </c>
      <c r="B159" s="19" t="s">
        <v>1750</v>
      </c>
      <c r="C159" s="19" t="s">
        <v>1751</v>
      </c>
      <c r="D159" s="19" t="s">
        <v>1748</v>
      </c>
    </row>
    <row r="160" spans="1:4" ht="19.5" thickBot="1" x14ac:dyDescent="0.35">
      <c r="A160" s="18" t="s">
        <v>239</v>
      </c>
      <c r="B160" s="19" t="s">
        <v>1750</v>
      </c>
      <c r="C160" s="19" t="s">
        <v>1751</v>
      </c>
      <c r="D160" s="19" t="s">
        <v>1748</v>
      </c>
    </row>
    <row r="161" spans="1:4" ht="19.5" thickBot="1" x14ac:dyDescent="0.35">
      <c r="A161" s="18" t="s">
        <v>281</v>
      </c>
      <c r="B161" s="19" t="s">
        <v>1750</v>
      </c>
      <c r="C161" s="19" t="s">
        <v>1751</v>
      </c>
      <c r="D161" s="19" t="s">
        <v>1748</v>
      </c>
    </row>
    <row r="162" spans="1:4" ht="19.5" thickBot="1" x14ac:dyDescent="0.35">
      <c r="A162" s="18" t="s">
        <v>298</v>
      </c>
      <c r="B162" s="19" t="s">
        <v>1750</v>
      </c>
      <c r="C162" s="19" t="s">
        <v>1751</v>
      </c>
      <c r="D162" s="19" t="s">
        <v>1748</v>
      </c>
    </row>
    <row r="163" spans="1:4" ht="19.5" thickBot="1" x14ac:dyDescent="0.35">
      <c r="A163" s="18" t="s">
        <v>301</v>
      </c>
      <c r="B163" s="19" t="s">
        <v>1750</v>
      </c>
      <c r="C163" s="19" t="s">
        <v>1751</v>
      </c>
      <c r="D163" s="19" t="s">
        <v>1748</v>
      </c>
    </row>
    <row r="164" spans="1:4" ht="19.5" thickBot="1" x14ac:dyDescent="0.35">
      <c r="A164" s="18" t="s">
        <v>304</v>
      </c>
      <c r="B164" s="19" t="s">
        <v>1750</v>
      </c>
      <c r="C164" s="19" t="s">
        <v>1751</v>
      </c>
      <c r="D164" s="19" t="s">
        <v>1748</v>
      </c>
    </row>
    <row r="165" spans="1:4" ht="19.5" thickBot="1" x14ac:dyDescent="0.35">
      <c r="A165" s="18" t="s">
        <v>326</v>
      </c>
      <c r="B165" s="19" t="s">
        <v>1750</v>
      </c>
      <c r="C165" s="19" t="s">
        <v>1751</v>
      </c>
      <c r="D165" s="19" t="s">
        <v>1748</v>
      </c>
    </row>
    <row r="166" spans="1:4" ht="19.5" thickBot="1" x14ac:dyDescent="0.35">
      <c r="A166" s="18" t="s">
        <v>979</v>
      </c>
      <c r="B166" s="19" t="s">
        <v>1750</v>
      </c>
      <c r="C166" s="19" t="s">
        <v>1751</v>
      </c>
      <c r="D166" s="19" t="s">
        <v>1748</v>
      </c>
    </row>
    <row r="167" spans="1:4" ht="19.5" thickBot="1" x14ac:dyDescent="0.35">
      <c r="A167" s="18" t="s">
        <v>1016</v>
      </c>
      <c r="B167" s="19" t="s">
        <v>1750</v>
      </c>
      <c r="C167" s="19" t="s">
        <v>1751</v>
      </c>
      <c r="D167" s="19" t="s">
        <v>1748</v>
      </c>
    </row>
    <row r="168" spans="1:4" ht="19.5" thickBot="1" x14ac:dyDescent="0.35">
      <c r="A168" s="18" t="s">
        <v>1023</v>
      </c>
      <c r="B168" s="19" t="s">
        <v>1750</v>
      </c>
      <c r="C168" s="19" t="s">
        <v>1751</v>
      </c>
      <c r="D168" s="19" t="s">
        <v>1748</v>
      </c>
    </row>
    <row r="169" spans="1:4" ht="19.5" thickBot="1" x14ac:dyDescent="0.35">
      <c r="A169" s="18" t="s">
        <v>1051</v>
      </c>
      <c r="B169" s="19" t="s">
        <v>1750</v>
      </c>
      <c r="C169" s="19" t="s">
        <v>1751</v>
      </c>
      <c r="D169" s="19" t="s">
        <v>1748</v>
      </c>
    </row>
    <row r="170" spans="1:4" ht="19.5" thickBot="1" x14ac:dyDescent="0.35">
      <c r="A170" s="18" t="s">
        <v>1072</v>
      </c>
      <c r="B170" s="19" t="s">
        <v>1750</v>
      </c>
      <c r="C170" s="19" t="s">
        <v>1751</v>
      </c>
      <c r="D170" s="19" t="s">
        <v>1748</v>
      </c>
    </row>
    <row r="171" spans="1:4" ht="19.5" thickBot="1" x14ac:dyDescent="0.35">
      <c r="A171" s="18" t="s">
        <v>15</v>
      </c>
      <c r="B171" s="19" t="s">
        <v>1750</v>
      </c>
      <c r="C171" s="19" t="s">
        <v>1751</v>
      </c>
      <c r="D171" s="19" t="s">
        <v>1748</v>
      </c>
    </row>
    <row r="172" spans="1:4" ht="19.5" thickBot="1" x14ac:dyDescent="0.35">
      <c r="A172" s="18" t="s">
        <v>120</v>
      </c>
      <c r="B172" s="19" t="s">
        <v>1750</v>
      </c>
      <c r="C172" s="19" t="s">
        <v>1751</v>
      </c>
      <c r="D172" s="19" t="s">
        <v>1748</v>
      </c>
    </row>
    <row r="173" spans="1:4" ht="19.5" thickBot="1" x14ac:dyDescent="0.35">
      <c r="A173" s="18" t="s">
        <v>142</v>
      </c>
      <c r="B173" s="19" t="s">
        <v>1750</v>
      </c>
      <c r="C173" s="19" t="s">
        <v>1751</v>
      </c>
      <c r="D173" s="19" t="s">
        <v>1748</v>
      </c>
    </row>
    <row r="174" spans="1:4" ht="19.5" thickBot="1" x14ac:dyDescent="0.35">
      <c r="A174" s="18" t="s">
        <v>199</v>
      </c>
      <c r="B174" s="19" t="s">
        <v>1750</v>
      </c>
      <c r="C174" s="19" t="s">
        <v>1751</v>
      </c>
      <c r="D174" s="19" t="s">
        <v>1748</v>
      </c>
    </row>
    <row r="175" spans="1:4" ht="19.5" thickBot="1" x14ac:dyDescent="0.35">
      <c r="A175" s="18" t="s">
        <v>625</v>
      </c>
      <c r="B175" s="19" t="s">
        <v>1750</v>
      </c>
      <c r="C175" s="19" t="s">
        <v>1751</v>
      </c>
      <c r="D175" s="19" t="s">
        <v>1748</v>
      </c>
    </row>
    <row r="176" spans="1:4" ht="19.5" thickBot="1" x14ac:dyDescent="0.35">
      <c r="A176" s="18" t="s">
        <v>653</v>
      </c>
      <c r="B176" s="19" t="s">
        <v>1750</v>
      </c>
      <c r="C176" s="19" t="s">
        <v>1751</v>
      </c>
      <c r="D176" s="19" t="s">
        <v>1748</v>
      </c>
    </row>
    <row r="177" spans="1:4" ht="19.5" thickBot="1" x14ac:dyDescent="0.35">
      <c r="A177" s="18" t="s">
        <v>671</v>
      </c>
      <c r="B177" s="19" t="s">
        <v>1750</v>
      </c>
      <c r="C177" s="19" t="s">
        <v>1751</v>
      </c>
      <c r="D177" s="19" t="s">
        <v>1748</v>
      </c>
    </row>
    <row r="178" spans="1:4" ht="19.5" thickBot="1" x14ac:dyDescent="0.35">
      <c r="A178" s="18" t="s">
        <v>692</v>
      </c>
      <c r="B178" s="19" t="s">
        <v>1750</v>
      </c>
      <c r="C178" s="19" t="s">
        <v>1751</v>
      </c>
      <c r="D178" s="19" t="s">
        <v>1748</v>
      </c>
    </row>
    <row r="179" spans="1:4" ht="19.5" thickBot="1" x14ac:dyDescent="0.35">
      <c r="A179" s="18" t="s">
        <v>696</v>
      </c>
      <c r="B179" s="19" t="s">
        <v>1750</v>
      </c>
      <c r="C179" s="19" t="s">
        <v>1751</v>
      </c>
      <c r="D179" s="19" t="s">
        <v>1748</v>
      </c>
    </row>
    <row r="180" spans="1:4" ht="19.5" thickBot="1" x14ac:dyDescent="0.35">
      <c r="A180" s="18" t="s">
        <v>743</v>
      </c>
      <c r="B180" s="19" t="s">
        <v>1750</v>
      </c>
      <c r="C180" s="19" t="s">
        <v>1751</v>
      </c>
      <c r="D180" s="19" t="s">
        <v>1748</v>
      </c>
    </row>
    <row r="181" spans="1:4" ht="19.5" thickBot="1" x14ac:dyDescent="0.35">
      <c r="A181" s="18" t="s">
        <v>771</v>
      </c>
      <c r="B181" s="19" t="s">
        <v>1750</v>
      </c>
      <c r="C181" s="19" t="s">
        <v>1751</v>
      </c>
      <c r="D181" s="19" t="s">
        <v>1748</v>
      </c>
    </row>
    <row r="182" spans="1:4" ht="19.5" thickBot="1" x14ac:dyDescent="0.35">
      <c r="A182" s="18" t="s">
        <v>805</v>
      </c>
      <c r="B182" s="19" t="s">
        <v>1750</v>
      </c>
      <c r="C182" s="19" t="s">
        <v>1751</v>
      </c>
      <c r="D182" s="19" t="s">
        <v>1748</v>
      </c>
    </row>
    <row r="183" spans="1:4" ht="19.5" thickBot="1" x14ac:dyDescent="0.35">
      <c r="A183" s="18" t="s">
        <v>820</v>
      </c>
      <c r="B183" s="19" t="s">
        <v>1750</v>
      </c>
      <c r="C183" s="19" t="s">
        <v>1751</v>
      </c>
      <c r="D183" s="19" t="s">
        <v>1748</v>
      </c>
    </row>
    <row r="184" spans="1:4" ht="19.5" thickBot="1" x14ac:dyDescent="0.35">
      <c r="A184" s="18" t="s">
        <v>870</v>
      </c>
      <c r="B184" s="19" t="s">
        <v>1750</v>
      </c>
      <c r="C184" s="19" t="s">
        <v>1751</v>
      </c>
      <c r="D184" s="19" t="s">
        <v>1748</v>
      </c>
    </row>
    <row r="185" spans="1:4" ht="19.5" thickBot="1" x14ac:dyDescent="0.35">
      <c r="A185" s="18" t="s">
        <v>904</v>
      </c>
      <c r="B185" s="19" t="s">
        <v>1750</v>
      </c>
      <c r="C185" s="19" t="s">
        <v>1751</v>
      </c>
      <c r="D185" s="19" t="s">
        <v>1748</v>
      </c>
    </row>
    <row r="186" spans="1:4" ht="19.5" thickBot="1" x14ac:dyDescent="0.35">
      <c r="A186" s="18" t="s">
        <v>929</v>
      </c>
      <c r="B186" s="19" t="s">
        <v>1750</v>
      </c>
      <c r="C186" s="19" t="s">
        <v>1751</v>
      </c>
      <c r="D186" s="19" t="s">
        <v>1748</v>
      </c>
    </row>
    <row r="187" spans="1:4" ht="19.5" thickBot="1" x14ac:dyDescent="0.35">
      <c r="A187" s="18" t="s">
        <v>1298</v>
      </c>
      <c r="B187" s="19" t="s">
        <v>1750</v>
      </c>
      <c r="C187" s="19" t="s">
        <v>1751</v>
      </c>
      <c r="D187" s="19" t="s">
        <v>1748</v>
      </c>
    </row>
    <row r="188" spans="1:4" ht="19.5" thickBot="1" x14ac:dyDescent="0.35">
      <c r="A188" s="18" t="s">
        <v>1275</v>
      </c>
      <c r="B188" s="19" t="s">
        <v>1750</v>
      </c>
      <c r="C188" s="19" t="s">
        <v>1751</v>
      </c>
      <c r="D188" s="19" t="s">
        <v>1748</v>
      </c>
    </row>
    <row r="189" spans="1:4" ht="19.5" thickBot="1" x14ac:dyDescent="0.35">
      <c r="A189" s="18" t="s">
        <v>1136</v>
      </c>
      <c r="B189" s="19" t="s">
        <v>1750</v>
      </c>
      <c r="C189" s="19" t="s">
        <v>1751</v>
      </c>
      <c r="D189" s="19" t="s">
        <v>1748</v>
      </c>
    </row>
    <row r="190" spans="1:4" ht="19.5" thickBot="1" x14ac:dyDescent="0.35">
      <c r="A190" s="18" t="s">
        <v>1224</v>
      </c>
      <c r="B190" s="19" t="s">
        <v>1750</v>
      </c>
      <c r="C190" s="19" t="s">
        <v>1751</v>
      </c>
      <c r="D190" s="19" t="s">
        <v>1748</v>
      </c>
    </row>
    <row r="191" spans="1:4" ht="19.5" thickBot="1" x14ac:dyDescent="0.35">
      <c r="A191" s="18" t="s">
        <v>1430</v>
      </c>
      <c r="B191" s="19" t="s">
        <v>1750</v>
      </c>
      <c r="C191" s="19" t="s">
        <v>1751</v>
      </c>
      <c r="D191" s="19" t="s">
        <v>1748</v>
      </c>
    </row>
    <row r="192" spans="1:4" ht="19.5" thickBot="1" x14ac:dyDescent="0.35">
      <c r="A192" s="18" t="s">
        <v>1337</v>
      </c>
      <c r="B192" s="19" t="s">
        <v>1750</v>
      </c>
      <c r="C192" s="19" t="s">
        <v>1751</v>
      </c>
      <c r="D192" s="19" t="s">
        <v>1748</v>
      </c>
    </row>
    <row r="193" spans="1:4" ht="19.5" thickBot="1" x14ac:dyDescent="0.35">
      <c r="A193" s="18" t="s">
        <v>1288</v>
      </c>
      <c r="B193" s="19" t="s">
        <v>1750</v>
      </c>
      <c r="C193" s="19" t="s">
        <v>1751</v>
      </c>
      <c r="D193" s="19" t="s">
        <v>1748</v>
      </c>
    </row>
    <row r="194" spans="1:4" ht="19.5" thickBot="1" x14ac:dyDescent="0.35">
      <c r="A194" s="18" t="s">
        <v>1173</v>
      </c>
      <c r="B194" s="19" t="s">
        <v>1750</v>
      </c>
      <c r="C194" s="19" t="s">
        <v>1751</v>
      </c>
      <c r="D194" s="19" t="s">
        <v>1748</v>
      </c>
    </row>
    <row r="195" spans="1:4" ht="19.5" thickBot="1" x14ac:dyDescent="0.35">
      <c r="A195" s="18" t="s">
        <v>1468</v>
      </c>
      <c r="B195" s="19" t="s">
        <v>1750</v>
      </c>
      <c r="C195" s="19" t="s">
        <v>1751</v>
      </c>
      <c r="D195" s="19" t="s">
        <v>1748</v>
      </c>
    </row>
    <row r="196" spans="1:4" ht="19.5" thickBot="1" x14ac:dyDescent="0.35">
      <c r="A196" s="18" t="s">
        <v>1148</v>
      </c>
      <c r="B196" s="19" t="s">
        <v>1750</v>
      </c>
      <c r="C196" s="19" t="s">
        <v>1751</v>
      </c>
      <c r="D196" s="19" t="s">
        <v>1748</v>
      </c>
    </row>
    <row r="197" spans="1:4" ht="19.5" thickBot="1" x14ac:dyDescent="0.35">
      <c r="A197" s="18" t="s">
        <v>1353</v>
      </c>
      <c r="B197" s="19" t="s">
        <v>1750</v>
      </c>
      <c r="C197" s="19" t="s">
        <v>1751</v>
      </c>
      <c r="D197" s="19" t="s">
        <v>1748</v>
      </c>
    </row>
    <row r="198" spans="1:4" ht="19.5" thickBot="1" x14ac:dyDescent="0.35">
      <c r="A198" s="18" t="s">
        <v>1403</v>
      </c>
      <c r="B198" s="19" t="s">
        <v>1750</v>
      </c>
      <c r="C198" s="19" t="s">
        <v>1751</v>
      </c>
      <c r="D198" s="19" t="s">
        <v>1748</v>
      </c>
    </row>
    <row r="199" spans="1:4" ht="19.5" thickBot="1" x14ac:dyDescent="0.35">
      <c r="A199" s="18" t="s">
        <v>1358</v>
      </c>
      <c r="B199" s="19" t="s">
        <v>1750</v>
      </c>
      <c r="C199" s="19" t="s">
        <v>1751</v>
      </c>
      <c r="D199" s="19" t="s">
        <v>1748</v>
      </c>
    </row>
    <row r="200" spans="1:4" ht="19.5" thickBot="1" x14ac:dyDescent="0.35">
      <c r="A200" s="18" t="s">
        <v>1466</v>
      </c>
      <c r="B200" s="19" t="s">
        <v>1750</v>
      </c>
      <c r="C200" s="19" t="s">
        <v>1751</v>
      </c>
      <c r="D200" s="19" t="s">
        <v>1748</v>
      </c>
    </row>
    <row r="201" spans="1:4" ht="19.5" thickBot="1" x14ac:dyDescent="0.35">
      <c r="A201" s="18" t="s">
        <v>1447</v>
      </c>
      <c r="B201" s="19" t="s">
        <v>1750</v>
      </c>
      <c r="C201" s="19" t="s">
        <v>1751</v>
      </c>
      <c r="D201" s="19" t="s">
        <v>1748</v>
      </c>
    </row>
    <row r="202" spans="1:4" ht="19.5" thickBot="1" x14ac:dyDescent="0.35">
      <c r="A202" s="18" t="s">
        <v>1214</v>
      </c>
      <c r="B202" s="19" t="s">
        <v>1750</v>
      </c>
      <c r="C202" s="19" t="s">
        <v>1751</v>
      </c>
      <c r="D202" s="19" t="s">
        <v>1748</v>
      </c>
    </row>
    <row r="203" spans="1:4" ht="19.5" thickBot="1" x14ac:dyDescent="0.35">
      <c r="A203" s="18" t="s">
        <v>1663</v>
      </c>
      <c r="B203" s="19" t="s">
        <v>1750</v>
      </c>
      <c r="C203" s="19" t="s">
        <v>1751</v>
      </c>
      <c r="D203" s="19" t="s">
        <v>1748</v>
      </c>
    </row>
    <row r="204" spans="1:4" ht="19.5" thickBot="1" x14ac:dyDescent="0.35">
      <c r="A204" s="18" t="s">
        <v>1508</v>
      </c>
      <c r="B204" s="19" t="s">
        <v>1750</v>
      </c>
      <c r="C204" s="19" t="s">
        <v>1751</v>
      </c>
      <c r="D204" s="19" t="s">
        <v>1748</v>
      </c>
    </row>
    <row r="205" spans="1:4" ht="19.5" thickBot="1" x14ac:dyDescent="0.35">
      <c r="A205" s="18" t="s">
        <v>1569</v>
      </c>
      <c r="B205" s="19" t="s">
        <v>1750</v>
      </c>
      <c r="C205" s="19" t="s">
        <v>1751</v>
      </c>
      <c r="D205" s="19" t="s">
        <v>1748</v>
      </c>
    </row>
    <row r="206" spans="1:4" ht="19.5" thickBot="1" x14ac:dyDescent="0.35">
      <c r="A206" s="18" t="s">
        <v>1600</v>
      </c>
      <c r="B206" s="19" t="s">
        <v>1750</v>
      </c>
      <c r="C206" s="19" t="s">
        <v>1751</v>
      </c>
      <c r="D206" s="19" t="s">
        <v>1748</v>
      </c>
    </row>
    <row r="207" spans="1:4" ht="19.5" thickBot="1" x14ac:dyDescent="0.35">
      <c r="A207" s="18" t="s">
        <v>1608</v>
      </c>
      <c r="B207" s="19" t="s">
        <v>1750</v>
      </c>
      <c r="C207" s="19" t="s">
        <v>1751</v>
      </c>
      <c r="D207" s="19" t="s">
        <v>1748</v>
      </c>
    </row>
    <row r="208" spans="1:4" ht="19.5" thickBot="1" x14ac:dyDescent="0.35">
      <c r="A208" s="18" t="s">
        <v>1658</v>
      </c>
      <c r="B208" s="19" t="s">
        <v>1750</v>
      </c>
      <c r="C208" s="19" t="s">
        <v>1751</v>
      </c>
      <c r="D208" s="19" t="s">
        <v>1748</v>
      </c>
    </row>
    <row r="209" spans="1:4" ht="19.5" thickBot="1" x14ac:dyDescent="0.35">
      <c r="A209" s="18" t="s">
        <v>1633</v>
      </c>
      <c r="B209" s="19" t="s">
        <v>1750</v>
      </c>
      <c r="C209" s="19" t="s">
        <v>1751</v>
      </c>
      <c r="D209" s="19" t="s">
        <v>1748</v>
      </c>
    </row>
    <row r="210" spans="1:4" ht="19.5" thickBot="1" x14ac:dyDescent="0.35">
      <c r="A210" s="18" t="s">
        <v>1597</v>
      </c>
      <c r="B210" s="19" t="s">
        <v>1750</v>
      </c>
      <c r="C210" s="19" t="s">
        <v>1751</v>
      </c>
      <c r="D210" s="19" t="s">
        <v>1748</v>
      </c>
    </row>
    <row r="211" spans="1:4" ht="19.5" thickBot="1" x14ac:dyDescent="0.35">
      <c r="A211" s="18" t="s">
        <v>1640</v>
      </c>
      <c r="B211" s="19" t="s">
        <v>1750</v>
      </c>
      <c r="C211" s="19" t="s">
        <v>1751</v>
      </c>
      <c r="D211" s="19" t="s">
        <v>1748</v>
      </c>
    </row>
    <row r="212" spans="1:4" ht="19.5" thickBot="1" x14ac:dyDescent="0.35">
      <c r="A212" s="18" t="s">
        <v>1620</v>
      </c>
      <c r="B212" s="19" t="s">
        <v>1750</v>
      </c>
      <c r="C212" s="19" t="s">
        <v>1751</v>
      </c>
      <c r="D212" s="19" t="s">
        <v>1748</v>
      </c>
    </row>
    <row r="213" spans="1:4" ht="19.5" thickBot="1" x14ac:dyDescent="0.35">
      <c r="A213" s="18" t="s">
        <v>1621</v>
      </c>
      <c r="B213" s="19" t="s">
        <v>1750</v>
      </c>
      <c r="C213" s="19" t="s">
        <v>1751</v>
      </c>
      <c r="D213" s="19" t="s">
        <v>1748</v>
      </c>
    </row>
    <row r="214" spans="1:4" ht="19.5" thickBot="1" x14ac:dyDescent="0.35">
      <c r="A214" s="18" t="s">
        <v>1576</v>
      </c>
      <c r="B214" s="19" t="s">
        <v>1750</v>
      </c>
      <c r="C214" s="19" t="s">
        <v>1751</v>
      </c>
      <c r="D214" s="19" t="s">
        <v>1748</v>
      </c>
    </row>
    <row r="215" spans="1:4" ht="19.5" thickBot="1" x14ac:dyDescent="0.35">
      <c r="A215" s="18" t="s">
        <v>1599</v>
      </c>
      <c r="B215" s="19" t="s">
        <v>1750</v>
      </c>
      <c r="C215" s="19" t="s">
        <v>1751</v>
      </c>
      <c r="D215" s="19" t="s">
        <v>1748</v>
      </c>
    </row>
    <row r="216" spans="1:4" ht="19.5" thickBot="1" x14ac:dyDescent="0.35">
      <c r="A216" s="18" t="s">
        <v>1704</v>
      </c>
      <c r="B216" s="19" t="s">
        <v>1750</v>
      </c>
      <c r="C216" s="19" t="s">
        <v>1751</v>
      </c>
      <c r="D216" s="19" t="s">
        <v>1748</v>
      </c>
    </row>
    <row r="217" spans="1:4" ht="19.5" thickBot="1" x14ac:dyDescent="0.35">
      <c r="A217" s="18" t="s">
        <v>1680</v>
      </c>
      <c r="B217" s="19" t="s">
        <v>1750</v>
      </c>
      <c r="C217" s="19" t="s">
        <v>1751</v>
      </c>
      <c r="D217" s="19" t="s">
        <v>1748</v>
      </c>
    </row>
    <row r="218" spans="1:4" ht="19.5" thickBot="1" x14ac:dyDescent="0.35">
      <c r="A218" s="18" t="s">
        <v>1696</v>
      </c>
      <c r="B218" s="19" t="s">
        <v>1750</v>
      </c>
      <c r="C218" s="19" t="s">
        <v>1751</v>
      </c>
      <c r="D218" s="19" t="s">
        <v>1748</v>
      </c>
    </row>
    <row r="219" spans="1:4" ht="19.5" thickBot="1" x14ac:dyDescent="0.35">
      <c r="A219" s="18" t="s">
        <v>1707</v>
      </c>
      <c r="B219" s="19" t="s">
        <v>1750</v>
      </c>
      <c r="C219" s="19" t="s">
        <v>1751</v>
      </c>
      <c r="D219" s="19" t="s">
        <v>1748</v>
      </c>
    </row>
    <row r="220" spans="1:4" ht="19.5" thickBot="1" x14ac:dyDescent="0.35">
      <c r="A220" s="18" t="s">
        <v>1688</v>
      </c>
      <c r="B220" s="19" t="s">
        <v>1750</v>
      </c>
      <c r="C220" s="19" t="s">
        <v>1751</v>
      </c>
      <c r="D220" s="19" t="s">
        <v>1748</v>
      </c>
    </row>
    <row r="221" spans="1:4" ht="19.5" thickBot="1" x14ac:dyDescent="0.35">
      <c r="A221" s="18" t="s">
        <v>381</v>
      </c>
      <c r="B221" s="19" t="s">
        <v>1752</v>
      </c>
      <c r="C221" s="19" t="s">
        <v>1751</v>
      </c>
      <c r="D221" s="19" t="s">
        <v>1748</v>
      </c>
    </row>
    <row r="222" spans="1:4" ht="19.5" thickBot="1" x14ac:dyDescent="0.35">
      <c r="A222" s="18" t="s">
        <v>432</v>
      </c>
      <c r="B222" s="19" t="s">
        <v>1752</v>
      </c>
      <c r="C222" s="19" t="s">
        <v>1751</v>
      </c>
      <c r="D222" s="19" t="s">
        <v>1748</v>
      </c>
    </row>
    <row r="223" spans="1:4" ht="19.5" thickBot="1" x14ac:dyDescent="0.35">
      <c r="A223" s="18" t="s">
        <v>446</v>
      </c>
      <c r="B223" s="19" t="s">
        <v>1752</v>
      </c>
      <c r="C223" s="19" t="s">
        <v>1751</v>
      </c>
      <c r="D223" s="19" t="s">
        <v>1748</v>
      </c>
    </row>
    <row r="224" spans="1:4" ht="19.5" thickBot="1" x14ac:dyDescent="0.35">
      <c r="A224" s="18" t="s">
        <v>450</v>
      </c>
      <c r="B224" s="19" t="s">
        <v>1752</v>
      </c>
      <c r="C224" s="19" t="s">
        <v>1751</v>
      </c>
      <c r="D224" s="19" t="s">
        <v>1748</v>
      </c>
    </row>
    <row r="225" spans="1:4" ht="19.5" thickBot="1" x14ac:dyDescent="0.35">
      <c r="A225" s="18" t="s">
        <v>466</v>
      </c>
      <c r="B225" s="19" t="s">
        <v>1752</v>
      </c>
      <c r="C225" s="19" t="s">
        <v>1751</v>
      </c>
      <c r="D225" s="19" t="s">
        <v>1748</v>
      </c>
    </row>
    <row r="226" spans="1:4" ht="19.5" thickBot="1" x14ac:dyDescent="0.35">
      <c r="A226" s="18" t="s">
        <v>493</v>
      </c>
      <c r="B226" s="19" t="s">
        <v>1752</v>
      </c>
      <c r="C226" s="19" t="s">
        <v>1751</v>
      </c>
      <c r="D226" s="19" t="s">
        <v>1748</v>
      </c>
    </row>
    <row r="227" spans="1:4" ht="19.5" thickBot="1" x14ac:dyDescent="0.35">
      <c r="A227" s="18" t="s">
        <v>507</v>
      </c>
      <c r="B227" s="19" t="s">
        <v>1752</v>
      </c>
      <c r="C227" s="19" t="s">
        <v>1751</v>
      </c>
      <c r="D227" s="19" t="s">
        <v>1748</v>
      </c>
    </row>
    <row r="228" spans="1:4" ht="19.5" thickBot="1" x14ac:dyDescent="0.35">
      <c r="A228" s="18" t="s">
        <v>531</v>
      </c>
      <c r="B228" s="19" t="s">
        <v>1752</v>
      </c>
      <c r="C228" s="19" t="s">
        <v>1751</v>
      </c>
      <c r="D228" s="19" t="s">
        <v>1748</v>
      </c>
    </row>
    <row r="229" spans="1:4" ht="19.5" thickBot="1" x14ac:dyDescent="0.35">
      <c r="A229" s="18" t="s">
        <v>555</v>
      </c>
      <c r="B229" s="19" t="s">
        <v>1752</v>
      </c>
      <c r="C229" s="19" t="s">
        <v>1751</v>
      </c>
      <c r="D229" s="19" t="s">
        <v>1748</v>
      </c>
    </row>
    <row r="230" spans="1:4" ht="19.5" thickBot="1" x14ac:dyDescent="0.35">
      <c r="A230" s="18" t="s">
        <v>559</v>
      </c>
      <c r="B230" s="19" t="s">
        <v>1752</v>
      </c>
      <c r="C230" s="19" t="s">
        <v>1751</v>
      </c>
      <c r="D230" s="19" t="s">
        <v>1748</v>
      </c>
    </row>
    <row r="231" spans="1:4" ht="19.5" thickBot="1" x14ac:dyDescent="0.35">
      <c r="A231" s="18" t="s">
        <v>238</v>
      </c>
      <c r="B231" s="19" t="s">
        <v>1752</v>
      </c>
      <c r="C231" s="19" t="s">
        <v>1751</v>
      </c>
      <c r="D231" s="19" t="s">
        <v>1748</v>
      </c>
    </row>
    <row r="232" spans="1:4" ht="19.5" thickBot="1" x14ac:dyDescent="0.35">
      <c r="A232" s="18" t="s">
        <v>243</v>
      </c>
      <c r="B232" s="19" t="s">
        <v>1752</v>
      </c>
      <c r="C232" s="19" t="s">
        <v>1751</v>
      </c>
      <c r="D232" s="19" t="s">
        <v>1748</v>
      </c>
    </row>
    <row r="233" spans="1:4" ht="19.5" thickBot="1" x14ac:dyDescent="0.35">
      <c r="A233" s="18" t="s">
        <v>279</v>
      </c>
      <c r="B233" s="19" t="s">
        <v>1752</v>
      </c>
      <c r="C233" s="19" t="s">
        <v>1751</v>
      </c>
      <c r="D233" s="19" t="s">
        <v>1748</v>
      </c>
    </row>
    <row r="234" spans="1:4" ht="19.5" thickBot="1" x14ac:dyDescent="0.35">
      <c r="A234" s="18" t="s">
        <v>296</v>
      </c>
      <c r="B234" s="19" t="s">
        <v>1752</v>
      </c>
      <c r="C234" s="19" t="s">
        <v>1751</v>
      </c>
      <c r="D234" s="19" t="s">
        <v>1748</v>
      </c>
    </row>
    <row r="235" spans="1:4" ht="19.5" thickBot="1" x14ac:dyDescent="0.35">
      <c r="A235" s="18" t="s">
        <v>324</v>
      </c>
      <c r="B235" s="19" t="s">
        <v>1752</v>
      </c>
      <c r="C235" s="19" t="s">
        <v>1751</v>
      </c>
      <c r="D235" s="19" t="s">
        <v>1748</v>
      </c>
    </row>
    <row r="236" spans="1:4" ht="19.5" thickBot="1" x14ac:dyDescent="0.35">
      <c r="A236" s="18" t="s">
        <v>989</v>
      </c>
      <c r="B236" s="19" t="s">
        <v>1752</v>
      </c>
      <c r="C236" s="19" t="s">
        <v>1751</v>
      </c>
      <c r="D236" s="19" t="s">
        <v>1748</v>
      </c>
    </row>
    <row r="237" spans="1:4" ht="19.5" thickBot="1" x14ac:dyDescent="0.35">
      <c r="A237" s="18" t="s">
        <v>1088</v>
      </c>
      <c r="B237" s="19" t="s">
        <v>1752</v>
      </c>
      <c r="C237" s="19" t="s">
        <v>1751</v>
      </c>
      <c r="D237" s="19" t="s">
        <v>1748</v>
      </c>
    </row>
    <row r="238" spans="1:4" ht="19.5" thickBot="1" x14ac:dyDescent="0.35">
      <c r="A238" s="18" t="s">
        <v>33</v>
      </c>
      <c r="B238" s="19" t="s">
        <v>1752</v>
      </c>
      <c r="C238" s="19" t="s">
        <v>1751</v>
      </c>
      <c r="D238" s="19" t="s">
        <v>1748</v>
      </c>
    </row>
    <row r="239" spans="1:4" ht="19.5" thickBot="1" x14ac:dyDescent="0.35">
      <c r="A239" s="18" t="s">
        <v>95</v>
      </c>
      <c r="B239" s="19" t="s">
        <v>1752</v>
      </c>
      <c r="C239" s="19" t="s">
        <v>1751</v>
      </c>
      <c r="D239" s="19" t="s">
        <v>1748</v>
      </c>
    </row>
    <row r="240" spans="1:4" ht="19.5" thickBot="1" x14ac:dyDescent="0.35">
      <c r="A240" s="18" t="s">
        <v>128</v>
      </c>
      <c r="B240" s="19" t="s">
        <v>1752</v>
      </c>
      <c r="C240" s="19" t="s">
        <v>1751</v>
      </c>
      <c r="D240" s="19" t="s">
        <v>1748</v>
      </c>
    </row>
    <row r="241" spans="1:4" ht="19.5" thickBot="1" x14ac:dyDescent="0.35">
      <c r="A241" s="18" t="s">
        <v>167</v>
      </c>
      <c r="B241" s="19" t="s">
        <v>1752</v>
      </c>
      <c r="C241" s="19" t="s">
        <v>1751</v>
      </c>
      <c r="D241" s="19" t="s">
        <v>1748</v>
      </c>
    </row>
    <row r="242" spans="1:4" ht="19.5" thickBot="1" x14ac:dyDescent="0.35">
      <c r="A242" s="18" t="s">
        <v>171</v>
      </c>
      <c r="B242" s="19" t="s">
        <v>1752</v>
      </c>
      <c r="C242" s="19" t="s">
        <v>1751</v>
      </c>
      <c r="D242" s="19" t="s">
        <v>1748</v>
      </c>
    </row>
    <row r="243" spans="1:4" ht="19.5" thickBot="1" x14ac:dyDescent="0.35">
      <c r="A243" s="18" t="s">
        <v>205</v>
      </c>
      <c r="B243" s="19" t="s">
        <v>1752</v>
      </c>
      <c r="C243" s="19" t="s">
        <v>1751</v>
      </c>
      <c r="D243" s="19" t="s">
        <v>1748</v>
      </c>
    </row>
    <row r="244" spans="1:4" ht="19.5" thickBot="1" x14ac:dyDescent="0.35">
      <c r="A244" s="18" t="s">
        <v>215</v>
      </c>
      <c r="B244" s="19" t="s">
        <v>1752</v>
      </c>
      <c r="C244" s="19" t="s">
        <v>1751</v>
      </c>
      <c r="D244" s="19" t="s">
        <v>1748</v>
      </c>
    </row>
    <row r="245" spans="1:4" ht="19.5" thickBot="1" x14ac:dyDescent="0.35">
      <c r="A245" s="18" t="s">
        <v>219</v>
      </c>
      <c r="B245" s="19" t="s">
        <v>1752</v>
      </c>
      <c r="C245" s="19" t="s">
        <v>1751</v>
      </c>
      <c r="D245" s="19" t="s">
        <v>1748</v>
      </c>
    </row>
    <row r="246" spans="1:4" ht="19.5" thickBot="1" x14ac:dyDescent="0.35">
      <c r="A246" s="18" t="s">
        <v>641</v>
      </c>
      <c r="B246" s="19" t="s">
        <v>1752</v>
      </c>
      <c r="C246" s="19" t="s">
        <v>1751</v>
      </c>
      <c r="D246" s="19" t="s">
        <v>1748</v>
      </c>
    </row>
    <row r="247" spans="1:4" ht="19.5" thickBot="1" x14ac:dyDescent="0.35">
      <c r="A247" s="18" t="s">
        <v>677</v>
      </c>
      <c r="B247" s="19" t="s">
        <v>1752</v>
      </c>
      <c r="C247" s="19" t="s">
        <v>1751</v>
      </c>
      <c r="D247" s="19" t="s">
        <v>1748</v>
      </c>
    </row>
    <row r="248" spans="1:4" ht="19.5" thickBot="1" x14ac:dyDescent="0.35">
      <c r="A248" s="18" t="s">
        <v>727</v>
      </c>
      <c r="B248" s="19" t="s">
        <v>1752</v>
      </c>
      <c r="C248" s="19" t="s">
        <v>1751</v>
      </c>
      <c r="D248" s="19" t="s">
        <v>1748</v>
      </c>
    </row>
    <row r="249" spans="1:4" ht="19.5" thickBot="1" x14ac:dyDescent="0.35">
      <c r="A249" s="18" t="s">
        <v>741</v>
      </c>
      <c r="B249" s="19" t="s">
        <v>1752</v>
      </c>
      <c r="C249" s="19" t="s">
        <v>1751</v>
      </c>
      <c r="D249" s="19" t="s">
        <v>1748</v>
      </c>
    </row>
    <row r="250" spans="1:4" ht="19.5" thickBot="1" x14ac:dyDescent="0.35">
      <c r="A250" s="18" t="s">
        <v>769</v>
      </c>
      <c r="B250" s="19" t="s">
        <v>1752</v>
      </c>
      <c r="C250" s="19" t="s">
        <v>1751</v>
      </c>
      <c r="D250" s="19" t="s">
        <v>1748</v>
      </c>
    </row>
    <row r="251" spans="1:4" ht="19.5" thickBot="1" x14ac:dyDescent="0.35">
      <c r="A251" s="18" t="s">
        <v>787</v>
      </c>
      <c r="B251" s="19" t="s">
        <v>1752</v>
      </c>
      <c r="C251" s="19" t="s">
        <v>1751</v>
      </c>
      <c r="D251" s="19" t="s">
        <v>1748</v>
      </c>
    </row>
    <row r="252" spans="1:4" ht="19.5" thickBot="1" x14ac:dyDescent="0.35">
      <c r="A252" s="18" t="s">
        <v>799</v>
      </c>
      <c r="B252" s="19" t="s">
        <v>1752</v>
      </c>
      <c r="C252" s="19" t="s">
        <v>1751</v>
      </c>
      <c r="D252" s="19" t="s">
        <v>1748</v>
      </c>
    </row>
    <row r="253" spans="1:4" ht="19.5" thickBot="1" x14ac:dyDescent="0.35">
      <c r="A253" s="18" t="s">
        <v>940</v>
      </c>
      <c r="B253" s="19" t="s">
        <v>1752</v>
      </c>
      <c r="C253" s="19" t="s">
        <v>1751</v>
      </c>
      <c r="D253" s="19" t="s">
        <v>1748</v>
      </c>
    </row>
    <row r="254" spans="1:4" ht="19.5" thickBot="1" x14ac:dyDescent="0.35">
      <c r="A254" s="18" t="s">
        <v>1441</v>
      </c>
      <c r="B254" s="19" t="s">
        <v>1752</v>
      </c>
      <c r="C254" s="19" t="s">
        <v>1751</v>
      </c>
      <c r="D254" s="19" t="s">
        <v>1748</v>
      </c>
    </row>
    <row r="255" spans="1:4" ht="19.5" thickBot="1" x14ac:dyDescent="0.35">
      <c r="A255" s="18" t="s">
        <v>1360</v>
      </c>
      <c r="B255" s="19" t="s">
        <v>1752</v>
      </c>
      <c r="C255" s="19" t="s">
        <v>1751</v>
      </c>
      <c r="D255" s="19" t="s">
        <v>1748</v>
      </c>
    </row>
    <row r="256" spans="1:4" ht="19.5" thickBot="1" x14ac:dyDescent="0.35">
      <c r="A256" s="18" t="s">
        <v>1199</v>
      </c>
      <c r="B256" s="19" t="s">
        <v>1752</v>
      </c>
      <c r="C256" s="19" t="s">
        <v>1751</v>
      </c>
      <c r="D256" s="19" t="s">
        <v>1748</v>
      </c>
    </row>
    <row r="257" spans="1:4" ht="19.5" thickBot="1" x14ac:dyDescent="0.35">
      <c r="A257" s="18" t="s">
        <v>1267</v>
      </c>
      <c r="B257" s="19" t="s">
        <v>1752</v>
      </c>
      <c r="C257" s="19" t="s">
        <v>1751</v>
      </c>
      <c r="D257" s="19" t="s">
        <v>1748</v>
      </c>
    </row>
    <row r="258" spans="1:4" ht="19.5" thickBot="1" x14ac:dyDescent="0.35">
      <c r="A258" s="18" t="s">
        <v>1228</v>
      </c>
      <c r="B258" s="19" t="s">
        <v>1752</v>
      </c>
      <c r="C258" s="19" t="s">
        <v>1751</v>
      </c>
      <c r="D258" s="19" t="s">
        <v>1748</v>
      </c>
    </row>
    <row r="259" spans="1:4" ht="19.5" thickBot="1" x14ac:dyDescent="0.35">
      <c r="A259" s="18" t="s">
        <v>1262</v>
      </c>
      <c r="B259" s="19" t="s">
        <v>1752</v>
      </c>
      <c r="C259" s="19" t="s">
        <v>1751</v>
      </c>
      <c r="D259" s="19" t="s">
        <v>1748</v>
      </c>
    </row>
    <row r="260" spans="1:4" ht="19.5" thickBot="1" x14ac:dyDescent="0.35">
      <c r="A260" s="18" t="s">
        <v>1210</v>
      </c>
      <c r="B260" s="19" t="s">
        <v>1752</v>
      </c>
      <c r="C260" s="19" t="s">
        <v>1751</v>
      </c>
      <c r="D260" s="19" t="s">
        <v>1748</v>
      </c>
    </row>
    <row r="261" spans="1:4" ht="19.5" thickBot="1" x14ac:dyDescent="0.35">
      <c r="A261" s="18" t="s">
        <v>1406</v>
      </c>
      <c r="B261" s="19" t="s">
        <v>1752</v>
      </c>
      <c r="C261" s="19" t="s">
        <v>1751</v>
      </c>
      <c r="D261" s="19" t="s">
        <v>1748</v>
      </c>
    </row>
    <row r="262" spans="1:4" ht="19.5" thickBot="1" x14ac:dyDescent="0.35">
      <c r="A262" s="18" t="s">
        <v>1205</v>
      </c>
      <c r="B262" s="19" t="s">
        <v>1752</v>
      </c>
      <c r="C262" s="19" t="s">
        <v>1751</v>
      </c>
      <c r="D262" s="19" t="s">
        <v>1748</v>
      </c>
    </row>
    <row r="263" spans="1:4" ht="19.5" thickBot="1" x14ac:dyDescent="0.35">
      <c r="A263" s="18" t="s">
        <v>1297</v>
      </c>
      <c r="B263" s="19" t="s">
        <v>1752</v>
      </c>
      <c r="C263" s="19" t="s">
        <v>1751</v>
      </c>
      <c r="D263" s="19" t="s">
        <v>1748</v>
      </c>
    </row>
    <row r="264" spans="1:4" ht="19.5" thickBot="1" x14ac:dyDescent="0.35">
      <c r="A264" s="18" t="s">
        <v>1250</v>
      </c>
      <c r="B264" s="19" t="s">
        <v>1752</v>
      </c>
      <c r="C264" s="19" t="s">
        <v>1751</v>
      </c>
      <c r="D264" s="19" t="s">
        <v>1748</v>
      </c>
    </row>
    <row r="265" spans="1:4" ht="19.5" thickBot="1" x14ac:dyDescent="0.35">
      <c r="A265" s="18" t="s">
        <v>1133</v>
      </c>
      <c r="B265" s="19" t="s">
        <v>1752</v>
      </c>
      <c r="C265" s="19" t="s">
        <v>1751</v>
      </c>
      <c r="D265" s="19" t="s">
        <v>1748</v>
      </c>
    </row>
    <row r="266" spans="1:4" ht="19.5" thickBot="1" x14ac:dyDescent="0.35">
      <c r="A266" s="18" t="s">
        <v>1375</v>
      </c>
      <c r="B266" s="19" t="s">
        <v>1752</v>
      </c>
      <c r="C266" s="19" t="s">
        <v>1751</v>
      </c>
      <c r="D266" s="19" t="s">
        <v>1748</v>
      </c>
    </row>
    <row r="267" spans="1:4" ht="19.5" thickBot="1" x14ac:dyDescent="0.35">
      <c r="A267" s="18" t="s">
        <v>1234</v>
      </c>
      <c r="B267" s="19" t="s">
        <v>1752</v>
      </c>
      <c r="C267" s="19" t="s">
        <v>1751</v>
      </c>
      <c r="D267" s="19" t="s">
        <v>1748</v>
      </c>
    </row>
    <row r="268" spans="1:4" ht="19.5" thickBot="1" x14ac:dyDescent="0.35">
      <c r="A268" s="18" t="s">
        <v>1366</v>
      </c>
      <c r="B268" s="19" t="s">
        <v>1752</v>
      </c>
      <c r="C268" s="19" t="s">
        <v>1751</v>
      </c>
      <c r="D268" s="19" t="s">
        <v>1748</v>
      </c>
    </row>
    <row r="269" spans="1:4" ht="19.5" thickBot="1" x14ac:dyDescent="0.35">
      <c r="A269" s="18" t="s">
        <v>1404</v>
      </c>
      <c r="B269" s="19" t="s">
        <v>1752</v>
      </c>
      <c r="C269" s="19" t="s">
        <v>1751</v>
      </c>
      <c r="D269" s="19" t="s">
        <v>1748</v>
      </c>
    </row>
    <row r="270" spans="1:4" ht="19.5" thickBot="1" x14ac:dyDescent="0.35">
      <c r="A270" s="18" t="s">
        <v>1463</v>
      </c>
      <c r="B270" s="19" t="s">
        <v>1752</v>
      </c>
      <c r="C270" s="19" t="s">
        <v>1751</v>
      </c>
      <c r="D270" s="19" t="s">
        <v>1748</v>
      </c>
    </row>
    <row r="271" spans="1:4" ht="19.5" thickBot="1" x14ac:dyDescent="0.35">
      <c r="A271" s="18" t="s">
        <v>1305</v>
      </c>
      <c r="B271" s="19" t="s">
        <v>1752</v>
      </c>
      <c r="C271" s="19" t="s">
        <v>1751</v>
      </c>
      <c r="D271" s="19" t="s">
        <v>1748</v>
      </c>
    </row>
    <row r="272" spans="1:4" ht="19.5" thickBot="1" x14ac:dyDescent="0.35">
      <c r="A272" s="18" t="s">
        <v>1268</v>
      </c>
      <c r="B272" s="19" t="s">
        <v>1752</v>
      </c>
      <c r="C272" s="19" t="s">
        <v>1751</v>
      </c>
      <c r="D272" s="19" t="s">
        <v>1748</v>
      </c>
    </row>
    <row r="273" spans="1:4" ht="19.5" thickBot="1" x14ac:dyDescent="0.35">
      <c r="A273" s="18" t="s">
        <v>1216</v>
      </c>
      <c r="B273" s="19" t="s">
        <v>1752</v>
      </c>
      <c r="C273" s="19" t="s">
        <v>1751</v>
      </c>
      <c r="D273" s="19" t="s">
        <v>1748</v>
      </c>
    </row>
    <row r="274" spans="1:4" ht="19.5" thickBot="1" x14ac:dyDescent="0.35">
      <c r="A274" s="18" t="s">
        <v>1280</v>
      </c>
      <c r="B274" s="19" t="s">
        <v>1752</v>
      </c>
      <c r="C274" s="19" t="s">
        <v>1751</v>
      </c>
      <c r="D274" s="19" t="s">
        <v>1748</v>
      </c>
    </row>
    <row r="275" spans="1:4" ht="19.5" thickBot="1" x14ac:dyDescent="0.35">
      <c r="A275" s="18" t="s">
        <v>1326</v>
      </c>
      <c r="B275" s="19" t="s">
        <v>1752</v>
      </c>
      <c r="C275" s="19" t="s">
        <v>1751</v>
      </c>
      <c r="D275" s="19" t="s">
        <v>1748</v>
      </c>
    </row>
    <row r="276" spans="1:4" ht="19.5" thickBot="1" x14ac:dyDescent="0.35">
      <c r="A276" s="18" t="s">
        <v>1440</v>
      </c>
      <c r="B276" s="19" t="s">
        <v>1752</v>
      </c>
      <c r="C276" s="19" t="s">
        <v>1751</v>
      </c>
      <c r="D276" s="19" t="s">
        <v>1748</v>
      </c>
    </row>
    <row r="277" spans="1:4" ht="19.5" thickBot="1" x14ac:dyDescent="0.35">
      <c r="A277" s="18" t="s">
        <v>1161</v>
      </c>
      <c r="B277" s="19" t="s">
        <v>1752</v>
      </c>
      <c r="C277" s="19" t="s">
        <v>1751</v>
      </c>
      <c r="D277" s="19" t="s">
        <v>1748</v>
      </c>
    </row>
    <row r="278" spans="1:4" ht="19.5" thickBot="1" x14ac:dyDescent="0.35">
      <c r="A278" s="18" t="s">
        <v>1200</v>
      </c>
      <c r="B278" s="19" t="s">
        <v>1752</v>
      </c>
      <c r="C278" s="19" t="s">
        <v>1751</v>
      </c>
      <c r="D278" s="19" t="s">
        <v>1748</v>
      </c>
    </row>
    <row r="279" spans="1:4" ht="19.5" thickBot="1" x14ac:dyDescent="0.35">
      <c r="A279" s="18" t="s">
        <v>1490</v>
      </c>
      <c r="B279" s="19" t="s">
        <v>1752</v>
      </c>
      <c r="C279" s="19" t="s">
        <v>1751</v>
      </c>
      <c r="D279" s="19" t="s">
        <v>1748</v>
      </c>
    </row>
    <row r="280" spans="1:4" ht="19.5" thickBot="1" x14ac:dyDescent="0.35">
      <c r="A280" s="18" t="s">
        <v>1625</v>
      </c>
      <c r="B280" s="19" t="s">
        <v>1752</v>
      </c>
      <c r="C280" s="19" t="s">
        <v>1751</v>
      </c>
      <c r="D280" s="19" t="s">
        <v>1748</v>
      </c>
    </row>
    <row r="281" spans="1:4" ht="19.5" thickBot="1" x14ac:dyDescent="0.35">
      <c r="A281" s="18" t="s">
        <v>1566</v>
      </c>
      <c r="B281" s="19" t="s">
        <v>1752</v>
      </c>
      <c r="C281" s="19" t="s">
        <v>1751</v>
      </c>
      <c r="D281" s="19" t="s">
        <v>1748</v>
      </c>
    </row>
    <row r="282" spans="1:4" ht="19.5" thickBot="1" x14ac:dyDescent="0.35">
      <c r="A282" s="18" t="s">
        <v>1631</v>
      </c>
      <c r="B282" s="19" t="s">
        <v>1752</v>
      </c>
      <c r="C282" s="19" t="s">
        <v>1751</v>
      </c>
      <c r="D282" s="19" t="s">
        <v>1748</v>
      </c>
    </row>
    <row r="283" spans="1:4" ht="19.5" thickBot="1" x14ac:dyDescent="0.35">
      <c r="A283" s="18" t="s">
        <v>1568</v>
      </c>
      <c r="B283" s="19" t="s">
        <v>1752</v>
      </c>
      <c r="C283" s="19" t="s">
        <v>1751</v>
      </c>
      <c r="D283" s="19" t="s">
        <v>1748</v>
      </c>
    </row>
    <row r="284" spans="1:4" ht="19.5" thickBot="1" x14ac:dyDescent="0.35">
      <c r="A284" s="18" t="s">
        <v>1669</v>
      </c>
      <c r="B284" s="19" t="s">
        <v>1752</v>
      </c>
      <c r="C284" s="19" t="s">
        <v>1751</v>
      </c>
      <c r="D284" s="19" t="s">
        <v>1748</v>
      </c>
    </row>
    <row r="285" spans="1:4" ht="19.5" thickBot="1" x14ac:dyDescent="0.35">
      <c r="A285" s="18" t="s">
        <v>1665</v>
      </c>
      <c r="B285" s="19" t="s">
        <v>1752</v>
      </c>
      <c r="C285" s="19" t="s">
        <v>1751</v>
      </c>
      <c r="D285" s="19" t="s">
        <v>1748</v>
      </c>
    </row>
    <row r="286" spans="1:4" ht="19.5" thickBot="1" x14ac:dyDescent="0.35">
      <c r="A286" s="18" t="s">
        <v>1659</v>
      </c>
      <c r="B286" s="19" t="s">
        <v>1752</v>
      </c>
      <c r="C286" s="19" t="s">
        <v>1751</v>
      </c>
      <c r="D286" s="19" t="s">
        <v>1748</v>
      </c>
    </row>
    <row r="287" spans="1:4" ht="19.5" thickBot="1" x14ac:dyDescent="0.35">
      <c r="A287" s="18" t="s">
        <v>1703</v>
      </c>
      <c r="B287" s="19" t="s">
        <v>1752</v>
      </c>
      <c r="C287" s="19" t="s">
        <v>1751</v>
      </c>
      <c r="D287" s="19" t="s">
        <v>1748</v>
      </c>
    </row>
    <row r="288" spans="1:4" ht="19.5" thickBot="1" x14ac:dyDescent="0.35">
      <c r="A288" s="18" t="s">
        <v>1694</v>
      </c>
      <c r="B288" s="19" t="s">
        <v>1752</v>
      </c>
      <c r="C288" s="19" t="s">
        <v>1751</v>
      </c>
      <c r="D288" s="19" t="s">
        <v>1748</v>
      </c>
    </row>
    <row r="289" spans="1:4" ht="19.5" thickBot="1" x14ac:dyDescent="0.35">
      <c r="A289" s="18" t="s">
        <v>1674</v>
      </c>
      <c r="B289" s="19" t="s">
        <v>1752</v>
      </c>
      <c r="C289" s="19" t="s">
        <v>1751</v>
      </c>
      <c r="D289" s="19" t="s">
        <v>1748</v>
      </c>
    </row>
    <row r="290" spans="1:4" ht="19.5" thickBot="1" x14ac:dyDescent="0.35">
      <c r="A290" s="18" t="s">
        <v>1686</v>
      </c>
      <c r="B290" s="19" t="s">
        <v>1752</v>
      </c>
      <c r="C290" s="19" t="s">
        <v>1751</v>
      </c>
      <c r="D290" s="19" t="s">
        <v>1748</v>
      </c>
    </row>
    <row r="291" spans="1:4" ht="19.5" thickBot="1" x14ac:dyDescent="0.35">
      <c r="A291" s="18" t="s">
        <v>1753</v>
      </c>
      <c r="B291" s="19" t="s">
        <v>1754</v>
      </c>
      <c r="C291" s="19" t="s">
        <v>1751</v>
      </c>
      <c r="D291" s="19" t="s">
        <v>1748</v>
      </c>
    </row>
    <row r="292" spans="1:4" ht="19.5" thickBot="1" x14ac:dyDescent="0.35">
      <c r="A292" s="18" t="s">
        <v>354</v>
      </c>
      <c r="B292" s="19" t="s">
        <v>1754</v>
      </c>
      <c r="C292" s="19" t="s">
        <v>1751</v>
      </c>
      <c r="D292" s="19" t="s">
        <v>1748</v>
      </c>
    </row>
    <row r="293" spans="1:4" ht="19.5" thickBot="1" x14ac:dyDescent="0.35">
      <c r="A293" s="18" t="s">
        <v>362</v>
      </c>
      <c r="B293" s="19" t="s">
        <v>1754</v>
      </c>
      <c r="C293" s="19" t="s">
        <v>1751</v>
      </c>
      <c r="D293" s="19" t="s">
        <v>1748</v>
      </c>
    </row>
    <row r="294" spans="1:4" ht="19.5" thickBot="1" x14ac:dyDescent="0.35">
      <c r="A294" s="18" t="s">
        <v>385</v>
      </c>
      <c r="B294" s="19" t="s">
        <v>1754</v>
      </c>
      <c r="C294" s="19" t="s">
        <v>1751</v>
      </c>
      <c r="D294" s="19" t="s">
        <v>1748</v>
      </c>
    </row>
    <row r="295" spans="1:4" ht="19.5" thickBot="1" x14ac:dyDescent="0.35">
      <c r="A295" s="18" t="s">
        <v>412</v>
      </c>
      <c r="B295" s="19" t="s">
        <v>1754</v>
      </c>
      <c r="C295" s="19" t="s">
        <v>1751</v>
      </c>
      <c r="D295" s="19" t="s">
        <v>1748</v>
      </c>
    </row>
    <row r="296" spans="1:4" ht="19.5" thickBot="1" x14ac:dyDescent="0.35">
      <c r="A296" s="18" t="s">
        <v>471</v>
      </c>
      <c r="B296" s="19" t="s">
        <v>1754</v>
      </c>
      <c r="C296" s="19" t="s">
        <v>1751</v>
      </c>
      <c r="D296" s="19" t="s">
        <v>1748</v>
      </c>
    </row>
    <row r="297" spans="1:4" ht="19.5" thickBot="1" x14ac:dyDescent="0.35">
      <c r="A297" s="18" t="s">
        <v>477</v>
      </c>
      <c r="B297" s="19" t="s">
        <v>1754</v>
      </c>
      <c r="C297" s="19" t="s">
        <v>1751</v>
      </c>
      <c r="D297" s="19" t="s">
        <v>1748</v>
      </c>
    </row>
    <row r="298" spans="1:4" ht="19.5" thickBot="1" x14ac:dyDescent="0.35">
      <c r="A298" s="18" t="s">
        <v>497</v>
      </c>
      <c r="B298" s="19" t="s">
        <v>1754</v>
      </c>
      <c r="C298" s="19" t="s">
        <v>1751</v>
      </c>
      <c r="D298" s="19" t="s">
        <v>1748</v>
      </c>
    </row>
    <row r="299" spans="1:4" ht="19.5" thickBot="1" x14ac:dyDescent="0.35">
      <c r="A299" s="18" t="s">
        <v>553</v>
      </c>
      <c r="B299" s="19" t="s">
        <v>1754</v>
      </c>
      <c r="C299" s="19" t="s">
        <v>1751</v>
      </c>
      <c r="D299" s="19" t="s">
        <v>1748</v>
      </c>
    </row>
    <row r="300" spans="1:4" ht="19.5" thickBot="1" x14ac:dyDescent="0.35">
      <c r="A300" s="18" t="s">
        <v>235</v>
      </c>
      <c r="B300" s="19" t="s">
        <v>1754</v>
      </c>
      <c r="C300" s="19" t="s">
        <v>1751</v>
      </c>
      <c r="D300" s="19" t="s">
        <v>1748</v>
      </c>
    </row>
    <row r="301" spans="1:4" ht="19.5" thickBot="1" x14ac:dyDescent="0.35">
      <c r="A301" s="18" t="s">
        <v>263</v>
      </c>
      <c r="B301" s="19" t="s">
        <v>1754</v>
      </c>
      <c r="C301" s="19" t="s">
        <v>1751</v>
      </c>
      <c r="D301" s="19" t="s">
        <v>1748</v>
      </c>
    </row>
    <row r="302" spans="1:4" ht="19.5" thickBot="1" x14ac:dyDescent="0.35">
      <c r="A302" s="18" t="s">
        <v>280</v>
      </c>
      <c r="B302" s="19" t="s">
        <v>1754</v>
      </c>
      <c r="C302" s="19" t="s">
        <v>1751</v>
      </c>
      <c r="D302" s="19" t="s">
        <v>1748</v>
      </c>
    </row>
    <row r="303" spans="1:4" ht="19.5" thickBot="1" x14ac:dyDescent="0.35">
      <c r="A303" s="18" t="s">
        <v>290</v>
      </c>
      <c r="B303" s="19" t="s">
        <v>1754</v>
      </c>
      <c r="C303" s="19" t="s">
        <v>1751</v>
      </c>
      <c r="D303" s="19" t="s">
        <v>1748</v>
      </c>
    </row>
    <row r="304" spans="1:4" ht="19.5" thickBot="1" x14ac:dyDescent="0.35">
      <c r="A304" s="18" t="s">
        <v>303</v>
      </c>
      <c r="B304" s="19" t="s">
        <v>1754</v>
      </c>
      <c r="C304" s="19" t="s">
        <v>1751</v>
      </c>
      <c r="D304" s="19" t="s">
        <v>1748</v>
      </c>
    </row>
    <row r="305" spans="1:4" ht="19.5" thickBot="1" x14ac:dyDescent="0.35">
      <c r="A305" s="18" t="s">
        <v>313</v>
      </c>
      <c r="B305" s="19" t="s">
        <v>1754</v>
      </c>
      <c r="C305" s="19" t="s">
        <v>1751</v>
      </c>
      <c r="D305" s="19" t="s">
        <v>1748</v>
      </c>
    </row>
    <row r="306" spans="1:4" ht="19.5" thickBot="1" x14ac:dyDescent="0.35">
      <c r="A306" s="18" t="s">
        <v>316</v>
      </c>
      <c r="B306" s="19" t="s">
        <v>1754</v>
      </c>
      <c r="C306" s="19" t="s">
        <v>1751</v>
      </c>
      <c r="D306" s="19" t="s">
        <v>1748</v>
      </c>
    </row>
    <row r="307" spans="1:4" ht="19.5" thickBot="1" x14ac:dyDescent="0.35">
      <c r="A307" s="18" t="s">
        <v>318</v>
      </c>
      <c r="B307" s="19" t="s">
        <v>1754</v>
      </c>
      <c r="C307" s="19" t="s">
        <v>1751</v>
      </c>
      <c r="D307" s="19" t="s">
        <v>1748</v>
      </c>
    </row>
    <row r="308" spans="1:4" ht="19.5" thickBot="1" x14ac:dyDescent="0.35">
      <c r="A308" s="18" t="s">
        <v>334</v>
      </c>
      <c r="B308" s="19" t="s">
        <v>1754</v>
      </c>
      <c r="C308" s="19" t="s">
        <v>1751</v>
      </c>
      <c r="D308" s="19" t="s">
        <v>1748</v>
      </c>
    </row>
    <row r="309" spans="1:4" ht="19.5" thickBot="1" x14ac:dyDescent="0.35">
      <c r="A309" s="18" t="s">
        <v>961</v>
      </c>
      <c r="B309" s="19" t="s">
        <v>1754</v>
      </c>
      <c r="C309" s="19" t="s">
        <v>1751</v>
      </c>
      <c r="D309" s="19" t="s">
        <v>1748</v>
      </c>
    </row>
    <row r="310" spans="1:4" ht="19.5" thickBot="1" x14ac:dyDescent="0.35">
      <c r="A310" s="18" t="s">
        <v>981</v>
      </c>
      <c r="B310" s="19" t="s">
        <v>1754</v>
      </c>
      <c r="C310" s="19" t="s">
        <v>1751</v>
      </c>
      <c r="D310" s="19" t="s">
        <v>1748</v>
      </c>
    </row>
    <row r="311" spans="1:4" ht="19.5" thickBot="1" x14ac:dyDescent="0.35">
      <c r="A311" s="18" t="s">
        <v>1094</v>
      </c>
      <c r="B311" s="19" t="s">
        <v>1754</v>
      </c>
      <c r="C311" s="19" t="s">
        <v>1751</v>
      </c>
      <c r="D311" s="19" t="s">
        <v>1748</v>
      </c>
    </row>
    <row r="312" spans="1:4" ht="19.5" thickBot="1" x14ac:dyDescent="0.35">
      <c r="A312" s="18" t="s">
        <v>1108</v>
      </c>
      <c r="B312" s="19" t="s">
        <v>1754</v>
      </c>
      <c r="C312" s="19" t="s">
        <v>1751</v>
      </c>
      <c r="D312" s="19" t="s">
        <v>1748</v>
      </c>
    </row>
    <row r="313" spans="1:4" ht="19.5" thickBot="1" x14ac:dyDescent="0.35">
      <c r="A313" s="18" t="s">
        <v>1116</v>
      </c>
      <c r="B313" s="19" t="s">
        <v>1754</v>
      </c>
      <c r="C313" s="19" t="s">
        <v>1751</v>
      </c>
      <c r="D313" s="19" t="s">
        <v>1748</v>
      </c>
    </row>
    <row r="314" spans="1:4" ht="19.5" thickBot="1" x14ac:dyDescent="0.35">
      <c r="A314" s="18" t="s">
        <v>160</v>
      </c>
      <c r="B314" s="19" t="s">
        <v>1754</v>
      </c>
      <c r="C314" s="19" t="s">
        <v>1751</v>
      </c>
      <c r="D314" s="19" t="s">
        <v>1748</v>
      </c>
    </row>
    <row r="315" spans="1:4" ht="19.5" thickBot="1" x14ac:dyDescent="0.35">
      <c r="A315" s="18" t="s">
        <v>169</v>
      </c>
      <c r="B315" s="19" t="s">
        <v>1754</v>
      </c>
      <c r="C315" s="19" t="s">
        <v>1751</v>
      </c>
      <c r="D315" s="19" t="s">
        <v>1748</v>
      </c>
    </row>
    <row r="316" spans="1:4" ht="19.5" thickBot="1" x14ac:dyDescent="0.35">
      <c r="A316" s="18" t="s">
        <v>177</v>
      </c>
      <c r="B316" s="19" t="s">
        <v>1754</v>
      </c>
      <c r="C316" s="19" t="s">
        <v>1751</v>
      </c>
      <c r="D316" s="19" t="s">
        <v>1748</v>
      </c>
    </row>
    <row r="317" spans="1:4" ht="19.5" thickBot="1" x14ac:dyDescent="0.35">
      <c r="A317" s="18" t="s">
        <v>189</v>
      </c>
      <c r="B317" s="19" t="s">
        <v>1754</v>
      </c>
      <c r="C317" s="19" t="s">
        <v>1751</v>
      </c>
      <c r="D317" s="19" t="s">
        <v>1748</v>
      </c>
    </row>
    <row r="318" spans="1:4" ht="19.5" thickBot="1" x14ac:dyDescent="0.35">
      <c r="A318" s="18" t="s">
        <v>582</v>
      </c>
      <c r="B318" s="19" t="s">
        <v>1754</v>
      </c>
      <c r="C318" s="19" t="s">
        <v>1751</v>
      </c>
      <c r="D318" s="19" t="s">
        <v>1748</v>
      </c>
    </row>
    <row r="319" spans="1:4" ht="19.5" thickBot="1" x14ac:dyDescent="0.35">
      <c r="A319" s="18" t="s">
        <v>611</v>
      </c>
      <c r="B319" s="19" t="s">
        <v>1754</v>
      </c>
      <c r="C319" s="19" t="s">
        <v>1751</v>
      </c>
      <c r="D319" s="19" t="s">
        <v>1748</v>
      </c>
    </row>
    <row r="320" spans="1:4" ht="19.5" thickBot="1" x14ac:dyDescent="0.35">
      <c r="A320" s="18" t="s">
        <v>655</v>
      </c>
      <c r="B320" s="19" t="s">
        <v>1754</v>
      </c>
      <c r="C320" s="19" t="s">
        <v>1751</v>
      </c>
      <c r="D320" s="19" t="s">
        <v>1748</v>
      </c>
    </row>
    <row r="321" spans="1:4" ht="19.5" thickBot="1" x14ac:dyDescent="0.35">
      <c r="A321" s="18" t="s">
        <v>699</v>
      </c>
      <c r="B321" s="19" t="s">
        <v>1754</v>
      </c>
      <c r="C321" s="19" t="s">
        <v>1751</v>
      </c>
      <c r="D321" s="19" t="s">
        <v>1748</v>
      </c>
    </row>
    <row r="322" spans="1:4" ht="19.5" thickBot="1" x14ac:dyDescent="0.35">
      <c r="A322" s="18" t="s">
        <v>703</v>
      </c>
      <c r="B322" s="19" t="s">
        <v>1754</v>
      </c>
      <c r="C322" s="19" t="s">
        <v>1751</v>
      </c>
      <c r="D322" s="19" t="s">
        <v>1748</v>
      </c>
    </row>
    <row r="323" spans="1:4" ht="19.5" thickBot="1" x14ac:dyDescent="0.35">
      <c r="A323" s="18" t="s">
        <v>705</v>
      </c>
      <c r="B323" s="19" t="s">
        <v>1754</v>
      </c>
      <c r="C323" s="19" t="s">
        <v>1751</v>
      </c>
      <c r="D323" s="19" t="s">
        <v>1748</v>
      </c>
    </row>
    <row r="324" spans="1:4" ht="19.5" thickBot="1" x14ac:dyDescent="0.35">
      <c r="A324" s="18" t="s">
        <v>719</v>
      </c>
      <c r="B324" s="19" t="s">
        <v>1754</v>
      </c>
      <c r="C324" s="19" t="s">
        <v>1751</v>
      </c>
      <c r="D324" s="19" t="s">
        <v>1748</v>
      </c>
    </row>
    <row r="325" spans="1:4" ht="19.5" thickBot="1" x14ac:dyDescent="0.35">
      <c r="A325" s="18" t="s">
        <v>723</v>
      </c>
      <c r="B325" s="19" t="s">
        <v>1754</v>
      </c>
      <c r="C325" s="19" t="s">
        <v>1751</v>
      </c>
      <c r="D325" s="19" t="s">
        <v>1748</v>
      </c>
    </row>
    <row r="326" spans="1:4" ht="19.5" thickBot="1" x14ac:dyDescent="0.35">
      <c r="A326" s="18" t="s">
        <v>739</v>
      </c>
      <c r="B326" s="19" t="s">
        <v>1754</v>
      </c>
      <c r="C326" s="19" t="s">
        <v>1751</v>
      </c>
      <c r="D326" s="19" t="s">
        <v>1748</v>
      </c>
    </row>
    <row r="327" spans="1:4" ht="19.5" thickBot="1" x14ac:dyDescent="0.35">
      <c r="A327" s="18" t="s">
        <v>763</v>
      </c>
      <c r="B327" s="19" t="s">
        <v>1754</v>
      </c>
      <c r="C327" s="19" t="s">
        <v>1751</v>
      </c>
      <c r="D327" s="19" t="s">
        <v>1748</v>
      </c>
    </row>
    <row r="328" spans="1:4" ht="19.5" thickBot="1" x14ac:dyDescent="0.35">
      <c r="A328" s="18" t="s">
        <v>793</v>
      </c>
      <c r="B328" s="19" t="s">
        <v>1754</v>
      </c>
      <c r="C328" s="19" t="s">
        <v>1751</v>
      </c>
      <c r="D328" s="19" t="s">
        <v>1748</v>
      </c>
    </row>
    <row r="329" spans="1:4" ht="19.5" thickBot="1" x14ac:dyDescent="0.35">
      <c r="A329" s="18" t="s">
        <v>844</v>
      </c>
      <c r="B329" s="19" t="s">
        <v>1754</v>
      </c>
      <c r="C329" s="19" t="s">
        <v>1751</v>
      </c>
      <c r="D329" s="19" t="s">
        <v>1748</v>
      </c>
    </row>
    <row r="330" spans="1:4" ht="19.5" thickBot="1" x14ac:dyDescent="0.35">
      <c r="A330" s="18" t="s">
        <v>876</v>
      </c>
      <c r="B330" s="19" t="s">
        <v>1754</v>
      </c>
      <c r="C330" s="19" t="s">
        <v>1751</v>
      </c>
      <c r="D330" s="19" t="s">
        <v>1748</v>
      </c>
    </row>
    <row r="331" spans="1:4" ht="19.5" thickBot="1" x14ac:dyDescent="0.35">
      <c r="A331" s="18" t="s">
        <v>887</v>
      </c>
      <c r="B331" s="19" t="s">
        <v>1754</v>
      </c>
      <c r="C331" s="19" t="s">
        <v>1751</v>
      </c>
      <c r="D331" s="19" t="s">
        <v>1748</v>
      </c>
    </row>
    <row r="332" spans="1:4" ht="19.5" thickBot="1" x14ac:dyDescent="0.35">
      <c r="A332" s="18" t="s">
        <v>908</v>
      </c>
      <c r="B332" s="19" t="s">
        <v>1754</v>
      </c>
      <c r="C332" s="19" t="s">
        <v>1751</v>
      </c>
      <c r="D332" s="19" t="s">
        <v>1748</v>
      </c>
    </row>
    <row r="333" spans="1:4" ht="19.5" thickBot="1" x14ac:dyDescent="0.35">
      <c r="A333" s="18" t="s">
        <v>918</v>
      </c>
      <c r="B333" s="19" t="s">
        <v>1754</v>
      </c>
      <c r="C333" s="19" t="s">
        <v>1751</v>
      </c>
      <c r="D333" s="19" t="s">
        <v>1748</v>
      </c>
    </row>
    <row r="334" spans="1:4" ht="19.5" thickBot="1" x14ac:dyDescent="0.35">
      <c r="A334" s="18" t="s">
        <v>930</v>
      </c>
      <c r="B334" s="19" t="s">
        <v>1754</v>
      </c>
      <c r="C334" s="19" t="s">
        <v>1751</v>
      </c>
      <c r="D334" s="19" t="s">
        <v>1748</v>
      </c>
    </row>
    <row r="335" spans="1:4" ht="19.5" thickBot="1" x14ac:dyDescent="0.35">
      <c r="A335" s="18" t="s">
        <v>951</v>
      </c>
      <c r="B335" s="19" t="s">
        <v>1754</v>
      </c>
      <c r="C335" s="19" t="s">
        <v>1751</v>
      </c>
      <c r="D335" s="19" t="s">
        <v>1748</v>
      </c>
    </row>
    <row r="336" spans="1:4" ht="19.5" thickBot="1" x14ac:dyDescent="0.35">
      <c r="A336" s="18" t="s">
        <v>1245</v>
      </c>
      <c r="B336" s="19" t="s">
        <v>1754</v>
      </c>
      <c r="C336" s="19" t="s">
        <v>1751</v>
      </c>
      <c r="D336" s="19" t="s">
        <v>1748</v>
      </c>
    </row>
    <row r="337" spans="1:4" ht="19.5" thickBot="1" x14ac:dyDescent="0.35">
      <c r="A337" s="18" t="s">
        <v>1369</v>
      </c>
      <c r="B337" s="19" t="s">
        <v>1754</v>
      </c>
      <c r="C337" s="19" t="s">
        <v>1751</v>
      </c>
      <c r="D337" s="19" t="s">
        <v>1748</v>
      </c>
    </row>
    <row r="338" spans="1:4" ht="19.5" thickBot="1" x14ac:dyDescent="0.35">
      <c r="A338" s="18" t="s">
        <v>1338</v>
      </c>
      <c r="B338" s="19" t="s">
        <v>1754</v>
      </c>
      <c r="C338" s="19" t="s">
        <v>1751</v>
      </c>
      <c r="D338" s="19" t="s">
        <v>1748</v>
      </c>
    </row>
    <row r="339" spans="1:4" ht="19.5" thickBot="1" x14ac:dyDescent="0.35">
      <c r="A339" s="18" t="s">
        <v>1493</v>
      </c>
      <c r="B339" s="19" t="s">
        <v>1754</v>
      </c>
      <c r="C339" s="19" t="s">
        <v>1751</v>
      </c>
      <c r="D339" s="19" t="s">
        <v>1748</v>
      </c>
    </row>
    <row r="340" spans="1:4" ht="19.5" thickBot="1" x14ac:dyDescent="0.35">
      <c r="A340" s="18" t="s">
        <v>1221</v>
      </c>
      <c r="B340" s="19" t="s">
        <v>1754</v>
      </c>
      <c r="C340" s="19" t="s">
        <v>1751</v>
      </c>
      <c r="D340" s="19" t="s">
        <v>1748</v>
      </c>
    </row>
    <row r="341" spans="1:4" ht="19.5" thickBot="1" x14ac:dyDescent="0.35">
      <c r="A341" s="18" t="s">
        <v>1339</v>
      </c>
      <c r="B341" s="19" t="s">
        <v>1754</v>
      </c>
      <c r="C341" s="19" t="s">
        <v>1751</v>
      </c>
      <c r="D341" s="19" t="s">
        <v>1748</v>
      </c>
    </row>
    <row r="342" spans="1:4" ht="19.5" thickBot="1" x14ac:dyDescent="0.35">
      <c r="A342" s="18" t="s">
        <v>1424</v>
      </c>
      <c r="B342" s="19" t="s">
        <v>1754</v>
      </c>
      <c r="C342" s="19" t="s">
        <v>1751</v>
      </c>
      <c r="D342" s="19" t="s">
        <v>1748</v>
      </c>
    </row>
    <row r="343" spans="1:4" ht="19.5" thickBot="1" x14ac:dyDescent="0.35">
      <c r="A343" s="18" t="s">
        <v>1285</v>
      </c>
      <c r="B343" s="19" t="s">
        <v>1754</v>
      </c>
      <c r="C343" s="19" t="s">
        <v>1751</v>
      </c>
      <c r="D343" s="19" t="s">
        <v>1748</v>
      </c>
    </row>
    <row r="344" spans="1:4" ht="19.5" thickBot="1" x14ac:dyDescent="0.35">
      <c r="A344" s="18" t="s">
        <v>1452</v>
      </c>
      <c r="B344" s="19" t="s">
        <v>1754</v>
      </c>
      <c r="C344" s="19" t="s">
        <v>1751</v>
      </c>
      <c r="D344" s="19" t="s">
        <v>1748</v>
      </c>
    </row>
    <row r="345" spans="1:4" ht="19.5" thickBot="1" x14ac:dyDescent="0.35">
      <c r="A345" s="18" t="s">
        <v>1334</v>
      </c>
      <c r="B345" s="19" t="s">
        <v>1754</v>
      </c>
      <c r="C345" s="19" t="s">
        <v>1751</v>
      </c>
      <c r="D345" s="19" t="s">
        <v>1748</v>
      </c>
    </row>
    <row r="346" spans="1:4" ht="19.5" thickBot="1" x14ac:dyDescent="0.35">
      <c r="A346" s="18" t="s">
        <v>1335</v>
      </c>
      <c r="B346" s="19" t="s">
        <v>1754</v>
      </c>
      <c r="C346" s="19" t="s">
        <v>1751</v>
      </c>
      <c r="D346" s="19" t="s">
        <v>1748</v>
      </c>
    </row>
    <row r="347" spans="1:4" ht="19.5" thickBot="1" x14ac:dyDescent="0.35">
      <c r="A347" s="18" t="s">
        <v>1159</v>
      </c>
      <c r="B347" s="19" t="s">
        <v>1754</v>
      </c>
      <c r="C347" s="19" t="s">
        <v>1751</v>
      </c>
      <c r="D347" s="19" t="s">
        <v>1748</v>
      </c>
    </row>
    <row r="348" spans="1:4" ht="19.5" thickBot="1" x14ac:dyDescent="0.35">
      <c r="A348" s="18" t="s">
        <v>1191</v>
      </c>
      <c r="B348" s="19" t="s">
        <v>1754</v>
      </c>
      <c r="C348" s="19" t="s">
        <v>1751</v>
      </c>
      <c r="D348" s="19" t="s">
        <v>1748</v>
      </c>
    </row>
    <row r="349" spans="1:4" ht="19.5" thickBot="1" x14ac:dyDescent="0.35">
      <c r="A349" s="18" t="s">
        <v>1494</v>
      </c>
      <c r="B349" s="19" t="s">
        <v>1754</v>
      </c>
      <c r="C349" s="19" t="s">
        <v>1751</v>
      </c>
      <c r="D349" s="19" t="s">
        <v>1748</v>
      </c>
    </row>
    <row r="350" spans="1:4" ht="19.5" thickBot="1" x14ac:dyDescent="0.35">
      <c r="A350" s="18" t="s">
        <v>1323</v>
      </c>
      <c r="B350" s="19" t="s">
        <v>1754</v>
      </c>
      <c r="C350" s="19" t="s">
        <v>1751</v>
      </c>
      <c r="D350" s="19" t="s">
        <v>1748</v>
      </c>
    </row>
    <row r="351" spans="1:4" ht="19.5" thickBot="1" x14ac:dyDescent="0.35">
      <c r="A351" s="18" t="s">
        <v>1322</v>
      </c>
      <c r="B351" s="19" t="s">
        <v>1754</v>
      </c>
      <c r="C351" s="19" t="s">
        <v>1751</v>
      </c>
      <c r="D351" s="19" t="s">
        <v>1748</v>
      </c>
    </row>
    <row r="352" spans="1:4" ht="19.5" thickBot="1" x14ac:dyDescent="0.35">
      <c r="A352" s="18" t="s">
        <v>1272</v>
      </c>
      <c r="B352" s="19" t="s">
        <v>1754</v>
      </c>
      <c r="C352" s="19" t="s">
        <v>1751</v>
      </c>
      <c r="D352" s="19" t="s">
        <v>1748</v>
      </c>
    </row>
    <row r="353" spans="1:4" ht="19.5" thickBot="1" x14ac:dyDescent="0.35">
      <c r="A353" s="18" t="s">
        <v>1160</v>
      </c>
      <c r="B353" s="19" t="s">
        <v>1754</v>
      </c>
      <c r="C353" s="19" t="s">
        <v>1751</v>
      </c>
      <c r="D353" s="19" t="s">
        <v>1748</v>
      </c>
    </row>
    <row r="354" spans="1:4" ht="19.5" thickBot="1" x14ac:dyDescent="0.35">
      <c r="A354" s="18" t="s">
        <v>1383</v>
      </c>
      <c r="B354" s="19" t="s">
        <v>1754</v>
      </c>
      <c r="C354" s="19" t="s">
        <v>1751</v>
      </c>
      <c r="D354" s="19" t="s">
        <v>1748</v>
      </c>
    </row>
    <row r="355" spans="1:4" ht="19.5" thickBot="1" x14ac:dyDescent="0.35">
      <c r="A355" s="18" t="s">
        <v>1246</v>
      </c>
      <c r="B355" s="19" t="s">
        <v>1754</v>
      </c>
      <c r="C355" s="19" t="s">
        <v>1751</v>
      </c>
      <c r="D355" s="19" t="s">
        <v>1748</v>
      </c>
    </row>
    <row r="356" spans="1:4" ht="19.5" thickBot="1" x14ac:dyDescent="0.35">
      <c r="A356" s="18" t="s">
        <v>1649</v>
      </c>
      <c r="B356" s="19" t="s">
        <v>1754</v>
      </c>
      <c r="C356" s="19" t="s">
        <v>1751</v>
      </c>
      <c r="D356" s="19" t="s">
        <v>1748</v>
      </c>
    </row>
    <row r="357" spans="1:4" ht="19.5" thickBot="1" x14ac:dyDescent="0.35">
      <c r="A357" s="18" t="s">
        <v>1613</v>
      </c>
      <c r="B357" s="19" t="s">
        <v>1754</v>
      </c>
      <c r="C357" s="19" t="s">
        <v>1751</v>
      </c>
      <c r="D357" s="19" t="s">
        <v>1748</v>
      </c>
    </row>
    <row r="358" spans="1:4" ht="19.5" thickBot="1" x14ac:dyDescent="0.35">
      <c r="A358" s="18" t="s">
        <v>1526</v>
      </c>
      <c r="B358" s="19" t="s">
        <v>1754</v>
      </c>
      <c r="C358" s="19" t="s">
        <v>1751</v>
      </c>
      <c r="D358" s="19" t="s">
        <v>1748</v>
      </c>
    </row>
    <row r="359" spans="1:4" ht="19.5" thickBot="1" x14ac:dyDescent="0.35">
      <c r="A359" s="18" t="s">
        <v>1557</v>
      </c>
      <c r="B359" s="19" t="s">
        <v>1754</v>
      </c>
      <c r="C359" s="19" t="s">
        <v>1751</v>
      </c>
      <c r="D359" s="19" t="s">
        <v>1748</v>
      </c>
    </row>
    <row r="360" spans="1:4" ht="19.5" thickBot="1" x14ac:dyDescent="0.35">
      <c r="A360" s="18" t="s">
        <v>1601</v>
      </c>
      <c r="B360" s="19" t="s">
        <v>1754</v>
      </c>
      <c r="C360" s="19" t="s">
        <v>1751</v>
      </c>
      <c r="D360" s="19" t="s">
        <v>1748</v>
      </c>
    </row>
    <row r="361" spans="1:4" ht="19.5" thickBot="1" x14ac:dyDescent="0.35">
      <c r="A361" s="18" t="s">
        <v>1513</v>
      </c>
      <c r="B361" s="19" t="s">
        <v>1754</v>
      </c>
      <c r="C361" s="19" t="s">
        <v>1751</v>
      </c>
      <c r="D361" s="19" t="s">
        <v>1748</v>
      </c>
    </row>
    <row r="362" spans="1:4" ht="19.5" thickBot="1" x14ac:dyDescent="0.35">
      <c r="A362" s="18" t="s">
        <v>1506</v>
      </c>
      <c r="B362" s="19" t="s">
        <v>1754</v>
      </c>
      <c r="C362" s="19" t="s">
        <v>1751</v>
      </c>
      <c r="D362" s="19" t="s">
        <v>1748</v>
      </c>
    </row>
    <row r="363" spans="1:4" ht="19.5" thickBot="1" x14ac:dyDescent="0.35">
      <c r="A363" s="18" t="s">
        <v>1690</v>
      </c>
      <c r="B363" s="19" t="s">
        <v>1754</v>
      </c>
      <c r="C363" s="19" t="s">
        <v>1751</v>
      </c>
      <c r="D363" s="19" t="s">
        <v>1748</v>
      </c>
    </row>
    <row r="364" spans="1:4" ht="19.5" thickBot="1" x14ac:dyDescent="0.35">
      <c r="A364" s="18" t="s">
        <v>1698</v>
      </c>
      <c r="B364" s="19" t="s">
        <v>1754</v>
      </c>
      <c r="C364" s="19" t="s">
        <v>1751</v>
      </c>
      <c r="D364" s="19" t="s">
        <v>1748</v>
      </c>
    </row>
    <row r="365" spans="1:4" ht="19.5" thickBot="1" x14ac:dyDescent="0.35">
      <c r="A365" s="18" t="s">
        <v>1677</v>
      </c>
      <c r="B365" s="19" t="s">
        <v>1754</v>
      </c>
      <c r="C365" s="19" t="s">
        <v>1751</v>
      </c>
      <c r="D365" s="19" t="s">
        <v>1748</v>
      </c>
    </row>
    <row r="366" spans="1:4" ht="19.5" thickBot="1" x14ac:dyDescent="0.35">
      <c r="A366" s="18" t="s">
        <v>366</v>
      </c>
      <c r="B366" s="19" t="s">
        <v>1755</v>
      </c>
      <c r="C366" s="19" t="s">
        <v>1756</v>
      </c>
      <c r="D366" s="19" t="s">
        <v>1748</v>
      </c>
    </row>
    <row r="367" spans="1:4" ht="19.5" thickBot="1" x14ac:dyDescent="0.35">
      <c r="A367" s="18" t="s">
        <v>387</v>
      </c>
      <c r="B367" s="19" t="s">
        <v>1755</v>
      </c>
      <c r="C367" s="19" t="s">
        <v>1756</v>
      </c>
      <c r="D367" s="19" t="s">
        <v>1748</v>
      </c>
    </row>
    <row r="368" spans="1:4" ht="19.5" thickBot="1" x14ac:dyDescent="0.35">
      <c r="A368" s="18" t="s">
        <v>505</v>
      </c>
      <c r="B368" s="19" t="s">
        <v>1755</v>
      </c>
      <c r="C368" s="19" t="s">
        <v>1756</v>
      </c>
      <c r="D368" s="19" t="s">
        <v>1748</v>
      </c>
    </row>
    <row r="369" spans="1:4" ht="19.5" thickBot="1" x14ac:dyDescent="0.35">
      <c r="A369" s="18" t="s">
        <v>513</v>
      </c>
      <c r="B369" s="19" t="s">
        <v>1755</v>
      </c>
      <c r="C369" s="19" t="s">
        <v>1756</v>
      </c>
      <c r="D369" s="19" t="s">
        <v>1748</v>
      </c>
    </row>
    <row r="370" spans="1:4" ht="19.5" thickBot="1" x14ac:dyDescent="0.35">
      <c r="A370" s="18" t="s">
        <v>529</v>
      </c>
      <c r="B370" s="19" t="s">
        <v>1755</v>
      </c>
      <c r="C370" s="19" t="s">
        <v>1756</v>
      </c>
      <c r="D370" s="19" t="s">
        <v>1748</v>
      </c>
    </row>
    <row r="371" spans="1:4" ht="19.5" thickBot="1" x14ac:dyDescent="0.35">
      <c r="A371" s="18" t="s">
        <v>533</v>
      </c>
      <c r="B371" s="19" t="s">
        <v>1755</v>
      </c>
      <c r="C371" s="19" t="s">
        <v>1756</v>
      </c>
      <c r="D371" s="19" t="s">
        <v>1748</v>
      </c>
    </row>
    <row r="372" spans="1:4" ht="19.5" thickBot="1" x14ac:dyDescent="0.35">
      <c r="A372" s="18" t="s">
        <v>242</v>
      </c>
      <c r="B372" s="19" t="s">
        <v>1755</v>
      </c>
      <c r="C372" s="19" t="s">
        <v>1756</v>
      </c>
      <c r="D372" s="19" t="s">
        <v>1748</v>
      </c>
    </row>
    <row r="373" spans="1:4" ht="19.5" thickBot="1" x14ac:dyDescent="0.35">
      <c r="A373" s="18" t="s">
        <v>261</v>
      </c>
      <c r="B373" s="19" t="s">
        <v>1755</v>
      </c>
      <c r="C373" s="19" t="s">
        <v>1756</v>
      </c>
      <c r="D373" s="19" t="s">
        <v>1748</v>
      </c>
    </row>
    <row r="374" spans="1:4" ht="19.5" thickBot="1" x14ac:dyDescent="0.35">
      <c r="A374" s="18" t="s">
        <v>284</v>
      </c>
      <c r="B374" s="19" t="s">
        <v>1755</v>
      </c>
      <c r="C374" s="19" t="s">
        <v>1756</v>
      </c>
      <c r="D374" s="19" t="s">
        <v>1748</v>
      </c>
    </row>
    <row r="375" spans="1:4" ht="19.5" thickBot="1" x14ac:dyDescent="0.35">
      <c r="A375" s="18" t="s">
        <v>300</v>
      </c>
      <c r="B375" s="19" t="s">
        <v>1755</v>
      </c>
      <c r="C375" s="19" t="s">
        <v>1756</v>
      </c>
      <c r="D375" s="19" t="s">
        <v>1748</v>
      </c>
    </row>
    <row r="376" spans="1:4" ht="19.5" thickBot="1" x14ac:dyDescent="0.35">
      <c r="A376" s="18" t="s">
        <v>332</v>
      </c>
      <c r="B376" s="19" t="s">
        <v>1755</v>
      </c>
      <c r="C376" s="19" t="s">
        <v>1756</v>
      </c>
      <c r="D376" s="19" t="s">
        <v>1748</v>
      </c>
    </row>
    <row r="377" spans="1:4" ht="19.5" thickBot="1" x14ac:dyDescent="0.35">
      <c r="A377" s="18" t="s">
        <v>342</v>
      </c>
      <c r="B377" s="19" t="s">
        <v>1755</v>
      </c>
      <c r="C377" s="19" t="s">
        <v>1756</v>
      </c>
      <c r="D377" s="19" t="s">
        <v>1748</v>
      </c>
    </row>
    <row r="378" spans="1:4" ht="19.5" thickBot="1" x14ac:dyDescent="0.35">
      <c r="A378" s="18" t="s">
        <v>971</v>
      </c>
      <c r="B378" s="19" t="s">
        <v>1755</v>
      </c>
      <c r="C378" s="19" t="s">
        <v>1756</v>
      </c>
      <c r="D378" s="19" t="s">
        <v>1748</v>
      </c>
    </row>
    <row r="379" spans="1:4" ht="19.5" thickBot="1" x14ac:dyDescent="0.35">
      <c r="A379" s="18" t="s">
        <v>1080</v>
      </c>
      <c r="B379" s="19" t="s">
        <v>1755</v>
      </c>
      <c r="C379" s="19" t="s">
        <v>1756</v>
      </c>
      <c r="D379" s="19" t="s">
        <v>1748</v>
      </c>
    </row>
    <row r="380" spans="1:4" ht="19.5" thickBot="1" x14ac:dyDescent="0.35">
      <c r="A380" s="18" t="s">
        <v>1110</v>
      </c>
      <c r="B380" s="19" t="s">
        <v>1755</v>
      </c>
      <c r="C380" s="19" t="s">
        <v>1756</v>
      </c>
      <c r="D380" s="19" t="s">
        <v>1748</v>
      </c>
    </row>
    <row r="381" spans="1:4" ht="19.5" thickBot="1" x14ac:dyDescent="0.35">
      <c r="A381" s="18" t="s">
        <v>1118</v>
      </c>
      <c r="B381" s="19" t="s">
        <v>1755</v>
      </c>
      <c r="C381" s="19" t="s">
        <v>1756</v>
      </c>
      <c r="D381" s="19" t="s">
        <v>1748</v>
      </c>
    </row>
    <row r="382" spans="1:4" ht="19.5" thickBot="1" x14ac:dyDescent="0.35">
      <c r="A382" s="18" t="s">
        <v>1120</v>
      </c>
      <c r="B382" s="19" t="s">
        <v>1755</v>
      </c>
      <c r="C382" s="19" t="s">
        <v>1756</v>
      </c>
      <c r="D382" s="19" t="s">
        <v>1748</v>
      </c>
    </row>
    <row r="383" spans="1:4" ht="19.5" thickBot="1" x14ac:dyDescent="0.35">
      <c r="A383" s="18" t="s">
        <v>123</v>
      </c>
      <c r="B383" s="19" t="s">
        <v>1755</v>
      </c>
      <c r="C383" s="19" t="s">
        <v>1756</v>
      </c>
      <c r="D383" s="19" t="s">
        <v>1748</v>
      </c>
    </row>
    <row r="384" spans="1:4" ht="19.5" thickBot="1" x14ac:dyDescent="0.35">
      <c r="A384" s="18" t="s">
        <v>154</v>
      </c>
      <c r="B384" s="19" t="s">
        <v>1755</v>
      </c>
      <c r="C384" s="19" t="s">
        <v>1756</v>
      </c>
      <c r="D384" s="19" t="s">
        <v>1748</v>
      </c>
    </row>
    <row r="385" spans="1:4" ht="19.5" thickBot="1" x14ac:dyDescent="0.35">
      <c r="A385" s="18" t="s">
        <v>163</v>
      </c>
      <c r="B385" s="19" t="s">
        <v>1755</v>
      </c>
      <c r="C385" s="19" t="s">
        <v>1756</v>
      </c>
      <c r="D385" s="19" t="s">
        <v>1748</v>
      </c>
    </row>
    <row r="386" spans="1:4" ht="19.5" thickBot="1" x14ac:dyDescent="0.35">
      <c r="A386" s="18" t="s">
        <v>175</v>
      </c>
      <c r="B386" s="19" t="s">
        <v>1755</v>
      </c>
      <c r="C386" s="19" t="s">
        <v>1756</v>
      </c>
      <c r="D386" s="19" t="s">
        <v>1748</v>
      </c>
    </row>
    <row r="387" spans="1:4" ht="19.5" thickBot="1" x14ac:dyDescent="0.35">
      <c r="A387" s="18" t="s">
        <v>209</v>
      </c>
      <c r="B387" s="19" t="s">
        <v>1755</v>
      </c>
      <c r="C387" s="19" t="s">
        <v>1756</v>
      </c>
      <c r="D387" s="19" t="s">
        <v>1748</v>
      </c>
    </row>
    <row r="388" spans="1:4" ht="19.5" thickBot="1" x14ac:dyDescent="0.35">
      <c r="A388" s="18" t="s">
        <v>225</v>
      </c>
      <c r="B388" s="19" t="s">
        <v>1755</v>
      </c>
      <c r="C388" s="19" t="s">
        <v>1756</v>
      </c>
      <c r="D388" s="19" t="s">
        <v>1748</v>
      </c>
    </row>
    <row r="389" spans="1:4" ht="19.5" thickBot="1" x14ac:dyDescent="0.35">
      <c r="A389" s="18" t="s">
        <v>605</v>
      </c>
      <c r="B389" s="19" t="s">
        <v>1755</v>
      </c>
      <c r="C389" s="19" t="s">
        <v>1756</v>
      </c>
      <c r="D389" s="19" t="s">
        <v>1748</v>
      </c>
    </row>
    <row r="390" spans="1:4" ht="19.5" thickBot="1" x14ac:dyDescent="0.35">
      <c r="A390" s="18" t="s">
        <v>659</v>
      </c>
      <c r="B390" s="19" t="s">
        <v>1755</v>
      </c>
      <c r="C390" s="19" t="s">
        <v>1756</v>
      </c>
      <c r="D390" s="19" t="s">
        <v>1748</v>
      </c>
    </row>
    <row r="391" spans="1:4" ht="19.5" thickBot="1" x14ac:dyDescent="0.35">
      <c r="A391" s="18" t="s">
        <v>669</v>
      </c>
      <c r="B391" s="19" t="s">
        <v>1755</v>
      </c>
      <c r="C391" s="19" t="s">
        <v>1756</v>
      </c>
      <c r="D391" s="19" t="s">
        <v>1748</v>
      </c>
    </row>
    <row r="392" spans="1:4" ht="19.5" thickBot="1" x14ac:dyDescent="0.35">
      <c r="A392" s="18" t="s">
        <v>682</v>
      </c>
      <c r="B392" s="19" t="s">
        <v>1755</v>
      </c>
      <c r="C392" s="19" t="s">
        <v>1756</v>
      </c>
      <c r="D392" s="19" t="s">
        <v>1748</v>
      </c>
    </row>
    <row r="393" spans="1:4" ht="19.5" thickBot="1" x14ac:dyDescent="0.35">
      <c r="A393" s="18" t="s">
        <v>684</v>
      </c>
      <c r="B393" s="19" t="s">
        <v>1755</v>
      </c>
      <c r="C393" s="19" t="s">
        <v>1756</v>
      </c>
      <c r="D393" s="19" t="s">
        <v>1748</v>
      </c>
    </row>
    <row r="394" spans="1:4" ht="19.5" thickBot="1" x14ac:dyDescent="0.35">
      <c r="A394" s="18" t="s">
        <v>686</v>
      </c>
      <c r="B394" s="19" t="s">
        <v>1755</v>
      </c>
      <c r="C394" s="19" t="s">
        <v>1756</v>
      </c>
      <c r="D394" s="19" t="s">
        <v>1748</v>
      </c>
    </row>
    <row r="395" spans="1:4" ht="19.5" thickBot="1" x14ac:dyDescent="0.35">
      <c r="A395" s="18" t="s">
        <v>709</v>
      </c>
      <c r="B395" s="19" t="s">
        <v>1755</v>
      </c>
      <c r="C395" s="19" t="s">
        <v>1756</v>
      </c>
      <c r="D395" s="19" t="s">
        <v>1748</v>
      </c>
    </row>
    <row r="396" spans="1:4" ht="19.5" thickBot="1" x14ac:dyDescent="0.35">
      <c r="A396" s="18" t="s">
        <v>731</v>
      </c>
      <c r="B396" s="19" t="s">
        <v>1755</v>
      </c>
      <c r="C396" s="19" t="s">
        <v>1756</v>
      </c>
      <c r="D396" s="19" t="s">
        <v>1748</v>
      </c>
    </row>
    <row r="397" spans="1:4" ht="19.5" thickBot="1" x14ac:dyDescent="0.35">
      <c r="A397" s="18" t="s">
        <v>733</v>
      </c>
      <c r="B397" s="19" t="s">
        <v>1755</v>
      </c>
      <c r="C397" s="19" t="s">
        <v>1756</v>
      </c>
      <c r="D397" s="19" t="s">
        <v>1748</v>
      </c>
    </row>
    <row r="398" spans="1:4" ht="19.5" thickBot="1" x14ac:dyDescent="0.35">
      <c r="A398" s="18" t="s">
        <v>783</v>
      </c>
      <c r="B398" s="19" t="s">
        <v>1755</v>
      </c>
      <c r="C398" s="19" t="s">
        <v>1756</v>
      </c>
      <c r="D398" s="19" t="s">
        <v>1748</v>
      </c>
    </row>
    <row r="399" spans="1:4" ht="19.5" thickBot="1" x14ac:dyDescent="0.35">
      <c r="A399" s="18" t="s">
        <v>824</v>
      </c>
      <c r="B399" s="19" t="s">
        <v>1755</v>
      </c>
      <c r="C399" s="19" t="s">
        <v>1756</v>
      </c>
      <c r="D399" s="19" t="s">
        <v>1748</v>
      </c>
    </row>
    <row r="400" spans="1:4" ht="19.5" thickBot="1" x14ac:dyDescent="0.35">
      <c r="A400" s="18" t="s">
        <v>836</v>
      </c>
      <c r="B400" s="19" t="s">
        <v>1755</v>
      </c>
      <c r="C400" s="19" t="s">
        <v>1756</v>
      </c>
      <c r="D400" s="19" t="s">
        <v>1748</v>
      </c>
    </row>
    <row r="401" spans="1:4" ht="19.5" thickBot="1" x14ac:dyDescent="0.35">
      <c r="A401" s="18" t="s">
        <v>854</v>
      </c>
      <c r="B401" s="19" t="s">
        <v>1755</v>
      </c>
      <c r="C401" s="19" t="s">
        <v>1756</v>
      </c>
      <c r="D401" s="19" t="s">
        <v>1748</v>
      </c>
    </row>
    <row r="402" spans="1:4" ht="19.5" thickBot="1" x14ac:dyDescent="0.35">
      <c r="A402" s="18" t="s">
        <v>864</v>
      </c>
      <c r="B402" s="19" t="s">
        <v>1755</v>
      </c>
      <c r="C402" s="19" t="s">
        <v>1756</v>
      </c>
      <c r="D402" s="19" t="s">
        <v>1748</v>
      </c>
    </row>
    <row r="403" spans="1:4" ht="19.5" thickBot="1" x14ac:dyDescent="0.35">
      <c r="A403" s="18" t="s">
        <v>868</v>
      </c>
      <c r="B403" s="19" t="s">
        <v>1755</v>
      </c>
      <c r="C403" s="19" t="s">
        <v>1756</v>
      </c>
      <c r="D403" s="19" t="s">
        <v>1748</v>
      </c>
    </row>
    <row r="404" spans="1:4" ht="19.5" thickBot="1" x14ac:dyDescent="0.35">
      <c r="A404" s="18" t="s">
        <v>872</v>
      </c>
      <c r="B404" s="19" t="s">
        <v>1755</v>
      </c>
      <c r="C404" s="19" t="s">
        <v>1756</v>
      </c>
      <c r="D404" s="19" t="s">
        <v>1748</v>
      </c>
    </row>
    <row r="405" spans="1:4" ht="19.5" thickBot="1" x14ac:dyDescent="0.35">
      <c r="A405" s="18" t="s">
        <v>874</v>
      </c>
      <c r="B405" s="19" t="s">
        <v>1755</v>
      </c>
      <c r="C405" s="19" t="s">
        <v>1756</v>
      </c>
      <c r="D405" s="19" t="s">
        <v>1748</v>
      </c>
    </row>
    <row r="406" spans="1:4" ht="19.5" thickBot="1" x14ac:dyDescent="0.35">
      <c r="A406" s="18" t="s">
        <v>883</v>
      </c>
      <c r="B406" s="19" t="s">
        <v>1755</v>
      </c>
      <c r="C406" s="19" t="s">
        <v>1756</v>
      </c>
      <c r="D406" s="19" t="s">
        <v>1748</v>
      </c>
    </row>
    <row r="407" spans="1:4" ht="19.5" thickBot="1" x14ac:dyDescent="0.35">
      <c r="A407" s="18" t="s">
        <v>1176</v>
      </c>
      <c r="B407" s="19" t="s">
        <v>1755</v>
      </c>
      <c r="C407" s="19" t="s">
        <v>1756</v>
      </c>
      <c r="D407" s="19" t="s">
        <v>1748</v>
      </c>
    </row>
    <row r="408" spans="1:4" ht="19.5" thickBot="1" x14ac:dyDescent="0.35">
      <c r="A408" s="18" t="s">
        <v>1382</v>
      </c>
      <c r="B408" s="19" t="s">
        <v>1755</v>
      </c>
      <c r="C408" s="19" t="s">
        <v>1756</v>
      </c>
      <c r="D408" s="19" t="s">
        <v>1748</v>
      </c>
    </row>
    <row r="409" spans="1:4" ht="19.5" thickBot="1" x14ac:dyDescent="0.35">
      <c r="A409" s="18" t="s">
        <v>1124</v>
      </c>
      <c r="B409" s="19" t="s">
        <v>1755</v>
      </c>
      <c r="C409" s="19" t="s">
        <v>1756</v>
      </c>
      <c r="D409" s="19" t="s">
        <v>1748</v>
      </c>
    </row>
    <row r="410" spans="1:4" ht="19.5" thickBot="1" x14ac:dyDescent="0.35">
      <c r="A410" s="18" t="s">
        <v>1371</v>
      </c>
      <c r="B410" s="19" t="s">
        <v>1755</v>
      </c>
      <c r="C410" s="19" t="s">
        <v>1756</v>
      </c>
      <c r="D410" s="19" t="s">
        <v>1748</v>
      </c>
    </row>
    <row r="411" spans="1:4" ht="19.5" thickBot="1" x14ac:dyDescent="0.35">
      <c r="A411" s="18" t="s">
        <v>1427</v>
      </c>
      <c r="B411" s="19" t="s">
        <v>1755</v>
      </c>
      <c r="C411" s="19" t="s">
        <v>1756</v>
      </c>
      <c r="D411" s="19" t="s">
        <v>1748</v>
      </c>
    </row>
    <row r="412" spans="1:4" ht="19.5" thickBot="1" x14ac:dyDescent="0.35">
      <c r="A412" s="18" t="s">
        <v>1134</v>
      </c>
      <c r="B412" s="19" t="s">
        <v>1755</v>
      </c>
      <c r="C412" s="19" t="s">
        <v>1756</v>
      </c>
      <c r="D412" s="19" t="s">
        <v>1748</v>
      </c>
    </row>
    <row r="413" spans="1:4" ht="19.5" thickBot="1" x14ac:dyDescent="0.35">
      <c r="A413" s="18" t="s">
        <v>1162</v>
      </c>
      <c r="B413" s="19" t="s">
        <v>1755</v>
      </c>
      <c r="C413" s="19" t="s">
        <v>1756</v>
      </c>
      <c r="D413" s="19" t="s">
        <v>1748</v>
      </c>
    </row>
    <row r="414" spans="1:4" ht="19.5" thickBot="1" x14ac:dyDescent="0.35">
      <c r="A414" s="18" t="s">
        <v>1174</v>
      </c>
      <c r="B414" s="19" t="s">
        <v>1755</v>
      </c>
      <c r="C414" s="19" t="s">
        <v>1756</v>
      </c>
      <c r="D414" s="19" t="s">
        <v>1748</v>
      </c>
    </row>
    <row r="415" spans="1:4" ht="19.5" thickBot="1" x14ac:dyDescent="0.35">
      <c r="A415" s="18" t="s">
        <v>1379</v>
      </c>
      <c r="B415" s="19" t="s">
        <v>1755</v>
      </c>
      <c r="C415" s="19" t="s">
        <v>1756</v>
      </c>
      <c r="D415" s="19" t="s">
        <v>1748</v>
      </c>
    </row>
    <row r="416" spans="1:4" ht="19.5" thickBot="1" x14ac:dyDescent="0.35">
      <c r="A416" s="18" t="s">
        <v>1321</v>
      </c>
      <c r="B416" s="19" t="s">
        <v>1755</v>
      </c>
      <c r="C416" s="19" t="s">
        <v>1756</v>
      </c>
      <c r="D416" s="19" t="s">
        <v>1748</v>
      </c>
    </row>
    <row r="417" spans="1:4" ht="19.5" thickBot="1" x14ac:dyDescent="0.35">
      <c r="A417" s="18" t="s">
        <v>1219</v>
      </c>
      <c r="B417" s="19" t="s">
        <v>1755</v>
      </c>
      <c r="C417" s="19" t="s">
        <v>1756</v>
      </c>
      <c r="D417" s="19" t="s">
        <v>1748</v>
      </c>
    </row>
    <row r="418" spans="1:4" ht="19.5" thickBot="1" x14ac:dyDescent="0.35">
      <c r="A418" s="18" t="s">
        <v>1188</v>
      </c>
      <c r="B418" s="19" t="s">
        <v>1755</v>
      </c>
      <c r="C418" s="19" t="s">
        <v>1756</v>
      </c>
      <c r="D418" s="19" t="s">
        <v>1748</v>
      </c>
    </row>
    <row r="419" spans="1:4" ht="19.5" thickBot="1" x14ac:dyDescent="0.35">
      <c r="A419" s="18" t="s">
        <v>1345</v>
      </c>
      <c r="B419" s="19" t="s">
        <v>1755</v>
      </c>
      <c r="C419" s="19" t="s">
        <v>1756</v>
      </c>
      <c r="D419" s="19" t="s">
        <v>1748</v>
      </c>
    </row>
    <row r="420" spans="1:4" ht="19.5" thickBot="1" x14ac:dyDescent="0.35">
      <c r="A420" s="18" t="s">
        <v>1132</v>
      </c>
      <c r="B420" s="19" t="s">
        <v>1755</v>
      </c>
      <c r="C420" s="19" t="s">
        <v>1756</v>
      </c>
      <c r="D420" s="19" t="s">
        <v>1748</v>
      </c>
    </row>
    <row r="421" spans="1:4" ht="19.5" thickBot="1" x14ac:dyDescent="0.35">
      <c r="A421" s="18" t="s">
        <v>1211</v>
      </c>
      <c r="B421" s="19" t="s">
        <v>1755</v>
      </c>
      <c r="C421" s="19" t="s">
        <v>1756</v>
      </c>
      <c r="D421" s="19" t="s">
        <v>1748</v>
      </c>
    </row>
    <row r="422" spans="1:4" ht="19.5" thickBot="1" x14ac:dyDescent="0.35">
      <c r="A422" s="18" t="s">
        <v>1417</v>
      </c>
      <c r="B422" s="19" t="s">
        <v>1755</v>
      </c>
      <c r="C422" s="19" t="s">
        <v>1756</v>
      </c>
      <c r="D422" s="19" t="s">
        <v>1748</v>
      </c>
    </row>
    <row r="423" spans="1:4" ht="19.5" thickBot="1" x14ac:dyDescent="0.35">
      <c r="A423" s="18" t="s">
        <v>1303</v>
      </c>
      <c r="B423" s="19" t="s">
        <v>1755</v>
      </c>
      <c r="C423" s="19" t="s">
        <v>1756</v>
      </c>
      <c r="D423" s="19" t="s">
        <v>1748</v>
      </c>
    </row>
    <row r="424" spans="1:4" ht="19.5" thickBot="1" x14ac:dyDescent="0.35">
      <c r="A424" s="18" t="s">
        <v>1482</v>
      </c>
      <c r="B424" s="19" t="s">
        <v>1755</v>
      </c>
      <c r="C424" s="19" t="s">
        <v>1756</v>
      </c>
      <c r="D424" s="19" t="s">
        <v>1748</v>
      </c>
    </row>
    <row r="425" spans="1:4" ht="19.5" thickBot="1" x14ac:dyDescent="0.35">
      <c r="A425" s="18" t="s">
        <v>1241</v>
      </c>
      <c r="B425" s="19" t="s">
        <v>1755</v>
      </c>
      <c r="C425" s="19" t="s">
        <v>1756</v>
      </c>
      <c r="D425" s="19" t="s">
        <v>1748</v>
      </c>
    </row>
    <row r="426" spans="1:4" ht="19.5" thickBot="1" x14ac:dyDescent="0.35">
      <c r="A426" s="18" t="s">
        <v>1398</v>
      </c>
      <c r="B426" s="19" t="s">
        <v>1755</v>
      </c>
      <c r="C426" s="19" t="s">
        <v>1756</v>
      </c>
      <c r="D426" s="19" t="s">
        <v>1748</v>
      </c>
    </row>
    <row r="427" spans="1:4" ht="19.5" thickBot="1" x14ac:dyDescent="0.35">
      <c r="A427" s="18" t="s">
        <v>1164</v>
      </c>
      <c r="B427" s="19" t="s">
        <v>1755</v>
      </c>
      <c r="C427" s="19" t="s">
        <v>1756</v>
      </c>
      <c r="D427" s="19" t="s">
        <v>1748</v>
      </c>
    </row>
    <row r="428" spans="1:4" ht="19.5" thickBot="1" x14ac:dyDescent="0.35">
      <c r="A428" s="18" t="s">
        <v>1449</v>
      </c>
      <c r="B428" s="19" t="s">
        <v>1755</v>
      </c>
      <c r="C428" s="19" t="s">
        <v>1756</v>
      </c>
      <c r="D428" s="19" t="s">
        <v>1748</v>
      </c>
    </row>
    <row r="429" spans="1:4" ht="19.5" thickBot="1" x14ac:dyDescent="0.35">
      <c r="A429" s="18" t="s">
        <v>1257</v>
      </c>
      <c r="B429" s="19" t="s">
        <v>1755</v>
      </c>
      <c r="C429" s="19" t="s">
        <v>1756</v>
      </c>
      <c r="D429" s="19" t="s">
        <v>1748</v>
      </c>
    </row>
    <row r="430" spans="1:4" ht="19.5" thickBot="1" x14ac:dyDescent="0.35">
      <c r="A430" s="18" t="s">
        <v>1434</v>
      </c>
      <c r="B430" s="19" t="s">
        <v>1755</v>
      </c>
      <c r="C430" s="19" t="s">
        <v>1756</v>
      </c>
      <c r="D430" s="19" t="s">
        <v>1748</v>
      </c>
    </row>
    <row r="431" spans="1:4" ht="19.5" thickBot="1" x14ac:dyDescent="0.35">
      <c r="A431" s="18" t="s">
        <v>1130</v>
      </c>
      <c r="B431" s="19" t="s">
        <v>1755</v>
      </c>
      <c r="C431" s="19" t="s">
        <v>1756</v>
      </c>
      <c r="D431" s="19" t="s">
        <v>1748</v>
      </c>
    </row>
    <row r="432" spans="1:4" ht="19.5" thickBot="1" x14ac:dyDescent="0.35">
      <c r="A432" s="18" t="s">
        <v>1196</v>
      </c>
      <c r="B432" s="19" t="s">
        <v>1755</v>
      </c>
      <c r="C432" s="19" t="s">
        <v>1756</v>
      </c>
      <c r="D432" s="19" t="s">
        <v>1748</v>
      </c>
    </row>
    <row r="433" spans="1:4" ht="19.5" thickBot="1" x14ac:dyDescent="0.35">
      <c r="A433" s="18" t="s">
        <v>1464</v>
      </c>
      <c r="B433" s="19" t="s">
        <v>1755</v>
      </c>
      <c r="C433" s="19" t="s">
        <v>1756</v>
      </c>
      <c r="D433" s="19" t="s">
        <v>1748</v>
      </c>
    </row>
    <row r="434" spans="1:4" ht="19.5" thickBot="1" x14ac:dyDescent="0.35">
      <c r="A434" s="18" t="s">
        <v>1332</v>
      </c>
      <c r="B434" s="19" t="s">
        <v>1755</v>
      </c>
      <c r="C434" s="19" t="s">
        <v>1756</v>
      </c>
      <c r="D434" s="19" t="s">
        <v>1748</v>
      </c>
    </row>
    <row r="435" spans="1:4" ht="19.5" thickBot="1" x14ac:dyDescent="0.35">
      <c r="A435" s="18" t="s">
        <v>1374</v>
      </c>
      <c r="B435" s="19" t="s">
        <v>1755</v>
      </c>
      <c r="C435" s="19" t="s">
        <v>1756</v>
      </c>
      <c r="D435" s="19" t="s">
        <v>1748</v>
      </c>
    </row>
    <row r="436" spans="1:4" ht="19.5" thickBot="1" x14ac:dyDescent="0.35">
      <c r="A436" s="18" t="s">
        <v>1135</v>
      </c>
      <c r="B436" s="19" t="s">
        <v>1755</v>
      </c>
      <c r="C436" s="19" t="s">
        <v>1756</v>
      </c>
      <c r="D436" s="19" t="s">
        <v>1748</v>
      </c>
    </row>
    <row r="437" spans="1:4" ht="19.5" thickBot="1" x14ac:dyDescent="0.35">
      <c r="A437" s="18" t="s">
        <v>1458</v>
      </c>
      <c r="B437" s="19" t="s">
        <v>1755</v>
      </c>
      <c r="C437" s="19" t="s">
        <v>1756</v>
      </c>
      <c r="D437" s="19" t="s">
        <v>1748</v>
      </c>
    </row>
    <row r="438" spans="1:4" ht="19.5" thickBot="1" x14ac:dyDescent="0.35">
      <c r="A438" s="18" t="s">
        <v>1342</v>
      </c>
      <c r="B438" s="19" t="s">
        <v>1755</v>
      </c>
      <c r="C438" s="19" t="s">
        <v>1756</v>
      </c>
      <c r="D438" s="19" t="s">
        <v>1748</v>
      </c>
    </row>
    <row r="439" spans="1:4" ht="19.5" thickBot="1" x14ac:dyDescent="0.35">
      <c r="A439" s="18" t="s">
        <v>1131</v>
      </c>
      <c r="B439" s="19" t="s">
        <v>1755</v>
      </c>
      <c r="C439" s="19" t="s">
        <v>1756</v>
      </c>
      <c r="D439" s="19" t="s">
        <v>1748</v>
      </c>
    </row>
    <row r="440" spans="1:4" ht="19.5" thickBot="1" x14ac:dyDescent="0.35">
      <c r="A440" s="18" t="s">
        <v>1392</v>
      </c>
      <c r="B440" s="19" t="s">
        <v>1755</v>
      </c>
      <c r="C440" s="19" t="s">
        <v>1756</v>
      </c>
      <c r="D440" s="19" t="s">
        <v>1748</v>
      </c>
    </row>
    <row r="441" spans="1:4" ht="19.5" thickBot="1" x14ac:dyDescent="0.35">
      <c r="A441" s="18" t="s">
        <v>1261</v>
      </c>
      <c r="B441" s="19" t="s">
        <v>1755</v>
      </c>
      <c r="C441" s="19" t="s">
        <v>1756</v>
      </c>
      <c r="D441" s="19" t="s">
        <v>1748</v>
      </c>
    </row>
    <row r="442" spans="1:4" ht="19.5" thickBot="1" x14ac:dyDescent="0.35">
      <c r="A442" s="18" t="s">
        <v>1274</v>
      </c>
      <c r="B442" s="19" t="s">
        <v>1755</v>
      </c>
      <c r="C442" s="19" t="s">
        <v>1756</v>
      </c>
      <c r="D442" s="19" t="s">
        <v>1748</v>
      </c>
    </row>
    <row r="443" spans="1:4" ht="19.5" thickBot="1" x14ac:dyDescent="0.35">
      <c r="A443" s="18" t="s">
        <v>1294</v>
      </c>
      <c r="B443" s="19" t="s">
        <v>1755</v>
      </c>
      <c r="C443" s="19" t="s">
        <v>1756</v>
      </c>
      <c r="D443" s="19" t="s">
        <v>1748</v>
      </c>
    </row>
    <row r="444" spans="1:4" ht="19.5" thickBot="1" x14ac:dyDescent="0.35">
      <c r="A444" s="18" t="s">
        <v>1437</v>
      </c>
      <c r="B444" s="19" t="s">
        <v>1755</v>
      </c>
      <c r="C444" s="19" t="s">
        <v>1756</v>
      </c>
      <c r="D444" s="19" t="s">
        <v>1748</v>
      </c>
    </row>
    <row r="445" spans="1:4" ht="19.5" thickBot="1" x14ac:dyDescent="0.35">
      <c r="A445" s="18" t="s">
        <v>1584</v>
      </c>
      <c r="B445" s="19" t="s">
        <v>1755</v>
      </c>
      <c r="C445" s="19" t="s">
        <v>1756</v>
      </c>
      <c r="D445" s="19" t="s">
        <v>1748</v>
      </c>
    </row>
    <row r="446" spans="1:4" ht="19.5" thickBot="1" x14ac:dyDescent="0.35">
      <c r="A446" s="18" t="s">
        <v>1532</v>
      </c>
      <c r="B446" s="19" t="s">
        <v>1755</v>
      </c>
      <c r="C446" s="19" t="s">
        <v>1756</v>
      </c>
      <c r="D446" s="19" t="s">
        <v>1748</v>
      </c>
    </row>
    <row r="447" spans="1:4" ht="19.5" thickBot="1" x14ac:dyDescent="0.35">
      <c r="A447" s="18" t="s">
        <v>1590</v>
      </c>
      <c r="B447" s="19" t="s">
        <v>1755</v>
      </c>
      <c r="C447" s="19" t="s">
        <v>1756</v>
      </c>
      <c r="D447" s="19" t="s">
        <v>1748</v>
      </c>
    </row>
    <row r="448" spans="1:4" ht="19.5" thickBot="1" x14ac:dyDescent="0.35">
      <c r="A448" s="18" t="s">
        <v>1642</v>
      </c>
      <c r="B448" s="19" t="s">
        <v>1755</v>
      </c>
      <c r="C448" s="19" t="s">
        <v>1756</v>
      </c>
      <c r="D448" s="19" t="s">
        <v>1748</v>
      </c>
    </row>
    <row r="449" spans="1:4" ht="19.5" thickBot="1" x14ac:dyDescent="0.35">
      <c r="A449" s="18" t="s">
        <v>1551</v>
      </c>
      <c r="B449" s="19" t="s">
        <v>1755</v>
      </c>
      <c r="C449" s="19" t="s">
        <v>1756</v>
      </c>
      <c r="D449" s="19" t="s">
        <v>1748</v>
      </c>
    </row>
    <row r="450" spans="1:4" ht="19.5" thickBot="1" x14ac:dyDescent="0.35">
      <c r="A450" s="18" t="s">
        <v>1542</v>
      </c>
      <c r="B450" s="19" t="s">
        <v>1755</v>
      </c>
      <c r="C450" s="19" t="s">
        <v>1756</v>
      </c>
      <c r="D450" s="19" t="s">
        <v>1748</v>
      </c>
    </row>
    <row r="451" spans="1:4" ht="19.5" thickBot="1" x14ac:dyDescent="0.35">
      <c r="A451" s="18" t="s">
        <v>1558</v>
      </c>
      <c r="B451" s="19" t="s">
        <v>1755</v>
      </c>
      <c r="C451" s="19" t="s">
        <v>1756</v>
      </c>
      <c r="D451" s="19" t="s">
        <v>1748</v>
      </c>
    </row>
    <row r="452" spans="1:4" ht="19.5" thickBot="1" x14ac:dyDescent="0.35">
      <c r="A452" s="18" t="s">
        <v>1540</v>
      </c>
      <c r="B452" s="19" t="s">
        <v>1755</v>
      </c>
      <c r="C452" s="19" t="s">
        <v>1756</v>
      </c>
      <c r="D452" s="19" t="s">
        <v>1748</v>
      </c>
    </row>
    <row r="453" spans="1:4" ht="19.5" thickBot="1" x14ac:dyDescent="0.35">
      <c r="A453" s="18" t="s">
        <v>1708</v>
      </c>
      <c r="B453" s="19" t="s">
        <v>1755</v>
      </c>
      <c r="C453" s="19" t="s">
        <v>1756</v>
      </c>
      <c r="D453" s="19" t="s">
        <v>1748</v>
      </c>
    </row>
    <row r="454" spans="1:4" ht="19.5" thickBot="1" x14ac:dyDescent="0.35">
      <c r="A454" s="18" t="s">
        <v>1705</v>
      </c>
      <c r="B454" s="19" t="s">
        <v>1755</v>
      </c>
      <c r="C454" s="19" t="s">
        <v>1756</v>
      </c>
      <c r="D454" s="19" t="s">
        <v>1748</v>
      </c>
    </row>
    <row r="455" spans="1:4" ht="19.5" thickBot="1" x14ac:dyDescent="0.35">
      <c r="A455" s="18" t="s">
        <v>356</v>
      </c>
      <c r="B455" s="19" t="s">
        <v>1757</v>
      </c>
      <c r="C455" s="19" t="s">
        <v>1756</v>
      </c>
      <c r="D455" s="19" t="s">
        <v>1748</v>
      </c>
    </row>
    <row r="456" spans="1:4" ht="19.5" thickBot="1" x14ac:dyDescent="0.35">
      <c r="A456" s="18" t="s">
        <v>358</v>
      </c>
      <c r="B456" s="19" t="s">
        <v>1757</v>
      </c>
      <c r="C456" s="19" t="s">
        <v>1756</v>
      </c>
      <c r="D456" s="19" t="s">
        <v>1748</v>
      </c>
    </row>
    <row r="457" spans="1:4" ht="19.5" thickBot="1" x14ac:dyDescent="0.35">
      <c r="A457" s="18" t="s">
        <v>389</v>
      </c>
      <c r="B457" s="19" t="s">
        <v>1757</v>
      </c>
      <c r="C457" s="19" t="s">
        <v>1756</v>
      </c>
      <c r="D457" s="19" t="s">
        <v>1748</v>
      </c>
    </row>
    <row r="458" spans="1:4" ht="19.5" thickBot="1" x14ac:dyDescent="0.35">
      <c r="A458" s="18" t="s">
        <v>398</v>
      </c>
      <c r="B458" s="19" t="s">
        <v>1757</v>
      </c>
      <c r="C458" s="19" t="s">
        <v>1756</v>
      </c>
      <c r="D458" s="19" t="s">
        <v>1748</v>
      </c>
    </row>
    <row r="459" spans="1:4" ht="19.5" thickBot="1" x14ac:dyDescent="0.35">
      <c r="A459" s="18" t="s">
        <v>422</v>
      </c>
      <c r="B459" s="19" t="s">
        <v>1757</v>
      </c>
      <c r="C459" s="19" t="s">
        <v>1756</v>
      </c>
      <c r="D459" s="19" t="s">
        <v>1748</v>
      </c>
    </row>
    <row r="460" spans="1:4" ht="19.5" thickBot="1" x14ac:dyDescent="0.35">
      <c r="A460" s="18" t="s">
        <v>436</v>
      </c>
      <c r="B460" s="19" t="s">
        <v>1757</v>
      </c>
      <c r="C460" s="19" t="s">
        <v>1756</v>
      </c>
      <c r="D460" s="19" t="s">
        <v>1748</v>
      </c>
    </row>
    <row r="461" spans="1:4" ht="19.5" thickBot="1" x14ac:dyDescent="0.35">
      <c r="A461" s="18" t="s">
        <v>495</v>
      </c>
      <c r="B461" s="19" t="s">
        <v>1757</v>
      </c>
      <c r="C461" s="19" t="s">
        <v>1756</v>
      </c>
      <c r="D461" s="19" t="s">
        <v>1748</v>
      </c>
    </row>
    <row r="462" spans="1:4" ht="19.5" thickBot="1" x14ac:dyDescent="0.35">
      <c r="A462" s="18" t="s">
        <v>249</v>
      </c>
      <c r="B462" s="19" t="s">
        <v>1757</v>
      </c>
      <c r="C462" s="19" t="s">
        <v>1756</v>
      </c>
      <c r="D462" s="19" t="s">
        <v>1748</v>
      </c>
    </row>
    <row r="463" spans="1:4" ht="19.5" thickBot="1" x14ac:dyDescent="0.35">
      <c r="A463" s="18" t="s">
        <v>255</v>
      </c>
      <c r="B463" s="19" t="s">
        <v>1757</v>
      </c>
      <c r="C463" s="19" t="s">
        <v>1756</v>
      </c>
      <c r="D463" s="19" t="s">
        <v>1748</v>
      </c>
    </row>
    <row r="464" spans="1:4" ht="19.5" thickBot="1" x14ac:dyDescent="0.35">
      <c r="A464" s="18" t="s">
        <v>269</v>
      </c>
      <c r="B464" s="19" t="s">
        <v>1757</v>
      </c>
      <c r="C464" s="19" t="s">
        <v>1756</v>
      </c>
      <c r="D464" s="19" t="s">
        <v>1748</v>
      </c>
    </row>
    <row r="465" spans="1:4" ht="19.5" thickBot="1" x14ac:dyDescent="0.35">
      <c r="A465" s="18" t="s">
        <v>277</v>
      </c>
      <c r="B465" s="19" t="s">
        <v>1757</v>
      </c>
      <c r="C465" s="19" t="s">
        <v>1756</v>
      </c>
      <c r="D465" s="19" t="s">
        <v>1748</v>
      </c>
    </row>
    <row r="466" spans="1:4" ht="19.5" thickBot="1" x14ac:dyDescent="0.35">
      <c r="A466" s="18" t="s">
        <v>297</v>
      </c>
      <c r="B466" s="19" t="s">
        <v>1757</v>
      </c>
      <c r="C466" s="19" t="s">
        <v>1756</v>
      </c>
      <c r="D466" s="19" t="s">
        <v>1748</v>
      </c>
    </row>
    <row r="467" spans="1:4" ht="19.5" thickBot="1" x14ac:dyDescent="0.35">
      <c r="A467" s="18" t="s">
        <v>319</v>
      </c>
      <c r="B467" s="19" t="s">
        <v>1757</v>
      </c>
      <c r="C467" s="19" t="s">
        <v>1756</v>
      </c>
      <c r="D467" s="19" t="s">
        <v>1748</v>
      </c>
    </row>
    <row r="468" spans="1:4" ht="19.5" thickBot="1" x14ac:dyDescent="0.35">
      <c r="A468" s="18" t="s">
        <v>1001</v>
      </c>
      <c r="B468" s="19" t="s">
        <v>1757</v>
      </c>
      <c r="C468" s="19" t="s">
        <v>1756</v>
      </c>
      <c r="D468" s="19" t="s">
        <v>1748</v>
      </c>
    </row>
    <row r="469" spans="1:4" ht="19.5" thickBot="1" x14ac:dyDescent="0.35">
      <c r="A469" s="18" t="s">
        <v>1021</v>
      </c>
      <c r="B469" s="19" t="s">
        <v>1757</v>
      </c>
      <c r="C469" s="19" t="s">
        <v>1756</v>
      </c>
      <c r="D469" s="19" t="s">
        <v>1748</v>
      </c>
    </row>
    <row r="470" spans="1:4" ht="19.5" thickBot="1" x14ac:dyDescent="0.35">
      <c r="A470" s="18" t="s">
        <v>1035</v>
      </c>
      <c r="B470" s="19" t="s">
        <v>1757</v>
      </c>
      <c r="C470" s="19" t="s">
        <v>1756</v>
      </c>
      <c r="D470" s="19" t="s">
        <v>1748</v>
      </c>
    </row>
    <row r="471" spans="1:4" ht="19.5" thickBot="1" x14ac:dyDescent="0.35">
      <c r="A471" s="18" t="s">
        <v>1039</v>
      </c>
      <c r="B471" s="19" t="s">
        <v>1757</v>
      </c>
      <c r="C471" s="19" t="s">
        <v>1756</v>
      </c>
      <c r="D471" s="19" t="s">
        <v>1748</v>
      </c>
    </row>
    <row r="472" spans="1:4" ht="19.5" thickBot="1" x14ac:dyDescent="0.35">
      <c r="A472" s="18" t="s">
        <v>1084</v>
      </c>
      <c r="B472" s="19" t="s">
        <v>1757</v>
      </c>
      <c r="C472" s="19" t="s">
        <v>1756</v>
      </c>
      <c r="D472" s="19" t="s">
        <v>1748</v>
      </c>
    </row>
    <row r="473" spans="1:4" ht="19.5" thickBot="1" x14ac:dyDescent="0.35">
      <c r="A473" s="18" t="s">
        <v>1100</v>
      </c>
      <c r="B473" s="19" t="s">
        <v>1757</v>
      </c>
      <c r="C473" s="19" t="s">
        <v>1756</v>
      </c>
      <c r="D473" s="19" t="s">
        <v>1748</v>
      </c>
    </row>
    <row r="474" spans="1:4" ht="19.5" thickBot="1" x14ac:dyDescent="0.35">
      <c r="A474" s="18" t="s">
        <v>42</v>
      </c>
      <c r="B474" s="19" t="s">
        <v>1757</v>
      </c>
      <c r="C474" s="19" t="s">
        <v>1756</v>
      </c>
      <c r="D474" s="19" t="s">
        <v>1748</v>
      </c>
    </row>
    <row r="475" spans="1:4" ht="19.5" thickBot="1" x14ac:dyDescent="0.35">
      <c r="A475" s="18" t="s">
        <v>58</v>
      </c>
      <c r="B475" s="19" t="s">
        <v>1757</v>
      </c>
      <c r="C475" s="19" t="s">
        <v>1756</v>
      </c>
      <c r="D475" s="19" t="s">
        <v>1748</v>
      </c>
    </row>
    <row r="476" spans="1:4" ht="19.5" thickBot="1" x14ac:dyDescent="0.35">
      <c r="A476" s="18" t="s">
        <v>76</v>
      </c>
      <c r="B476" s="19" t="s">
        <v>1757</v>
      </c>
      <c r="C476" s="19" t="s">
        <v>1756</v>
      </c>
      <c r="D476" s="19" t="s">
        <v>1748</v>
      </c>
    </row>
    <row r="477" spans="1:4" ht="19.5" thickBot="1" x14ac:dyDescent="0.35">
      <c r="A477" s="18" t="s">
        <v>111</v>
      </c>
      <c r="B477" s="19" t="s">
        <v>1757</v>
      </c>
      <c r="C477" s="19" t="s">
        <v>1756</v>
      </c>
      <c r="D477" s="19" t="s">
        <v>1748</v>
      </c>
    </row>
    <row r="478" spans="1:4" ht="19.5" thickBot="1" x14ac:dyDescent="0.35">
      <c r="A478" s="18" t="s">
        <v>113</v>
      </c>
      <c r="B478" s="19" t="s">
        <v>1757</v>
      </c>
      <c r="C478" s="19" t="s">
        <v>1756</v>
      </c>
      <c r="D478" s="19" t="s">
        <v>1748</v>
      </c>
    </row>
    <row r="479" spans="1:4" ht="19.5" thickBot="1" x14ac:dyDescent="0.35">
      <c r="A479" s="18" t="s">
        <v>136</v>
      </c>
      <c r="B479" s="19" t="s">
        <v>1757</v>
      </c>
      <c r="C479" s="19" t="s">
        <v>1756</v>
      </c>
      <c r="D479" s="19" t="s">
        <v>1748</v>
      </c>
    </row>
    <row r="480" spans="1:4" ht="19.5" thickBot="1" x14ac:dyDescent="0.35">
      <c r="A480" s="18" t="s">
        <v>140</v>
      </c>
      <c r="B480" s="19" t="s">
        <v>1757</v>
      </c>
      <c r="C480" s="19" t="s">
        <v>1756</v>
      </c>
      <c r="D480" s="19" t="s">
        <v>1748</v>
      </c>
    </row>
    <row r="481" spans="1:4" ht="19.5" thickBot="1" x14ac:dyDescent="0.35">
      <c r="A481" s="18" t="s">
        <v>191</v>
      </c>
      <c r="B481" s="19" t="s">
        <v>1757</v>
      </c>
      <c r="C481" s="19" t="s">
        <v>1756</v>
      </c>
      <c r="D481" s="19" t="s">
        <v>1748</v>
      </c>
    </row>
    <row r="482" spans="1:4" ht="19.5" thickBot="1" x14ac:dyDescent="0.35">
      <c r="A482" s="18" t="s">
        <v>661</v>
      </c>
      <c r="B482" s="19" t="s">
        <v>1757</v>
      </c>
      <c r="C482" s="19" t="s">
        <v>1756</v>
      </c>
      <c r="D482" s="19" t="s">
        <v>1748</v>
      </c>
    </row>
    <row r="483" spans="1:4" ht="19.5" thickBot="1" x14ac:dyDescent="0.35">
      <c r="A483" s="18" t="s">
        <v>667</v>
      </c>
      <c r="B483" s="19" t="s">
        <v>1757</v>
      </c>
      <c r="C483" s="19" t="s">
        <v>1756</v>
      </c>
      <c r="D483" s="19" t="s">
        <v>1748</v>
      </c>
    </row>
    <row r="484" spans="1:4" ht="19.5" thickBot="1" x14ac:dyDescent="0.35">
      <c r="A484" s="18" t="s">
        <v>673</v>
      </c>
      <c r="B484" s="19" t="s">
        <v>1757</v>
      </c>
      <c r="C484" s="19" t="s">
        <v>1756</v>
      </c>
      <c r="D484" s="19" t="s">
        <v>1748</v>
      </c>
    </row>
    <row r="485" spans="1:4" ht="19.5" thickBot="1" x14ac:dyDescent="0.35">
      <c r="A485" s="18" t="s">
        <v>680</v>
      </c>
      <c r="B485" s="19" t="s">
        <v>1757</v>
      </c>
      <c r="C485" s="19" t="s">
        <v>1756</v>
      </c>
      <c r="D485" s="19" t="s">
        <v>1748</v>
      </c>
    </row>
    <row r="486" spans="1:4" ht="19.5" thickBot="1" x14ac:dyDescent="0.35">
      <c r="A486" s="18" t="s">
        <v>721</v>
      </c>
      <c r="B486" s="19" t="s">
        <v>1757</v>
      </c>
      <c r="C486" s="19" t="s">
        <v>1756</v>
      </c>
      <c r="D486" s="19" t="s">
        <v>1748</v>
      </c>
    </row>
    <row r="487" spans="1:4" ht="19.5" thickBot="1" x14ac:dyDescent="0.35">
      <c r="A487" s="18" t="s">
        <v>735</v>
      </c>
      <c r="B487" s="19" t="s">
        <v>1757</v>
      </c>
      <c r="C487" s="19" t="s">
        <v>1756</v>
      </c>
      <c r="D487" s="19" t="s">
        <v>1748</v>
      </c>
    </row>
    <row r="488" spans="1:4" ht="19.5" thickBot="1" x14ac:dyDescent="0.35">
      <c r="A488" s="18" t="s">
        <v>801</v>
      </c>
      <c r="B488" s="19" t="s">
        <v>1757</v>
      </c>
      <c r="C488" s="19" t="s">
        <v>1756</v>
      </c>
      <c r="D488" s="19" t="s">
        <v>1748</v>
      </c>
    </row>
    <row r="489" spans="1:4" ht="19.5" thickBot="1" x14ac:dyDescent="0.35">
      <c r="A489" s="18" t="s">
        <v>816</v>
      </c>
      <c r="B489" s="19" t="s">
        <v>1757</v>
      </c>
      <c r="C489" s="19" t="s">
        <v>1756</v>
      </c>
      <c r="D489" s="19" t="s">
        <v>1748</v>
      </c>
    </row>
    <row r="490" spans="1:4" ht="19.5" thickBot="1" x14ac:dyDescent="0.35">
      <c r="A490" s="18" t="s">
        <v>832</v>
      </c>
      <c r="B490" s="19" t="s">
        <v>1757</v>
      </c>
      <c r="C490" s="19" t="s">
        <v>1756</v>
      </c>
      <c r="D490" s="19" t="s">
        <v>1748</v>
      </c>
    </row>
    <row r="491" spans="1:4" ht="19.5" thickBot="1" x14ac:dyDescent="0.35">
      <c r="A491" s="18" t="s">
        <v>838</v>
      </c>
      <c r="B491" s="19" t="s">
        <v>1757</v>
      </c>
      <c r="C491" s="19" t="s">
        <v>1756</v>
      </c>
      <c r="D491" s="19" t="s">
        <v>1748</v>
      </c>
    </row>
    <row r="492" spans="1:4" ht="19.5" thickBot="1" x14ac:dyDescent="0.35">
      <c r="A492" s="18" t="s">
        <v>852</v>
      </c>
      <c r="B492" s="19" t="s">
        <v>1757</v>
      </c>
      <c r="C492" s="19" t="s">
        <v>1756</v>
      </c>
      <c r="D492" s="19" t="s">
        <v>1748</v>
      </c>
    </row>
    <row r="493" spans="1:4" ht="19.5" thickBot="1" x14ac:dyDescent="0.35">
      <c r="A493" s="18" t="s">
        <v>866</v>
      </c>
      <c r="B493" s="19" t="s">
        <v>1757</v>
      </c>
      <c r="C493" s="19" t="s">
        <v>1756</v>
      </c>
      <c r="D493" s="19" t="s">
        <v>1748</v>
      </c>
    </row>
    <row r="494" spans="1:4" ht="19.5" thickBot="1" x14ac:dyDescent="0.35">
      <c r="A494" s="18" t="s">
        <v>896</v>
      </c>
      <c r="B494" s="19" t="s">
        <v>1757</v>
      </c>
      <c r="C494" s="19" t="s">
        <v>1756</v>
      </c>
      <c r="D494" s="19" t="s">
        <v>1748</v>
      </c>
    </row>
    <row r="495" spans="1:4" ht="19.5" thickBot="1" x14ac:dyDescent="0.35">
      <c r="A495" s="18" t="s">
        <v>898</v>
      </c>
      <c r="B495" s="19" t="s">
        <v>1757</v>
      </c>
      <c r="C495" s="19" t="s">
        <v>1756</v>
      </c>
      <c r="D495" s="19" t="s">
        <v>1748</v>
      </c>
    </row>
    <row r="496" spans="1:4" ht="19.5" thickBot="1" x14ac:dyDescent="0.35">
      <c r="A496" s="18" t="s">
        <v>910</v>
      </c>
      <c r="B496" s="19" t="s">
        <v>1757</v>
      </c>
      <c r="C496" s="19" t="s">
        <v>1756</v>
      </c>
      <c r="D496" s="19" t="s">
        <v>1748</v>
      </c>
    </row>
    <row r="497" spans="1:4" ht="19.5" thickBot="1" x14ac:dyDescent="0.35">
      <c r="A497" s="18" t="s">
        <v>957</v>
      </c>
      <c r="B497" s="19" t="s">
        <v>1757</v>
      </c>
      <c r="C497" s="19" t="s">
        <v>1756</v>
      </c>
      <c r="D497" s="19" t="s">
        <v>1748</v>
      </c>
    </row>
    <row r="498" spans="1:4" ht="19.5" thickBot="1" x14ac:dyDescent="0.35">
      <c r="A498" s="18" t="s">
        <v>1193</v>
      </c>
      <c r="B498" s="19" t="s">
        <v>1757</v>
      </c>
      <c r="C498" s="19" t="s">
        <v>1756</v>
      </c>
      <c r="D498" s="19" t="s">
        <v>1748</v>
      </c>
    </row>
    <row r="499" spans="1:4" ht="19.5" thickBot="1" x14ac:dyDescent="0.35">
      <c r="A499" s="18" t="s">
        <v>1255</v>
      </c>
      <c r="B499" s="19" t="s">
        <v>1757</v>
      </c>
      <c r="C499" s="19" t="s">
        <v>1756</v>
      </c>
      <c r="D499" s="19" t="s">
        <v>1748</v>
      </c>
    </row>
    <row r="500" spans="1:4" ht="19.5" thickBot="1" x14ac:dyDescent="0.35">
      <c r="A500" s="18" t="s">
        <v>1144</v>
      </c>
      <c r="B500" s="19" t="s">
        <v>1757</v>
      </c>
      <c r="C500" s="19" t="s">
        <v>1756</v>
      </c>
      <c r="D500" s="19" t="s">
        <v>1748</v>
      </c>
    </row>
    <row r="501" spans="1:4" ht="19.5" thickBot="1" x14ac:dyDescent="0.35">
      <c r="A501" s="18" t="s">
        <v>1247</v>
      </c>
      <c r="B501" s="19" t="s">
        <v>1757</v>
      </c>
      <c r="C501" s="19" t="s">
        <v>1756</v>
      </c>
      <c r="D501" s="19" t="s">
        <v>1748</v>
      </c>
    </row>
    <row r="502" spans="1:4" ht="19.5" thickBot="1" x14ac:dyDescent="0.35">
      <c r="A502" s="18" t="s">
        <v>1438</v>
      </c>
      <c r="B502" s="19" t="s">
        <v>1757</v>
      </c>
      <c r="C502" s="19" t="s">
        <v>1756</v>
      </c>
      <c r="D502" s="19" t="s">
        <v>1748</v>
      </c>
    </row>
    <row r="503" spans="1:4" ht="19.5" thickBot="1" x14ac:dyDescent="0.35">
      <c r="A503" s="18" t="s">
        <v>1477</v>
      </c>
      <c r="B503" s="19" t="s">
        <v>1757</v>
      </c>
      <c r="C503" s="19" t="s">
        <v>1756</v>
      </c>
      <c r="D503" s="19" t="s">
        <v>1748</v>
      </c>
    </row>
    <row r="504" spans="1:4" ht="19.5" thickBot="1" x14ac:dyDescent="0.35">
      <c r="A504" s="18" t="s">
        <v>1233</v>
      </c>
      <c r="B504" s="19" t="s">
        <v>1757</v>
      </c>
      <c r="C504" s="19" t="s">
        <v>1756</v>
      </c>
      <c r="D504" s="19" t="s">
        <v>1748</v>
      </c>
    </row>
    <row r="505" spans="1:4" ht="19.5" thickBot="1" x14ac:dyDescent="0.35">
      <c r="A505" s="18" t="s">
        <v>1217</v>
      </c>
      <c r="B505" s="19" t="s">
        <v>1757</v>
      </c>
      <c r="C505" s="19" t="s">
        <v>1756</v>
      </c>
      <c r="D505" s="19" t="s">
        <v>1748</v>
      </c>
    </row>
    <row r="506" spans="1:4" ht="19.5" thickBot="1" x14ac:dyDescent="0.35">
      <c r="A506" s="18" t="s">
        <v>1479</v>
      </c>
      <c r="B506" s="19" t="s">
        <v>1757</v>
      </c>
      <c r="C506" s="19" t="s">
        <v>1756</v>
      </c>
      <c r="D506" s="19" t="s">
        <v>1748</v>
      </c>
    </row>
    <row r="507" spans="1:4" ht="19.5" thickBot="1" x14ac:dyDescent="0.35">
      <c r="A507" s="18" t="s">
        <v>1184</v>
      </c>
      <c r="B507" s="19" t="s">
        <v>1757</v>
      </c>
      <c r="C507" s="19" t="s">
        <v>1756</v>
      </c>
      <c r="D507" s="19" t="s">
        <v>1748</v>
      </c>
    </row>
    <row r="508" spans="1:4" ht="19.5" thickBot="1" x14ac:dyDescent="0.35">
      <c r="A508" s="18" t="s">
        <v>1346</v>
      </c>
      <c r="B508" s="19" t="s">
        <v>1757</v>
      </c>
      <c r="C508" s="19" t="s">
        <v>1756</v>
      </c>
      <c r="D508" s="19" t="s">
        <v>1748</v>
      </c>
    </row>
    <row r="509" spans="1:4" ht="19.5" thickBot="1" x14ac:dyDescent="0.35">
      <c r="A509" s="18" t="s">
        <v>1308</v>
      </c>
      <c r="B509" s="19" t="s">
        <v>1757</v>
      </c>
      <c r="C509" s="19" t="s">
        <v>1756</v>
      </c>
      <c r="D509" s="19" t="s">
        <v>1748</v>
      </c>
    </row>
    <row r="510" spans="1:4" ht="19.5" thickBot="1" x14ac:dyDescent="0.35">
      <c r="A510" s="18" t="s">
        <v>1459</v>
      </c>
      <c r="B510" s="19" t="s">
        <v>1757</v>
      </c>
      <c r="C510" s="19" t="s">
        <v>1756</v>
      </c>
      <c r="D510" s="19" t="s">
        <v>1748</v>
      </c>
    </row>
    <row r="511" spans="1:4" ht="19.5" thickBot="1" x14ac:dyDescent="0.35">
      <c r="A511" s="18" t="s">
        <v>1273</v>
      </c>
      <c r="B511" s="19" t="s">
        <v>1757</v>
      </c>
      <c r="C511" s="19" t="s">
        <v>1756</v>
      </c>
      <c r="D511" s="19" t="s">
        <v>1748</v>
      </c>
    </row>
    <row r="512" spans="1:4" ht="19.5" thickBot="1" x14ac:dyDescent="0.35">
      <c r="A512" s="18" t="s">
        <v>1320</v>
      </c>
      <c r="B512" s="19" t="s">
        <v>1757</v>
      </c>
      <c r="C512" s="19" t="s">
        <v>1756</v>
      </c>
      <c r="D512" s="19" t="s">
        <v>1748</v>
      </c>
    </row>
    <row r="513" spans="1:4" ht="19.5" thickBot="1" x14ac:dyDescent="0.35">
      <c r="A513" s="18" t="s">
        <v>1166</v>
      </c>
      <c r="B513" s="19" t="s">
        <v>1757</v>
      </c>
      <c r="C513" s="19" t="s">
        <v>1756</v>
      </c>
      <c r="D513" s="19" t="s">
        <v>1748</v>
      </c>
    </row>
    <row r="514" spans="1:4" ht="19.5" thickBot="1" x14ac:dyDescent="0.35">
      <c r="A514" s="18" t="s">
        <v>1384</v>
      </c>
      <c r="B514" s="19" t="s">
        <v>1757</v>
      </c>
      <c r="C514" s="19" t="s">
        <v>1756</v>
      </c>
      <c r="D514" s="19" t="s">
        <v>1748</v>
      </c>
    </row>
    <row r="515" spans="1:4" ht="19.5" thickBot="1" x14ac:dyDescent="0.35">
      <c r="A515" s="18" t="s">
        <v>1492</v>
      </c>
      <c r="B515" s="19" t="s">
        <v>1757</v>
      </c>
      <c r="C515" s="19" t="s">
        <v>1756</v>
      </c>
      <c r="D515" s="19" t="s">
        <v>1748</v>
      </c>
    </row>
    <row r="516" spans="1:4" ht="19.5" thickBot="1" x14ac:dyDescent="0.35">
      <c r="A516" s="18" t="s">
        <v>1259</v>
      </c>
      <c r="B516" s="19" t="s">
        <v>1757</v>
      </c>
      <c r="C516" s="19" t="s">
        <v>1756</v>
      </c>
      <c r="D516" s="19" t="s">
        <v>1748</v>
      </c>
    </row>
    <row r="517" spans="1:4" ht="19.5" thickBot="1" x14ac:dyDescent="0.35">
      <c r="A517" s="18" t="s">
        <v>1348</v>
      </c>
      <c r="B517" s="19" t="s">
        <v>1757</v>
      </c>
      <c r="C517" s="19" t="s">
        <v>1756</v>
      </c>
      <c r="D517" s="19" t="s">
        <v>1748</v>
      </c>
    </row>
    <row r="518" spans="1:4" ht="19.5" thickBot="1" x14ac:dyDescent="0.35">
      <c r="A518" s="18" t="s">
        <v>1283</v>
      </c>
      <c r="B518" s="19" t="s">
        <v>1757</v>
      </c>
      <c r="C518" s="19" t="s">
        <v>1756</v>
      </c>
      <c r="D518" s="19" t="s">
        <v>1748</v>
      </c>
    </row>
    <row r="519" spans="1:4" ht="19.5" thickBot="1" x14ac:dyDescent="0.35">
      <c r="A519" s="18" t="s">
        <v>1253</v>
      </c>
      <c r="B519" s="19" t="s">
        <v>1757</v>
      </c>
      <c r="C519" s="19" t="s">
        <v>1756</v>
      </c>
      <c r="D519" s="19" t="s">
        <v>1748</v>
      </c>
    </row>
    <row r="520" spans="1:4" ht="19.5" thickBot="1" x14ac:dyDescent="0.35">
      <c r="A520" s="18" t="s">
        <v>1436</v>
      </c>
      <c r="B520" s="19" t="s">
        <v>1757</v>
      </c>
      <c r="C520" s="19" t="s">
        <v>1756</v>
      </c>
      <c r="D520" s="19" t="s">
        <v>1748</v>
      </c>
    </row>
    <row r="521" spans="1:4" ht="19.5" thickBot="1" x14ac:dyDescent="0.35">
      <c r="A521" s="18" t="s">
        <v>1373</v>
      </c>
      <c r="B521" s="19" t="s">
        <v>1757</v>
      </c>
      <c r="C521" s="19" t="s">
        <v>1756</v>
      </c>
      <c r="D521" s="19" t="s">
        <v>1748</v>
      </c>
    </row>
    <row r="522" spans="1:4" ht="19.5" thickBot="1" x14ac:dyDescent="0.35">
      <c r="A522" s="18" t="s">
        <v>1238</v>
      </c>
      <c r="B522" s="19" t="s">
        <v>1757</v>
      </c>
      <c r="C522" s="19" t="s">
        <v>1756</v>
      </c>
      <c r="D522" s="19" t="s">
        <v>1748</v>
      </c>
    </row>
    <row r="523" spans="1:4" ht="19.5" thickBot="1" x14ac:dyDescent="0.35">
      <c r="A523" s="18" t="s">
        <v>1483</v>
      </c>
      <c r="B523" s="19" t="s">
        <v>1757</v>
      </c>
      <c r="C523" s="19" t="s">
        <v>1756</v>
      </c>
      <c r="D523" s="19" t="s">
        <v>1748</v>
      </c>
    </row>
    <row r="524" spans="1:4" ht="19.5" thickBot="1" x14ac:dyDescent="0.35">
      <c r="A524" s="18" t="s">
        <v>1461</v>
      </c>
      <c r="B524" s="19" t="s">
        <v>1757</v>
      </c>
      <c r="C524" s="19" t="s">
        <v>1756</v>
      </c>
      <c r="D524" s="19" t="s">
        <v>1748</v>
      </c>
    </row>
    <row r="525" spans="1:4" ht="19.5" thickBot="1" x14ac:dyDescent="0.35">
      <c r="A525" s="18" t="s">
        <v>1357</v>
      </c>
      <c r="B525" s="19" t="s">
        <v>1757</v>
      </c>
      <c r="C525" s="19" t="s">
        <v>1756</v>
      </c>
      <c r="D525" s="19" t="s">
        <v>1748</v>
      </c>
    </row>
    <row r="526" spans="1:4" ht="19.5" thickBot="1" x14ac:dyDescent="0.35">
      <c r="A526" s="18" t="s">
        <v>1485</v>
      </c>
      <c r="B526" s="19" t="s">
        <v>1757</v>
      </c>
      <c r="C526" s="19" t="s">
        <v>1756</v>
      </c>
      <c r="D526" s="19" t="s">
        <v>1748</v>
      </c>
    </row>
    <row r="527" spans="1:4" ht="19.5" thickBot="1" x14ac:dyDescent="0.35">
      <c r="A527" s="18" t="s">
        <v>1564</v>
      </c>
      <c r="B527" s="19" t="s">
        <v>1757</v>
      </c>
      <c r="C527" s="19" t="s">
        <v>1756</v>
      </c>
      <c r="D527" s="19" t="s">
        <v>1748</v>
      </c>
    </row>
    <row r="528" spans="1:4" ht="19.5" thickBot="1" x14ac:dyDescent="0.35">
      <c r="A528" s="18" t="s">
        <v>1602</v>
      </c>
      <c r="B528" s="19" t="s">
        <v>1757</v>
      </c>
      <c r="C528" s="19" t="s">
        <v>1756</v>
      </c>
      <c r="D528" s="19" t="s">
        <v>1748</v>
      </c>
    </row>
    <row r="529" spans="1:4" ht="19.5" thickBot="1" x14ac:dyDescent="0.35">
      <c r="A529" s="18" t="s">
        <v>1596</v>
      </c>
      <c r="B529" s="19" t="s">
        <v>1757</v>
      </c>
      <c r="C529" s="19" t="s">
        <v>1756</v>
      </c>
      <c r="D529" s="19" t="s">
        <v>1748</v>
      </c>
    </row>
    <row r="530" spans="1:4" ht="19.5" thickBot="1" x14ac:dyDescent="0.35">
      <c r="A530" s="18" t="s">
        <v>1666</v>
      </c>
      <c r="B530" s="19" t="s">
        <v>1757</v>
      </c>
      <c r="C530" s="19" t="s">
        <v>1756</v>
      </c>
      <c r="D530" s="19" t="s">
        <v>1748</v>
      </c>
    </row>
    <row r="531" spans="1:4" ht="19.5" thickBot="1" x14ac:dyDescent="0.35">
      <c r="A531" s="18" t="s">
        <v>1520</v>
      </c>
      <c r="B531" s="19" t="s">
        <v>1757</v>
      </c>
      <c r="C531" s="19" t="s">
        <v>1756</v>
      </c>
      <c r="D531" s="19" t="s">
        <v>1748</v>
      </c>
    </row>
    <row r="532" spans="1:4" ht="19.5" thickBot="1" x14ac:dyDescent="0.35">
      <c r="A532" s="18" t="s">
        <v>1679</v>
      </c>
      <c r="B532" s="19" t="s">
        <v>1757</v>
      </c>
      <c r="C532" s="19" t="s">
        <v>1756</v>
      </c>
      <c r="D532" s="19" t="s">
        <v>1748</v>
      </c>
    </row>
    <row r="533" spans="1:4" ht="19.5" thickBot="1" x14ac:dyDescent="0.35">
      <c r="A533" s="18" t="s">
        <v>1685</v>
      </c>
      <c r="B533" s="19" t="s">
        <v>1757</v>
      </c>
      <c r="C533" s="19" t="s">
        <v>1756</v>
      </c>
      <c r="D533" s="19" t="s">
        <v>1748</v>
      </c>
    </row>
    <row r="534" spans="1:4" ht="19.5" thickBot="1" x14ac:dyDescent="0.35">
      <c r="A534" s="18" t="s">
        <v>1714</v>
      </c>
      <c r="B534" s="19" t="s">
        <v>1757</v>
      </c>
      <c r="C534" s="19" t="s">
        <v>1756</v>
      </c>
      <c r="D534" s="19" t="s">
        <v>1748</v>
      </c>
    </row>
    <row r="535" spans="1:4" ht="19.5" thickBot="1" x14ac:dyDescent="0.35">
      <c r="A535" s="18" t="s">
        <v>1684</v>
      </c>
      <c r="B535" s="19" t="s">
        <v>1757</v>
      </c>
      <c r="C535" s="19" t="s">
        <v>1756</v>
      </c>
      <c r="D535" s="19" t="s">
        <v>1748</v>
      </c>
    </row>
    <row r="536" spans="1:4" ht="19.5" thickBot="1" x14ac:dyDescent="0.35">
      <c r="A536" s="18" t="s">
        <v>344</v>
      </c>
      <c r="B536" s="19" t="s">
        <v>1758</v>
      </c>
      <c r="C536" s="19" t="s">
        <v>1756</v>
      </c>
      <c r="D536" s="19" t="s">
        <v>1748</v>
      </c>
    </row>
    <row r="537" spans="1:4" ht="19.5" thickBot="1" x14ac:dyDescent="0.35">
      <c r="A537" s="18" t="s">
        <v>418</v>
      </c>
      <c r="B537" s="19" t="s">
        <v>1758</v>
      </c>
      <c r="C537" s="19" t="s">
        <v>1756</v>
      </c>
      <c r="D537" s="19" t="s">
        <v>1748</v>
      </c>
    </row>
    <row r="538" spans="1:4" ht="19.5" thickBot="1" x14ac:dyDescent="0.35">
      <c r="A538" s="18" t="s">
        <v>483</v>
      </c>
      <c r="B538" s="19" t="s">
        <v>1758</v>
      </c>
      <c r="C538" s="19" t="s">
        <v>1756</v>
      </c>
      <c r="D538" s="19" t="s">
        <v>1748</v>
      </c>
    </row>
    <row r="539" spans="1:4" ht="19.5" thickBot="1" x14ac:dyDescent="0.35">
      <c r="A539" s="18" t="s">
        <v>563</v>
      </c>
      <c r="B539" s="19" t="s">
        <v>1758</v>
      </c>
      <c r="C539" s="19" t="s">
        <v>1756</v>
      </c>
      <c r="D539" s="19" t="s">
        <v>1748</v>
      </c>
    </row>
    <row r="540" spans="1:4" ht="19.5" thickBot="1" x14ac:dyDescent="0.35">
      <c r="A540" s="18" t="s">
        <v>253</v>
      </c>
      <c r="B540" s="19" t="s">
        <v>1758</v>
      </c>
      <c r="C540" s="19" t="s">
        <v>1756</v>
      </c>
      <c r="D540" s="19" t="s">
        <v>1748</v>
      </c>
    </row>
    <row r="541" spans="1:4" ht="19.5" thickBot="1" x14ac:dyDescent="0.35">
      <c r="A541" s="18" t="s">
        <v>285</v>
      </c>
      <c r="B541" s="19" t="s">
        <v>1758</v>
      </c>
      <c r="C541" s="19" t="s">
        <v>1756</v>
      </c>
      <c r="D541" s="19" t="s">
        <v>1748</v>
      </c>
    </row>
    <row r="542" spans="1:4" ht="19.5" thickBot="1" x14ac:dyDescent="0.35">
      <c r="A542" s="18" t="s">
        <v>293</v>
      </c>
      <c r="B542" s="19" t="s">
        <v>1758</v>
      </c>
      <c r="C542" s="19" t="s">
        <v>1756</v>
      </c>
      <c r="D542" s="19" t="s">
        <v>1748</v>
      </c>
    </row>
    <row r="543" spans="1:4" ht="19.5" thickBot="1" x14ac:dyDescent="0.35">
      <c r="A543" s="18" t="s">
        <v>308</v>
      </c>
      <c r="B543" s="19" t="s">
        <v>1758</v>
      </c>
      <c r="C543" s="19" t="s">
        <v>1756</v>
      </c>
      <c r="D543" s="19" t="s">
        <v>1748</v>
      </c>
    </row>
    <row r="544" spans="1:4" ht="19.5" thickBot="1" x14ac:dyDescent="0.35">
      <c r="A544" s="18" t="s">
        <v>320</v>
      </c>
      <c r="B544" s="19" t="s">
        <v>1758</v>
      </c>
      <c r="C544" s="19" t="s">
        <v>1756</v>
      </c>
      <c r="D544" s="19" t="s">
        <v>1748</v>
      </c>
    </row>
    <row r="545" spans="1:4" ht="19.5" thickBot="1" x14ac:dyDescent="0.35">
      <c r="A545" s="18" t="s">
        <v>963</v>
      </c>
      <c r="B545" s="19" t="s">
        <v>1758</v>
      </c>
      <c r="C545" s="19" t="s">
        <v>1756</v>
      </c>
      <c r="D545" s="19" t="s">
        <v>1748</v>
      </c>
    </row>
    <row r="546" spans="1:4" ht="19.5" thickBot="1" x14ac:dyDescent="0.35">
      <c r="A546" s="18" t="s">
        <v>991</v>
      </c>
      <c r="B546" s="19" t="s">
        <v>1758</v>
      </c>
      <c r="C546" s="19" t="s">
        <v>1756</v>
      </c>
      <c r="D546" s="19" t="s">
        <v>1748</v>
      </c>
    </row>
    <row r="547" spans="1:4" ht="19.5" thickBot="1" x14ac:dyDescent="0.35">
      <c r="A547" s="18" t="s">
        <v>1025</v>
      </c>
      <c r="B547" s="19" t="s">
        <v>1758</v>
      </c>
      <c r="C547" s="19" t="s">
        <v>1756</v>
      </c>
      <c r="D547" s="19" t="s">
        <v>1748</v>
      </c>
    </row>
    <row r="548" spans="1:4" ht="19.5" thickBot="1" x14ac:dyDescent="0.35">
      <c r="A548" s="18" t="s">
        <v>1029</v>
      </c>
      <c r="B548" s="19" t="s">
        <v>1758</v>
      </c>
      <c r="C548" s="19" t="s">
        <v>1756</v>
      </c>
      <c r="D548" s="19" t="s">
        <v>1748</v>
      </c>
    </row>
    <row r="549" spans="1:4" ht="19.5" thickBot="1" x14ac:dyDescent="0.35">
      <c r="A549" s="18" t="s">
        <v>1076</v>
      </c>
      <c r="B549" s="19" t="s">
        <v>1758</v>
      </c>
      <c r="C549" s="19" t="s">
        <v>1756</v>
      </c>
      <c r="D549" s="19" t="s">
        <v>1748</v>
      </c>
    </row>
    <row r="550" spans="1:4" ht="19.5" thickBot="1" x14ac:dyDescent="0.35">
      <c r="A550" s="18" t="s">
        <v>70</v>
      </c>
      <c r="B550" s="19" t="s">
        <v>1758</v>
      </c>
      <c r="C550" s="19" t="s">
        <v>1756</v>
      </c>
      <c r="D550" s="19" t="s">
        <v>1748</v>
      </c>
    </row>
    <row r="551" spans="1:4" ht="19.5" thickBot="1" x14ac:dyDescent="0.35">
      <c r="A551" s="18" t="s">
        <v>150</v>
      </c>
      <c r="B551" s="19" t="s">
        <v>1758</v>
      </c>
      <c r="C551" s="19" t="s">
        <v>1756</v>
      </c>
      <c r="D551" s="19" t="s">
        <v>1748</v>
      </c>
    </row>
    <row r="552" spans="1:4" ht="19.5" thickBot="1" x14ac:dyDescent="0.35">
      <c r="A552" s="18" t="s">
        <v>207</v>
      </c>
      <c r="B552" s="19" t="s">
        <v>1758</v>
      </c>
      <c r="C552" s="19" t="s">
        <v>1756</v>
      </c>
      <c r="D552" s="19" t="s">
        <v>1748</v>
      </c>
    </row>
    <row r="553" spans="1:4" ht="19.5" thickBot="1" x14ac:dyDescent="0.35">
      <c r="A553" s="18" t="s">
        <v>211</v>
      </c>
      <c r="B553" s="19" t="s">
        <v>1758</v>
      </c>
      <c r="C553" s="19" t="s">
        <v>1756</v>
      </c>
      <c r="D553" s="19" t="s">
        <v>1748</v>
      </c>
    </row>
    <row r="554" spans="1:4" ht="19.5" thickBot="1" x14ac:dyDescent="0.35">
      <c r="A554" s="18" t="s">
        <v>233</v>
      </c>
      <c r="B554" s="19" t="s">
        <v>1758</v>
      </c>
      <c r="C554" s="19" t="s">
        <v>1756</v>
      </c>
      <c r="D554" s="19" t="s">
        <v>1748</v>
      </c>
    </row>
    <row r="555" spans="1:4" ht="19.5" thickBot="1" x14ac:dyDescent="0.35">
      <c r="A555" s="18" t="s">
        <v>593</v>
      </c>
      <c r="B555" s="19" t="s">
        <v>1758</v>
      </c>
      <c r="C555" s="19" t="s">
        <v>1756</v>
      </c>
      <c r="D555" s="19" t="s">
        <v>1748</v>
      </c>
    </row>
    <row r="556" spans="1:4" ht="19.5" thickBot="1" x14ac:dyDescent="0.35">
      <c r="A556" s="18" t="s">
        <v>615</v>
      </c>
      <c r="B556" s="19" t="s">
        <v>1758</v>
      </c>
      <c r="C556" s="19" t="s">
        <v>1756</v>
      </c>
      <c r="D556" s="19" t="s">
        <v>1748</v>
      </c>
    </row>
    <row r="557" spans="1:4" ht="19.5" thickBot="1" x14ac:dyDescent="0.35">
      <c r="A557" s="18" t="s">
        <v>627</v>
      </c>
      <c r="B557" s="19" t="s">
        <v>1758</v>
      </c>
      <c r="C557" s="19" t="s">
        <v>1756</v>
      </c>
      <c r="D557" s="19" t="s">
        <v>1748</v>
      </c>
    </row>
    <row r="558" spans="1:4" ht="19.5" thickBot="1" x14ac:dyDescent="0.35">
      <c r="A558" s="18" t="s">
        <v>649</v>
      </c>
      <c r="B558" s="19" t="s">
        <v>1758</v>
      </c>
      <c r="C558" s="19" t="s">
        <v>1756</v>
      </c>
      <c r="D558" s="19" t="s">
        <v>1748</v>
      </c>
    </row>
    <row r="559" spans="1:4" ht="19.5" thickBot="1" x14ac:dyDescent="0.35">
      <c r="A559" s="18" t="s">
        <v>675</v>
      </c>
      <c r="B559" s="19" t="s">
        <v>1758</v>
      </c>
      <c r="C559" s="19" t="s">
        <v>1756</v>
      </c>
      <c r="D559" s="19" t="s">
        <v>1748</v>
      </c>
    </row>
    <row r="560" spans="1:4" ht="19.5" thickBot="1" x14ac:dyDescent="0.35">
      <c r="A560" s="18" t="s">
        <v>713</v>
      </c>
      <c r="B560" s="19" t="s">
        <v>1758</v>
      </c>
      <c r="C560" s="19" t="s">
        <v>1756</v>
      </c>
      <c r="D560" s="19" t="s">
        <v>1748</v>
      </c>
    </row>
    <row r="561" spans="1:4" ht="19.5" thickBot="1" x14ac:dyDescent="0.35">
      <c r="A561" s="18" t="s">
        <v>755</v>
      </c>
      <c r="B561" s="19" t="s">
        <v>1758</v>
      </c>
      <c r="C561" s="19" t="s">
        <v>1756</v>
      </c>
      <c r="D561" s="19" t="s">
        <v>1748</v>
      </c>
    </row>
    <row r="562" spans="1:4" ht="19.5" thickBot="1" x14ac:dyDescent="0.35">
      <c r="A562" s="18" t="s">
        <v>778</v>
      </c>
      <c r="B562" s="19" t="s">
        <v>1758</v>
      </c>
      <c r="C562" s="19" t="s">
        <v>1756</v>
      </c>
      <c r="D562" s="19" t="s">
        <v>1748</v>
      </c>
    </row>
    <row r="563" spans="1:4" ht="19.5" thickBot="1" x14ac:dyDescent="0.35">
      <c r="A563" s="18" t="s">
        <v>781</v>
      </c>
      <c r="B563" s="19" t="s">
        <v>1758</v>
      </c>
      <c r="C563" s="19" t="s">
        <v>1756</v>
      </c>
      <c r="D563" s="19" t="s">
        <v>1748</v>
      </c>
    </row>
    <row r="564" spans="1:4" ht="19.5" thickBot="1" x14ac:dyDescent="0.35">
      <c r="A564" s="18" t="s">
        <v>807</v>
      </c>
      <c r="B564" s="19" t="s">
        <v>1758</v>
      </c>
      <c r="C564" s="19" t="s">
        <v>1756</v>
      </c>
      <c r="D564" s="19" t="s">
        <v>1748</v>
      </c>
    </row>
    <row r="565" spans="1:4" ht="19.5" thickBot="1" x14ac:dyDescent="0.35">
      <c r="A565" s="18" t="s">
        <v>828</v>
      </c>
      <c r="B565" s="19" t="s">
        <v>1758</v>
      </c>
      <c r="C565" s="19" t="s">
        <v>1756</v>
      </c>
      <c r="D565" s="19" t="s">
        <v>1748</v>
      </c>
    </row>
    <row r="566" spans="1:4" ht="19.5" thickBot="1" x14ac:dyDescent="0.35">
      <c r="A566" s="18" t="s">
        <v>914</v>
      </c>
      <c r="B566" s="19" t="s">
        <v>1758</v>
      </c>
      <c r="C566" s="19" t="s">
        <v>1756</v>
      </c>
      <c r="D566" s="19" t="s">
        <v>1748</v>
      </c>
    </row>
    <row r="567" spans="1:4" ht="19.5" thickBot="1" x14ac:dyDescent="0.35">
      <c r="A567" s="18" t="s">
        <v>1220</v>
      </c>
      <c r="B567" s="19" t="s">
        <v>1758</v>
      </c>
      <c r="C567" s="19" t="s">
        <v>1756</v>
      </c>
      <c r="D567" s="19" t="s">
        <v>1748</v>
      </c>
    </row>
    <row r="568" spans="1:4" ht="19.5" thickBot="1" x14ac:dyDescent="0.35">
      <c r="A568" s="18" t="s">
        <v>1386</v>
      </c>
      <c r="B568" s="19" t="s">
        <v>1758</v>
      </c>
      <c r="C568" s="19" t="s">
        <v>1756</v>
      </c>
      <c r="D568" s="19" t="s">
        <v>1748</v>
      </c>
    </row>
    <row r="569" spans="1:4" ht="19.5" thickBot="1" x14ac:dyDescent="0.35">
      <c r="A569" s="18" t="s">
        <v>1177</v>
      </c>
      <c r="B569" s="19" t="s">
        <v>1758</v>
      </c>
      <c r="C569" s="19" t="s">
        <v>1756</v>
      </c>
      <c r="D569" s="19" t="s">
        <v>1748</v>
      </c>
    </row>
    <row r="570" spans="1:4" ht="19.5" thickBot="1" x14ac:dyDescent="0.35">
      <c r="A570" s="18" t="s">
        <v>1355</v>
      </c>
      <c r="B570" s="19" t="s">
        <v>1758</v>
      </c>
      <c r="C570" s="19" t="s">
        <v>1756</v>
      </c>
      <c r="D570" s="19" t="s">
        <v>1748</v>
      </c>
    </row>
    <row r="571" spans="1:4" ht="19.5" thickBot="1" x14ac:dyDescent="0.35">
      <c r="A571" s="18" t="s">
        <v>1201</v>
      </c>
      <c r="B571" s="19" t="s">
        <v>1758</v>
      </c>
      <c r="C571" s="19" t="s">
        <v>1756</v>
      </c>
      <c r="D571" s="19" t="s">
        <v>1748</v>
      </c>
    </row>
    <row r="572" spans="1:4" ht="19.5" thickBot="1" x14ac:dyDescent="0.35">
      <c r="A572" s="18" t="s">
        <v>1266</v>
      </c>
      <c r="B572" s="19" t="s">
        <v>1758</v>
      </c>
      <c r="C572" s="19" t="s">
        <v>1756</v>
      </c>
      <c r="D572" s="19" t="s">
        <v>1748</v>
      </c>
    </row>
    <row r="573" spans="1:4" ht="19.5" thickBot="1" x14ac:dyDescent="0.35">
      <c r="A573" s="18" t="s">
        <v>1465</v>
      </c>
      <c r="B573" s="19" t="s">
        <v>1758</v>
      </c>
      <c r="C573" s="19" t="s">
        <v>1756</v>
      </c>
      <c r="D573" s="19" t="s">
        <v>1748</v>
      </c>
    </row>
    <row r="574" spans="1:4" ht="19.5" thickBot="1" x14ac:dyDescent="0.35">
      <c r="A574" s="18" t="s">
        <v>1129</v>
      </c>
      <c r="B574" s="19" t="s">
        <v>1758</v>
      </c>
      <c r="C574" s="19" t="s">
        <v>1756</v>
      </c>
      <c r="D574" s="19" t="s">
        <v>1748</v>
      </c>
    </row>
    <row r="575" spans="1:4" ht="19.5" thickBot="1" x14ac:dyDescent="0.35">
      <c r="A575" s="18" t="s">
        <v>1496</v>
      </c>
      <c r="B575" s="19" t="s">
        <v>1758</v>
      </c>
      <c r="C575" s="19" t="s">
        <v>1756</v>
      </c>
      <c r="D575" s="19" t="s">
        <v>1748</v>
      </c>
    </row>
    <row r="576" spans="1:4" ht="19.5" thickBot="1" x14ac:dyDescent="0.35">
      <c r="A576" s="18" t="s">
        <v>1350</v>
      </c>
      <c r="B576" s="19" t="s">
        <v>1758</v>
      </c>
      <c r="C576" s="19" t="s">
        <v>1756</v>
      </c>
      <c r="D576" s="19" t="s">
        <v>1748</v>
      </c>
    </row>
    <row r="577" spans="1:4" ht="19.5" thickBot="1" x14ac:dyDescent="0.35">
      <c r="A577" s="18" t="s">
        <v>1421</v>
      </c>
      <c r="B577" s="19" t="s">
        <v>1758</v>
      </c>
      <c r="C577" s="19" t="s">
        <v>1756</v>
      </c>
      <c r="D577" s="19" t="s">
        <v>1748</v>
      </c>
    </row>
    <row r="578" spans="1:4" ht="19.5" thickBot="1" x14ac:dyDescent="0.35">
      <c r="A578" s="18" t="s">
        <v>1341</v>
      </c>
      <c r="B578" s="19" t="s">
        <v>1758</v>
      </c>
      <c r="C578" s="19" t="s">
        <v>1756</v>
      </c>
      <c r="D578" s="19" t="s">
        <v>1748</v>
      </c>
    </row>
    <row r="579" spans="1:4" ht="19.5" thickBot="1" x14ac:dyDescent="0.35">
      <c r="A579" s="18" t="s">
        <v>1258</v>
      </c>
      <c r="B579" s="19" t="s">
        <v>1758</v>
      </c>
      <c r="C579" s="19" t="s">
        <v>1756</v>
      </c>
      <c r="D579" s="19" t="s">
        <v>1748</v>
      </c>
    </row>
    <row r="580" spans="1:4" ht="19.5" thickBot="1" x14ac:dyDescent="0.35">
      <c r="A580" s="18" t="s">
        <v>1227</v>
      </c>
      <c r="B580" s="19" t="s">
        <v>1758</v>
      </c>
      <c r="C580" s="19" t="s">
        <v>1756</v>
      </c>
      <c r="D580" s="19" t="s">
        <v>1748</v>
      </c>
    </row>
    <row r="581" spans="1:4" ht="19.5" thickBot="1" x14ac:dyDescent="0.35">
      <c r="A581" s="18" t="s">
        <v>1168</v>
      </c>
      <c r="B581" s="19" t="s">
        <v>1758</v>
      </c>
      <c r="C581" s="19" t="s">
        <v>1756</v>
      </c>
      <c r="D581" s="19" t="s">
        <v>1748</v>
      </c>
    </row>
    <row r="582" spans="1:4" ht="19.5" thickBot="1" x14ac:dyDescent="0.35">
      <c r="A582" s="18" t="s">
        <v>1327</v>
      </c>
      <c r="B582" s="19" t="s">
        <v>1758</v>
      </c>
      <c r="C582" s="19" t="s">
        <v>1756</v>
      </c>
      <c r="D582" s="19" t="s">
        <v>1748</v>
      </c>
    </row>
    <row r="583" spans="1:4" ht="19.5" thickBot="1" x14ac:dyDescent="0.35">
      <c r="A583" s="18" t="s">
        <v>1271</v>
      </c>
      <c r="B583" s="19" t="s">
        <v>1758</v>
      </c>
      <c r="C583" s="19" t="s">
        <v>1756</v>
      </c>
      <c r="D583" s="19" t="s">
        <v>1748</v>
      </c>
    </row>
    <row r="584" spans="1:4" ht="19.5" thickBot="1" x14ac:dyDescent="0.35">
      <c r="A584" s="18" t="s">
        <v>1167</v>
      </c>
      <c r="B584" s="19" t="s">
        <v>1758</v>
      </c>
      <c r="C584" s="19" t="s">
        <v>1756</v>
      </c>
      <c r="D584" s="19" t="s">
        <v>1748</v>
      </c>
    </row>
    <row r="585" spans="1:4" ht="19.5" thickBot="1" x14ac:dyDescent="0.35">
      <c r="A585" s="18" t="s">
        <v>1263</v>
      </c>
      <c r="B585" s="19" t="s">
        <v>1758</v>
      </c>
      <c r="C585" s="19" t="s">
        <v>1756</v>
      </c>
      <c r="D585" s="19" t="s">
        <v>1748</v>
      </c>
    </row>
    <row r="586" spans="1:4" ht="19.5" thickBot="1" x14ac:dyDescent="0.35">
      <c r="A586" s="18" t="s">
        <v>1277</v>
      </c>
      <c r="B586" s="19" t="s">
        <v>1758</v>
      </c>
      <c r="C586" s="19" t="s">
        <v>1756</v>
      </c>
      <c r="D586" s="19" t="s">
        <v>1748</v>
      </c>
    </row>
    <row r="587" spans="1:4" ht="19.5" thickBot="1" x14ac:dyDescent="0.35">
      <c r="A587" s="18" t="s">
        <v>1390</v>
      </c>
      <c r="B587" s="19" t="s">
        <v>1758</v>
      </c>
      <c r="C587" s="19" t="s">
        <v>1756</v>
      </c>
      <c r="D587" s="19" t="s">
        <v>1748</v>
      </c>
    </row>
    <row r="588" spans="1:4" ht="19.5" thickBot="1" x14ac:dyDescent="0.35">
      <c r="A588" s="18" t="s">
        <v>1151</v>
      </c>
      <c r="B588" s="19" t="s">
        <v>1758</v>
      </c>
      <c r="C588" s="19" t="s">
        <v>1756</v>
      </c>
      <c r="D588" s="19" t="s">
        <v>1748</v>
      </c>
    </row>
    <row r="589" spans="1:4" ht="19.5" thickBot="1" x14ac:dyDescent="0.35">
      <c r="A589" s="18" t="s">
        <v>1423</v>
      </c>
      <c r="B589" s="19" t="s">
        <v>1758</v>
      </c>
      <c r="C589" s="19" t="s">
        <v>1756</v>
      </c>
      <c r="D589" s="19" t="s">
        <v>1748</v>
      </c>
    </row>
    <row r="590" spans="1:4" ht="19.5" thickBot="1" x14ac:dyDescent="0.35">
      <c r="A590" s="18" t="s">
        <v>1514</v>
      </c>
      <c r="B590" s="19" t="s">
        <v>1758</v>
      </c>
      <c r="C590" s="19" t="s">
        <v>1756</v>
      </c>
      <c r="D590" s="19" t="s">
        <v>1748</v>
      </c>
    </row>
    <row r="591" spans="1:4" ht="19.5" thickBot="1" x14ac:dyDescent="0.35">
      <c r="A591" s="18" t="s">
        <v>1605</v>
      </c>
      <c r="B591" s="19" t="s">
        <v>1758</v>
      </c>
      <c r="C591" s="19" t="s">
        <v>1756</v>
      </c>
      <c r="D591" s="19" t="s">
        <v>1748</v>
      </c>
    </row>
    <row r="592" spans="1:4" ht="19.5" thickBot="1" x14ac:dyDescent="0.35">
      <c r="A592" s="18" t="s">
        <v>1616</v>
      </c>
      <c r="B592" s="19" t="s">
        <v>1758</v>
      </c>
      <c r="C592" s="19" t="s">
        <v>1756</v>
      </c>
      <c r="D592" s="19" t="s">
        <v>1748</v>
      </c>
    </row>
    <row r="593" spans="1:4" ht="19.5" thickBot="1" x14ac:dyDescent="0.35">
      <c r="A593" s="18" t="s">
        <v>1593</v>
      </c>
      <c r="B593" s="19" t="s">
        <v>1758</v>
      </c>
      <c r="C593" s="19" t="s">
        <v>1756</v>
      </c>
      <c r="D593" s="19" t="s">
        <v>1748</v>
      </c>
    </row>
    <row r="594" spans="1:4" ht="19.5" thickBot="1" x14ac:dyDescent="0.35">
      <c r="A594" s="18" t="s">
        <v>1574</v>
      </c>
      <c r="B594" s="19" t="s">
        <v>1758</v>
      </c>
      <c r="C594" s="19" t="s">
        <v>1756</v>
      </c>
      <c r="D594" s="19" t="s">
        <v>1748</v>
      </c>
    </row>
    <row r="595" spans="1:4" ht="19.5" thickBot="1" x14ac:dyDescent="0.35">
      <c r="A595" s="18" t="s">
        <v>1581</v>
      </c>
      <c r="B595" s="19" t="s">
        <v>1758</v>
      </c>
      <c r="C595" s="19" t="s">
        <v>1756</v>
      </c>
      <c r="D595" s="19" t="s">
        <v>1748</v>
      </c>
    </row>
    <row r="596" spans="1:4" ht="19.5" thickBot="1" x14ac:dyDescent="0.35">
      <c r="A596" s="18" t="s">
        <v>1541</v>
      </c>
      <c r="B596" s="19" t="s">
        <v>1758</v>
      </c>
      <c r="C596" s="19" t="s">
        <v>1756</v>
      </c>
      <c r="D596" s="19" t="s">
        <v>1748</v>
      </c>
    </row>
    <row r="597" spans="1:4" ht="19.5" thickBot="1" x14ac:dyDescent="0.35">
      <c r="A597" s="18" t="s">
        <v>1538</v>
      </c>
      <c r="B597" s="19" t="s">
        <v>1758</v>
      </c>
      <c r="C597" s="19" t="s">
        <v>1756</v>
      </c>
      <c r="D597" s="19" t="s">
        <v>1748</v>
      </c>
    </row>
    <row r="598" spans="1:4" ht="19.5" thickBot="1" x14ac:dyDescent="0.35">
      <c r="A598" s="18" t="s">
        <v>1548</v>
      </c>
      <c r="B598" s="19" t="s">
        <v>1758</v>
      </c>
      <c r="C598" s="19" t="s">
        <v>1756</v>
      </c>
      <c r="D598" s="19" t="s">
        <v>1748</v>
      </c>
    </row>
    <row r="599" spans="1:4" ht="19.5" thickBot="1" x14ac:dyDescent="0.35">
      <c r="A599" s="18" t="s">
        <v>1517</v>
      </c>
      <c r="B599" s="19" t="s">
        <v>1758</v>
      </c>
      <c r="C599" s="19" t="s">
        <v>1756</v>
      </c>
      <c r="D599" s="19" t="s">
        <v>1748</v>
      </c>
    </row>
    <row r="600" spans="1:4" ht="19.5" thickBot="1" x14ac:dyDescent="0.35">
      <c r="A600" s="18" t="s">
        <v>1565</v>
      </c>
      <c r="B600" s="19" t="s">
        <v>1758</v>
      </c>
      <c r="C600" s="19" t="s">
        <v>1756</v>
      </c>
      <c r="D600" s="19" t="s">
        <v>1748</v>
      </c>
    </row>
    <row r="601" spans="1:4" ht="19.5" thickBot="1" x14ac:dyDescent="0.35">
      <c r="A601" s="18" t="s">
        <v>1614</v>
      </c>
      <c r="B601" s="19" t="s">
        <v>1758</v>
      </c>
      <c r="C601" s="19" t="s">
        <v>1756</v>
      </c>
      <c r="D601" s="19" t="s">
        <v>1748</v>
      </c>
    </row>
    <row r="602" spans="1:4" ht="19.5" thickBot="1" x14ac:dyDescent="0.35">
      <c r="A602" s="18" t="s">
        <v>1673</v>
      </c>
      <c r="B602" s="19" t="s">
        <v>1758</v>
      </c>
      <c r="C602" s="19" t="s">
        <v>1756</v>
      </c>
      <c r="D602" s="19" t="s">
        <v>1748</v>
      </c>
    </row>
    <row r="603" spans="1:4" ht="19.5" thickBot="1" x14ac:dyDescent="0.35">
      <c r="A603" s="18" t="s">
        <v>1681</v>
      </c>
      <c r="B603" s="19" t="s">
        <v>1758</v>
      </c>
      <c r="C603" s="19" t="s">
        <v>1756</v>
      </c>
      <c r="D603" s="19" t="s">
        <v>1748</v>
      </c>
    </row>
    <row r="604" spans="1:4" ht="19.5" thickBot="1" x14ac:dyDescent="0.35">
      <c r="A604" s="18" t="s">
        <v>370</v>
      </c>
      <c r="B604" s="19" t="s">
        <v>1759</v>
      </c>
      <c r="C604" s="19" t="s">
        <v>1760</v>
      </c>
      <c r="D604" s="19" t="s">
        <v>1748</v>
      </c>
    </row>
    <row r="605" spans="1:4" ht="19.5" thickBot="1" x14ac:dyDescent="0.35">
      <c r="A605" s="18" t="s">
        <v>374</v>
      </c>
      <c r="B605" s="19" t="s">
        <v>1759</v>
      </c>
      <c r="C605" s="19" t="s">
        <v>1760</v>
      </c>
      <c r="D605" s="19" t="s">
        <v>1748</v>
      </c>
    </row>
    <row r="606" spans="1:4" ht="19.5" thickBot="1" x14ac:dyDescent="0.35">
      <c r="A606" s="18" t="s">
        <v>379</v>
      </c>
      <c r="B606" s="19" t="s">
        <v>1759</v>
      </c>
      <c r="C606" s="19" t="s">
        <v>1760</v>
      </c>
      <c r="D606" s="19" t="s">
        <v>1748</v>
      </c>
    </row>
    <row r="607" spans="1:4" ht="19.5" thickBot="1" x14ac:dyDescent="0.35">
      <c r="A607" s="18" t="s">
        <v>395</v>
      </c>
      <c r="B607" s="19" t="s">
        <v>1759</v>
      </c>
      <c r="C607" s="19" t="s">
        <v>1760</v>
      </c>
      <c r="D607" s="19" t="s">
        <v>1748</v>
      </c>
    </row>
    <row r="608" spans="1:4" ht="19.5" thickBot="1" x14ac:dyDescent="0.35">
      <c r="A608" s="18" t="s">
        <v>406</v>
      </c>
      <c r="B608" s="19" t="s">
        <v>1759</v>
      </c>
      <c r="C608" s="19" t="s">
        <v>1760</v>
      </c>
      <c r="D608" s="19" t="s">
        <v>1748</v>
      </c>
    </row>
    <row r="609" spans="1:4" ht="19.5" thickBot="1" x14ac:dyDescent="0.35">
      <c r="A609" s="18" t="s">
        <v>408</v>
      </c>
      <c r="B609" s="19" t="s">
        <v>1759</v>
      </c>
      <c r="C609" s="19" t="s">
        <v>1760</v>
      </c>
      <c r="D609" s="19" t="s">
        <v>1748</v>
      </c>
    </row>
    <row r="610" spans="1:4" ht="19.5" thickBot="1" x14ac:dyDescent="0.35">
      <c r="A610" s="18" t="s">
        <v>420</v>
      </c>
      <c r="B610" s="19" t="s">
        <v>1759</v>
      </c>
      <c r="C610" s="19" t="s">
        <v>1760</v>
      </c>
      <c r="D610" s="19" t="s">
        <v>1748</v>
      </c>
    </row>
    <row r="611" spans="1:4" ht="19.5" thickBot="1" x14ac:dyDescent="0.35">
      <c r="A611" s="18" t="s">
        <v>434</v>
      </c>
      <c r="B611" s="19" t="s">
        <v>1759</v>
      </c>
      <c r="C611" s="19" t="s">
        <v>1760</v>
      </c>
      <c r="D611" s="19" t="s">
        <v>1748</v>
      </c>
    </row>
    <row r="612" spans="1:4" ht="19.5" thickBot="1" x14ac:dyDescent="0.35">
      <c r="A612" s="18" t="s">
        <v>438</v>
      </c>
      <c r="B612" s="19" t="s">
        <v>1759</v>
      </c>
      <c r="C612" s="19" t="s">
        <v>1760</v>
      </c>
      <c r="D612" s="19" t="s">
        <v>1748</v>
      </c>
    </row>
    <row r="613" spans="1:4" ht="19.5" thickBot="1" x14ac:dyDescent="0.35">
      <c r="A613" s="18" t="s">
        <v>448</v>
      </c>
      <c r="B613" s="19" t="s">
        <v>1759</v>
      </c>
      <c r="C613" s="19" t="s">
        <v>1760</v>
      </c>
      <c r="D613" s="19" t="s">
        <v>1748</v>
      </c>
    </row>
    <row r="614" spans="1:4" ht="19.5" thickBot="1" x14ac:dyDescent="0.35">
      <c r="A614" s="18" t="s">
        <v>454</v>
      </c>
      <c r="B614" s="19" t="s">
        <v>1759</v>
      </c>
      <c r="C614" s="19" t="s">
        <v>1760</v>
      </c>
      <c r="D614" s="19" t="s">
        <v>1748</v>
      </c>
    </row>
    <row r="615" spans="1:4" ht="19.5" thickBot="1" x14ac:dyDescent="0.35">
      <c r="A615" s="18" t="s">
        <v>499</v>
      </c>
      <c r="B615" s="19" t="s">
        <v>1759</v>
      </c>
      <c r="C615" s="19" t="s">
        <v>1760</v>
      </c>
      <c r="D615" s="19" t="s">
        <v>1748</v>
      </c>
    </row>
    <row r="616" spans="1:4" ht="19.5" thickBot="1" x14ac:dyDescent="0.35">
      <c r="A616" s="18" t="s">
        <v>501</v>
      </c>
      <c r="B616" s="19" t="s">
        <v>1759</v>
      </c>
      <c r="C616" s="19" t="s">
        <v>1760</v>
      </c>
      <c r="D616" s="19" t="s">
        <v>1748</v>
      </c>
    </row>
    <row r="617" spans="1:4" ht="19.5" thickBot="1" x14ac:dyDescent="0.35">
      <c r="A617" s="18" t="s">
        <v>567</v>
      </c>
      <c r="B617" s="19" t="s">
        <v>1759</v>
      </c>
      <c r="C617" s="19" t="s">
        <v>1760</v>
      </c>
      <c r="D617" s="19" t="s">
        <v>1748</v>
      </c>
    </row>
    <row r="618" spans="1:4" ht="19.5" thickBot="1" x14ac:dyDescent="0.35">
      <c r="A618" s="18" t="s">
        <v>237</v>
      </c>
      <c r="B618" s="19" t="s">
        <v>1759</v>
      </c>
      <c r="C618" s="19" t="s">
        <v>1760</v>
      </c>
      <c r="D618" s="19" t="s">
        <v>1748</v>
      </c>
    </row>
    <row r="619" spans="1:4" ht="19.5" thickBot="1" x14ac:dyDescent="0.35">
      <c r="A619" s="18" t="s">
        <v>247</v>
      </c>
      <c r="B619" s="19" t="s">
        <v>1759</v>
      </c>
      <c r="C619" s="19" t="s">
        <v>1760</v>
      </c>
      <c r="D619" s="19" t="s">
        <v>1748</v>
      </c>
    </row>
    <row r="620" spans="1:4" ht="19.5" thickBot="1" x14ac:dyDescent="0.35">
      <c r="A620" s="18" t="s">
        <v>250</v>
      </c>
      <c r="B620" s="19" t="s">
        <v>1759</v>
      </c>
      <c r="C620" s="19" t="s">
        <v>1760</v>
      </c>
      <c r="D620" s="19" t="s">
        <v>1748</v>
      </c>
    </row>
    <row r="621" spans="1:4" ht="19.5" thickBot="1" x14ac:dyDescent="0.35">
      <c r="A621" s="18" t="s">
        <v>257</v>
      </c>
      <c r="B621" s="19" t="s">
        <v>1759</v>
      </c>
      <c r="C621" s="19" t="s">
        <v>1760</v>
      </c>
      <c r="D621" s="19" t="s">
        <v>1748</v>
      </c>
    </row>
    <row r="622" spans="1:4" ht="19.5" thickBot="1" x14ac:dyDescent="0.35">
      <c r="A622" s="18" t="s">
        <v>266</v>
      </c>
      <c r="B622" s="19" t="s">
        <v>1759</v>
      </c>
      <c r="C622" s="19" t="s">
        <v>1760</v>
      </c>
      <c r="D622" s="19" t="s">
        <v>1748</v>
      </c>
    </row>
    <row r="623" spans="1:4" ht="19.5" thickBot="1" x14ac:dyDescent="0.35">
      <c r="A623" s="18" t="s">
        <v>275</v>
      </c>
      <c r="B623" s="19" t="s">
        <v>1759</v>
      </c>
      <c r="C623" s="19" t="s">
        <v>1760</v>
      </c>
      <c r="D623" s="19" t="s">
        <v>1748</v>
      </c>
    </row>
    <row r="624" spans="1:4" ht="19.5" thickBot="1" x14ac:dyDescent="0.35">
      <c r="A624" s="18" t="s">
        <v>282</v>
      </c>
      <c r="B624" s="19" t="s">
        <v>1759</v>
      </c>
      <c r="C624" s="19" t="s">
        <v>1760</v>
      </c>
      <c r="D624" s="19" t="s">
        <v>1748</v>
      </c>
    </row>
    <row r="625" spans="1:4" ht="19.5" thickBot="1" x14ac:dyDescent="0.35">
      <c r="A625" s="18" t="s">
        <v>287</v>
      </c>
      <c r="B625" s="19" t="s">
        <v>1759</v>
      </c>
      <c r="C625" s="19" t="s">
        <v>1760</v>
      </c>
      <c r="D625" s="19" t="s">
        <v>1748</v>
      </c>
    </row>
    <row r="626" spans="1:4" ht="19.5" thickBot="1" x14ac:dyDescent="0.35">
      <c r="A626" s="18" t="s">
        <v>309</v>
      </c>
      <c r="B626" s="19" t="s">
        <v>1759</v>
      </c>
      <c r="C626" s="19" t="s">
        <v>1760</v>
      </c>
      <c r="D626" s="19" t="s">
        <v>1748</v>
      </c>
    </row>
    <row r="627" spans="1:4" ht="19.5" thickBot="1" x14ac:dyDescent="0.35">
      <c r="A627" s="18" t="s">
        <v>311</v>
      </c>
      <c r="B627" s="19" t="s">
        <v>1759</v>
      </c>
      <c r="C627" s="19" t="s">
        <v>1760</v>
      </c>
      <c r="D627" s="19" t="s">
        <v>1748</v>
      </c>
    </row>
    <row r="628" spans="1:4" ht="19.5" thickBot="1" x14ac:dyDescent="0.35">
      <c r="A628" s="18" t="s">
        <v>315</v>
      </c>
      <c r="B628" s="19" t="s">
        <v>1759</v>
      </c>
      <c r="C628" s="19" t="s">
        <v>1760</v>
      </c>
      <c r="D628" s="19" t="s">
        <v>1748</v>
      </c>
    </row>
    <row r="629" spans="1:4" ht="19.5" thickBot="1" x14ac:dyDescent="0.35">
      <c r="A629" s="18" t="s">
        <v>317</v>
      </c>
      <c r="B629" s="19" t="s">
        <v>1759</v>
      </c>
      <c r="C629" s="19" t="s">
        <v>1760</v>
      </c>
      <c r="D629" s="19" t="s">
        <v>1748</v>
      </c>
    </row>
    <row r="630" spans="1:4" ht="19.5" thickBot="1" x14ac:dyDescent="0.35">
      <c r="A630" s="18" t="s">
        <v>330</v>
      </c>
      <c r="B630" s="19" t="s">
        <v>1759</v>
      </c>
      <c r="C630" s="19" t="s">
        <v>1760</v>
      </c>
      <c r="D630" s="19" t="s">
        <v>1748</v>
      </c>
    </row>
    <row r="631" spans="1:4" ht="19.5" thickBot="1" x14ac:dyDescent="0.35">
      <c r="A631" s="18" t="s">
        <v>983</v>
      </c>
      <c r="B631" s="19" t="s">
        <v>1759</v>
      </c>
      <c r="C631" s="19" t="s">
        <v>1760</v>
      </c>
      <c r="D631" s="19" t="s">
        <v>1748</v>
      </c>
    </row>
    <row r="632" spans="1:4" ht="19.5" thickBot="1" x14ac:dyDescent="0.35">
      <c r="A632" s="18" t="s">
        <v>1013</v>
      </c>
      <c r="B632" s="19" t="s">
        <v>1759</v>
      </c>
      <c r="C632" s="19" t="s">
        <v>1760</v>
      </c>
      <c r="D632" s="19" t="s">
        <v>1748</v>
      </c>
    </row>
    <row r="633" spans="1:4" ht="19.5" thickBot="1" x14ac:dyDescent="0.35">
      <c r="A633" s="18" t="s">
        <v>1047</v>
      </c>
      <c r="B633" s="19" t="s">
        <v>1759</v>
      </c>
      <c r="C633" s="19" t="s">
        <v>1760</v>
      </c>
      <c r="D633" s="19" t="s">
        <v>1748</v>
      </c>
    </row>
    <row r="634" spans="1:4" ht="19.5" thickBot="1" x14ac:dyDescent="0.35">
      <c r="A634" s="18" t="s">
        <v>1049</v>
      </c>
      <c r="B634" s="19" t="s">
        <v>1759</v>
      </c>
      <c r="C634" s="19" t="s">
        <v>1760</v>
      </c>
      <c r="D634" s="19" t="s">
        <v>1748</v>
      </c>
    </row>
    <row r="635" spans="1:4" ht="19.5" thickBot="1" x14ac:dyDescent="0.35">
      <c r="A635" s="18" t="s">
        <v>1098</v>
      </c>
      <c r="B635" s="19" t="s">
        <v>1759</v>
      </c>
      <c r="C635" s="19" t="s">
        <v>1760</v>
      </c>
      <c r="D635" s="19" t="s">
        <v>1748</v>
      </c>
    </row>
    <row r="636" spans="1:4" ht="19.5" thickBot="1" x14ac:dyDescent="0.35">
      <c r="A636" s="18" t="s">
        <v>74</v>
      </c>
      <c r="B636" s="19" t="s">
        <v>1759</v>
      </c>
      <c r="C636" s="19" t="s">
        <v>1760</v>
      </c>
      <c r="D636" s="19" t="s">
        <v>1748</v>
      </c>
    </row>
    <row r="637" spans="1:4" ht="19.5" thickBot="1" x14ac:dyDescent="0.35">
      <c r="A637" s="18" t="s">
        <v>108</v>
      </c>
      <c r="B637" s="19" t="s">
        <v>1759</v>
      </c>
      <c r="C637" s="19" t="s">
        <v>1760</v>
      </c>
      <c r="D637" s="19" t="s">
        <v>1748</v>
      </c>
    </row>
    <row r="638" spans="1:4" ht="19.5" thickBot="1" x14ac:dyDescent="0.35">
      <c r="A638" s="18" t="s">
        <v>217</v>
      </c>
      <c r="B638" s="19" t="s">
        <v>1759</v>
      </c>
      <c r="C638" s="19" t="s">
        <v>1760</v>
      </c>
      <c r="D638" s="19" t="s">
        <v>1748</v>
      </c>
    </row>
    <row r="639" spans="1:4" ht="19.5" thickBot="1" x14ac:dyDescent="0.35">
      <c r="A639" s="18" t="s">
        <v>221</v>
      </c>
      <c r="B639" s="19" t="s">
        <v>1759</v>
      </c>
      <c r="C639" s="19" t="s">
        <v>1760</v>
      </c>
      <c r="D639" s="19" t="s">
        <v>1748</v>
      </c>
    </row>
    <row r="640" spans="1:4" ht="19.5" thickBot="1" x14ac:dyDescent="0.35">
      <c r="A640" s="18" t="s">
        <v>576</v>
      </c>
      <c r="B640" s="19" t="s">
        <v>1759</v>
      </c>
      <c r="C640" s="19" t="s">
        <v>1760</v>
      </c>
      <c r="D640" s="19" t="s">
        <v>1748</v>
      </c>
    </row>
    <row r="641" spans="1:4" ht="19.5" thickBot="1" x14ac:dyDescent="0.35">
      <c r="A641" s="18" t="s">
        <v>585</v>
      </c>
      <c r="B641" s="19" t="s">
        <v>1759</v>
      </c>
      <c r="C641" s="19" t="s">
        <v>1760</v>
      </c>
      <c r="D641" s="19" t="s">
        <v>1748</v>
      </c>
    </row>
    <row r="642" spans="1:4" ht="19.5" thickBot="1" x14ac:dyDescent="0.35">
      <c r="A642" s="18" t="s">
        <v>617</v>
      </c>
      <c r="B642" s="19" t="s">
        <v>1759</v>
      </c>
      <c r="C642" s="19" t="s">
        <v>1760</v>
      </c>
      <c r="D642" s="19" t="s">
        <v>1748</v>
      </c>
    </row>
    <row r="643" spans="1:4" ht="19.5" thickBot="1" x14ac:dyDescent="0.35">
      <c r="A643" s="18" t="s">
        <v>623</v>
      </c>
      <c r="B643" s="19" t="s">
        <v>1759</v>
      </c>
      <c r="C643" s="19" t="s">
        <v>1760</v>
      </c>
      <c r="D643" s="19" t="s">
        <v>1748</v>
      </c>
    </row>
    <row r="644" spans="1:4" ht="19.5" thickBot="1" x14ac:dyDescent="0.35">
      <c r="A644" s="18" t="s">
        <v>639</v>
      </c>
      <c r="B644" s="19" t="s">
        <v>1759</v>
      </c>
      <c r="C644" s="19" t="s">
        <v>1760</v>
      </c>
      <c r="D644" s="19" t="s">
        <v>1748</v>
      </c>
    </row>
    <row r="645" spans="1:4" ht="19.5" thickBot="1" x14ac:dyDescent="0.35">
      <c r="A645" s="18" t="s">
        <v>707</v>
      </c>
      <c r="B645" s="19" t="s">
        <v>1759</v>
      </c>
      <c r="C645" s="19" t="s">
        <v>1760</v>
      </c>
      <c r="D645" s="19" t="s">
        <v>1748</v>
      </c>
    </row>
    <row r="646" spans="1:4" ht="19.5" thickBot="1" x14ac:dyDescent="0.35">
      <c r="A646" s="18" t="s">
        <v>717</v>
      </c>
      <c r="B646" s="19" t="s">
        <v>1759</v>
      </c>
      <c r="C646" s="19" t="s">
        <v>1760</v>
      </c>
      <c r="D646" s="19" t="s">
        <v>1748</v>
      </c>
    </row>
    <row r="647" spans="1:4" ht="19.5" thickBot="1" x14ac:dyDescent="0.35">
      <c r="A647" s="18" t="s">
        <v>765</v>
      </c>
      <c r="B647" s="19" t="s">
        <v>1759</v>
      </c>
      <c r="C647" s="19" t="s">
        <v>1760</v>
      </c>
      <c r="D647" s="19" t="s">
        <v>1748</v>
      </c>
    </row>
    <row r="648" spans="1:4" ht="19.5" thickBot="1" x14ac:dyDescent="0.35">
      <c r="A648" s="18" t="s">
        <v>780</v>
      </c>
      <c r="B648" s="19" t="s">
        <v>1759</v>
      </c>
      <c r="C648" s="19" t="s">
        <v>1760</v>
      </c>
      <c r="D648" s="19" t="s">
        <v>1748</v>
      </c>
    </row>
    <row r="649" spans="1:4" ht="19.5" thickBot="1" x14ac:dyDescent="0.35">
      <c r="A649" s="18" t="s">
        <v>785</v>
      </c>
      <c r="B649" s="19" t="s">
        <v>1759</v>
      </c>
      <c r="C649" s="19" t="s">
        <v>1760</v>
      </c>
      <c r="D649" s="19" t="s">
        <v>1748</v>
      </c>
    </row>
    <row r="650" spans="1:4" ht="19.5" thickBot="1" x14ac:dyDescent="0.35">
      <c r="A650" s="18" t="s">
        <v>791</v>
      </c>
      <c r="B650" s="19" t="s">
        <v>1759</v>
      </c>
      <c r="C650" s="19" t="s">
        <v>1760</v>
      </c>
      <c r="D650" s="19" t="s">
        <v>1748</v>
      </c>
    </row>
    <row r="651" spans="1:4" ht="19.5" thickBot="1" x14ac:dyDescent="0.35">
      <c r="A651" s="18" t="s">
        <v>797</v>
      </c>
      <c r="B651" s="19" t="s">
        <v>1759</v>
      </c>
      <c r="C651" s="19" t="s">
        <v>1760</v>
      </c>
      <c r="D651" s="19" t="s">
        <v>1748</v>
      </c>
    </row>
    <row r="652" spans="1:4" ht="19.5" thickBot="1" x14ac:dyDescent="0.35">
      <c r="A652" s="18" t="s">
        <v>834</v>
      </c>
      <c r="B652" s="19" t="s">
        <v>1759</v>
      </c>
      <c r="C652" s="19" t="s">
        <v>1760</v>
      </c>
      <c r="D652" s="19" t="s">
        <v>1748</v>
      </c>
    </row>
    <row r="653" spans="1:4" ht="19.5" thickBot="1" x14ac:dyDescent="0.35">
      <c r="A653" s="18" t="s">
        <v>900</v>
      </c>
      <c r="B653" s="19" t="s">
        <v>1759</v>
      </c>
      <c r="C653" s="19" t="s">
        <v>1760</v>
      </c>
      <c r="D653" s="19" t="s">
        <v>1748</v>
      </c>
    </row>
    <row r="654" spans="1:4" ht="19.5" thickBot="1" x14ac:dyDescent="0.35">
      <c r="A654" s="18" t="s">
        <v>955</v>
      </c>
      <c r="B654" s="19" t="s">
        <v>1759</v>
      </c>
      <c r="C654" s="19" t="s">
        <v>1760</v>
      </c>
      <c r="D654" s="19" t="s">
        <v>1748</v>
      </c>
    </row>
    <row r="655" spans="1:4" ht="19.5" thickBot="1" x14ac:dyDescent="0.35">
      <c r="A655" s="18" t="s">
        <v>1127</v>
      </c>
      <c r="B655" s="19" t="s">
        <v>1759</v>
      </c>
      <c r="C655" s="19" t="s">
        <v>1760</v>
      </c>
      <c r="D655" s="19" t="s">
        <v>1748</v>
      </c>
    </row>
    <row r="656" spans="1:4" ht="19.5" thickBot="1" x14ac:dyDescent="0.35">
      <c r="A656" s="18" t="s">
        <v>1156</v>
      </c>
      <c r="B656" s="19" t="s">
        <v>1759</v>
      </c>
      <c r="C656" s="19" t="s">
        <v>1760</v>
      </c>
      <c r="D656" s="19" t="s">
        <v>1748</v>
      </c>
    </row>
    <row r="657" spans="1:4" ht="19.5" thickBot="1" x14ac:dyDescent="0.35">
      <c r="A657" s="18" t="s">
        <v>1368</v>
      </c>
      <c r="B657" s="19" t="s">
        <v>1759</v>
      </c>
      <c r="C657" s="19" t="s">
        <v>1760</v>
      </c>
      <c r="D657" s="19" t="s">
        <v>1748</v>
      </c>
    </row>
    <row r="658" spans="1:4" ht="19.5" thickBot="1" x14ac:dyDescent="0.35">
      <c r="A658" s="18" t="s">
        <v>1157</v>
      </c>
      <c r="B658" s="19" t="s">
        <v>1759</v>
      </c>
      <c r="C658" s="19" t="s">
        <v>1760</v>
      </c>
      <c r="D658" s="19" t="s">
        <v>1748</v>
      </c>
    </row>
    <row r="659" spans="1:4" ht="19.5" thickBot="1" x14ac:dyDescent="0.35">
      <c r="A659" s="18" t="s">
        <v>1331</v>
      </c>
      <c r="B659" s="19" t="s">
        <v>1759</v>
      </c>
      <c r="C659" s="19" t="s">
        <v>1760</v>
      </c>
      <c r="D659" s="19" t="s">
        <v>1748</v>
      </c>
    </row>
    <row r="660" spans="1:4" ht="19.5" thickBot="1" x14ac:dyDescent="0.35">
      <c r="A660" s="18" t="s">
        <v>1372</v>
      </c>
      <c r="B660" s="19" t="s">
        <v>1759</v>
      </c>
      <c r="C660" s="19" t="s">
        <v>1760</v>
      </c>
      <c r="D660" s="19" t="s">
        <v>1748</v>
      </c>
    </row>
    <row r="661" spans="1:4" ht="19.5" thickBot="1" x14ac:dyDescent="0.35">
      <c r="A661" s="18" t="s">
        <v>1307</v>
      </c>
      <c r="B661" s="19" t="s">
        <v>1759</v>
      </c>
      <c r="C661" s="19" t="s">
        <v>1760</v>
      </c>
      <c r="D661" s="19" t="s">
        <v>1748</v>
      </c>
    </row>
    <row r="662" spans="1:4" ht="19.5" thickBot="1" x14ac:dyDescent="0.35">
      <c r="A662" s="18" t="s">
        <v>1484</v>
      </c>
      <c r="B662" s="19" t="s">
        <v>1759</v>
      </c>
      <c r="C662" s="19" t="s">
        <v>1760</v>
      </c>
      <c r="D662" s="19" t="s">
        <v>1748</v>
      </c>
    </row>
    <row r="663" spans="1:4" ht="19.5" thickBot="1" x14ac:dyDescent="0.35">
      <c r="A663" s="18" t="s">
        <v>1122</v>
      </c>
      <c r="B663" s="19" t="s">
        <v>1759</v>
      </c>
      <c r="C663" s="19" t="s">
        <v>1760</v>
      </c>
      <c r="D663" s="19" t="s">
        <v>1748</v>
      </c>
    </row>
    <row r="664" spans="1:4" ht="19.5" thickBot="1" x14ac:dyDescent="0.35">
      <c r="A664" s="18" t="s">
        <v>1393</v>
      </c>
      <c r="B664" s="19" t="s">
        <v>1759</v>
      </c>
      <c r="C664" s="19" t="s">
        <v>1760</v>
      </c>
      <c r="D664" s="19" t="s">
        <v>1748</v>
      </c>
    </row>
    <row r="665" spans="1:4" ht="19.5" thickBot="1" x14ac:dyDescent="0.35">
      <c r="A665" s="18" t="s">
        <v>1333</v>
      </c>
      <c r="B665" s="19" t="s">
        <v>1759</v>
      </c>
      <c r="C665" s="19" t="s">
        <v>1760</v>
      </c>
      <c r="D665" s="19" t="s">
        <v>1748</v>
      </c>
    </row>
    <row r="666" spans="1:4" ht="19.5" thickBot="1" x14ac:dyDescent="0.35">
      <c r="A666" s="18" t="s">
        <v>1329</v>
      </c>
      <c r="B666" s="19" t="s">
        <v>1759</v>
      </c>
      <c r="C666" s="19" t="s">
        <v>1760</v>
      </c>
      <c r="D666" s="19" t="s">
        <v>1748</v>
      </c>
    </row>
    <row r="667" spans="1:4" ht="19.5" thickBot="1" x14ac:dyDescent="0.35">
      <c r="A667" s="18" t="s">
        <v>1237</v>
      </c>
      <c r="B667" s="19" t="s">
        <v>1759</v>
      </c>
      <c r="C667" s="19" t="s">
        <v>1760</v>
      </c>
      <c r="D667" s="19" t="s">
        <v>1748</v>
      </c>
    </row>
    <row r="668" spans="1:4" ht="19.5" thickBot="1" x14ac:dyDescent="0.35">
      <c r="A668" s="18" t="s">
        <v>1378</v>
      </c>
      <c r="B668" s="19" t="s">
        <v>1759</v>
      </c>
      <c r="C668" s="19" t="s">
        <v>1760</v>
      </c>
      <c r="D668" s="19" t="s">
        <v>1748</v>
      </c>
    </row>
    <row r="669" spans="1:4" ht="19.5" thickBot="1" x14ac:dyDescent="0.35">
      <c r="A669" s="18" t="s">
        <v>1367</v>
      </c>
      <c r="B669" s="19" t="s">
        <v>1759</v>
      </c>
      <c r="C669" s="19" t="s">
        <v>1760</v>
      </c>
      <c r="D669" s="19" t="s">
        <v>1748</v>
      </c>
    </row>
    <row r="670" spans="1:4" ht="19.5" thickBot="1" x14ac:dyDescent="0.35">
      <c r="A670" s="18" t="s">
        <v>1186</v>
      </c>
      <c r="B670" s="19" t="s">
        <v>1759</v>
      </c>
      <c r="C670" s="19" t="s">
        <v>1760</v>
      </c>
      <c r="D670" s="19" t="s">
        <v>1748</v>
      </c>
    </row>
    <row r="671" spans="1:4" ht="19.5" thickBot="1" x14ac:dyDescent="0.35">
      <c r="A671" s="18" t="s">
        <v>1316</v>
      </c>
      <c r="B671" s="19" t="s">
        <v>1759</v>
      </c>
      <c r="C671" s="19" t="s">
        <v>1760</v>
      </c>
      <c r="D671" s="19" t="s">
        <v>1748</v>
      </c>
    </row>
    <row r="672" spans="1:4" ht="19.5" thickBot="1" x14ac:dyDescent="0.35">
      <c r="A672" s="18" t="s">
        <v>1489</v>
      </c>
      <c r="B672" s="19" t="s">
        <v>1759</v>
      </c>
      <c r="C672" s="19" t="s">
        <v>1760</v>
      </c>
      <c r="D672" s="19" t="s">
        <v>1748</v>
      </c>
    </row>
    <row r="673" spans="1:4" ht="19.5" thickBot="1" x14ac:dyDescent="0.35">
      <c r="A673" s="18" t="s">
        <v>1537</v>
      </c>
      <c r="B673" s="19" t="s">
        <v>1759</v>
      </c>
      <c r="C673" s="19" t="s">
        <v>1760</v>
      </c>
      <c r="D673" s="19" t="s">
        <v>1748</v>
      </c>
    </row>
    <row r="674" spans="1:4" ht="19.5" thickBot="1" x14ac:dyDescent="0.35">
      <c r="A674" s="18" t="s">
        <v>1562</v>
      </c>
      <c r="B674" s="19" t="s">
        <v>1759</v>
      </c>
      <c r="C674" s="19" t="s">
        <v>1760</v>
      </c>
      <c r="D674" s="19" t="s">
        <v>1748</v>
      </c>
    </row>
    <row r="675" spans="1:4" ht="19.5" thickBot="1" x14ac:dyDescent="0.35">
      <c r="A675" s="18" t="s">
        <v>1510</v>
      </c>
      <c r="B675" s="19" t="s">
        <v>1759</v>
      </c>
      <c r="C675" s="19" t="s">
        <v>1760</v>
      </c>
      <c r="D675" s="19" t="s">
        <v>1748</v>
      </c>
    </row>
    <row r="676" spans="1:4" ht="19.5" thickBot="1" x14ac:dyDescent="0.35">
      <c r="A676" s="18" t="s">
        <v>1615</v>
      </c>
      <c r="B676" s="19" t="s">
        <v>1759</v>
      </c>
      <c r="C676" s="19" t="s">
        <v>1760</v>
      </c>
      <c r="D676" s="19" t="s">
        <v>1748</v>
      </c>
    </row>
    <row r="677" spans="1:4" ht="19.5" thickBot="1" x14ac:dyDescent="0.35">
      <c r="A677" s="18" t="s">
        <v>1609</v>
      </c>
      <c r="B677" s="19" t="s">
        <v>1759</v>
      </c>
      <c r="C677" s="19" t="s">
        <v>1760</v>
      </c>
      <c r="D677" s="19" t="s">
        <v>1748</v>
      </c>
    </row>
    <row r="678" spans="1:4" ht="19.5" thickBot="1" x14ac:dyDescent="0.35">
      <c r="A678" s="18" t="s">
        <v>1604</v>
      </c>
      <c r="B678" s="19" t="s">
        <v>1759</v>
      </c>
      <c r="C678" s="19" t="s">
        <v>1760</v>
      </c>
      <c r="D678" s="19" t="s">
        <v>1748</v>
      </c>
    </row>
    <row r="679" spans="1:4" ht="19.5" thickBot="1" x14ac:dyDescent="0.35">
      <c r="A679" s="18" t="s">
        <v>1657</v>
      </c>
      <c r="B679" s="19" t="s">
        <v>1759</v>
      </c>
      <c r="C679" s="19" t="s">
        <v>1760</v>
      </c>
      <c r="D679" s="19" t="s">
        <v>1748</v>
      </c>
    </row>
    <row r="680" spans="1:4" ht="19.5" thickBot="1" x14ac:dyDescent="0.35">
      <c r="A680" s="18" t="s">
        <v>1644</v>
      </c>
      <c r="B680" s="19" t="s">
        <v>1759</v>
      </c>
      <c r="C680" s="19" t="s">
        <v>1760</v>
      </c>
      <c r="D680" s="19" t="s">
        <v>1748</v>
      </c>
    </row>
    <row r="681" spans="1:4" ht="19.5" thickBot="1" x14ac:dyDescent="0.35">
      <c r="A681" s="18" t="s">
        <v>1588</v>
      </c>
      <c r="B681" s="19" t="s">
        <v>1759</v>
      </c>
      <c r="C681" s="19" t="s">
        <v>1760</v>
      </c>
      <c r="D681" s="19" t="s">
        <v>1748</v>
      </c>
    </row>
    <row r="682" spans="1:4" ht="19.5" thickBot="1" x14ac:dyDescent="0.35">
      <c r="A682" s="18" t="s">
        <v>1660</v>
      </c>
      <c r="B682" s="19" t="s">
        <v>1759</v>
      </c>
      <c r="C682" s="19" t="s">
        <v>1760</v>
      </c>
      <c r="D682" s="19" t="s">
        <v>1748</v>
      </c>
    </row>
    <row r="683" spans="1:4" ht="19.5" thickBot="1" x14ac:dyDescent="0.35">
      <c r="A683" s="18" t="s">
        <v>1505</v>
      </c>
      <c r="B683" s="19" t="s">
        <v>1759</v>
      </c>
      <c r="C683" s="19" t="s">
        <v>1760</v>
      </c>
      <c r="D683" s="19" t="s">
        <v>1748</v>
      </c>
    </row>
    <row r="684" spans="1:4" ht="19.5" thickBot="1" x14ac:dyDescent="0.35">
      <c r="A684" s="18" t="s">
        <v>1504</v>
      </c>
      <c r="B684" s="19" t="s">
        <v>1759</v>
      </c>
      <c r="C684" s="19" t="s">
        <v>1760</v>
      </c>
      <c r="D684" s="19" t="s">
        <v>1748</v>
      </c>
    </row>
    <row r="685" spans="1:4" ht="19.5" thickBot="1" x14ac:dyDescent="0.35">
      <c r="A685" s="18" t="s">
        <v>1715</v>
      </c>
      <c r="B685" s="19" t="s">
        <v>1759</v>
      </c>
      <c r="C685" s="19" t="s">
        <v>1760</v>
      </c>
      <c r="D685" s="19" t="s">
        <v>1748</v>
      </c>
    </row>
    <row r="686" spans="1:4" ht="19.5" thickBot="1" x14ac:dyDescent="0.35">
      <c r="A686" s="18" t="s">
        <v>1711</v>
      </c>
      <c r="B686" s="19" t="s">
        <v>1759</v>
      </c>
      <c r="C686" s="19" t="s">
        <v>1760</v>
      </c>
      <c r="D686" s="19" t="s">
        <v>1748</v>
      </c>
    </row>
    <row r="687" spans="1:4" ht="19.5" thickBot="1" x14ac:dyDescent="0.35">
      <c r="A687" s="18" t="s">
        <v>1689</v>
      </c>
      <c r="B687" s="19" t="s">
        <v>1759</v>
      </c>
      <c r="C687" s="19" t="s">
        <v>1760</v>
      </c>
      <c r="D687" s="19" t="s">
        <v>1748</v>
      </c>
    </row>
    <row r="688" spans="1:4" ht="19.5" thickBot="1" x14ac:dyDescent="0.35">
      <c r="A688" s="18" t="s">
        <v>1702</v>
      </c>
      <c r="B688" s="19" t="s">
        <v>1759</v>
      </c>
      <c r="C688" s="19" t="s">
        <v>1760</v>
      </c>
      <c r="D688" s="19" t="s">
        <v>1748</v>
      </c>
    </row>
    <row r="689" spans="1:4" ht="19.5" thickBot="1" x14ac:dyDescent="0.35">
      <c r="A689" s="18" t="s">
        <v>404</v>
      </c>
      <c r="B689" s="19" t="s">
        <v>1761</v>
      </c>
      <c r="C689" s="19" t="s">
        <v>1760</v>
      </c>
      <c r="D689" s="19" t="s">
        <v>1748</v>
      </c>
    </row>
    <row r="690" spans="1:4" ht="19.5" thickBot="1" x14ac:dyDescent="0.35">
      <c r="A690" s="18" t="s">
        <v>444</v>
      </c>
      <c r="B690" s="19" t="s">
        <v>1761</v>
      </c>
      <c r="C690" s="19" t="s">
        <v>1760</v>
      </c>
      <c r="D690" s="19" t="s">
        <v>1748</v>
      </c>
    </row>
    <row r="691" spans="1:4" ht="19.5" thickBot="1" x14ac:dyDescent="0.35">
      <c r="A691" s="18" t="s">
        <v>452</v>
      </c>
      <c r="B691" s="19" t="s">
        <v>1761</v>
      </c>
      <c r="C691" s="19" t="s">
        <v>1760</v>
      </c>
      <c r="D691" s="19" t="s">
        <v>1748</v>
      </c>
    </row>
    <row r="692" spans="1:4" ht="19.5" thickBot="1" x14ac:dyDescent="0.35">
      <c r="A692" s="18" t="s">
        <v>460</v>
      </c>
      <c r="B692" s="19" t="s">
        <v>1761</v>
      </c>
      <c r="C692" s="19" t="s">
        <v>1760</v>
      </c>
      <c r="D692" s="19" t="s">
        <v>1748</v>
      </c>
    </row>
    <row r="693" spans="1:4" ht="19.5" thickBot="1" x14ac:dyDescent="0.35">
      <c r="A693" s="18" t="s">
        <v>462</v>
      </c>
      <c r="B693" s="19" t="s">
        <v>1761</v>
      </c>
      <c r="C693" s="19" t="s">
        <v>1760</v>
      </c>
      <c r="D693" s="19" t="s">
        <v>1748</v>
      </c>
    </row>
    <row r="694" spans="1:4" ht="19.5" thickBot="1" x14ac:dyDescent="0.35">
      <c r="A694" s="18" t="s">
        <v>464</v>
      </c>
      <c r="B694" s="19" t="s">
        <v>1761</v>
      </c>
      <c r="C694" s="19" t="s">
        <v>1760</v>
      </c>
      <c r="D694" s="19" t="s">
        <v>1748</v>
      </c>
    </row>
    <row r="695" spans="1:4" ht="19.5" thickBot="1" x14ac:dyDescent="0.35">
      <c r="A695" s="18" t="s">
        <v>475</v>
      </c>
      <c r="B695" s="19" t="s">
        <v>1761</v>
      </c>
      <c r="C695" s="19" t="s">
        <v>1760</v>
      </c>
      <c r="D695" s="19" t="s">
        <v>1748</v>
      </c>
    </row>
    <row r="696" spans="1:4" ht="19.5" thickBot="1" x14ac:dyDescent="0.35">
      <c r="A696" s="18" t="s">
        <v>515</v>
      </c>
      <c r="B696" s="19" t="s">
        <v>1761</v>
      </c>
      <c r="C696" s="19" t="s">
        <v>1760</v>
      </c>
      <c r="D696" s="19" t="s">
        <v>1748</v>
      </c>
    </row>
    <row r="697" spans="1:4" ht="19.5" thickBot="1" x14ac:dyDescent="0.35">
      <c r="A697" s="18" t="s">
        <v>542</v>
      </c>
      <c r="B697" s="19" t="s">
        <v>1761</v>
      </c>
      <c r="C697" s="19" t="s">
        <v>1760</v>
      </c>
      <c r="D697" s="19" t="s">
        <v>1748</v>
      </c>
    </row>
    <row r="698" spans="1:4" ht="19.5" thickBot="1" x14ac:dyDescent="0.35">
      <c r="A698" s="18" t="s">
        <v>565</v>
      </c>
      <c r="B698" s="19" t="s">
        <v>1761</v>
      </c>
      <c r="C698" s="19" t="s">
        <v>1760</v>
      </c>
      <c r="D698" s="19" t="s">
        <v>1748</v>
      </c>
    </row>
    <row r="699" spans="1:4" ht="19.5" thickBot="1" x14ac:dyDescent="0.35">
      <c r="A699" s="18" t="s">
        <v>262</v>
      </c>
      <c r="B699" s="19" t="s">
        <v>1761</v>
      </c>
      <c r="C699" s="19" t="s">
        <v>1760</v>
      </c>
      <c r="D699" s="19" t="s">
        <v>1748</v>
      </c>
    </row>
    <row r="700" spans="1:4" ht="19.5" thickBot="1" x14ac:dyDescent="0.35">
      <c r="A700" s="18" t="s">
        <v>273</v>
      </c>
      <c r="B700" s="19" t="s">
        <v>1761</v>
      </c>
      <c r="C700" s="19" t="s">
        <v>1760</v>
      </c>
      <c r="D700" s="19" t="s">
        <v>1748</v>
      </c>
    </row>
    <row r="701" spans="1:4" ht="19.5" thickBot="1" x14ac:dyDescent="0.35">
      <c r="A701" s="18" t="s">
        <v>283</v>
      </c>
      <c r="B701" s="19" t="s">
        <v>1761</v>
      </c>
      <c r="C701" s="19" t="s">
        <v>1760</v>
      </c>
      <c r="D701" s="19" t="s">
        <v>1748</v>
      </c>
    </row>
    <row r="702" spans="1:4" ht="19.5" thickBot="1" x14ac:dyDescent="0.35">
      <c r="A702" s="18" t="s">
        <v>295</v>
      </c>
      <c r="B702" s="19" t="s">
        <v>1761</v>
      </c>
      <c r="C702" s="19" t="s">
        <v>1760</v>
      </c>
      <c r="D702" s="19" t="s">
        <v>1748</v>
      </c>
    </row>
    <row r="703" spans="1:4" ht="19.5" thickBot="1" x14ac:dyDescent="0.35">
      <c r="A703" s="18" t="s">
        <v>323</v>
      </c>
      <c r="B703" s="19" t="s">
        <v>1761</v>
      </c>
      <c r="C703" s="19" t="s">
        <v>1760</v>
      </c>
      <c r="D703" s="19" t="s">
        <v>1748</v>
      </c>
    </row>
    <row r="704" spans="1:4" ht="19.5" thickBot="1" x14ac:dyDescent="0.35">
      <c r="A704" s="18" t="s">
        <v>338</v>
      </c>
      <c r="B704" s="19" t="s">
        <v>1761</v>
      </c>
      <c r="C704" s="19" t="s">
        <v>1760</v>
      </c>
      <c r="D704" s="19" t="s">
        <v>1748</v>
      </c>
    </row>
    <row r="705" spans="1:4" ht="19.5" thickBot="1" x14ac:dyDescent="0.35">
      <c r="A705" s="18" t="s">
        <v>967</v>
      </c>
      <c r="B705" s="19" t="s">
        <v>1761</v>
      </c>
      <c r="C705" s="19" t="s">
        <v>1760</v>
      </c>
      <c r="D705" s="19" t="s">
        <v>1748</v>
      </c>
    </row>
    <row r="706" spans="1:4" ht="19.5" thickBot="1" x14ac:dyDescent="0.35">
      <c r="A706" s="18" t="s">
        <v>987</v>
      </c>
      <c r="B706" s="19" t="s">
        <v>1761</v>
      </c>
      <c r="C706" s="19" t="s">
        <v>1760</v>
      </c>
      <c r="D706" s="19" t="s">
        <v>1748</v>
      </c>
    </row>
    <row r="707" spans="1:4" ht="19.5" thickBot="1" x14ac:dyDescent="0.35">
      <c r="A707" s="18" t="s">
        <v>999</v>
      </c>
      <c r="B707" s="19" t="s">
        <v>1761</v>
      </c>
      <c r="C707" s="19" t="s">
        <v>1760</v>
      </c>
      <c r="D707" s="19" t="s">
        <v>1748</v>
      </c>
    </row>
    <row r="708" spans="1:4" ht="19.5" thickBot="1" x14ac:dyDescent="0.35">
      <c r="A708" s="18" t="s">
        <v>1045</v>
      </c>
      <c r="B708" s="19" t="s">
        <v>1761</v>
      </c>
      <c r="C708" s="19" t="s">
        <v>1760</v>
      </c>
      <c r="D708" s="19" t="s">
        <v>1748</v>
      </c>
    </row>
    <row r="709" spans="1:4" ht="19.5" thickBot="1" x14ac:dyDescent="0.35">
      <c r="A709" s="18" t="s">
        <v>1070</v>
      </c>
      <c r="B709" s="19" t="s">
        <v>1761</v>
      </c>
      <c r="C709" s="19" t="s">
        <v>1760</v>
      </c>
      <c r="D709" s="19" t="s">
        <v>1748</v>
      </c>
    </row>
    <row r="710" spans="1:4" ht="19.5" thickBot="1" x14ac:dyDescent="0.35">
      <c r="A710" s="18" t="s">
        <v>1078</v>
      </c>
      <c r="B710" s="19" t="s">
        <v>1761</v>
      </c>
      <c r="C710" s="19" t="s">
        <v>1760</v>
      </c>
      <c r="D710" s="19" t="s">
        <v>1748</v>
      </c>
    </row>
    <row r="711" spans="1:4" ht="19.5" thickBot="1" x14ac:dyDescent="0.35">
      <c r="A711" s="18" t="s">
        <v>1096</v>
      </c>
      <c r="B711" s="19" t="s">
        <v>1761</v>
      </c>
      <c r="C711" s="19" t="s">
        <v>1760</v>
      </c>
      <c r="D711" s="19" t="s">
        <v>1748</v>
      </c>
    </row>
    <row r="712" spans="1:4" ht="19.5" thickBot="1" x14ac:dyDescent="0.35">
      <c r="A712" s="18" t="s">
        <v>1114</v>
      </c>
      <c r="B712" s="19" t="s">
        <v>1761</v>
      </c>
      <c r="C712" s="19" t="s">
        <v>1760</v>
      </c>
      <c r="D712" s="19" t="s">
        <v>1748</v>
      </c>
    </row>
    <row r="713" spans="1:4" ht="19.5" thickBot="1" x14ac:dyDescent="0.35">
      <c r="A713" s="18" t="s">
        <v>44</v>
      </c>
      <c r="B713" s="19" t="s">
        <v>1761</v>
      </c>
      <c r="C713" s="19" t="s">
        <v>1760</v>
      </c>
      <c r="D713" s="19" t="s">
        <v>1748</v>
      </c>
    </row>
    <row r="714" spans="1:4" ht="19.5" thickBot="1" x14ac:dyDescent="0.35">
      <c r="A714" s="18" t="s">
        <v>102</v>
      </c>
      <c r="B714" s="19" t="s">
        <v>1761</v>
      </c>
      <c r="C714" s="19" t="s">
        <v>1760</v>
      </c>
      <c r="D714" s="19" t="s">
        <v>1748</v>
      </c>
    </row>
    <row r="715" spans="1:4" ht="19.5" thickBot="1" x14ac:dyDescent="0.35">
      <c r="A715" s="18" t="s">
        <v>115</v>
      </c>
      <c r="B715" s="19" t="s">
        <v>1761</v>
      </c>
      <c r="C715" s="19" t="s">
        <v>1760</v>
      </c>
      <c r="D715" s="19" t="s">
        <v>1748</v>
      </c>
    </row>
    <row r="716" spans="1:4" ht="19.5" thickBot="1" x14ac:dyDescent="0.35">
      <c r="A716" s="18" t="s">
        <v>134</v>
      </c>
      <c r="B716" s="19" t="s">
        <v>1761</v>
      </c>
      <c r="C716" s="19" t="s">
        <v>1760</v>
      </c>
      <c r="D716" s="19" t="s">
        <v>1748</v>
      </c>
    </row>
    <row r="717" spans="1:4" ht="19.5" thickBot="1" x14ac:dyDescent="0.35">
      <c r="A717" s="18" t="s">
        <v>183</v>
      </c>
      <c r="B717" s="19" t="s">
        <v>1761</v>
      </c>
      <c r="C717" s="19" t="s">
        <v>1760</v>
      </c>
      <c r="D717" s="19" t="s">
        <v>1748</v>
      </c>
    </row>
    <row r="718" spans="1:4" ht="19.5" thickBot="1" x14ac:dyDescent="0.35">
      <c r="A718" s="18" t="s">
        <v>197</v>
      </c>
      <c r="B718" s="19" t="s">
        <v>1761</v>
      </c>
      <c r="C718" s="19" t="s">
        <v>1760</v>
      </c>
      <c r="D718" s="19" t="s">
        <v>1748</v>
      </c>
    </row>
    <row r="719" spans="1:4" ht="19.5" thickBot="1" x14ac:dyDescent="0.35">
      <c r="A719" s="18" t="s">
        <v>201</v>
      </c>
      <c r="B719" s="19" t="s">
        <v>1761</v>
      </c>
      <c r="C719" s="19" t="s">
        <v>1760</v>
      </c>
      <c r="D719" s="19" t="s">
        <v>1748</v>
      </c>
    </row>
    <row r="720" spans="1:4" ht="19.5" thickBot="1" x14ac:dyDescent="0.35">
      <c r="A720" s="18" t="s">
        <v>580</v>
      </c>
      <c r="B720" s="19" t="s">
        <v>1761</v>
      </c>
      <c r="C720" s="19" t="s">
        <v>1760</v>
      </c>
      <c r="D720" s="19" t="s">
        <v>1748</v>
      </c>
    </row>
    <row r="721" spans="1:4" ht="19.5" thickBot="1" x14ac:dyDescent="0.35">
      <c r="A721" s="18" t="s">
        <v>591</v>
      </c>
      <c r="B721" s="19" t="s">
        <v>1761</v>
      </c>
      <c r="C721" s="19" t="s">
        <v>1760</v>
      </c>
      <c r="D721" s="19" t="s">
        <v>1748</v>
      </c>
    </row>
    <row r="722" spans="1:4" ht="19.5" thickBot="1" x14ac:dyDescent="0.35">
      <c r="A722" s="18" t="s">
        <v>595</v>
      </c>
      <c r="B722" s="19" t="s">
        <v>1761</v>
      </c>
      <c r="C722" s="19" t="s">
        <v>1760</v>
      </c>
      <c r="D722" s="19" t="s">
        <v>1748</v>
      </c>
    </row>
    <row r="723" spans="1:4" ht="19.5" thickBot="1" x14ac:dyDescent="0.35">
      <c r="A723" s="18" t="s">
        <v>701</v>
      </c>
      <c r="B723" s="19" t="s">
        <v>1761</v>
      </c>
      <c r="C723" s="19" t="s">
        <v>1760</v>
      </c>
      <c r="D723" s="19" t="s">
        <v>1748</v>
      </c>
    </row>
    <row r="724" spans="1:4" ht="19.5" thickBot="1" x14ac:dyDescent="0.35">
      <c r="A724" s="18" t="s">
        <v>747</v>
      </c>
      <c r="B724" s="19" t="s">
        <v>1761</v>
      </c>
      <c r="C724" s="19" t="s">
        <v>1760</v>
      </c>
      <c r="D724" s="19" t="s">
        <v>1748</v>
      </c>
    </row>
    <row r="725" spans="1:4" ht="19.5" thickBot="1" x14ac:dyDescent="0.35">
      <c r="A725" s="18" t="s">
        <v>773</v>
      </c>
      <c r="B725" s="19" t="s">
        <v>1761</v>
      </c>
      <c r="C725" s="19" t="s">
        <v>1760</v>
      </c>
      <c r="D725" s="19" t="s">
        <v>1748</v>
      </c>
    </row>
    <row r="726" spans="1:4" ht="19.5" thickBot="1" x14ac:dyDescent="0.35">
      <c r="A726" s="18" t="s">
        <v>809</v>
      </c>
      <c r="B726" s="19" t="s">
        <v>1761</v>
      </c>
      <c r="C726" s="19" t="s">
        <v>1760</v>
      </c>
      <c r="D726" s="19" t="s">
        <v>1748</v>
      </c>
    </row>
    <row r="727" spans="1:4" ht="19.5" thickBot="1" x14ac:dyDescent="0.35">
      <c r="A727" s="18" t="s">
        <v>822</v>
      </c>
      <c r="B727" s="19" t="s">
        <v>1761</v>
      </c>
      <c r="C727" s="19" t="s">
        <v>1760</v>
      </c>
      <c r="D727" s="19" t="s">
        <v>1748</v>
      </c>
    </row>
    <row r="728" spans="1:4" ht="19.5" thickBot="1" x14ac:dyDescent="0.35">
      <c r="A728" s="18" t="s">
        <v>830</v>
      </c>
      <c r="B728" s="19" t="s">
        <v>1761</v>
      </c>
      <c r="C728" s="19" t="s">
        <v>1760</v>
      </c>
      <c r="D728" s="19" t="s">
        <v>1748</v>
      </c>
    </row>
    <row r="729" spans="1:4" ht="19.5" thickBot="1" x14ac:dyDescent="0.35">
      <c r="A729" s="18" t="s">
        <v>842</v>
      </c>
      <c r="B729" s="19" t="s">
        <v>1761</v>
      </c>
      <c r="C729" s="19" t="s">
        <v>1760</v>
      </c>
      <c r="D729" s="19" t="s">
        <v>1748</v>
      </c>
    </row>
    <row r="730" spans="1:4" ht="19.5" thickBot="1" x14ac:dyDescent="0.35">
      <c r="A730" s="18" t="s">
        <v>862</v>
      </c>
      <c r="B730" s="19" t="s">
        <v>1761</v>
      </c>
      <c r="C730" s="19" t="s">
        <v>1760</v>
      </c>
      <c r="D730" s="19" t="s">
        <v>1748</v>
      </c>
    </row>
    <row r="731" spans="1:4" ht="19.5" thickBot="1" x14ac:dyDescent="0.35">
      <c r="A731" s="18" t="s">
        <v>942</v>
      </c>
      <c r="B731" s="19" t="s">
        <v>1761</v>
      </c>
      <c r="C731" s="19" t="s">
        <v>1760</v>
      </c>
      <c r="D731" s="19" t="s">
        <v>1748</v>
      </c>
    </row>
    <row r="732" spans="1:4" ht="19.5" thickBot="1" x14ac:dyDescent="0.35">
      <c r="A732" s="18" t="s">
        <v>1486</v>
      </c>
      <c r="B732" s="19" t="s">
        <v>1761</v>
      </c>
      <c r="C732" s="19" t="s">
        <v>1760</v>
      </c>
      <c r="D732" s="19" t="s">
        <v>1748</v>
      </c>
    </row>
    <row r="733" spans="1:4" ht="19.5" thickBot="1" x14ac:dyDescent="0.35">
      <c r="A733" s="18" t="s">
        <v>1137</v>
      </c>
      <c r="B733" s="19" t="s">
        <v>1761</v>
      </c>
      <c r="C733" s="19" t="s">
        <v>1760</v>
      </c>
      <c r="D733" s="19" t="s">
        <v>1748</v>
      </c>
    </row>
    <row r="734" spans="1:4" ht="19.5" thickBot="1" x14ac:dyDescent="0.35">
      <c r="A734" s="18" t="s">
        <v>1213</v>
      </c>
      <c r="B734" s="19" t="s">
        <v>1761</v>
      </c>
      <c r="C734" s="19" t="s">
        <v>1760</v>
      </c>
      <c r="D734" s="19" t="s">
        <v>1748</v>
      </c>
    </row>
    <row r="735" spans="1:4" ht="19.5" thickBot="1" x14ac:dyDescent="0.35">
      <c r="A735" s="18" t="s">
        <v>1203</v>
      </c>
      <c r="B735" s="19" t="s">
        <v>1761</v>
      </c>
      <c r="C735" s="19" t="s">
        <v>1760</v>
      </c>
      <c r="D735" s="19" t="s">
        <v>1748</v>
      </c>
    </row>
    <row r="736" spans="1:4" ht="19.5" thickBot="1" x14ac:dyDescent="0.35">
      <c r="A736" s="18" t="s">
        <v>1311</v>
      </c>
      <c r="B736" s="19" t="s">
        <v>1761</v>
      </c>
      <c r="C736" s="19" t="s">
        <v>1760</v>
      </c>
      <c r="D736" s="19" t="s">
        <v>1748</v>
      </c>
    </row>
    <row r="737" spans="1:4" ht="19.5" thickBot="1" x14ac:dyDescent="0.35">
      <c r="A737" s="18" t="s">
        <v>1324</v>
      </c>
      <c r="B737" s="19" t="s">
        <v>1761</v>
      </c>
      <c r="C737" s="19" t="s">
        <v>1760</v>
      </c>
      <c r="D737" s="19" t="s">
        <v>1748</v>
      </c>
    </row>
    <row r="738" spans="1:4" ht="19.5" thickBot="1" x14ac:dyDescent="0.35">
      <c r="A738" s="18" t="s">
        <v>1433</v>
      </c>
      <c r="B738" s="19" t="s">
        <v>1761</v>
      </c>
      <c r="C738" s="19" t="s">
        <v>1760</v>
      </c>
      <c r="D738" s="19" t="s">
        <v>1748</v>
      </c>
    </row>
    <row r="739" spans="1:4" ht="19.5" thickBot="1" x14ac:dyDescent="0.35">
      <c r="A739" s="18" t="s">
        <v>1328</v>
      </c>
      <c r="B739" s="19" t="s">
        <v>1761</v>
      </c>
      <c r="C739" s="19" t="s">
        <v>1760</v>
      </c>
      <c r="D739" s="19" t="s">
        <v>1748</v>
      </c>
    </row>
    <row r="740" spans="1:4" ht="19.5" thickBot="1" x14ac:dyDescent="0.35">
      <c r="A740" s="18" t="s">
        <v>1179</v>
      </c>
      <c r="B740" s="19" t="s">
        <v>1761</v>
      </c>
      <c r="C740" s="19" t="s">
        <v>1760</v>
      </c>
      <c r="D740" s="19" t="s">
        <v>1748</v>
      </c>
    </row>
    <row r="741" spans="1:4" ht="19.5" thickBot="1" x14ac:dyDescent="0.35">
      <c r="A741" s="18" t="s">
        <v>1481</v>
      </c>
      <c r="B741" s="19" t="s">
        <v>1761</v>
      </c>
      <c r="C741" s="19" t="s">
        <v>1760</v>
      </c>
      <c r="D741" s="19" t="s">
        <v>1748</v>
      </c>
    </row>
    <row r="742" spans="1:4" ht="19.5" thickBot="1" x14ac:dyDescent="0.35">
      <c r="A742" s="18" t="s">
        <v>1158</v>
      </c>
      <c r="B742" s="19" t="s">
        <v>1761</v>
      </c>
      <c r="C742" s="19" t="s">
        <v>1760</v>
      </c>
      <c r="D742" s="19" t="s">
        <v>1748</v>
      </c>
    </row>
    <row r="743" spans="1:4" ht="19.5" thickBot="1" x14ac:dyDescent="0.35">
      <c r="A743" s="18" t="s">
        <v>1251</v>
      </c>
      <c r="B743" s="19" t="s">
        <v>1761</v>
      </c>
      <c r="C743" s="19" t="s">
        <v>1760</v>
      </c>
      <c r="D743" s="19" t="s">
        <v>1748</v>
      </c>
    </row>
    <row r="744" spans="1:4" ht="19.5" thickBot="1" x14ac:dyDescent="0.35">
      <c r="A744" s="18" t="s">
        <v>1429</v>
      </c>
      <c r="B744" s="19" t="s">
        <v>1761</v>
      </c>
      <c r="C744" s="19" t="s">
        <v>1760</v>
      </c>
      <c r="D744" s="19" t="s">
        <v>1748</v>
      </c>
    </row>
    <row r="745" spans="1:4" ht="19.5" thickBot="1" x14ac:dyDescent="0.35">
      <c r="A745" s="18" t="s">
        <v>1395</v>
      </c>
      <c r="B745" s="19" t="s">
        <v>1761</v>
      </c>
      <c r="C745" s="19" t="s">
        <v>1760</v>
      </c>
      <c r="D745" s="19" t="s">
        <v>1748</v>
      </c>
    </row>
    <row r="746" spans="1:4" ht="19.5" thickBot="1" x14ac:dyDescent="0.35">
      <c r="A746" s="18" t="s">
        <v>1150</v>
      </c>
      <c r="B746" s="19" t="s">
        <v>1761</v>
      </c>
      <c r="C746" s="19" t="s">
        <v>1760</v>
      </c>
      <c r="D746" s="19" t="s">
        <v>1748</v>
      </c>
    </row>
    <row r="747" spans="1:4" ht="19.5" thickBot="1" x14ac:dyDescent="0.35">
      <c r="A747" s="18" t="s">
        <v>1354</v>
      </c>
      <c r="B747" s="19" t="s">
        <v>1761</v>
      </c>
      <c r="C747" s="19" t="s">
        <v>1760</v>
      </c>
      <c r="D747" s="19" t="s">
        <v>1748</v>
      </c>
    </row>
    <row r="748" spans="1:4" ht="19.5" thickBot="1" x14ac:dyDescent="0.35">
      <c r="A748" s="18" t="s">
        <v>1407</v>
      </c>
      <c r="B748" s="19" t="s">
        <v>1761</v>
      </c>
      <c r="C748" s="19" t="s">
        <v>1760</v>
      </c>
      <c r="D748" s="19" t="s">
        <v>1748</v>
      </c>
    </row>
    <row r="749" spans="1:4" ht="19.5" thickBot="1" x14ac:dyDescent="0.35">
      <c r="A749" s="18" t="s">
        <v>1439</v>
      </c>
      <c r="B749" s="19" t="s">
        <v>1761</v>
      </c>
      <c r="C749" s="19" t="s">
        <v>1760</v>
      </c>
      <c r="D749" s="19" t="s">
        <v>1748</v>
      </c>
    </row>
    <row r="750" spans="1:4" ht="19.5" thickBot="1" x14ac:dyDescent="0.35">
      <c r="A750" s="18" t="s">
        <v>1377</v>
      </c>
      <c r="B750" s="19" t="s">
        <v>1761</v>
      </c>
      <c r="C750" s="19" t="s">
        <v>1760</v>
      </c>
      <c r="D750" s="19" t="s">
        <v>1748</v>
      </c>
    </row>
    <row r="751" spans="1:4" ht="19.5" thickBot="1" x14ac:dyDescent="0.35">
      <c r="A751" s="18" t="s">
        <v>1300</v>
      </c>
      <c r="B751" s="19" t="s">
        <v>1761</v>
      </c>
      <c r="C751" s="19" t="s">
        <v>1760</v>
      </c>
      <c r="D751" s="19" t="s">
        <v>1748</v>
      </c>
    </row>
    <row r="752" spans="1:4" ht="19.5" thickBot="1" x14ac:dyDescent="0.35">
      <c r="A752" s="18" t="s">
        <v>1195</v>
      </c>
      <c r="B752" s="19" t="s">
        <v>1761</v>
      </c>
      <c r="C752" s="19" t="s">
        <v>1760</v>
      </c>
      <c r="D752" s="19" t="s">
        <v>1748</v>
      </c>
    </row>
    <row r="753" spans="1:4" ht="19.5" thickBot="1" x14ac:dyDescent="0.35">
      <c r="A753" s="18" t="s">
        <v>1500</v>
      </c>
      <c r="B753" s="19" t="s">
        <v>1761</v>
      </c>
      <c r="C753" s="19" t="s">
        <v>1760</v>
      </c>
      <c r="D753" s="19" t="s">
        <v>1748</v>
      </c>
    </row>
    <row r="754" spans="1:4" ht="19.5" thickBot="1" x14ac:dyDescent="0.35">
      <c r="A754" s="18" t="s">
        <v>1536</v>
      </c>
      <c r="B754" s="19" t="s">
        <v>1761</v>
      </c>
      <c r="C754" s="19" t="s">
        <v>1760</v>
      </c>
      <c r="D754" s="19" t="s">
        <v>1748</v>
      </c>
    </row>
    <row r="755" spans="1:4" ht="19.5" thickBot="1" x14ac:dyDescent="0.35">
      <c r="A755" s="18" t="s">
        <v>1531</v>
      </c>
      <c r="B755" s="19" t="s">
        <v>1761</v>
      </c>
      <c r="C755" s="19" t="s">
        <v>1760</v>
      </c>
      <c r="D755" s="19" t="s">
        <v>1748</v>
      </c>
    </row>
    <row r="756" spans="1:4" ht="19.5" thickBot="1" x14ac:dyDescent="0.35">
      <c r="A756" s="18" t="s">
        <v>1648</v>
      </c>
      <c r="B756" s="19" t="s">
        <v>1761</v>
      </c>
      <c r="C756" s="19" t="s">
        <v>1760</v>
      </c>
      <c r="D756" s="19" t="s">
        <v>1748</v>
      </c>
    </row>
    <row r="757" spans="1:4" ht="19.5" thickBot="1" x14ac:dyDescent="0.35">
      <c r="A757" s="18" t="s">
        <v>1521</v>
      </c>
      <c r="B757" s="19" t="s">
        <v>1761</v>
      </c>
      <c r="C757" s="19" t="s">
        <v>1760</v>
      </c>
      <c r="D757" s="19" t="s">
        <v>1748</v>
      </c>
    </row>
    <row r="758" spans="1:4" ht="19.5" thickBot="1" x14ac:dyDescent="0.35">
      <c r="A758" s="18" t="s">
        <v>1646</v>
      </c>
      <c r="B758" s="19" t="s">
        <v>1761</v>
      </c>
      <c r="C758" s="19" t="s">
        <v>1760</v>
      </c>
      <c r="D758" s="19" t="s">
        <v>1748</v>
      </c>
    </row>
    <row r="759" spans="1:4" ht="19.5" thickBot="1" x14ac:dyDescent="0.35">
      <c r="A759" s="18" t="s">
        <v>1591</v>
      </c>
      <c r="B759" s="19" t="s">
        <v>1761</v>
      </c>
      <c r="C759" s="19" t="s">
        <v>1760</v>
      </c>
      <c r="D759" s="19" t="s">
        <v>1748</v>
      </c>
    </row>
    <row r="760" spans="1:4" ht="19.5" thickBot="1" x14ac:dyDescent="0.35">
      <c r="A760" s="18" t="s">
        <v>1561</v>
      </c>
      <c r="B760" s="19" t="s">
        <v>1761</v>
      </c>
      <c r="C760" s="19" t="s">
        <v>1760</v>
      </c>
      <c r="D760" s="19" t="s">
        <v>1748</v>
      </c>
    </row>
    <row r="761" spans="1:4" ht="19.5" thickBot="1" x14ac:dyDescent="0.35">
      <c r="A761" s="18" t="s">
        <v>1619</v>
      </c>
      <c r="B761" s="19" t="s">
        <v>1761</v>
      </c>
      <c r="C761" s="19" t="s">
        <v>1760</v>
      </c>
      <c r="D761" s="19" t="s">
        <v>1748</v>
      </c>
    </row>
    <row r="762" spans="1:4" ht="19.5" thickBot="1" x14ac:dyDescent="0.35">
      <c r="A762" s="18" t="s">
        <v>1611</v>
      </c>
      <c r="B762" s="19" t="s">
        <v>1761</v>
      </c>
      <c r="C762" s="19" t="s">
        <v>1760</v>
      </c>
      <c r="D762" s="19" t="s">
        <v>1748</v>
      </c>
    </row>
    <row r="763" spans="1:4" ht="19.5" thickBot="1" x14ac:dyDescent="0.35">
      <c r="A763" s="18" t="s">
        <v>1570</v>
      </c>
      <c r="B763" s="19" t="s">
        <v>1761</v>
      </c>
      <c r="C763" s="19" t="s">
        <v>1760</v>
      </c>
      <c r="D763" s="19" t="s">
        <v>1748</v>
      </c>
    </row>
    <row r="764" spans="1:4" ht="19.5" thickBot="1" x14ac:dyDescent="0.35">
      <c r="A764" s="18" t="s">
        <v>1622</v>
      </c>
      <c r="B764" s="19" t="s">
        <v>1761</v>
      </c>
      <c r="C764" s="19" t="s">
        <v>1760</v>
      </c>
      <c r="D764" s="19" t="s">
        <v>1748</v>
      </c>
    </row>
    <row r="765" spans="1:4" ht="19.5" thickBot="1" x14ac:dyDescent="0.35">
      <c r="A765" s="18" t="s">
        <v>1553</v>
      </c>
      <c r="B765" s="19" t="s">
        <v>1761</v>
      </c>
      <c r="C765" s="19" t="s">
        <v>1760</v>
      </c>
      <c r="D765" s="19" t="s">
        <v>1748</v>
      </c>
    </row>
    <row r="766" spans="1:4" ht="19.5" thickBot="1" x14ac:dyDescent="0.35">
      <c r="A766" s="18" t="s">
        <v>1555</v>
      </c>
      <c r="B766" s="19" t="s">
        <v>1761</v>
      </c>
      <c r="C766" s="19" t="s">
        <v>1760</v>
      </c>
      <c r="D766" s="19" t="s">
        <v>1748</v>
      </c>
    </row>
    <row r="767" spans="1:4" ht="19.5" thickBot="1" x14ac:dyDescent="0.35">
      <c r="A767" s="18" t="s">
        <v>1713</v>
      </c>
      <c r="B767" s="19" t="s">
        <v>1761</v>
      </c>
      <c r="C767" s="19" t="s">
        <v>1760</v>
      </c>
      <c r="D767" s="19" t="s">
        <v>1748</v>
      </c>
    </row>
    <row r="768" spans="1:4" ht="19.5" thickBot="1" x14ac:dyDescent="0.35">
      <c r="A768" s="18" t="s">
        <v>372</v>
      </c>
      <c r="B768" s="19" t="s">
        <v>1762</v>
      </c>
      <c r="C768" s="19" t="s">
        <v>1760</v>
      </c>
      <c r="D768" s="19" t="s">
        <v>1748</v>
      </c>
    </row>
    <row r="769" spans="1:4" ht="19.5" thickBot="1" x14ac:dyDescent="0.35">
      <c r="A769" s="18" t="s">
        <v>393</v>
      </c>
      <c r="B769" s="19" t="s">
        <v>1762</v>
      </c>
      <c r="C769" s="19" t="s">
        <v>1760</v>
      </c>
      <c r="D769" s="19" t="s">
        <v>1748</v>
      </c>
    </row>
    <row r="770" spans="1:4" ht="19.5" thickBot="1" x14ac:dyDescent="0.35">
      <c r="A770" s="18" t="s">
        <v>410</v>
      </c>
      <c r="B770" s="19" t="s">
        <v>1762</v>
      </c>
      <c r="C770" s="19" t="s">
        <v>1760</v>
      </c>
      <c r="D770" s="19" t="s">
        <v>1748</v>
      </c>
    </row>
    <row r="771" spans="1:4" ht="19.5" thickBot="1" x14ac:dyDescent="0.35">
      <c r="A771" s="18" t="s">
        <v>416</v>
      </c>
      <c r="B771" s="19" t="s">
        <v>1762</v>
      </c>
      <c r="C771" s="19" t="s">
        <v>1760</v>
      </c>
      <c r="D771" s="19" t="s">
        <v>1748</v>
      </c>
    </row>
    <row r="772" spans="1:4" ht="19.5" thickBot="1" x14ac:dyDescent="0.35">
      <c r="A772" s="18" t="s">
        <v>489</v>
      </c>
      <c r="B772" s="19" t="s">
        <v>1762</v>
      </c>
      <c r="C772" s="19" t="s">
        <v>1760</v>
      </c>
      <c r="D772" s="19" t="s">
        <v>1748</v>
      </c>
    </row>
    <row r="773" spans="1:4" ht="19.5" thickBot="1" x14ac:dyDescent="0.35">
      <c r="A773" s="18" t="s">
        <v>503</v>
      </c>
      <c r="B773" s="19" t="s">
        <v>1762</v>
      </c>
      <c r="C773" s="19" t="s">
        <v>1760</v>
      </c>
      <c r="D773" s="19" t="s">
        <v>1748</v>
      </c>
    </row>
    <row r="774" spans="1:4" ht="19.5" thickBot="1" x14ac:dyDescent="0.35">
      <c r="A774" s="18" t="s">
        <v>509</v>
      </c>
      <c r="B774" s="19" t="s">
        <v>1762</v>
      </c>
      <c r="C774" s="19" t="s">
        <v>1760</v>
      </c>
      <c r="D774" s="19" t="s">
        <v>1748</v>
      </c>
    </row>
    <row r="775" spans="1:4" ht="19.5" thickBot="1" x14ac:dyDescent="0.35">
      <c r="A775" s="18" t="s">
        <v>511</v>
      </c>
      <c r="B775" s="19" t="s">
        <v>1762</v>
      </c>
      <c r="C775" s="19" t="s">
        <v>1760</v>
      </c>
      <c r="D775" s="19" t="s">
        <v>1748</v>
      </c>
    </row>
    <row r="776" spans="1:4" ht="19.5" thickBot="1" x14ac:dyDescent="0.35">
      <c r="A776" s="18" t="s">
        <v>518</v>
      </c>
      <c r="B776" s="19" t="s">
        <v>1762</v>
      </c>
      <c r="C776" s="19" t="s">
        <v>1760</v>
      </c>
      <c r="D776" s="19" t="s">
        <v>1748</v>
      </c>
    </row>
    <row r="777" spans="1:4" ht="19.5" thickBot="1" x14ac:dyDescent="0.35">
      <c r="A777" s="18" t="s">
        <v>527</v>
      </c>
      <c r="B777" s="19" t="s">
        <v>1762</v>
      </c>
      <c r="C777" s="19" t="s">
        <v>1760</v>
      </c>
      <c r="D777" s="19" t="s">
        <v>1748</v>
      </c>
    </row>
    <row r="778" spans="1:4" ht="19.5" thickBot="1" x14ac:dyDescent="0.35">
      <c r="A778" s="18" t="s">
        <v>540</v>
      </c>
      <c r="B778" s="19" t="s">
        <v>1762</v>
      </c>
      <c r="C778" s="19" t="s">
        <v>1760</v>
      </c>
      <c r="D778" s="19" t="s">
        <v>1748</v>
      </c>
    </row>
    <row r="779" spans="1:4" ht="19.5" thickBot="1" x14ac:dyDescent="0.35">
      <c r="A779" s="18" t="s">
        <v>561</v>
      </c>
      <c r="B779" s="19" t="s">
        <v>1762</v>
      </c>
      <c r="C779" s="19" t="s">
        <v>1760</v>
      </c>
      <c r="D779" s="19" t="s">
        <v>1748</v>
      </c>
    </row>
    <row r="780" spans="1:4" ht="19.5" thickBot="1" x14ac:dyDescent="0.35">
      <c r="A780" s="18" t="s">
        <v>244</v>
      </c>
      <c r="B780" s="19" t="s">
        <v>1762</v>
      </c>
      <c r="C780" s="19" t="s">
        <v>1760</v>
      </c>
      <c r="D780" s="19" t="s">
        <v>1748</v>
      </c>
    </row>
    <row r="781" spans="1:4" ht="19.5" thickBot="1" x14ac:dyDescent="0.35">
      <c r="A781" s="18" t="s">
        <v>267</v>
      </c>
      <c r="B781" s="19" t="s">
        <v>1762</v>
      </c>
      <c r="C781" s="19" t="s">
        <v>1760</v>
      </c>
      <c r="D781" s="19" t="s">
        <v>1748</v>
      </c>
    </row>
    <row r="782" spans="1:4" ht="19.5" thickBot="1" x14ac:dyDescent="0.35">
      <c r="A782" s="18" t="s">
        <v>327</v>
      </c>
      <c r="B782" s="19" t="s">
        <v>1762</v>
      </c>
      <c r="C782" s="19" t="s">
        <v>1760</v>
      </c>
      <c r="D782" s="19" t="s">
        <v>1748</v>
      </c>
    </row>
    <row r="783" spans="1:4" ht="19.5" thickBot="1" x14ac:dyDescent="0.35">
      <c r="A783" s="18" t="s">
        <v>977</v>
      </c>
      <c r="B783" s="19" t="s">
        <v>1762</v>
      </c>
      <c r="C783" s="19" t="s">
        <v>1760</v>
      </c>
      <c r="D783" s="19" t="s">
        <v>1748</v>
      </c>
    </row>
    <row r="784" spans="1:4" ht="19.5" thickBot="1" x14ac:dyDescent="0.35">
      <c r="A784" s="18" t="s">
        <v>995</v>
      </c>
      <c r="B784" s="19" t="s">
        <v>1762</v>
      </c>
      <c r="C784" s="19" t="s">
        <v>1760</v>
      </c>
      <c r="D784" s="19" t="s">
        <v>1748</v>
      </c>
    </row>
    <row r="785" spans="1:4" ht="19.5" thickBot="1" x14ac:dyDescent="0.35">
      <c r="A785" s="18" t="s">
        <v>997</v>
      </c>
      <c r="B785" s="19" t="s">
        <v>1762</v>
      </c>
      <c r="C785" s="19" t="s">
        <v>1760</v>
      </c>
      <c r="D785" s="19" t="s">
        <v>1748</v>
      </c>
    </row>
    <row r="786" spans="1:4" ht="19.5" thickBot="1" x14ac:dyDescent="0.35">
      <c r="A786" s="18" t="s">
        <v>1011</v>
      </c>
      <c r="B786" s="19" t="s">
        <v>1762</v>
      </c>
      <c r="C786" s="19" t="s">
        <v>1760</v>
      </c>
      <c r="D786" s="19" t="s">
        <v>1748</v>
      </c>
    </row>
    <row r="787" spans="1:4" ht="19.5" thickBot="1" x14ac:dyDescent="0.35">
      <c r="A787" s="18" t="s">
        <v>1017</v>
      </c>
      <c r="B787" s="19" t="s">
        <v>1762</v>
      </c>
      <c r="C787" s="19" t="s">
        <v>1760</v>
      </c>
      <c r="D787" s="19" t="s">
        <v>1748</v>
      </c>
    </row>
    <row r="788" spans="1:4" ht="19.5" thickBot="1" x14ac:dyDescent="0.35">
      <c r="A788" s="18" t="s">
        <v>1057</v>
      </c>
      <c r="B788" s="19" t="s">
        <v>1762</v>
      </c>
      <c r="C788" s="19" t="s">
        <v>1760</v>
      </c>
      <c r="D788" s="19" t="s">
        <v>1748</v>
      </c>
    </row>
    <row r="789" spans="1:4" ht="19.5" thickBot="1" x14ac:dyDescent="0.35">
      <c r="A789" s="18" t="s">
        <v>1065</v>
      </c>
      <c r="B789" s="19" t="s">
        <v>1762</v>
      </c>
      <c r="C789" s="19" t="s">
        <v>1760</v>
      </c>
      <c r="D789" s="19" t="s">
        <v>1748</v>
      </c>
    </row>
    <row r="790" spans="1:4" ht="19.5" thickBot="1" x14ac:dyDescent="0.35">
      <c r="A790" s="18" t="s">
        <v>1104</v>
      </c>
      <c r="B790" s="19" t="s">
        <v>1762</v>
      </c>
      <c r="C790" s="19" t="s">
        <v>1760</v>
      </c>
      <c r="D790" s="19" t="s">
        <v>1748</v>
      </c>
    </row>
    <row r="791" spans="1:4" ht="19.5" thickBot="1" x14ac:dyDescent="0.35">
      <c r="A791" s="18" t="s">
        <v>30</v>
      </c>
      <c r="B791" s="19" t="s">
        <v>1762</v>
      </c>
      <c r="C791" s="19" t="s">
        <v>1760</v>
      </c>
      <c r="D791" s="19" t="s">
        <v>1748</v>
      </c>
    </row>
    <row r="792" spans="1:4" ht="19.5" thickBot="1" x14ac:dyDescent="0.35">
      <c r="A792" s="18" t="s">
        <v>88</v>
      </c>
      <c r="B792" s="19" t="s">
        <v>1762</v>
      </c>
      <c r="C792" s="19" t="s">
        <v>1760</v>
      </c>
      <c r="D792" s="19" t="s">
        <v>1748</v>
      </c>
    </row>
    <row r="793" spans="1:4" ht="19.5" thickBot="1" x14ac:dyDescent="0.35">
      <c r="A793" s="18" t="s">
        <v>93</v>
      </c>
      <c r="B793" s="19" t="s">
        <v>1762</v>
      </c>
      <c r="C793" s="19" t="s">
        <v>1760</v>
      </c>
      <c r="D793" s="19" t="s">
        <v>1748</v>
      </c>
    </row>
    <row r="794" spans="1:4" ht="19.5" thickBot="1" x14ac:dyDescent="0.35">
      <c r="A794" s="18" t="s">
        <v>100</v>
      </c>
      <c r="B794" s="19" t="s">
        <v>1762</v>
      </c>
      <c r="C794" s="19" t="s">
        <v>1760</v>
      </c>
      <c r="D794" s="19" t="s">
        <v>1748</v>
      </c>
    </row>
    <row r="795" spans="1:4" ht="19.5" thickBot="1" x14ac:dyDescent="0.35">
      <c r="A795" s="18" t="s">
        <v>107</v>
      </c>
      <c r="B795" s="19" t="s">
        <v>1762</v>
      </c>
      <c r="C795" s="19" t="s">
        <v>1760</v>
      </c>
      <c r="D795" s="19" t="s">
        <v>1748</v>
      </c>
    </row>
    <row r="796" spans="1:4" ht="19.5" thickBot="1" x14ac:dyDescent="0.35">
      <c r="A796" s="18" t="s">
        <v>125</v>
      </c>
      <c r="B796" s="19" t="s">
        <v>1762</v>
      </c>
      <c r="C796" s="19" t="s">
        <v>1760</v>
      </c>
      <c r="D796" s="19" t="s">
        <v>1748</v>
      </c>
    </row>
    <row r="797" spans="1:4" ht="19.5" thickBot="1" x14ac:dyDescent="0.35">
      <c r="A797" s="18" t="s">
        <v>130</v>
      </c>
      <c r="B797" s="19" t="s">
        <v>1762</v>
      </c>
      <c r="C797" s="19" t="s">
        <v>1760</v>
      </c>
      <c r="D797" s="19" t="s">
        <v>1748</v>
      </c>
    </row>
    <row r="798" spans="1:4" ht="19.5" thickBot="1" x14ac:dyDescent="0.35">
      <c r="A798" s="18" t="s">
        <v>584</v>
      </c>
      <c r="B798" s="19" t="s">
        <v>1762</v>
      </c>
      <c r="C798" s="19" t="s">
        <v>1760</v>
      </c>
      <c r="D798" s="19" t="s">
        <v>1748</v>
      </c>
    </row>
    <row r="799" spans="1:4" ht="19.5" thickBot="1" x14ac:dyDescent="0.35">
      <c r="A799" s="18" t="s">
        <v>589</v>
      </c>
      <c r="B799" s="19" t="s">
        <v>1762</v>
      </c>
      <c r="C799" s="19" t="s">
        <v>1760</v>
      </c>
      <c r="D799" s="19" t="s">
        <v>1748</v>
      </c>
    </row>
    <row r="800" spans="1:4" ht="19.5" thickBot="1" x14ac:dyDescent="0.35">
      <c r="A800" s="18" t="s">
        <v>619</v>
      </c>
      <c r="B800" s="19" t="s">
        <v>1762</v>
      </c>
      <c r="C800" s="19" t="s">
        <v>1760</v>
      </c>
      <c r="D800" s="19" t="s">
        <v>1748</v>
      </c>
    </row>
    <row r="801" spans="1:4" ht="19.5" thickBot="1" x14ac:dyDescent="0.35">
      <c r="A801" s="18" t="s">
        <v>633</v>
      </c>
      <c r="B801" s="19" t="s">
        <v>1762</v>
      </c>
      <c r="C801" s="19" t="s">
        <v>1760</v>
      </c>
      <c r="D801" s="19" t="s">
        <v>1748</v>
      </c>
    </row>
    <row r="802" spans="1:4" ht="19.5" thickBot="1" x14ac:dyDescent="0.35">
      <c r="A802" s="18" t="s">
        <v>647</v>
      </c>
      <c r="B802" s="19" t="s">
        <v>1762</v>
      </c>
      <c r="C802" s="19" t="s">
        <v>1760</v>
      </c>
      <c r="D802" s="19" t="s">
        <v>1748</v>
      </c>
    </row>
    <row r="803" spans="1:4" ht="19.5" thickBot="1" x14ac:dyDescent="0.35">
      <c r="A803" s="18" t="s">
        <v>665</v>
      </c>
      <c r="B803" s="19" t="s">
        <v>1762</v>
      </c>
      <c r="C803" s="19" t="s">
        <v>1760</v>
      </c>
      <c r="D803" s="19" t="s">
        <v>1748</v>
      </c>
    </row>
    <row r="804" spans="1:4" ht="19.5" thickBot="1" x14ac:dyDescent="0.35">
      <c r="A804" s="18" t="s">
        <v>690</v>
      </c>
      <c r="B804" s="19" t="s">
        <v>1762</v>
      </c>
      <c r="C804" s="19" t="s">
        <v>1760</v>
      </c>
      <c r="D804" s="19" t="s">
        <v>1748</v>
      </c>
    </row>
    <row r="805" spans="1:4" ht="19.5" thickBot="1" x14ac:dyDescent="0.35">
      <c r="A805" s="18" t="s">
        <v>757</v>
      </c>
      <c r="B805" s="19" t="s">
        <v>1762</v>
      </c>
      <c r="C805" s="19" t="s">
        <v>1760</v>
      </c>
      <c r="D805" s="19" t="s">
        <v>1748</v>
      </c>
    </row>
    <row r="806" spans="1:4" ht="19.5" thickBot="1" x14ac:dyDescent="0.35">
      <c r="A806" s="18" t="s">
        <v>761</v>
      </c>
      <c r="B806" s="19" t="s">
        <v>1762</v>
      </c>
      <c r="C806" s="19" t="s">
        <v>1760</v>
      </c>
      <c r="D806" s="19" t="s">
        <v>1748</v>
      </c>
    </row>
    <row r="807" spans="1:4" ht="19.5" thickBot="1" x14ac:dyDescent="0.35">
      <c r="A807" s="18" t="s">
        <v>795</v>
      </c>
      <c r="B807" s="19" t="s">
        <v>1762</v>
      </c>
      <c r="C807" s="19" t="s">
        <v>1760</v>
      </c>
      <c r="D807" s="19" t="s">
        <v>1748</v>
      </c>
    </row>
    <row r="808" spans="1:4" ht="19.5" thickBot="1" x14ac:dyDescent="0.35">
      <c r="A808" s="18" t="s">
        <v>815</v>
      </c>
      <c r="B808" s="19" t="s">
        <v>1762</v>
      </c>
      <c r="C808" s="19" t="s">
        <v>1760</v>
      </c>
      <c r="D808" s="19" t="s">
        <v>1748</v>
      </c>
    </row>
    <row r="809" spans="1:4" ht="19.5" thickBot="1" x14ac:dyDescent="0.35">
      <c r="A809" s="18" t="s">
        <v>860</v>
      </c>
      <c r="B809" s="19" t="s">
        <v>1762</v>
      </c>
      <c r="C809" s="19" t="s">
        <v>1760</v>
      </c>
      <c r="D809" s="19" t="s">
        <v>1748</v>
      </c>
    </row>
    <row r="810" spans="1:4" ht="19.5" thickBot="1" x14ac:dyDescent="0.35">
      <c r="A810" s="18" t="s">
        <v>894</v>
      </c>
      <c r="B810" s="19" t="s">
        <v>1762</v>
      </c>
      <c r="C810" s="19" t="s">
        <v>1760</v>
      </c>
      <c r="D810" s="19" t="s">
        <v>1748</v>
      </c>
    </row>
    <row r="811" spans="1:4" ht="19.5" thickBot="1" x14ac:dyDescent="0.35">
      <c r="A811" s="18" t="s">
        <v>922</v>
      </c>
      <c r="B811" s="19" t="s">
        <v>1762</v>
      </c>
      <c r="C811" s="19" t="s">
        <v>1760</v>
      </c>
      <c r="D811" s="19" t="s">
        <v>1748</v>
      </c>
    </row>
    <row r="812" spans="1:4" ht="19.5" thickBot="1" x14ac:dyDescent="0.35">
      <c r="A812" s="18" t="s">
        <v>932</v>
      </c>
      <c r="B812" s="19" t="s">
        <v>1762</v>
      </c>
      <c r="C812" s="19" t="s">
        <v>1760</v>
      </c>
      <c r="D812" s="19" t="s">
        <v>1748</v>
      </c>
    </row>
    <row r="813" spans="1:4" ht="19.5" thickBot="1" x14ac:dyDescent="0.35">
      <c r="A813" s="18" t="s">
        <v>1469</v>
      </c>
      <c r="B813" s="19" t="s">
        <v>1762</v>
      </c>
      <c r="C813" s="19" t="s">
        <v>1760</v>
      </c>
      <c r="D813" s="19" t="s">
        <v>1748</v>
      </c>
    </row>
    <row r="814" spans="1:4" ht="19.5" thickBot="1" x14ac:dyDescent="0.35">
      <c r="A814" s="18" t="s">
        <v>1445</v>
      </c>
      <c r="B814" s="19" t="s">
        <v>1762</v>
      </c>
      <c r="C814" s="19" t="s">
        <v>1760</v>
      </c>
      <c r="D814" s="19" t="s">
        <v>1748</v>
      </c>
    </row>
    <row r="815" spans="1:4" ht="19.5" thickBot="1" x14ac:dyDescent="0.35">
      <c r="A815" s="18" t="s">
        <v>1408</v>
      </c>
      <c r="B815" s="19" t="s">
        <v>1762</v>
      </c>
      <c r="C815" s="19" t="s">
        <v>1760</v>
      </c>
      <c r="D815" s="19" t="s">
        <v>1748</v>
      </c>
    </row>
    <row r="816" spans="1:4" ht="19.5" thickBot="1" x14ac:dyDescent="0.35">
      <c r="A816" s="18" t="s">
        <v>1315</v>
      </c>
      <c r="B816" s="19" t="s">
        <v>1762</v>
      </c>
      <c r="C816" s="19" t="s">
        <v>1760</v>
      </c>
      <c r="D816" s="19" t="s">
        <v>1748</v>
      </c>
    </row>
    <row r="817" spans="1:4" ht="19.5" thickBot="1" x14ac:dyDescent="0.35">
      <c r="A817" s="18" t="s">
        <v>1197</v>
      </c>
      <c r="B817" s="19" t="s">
        <v>1762</v>
      </c>
      <c r="C817" s="19" t="s">
        <v>1760</v>
      </c>
      <c r="D817" s="19" t="s">
        <v>1748</v>
      </c>
    </row>
    <row r="818" spans="1:4" ht="19.5" thickBot="1" x14ac:dyDescent="0.35">
      <c r="A818" s="18" t="s">
        <v>1402</v>
      </c>
      <c r="B818" s="19" t="s">
        <v>1762</v>
      </c>
      <c r="C818" s="19" t="s">
        <v>1760</v>
      </c>
      <c r="D818" s="19" t="s">
        <v>1748</v>
      </c>
    </row>
    <row r="819" spans="1:4" ht="19.5" thickBot="1" x14ac:dyDescent="0.35">
      <c r="A819" s="18" t="s">
        <v>1470</v>
      </c>
      <c r="B819" s="19" t="s">
        <v>1762</v>
      </c>
      <c r="C819" s="19" t="s">
        <v>1760</v>
      </c>
      <c r="D819" s="19" t="s">
        <v>1748</v>
      </c>
    </row>
    <row r="820" spans="1:4" ht="19.5" thickBot="1" x14ac:dyDescent="0.35">
      <c r="A820" s="18" t="s">
        <v>1425</v>
      </c>
      <c r="B820" s="19" t="s">
        <v>1762</v>
      </c>
      <c r="C820" s="19" t="s">
        <v>1760</v>
      </c>
      <c r="D820" s="19" t="s">
        <v>1748</v>
      </c>
    </row>
    <row r="821" spans="1:4" ht="19.5" thickBot="1" x14ac:dyDescent="0.35">
      <c r="A821" s="18" t="s">
        <v>1356</v>
      </c>
      <c r="B821" s="19" t="s">
        <v>1762</v>
      </c>
      <c r="C821" s="19" t="s">
        <v>1760</v>
      </c>
      <c r="D821" s="19" t="s">
        <v>1748</v>
      </c>
    </row>
    <row r="822" spans="1:4" ht="19.5" thickBot="1" x14ac:dyDescent="0.35">
      <c r="A822" s="18" t="s">
        <v>1399</v>
      </c>
      <c r="B822" s="19" t="s">
        <v>1762</v>
      </c>
      <c r="C822" s="19" t="s">
        <v>1760</v>
      </c>
      <c r="D822" s="19" t="s">
        <v>1748</v>
      </c>
    </row>
    <row r="823" spans="1:4" ht="19.5" thickBot="1" x14ac:dyDescent="0.35">
      <c r="A823" s="18" t="s">
        <v>1419</v>
      </c>
      <c r="B823" s="19" t="s">
        <v>1762</v>
      </c>
      <c r="C823" s="19" t="s">
        <v>1760</v>
      </c>
      <c r="D823" s="19" t="s">
        <v>1748</v>
      </c>
    </row>
    <row r="824" spans="1:4" ht="19.5" thickBot="1" x14ac:dyDescent="0.35">
      <c r="A824" s="18" t="s">
        <v>1352</v>
      </c>
      <c r="B824" s="19" t="s">
        <v>1762</v>
      </c>
      <c r="C824" s="19" t="s">
        <v>1760</v>
      </c>
      <c r="D824" s="19" t="s">
        <v>1748</v>
      </c>
    </row>
    <row r="825" spans="1:4" ht="19.5" thickBot="1" x14ac:dyDescent="0.35">
      <c r="A825" s="18" t="s">
        <v>1387</v>
      </c>
      <c r="B825" s="19" t="s">
        <v>1762</v>
      </c>
      <c r="C825" s="19" t="s">
        <v>1760</v>
      </c>
      <c r="D825" s="19" t="s">
        <v>1748</v>
      </c>
    </row>
    <row r="826" spans="1:4" ht="19.5" thickBot="1" x14ac:dyDescent="0.35">
      <c r="A826" s="18" t="s">
        <v>1125</v>
      </c>
      <c r="B826" s="19" t="s">
        <v>1762</v>
      </c>
      <c r="C826" s="19" t="s">
        <v>1760</v>
      </c>
      <c r="D826" s="19" t="s">
        <v>1748</v>
      </c>
    </row>
    <row r="827" spans="1:4" ht="19.5" thickBot="1" x14ac:dyDescent="0.35">
      <c r="A827" s="18" t="s">
        <v>1304</v>
      </c>
      <c r="B827" s="19" t="s">
        <v>1762</v>
      </c>
      <c r="C827" s="19" t="s">
        <v>1760</v>
      </c>
      <c r="D827" s="19" t="s">
        <v>1748</v>
      </c>
    </row>
    <row r="828" spans="1:4" ht="19.5" thickBot="1" x14ac:dyDescent="0.35">
      <c r="A828" s="18" t="s">
        <v>1169</v>
      </c>
      <c r="B828" s="19" t="s">
        <v>1762</v>
      </c>
      <c r="C828" s="19" t="s">
        <v>1760</v>
      </c>
      <c r="D828" s="19" t="s">
        <v>1748</v>
      </c>
    </row>
    <row r="829" spans="1:4" ht="19.5" thickBot="1" x14ac:dyDescent="0.35">
      <c r="A829" s="18" t="s">
        <v>1497</v>
      </c>
      <c r="B829" s="19" t="s">
        <v>1762</v>
      </c>
      <c r="C829" s="19" t="s">
        <v>1760</v>
      </c>
      <c r="D829" s="19" t="s">
        <v>1748</v>
      </c>
    </row>
    <row r="830" spans="1:4" ht="19.5" thickBot="1" x14ac:dyDescent="0.35">
      <c r="A830" s="18" t="s">
        <v>1443</v>
      </c>
      <c r="B830" s="19" t="s">
        <v>1762</v>
      </c>
      <c r="C830" s="19" t="s">
        <v>1760</v>
      </c>
      <c r="D830" s="19" t="s">
        <v>1748</v>
      </c>
    </row>
    <row r="831" spans="1:4" ht="19.5" thickBot="1" x14ac:dyDescent="0.35">
      <c r="A831" s="18" t="s">
        <v>1376</v>
      </c>
      <c r="B831" s="19" t="s">
        <v>1762</v>
      </c>
      <c r="C831" s="19" t="s">
        <v>1760</v>
      </c>
      <c r="D831" s="19" t="s">
        <v>1748</v>
      </c>
    </row>
    <row r="832" spans="1:4" ht="19.5" thickBot="1" x14ac:dyDescent="0.35">
      <c r="A832" s="18" t="s">
        <v>1138</v>
      </c>
      <c r="B832" s="19" t="s">
        <v>1762</v>
      </c>
      <c r="C832" s="19" t="s">
        <v>1760</v>
      </c>
      <c r="D832" s="19" t="s">
        <v>1748</v>
      </c>
    </row>
    <row r="833" spans="1:4" ht="19.5" thickBot="1" x14ac:dyDescent="0.35">
      <c r="A833" s="18" t="s">
        <v>1501</v>
      </c>
      <c r="B833" s="19" t="s">
        <v>1762</v>
      </c>
      <c r="C833" s="19" t="s">
        <v>1760</v>
      </c>
      <c r="D833" s="19" t="s">
        <v>1748</v>
      </c>
    </row>
    <row r="834" spans="1:4" ht="19.5" thickBot="1" x14ac:dyDescent="0.35">
      <c r="A834" s="18" t="s">
        <v>1363</v>
      </c>
      <c r="B834" s="19" t="s">
        <v>1762</v>
      </c>
      <c r="C834" s="19" t="s">
        <v>1760</v>
      </c>
      <c r="D834" s="19" t="s">
        <v>1748</v>
      </c>
    </row>
    <row r="835" spans="1:4" ht="19.5" thickBot="1" x14ac:dyDescent="0.35">
      <c r="A835" s="18" t="s">
        <v>1208</v>
      </c>
      <c r="B835" s="19" t="s">
        <v>1762</v>
      </c>
      <c r="C835" s="19" t="s">
        <v>1760</v>
      </c>
      <c r="D835" s="19" t="s">
        <v>1748</v>
      </c>
    </row>
    <row r="836" spans="1:4" ht="19.5" thickBot="1" x14ac:dyDescent="0.35">
      <c r="A836" s="18" t="s">
        <v>1287</v>
      </c>
      <c r="B836" s="19" t="s">
        <v>1762</v>
      </c>
      <c r="C836" s="19" t="s">
        <v>1760</v>
      </c>
      <c r="D836" s="19" t="s">
        <v>1748</v>
      </c>
    </row>
    <row r="837" spans="1:4" ht="19.5" thickBot="1" x14ac:dyDescent="0.35">
      <c r="A837" s="18" t="s">
        <v>1362</v>
      </c>
      <c r="B837" s="19" t="s">
        <v>1762</v>
      </c>
      <c r="C837" s="19" t="s">
        <v>1760</v>
      </c>
      <c r="D837" s="19" t="s">
        <v>1748</v>
      </c>
    </row>
    <row r="838" spans="1:4" ht="19.5" thickBot="1" x14ac:dyDescent="0.35">
      <c r="A838" s="18" t="s">
        <v>1236</v>
      </c>
      <c r="B838" s="19" t="s">
        <v>1762</v>
      </c>
      <c r="C838" s="19" t="s">
        <v>1760</v>
      </c>
      <c r="D838" s="19" t="s">
        <v>1748</v>
      </c>
    </row>
    <row r="839" spans="1:4" ht="19.5" thickBot="1" x14ac:dyDescent="0.35">
      <c r="A839" s="18" t="s">
        <v>1639</v>
      </c>
      <c r="B839" s="19" t="s">
        <v>1762</v>
      </c>
      <c r="C839" s="19" t="s">
        <v>1760</v>
      </c>
      <c r="D839" s="19" t="s">
        <v>1748</v>
      </c>
    </row>
    <row r="840" spans="1:4" ht="19.5" thickBot="1" x14ac:dyDescent="0.35">
      <c r="A840" s="18" t="s">
        <v>1627</v>
      </c>
      <c r="B840" s="19" t="s">
        <v>1762</v>
      </c>
      <c r="C840" s="19" t="s">
        <v>1760</v>
      </c>
      <c r="D840" s="19" t="s">
        <v>1748</v>
      </c>
    </row>
    <row r="841" spans="1:4" ht="19.5" thickBot="1" x14ac:dyDescent="0.35">
      <c r="A841" s="18" t="s">
        <v>1612</v>
      </c>
      <c r="B841" s="19" t="s">
        <v>1762</v>
      </c>
      <c r="C841" s="19" t="s">
        <v>1760</v>
      </c>
      <c r="D841" s="19" t="s">
        <v>1748</v>
      </c>
    </row>
    <row r="842" spans="1:4" ht="19.5" thickBot="1" x14ac:dyDescent="0.35">
      <c r="A842" s="18" t="s">
        <v>1583</v>
      </c>
      <c r="B842" s="19" t="s">
        <v>1762</v>
      </c>
      <c r="C842" s="19" t="s">
        <v>1760</v>
      </c>
      <c r="D842" s="19" t="s">
        <v>1748</v>
      </c>
    </row>
    <row r="843" spans="1:4" ht="19.5" thickBot="1" x14ac:dyDescent="0.35">
      <c r="A843" s="18" t="s">
        <v>1661</v>
      </c>
      <c r="B843" s="19" t="s">
        <v>1762</v>
      </c>
      <c r="C843" s="19" t="s">
        <v>1760</v>
      </c>
      <c r="D843" s="19" t="s">
        <v>1748</v>
      </c>
    </row>
    <row r="844" spans="1:4" ht="19.5" thickBot="1" x14ac:dyDescent="0.35">
      <c r="A844" s="18" t="s">
        <v>1578</v>
      </c>
      <c r="B844" s="19" t="s">
        <v>1762</v>
      </c>
      <c r="C844" s="19" t="s">
        <v>1760</v>
      </c>
      <c r="D844" s="19" t="s">
        <v>1748</v>
      </c>
    </row>
    <row r="845" spans="1:4" ht="19.5" thickBot="1" x14ac:dyDescent="0.35">
      <c r="A845" s="18" t="s">
        <v>1634</v>
      </c>
      <c r="B845" s="19" t="s">
        <v>1762</v>
      </c>
      <c r="C845" s="19" t="s">
        <v>1760</v>
      </c>
      <c r="D845" s="19" t="s">
        <v>1748</v>
      </c>
    </row>
    <row r="846" spans="1:4" ht="19.5" thickBot="1" x14ac:dyDescent="0.35">
      <c r="A846" s="18" t="s">
        <v>1544</v>
      </c>
      <c r="B846" s="19" t="s">
        <v>1762</v>
      </c>
      <c r="C846" s="19" t="s">
        <v>1760</v>
      </c>
      <c r="D846" s="19" t="s">
        <v>1748</v>
      </c>
    </row>
    <row r="847" spans="1:4" ht="19.5" thickBot="1" x14ac:dyDescent="0.35">
      <c r="A847" s="18" t="s">
        <v>1585</v>
      </c>
      <c r="B847" s="19" t="s">
        <v>1762</v>
      </c>
      <c r="C847" s="19" t="s">
        <v>1760</v>
      </c>
      <c r="D847" s="19" t="s">
        <v>1748</v>
      </c>
    </row>
    <row r="848" spans="1:4" ht="19.5" thickBot="1" x14ac:dyDescent="0.35">
      <c r="A848" s="18" t="s">
        <v>1641</v>
      </c>
      <c r="B848" s="19" t="s">
        <v>1762</v>
      </c>
      <c r="C848" s="19" t="s">
        <v>1760</v>
      </c>
      <c r="D848" s="19" t="s">
        <v>1748</v>
      </c>
    </row>
    <row r="849" spans="1:4" ht="19.5" thickBot="1" x14ac:dyDescent="0.35">
      <c r="A849" s="18" t="s">
        <v>1635</v>
      </c>
      <c r="B849" s="19" t="s">
        <v>1762</v>
      </c>
      <c r="C849" s="19" t="s">
        <v>1760</v>
      </c>
      <c r="D849" s="19" t="s">
        <v>1748</v>
      </c>
    </row>
    <row r="850" spans="1:4" ht="19.5" thickBot="1" x14ac:dyDescent="0.35">
      <c r="A850" s="18" t="s">
        <v>1636</v>
      </c>
      <c r="B850" s="19" t="s">
        <v>1762</v>
      </c>
      <c r="C850" s="19" t="s">
        <v>1760</v>
      </c>
      <c r="D850" s="19" t="s">
        <v>1748</v>
      </c>
    </row>
    <row r="851" spans="1:4" ht="19.5" thickBot="1" x14ac:dyDescent="0.35">
      <c r="A851" s="18" t="s">
        <v>1554</v>
      </c>
      <c r="B851" s="19" t="s">
        <v>1762</v>
      </c>
      <c r="C851" s="19" t="s">
        <v>1760</v>
      </c>
      <c r="D851" s="19" t="s">
        <v>1748</v>
      </c>
    </row>
    <row r="852" spans="1:4" ht="19.5" thickBot="1" x14ac:dyDescent="0.35">
      <c r="A852" s="18" t="s">
        <v>1575</v>
      </c>
      <c r="B852" s="19" t="s">
        <v>1762</v>
      </c>
      <c r="C852" s="19" t="s">
        <v>1760</v>
      </c>
      <c r="D852" s="19" t="s">
        <v>1748</v>
      </c>
    </row>
    <row r="853" spans="1:4" ht="19.5" thickBot="1" x14ac:dyDescent="0.35">
      <c r="A853" s="18" t="s">
        <v>1529</v>
      </c>
      <c r="B853" s="19" t="s">
        <v>1762</v>
      </c>
      <c r="C853" s="19" t="s">
        <v>1760</v>
      </c>
      <c r="D853" s="19" t="s">
        <v>1748</v>
      </c>
    </row>
    <row r="854" spans="1:4" ht="19.5" thickBot="1" x14ac:dyDescent="0.35">
      <c r="A854" s="18" t="s">
        <v>1632</v>
      </c>
      <c r="B854" s="19" t="s">
        <v>1762</v>
      </c>
      <c r="C854" s="19" t="s">
        <v>1760</v>
      </c>
      <c r="D854" s="19" t="s">
        <v>1748</v>
      </c>
    </row>
    <row r="855" spans="1:4" ht="19.5" thickBot="1" x14ac:dyDescent="0.35">
      <c r="A855" s="18" t="s">
        <v>1607</v>
      </c>
      <c r="B855" s="19" t="s">
        <v>1762</v>
      </c>
      <c r="C855" s="19" t="s">
        <v>1760</v>
      </c>
      <c r="D855" s="19" t="s">
        <v>1748</v>
      </c>
    </row>
    <row r="856" spans="1:4" ht="19.5" thickBot="1" x14ac:dyDescent="0.35">
      <c r="A856" s="18" t="s">
        <v>1543</v>
      </c>
      <c r="B856" s="19" t="s">
        <v>1762</v>
      </c>
      <c r="C856" s="19" t="s">
        <v>1760</v>
      </c>
      <c r="D856" s="19" t="s">
        <v>1748</v>
      </c>
    </row>
    <row r="857" spans="1:4" ht="19.5" thickBot="1" x14ac:dyDescent="0.35">
      <c r="A857" s="18" t="s">
        <v>1650</v>
      </c>
      <c r="B857" s="19" t="s">
        <v>1762</v>
      </c>
      <c r="C857" s="19" t="s">
        <v>1760</v>
      </c>
      <c r="D857" s="19" t="s">
        <v>1748</v>
      </c>
    </row>
    <row r="858" spans="1:4" ht="19.5" thickBot="1" x14ac:dyDescent="0.35">
      <c r="A858" s="18" t="s">
        <v>1697</v>
      </c>
      <c r="B858" s="19" t="s">
        <v>1762</v>
      </c>
      <c r="C858" s="19" t="s">
        <v>1760</v>
      </c>
      <c r="D858" s="19" t="s">
        <v>1748</v>
      </c>
    </row>
    <row r="859" spans="1:4" ht="19.5" thickBot="1" x14ac:dyDescent="0.35">
      <c r="A859" s="18" t="s">
        <v>1692</v>
      </c>
      <c r="B859" s="19" t="s">
        <v>1762</v>
      </c>
      <c r="C859" s="19" t="s">
        <v>1760</v>
      </c>
      <c r="D859" s="19" t="s">
        <v>1748</v>
      </c>
    </row>
    <row r="860" spans="1:4" ht="19.5" thickBot="1" x14ac:dyDescent="0.35">
      <c r="A860" s="18" t="s">
        <v>1682</v>
      </c>
      <c r="B860" s="19" t="s">
        <v>1762</v>
      </c>
      <c r="C860" s="19" t="s">
        <v>1760</v>
      </c>
      <c r="D860" s="19" t="s">
        <v>1748</v>
      </c>
    </row>
    <row r="861" spans="1:4" ht="19.5" thickBot="1" x14ac:dyDescent="0.35">
      <c r="A861" s="18" t="s">
        <v>391</v>
      </c>
      <c r="B861" s="19" t="s">
        <v>1763</v>
      </c>
      <c r="C861" s="19" t="s">
        <v>1764</v>
      </c>
      <c r="D861" s="19" t="s">
        <v>1748</v>
      </c>
    </row>
    <row r="862" spans="1:4" ht="19.5" thickBot="1" x14ac:dyDescent="0.35">
      <c r="A862" s="18" t="s">
        <v>430</v>
      </c>
      <c r="B862" s="19" t="s">
        <v>1763</v>
      </c>
      <c r="C862" s="19" t="s">
        <v>1764</v>
      </c>
      <c r="D862" s="19" t="s">
        <v>1748</v>
      </c>
    </row>
    <row r="863" spans="1:4" ht="19.5" thickBot="1" x14ac:dyDescent="0.35">
      <c r="A863" s="18" t="s">
        <v>487</v>
      </c>
      <c r="B863" s="19" t="s">
        <v>1763</v>
      </c>
      <c r="C863" s="19" t="s">
        <v>1764</v>
      </c>
      <c r="D863" s="19" t="s">
        <v>1748</v>
      </c>
    </row>
    <row r="864" spans="1:4" ht="19.5" thickBot="1" x14ac:dyDescent="0.35">
      <c r="A864" s="18" t="s">
        <v>537</v>
      </c>
      <c r="B864" s="19" t="s">
        <v>1763</v>
      </c>
      <c r="C864" s="19" t="s">
        <v>1764</v>
      </c>
      <c r="D864" s="19" t="s">
        <v>1748</v>
      </c>
    </row>
    <row r="865" spans="1:4" ht="19.5" thickBot="1" x14ac:dyDescent="0.35">
      <c r="A865" s="18" t="s">
        <v>549</v>
      </c>
      <c r="B865" s="19" t="s">
        <v>1763</v>
      </c>
      <c r="C865" s="19" t="s">
        <v>1764</v>
      </c>
      <c r="D865" s="19" t="s">
        <v>1748</v>
      </c>
    </row>
    <row r="866" spans="1:4" ht="19.5" thickBot="1" x14ac:dyDescent="0.35">
      <c r="A866" s="18" t="s">
        <v>264</v>
      </c>
      <c r="B866" s="19" t="s">
        <v>1763</v>
      </c>
      <c r="C866" s="19" t="s">
        <v>1764</v>
      </c>
      <c r="D866" s="19" t="s">
        <v>1748</v>
      </c>
    </row>
    <row r="867" spans="1:4" ht="19.5" thickBot="1" x14ac:dyDescent="0.35">
      <c r="A867" s="18" t="s">
        <v>270</v>
      </c>
      <c r="B867" s="19" t="s">
        <v>1763</v>
      </c>
      <c r="C867" s="19" t="s">
        <v>1764</v>
      </c>
      <c r="D867" s="19" t="s">
        <v>1748</v>
      </c>
    </row>
    <row r="868" spans="1:4" ht="19.5" thickBot="1" x14ac:dyDescent="0.35">
      <c r="A868" s="18" t="s">
        <v>271</v>
      </c>
      <c r="B868" s="19" t="s">
        <v>1763</v>
      </c>
      <c r="C868" s="19" t="s">
        <v>1764</v>
      </c>
      <c r="D868" s="19" t="s">
        <v>1748</v>
      </c>
    </row>
    <row r="869" spans="1:4" ht="19.5" thickBot="1" x14ac:dyDescent="0.35">
      <c r="A869" s="18" t="s">
        <v>288</v>
      </c>
      <c r="B869" s="19" t="s">
        <v>1763</v>
      </c>
      <c r="C869" s="19" t="s">
        <v>1764</v>
      </c>
      <c r="D869" s="19" t="s">
        <v>1748</v>
      </c>
    </row>
    <row r="870" spans="1:4" ht="19.5" thickBot="1" x14ac:dyDescent="0.35">
      <c r="A870" s="18" t="s">
        <v>289</v>
      </c>
      <c r="B870" s="19" t="s">
        <v>1763</v>
      </c>
      <c r="C870" s="19" t="s">
        <v>1764</v>
      </c>
      <c r="D870" s="19" t="s">
        <v>1748</v>
      </c>
    </row>
    <row r="871" spans="1:4" ht="19.5" thickBot="1" x14ac:dyDescent="0.35">
      <c r="A871" s="18" t="s">
        <v>294</v>
      </c>
      <c r="B871" s="19" t="s">
        <v>1763</v>
      </c>
      <c r="C871" s="19" t="s">
        <v>1764</v>
      </c>
      <c r="D871" s="19" t="s">
        <v>1748</v>
      </c>
    </row>
    <row r="872" spans="1:4" ht="19.5" thickBot="1" x14ac:dyDescent="0.35">
      <c r="A872" s="18" t="s">
        <v>302</v>
      </c>
      <c r="B872" s="19" t="s">
        <v>1763</v>
      </c>
      <c r="C872" s="19" t="s">
        <v>1764</v>
      </c>
      <c r="D872" s="19" t="s">
        <v>1748</v>
      </c>
    </row>
    <row r="873" spans="1:4" ht="19.5" thickBot="1" x14ac:dyDescent="0.35">
      <c r="A873" s="18" t="s">
        <v>306</v>
      </c>
      <c r="B873" s="19" t="s">
        <v>1763</v>
      </c>
      <c r="C873" s="19" t="s">
        <v>1764</v>
      </c>
      <c r="D873" s="19" t="s">
        <v>1748</v>
      </c>
    </row>
    <row r="874" spans="1:4" ht="19.5" thickBot="1" x14ac:dyDescent="0.35">
      <c r="A874" s="18" t="s">
        <v>321</v>
      </c>
      <c r="B874" s="19" t="s">
        <v>1763</v>
      </c>
      <c r="C874" s="19" t="s">
        <v>1764</v>
      </c>
      <c r="D874" s="19" t="s">
        <v>1748</v>
      </c>
    </row>
    <row r="875" spans="1:4" ht="19.5" thickBot="1" x14ac:dyDescent="0.35">
      <c r="A875" s="18" t="s">
        <v>959</v>
      </c>
      <c r="B875" s="19" t="s">
        <v>1763</v>
      </c>
      <c r="C875" s="19" t="s">
        <v>1764</v>
      </c>
      <c r="D875" s="19" t="s">
        <v>1748</v>
      </c>
    </row>
    <row r="876" spans="1:4" ht="19.5" thickBot="1" x14ac:dyDescent="0.35">
      <c r="A876" s="18" t="s">
        <v>969</v>
      </c>
      <c r="B876" s="19" t="s">
        <v>1763</v>
      </c>
      <c r="C876" s="19" t="s">
        <v>1764</v>
      </c>
      <c r="D876" s="19" t="s">
        <v>1748</v>
      </c>
    </row>
    <row r="877" spans="1:4" ht="19.5" thickBot="1" x14ac:dyDescent="0.35">
      <c r="A877" s="18" t="s">
        <v>1041</v>
      </c>
      <c r="B877" s="19" t="s">
        <v>1763</v>
      </c>
      <c r="C877" s="19" t="s">
        <v>1764</v>
      </c>
      <c r="D877" s="19" t="s">
        <v>1748</v>
      </c>
    </row>
    <row r="878" spans="1:4" ht="19.5" thickBot="1" x14ac:dyDescent="0.35">
      <c r="A878" s="18" t="s">
        <v>1053</v>
      </c>
      <c r="B878" s="19" t="s">
        <v>1763</v>
      </c>
      <c r="C878" s="19" t="s">
        <v>1764</v>
      </c>
      <c r="D878" s="19" t="s">
        <v>1748</v>
      </c>
    </row>
    <row r="879" spans="1:4" ht="19.5" thickBot="1" x14ac:dyDescent="0.35">
      <c r="A879" s="18" t="s">
        <v>1086</v>
      </c>
      <c r="B879" s="19" t="s">
        <v>1763</v>
      </c>
      <c r="C879" s="19" t="s">
        <v>1764</v>
      </c>
      <c r="D879" s="19" t="s">
        <v>1748</v>
      </c>
    </row>
    <row r="880" spans="1:4" ht="19.5" thickBot="1" x14ac:dyDescent="0.35">
      <c r="A880" s="18" t="s">
        <v>1112</v>
      </c>
      <c r="B880" s="19" t="s">
        <v>1763</v>
      </c>
      <c r="C880" s="19" t="s">
        <v>1764</v>
      </c>
      <c r="D880" s="19" t="s">
        <v>1748</v>
      </c>
    </row>
    <row r="881" spans="1:4" ht="19.5" thickBot="1" x14ac:dyDescent="0.35">
      <c r="A881" s="18" t="s">
        <v>49</v>
      </c>
      <c r="B881" s="19" t="s">
        <v>1763</v>
      </c>
      <c r="C881" s="19" t="s">
        <v>1764</v>
      </c>
      <c r="D881" s="19" t="s">
        <v>1748</v>
      </c>
    </row>
    <row r="882" spans="1:4" ht="19.5" thickBot="1" x14ac:dyDescent="0.35">
      <c r="A882" s="18" t="s">
        <v>78</v>
      </c>
      <c r="B882" s="19" t="s">
        <v>1763</v>
      </c>
      <c r="C882" s="19" t="s">
        <v>1764</v>
      </c>
      <c r="D882" s="19" t="s">
        <v>1748</v>
      </c>
    </row>
    <row r="883" spans="1:4" ht="19.5" thickBot="1" x14ac:dyDescent="0.35">
      <c r="A883" s="18" t="s">
        <v>82</v>
      </c>
      <c r="B883" s="19" t="s">
        <v>1763</v>
      </c>
      <c r="C883" s="19" t="s">
        <v>1764</v>
      </c>
      <c r="D883" s="19" t="s">
        <v>1748</v>
      </c>
    </row>
    <row r="884" spans="1:4" ht="19.5" thickBot="1" x14ac:dyDescent="0.35">
      <c r="A884" s="18" t="s">
        <v>84</v>
      </c>
      <c r="B884" s="19" t="s">
        <v>1763</v>
      </c>
      <c r="C884" s="19" t="s">
        <v>1764</v>
      </c>
      <c r="D884" s="19" t="s">
        <v>1748</v>
      </c>
    </row>
    <row r="885" spans="1:4" ht="19.5" thickBot="1" x14ac:dyDescent="0.35">
      <c r="A885" s="18" t="s">
        <v>181</v>
      </c>
      <c r="B885" s="19" t="s">
        <v>1763</v>
      </c>
      <c r="C885" s="19" t="s">
        <v>1764</v>
      </c>
      <c r="D885" s="19" t="s">
        <v>1748</v>
      </c>
    </row>
    <row r="886" spans="1:4" ht="19.5" thickBot="1" x14ac:dyDescent="0.35">
      <c r="A886" s="18" t="s">
        <v>195</v>
      </c>
      <c r="B886" s="19" t="s">
        <v>1763</v>
      </c>
      <c r="C886" s="19" t="s">
        <v>1764</v>
      </c>
      <c r="D886" s="19" t="s">
        <v>1748</v>
      </c>
    </row>
    <row r="887" spans="1:4" ht="19.5" thickBot="1" x14ac:dyDescent="0.35">
      <c r="A887" s="18" t="s">
        <v>599</v>
      </c>
      <c r="B887" s="19" t="s">
        <v>1763</v>
      </c>
      <c r="C887" s="19" t="s">
        <v>1764</v>
      </c>
      <c r="D887" s="19" t="s">
        <v>1748</v>
      </c>
    </row>
    <row r="888" spans="1:4" ht="19.5" thickBot="1" x14ac:dyDescent="0.35">
      <c r="A888" s="18" t="s">
        <v>629</v>
      </c>
      <c r="B888" s="19" t="s">
        <v>1763</v>
      </c>
      <c r="C888" s="19" t="s">
        <v>1764</v>
      </c>
      <c r="D888" s="19" t="s">
        <v>1748</v>
      </c>
    </row>
    <row r="889" spans="1:4" ht="19.5" thickBot="1" x14ac:dyDescent="0.35">
      <c r="A889" s="18" t="s">
        <v>729</v>
      </c>
      <c r="B889" s="19" t="s">
        <v>1763</v>
      </c>
      <c r="C889" s="19" t="s">
        <v>1764</v>
      </c>
      <c r="D889" s="19" t="s">
        <v>1748</v>
      </c>
    </row>
    <row r="890" spans="1:4" ht="19.5" thickBot="1" x14ac:dyDescent="0.35">
      <c r="A890" s="18" t="s">
        <v>776</v>
      </c>
      <c r="B890" s="19" t="s">
        <v>1763</v>
      </c>
      <c r="C890" s="19" t="s">
        <v>1764</v>
      </c>
      <c r="D890" s="19" t="s">
        <v>1748</v>
      </c>
    </row>
    <row r="891" spans="1:4" ht="19.5" thickBot="1" x14ac:dyDescent="0.35">
      <c r="A891" s="18" t="s">
        <v>818</v>
      </c>
      <c r="B891" s="19" t="s">
        <v>1763</v>
      </c>
      <c r="C891" s="19" t="s">
        <v>1764</v>
      </c>
      <c r="D891" s="19" t="s">
        <v>1748</v>
      </c>
    </row>
    <row r="892" spans="1:4" ht="19.5" thickBot="1" x14ac:dyDescent="0.35">
      <c r="A892" s="18" t="s">
        <v>826</v>
      </c>
      <c r="B892" s="19" t="s">
        <v>1763</v>
      </c>
      <c r="C892" s="19" t="s">
        <v>1764</v>
      </c>
      <c r="D892" s="19" t="s">
        <v>1748</v>
      </c>
    </row>
    <row r="893" spans="1:4" ht="19.5" thickBot="1" x14ac:dyDescent="0.35">
      <c r="A893" s="18" t="s">
        <v>878</v>
      </c>
      <c r="B893" s="19" t="s">
        <v>1763</v>
      </c>
      <c r="C893" s="19" t="s">
        <v>1764</v>
      </c>
      <c r="D893" s="19" t="s">
        <v>1748</v>
      </c>
    </row>
    <row r="894" spans="1:4" ht="19.5" thickBot="1" x14ac:dyDescent="0.35">
      <c r="A894" s="18" t="s">
        <v>885</v>
      </c>
      <c r="B894" s="19" t="s">
        <v>1763</v>
      </c>
      <c r="C894" s="19" t="s">
        <v>1764</v>
      </c>
      <c r="D894" s="19" t="s">
        <v>1748</v>
      </c>
    </row>
    <row r="895" spans="1:4" ht="19.5" thickBot="1" x14ac:dyDescent="0.35">
      <c r="A895" s="18" t="s">
        <v>912</v>
      </c>
      <c r="B895" s="19" t="s">
        <v>1763</v>
      </c>
      <c r="C895" s="19" t="s">
        <v>1764</v>
      </c>
      <c r="D895" s="19" t="s">
        <v>1748</v>
      </c>
    </row>
    <row r="896" spans="1:4" ht="19.5" thickBot="1" x14ac:dyDescent="0.35">
      <c r="A896" s="18" t="s">
        <v>935</v>
      </c>
      <c r="B896" s="19" t="s">
        <v>1763</v>
      </c>
      <c r="C896" s="19" t="s">
        <v>1764</v>
      </c>
      <c r="D896" s="19" t="s">
        <v>1748</v>
      </c>
    </row>
    <row r="897" spans="1:4" ht="19.5" thickBot="1" x14ac:dyDescent="0.35">
      <c r="A897" s="18" t="s">
        <v>1165</v>
      </c>
      <c r="B897" s="19" t="s">
        <v>1763</v>
      </c>
      <c r="C897" s="19" t="s">
        <v>1764</v>
      </c>
      <c r="D897" s="19" t="s">
        <v>1748</v>
      </c>
    </row>
    <row r="898" spans="1:4" ht="19.5" thickBot="1" x14ac:dyDescent="0.35">
      <c r="A898" s="18" t="s">
        <v>1318</v>
      </c>
      <c r="B898" s="19" t="s">
        <v>1763</v>
      </c>
      <c r="C898" s="19" t="s">
        <v>1764</v>
      </c>
      <c r="D898" s="19" t="s">
        <v>1748</v>
      </c>
    </row>
    <row r="899" spans="1:4" ht="19.5" thickBot="1" x14ac:dyDescent="0.35">
      <c r="A899" s="18" t="s">
        <v>1180</v>
      </c>
      <c r="B899" s="19" t="s">
        <v>1763</v>
      </c>
      <c r="C899" s="19" t="s">
        <v>1764</v>
      </c>
      <c r="D899" s="19" t="s">
        <v>1748</v>
      </c>
    </row>
    <row r="900" spans="1:4" ht="19.5" thickBot="1" x14ac:dyDescent="0.35">
      <c r="A900" s="18" t="s">
        <v>1170</v>
      </c>
      <c r="B900" s="19" t="s">
        <v>1763</v>
      </c>
      <c r="C900" s="19" t="s">
        <v>1764</v>
      </c>
      <c r="D900" s="19" t="s">
        <v>1748</v>
      </c>
    </row>
    <row r="901" spans="1:4" ht="19.5" thickBot="1" x14ac:dyDescent="0.35">
      <c r="A901" s="18" t="s">
        <v>1270</v>
      </c>
      <c r="B901" s="19" t="s">
        <v>1763</v>
      </c>
      <c r="C901" s="19" t="s">
        <v>1764</v>
      </c>
      <c r="D901" s="19" t="s">
        <v>1748</v>
      </c>
    </row>
    <row r="902" spans="1:4" ht="19.5" thickBot="1" x14ac:dyDescent="0.35">
      <c r="A902" s="18" t="s">
        <v>1139</v>
      </c>
      <c r="B902" s="19" t="s">
        <v>1763</v>
      </c>
      <c r="C902" s="19" t="s">
        <v>1764</v>
      </c>
      <c r="D902" s="19" t="s">
        <v>1748</v>
      </c>
    </row>
    <row r="903" spans="1:4" ht="19.5" thickBot="1" x14ac:dyDescent="0.35">
      <c r="A903" s="18" t="s">
        <v>1225</v>
      </c>
      <c r="B903" s="19" t="s">
        <v>1763</v>
      </c>
      <c r="C903" s="19" t="s">
        <v>1764</v>
      </c>
      <c r="D903" s="19" t="s">
        <v>1748</v>
      </c>
    </row>
    <row r="904" spans="1:4" ht="19.5" thickBot="1" x14ac:dyDescent="0.35">
      <c r="A904" s="18" t="s">
        <v>1435</v>
      </c>
      <c r="B904" s="19" t="s">
        <v>1763</v>
      </c>
      <c r="C904" s="19" t="s">
        <v>1764</v>
      </c>
      <c r="D904" s="19" t="s">
        <v>1748</v>
      </c>
    </row>
    <row r="905" spans="1:4" ht="19.5" thickBot="1" x14ac:dyDescent="0.35">
      <c r="A905" s="18" t="s">
        <v>1471</v>
      </c>
      <c r="B905" s="19" t="s">
        <v>1763</v>
      </c>
      <c r="C905" s="19" t="s">
        <v>1764</v>
      </c>
      <c r="D905" s="19" t="s">
        <v>1748</v>
      </c>
    </row>
    <row r="906" spans="1:4" ht="19.5" thickBot="1" x14ac:dyDescent="0.35">
      <c r="A906" s="18" t="s">
        <v>1487</v>
      </c>
      <c r="B906" s="19" t="s">
        <v>1763</v>
      </c>
      <c r="C906" s="19" t="s">
        <v>1764</v>
      </c>
      <c r="D906" s="19" t="s">
        <v>1748</v>
      </c>
    </row>
    <row r="907" spans="1:4" ht="19.5" thickBot="1" x14ac:dyDescent="0.35">
      <c r="A907" s="18" t="s">
        <v>1222</v>
      </c>
      <c r="B907" s="19" t="s">
        <v>1763</v>
      </c>
      <c r="C907" s="19" t="s">
        <v>1764</v>
      </c>
      <c r="D907" s="19" t="s">
        <v>1748</v>
      </c>
    </row>
    <row r="908" spans="1:4" ht="19.5" thickBot="1" x14ac:dyDescent="0.35">
      <c r="A908" s="18" t="s">
        <v>1212</v>
      </c>
      <c r="B908" s="19" t="s">
        <v>1763</v>
      </c>
      <c r="C908" s="19" t="s">
        <v>1764</v>
      </c>
      <c r="D908" s="19" t="s">
        <v>1748</v>
      </c>
    </row>
    <row r="909" spans="1:4" ht="19.5" thickBot="1" x14ac:dyDescent="0.35">
      <c r="A909" s="18" t="s">
        <v>1310</v>
      </c>
      <c r="B909" s="19" t="s">
        <v>1763</v>
      </c>
      <c r="C909" s="19" t="s">
        <v>1764</v>
      </c>
      <c r="D909" s="19" t="s">
        <v>1748</v>
      </c>
    </row>
    <row r="910" spans="1:4" ht="19.5" thickBot="1" x14ac:dyDescent="0.35">
      <c r="A910" s="18" t="s">
        <v>1218</v>
      </c>
      <c r="B910" s="19" t="s">
        <v>1763</v>
      </c>
      <c r="C910" s="19" t="s">
        <v>1764</v>
      </c>
      <c r="D910" s="19" t="s">
        <v>1748</v>
      </c>
    </row>
    <row r="911" spans="1:4" ht="19.5" thickBot="1" x14ac:dyDescent="0.35">
      <c r="A911" s="18" t="s">
        <v>1416</v>
      </c>
      <c r="B911" s="19" t="s">
        <v>1763</v>
      </c>
      <c r="C911" s="19" t="s">
        <v>1764</v>
      </c>
      <c r="D911" s="19" t="s">
        <v>1748</v>
      </c>
    </row>
    <row r="912" spans="1:4" ht="19.5" thickBot="1" x14ac:dyDescent="0.35">
      <c r="A912" s="18" t="s">
        <v>1282</v>
      </c>
      <c r="B912" s="19" t="s">
        <v>1763</v>
      </c>
      <c r="C912" s="19" t="s">
        <v>1764</v>
      </c>
      <c r="D912" s="19" t="s">
        <v>1748</v>
      </c>
    </row>
    <row r="913" spans="1:4" ht="19.5" thickBot="1" x14ac:dyDescent="0.35">
      <c r="A913" s="18" t="s">
        <v>1190</v>
      </c>
      <c r="B913" s="19" t="s">
        <v>1763</v>
      </c>
      <c r="C913" s="19" t="s">
        <v>1764</v>
      </c>
      <c r="D913" s="19" t="s">
        <v>1748</v>
      </c>
    </row>
    <row r="914" spans="1:4" ht="19.5" thickBot="1" x14ac:dyDescent="0.35">
      <c r="A914" s="18" t="s">
        <v>1175</v>
      </c>
      <c r="B914" s="19" t="s">
        <v>1763</v>
      </c>
      <c r="C914" s="19" t="s">
        <v>1764</v>
      </c>
      <c r="D914" s="19" t="s">
        <v>1748</v>
      </c>
    </row>
    <row r="915" spans="1:4" ht="19.5" thickBot="1" x14ac:dyDescent="0.35">
      <c r="A915" s="18" t="s">
        <v>1400</v>
      </c>
      <c r="B915" s="19" t="s">
        <v>1763</v>
      </c>
      <c r="C915" s="19" t="s">
        <v>1764</v>
      </c>
      <c r="D915" s="19" t="s">
        <v>1748</v>
      </c>
    </row>
    <row r="916" spans="1:4" ht="19.5" thickBot="1" x14ac:dyDescent="0.35">
      <c r="A916" s="18" t="s">
        <v>1146</v>
      </c>
      <c r="B916" s="19" t="s">
        <v>1763</v>
      </c>
      <c r="C916" s="19" t="s">
        <v>1764</v>
      </c>
      <c r="D916" s="19" t="s">
        <v>1748</v>
      </c>
    </row>
    <row r="917" spans="1:4" ht="19.5" thickBot="1" x14ac:dyDescent="0.35">
      <c r="A917" s="18" t="s">
        <v>1478</v>
      </c>
      <c r="B917" s="19" t="s">
        <v>1763</v>
      </c>
      <c r="C917" s="19" t="s">
        <v>1764</v>
      </c>
      <c r="D917" s="19" t="s">
        <v>1748</v>
      </c>
    </row>
    <row r="918" spans="1:4" ht="19.5" thickBot="1" x14ac:dyDescent="0.35">
      <c r="A918" s="18" t="s">
        <v>1301</v>
      </c>
      <c r="B918" s="19" t="s">
        <v>1763</v>
      </c>
      <c r="C918" s="19" t="s">
        <v>1764</v>
      </c>
      <c r="D918" s="19" t="s">
        <v>1748</v>
      </c>
    </row>
    <row r="919" spans="1:4" ht="19.5" thickBot="1" x14ac:dyDescent="0.35">
      <c r="A919" s="18" t="s">
        <v>1286</v>
      </c>
      <c r="B919" s="19" t="s">
        <v>1763</v>
      </c>
      <c r="C919" s="19" t="s">
        <v>1764</v>
      </c>
      <c r="D919" s="19" t="s">
        <v>1748</v>
      </c>
    </row>
    <row r="920" spans="1:4" ht="19.5" thickBot="1" x14ac:dyDescent="0.35">
      <c r="A920" s="18" t="s">
        <v>1244</v>
      </c>
      <c r="B920" s="19" t="s">
        <v>1763</v>
      </c>
      <c r="C920" s="19" t="s">
        <v>1764</v>
      </c>
      <c r="D920" s="19" t="s">
        <v>1748</v>
      </c>
    </row>
    <row r="921" spans="1:4" ht="19.5" thickBot="1" x14ac:dyDescent="0.35">
      <c r="A921" s="18" t="s">
        <v>1418</v>
      </c>
      <c r="B921" s="19" t="s">
        <v>1763</v>
      </c>
      <c r="C921" s="19" t="s">
        <v>1764</v>
      </c>
      <c r="D921" s="19" t="s">
        <v>1748</v>
      </c>
    </row>
    <row r="922" spans="1:4" ht="19.5" thickBot="1" x14ac:dyDescent="0.35">
      <c r="A922" s="18" t="s">
        <v>1396</v>
      </c>
      <c r="B922" s="19" t="s">
        <v>1763</v>
      </c>
      <c r="C922" s="19" t="s">
        <v>1764</v>
      </c>
      <c r="D922" s="19" t="s">
        <v>1748</v>
      </c>
    </row>
    <row r="923" spans="1:4" ht="19.5" thickBot="1" x14ac:dyDescent="0.35">
      <c r="A923" s="18" t="s">
        <v>1121</v>
      </c>
      <c r="B923" s="19" t="s">
        <v>1763</v>
      </c>
      <c r="C923" s="19" t="s">
        <v>1764</v>
      </c>
      <c r="D923" s="19" t="s">
        <v>1748</v>
      </c>
    </row>
    <row r="924" spans="1:4" ht="19.5" thickBot="1" x14ac:dyDescent="0.35">
      <c r="A924" s="18" t="s">
        <v>1586</v>
      </c>
      <c r="B924" s="19" t="s">
        <v>1763</v>
      </c>
      <c r="C924" s="19" t="s">
        <v>1764</v>
      </c>
      <c r="D924" s="19" t="s">
        <v>1748</v>
      </c>
    </row>
    <row r="925" spans="1:4" ht="19.5" thickBot="1" x14ac:dyDescent="0.35">
      <c r="A925" s="18" t="s">
        <v>1618</v>
      </c>
      <c r="B925" s="19" t="s">
        <v>1763</v>
      </c>
      <c r="C925" s="19" t="s">
        <v>1764</v>
      </c>
      <c r="D925" s="19" t="s">
        <v>1748</v>
      </c>
    </row>
    <row r="926" spans="1:4" ht="19.5" thickBot="1" x14ac:dyDescent="0.35">
      <c r="A926" s="18" t="s">
        <v>1610</v>
      </c>
      <c r="B926" s="19" t="s">
        <v>1763</v>
      </c>
      <c r="C926" s="19" t="s">
        <v>1764</v>
      </c>
      <c r="D926" s="19" t="s">
        <v>1748</v>
      </c>
    </row>
    <row r="927" spans="1:4" ht="19.5" thickBot="1" x14ac:dyDescent="0.35">
      <c r="A927" s="18" t="s">
        <v>1654</v>
      </c>
      <c r="B927" s="19" t="s">
        <v>1763</v>
      </c>
      <c r="C927" s="19" t="s">
        <v>1764</v>
      </c>
      <c r="D927" s="19" t="s">
        <v>1748</v>
      </c>
    </row>
    <row r="928" spans="1:4" ht="19.5" thickBot="1" x14ac:dyDescent="0.35">
      <c r="A928" s="18" t="s">
        <v>1670</v>
      </c>
      <c r="B928" s="19" t="s">
        <v>1763</v>
      </c>
      <c r="C928" s="19" t="s">
        <v>1764</v>
      </c>
      <c r="D928" s="19" t="s">
        <v>1748</v>
      </c>
    </row>
    <row r="929" spans="1:4" ht="19.5" thickBot="1" x14ac:dyDescent="0.35">
      <c r="A929" s="18" t="s">
        <v>1549</v>
      </c>
      <c r="B929" s="19" t="s">
        <v>1763</v>
      </c>
      <c r="C929" s="19" t="s">
        <v>1764</v>
      </c>
      <c r="D929" s="19" t="s">
        <v>1748</v>
      </c>
    </row>
    <row r="930" spans="1:4" ht="19.5" thickBot="1" x14ac:dyDescent="0.35">
      <c r="A930" s="18" t="s">
        <v>1580</v>
      </c>
      <c r="B930" s="19" t="s">
        <v>1763</v>
      </c>
      <c r="C930" s="19" t="s">
        <v>1764</v>
      </c>
      <c r="D930" s="19" t="s">
        <v>1748</v>
      </c>
    </row>
    <row r="931" spans="1:4" ht="19.5" thickBot="1" x14ac:dyDescent="0.35">
      <c r="A931" s="18" t="s">
        <v>1628</v>
      </c>
      <c r="B931" s="19" t="s">
        <v>1763</v>
      </c>
      <c r="C931" s="19" t="s">
        <v>1764</v>
      </c>
      <c r="D931" s="19" t="s">
        <v>1748</v>
      </c>
    </row>
    <row r="932" spans="1:4" ht="19.5" thickBot="1" x14ac:dyDescent="0.35">
      <c r="A932" s="18" t="s">
        <v>1539</v>
      </c>
      <c r="B932" s="19" t="s">
        <v>1763</v>
      </c>
      <c r="C932" s="19" t="s">
        <v>1764</v>
      </c>
      <c r="D932" s="19" t="s">
        <v>1748</v>
      </c>
    </row>
    <row r="933" spans="1:4" ht="19.5" thickBot="1" x14ac:dyDescent="0.35">
      <c r="A933" s="18" t="s">
        <v>1701</v>
      </c>
      <c r="B933" s="19" t="s">
        <v>1763</v>
      </c>
      <c r="C933" s="19" t="s">
        <v>1764</v>
      </c>
      <c r="D933" s="19" t="s">
        <v>1748</v>
      </c>
    </row>
    <row r="934" spans="1:4" ht="19.5" thickBot="1" x14ac:dyDescent="0.35">
      <c r="A934" s="18" t="s">
        <v>1675</v>
      </c>
      <c r="B934" s="19" t="s">
        <v>1763</v>
      </c>
      <c r="C934" s="19" t="s">
        <v>1764</v>
      </c>
      <c r="D934" s="19" t="s">
        <v>1748</v>
      </c>
    </row>
    <row r="935" spans="1:4" ht="19.5" thickBot="1" x14ac:dyDescent="0.35">
      <c r="A935" s="18" t="s">
        <v>352</v>
      </c>
      <c r="B935" s="19" t="s">
        <v>1765</v>
      </c>
      <c r="C935" s="19" t="s">
        <v>1764</v>
      </c>
      <c r="D935" s="19" t="s">
        <v>1748</v>
      </c>
    </row>
    <row r="936" spans="1:4" ht="19.5" thickBot="1" x14ac:dyDescent="0.35">
      <c r="A936" s="18" t="s">
        <v>368</v>
      </c>
      <c r="B936" s="19" t="s">
        <v>1765</v>
      </c>
      <c r="C936" s="19" t="s">
        <v>1764</v>
      </c>
      <c r="D936" s="19" t="s">
        <v>1748</v>
      </c>
    </row>
    <row r="937" spans="1:4" ht="19.5" thickBot="1" x14ac:dyDescent="0.35">
      <c r="A937" s="18" t="s">
        <v>396</v>
      </c>
      <c r="B937" s="19" t="s">
        <v>1765</v>
      </c>
      <c r="C937" s="19" t="s">
        <v>1764</v>
      </c>
      <c r="D937" s="19" t="s">
        <v>1748</v>
      </c>
    </row>
    <row r="938" spans="1:4" ht="19.5" thickBot="1" x14ac:dyDescent="0.35">
      <c r="A938" s="18" t="s">
        <v>424</v>
      </c>
      <c r="B938" s="19" t="s">
        <v>1765</v>
      </c>
      <c r="C938" s="19" t="s">
        <v>1764</v>
      </c>
      <c r="D938" s="19" t="s">
        <v>1748</v>
      </c>
    </row>
    <row r="939" spans="1:4" ht="19.5" thickBot="1" x14ac:dyDescent="0.35">
      <c r="A939" s="18" t="s">
        <v>440</v>
      </c>
      <c r="B939" s="19" t="s">
        <v>1765</v>
      </c>
      <c r="C939" s="19" t="s">
        <v>1764</v>
      </c>
      <c r="D939" s="19" t="s">
        <v>1748</v>
      </c>
    </row>
    <row r="940" spans="1:4" ht="19.5" thickBot="1" x14ac:dyDescent="0.35">
      <c r="A940" s="18" t="s">
        <v>473</v>
      </c>
      <c r="B940" s="19" t="s">
        <v>1765</v>
      </c>
      <c r="C940" s="19" t="s">
        <v>1764</v>
      </c>
      <c r="D940" s="19" t="s">
        <v>1748</v>
      </c>
    </row>
    <row r="941" spans="1:4" ht="19.5" thickBot="1" x14ac:dyDescent="0.35">
      <c r="A941" s="18" t="s">
        <v>491</v>
      </c>
      <c r="B941" s="19" t="s">
        <v>1765</v>
      </c>
      <c r="C941" s="19" t="s">
        <v>1764</v>
      </c>
      <c r="D941" s="19" t="s">
        <v>1748</v>
      </c>
    </row>
    <row r="942" spans="1:4" ht="19.5" thickBot="1" x14ac:dyDescent="0.35">
      <c r="A942" s="18" t="s">
        <v>546</v>
      </c>
      <c r="B942" s="19" t="s">
        <v>1765</v>
      </c>
      <c r="C942" s="19" t="s">
        <v>1764</v>
      </c>
      <c r="D942" s="19" t="s">
        <v>1748</v>
      </c>
    </row>
    <row r="943" spans="1:4" ht="19.5" thickBot="1" x14ac:dyDescent="0.35">
      <c r="A943" s="18" t="s">
        <v>236</v>
      </c>
      <c r="B943" s="19" t="s">
        <v>1765</v>
      </c>
      <c r="C943" s="19" t="s">
        <v>1764</v>
      </c>
      <c r="D943" s="19" t="s">
        <v>1748</v>
      </c>
    </row>
    <row r="944" spans="1:4" ht="19.5" thickBot="1" x14ac:dyDescent="0.35">
      <c r="A944" s="18" t="s">
        <v>240</v>
      </c>
      <c r="B944" s="19" t="s">
        <v>1765</v>
      </c>
      <c r="C944" s="19" t="s">
        <v>1764</v>
      </c>
      <c r="D944" s="19" t="s">
        <v>1748</v>
      </c>
    </row>
    <row r="945" spans="1:4" ht="19.5" thickBot="1" x14ac:dyDescent="0.35">
      <c r="A945" s="18" t="s">
        <v>252</v>
      </c>
      <c r="B945" s="19" t="s">
        <v>1765</v>
      </c>
      <c r="C945" s="19" t="s">
        <v>1764</v>
      </c>
      <c r="D945" s="19" t="s">
        <v>1748</v>
      </c>
    </row>
    <row r="946" spans="1:4" ht="19.5" thickBot="1" x14ac:dyDescent="0.35">
      <c r="A946" s="18" t="s">
        <v>254</v>
      </c>
      <c r="B946" s="19" t="s">
        <v>1765</v>
      </c>
      <c r="C946" s="19" t="s">
        <v>1764</v>
      </c>
      <c r="D946" s="19" t="s">
        <v>1748</v>
      </c>
    </row>
    <row r="947" spans="1:4" ht="19.5" thickBot="1" x14ac:dyDescent="0.35">
      <c r="A947" s="18" t="s">
        <v>256</v>
      </c>
      <c r="B947" s="19" t="s">
        <v>1765</v>
      </c>
      <c r="C947" s="19" t="s">
        <v>1764</v>
      </c>
      <c r="D947" s="19" t="s">
        <v>1748</v>
      </c>
    </row>
    <row r="948" spans="1:4" ht="19.5" thickBot="1" x14ac:dyDescent="0.35">
      <c r="A948" s="18" t="s">
        <v>260</v>
      </c>
      <c r="B948" s="19" t="s">
        <v>1765</v>
      </c>
      <c r="C948" s="19" t="s">
        <v>1764</v>
      </c>
      <c r="D948" s="19" t="s">
        <v>1748</v>
      </c>
    </row>
    <row r="949" spans="1:4" ht="19.5" thickBot="1" x14ac:dyDescent="0.35">
      <c r="A949" s="18" t="s">
        <v>268</v>
      </c>
      <c r="B949" s="19" t="s">
        <v>1765</v>
      </c>
      <c r="C949" s="19" t="s">
        <v>1764</v>
      </c>
      <c r="D949" s="19" t="s">
        <v>1748</v>
      </c>
    </row>
    <row r="950" spans="1:4" ht="19.5" thickBot="1" x14ac:dyDescent="0.35">
      <c r="A950" s="18" t="s">
        <v>975</v>
      </c>
      <c r="B950" s="19" t="s">
        <v>1765</v>
      </c>
      <c r="C950" s="19" t="s">
        <v>1764</v>
      </c>
      <c r="D950" s="19" t="s">
        <v>1748</v>
      </c>
    </row>
    <row r="951" spans="1:4" ht="19.5" thickBot="1" x14ac:dyDescent="0.35">
      <c r="A951" s="18" t="s">
        <v>1005</v>
      </c>
      <c r="B951" s="19" t="s">
        <v>1765</v>
      </c>
      <c r="C951" s="19" t="s">
        <v>1764</v>
      </c>
      <c r="D951" s="19" t="s">
        <v>1748</v>
      </c>
    </row>
    <row r="952" spans="1:4" ht="19.5" thickBot="1" x14ac:dyDescent="0.35">
      <c r="A952" s="18" t="s">
        <v>1015</v>
      </c>
      <c r="B952" s="19" t="s">
        <v>1765</v>
      </c>
      <c r="C952" s="19" t="s">
        <v>1764</v>
      </c>
      <c r="D952" s="19" t="s">
        <v>1748</v>
      </c>
    </row>
    <row r="953" spans="1:4" ht="19.5" thickBot="1" x14ac:dyDescent="0.35">
      <c r="A953" s="18" t="s">
        <v>1019</v>
      </c>
      <c r="B953" s="19" t="s">
        <v>1765</v>
      </c>
      <c r="C953" s="19" t="s">
        <v>1764</v>
      </c>
      <c r="D953" s="19" t="s">
        <v>1748</v>
      </c>
    </row>
    <row r="954" spans="1:4" ht="19.5" thickBot="1" x14ac:dyDescent="0.35">
      <c r="A954" s="18" t="s">
        <v>1061</v>
      </c>
      <c r="B954" s="19" t="s">
        <v>1765</v>
      </c>
      <c r="C954" s="19" t="s">
        <v>1764</v>
      </c>
      <c r="D954" s="19" t="s">
        <v>1748</v>
      </c>
    </row>
    <row r="955" spans="1:4" ht="19.5" thickBot="1" x14ac:dyDescent="0.35">
      <c r="A955" s="18" t="s">
        <v>1082</v>
      </c>
      <c r="B955" s="19" t="s">
        <v>1765</v>
      </c>
      <c r="C955" s="19" t="s">
        <v>1764</v>
      </c>
      <c r="D955" s="19" t="s">
        <v>1748</v>
      </c>
    </row>
    <row r="956" spans="1:4" ht="19.5" thickBot="1" x14ac:dyDescent="0.35">
      <c r="A956" s="18" t="s">
        <v>1092</v>
      </c>
      <c r="B956" s="19" t="s">
        <v>1765</v>
      </c>
      <c r="C956" s="19" t="s">
        <v>1764</v>
      </c>
      <c r="D956" s="19" t="s">
        <v>1748</v>
      </c>
    </row>
    <row r="957" spans="1:4" ht="19.5" thickBot="1" x14ac:dyDescent="0.35">
      <c r="A957" s="18" t="s">
        <v>1106</v>
      </c>
      <c r="B957" s="19" t="s">
        <v>1765</v>
      </c>
      <c r="C957" s="19" t="s">
        <v>1764</v>
      </c>
      <c r="D957" s="19" t="s">
        <v>1748</v>
      </c>
    </row>
    <row r="958" spans="1:4" ht="19.5" thickBot="1" x14ac:dyDescent="0.35">
      <c r="A958" s="18" t="s">
        <v>20</v>
      </c>
      <c r="B958" s="19" t="s">
        <v>1765</v>
      </c>
      <c r="C958" s="19" t="s">
        <v>1764</v>
      </c>
      <c r="D958" s="19" t="s">
        <v>1748</v>
      </c>
    </row>
    <row r="959" spans="1:4" ht="19.5" thickBot="1" x14ac:dyDescent="0.35">
      <c r="A959" s="18" t="s">
        <v>25</v>
      </c>
      <c r="B959" s="19" t="s">
        <v>1765</v>
      </c>
      <c r="C959" s="19" t="s">
        <v>1764</v>
      </c>
      <c r="D959" s="19" t="s">
        <v>1748</v>
      </c>
    </row>
    <row r="960" spans="1:4" ht="19.5" thickBot="1" x14ac:dyDescent="0.35">
      <c r="A960" s="18" t="s">
        <v>51</v>
      </c>
      <c r="B960" s="19" t="s">
        <v>1765</v>
      </c>
      <c r="C960" s="19" t="s">
        <v>1764</v>
      </c>
      <c r="D960" s="19" t="s">
        <v>1748</v>
      </c>
    </row>
    <row r="961" spans="1:4" ht="19.5" thickBot="1" x14ac:dyDescent="0.35">
      <c r="A961" s="18" t="s">
        <v>86</v>
      </c>
      <c r="B961" s="19" t="s">
        <v>1765</v>
      </c>
      <c r="C961" s="19" t="s">
        <v>1764</v>
      </c>
      <c r="D961" s="19" t="s">
        <v>1748</v>
      </c>
    </row>
    <row r="962" spans="1:4" ht="19.5" thickBot="1" x14ac:dyDescent="0.35">
      <c r="A962" s="18" t="s">
        <v>152</v>
      </c>
      <c r="B962" s="19" t="s">
        <v>1765</v>
      </c>
      <c r="C962" s="19" t="s">
        <v>1764</v>
      </c>
      <c r="D962" s="19" t="s">
        <v>1748</v>
      </c>
    </row>
    <row r="963" spans="1:4" ht="19.5" thickBot="1" x14ac:dyDescent="0.35">
      <c r="A963" s="18" t="s">
        <v>156</v>
      </c>
      <c r="B963" s="19" t="s">
        <v>1765</v>
      </c>
      <c r="C963" s="19" t="s">
        <v>1764</v>
      </c>
      <c r="D963" s="19" t="s">
        <v>1748</v>
      </c>
    </row>
    <row r="964" spans="1:4" ht="19.5" thickBot="1" x14ac:dyDescent="0.35">
      <c r="A964" s="18" t="s">
        <v>173</v>
      </c>
      <c r="B964" s="19" t="s">
        <v>1765</v>
      </c>
      <c r="C964" s="19" t="s">
        <v>1764</v>
      </c>
      <c r="D964" s="19" t="s">
        <v>1748</v>
      </c>
    </row>
    <row r="965" spans="1:4" ht="19.5" thickBot="1" x14ac:dyDescent="0.35">
      <c r="A965" s="18" t="s">
        <v>578</v>
      </c>
      <c r="B965" s="19" t="s">
        <v>1765</v>
      </c>
      <c r="C965" s="19" t="s">
        <v>1764</v>
      </c>
      <c r="D965" s="19" t="s">
        <v>1748</v>
      </c>
    </row>
    <row r="966" spans="1:4" ht="19.5" thickBot="1" x14ac:dyDescent="0.35">
      <c r="A966" s="18" t="s">
        <v>609</v>
      </c>
      <c r="B966" s="19" t="s">
        <v>1765</v>
      </c>
      <c r="C966" s="19" t="s">
        <v>1764</v>
      </c>
      <c r="D966" s="19" t="s">
        <v>1748</v>
      </c>
    </row>
    <row r="967" spans="1:4" ht="19.5" thickBot="1" x14ac:dyDescent="0.35">
      <c r="A967" s="18" t="s">
        <v>613</v>
      </c>
      <c r="B967" s="19" t="s">
        <v>1765</v>
      </c>
      <c r="C967" s="19" t="s">
        <v>1764</v>
      </c>
      <c r="D967" s="19" t="s">
        <v>1748</v>
      </c>
    </row>
    <row r="968" spans="1:4" ht="19.5" thickBot="1" x14ac:dyDescent="0.35">
      <c r="A968" s="18" t="s">
        <v>645</v>
      </c>
      <c r="B968" s="19" t="s">
        <v>1765</v>
      </c>
      <c r="C968" s="19" t="s">
        <v>1764</v>
      </c>
      <c r="D968" s="19" t="s">
        <v>1748</v>
      </c>
    </row>
    <row r="969" spans="1:4" ht="19.5" thickBot="1" x14ac:dyDescent="0.35">
      <c r="A969" s="18" t="s">
        <v>651</v>
      </c>
      <c r="B969" s="19" t="s">
        <v>1765</v>
      </c>
      <c r="C969" s="19" t="s">
        <v>1764</v>
      </c>
      <c r="D969" s="19" t="s">
        <v>1748</v>
      </c>
    </row>
    <row r="970" spans="1:4" ht="19.5" thickBot="1" x14ac:dyDescent="0.35">
      <c r="A970" s="18" t="s">
        <v>725</v>
      </c>
      <c r="B970" s="19" t="s">
        <v>1765</v>
      </c>
      <c r="C970" s="19" t="s">
        <v>1764</v>
      </c>
      <c r="D970" s="19" t="s">
        <v>1748</v>
      </c>
    </row>
    <row r="971" spans="1:4" ht="19.5" thickBot="1" x14ac:dyDescent="0.35">
      <c r="A971" s="18" t="s">
        <v>759</v>
      </c>
      <c r="B971" s="19" t="s">
        <v>1765</v>
      </c>
      <c r="C971" s="19" t="s">
        <v>1764</v>
      </c>
      <c r="D971" s="19" t="s">
        <v>1748</v>
      </c>
    </row>
    <row r="972" spans="1:4" ht="19.5" thickBot="1" x14ac:dyDescent="0.35">
      <c r="A972" s="18" t="s">
        <v>840</v>
      </c>
      <c r="B972" s="19" t="s">
        <v>1765</v>
      </c>
      <c r="C972" s="19" t="s">
        <v>1764</v>
      </c>
      <c r="D972" s="19" t="s">
        <v>1748</v>
      </c>
    </row>
    <row r="973" spans="1:4" ht="19.5" thickBot="1" x14ac:dyDescent="0.35">
      <c r="A973" s="18" t="s">
        <v>858</v>
      </c>
      <c r="B973" s="19" t="s">
        <v>1765</v>
      </c>
      <c r="C973" s="19" t="s">
        <v>1764</v>
      </c>
      <c r="D973" s="19" t="s">
        <v>1748</v>
      </c>
    </row>
    <row r="974" spans="1:4" ht="19.5" thickBot="1" x14ac:dyDescent="0.35">
      <c r="A974" s="18" t="s">
        <v>892</v>
      </c>
      <c r="B974" s="19" t="s">
        <v>1765</v>
      </c>
      <c r="C974" s="19" t="s">
        <v>1764</v>
      </c>
      <c r="D974" s="19" t="s">
        <v>1748</v>
      </c>
    </row>
    <row r="975" spans="1:4" ht="19.5" thickBot="1" x14ac:dyDescent="0.35">
      <c r="A975" s="18" t="s">
        <v>925</v>
      </c>
      <c r="B975" s="19" t="s">
        <v>1765</v>
      </c>
      <c r="C975" s="19" t="s">
        <v>1764</v>
      </c>
      <c r="D975" s="19" t="s">
        <v>1748</v>
      </c>
    </row>
    <row r="976" spans="1:4" ht="19.5" thickBot="1" x14ac:dyDescent="0.35">
      <c r="A976" s="18" t="s">
        <v>937</v>
      </c>
      <c r="B976" s="19" t="s">
        <v>1765</v>
      </c>
      <c r="C976" s="19" t="s">
        <v>1764</v>
      </c>
      <c r="D976" s="19" t="s">
        <v>1748</v>
      </c>
    </row>
    <row r="977" spans="1:4" ht="19.5" thickBot="1" x14ac:dyDescent="0.35">
      <c r="A977" s="18" t="s">
        <v>945</v>
      </c>
      <c r="B977" s="19" t="s">
        <v>1765</v>
      </c>
      <c r="C977" s="19" t="s">
        <v>1764</v>
      </c>
      <c r="D977" s="19" t="s">
        <v>1748</v>
      </c>
    </row>
    <row r="978" spans="1:4" ht="19.5" thickBot="1" x14ac:dyDescent="0.35">
      <c r="A978" s="18" t="s">
        <v>1499</v>
      </c>
      <c r="B978" s="19" t="s">
        <v>1765</v>
      </c>
      <c r="C978" s="19" t="s">
        <v>1764</v>
      </c>
      <c r="D978" s="19" t="s">
        <v>1748</v>
      </c>
    </row>
    <row r="979" spans="1:4" ht="19.5" thickBot="1" x14ac:dyDescent="0.35">
      <c r="A979" s="18" t="s">
        <v>1152</v>
      </c>
      <c r="B979" s="19" t="s">
        <v>1765</v>
      </c>
      <c r="C979" s="19" t="s">
        <v>1764</v>
      </c>
      <c r="D979" s="19" t="s">
        <v>1748</v>
      </c>
    </row>
    <row r="980" spans="1:4" ht="19.5" thickBot="1" x14ac:dyDescent="0.35">
      <c r="A980" s="18" t="s">
        <v>1292</v>
      </c>
      <c r="B980" s="19" t="s">
        <v>1765</v>
      </c>
      <c r="C980" s="19" t="s">
        <v>1764</v>
      </c>
      <c r="D980" s="19" t="s">
        <v>1748</v>
      </c>
    </row>
    <row r="981" spans="1:4" ht="19.5" thickBot="1" x14ac:dyDescent="0.35">
      <c r="A981" s="18" t="s">
        <v>1204</v>
      </c>
      <c r="B981" s="19" t="s">
        <v>1765</v>
      </c>
      <c r="C981" s="19" t="s">
        <v>1764</v>
      </c>
      <c r="D981" s="19" t="s">
        <v>1748</v>
      </c>
    </row>
    <row r="982" spans="1:4" ht="19.5" thickBot="1" x14ac:dyDescent="0.35">
      <c r="A982" s="18" t="s">
        <v>1381</v>
      </c>
      <c r="B982" s="19" t="s">
        <v>1765</v>
      </c>
      <c r="C982" s="19" t="s">
        <v>1764</v>
      </c>
      <c r="D982" s="19" t="s">
        <v>1748</v>
      </c>
    </row>
    <row r="983" spans="1:4" ht="19.5" thickBot="1" x14ac:dyDescent="0.35">
      <c r="A983" s="18" t="s">
        <v>1365</v>
      </c>
      <c r="B983" s="19" t="s">
        <v>1765</v>
      </c>
      <c r="C983" s="19" t="s">
        <v>1764</v>
      </c>
      <c r="D983" s="19" t="s">
        <v>1748</v>
      </c>
    </row>
    <row r="984" spans="1:4" ht="19.5" thickBot="1" x14ac:dyDescent="0.35">
      <c r="A984" s="18" t="s">
        <v>1361</v>
      </c>
      <c r="B984" s="19" t="s">
        <v>1765</v>
      </c>
      <c r="C984" s="19" t="s">
        <v>1764</v>
      </c>
      <c r="D984" s="19" t="s">
        <v>1748</v>
      </c>
    </row>
    <row r="985" spans="1:4" ht="19.5" thickBot="1" x14ac:dyDescent="0.35">
      <c r="A985" s="18" t="s">
        <v>1142</v>
      </c>
      <c r="B985" s="19" t="s">
        <v>1765</v>
      </c>
      <c r="C985" s="19" t="s">
        <v>1764</v>
      </c>
      <c r="D985" s="19" t="s">
        <v>1748</v>
      </c>
    </row>
    <row r="986" spans="1:4" ht="19.5" thickBot="1" x14ac:dyDescent="0.35">
      <c r="A986" s="18" t="s">
        <v>1397</v>
      </c>
      <c r="B986" s="19" t="s">
        <v>1765</v>
      </c>
      <c r="C986" s="19" t="s">
        <v>1764</v>
      </c>
      <c r="D986" s="19" t="s">
        <v>1748</v>
      </c>
    </row>
    <row r="987" spans="1:4" ht="19.5" thickBot="1" x14ac:dyDescent="0.35">
      <c r="A987" s="18" t="s">
        <v>1183</v>
      </c>
      <c r="B987" s="19" t="s">
        <v>1765</v>
      </c>
      <c r="C987" s="19" t="s">
        <v>1764</v>
      </c>
      <c r="D987" s="19" t="s">
        <v>1748</v>
      </c>
    </row>
    <row r="988" spans="1:4" ht="19.5" thickBot="1" x14ac:dyDescent="0.35">
      <c r="A988" s="18" t="s">
        <v>1209</v>
      </c>
      <c r="B988" s="19" t="s">
        <v>1765</v>
      </c>
      <c r="C988" s="19" t="s">
        <v>1764</v>
      </c>
      <c r="D988" s="19" t="s">
        <v>1748</v>
      </c>
    </row>
    <row r="989" spans="1:4" ht="19.5" thickBot="1" x14ac:dyDescent="0.35">
      <c r="A989" s="18" t="s">
        <v>1296</v>
      </c>
      <c r="B989" s="19" t="s">
        <v>1765</v>
      </c>
      <c r="C989" s="19" t="s">
        <v>1764</v>
      </c>
      <c r="D989" s="19" t="s">
        <v>1748</v>
      </c>
    </row>
    <row r="990" spans="1:4" ht="19.5" thickBot="1" x14ac:dyDescent="0.35">
      <c r="A990" s="18" t="s">
        <v>1230</v>
      </c>
      <c r="B990" s="19" t="s">
        <v>1765</v>
      </c>
      <c r="C990" s="19" t="s">
        <v>1764</v>
      </c>
      <c r="D990" s="19" t="s">
        <v>1748</v>
      </c>
    </row>
    <row r="991" spans="1:4" ht="19.5" thickBot="1" x14ac:dyDescent="0.35">
      <c r="A991" s="18" t="s">
        <v>1415</v>
      </c>
      <c r="B991" s="19" t="s">
        <v>1765</v>
      </c>
      <c r="C991" s="19" t="s">
        <v>1764</v>
      </c>
      <c r="D991" s="19" t="s">
        <v>1748</v>
      </c>
    </row>
    <row r="992" spans="1:4" ht="19.5" thickBot="1" x14ac:dyDescent="0.35">
      <c r="A992" s="18" t="s">
        <v>1385</v>
      </c>
      <c r="B992" s="19" t="s">
        <v>1765</v>
      </c>
      <c r="C992" s="19" t="s">
        <v>1764</v>
      </c>
      <c r="D992" s="19" t="s">
        <v>1748</v>
      </c>
    </row>
    <row r="993" spans="1:4" ht="19.5" thickBot="1" x14ac:dyDescent="0.35">
      <c r="A993" s="18" t="s">
        <v>1155</v>
      </c>
      <c r="B993" s="19" t="s">
        <v>1765</v>
      </c>
      <c r="C993" s="19" t="s">
        <v>1764</v>
      </c>
      <c r="D993" s="19" t="s">
        <v>1748</v>
      </c>
    </row>
    <row r="994" spans="1:4" ht="19.5" thickBot="1" x14ac:dyDescent="0.35">
      <c r="A994" s="18" t="s">
        <v>1235</v>
      </c>
      <c r="B994" s="19" t="s">
        <v>1765</v>
      </c>
      <c r="C994" s="19" t="s">
        <v>1764</v>
      </c>
      <c r="D994" s="19" t="s">
        <v>1748</v>
      </c>
    </row>
    <row r="995" spans="1:4" ht="19.5" thickBot="1" x14ac:dyDescent="0.35">
      <c r="A995" s="18" t="s">
        <v>1442</v>
      </c>
      <c r="B995" s="19" t="s">
        <v>1765</v>
      </c>
      <c r="C995" s="19" t="s">
        <v>1764</v>
      </c>
      <c r="D995" s="19" t="s">
        <v>1748</v>
      </c>
    </row>
    <row r="996" spans="1:4" ht="19.5" thickBot="1" x14ac:dyDescent="0.35">
      <c r="A996" s="18" t="s">
        <v>1281</v>
      </c>
      <c r="B996" s="19" t="s">
        <v>1765</v>
      </c>
      <c r="C996" s="19" t="s">
        <v>1764</v>
      </c>
      <c r="D996" s="19" t="s">
        <v>1748</v>
      </c>
    </row>
    <row r="997" spans="1:4" ht="19.5" thickBot="1" x14ac:dyDescent="0.35">
      <c r="A997" s="18" t="s">
        <v>1572</v>
      </c>
      <c r="B997" s="19" t="s">
        <v>1765</v>
      </c>
      <c r="C997" s="19" t="s">
        <v>1764</v>
      </c>
      <c r="D997" s="19" t="s">
        <v>1748</v>
      </c>
    </row>
    <row r="998" spans="1:4" ht="19.5" thickBot="1" x14ac:dyDescent="0.35">
      <c r="A998" s="18" t="s">
        <v>1668</v>
      </c>
      <c r="B998" s="19" t="s">
        <v>1765</v>
      </c>
      <c r="C998" s="19" t="s">
        <v>1764</v>
      </c>
      <c r="D998" s="19" t="s">
        <v>1748</v>
      </c>
    </row>
    <row r="999" spans="1:4" ht="19.5" thickBot="1" x14ac:dyDescent="0.35">
      <c r="A999" s="18" t="s">
        <v>1503</v>
      </c>
      <c r="B999" s="19" t="s">
        <v>1765</v>
      </c>
      <c r="C999" s="19" t="s">
        <v>1764</v>
      </c>
      <c r="D999" s="19" t="s">
        <v>1748</v>
      </c>
    </row>
    <row r="1000" spans="1:4" ht="19.5" thickBot="1" x14ac:dyDescent="0.35">
      <c r="A1000" s="18" t="s">
        <v>1577</v>
      </c>
      <c r="B1000" s="19" t="s">
        <v>1765</v>
      </c>
      <c r="C1000" s="19" t="s">
        <v>1764</v>
      </c>
      <c r="D1000" s="19" t="s">
        <v>1748</v>
      </c>
    </row>
    <row r="1001" spans="1:4" ht="19.5" thickBot="1" x14ac:dyDescent="0.35">
      <c r="A1001" s="18" t="s">
        <v>1509</v>
      </c>
      <c r="B1001" s="19" t="s">
        <v>1765</v>
      </c>
      <c r="C1001" s="19" t="s">
        <v>1764</v>
      </c>
      <c r="D1001" s="19" t="s">
        <v>1748</v>
      </c>
    </row>
    <row r="1002" spans="1:4" ht="19.5" thickBot="1" x14ac:dyDescent="0.35">
      <c r="A1002" s="18" t="s">
        <v>1637</v>
      </c>
      <c r="B1002" s="19" t="s">
        <v>1765</v>
      </c>
      <c r="C1002" s="19" t="s">
        <v>1764</v>
      </c>
      <c r="D1002" s="19" t="s">
        <v>1748</v>
      </c>
    </row>
    <row r="1003" spans="1:4" ht="19.5" thickBot="1" x14ac:dyDescent="0.35">
      <c r="A1003" s="18" t="s">
        <v>1653</v>
      </c>
      <c r="B1003" s="19" t="s">
        <v>1765</v>
      </c>
      <c r="C1003" s="19" t="s">
        <v>1764</v>
      </c>
      <c r="D1003" s="19" t="s">
        <v>1748</v>
      </c>
    </row>
    <row r="1004" spans="1:4" ht="19.5" thickBot="1" x14ac:dyDescent="0.35">
      <c r="A1004" s="18" t="s">
        <v>1563</v>
      </c>
      <c r="B1004" s="19" t="s">
        <v>1765</v>
      </c>
      <c r="C1004" s="19" t="s">
        <v>1764</v>
      </c>
      <c r="D1004" s="19" t="s">
        <v>1748</v>
      </c>
    </row>
    <row r="1005" spans="1:4" ht="19.5" thickBot="1" x14ac:dyDescent="0.35">
      <c r="A1005" s="18" t="s">
        <v>1656</v>
      </c>
      <c r="B1005" s="19" t="s">
        <v>1765</v>
      </c>
      <c r="C1005" s="19" t="s">
        <v>1764</v>
      </c>
      <c r="D1005" s="19" t="s">
        <v>1748</v>
      </c>
    </row>
    <row r="1006" spans="1:4" ht="19.5" thickBot="1" x14ac:dyDescent="0.35">
      <c r="A1006" s="18" t="s">
        <v>1643</v>
      </c>
      <c r="B1006" s="19" t="s">
        <v>1765</v>
      </c>
      <c r="C1006" s="19" t="s">
        <v>1764</v>
      </c>
      <c r="D1006" s="19" t="s">
        <v>1748</v>
      </c>
    </row>
    <row r="1007" spans="1:4" ht="19.5" thickBot="1" x14ac:dyDescent="0.35">
      <c r="A1007" s="18" t="s">
        <v>1533</v>
      </c>
      <c r="B1007" s="19" t="s">
        <v>1765</v>
      </c>
      <c r="C1007" s="19" t="s">
        <v>1764</v>
      </c>
      <c r="D1007" s="19" t="s">
        <v>1748</v>
      </c>
    </row>
    <row r="1008" spans="1:4" ht="19.5" thickBot="1" x14ac:dyDescent="0.35">
      <c r="A1008" s="18" t="s">
        <v>1546</v>
      </c>
      <c r="B1008" s="19" t="s">
        <v>1765</v>
      </c>
      <c r="C1008" s="19" t="s">
        <v>1764</v>
      </c>
      <c r="D1008" s="19" t="s">
        <v>1748</v>
      </c>
    </row>
    <row r="1009" spans="1:4" ht="19.5" thickBot="1" x14ac:dyDescent="0.35">
      <c r="A1009" s="18" t="s">
        <v>1592</v>
      </c>
      <c r="B1009" s="19" t="s">
        <v>1765</v>
      </c>
      <c r="C1009" s="19" t="s">
        <v>1764</v>
      </c>
      <c r="D1009" s="19" t="s">
        <v>1748</v>
      </c>
    </row>
    <row r="1010" spans="1:4" ht="19.5" thickBot="1" x14ac:dyDescent="0.35">
      <c r="A1010" s="18" t="s">
        <v>1530</v>
      </c>
      <c r="B1010" s="19" t="s">
        <v>1765</v>
      </c>
      <c r="C1010" s="19" t="s">
        <v>1764</v>
      </c>
      <c r="D1010" s="19" t="s">
        <v>1748</v>
      </c>
    </row>
    <row r="1011" spans="1:4" ht="19.5" thickBot="1" x14ac:dyDescent="0.35">
      <c r="A1011" s="18" t="s">
        <v>1519</v>
      </c>
      <c r="B1011" s="19" t="s">
        <v>1765</v>
      </c>
      <c r="C1011" s="19" t="s">
        <v>1764</v>
      </c>
      <c r="D1011" s="19" t="s">
        <v>1748</v>
      </c>
    </row>
    <row r="1012" spans="1:4" ht="19.5" thickBot="1" x14ac:dyDescent="0.35">
      <c r="A1012" s="18" t="s">
        <v>1507</v>
      </c>
      <c r="B1012" s="19" t="s">
        <v>1765</v>
      </c>
      <c r="C1012" s="19" t="s">
        <v>1764</v>
      </c>
      <c r="D1012" s="19" t="s">
        <v>1748</v>
      </c>
    </row>
    <row r="1013" spans="1:4" ht="19.5" thickBot="1" x14ac:dyDescent="0.35">
      <c r="A1013" s="18" t="s">
        <v>1579</v>
      </c>
      <c r="B1013" s="19" t="s">
        <v>1765</v>
      </c>
      <c r="C1013" s="19" t="s">
        <v>1764</v>
      </c>
      <c r="D1013" s="19" t="s">
        <v>1748</v>
      </c>
    </row>
    <row r="1014" spans="1:4" ht="19.5" thickBot="1" x14ac:dyDescent="0.35">
      <c r="A1014" s="18" t="s">
        <v>1664</v>
      </c>
      <c r="B1014" s="19" t="s">
        <v>1765</v>
      </c>
      <c r="C1014" s="19" t="s">
        <v>1764</v>
      </c>
      <c r="D1014" s="19" t="s">
        <v>1748</v>
      </c>
    </row>
    <row r="1015" spans="1:4" ht="19.5" thickBot="1" x14ac:dyDescent="0.35">
      <c r="A1015" s="18" t="s">
        <v>1571</v>
      </c>
      <c r="B1015" s="19" t="s">
        <v>1765</v>
      </c>
      <c r="C1015" s="19" t="s">
        <v>1764</v>
      </c>
      <c r="D1015" s="19" t="s">
        <v>1748</v>
      </c>
    </row>
    <row r="1016" spans="1:4" ht="19.5" thickBot="1" x14ac:dyDescent="0.35">
      <c r="A1016" s="18" t="s">
        <v>1706</v>
      </c>
      <c r="B1016" s="19" t="s">
        <v>1765</v>
      </c>
      <c r="C1016" s="19" t="s">
        <v>1764</v>
      </c>
      <c r="D1016" s="19" t="s">
        <v>1748</v>
      </c>
    </row>
    <row r="1017" spans="1:4" ht="19.5" thickBot="1" x14ac:dyDescent="0.35">
      <c r="A1017" s="18" t="s">
        <v>1687</v>
      </c>
      <c r="B1017" s="19" t="s">
        <v>1765</v>
      </c>
      <c r="C1017" s="19" t="s">
        <v>1764</v>
      </c>
      <c r="D1017" s="19" t="s">
        <v>1748</v>
      </c>
    </row>
    <row r="1018" spans="1:4" ht="19.5" thickBot="1" x14ac:dyDescent="0.35">
      <c r="A1018" s="18" t="s">
        <v>348</v>
      </c>
      <c r="B1018" s="19" t="s">
        <v>1766</v>
      </c>
      <c r="C1018" s="19" t="s">
        <v>1764</v>
      </c>
      <c r="D1018" s="19" t="s">
        <v>1748</v>
      </c>
    </row>
    <row r="1019" spans="1:4" ht="19.5" thickBot="1" x14ac:dyDescent="0.35">
      <c r="A1019" s="18" t="s">
        <v>350</v>
      </c>
      <c r="B1019" s="19" t="s">
        <v>1766</v>
      </c>
      <c r="C1019" s="19" t="s">
        <v>1764</v>
      </c>
      <c r="D1019" s="19" t="s">
        <v>1748</v>
      </c>
    </row>
    <row r="1020" spans="1:4" ht="19.5" thickBot="1" x14ac:dyDescent="0.35">
      <c r="A1020" s="18" t="s">
        <v>360</v>
      </c>
      <c r="B1020" s="19" t="s">
        <v>1766</v>
      </c>
      <c r="C1020" s="19" t="s">
        <v>1764</v>
      </c>
      <c r="D1020" s="19" t="s">
        <v>1748</v>
      </c>
    </row>
    <row r="1021" spans="1:4" ht="19.5" thickBot="1" x14ac:dyDescent="0.35">
      <c r="A1021" s="18" t="s">
        <v>375</v>
      </c>
      <c r="B1021" s="19" t="s">
        <v>1766</v>
      </c>
      <c r="C1021" s="19" t="s">
        <v>1764</v>
      </c>
      <c r="D1021" s="19" t="s">
        <v>1748</v>
      </c>
    </row>
    <row r="1022" spans="1:4" ht="19.5" thickBot="1" x14ac:dyDescent="0.35">
      <c r="A1022" s="18" t="s">
        <v>383</v>
      </c>
      <c r="B1022" s="19" t="s">
        <v>1766</v>
      </c>
      <c r="C1022" s="19" t="s">
        <v>1764</v>
      </c>
      <c r="D1022" s="19" t="s">
        <v>1748</v>
      </c>
    </row>
    <row r="1023" spans="1:4" ht="19.5" thickBot="1" x14ac:dyDescent="0.35">
      <c r="A1023" s="18" t="s">
        <v>414</v>
      </c>
      <c r="B1023" s="19" t="s">
        <v>1766</v>
      </c>
      <c r="C1023" s="19" t="s">
        <v>1764</v>
      </c>
      <c r="D1023" s="19" t="s">
        <v>1748</v>
      </c>
    </row>
    <row r="1024" spans="1:4" ht="19.5" thickBot="1" x14ac:dyDescent="0.35">
      <c r="A1024" s="18" t="s">
        <v>426</v>
      </c>
      <c r="B1024" s="19" t="s">
        <v>1766</v>
      </c>
      <c r="C1024" s="19" t="s">
        <v>1764</v>
      </c>
      <c r="D1024" s="19" t="s">
        <v>1748</v>
      </c>
    </row>
    <row r="1025" spans="1:4" ht="19.5" thickBot="1" x14ac:dyDescent="0.35">
      <c r="A1025" s="18" t="s">
        <v>481</v>
      </c>
      <c r="B1025" s="19" t="s">
        <v>1766</v>
      </c>
      <c r="C1025" s="19" t="s">
        <v>1764</v>
      </c>
      <c r="D1025" s="19" t="s">
        <v>1748</v>
      </c>
    </row>
    <row r="1026" spans="1:4" ht="19.5" thickBot="1" x14ac:dyDescent="0.35">
      <c r="A1026" s="18" t="s">
        <v>525</v>
      </c>
      <c r="B1026" s="19" t="s">
        <v>1766</v>
      </c>
      <c r="C1026" s="19" t="s">
        <v>1764</v>
      </c>
      <c r="D1026" s="19" t="s">
        <v>1748</v>
      </c>
    </row>
    <row r="1027" spans="1:4" ht="19.5" thickBot="1" x14ac:dyDescent="0.35">
      <c r="A1027" s="18" t="s">
        <v>557</v>
      </c>
      <c r="B1027" s="19" t="s">
        <v>1766</v>
      </c>
      <c r="C1027" s="19" t="s">
        <v>1764</v>
      </c>
      <c r="D1027" s="19" t="s">
        <v>1748</v>
      </c>
    </row>
    <row r="1028" spans="1:4" ht="19.5" thickBot="1" x14ac:dyDescent="0.35">
      <c r="A1028" s="18" t="s">
        <v>569</v>
      </c>
      <c r="B1028" s="19" t="s">
        <v>1766</v>
      </c>
      <c r="C1028" s="19" t="s">
        <v>1764</v>
      </c>
      <c r="D1028" s="19" t="s">
        <v>1748</v>
      </c>
    </row>
    <row r="1029" spans="1:4" ht="19.5" thickBot="1" x14ac:dyDescent="0.35">
      <c r="A1029" s="18" t="s">
        <v>573</v>
      </c>
      <c r="B1029" s="19" t="s">
        <v>1766</v>
      </c>
      <c r="C1029" s="19" t="s">
        <v>1764</v>
      </c>
      <c r="D1029" s="19" t="s">
        <v>1748</v>
      </c>
    </row>
    <row r="1030" spans="1:4" ht="19.5" thickBot="1" x14ac:dyDescent="0.35">
      <c r="A1030" s="18" t="s">
        <v>246</v>
      </c>
      <c r="B1030" s="19" t="s">
        <v>1766</v>
      </c>
      <c r="C1030" s="19" t="s">
        <v>1764</v>
      </c>
      <c r="D1030" s="19" t="s">
        <v>1748</v>
      </c>
    </row>
    <row r="1031" spans="1:4" ht="19.5" thickBot="1" x14ac:dyDescent="0.35">
      <c r="A1031" s="18" t="s">
        <v>291</v>
      </c>
      <c r="B1031" s="19" t="s">
        <v>1766</v>
      </c>
      <c r="C1031" s="19" t="s">
        <v>1764</v>
      </c>
      <c r="D1031" s="19" t="s">
        <v>1748</v>
      </c>
    </row>
    <row r="1032" spans="1:4" ht="19.5" thickBot="1" x14ac:dyDescent="0.35">
      <c r="A1032" s="18" t="s">
        <v>336</v>
      </c>
      <c r="B1032" s="19" t="s">
        <v>1766</v>
      </c>
      <c r="C1032" s="19" t="s">
        <v>1764</v>
      </c>
      <c r="D1032" s="19" t="s">
        <v>1748</v>
      </c>
    </row>
    <row r="1033" spans="1:4" ht="19.5" thickBot="1" x14ac:dyDescent="0.35">
      <c r="A1033" s="18" t="s">
        <v>985</v>
      </c>
      <c r="B1033" s="19" t="s">
        <v>1766</v>
      </c>
      <c r="C1033" s="19" t="s">
        <v>1764</v>
      </c>
      <c r="D1033" s="19" t="s">
        <v>1748</v>
      </c>
    </row>
    <row r="1034" spans="1:4" ht="19.5" thickBot="1" x14ac:dyDescent="0.35">
      <c r="A1034" s="18" t="s">
        <v>1063</v>
      </c>
      <c r="B1034" s="19" t="s">
        <v>1766</v>
      </c>
      <c r="C1034" s="19" t="s">
        <v>1764</v>
      </c>
      <c r="D1034" s="19" t="s">
        <v>1748</v>
      </c>
    </row>
    <row r="1035" spans="1:4" ht="19.5" thickBot="1" x14ac:dyDescent="0.35">
      <c r="A1035" s="18" t="s">
        <v>1090</v>
      </c>
      <c r="B1035" s="19" t="s">
        <v>1766</v>
      </c>
      <c r="C1035" s="19" t="s">
        <v>1764</v>
      </c>
      <c r="D1035" s="19" t="s">
        <v>1748</v>
      </c>
    </row>
    <row r="1036" spans="1:4" ht="19.5" thickBot="1" x14ac:dyDescent="0.35">
      <c r="A1036" s="18" t="s">
        <v>61</v>
      </c>
      <c r="B1036" s="19" t="s">
        <v>1766</v>
      </c>
      <c r="C1036" s="19" t="s">
        <v>1764</v>
      </c>
      <c r="D1036" s="19" t="s">
        <v>1748</v>
      </c>
    </row>
    <row r="1037" spans="1:4" ht="19.5" thickBot="1" x14ac:dyDescent="0.35">
      <c r="A1037" s="18" t="s">
        <v>72</v>
      </c>
      <c r="B1037" s="19" t="s">
        <v>1766</v>
      </c>
      <c r="C1037" s="19" t="s">
        <v>1764</v>
      </c>
      <c r="D1037" s="19" t="s">
        <v>1748</v>
      </c>
    </row>
    <row r="1038" spans="1:4" ht="19.5" thickBot="1" x14ac:dyDescent="0.35">
      <c r="A1038" s="18" t="s">
        <v>144</v>
      </c>
      <c r="B1038" s="19" t="s">
        <v>1766</v>
      </c>
      <c r="C1038" s="19" t="s">
        <v>1764</v>
      </c>
      <c r="D1038" s="19" t="s">
        <v>1748</v>
      </c>
    </row>
    <row r="1039" spans="1:4" ht="19.5" thickBot="1" x14ac:dyDescent="0.35">
      <c r="A1039" s="18" t="s">
        <v>146</v>
      </c>
      <c r="B1039" s="19" t="s">
        <v>1766</v>
      </c>
      <c r="C1039" s="19" t="s">
        <v>1764</v>
      </c>
      <c r="D1039" s="19" t="s">
        <v>1748</v>
      </c>
    </row>
    <row r="1040" spans="1:4" ht="19.5" thickBot="1" x14ac:dyDescent="0.35">
      <c r="A1040" s="18" t="s">
        <v>213</v>
      </c>
      <c r="B1040" s="19" t="s">
        <v>1766</v>
      </c>
      <c r="C1040" s="19" t="s">
        <v>1764</v>
      </c>
      <c r="D1040" s="19" t="s">
        <v>1748</v>
      </c>
    </row>
    <row r="1041" spans="1:4" ht="19.5" thickBot="1" x14ac:dyDescent="0.35">
      <c r="A1041" s="18" t="s">
        <v>229</v>
      </c>
      <c r="B1041" s="19" t="s">
        <v>1766</v>
      </c>
      <c r="C1041" s="19" t="s">
        <v>1764</v>
      </c>
      <c r="D1041" s="19" t="s">
        <v>1748</v>
      </c>
    </row>
    <row r="1042" spans="1:4" ht="19.5" thickBot="1" x14ac:dyDescent="0.35">
      <c r="A1042" s="18" t="s">
        <v>601</v>
      </c>
      <c r="B1042" s="19" t="s">
        <v>1766</v>
      </c>
      <c r="C1042" s="19" t="s">
        <v>1764</v>
      </c>
      <c r="D1042" s="19" t="s">
        <v>1748</v>
      </c>
    </row>
    <row r="1043" spans="1:4" ht="19.5" thickBot="1" x14ac:dyDescent="0.35">
      <c r="A1043" s="18" t="s">
        <v>637</v>
      </c>
      <c r="B1043" s="19" t="s">
        <v>1766</v>
      </c>
      <c r="C1043" s="19" t="s">
        <v>1764</v>
      </c>
      <c r="D1043" s="19" t="s">
        <v>1748</v>
      </c>
    </row>
    <row r="1044" spans="1:4" ht="19.5" thickBot="1" x14ac:dyDescent="0.35">
      <c r="A1044" s="18" t="s">
        <v>694</v>
      </c>
      <c r="B1044" s="19" t="s">
        <v>1766</v>
      </c>
      <c r="C1044" s="19" t="s">
        <v>1764</v>
      </c>
      <c r="D1044" s="19" t="s">
        <v>1748</v>
      </c>
    </row>
    <row r="1045" spans="1:4" ht="19.5" thickBot="1" x14ac:dyDescent="0.35">
      <c r="A1045" s="18" t="s">
        <v>698</v>
      </c>
      <c r="B1045" s="19" t="s">
        <v>1766</v>
      </c>
      <c r="C1045" s="19" t="s">
        <v>1764</v>
      </c>
      <c r="D1045" s="19" t="s">
        <v>1748</v>
      </c>
    </row>
    <row r="1046" spans="1:4" ht="19.5" thickBot="1" x14ac:dyDescent="0.35">
      <c r="A1046" s="18" t="s">
        <v>745</v>
      </c>
      <c r="B1046" s="19" t="s">
        <v>1766</v>
      </c>
      <c r="C1046" s="19" t="s">
        <v>1764</v>
      </c>
      <c r="D1046" s="19" t="s">
        <v>1748</v>
      </c>
    </row>
    <row r="1047" spans="1:4" ht="19.5" thickBot="1" x14ac:dyDescent="0.35">
      <c r="A1047" s="18" t="s">
        <v>803</v>
      </c>
      <c r="B1047" s="19" t="s">
        <v>1766</v>
      </c>
      <c r="C1047" s="19" t="s">
        <v>1764</v>
      </c>
      <c r="D1047" s="19" t="s">
        <v>1748</v>
      </c>
    </row>
    <row r="1048" spans="1:4" ht="19.5" thickBot="1" x14ac:dyDescent="0.35">
      <c r="A1048" s="18" t="s">
        <v>890</v>
      </c>
      <c r="B1048" s="19" t="s">
        <v>1766</v>
      </c>
      <c r="C1048" s="19" t="s">
        <v>1764</v>
      </c>
      <c r="D1048" s="19" t="s">
        <v>1748</v>
      </c>
    </row>
    <row r="1049" spans="1:4" ht="19.5" thickBot="1" x14ac:dyDescent="0.35">
      <c r="A1049" s="18" t="s">
        <v>949</v>
      </c>
      <c r="B1049" s="19" t="s">
        <v>1766</v>
      </c>
      <c r="C1049" s="19" t="s">
        <v>1764</v>
      </c>
      <c r="D1049" s="19" t="s">
        <v>1748</v>
      </c>
    </row>
    <row r="1050" spans="1:4" ht="19.5" thickBot="1" x14ac:dyDescent="0.35">
      <c r="A1050" s="18" t="s">
        <v>1207</v>
      </c>
      <c r="B1050" s="19" t="s">
        <v>1766</v>
      </c>
      <c r="C1050" s="19" t="s">
        <v>1764</v>
      </c>
      <c r="D1050" s="19" t="s">
        <v>1748</v>
      </c>
    </row>
    <row r="1051" spans="1:4" ht="19.5" thickBot="1" x14ac:dyDescent="0.35">
      <c r="A1051" s="18" t="s">
        <v>1444</v>
      </c>
      <c r="B1051" s="19" t="s">
        <v>1766</v>
      </c>
      <c r="C1051" s="19" t="s">
        <v>1764</v>
      </c>
      <c r="D1051" s="19" t="s">
        <v>1748</v>
      </c>
    </row>
    <row r="1052" spans="1:4" ht="19.5" thickBot="1" x14ac:dyDescent="0.35">
      <c r="A1052" s="18" t="s">
        <v>1269</v>
      </c>
      <c r="B1052" s="19" t="s">
        <v>1766</v>
      </c>
      <c r="C1052" s="19" t="s">
        <v>1764</v>
      </c>
      <c r="D1052" s="19" t="s">
        <v>1748</v>
      </c>
    </row>
    <row r="1053" spans="1:4" ht="19.5" thickBot="1" x14ac:dyDescent="0.35">
      <c r="A1053" s="18" t="s">
        <v>1290</v>
      </c>
      <c r="B1053" s="19" t="s">
        <v>1766</v>
      </c>
      <c r="C1053" s="19" t="s">
        <v>1764</v>
      </c>
      <c r="D1053" s="19" t="s">
        <v>1748</v>
      </c>
    </row>
    <row r="1054" spans="1:4" ht="19.5" thickBot="1" x14ac:dyDescent="0.35">
      <c r="A1054" s="18" t="s">
        <v>1126</v>
      </c>
      <c r="B1054" s="19" t="s">
        <v>1766</v>
      </c>
      <c r="C1054" s="19" t="s">
        <v>1764</v>
      </c>
      <c r="D1054" s="19" t="s">
        <v>1748</v>
      </c>
    </row>
    <row r="1055" spans="1:4" ht="19.5" thickBot="1" x14ac:dyDescent="0.35">
      <c r="A1055" s="18" t="s">
        <v>1336</v>
      </c>
      <c r="B1055" s="19" t="s">
        <v>1766</v>
      </c>
      <c r="C1055" s="19" t="s">
        <v>1764</v>
      </c>
      <c r="D1055" s="19" t="s">
        <v>1748</v>
      </c>
    </row>
    <row r="1056" spans="1:4" ht="19.5" thickBot="1" x14ac:dyDescent="0.35">
      <c r="A1056" s="18" t="s">
        <v>1462</v>
      </c>
      <c r="B1056" s="19" t="s">
        <v>1766</v>
      </c>
      <c r="C1056" s="19" t="s">
        <v>1764</v>
      </c>
      <c r="D1056" s="19" t="s">
        <v>1748</v>
      </c>
    </row>
    <row r="1057" spans="1:4" ht="19.5" thickBot="1" x14ac:dyDescent="0.35">
      <c r="A1057" s="18" t="s">
        <v>1426</v>
      </c>
      <c r="B1057" s="19" t="s">
        <v>1766</v>
      </c>
      <c r="C1057" s="19" t="s">
        <v>1764</v>
      </c>
      <c r="D1057" s="19" t="s">
        <v>1748</v>
      </c>
    </row>
    <row r="1058" spans="1:4" ht="19.5" thickBot="1" x14ac:dyDescent="0.35">
      <c r="A1058" s="18" t="s">
        <v>1202</v>
      </c>
      <c r="B1058" s="19" t="s">
        <v>1766</v>
      </c>
      <c r="C1058" s="19" t="s">
        <v>1764</v>
      </c>
      <c r="D1058" s="19" t="s">
        <v>1748</v>
      </c>
    </row>
    <row r="1059" spans="1:4" ht="19.5" thickBot="1" x14ac:dyDescent="0.35">
      <c r="A1059" s="18" t="s">
        <v>1153</v>
      </c>
      <c r="B1059" s="19" t="s">
        <v>1766</v>
      </c>
      <c r="C1059" s="19" t="s">
        <v>1764</v>
      </c>
      <c r="D1059" s="19" t="s">
        <v>1748</v>
      </c>
    </row>
    <row r="1060" spans="1:4" ht="19.5" thickBot="1" x14ac:dyDescent="0.35">
      <c r="A1060" s="18" t="s">
        <v>1185</v>
      </c>
      <c r="B1060" s="19" t="s">
        <v>1766</v>
      </c>
      <c r="C1060" s="19" t="s">
        <v>1764</v>
      </c>
      <c r="D1060" s="19" t="s">
        <v>1748</v>
      </c>
    </row>
    <row r="1061" spans="1:4" ht="19.5" thickBot="1" x14ac:dyDescent="0.35">
      <c r="A1061" s="18" t="s">
        <v>1380</v>
      </c>
      <c r="B1061" s="19" t="s">
        <v>1766</v>
      </c>
      <c r="C1061" s="19" t="s">
        <v>1764</v>
      </c>
      <c r="D1061" s="19" t="s">
        <v>1748</v>
      </c>
    </row>
    <row r="1062" spans="1:4" ht="19.5" thickBot="1" x14ac:dyDescent="0.35">
      <c r="A1062" s="18" t="s">
        <v>1474</v>
      </c>
      <c r="B1062" s="19" t="s">
        <v>1766</v>
      </c>
      <c r="C1062" s="19" t="s">
        <v>1764</v>
      </c>
      <c r="D1062" s="19" t="s">
        <v>1748</v>
      </c>
    </row>
    <row r="1063" spans="1:4" ht="19.5" thickBot="1" x14ac:dyDescent="0.35">
      <c r="A1063" s="18" t="s">
        <v>1344</v>
      </c>
      <c r="B1063" s="19" t="s">
        <v>1766</v>
      </c>
      <c r="C1063" s="19" t="s">
        <v>1764</v>
      </c>
      <c r="D1063" s="19" t="s">
        <v>1748</v>
      </c>
    </row>
    <row r="1064" spans="1:4" ht="19.5" thickBot="1" x14ac:dyDescent="0.35">
      <c r="A1064" s="18" t="s">
        <v>1198</v>
      </c>
      <c r="B1064" s="19" t="s">
        <v>1766</v>
      </c>
      <c r="C1064" s="19" t="s">
        <v>1764</v>
      </c>
      <c r="D1064" s="19" t="s">
        <v>1748</v>
      </c>
    </row>
    <row r="1065" spans="1:4" ht="19.5" thickBot="1" x14ac:dyDescent="0.35">
      <c r="A1065" s="18" t="s">
        <v>1206</v>
      </c>
      <c r="B1065" s="19" t="s">
        <v>1766</v>
      </c>
      <c r="C1065" s="19" t="s">
        <v>1764</v>
      </c>
      <c r="D1065" s="19" t="s">
        <v>1748</v>
      </c>
    </row>
    <row r="1066" spans="1:4" ht="19.5" thickBot="1" x14ac:dyDescent="0.35">
      <c r="A1066" s="18" t="s">
        <v>1149</v>
      </c>
      <c r="B1066" s="19" t="s">
        <v>1766</v>
      </c>
      <c r="C1066" s="19" t="s">
        <v>1764</v>
      </c>
      <c r="D1066" s="19" t="s">
        <v>1748</v>
      </c>
    </row>
    <row r="1067" spans="1:4" ht="19.5" thickBot="1" x14ac:dyDescent="0.35">
      <c r="A1067" s="18" t="s">
        <v>1448</v>
      </c>
      <c r="B1067" s="19" t="s">
        <v>1766</v>
      </c>
      <c r="C1067" s="19" t="s">
        <v>1764</v>
      </c>
      <c r="D1067" s="19" t="s">
        <v>1748</v>
      </c>
    </row>
    <row r="1068" spans="1:4" ht="19.5" thickBot="1" x14ac:dyDescent="0.35">
      <c r="A1068" s="18" t="s">
        <v>1370</v>
      </c>
      <c r="B1068" s="19" t="s">
        <v>1766</v>
      </c>
      <c r="C1068" s="19" t="s">
        <v>1764</v>
      </c>
      <c r="D1068" s="19" t="s">
        <v>1748</v>
      </c>
    </row>
    <row r="1069" spans="1:4" ht="19.5" thickBot="1" x14ac:dyDescent="0.35">
      <c r="A1069" s="18" t="s">
        <v>1223</v>
      </c>
      <c r="B1069" s="19" t="s">
        <v>1766</v>
      </c>
      <c r="C1069" s="19" t="s">
        <v>1764</v>
      </c>
      <c r="D1069" s="19" t="s">
        <v>1748</v>
      </c>
    </row>
    <row r="1070" spans="1:4" ht="19.5" thickBot="1" x14ac:dyDescent="0.35">
      <c r="A1070" s="18" t="s">
        <v>1284</v>
      </c>
      <c r="B1070" s="19" t="s">
        <v>1766</v>
      </c>
      <c r="C1070" s="19" t="s">
        <v>1764</v>
      </c>
      <c r="D1070" s="19" t="s">
        <v>1748</v>
      </c>
    </row>
    <row r="1071" spans="1:4" ht="19.5" thickBot="1" x14ac:dyDescent="0.35">
      <c r="A1071" s="18" t="s">
        <v>1312</v>
      </c>
      <c r="B1071" s="19" t="s">
        <v>1766</v>
      </c>
      <c r="C1071" s="19" t="s">
        <v>1764</v>
      </c>
      <c r="D1071" s="19" t="s">
        <v>1748</v>
      </c>
    </row>
    <row r="1072" spans="1:4" ht="19.5" thickBot="1" x14ac:dyDescent="0.35">
      <c r="A1072" s="18" t="s">
        <v>1313</v>
      </c>
      <c r="B1072" s="19" t="s">
        <v>1766</v>
      </c>
      <c r="C1072" s="19" t="s">
        <v>1764</v>
      </c>
      <c r="D1072" s="19" t="s">
        <v>1748</v>
      </c>
    </row>
    <row r="1073" spans="1:4" ht="19.5" thickBot="1" x14ac:dyDescent="0.35">
      <c r="A1073" s="18" t="s">
        <v>1278</v>
      </c>
      <c r="B1073" s="19" t="s">
        <v>1766</v>
      </c>
      <c r="C1073" s="19" t="s">
        <v>1764</v>
      </c>
      <c r="D1073" s="19" t="s">
        <v>1748</v>
      </c>
    </row>
    <row r="1074" spans="1:4" ht="19.5" thickBot="1" x14ac:dyDescent="0.35">
      <c r="A1074" s="18" t="s">
        <v>1343</v>
      </c>
      <c r="B1074" s="19" t="s">
        <v>1766</v>
      </c>
      <c r="C1074" s="19" t="s">
        <v>1764</v>
      </c>
      <c r="D1074" s="19" t="s">
        <v>1748</v>
      </c>
    </row>
    <row r="1075" spans="1:4" ht="19.5" thickBot="1" x14ac:dyDescent="0.35">
      <c r="A1075" s="18" t="s">
        <v>1317</v>
      </c>
      <c r="B1075" s="19" t="s">
        <v>1766</v>
      </c>
      <c r="C1075" s="19" t="s">
        <v>1764</v>
      </c>
      <c r="D1075" s="19" t="s">
        <v>1748</v>
      </c>
    </row>
    <row r="1076" spans="1:4" ht="19.5" thickBot="1" x14ac:dyDescent="0.35">
      <c r="A1076" s="18" t="s">
        <v>1498</v>
      </c>
      <c r="B1076" s="19" t="s">
        <v>1766</v>
      </c>
      <c r="C1076" s="19" t="s">
        <v>1764</v>
      </c>
      <c r="D1076" s="19" t="s">
        <v>1748</v>
      </c>
    </row>
    <row r="1077" spans="1:4" ht="19.5" thickBot="1" x14ac:dyDescent="0.35">
      <c r="A1077" s="18" t="s">
        <v>1279</v>
      </c>
      <c r="B1077" s="19" t="s">
        <v>1766</v>
      </c>
      <c r="C1077" s="19" t="s">
        <v>1764</v>
      </c>
      <c r="D1077" s="19" t="s">
        <v>1748</v>
      </c>
    </row>
    <row r="1078" spans="1:4" ht="19.5" thickBot="1" x14ac:dyDescent="0.35">
      <c r="A1078" s="18" t="s">
        <v>1276</v>
      </c>
      <c r="B1078" s="19" t="s">
        <v>1766</v>
      </c>
      <c r="C1078" s="19" t="s">
        <v>1764</v>
      </c>
      <c r="D1078" s="19" t="s">
        <v>1748</v>
      </c>
    </row>
    <row r="1079" spans="1:4" ht="19.5" thickBot="1" x14ac:dyDescent="0.35">
      <c r="A1079" s="18" t="s">
        <v>1140</v>
      </c>
      <c r="B1079" s="19" t="s">
        <v>1766</v>
      </c>
      <c r="C1079" s="19" t="s">
        <v>1764</v>
      </c>
      <c r="D1079" s="19" t="s">
        <v>1748</v>
      </c>
    </row>
    <row r="1080" spans="1:4" ht="19.5" thickBot="1" x14ac:dyDescent="0.35">
      <c r="A1080" s="18" t="s">
        <v>1460</v>
      </c>
      <c r="B1080" s="19" t="s">
        <v>1766</v>
      </c>
      <c r="C1080" s="19" t="s">
        <v>1764</v>
      </c>
      <c r="D1080" s="19" t="s">
        <v>1748</v>
      </c>
    </row>
    <row r="1081" spans="1:4" ht="19.5" thickBot="1" x14ac:dyDescent="0.35">
      <c r="A1081" s="18" t="s">
        <v>1359</v>
      </c>
      <c r="B1081" s="19" t="s">
        <v>1766</v>
      </c>
      <c r="C1081" s="19" t="s">
        <v>1764</v>
      </c>
      <c r="D1081" s="19" t="s">
        <v>1748</v>
      </c>
    </row>
    <row r="1082" spans="1:4" ht="19.5" thickBot="1" x14ac:dyDescent="0.35">
      <c r="A1082" s="18" t="s">
        <v>1143</v>
      </c>
      <c r="B1082" s="19" t="s">
        <v>1766</v>
      </c>
      <c r="C1082" s="19" t="s">
        <v>1764</v>
      </c>
      <c r="D1082" s="19" t="s">
        <v>1748</v>
      </c>
    </row>
    <row r="1083" spans="1:4" ht="19.5" thickBot="1" x14ac:dyDescent="0.35">
      <c r="A1083" s="18" t="s">
        <v>1512</v>
      </c>
      <c r="B1083" s="19" t="s">
        <v>1766</v>
      </c>
      <c r="C1083" s="19" t="s">
        <v>1764</v>
      </c>
      <c r="D1083" s="19" t="s">
        <v>1748</v>
      </c>
    </row>
    <row r="1084" spans="1:4" ht="19.5" thickBot="1" x14ac:dyDescent="0.35">
      <c r="A1084" s="18" t="s">
        <v>1547</v>
      </c>
      <c r="B1084" s="19" t="s">
        <v>1766</v>
      </c>
      <c r="C1084" s="19" t="s">
        <v>1764</v>
      </c>
      <c r="D1084" s="19" t="s">
        <v>1748</v>
      </c>
    </row>
    <row r="1085" spans="1:4" ht="19.5" thickBot="1" x14ac:dyDescent="0.35">
      <c r="A1085" s="18" t="s">
        <v>1667</v>
      </c>
      <c r="B1085" s="19" t="s">
        <v>1766</v>
      </c>
      <c r="C1085" s="19" t="s">
        <v>1764</v>
      </c>
      <c r="D1085" s="19" t="s">
        <v>1748</v>
      </c>
    </row>
    <row r="1086" spans="1:4" ht="19.5" thickBot="1" x14ac:dyDescent="0.35">
      <c r="A1086" s="18" t="s">
        <v>1630</v>
      </c>
      <c r="B1086" s="19" t="s">
        <v>1766</v>
      </c>
      <c r="C1086" s="19" t="s">
        <v>1764</v>
      </c>
      <c r="D1086" s="19" t="s">
        <v>1748</v>
      </c>
    </row>
    <row r="1087" spans="1:4" ht="19.5" thickBot="1" x14ac:dyDescent="0.35">
      <c r="A1087" s="18" t="s">
        <v>1522</v>
      </c>
      <c r="B1087" s="19" t="s">
        <v>1766</v>
      </c>
      <c r="C1087" s="19" t="s">
        <v>1764</v>
      </c>
      <c r="D1087" s="19" t="s">
        <v>1748</v>
      </c>
    </row>
    <row r="1088" spans="1:4" ht="19.5" thickBot="1" x14ac:dyDescent="0.35">
      <c r="A1088" s="18" t="s">
        <v>1518</v>
      </c>
      <c r="B1088" s="19" t="s">
        <v>1766</v>
      </c>
      <c r="C1088" s="19" t="s">
        <v>1764</v>
      </c>
      <c r="D1088" s="19" t="s">
        <v>1748</v>
      </c>
    </row>
    <row r="1089" spans="1:4" ht="19.5" thickBot="1" x14ac:dyDescent="0.35">
      <c r="A1089" s="18" t="s">
        <v>1651</v>
      </c>
      <c r="B1089" s="19" t="s">
        <v>1766</v>
      </c>
      <c r="C1089" s="19" t="s">
        <v>1764</v>
      </c>
      <c r="D1089" s="19" t="s">
        <v>1748</v>
      </c>
    </row>
    <row r="1090" spans="1:4" ht="19.5" thickBot="1" x14ac:dyDescent="0.35">
      <c r="A1090" s="18" t="s">
        <v>1528</v>
      </c>
      <c r="B1090" s="19" t="s">
        <v>1766</v>
      </c>
      <c r="C1090" s="19" t="s">
        <v>1764</v>
      </c>
      <c r="D1090" s="19" t="s">
        <v>1748</v>
      </c>
    </row>
    <row r="1091" spans="1:4" ht="19.5" thickBot="1" x14ac:dyDescent="0.35">
      <c r="A1091" s="18" t="s">
        <v>1623</v>
      </c>
      <c r="B1091" s="19" t="s">
        <v>1766</v>
      </c>
      <c r="C1091" s="19" t="s">
        <v>1764</v>
      </c>
      <c r="D1091" s="19" t="s">
        <v>1748</v>
      </c>
    </row>
    <row r="1092" spans="1:4" ht="19.5" thickBot="1" x14ac:dyDescent="0.35">
      <c r="A1092" s="18" t="s">
        <v>1560</v>
      </c>
      <c r="B1092" s="19" t="s">
        <v>1766</v>
      </c>
      <c r="C1092" s="19" t="s">
        <v>1764</v>
      </c>
      <c r="D1092" s="19" t="s">
        <v>1748</v>
      </c>
    </row>
    <row r="1093" spans="1:4" ht="19.5" thickBot="1" x14ac:dyDescent="0.35">
      <c r="A1093" s="18" t="s">
        <v>1550</v>
      </c>
      <c r="B1093" s="19" t="s">
        <v>1766</v>
      </c>
      <c r="C1093" s="19" t="s">
        <v>1764</v>
      </c>
      <c r="D1093" s="19" t="s">
        <v>1748</v>
      </c>
    </row>
    <row r="1094" spans="1:4" ht="19.5" thickBot="1" x14ac:dyDescent="0.35">
      <c r="A1094" s="18" t="s">
        <v>1652</v>
      </c>
      <c r="B1094" s="19" t="s">
        <v>1766</v>
      </c>
      <c r="C1094" s="19" t="s">
        <v>1764</v>
      </c>
      <c r="D1094" s="19" t="s">
        <v>1748</v>
      </c>
    </row>
    <row r="1095" spans="1:4" ht="19.5" thickBot="1" x14ac:dyDescent="0.35">
      <c r="A1095" s="18" t="s">
        <v>1676</v>
      </c>
      <c r="B1095" s="19" t="s">
        <v>1766</v>
      </c>
      <c r="C1095" s="19" t="s">
        <v>1764</v>
      </c>
      <c r="D1095" s="19" t="s">
        <v>1748</v>
      </c>
    </row>
    <row r="1096" spans="1:4" ht="19.5" thickBot="1" x14ac:dyDescent="0.35">
      <c r="A1096" s="18" t="s">
        <v>1683</v>
      </c>
      <c r="B1096" s="19" t="s">
        <v>1766</v>
      </c>
      <c r="C1096" s="19" t="s">
        <v>1764</v>
      </c>
      <c r="D1096" s="19" t="s">
        <v>1748</v>
      </c>
    </row>
    <row r="1097" spans="1:4" ht="19.5" thickBot="1" x14ac:dyDescent="0.35">
      <c r="A1097" s="18" t="s">
        <v>1693</v>
      </c>
      <c r="B1097" s="19" t="s">
        <v>1766</v>
      </c>
      <c r="C1097" s="19" t="s">
        <v>1764</v>
      </c>
      <c r="D1097" s="19" t="s">
        <v>1748</v>
      </c>
    </row>
    <row r="1098" spans="1:4" ht="19.5" thickBot="1" x14ac:dyDescent="0.35">
      <c r="A1098" s="18" t="s">
        <v>346</v>
      </c>
      <c r="B1098" s="19" t="s">
        <v>1767</v>
      </c>
      <c r="C1098" s="19" t="s">
        <v>1747</v>
      </c>
      <c r="D1098" s="19" t="s">
        <v>1748</v>
      </c>
    </row>
    <row r="1099" spans="1:4" ht="19.5" thickBot="1" x14ac:dyDescent="0.35">
      <c r="A1099" s="18" t="s">
        <v>428</v>
      </c>
      <c r="B1099" s="19" t="s">
        <v>1767</v>
      </c>
      <c r="C1099" s="19" t="s">
        <v>1747</v>
      </c>
      <c r="D1099" s="19" t="s">
        <v>1748</v>
      </c>
    </row>
    <row r="1100" spans="1:4" ht="19.5" thickBot="1" x14ac:dyDescent="0.35">
      <c r="A1100" s="18" t="s">
        <v>458</v>
      </c>
      <c r="B1100" s="19" t="s">
        <v>1767</v>
      </c>
      <c r="C1100" s="19" t="s">
        <v>1747</v>
      </c>
      <c r="D1100" s="19" t="s">
        <v>1748</v>
      </c>
    </row>
    <row r="1101" spans="1:4" ht="19.5" thickBot="1" x14ac:dyDescent="0.35">
      <c r="A1101" s="18" t="s">
        <v>485</v>
      </c>
      <c r="B1101" s="19" t="s">
        <v>1767</v>
      </c>
      <c r="C1101" s="19" t="s">
        <v>1747</v>
      </c>
      <c r="D1101" s="19" t="s">
        <v>1748</v>
      </c>
    </row>
    <row r="1102" spans="1:4" ht="19.5" thickBot="1" x14ac:dyDescent="0.35">
      <c r="A1102" s="18" t="s">
        <v>516</v>
      </c>
      <c r="B1102" s="19" t="s">
        <v>1767</v>
      </c>
      <c r="C1102" s="19" t="s">
        <v>1747</v>
      </c>
      <c r="D1102" s="19" t="s">
        <v>1748</v>
      </c>
    </row>
    <row r="1103" spans="1:4" ht="19.5" thickBot="1" x14ac:dyDescent="0.35">
      <c r="A1103" s="18" t="s">
        <v>522</v>
      </c>
      <c r="B1103" s="19" t="s">
        <v>1767</v>
      </c>
      <c r="C1103" s="19" t="s">
        <v>1747</v>
      </c>
      <c r="D1103" s="19" t="s">
        <v>1748</v>
      </c>
    </row>
    <row r="1104" spans="1:4" ht="19.5" thickBot="1" x14ac:dyDescent="0.35">
      <c r="A1104" s="18" t="s">
        <v>523</v>
      </c>
      <c r="B1104" s="19" t="s">
        <v>1767</v>
      </c>
      <c r="C1104" s="19" t="s">
        <v>1747</v>
      </c>
      <c r="D1104" s="19" t="s">
        <v>1748</v>
      </c>
    </row>
    <row r="1105" spans="1:4" ht="19.5" thickBot="1" x14ac:dyDescent="0.35">
      <c r="A1105" s="18" t="s">
        <v>535</v>
      </c>
      <c r="B1105" s="19" t="s">
        <v>1767</v>
      </c>
      <c r="C1105" s="19" t="s">
        <v>1747</v>
      </c>
      <c r="D1105" s="19" t="s">
        <v>1748</v>
      </c>
    </row>
    <row r="1106" spans="1:4" ht="19.5" thickBot="1" x14ac:dyDescent="0.35">
      <c r="A1106" s="18" t="s">
        <v>547</v>
      </c>
      <c r="B1106" s="19" t="s">
        <v>1767</v>
      </c>
      <c r="C1106" s="19" t="s">
        <v>1747</v>
      </c>
      <c r="D1106" s="19" t="s">
        <v>1748</v>
      </c>
    </row>
    <row r="1107" spans="1:4" ht="19.5" thickBot="1" x14ac:dyDescent="0.35">
      <c r="A1107" s="18" t="s">
        <v>245</v>
      </c>
      <c r="B1107" s="19" t="s">
        <v>1767</v>
      </c>
      <c r="C1107" s="19" t="s">
        <v>1747</v>
      </c>
      <c r="D1107" s="19" t="s">
        <v>1748</v>
      </c>
    </row>
    <row r="1108" spans="1:4" ht="19.5" thickBot="1" x14ac:dyDescent="0.35">
      <c r="A1108" s="18" t="s">
        <v>248</v>
      </c>
      <c r="B1108" s="19" t="s">
        <v>1767</v>
      </c>
      <c r="C1108" s="19" t="s">
        <v>1747</v>
      </c>
      <c r="D1108" s="19" t="s">
        <v>1748</v>
      </c>
    </row>
    <row r="1109" spans="1:4" ht="19.5" thickBot="1" x14ac:dyDescent="0.35">
      <c r="A1109" s="18" t="s">
        <v>258</v>
      </c>
      <c r="B1109" s="19" t="s">
        <v>1767</v>
      </c>
      <c r="C1109" s="19" t="s">
        <v>1747</v>
      </c>
      <c r="D1109" s="19" t="s">
        <v>1748</v>
      </c>
    </row>
    <row r="1110" spans="1:4" ht="19.5" thickBot="1" x14ac:dyDescent="0.35">
      <c r="A1110" s="18" t="s">
        <v>272</v>
      </c>
      <c r="B1110" s="19" t="s">
        <v>1767</v>
      </c>
      <c r="C1110" s="19" t="s">
        <v>1747</v>
      </c>
      <c r="D1110" s="19" t="s">
        <v>1748</v>
      </c>
    </row>
    <row r="1111" spans="1:4" ht="19.5" thickBot="1" x14ac:dyDescent="0.35">
      <c r="A1111" s="18" t="s">
        <v>274</v>
      </c>
      <c r="B1111" s="19" t="s">
        <v>1767</v>
      </c>
      <c r="C1111" s="19" t="s">
        <v>1747</v>
      </c>
      <c r="D1111" s="19" t="s">
        <v>1748</v>
      </c>
    </row>
    <row r="1112" spans="1:4" ht="19.5" thickBot="1" x14ac:dyDescent="0.35">
      <c r="A1112" s="18" t="s">
        <v>276</v>
      </c>
      <c r="B1112" s="19" t="s">
        <v>1767</v>
      </c>
      <c r="C1112" s="19" t="s">
        <v>1747</v>
      </c>
      <c r="D1112" s="19" t="s">
        <v>1748</v>
      </c>
    </row>
    <row r="1113" spans="1:4" ht="19.5" thickBot="1" x14ac:dyDescent="0.35">
      <c r="A1113" s="18" t="s">
        <v>292</v>
      </c>
      <c r="B1113" s="19" t="s">
        <v>1767</v>
      </c>
      <c r="C1113" s="19" t="s">
        <v>1747</v>
      </c>
      <c r="D1113" s="19" t="s">
        <v>1748</v>
      </c>
    </row>
    <row r="1114" spans="1:4" ht="19.5" thickBot="1" x14ac:dyDescent="0.35">
      <c r="A1114" s="18" t="s">
        <v>299</v>
      </c>
      <c r="B1114" s="19" t="s">
        <v>1767</v>
      </c>
      <c r="C1114" s="19" t="s">
        <v>1747</v>
      </c>
      <c r="D1114" s="19" t="s">
        <v>1748</v>
      </c>
    </row>
    <row r="1115" spans="1:4" ht="19.5" thickBot="1" x14ac:dyDescent="0.35">
      <c r="A1115" s="18" t="s">
        <v>305</v>
      </c>
      <c r="B1115" s="19" t="s">
        <v>1767</v>
      </c>
      <c r="C1115" s="19" t="s">
        <v>1747</v>
      </c>
      <c r="D1115" s="19" t="s">
        <v>1748</v>
      </c>
    </row>
    <row r="1116" spans="1:4" ht="19.5" thickBot="1" x14ac:dyDescent="0.35">
      <c r="A1116" s="18" t="s">
        <v>307</v>
      </c>
      <c r="B1116" s="19" t="s">
        <v>1767</v>
      </c>
      <c r="C1116" s="19" t="s">
        <v>1747</v>
      </c>
      <c r="D1116" s="19" t="s">
        <v>1748</v>
      </c>
    </row>
    <row r="1117" spans="1:4" ht="19.5" thickBot="1" x14ac:dyDescent="0.35">
      <c r="A1117" s="18" t="s">
        <v>322</v>
      </c>
      <c r="B1117" s="19" t="s">
        <v>1767</v>
      </c>
      <c r="C1117" s="19" t="s">
        <v>1747</v>
      </c>
      <c r="D1117" s="19" t="s">
        <v>1748</v>
      </c>
    </row>
    <row r="1118" spans="1:4" ht="19.5" thickBot="1" x14ac:dyDescent="0.35">
      <c r="A1118" s="18" t="s">
        <v>325</v>
      </c>
      <c r="B1118" s="19" t="s">
        <v>1767</v>
      </c>
      <c r="C1118" s="19" t="s">
        <v>1747</v>
      </c>
      <c r="D1118" s="19" t="s">
        <v>1748</v>
      </c>
    </row>
    <row r="1119" spans="1:4" ht="19.5" thickBot="1" x14ac:dyDescent="0.35">
      <c r="A1119" s="18" t="s">
        <v>973</v>
      </c>
      <c r="B1119" s="19" t="s">
        <v>1767</v>
      </c>
      <c r="C1119" s="19" t="s">
        <v>1747</v>
      </c>
      <c r="D1119" s="19" t="s">
        <v>1748</v>
      </c>
    </row>
    <row r="1120" spans="1:4" ht="19.5" thickBot="1" x14ac:dyDescent="0.35">
      <c r="A1120" s="18" t="s">
        <v>1027</v>
      </c>
      <c r="B1120" s="19" t="s">
        <v>1767</v>
      </c>
      <c r="C1120" s="19" t="s">
        <v>1747</v>
      </c>
      <c r="D1120" s="19" t="s">
        <v>1748</v>
      </c>
    </row>
    <row r="1121" spans="1:4" ht="19.5" thickBot="1" x14ac:dyDescent="0.35">
      <c r="A1121" s="18" t="s">
        <v>1037</v>
      </c>
      <c r="B1121" s="19" t="s">
        <v>1767</v>
      </c>
      <c r="C1121" s="19" t="s">
        <v>1747</v>
      </c>
      <c r="D1121" s="19" t="s">
        <v>1748</v>
      </c>
    </row>
    <row r="1122" spans="1:4" ht="19.5" thickBot="1" x14ac:dyDescent="0.35">
      <c r="A1122" s="18" t="s">
        <v>1059</v>
      </c>
      <c r="B1122" s="19" t="s">
        <v>1767</v>
      </c>
      <c r="C1122" s="19" t="s">
        <v>1747</v>
      </c>
      <c r="D1122" s="19" t="s">
        <v>1748</v>
      </c>
    </row>
    <row r="1123" spans="1:4" ht="19.5" thickBot="1" x14ac:dyDescent="0.35">
      <c r="A1123" s="18" t="s">
        <v>1066</v>
      </c>
      <c r="B1123" s="19" t="s">
        <v>1767</v>
      </c>
      <c r="C1123" s="19" t="s">
        <v>1747</v>
      </c>
      <c r="D1123" s="19" t="s">
        <v>1748</v>
      </c>
    </row>
    <row r="1124" spans="1:4" ht="19.5" thickBot="1" x14ac:dyDescent="0.35">
      <c r="A1124" s="18" t="s">
        <v>1102</v>
      </c>
      <c r="B1124" s="19" t="s">
        <v>1767</v>
      </c>
      <c r="C1124" s="19" t="s">
        <v>1747</v>
      </c>
      <c r="D1124" s="19" t="s">
        <v>1748</v>
      </c>
    </row>
    <row r="1125" spans="1:4" ht="19.5" thickBot="1" x14ac:dyDescent="0.35">
      <c r="A1125" s="18" t="s">
        <v>37</v>
      </c>
      <c r="B1125" s="19" t="s">
        <v>1767</v>
      </c>
      <c r="C1125" s="19" t="s">
        <v>1747</v>
      </c>
      <c r="D1125" s="19" t="s">
        <v>1748</v>
      </c>
    </row>
    <row r="1126" spans="1:4" ht="19.5" thickBot="1" x14ac:dyDescent="0.35">
      <c r="A1126" s="18" t="s">
        <v>47</v>
      </c>
      <c r="B1126" s="19" t="s">
        <v>1767</v>
      </c>
      <c r="C1126" s="19" t="s">
        <v>1747</v>
      </c>
      <c r="D1126" s="19" t="s">
        <v>1748</v>
      </c>
    </row>
    <row r="1127" spans="1:4" ht="19.5" thickBot="1" x14ac:dyDescent="0.35">
      <c r="A1127" s="18" t="s">
        <v>54</v>
      </c>
      <c r="B1127" s="19" t="s">
        <v>1767</v>
      </c>
      <c r="C1127" s="19" t="s">
        <v>1747</v>
      </c>
      <c r="D1127" s="19" t="s">
        <v>1748</v>
      </c>
    </row>
    <row r="1128" spans="1:4" ht="19.5" thickBot="1" x14ac:dyDescent="0.35">
      <c r="A1128" s="18" t="s">
        <v>90</v>
      </c>
      <c r="B1128" s="19" t="s">
        <v>1767</v>
      </c>
      <c r="C1128" s="19" t="s">
        <v>1747</v>
      </c>
      <c r="D1128" s="19" t="s">
        <v>1748</v>
      </c>
    </row>
    <row r="1129" spans="1:4" ht="19.5" thickBot="1" x14ac:dyDescent="0.35">
      <c r="A1129" s="18" t="s">
        <v>104</v>
      </c>
      <c r="B1129" s="19" t="s">
        <v>1767</v>
      </c>
      <c r="C1129" s="19" t="s">
        <v>1747</v>
      </c>
      <c r="D1129" s="19" t="s">
        <v>1748</v>
      </c>
    </row>
    <row r="1130" spans="1:4" ht="19.5" thickBot="1" x14ac:dyDescent="0.35">
      <c r="A1130" s="18" t="s">
        <v>138</v>
      </c>
      <c r="B1130" s="19" t="s">
        <v>1767</v>
      </c>
      <c r="C1130" s="19" t="s">
        <v>1747</v>
      </c>
      <c r="D1130" s="19" t="s">
        <v>1748</v>
      </c>
    </row>
    <row r="1131" spans="1:4" ht="19.5" thickBot="1" x14ac:dyDescent="0.35">
      <c r="A1131" s="18" t="s">
        <v>203</v>
      </c>
      <c r="B1131" s="19" t="s">
        <v>1767</v>
      </c>
      <c r="C1131" s="19" t="s">
        <v>1747</v>
      </c>
      <c r="D1131" s="19" t="s">
        <v>1748</v>
      </c>
    </row>
    <row r="1132" spans="1:4" ht="19.5" thickBot="1" x14ac:dyDescent="0.35">
      <c r="A1132" s="18" t="s">
        <v>227</v>
      </c>
      <c r="B1132" s="19" t="s">
        <v>1767</v>
      </c>
      <c r="C1132" s="19" t="s">
        <v>1747</v>
      </c>
      <c r="D1132" s="19" t="s">
        <v>1748</v>
      </c>
    </row>
    <row r="1133" spans="1:4" ht="19.5" thickBot="1" x14ac:dyDescent="0.35">
      <c r="A1133" s="18" t="s">
        <v>587</v>
      </c>
      <c r="B1133" s="19" t="s">
        <v>1767</v>
      </c>
      <c r="C1133" s="19" t="s">
        <v>1747</v>
      </c>
      <c r="D1133" s="19" t="s">
        <v>1748</v>
      </c>
    </row>
    <row r="1134" spans="1:4" ht="19.5" thickBot="1" x14ac:dyDescent="0.35">
      <c r="A1134" s="18" t="s">
        <v>603</v>
      </c>
      <c r="B1134" s="19" t="s">
        <v>1767</v>
      </c>
      <c r="C1134" s="19" t="s">
        <v>1747</v>
      </c>
      <c r="D1134" s="19" t="s">
        <v>1748</v>
      </c>
    </row>
    <row r="1135" spans="1:4" ht="19.5" thickBot="1" x14ac:dyDescent="0.35">
      <c r="A1135" s="18" t="s">
        <v>607</v>
      </c>
      <c r="B1135" s="19" t="s">
        <v>1767</v>
      </c>
      <c r="C1135" s="19" t="s">
        <v>1747</v>
      </c>
      <c r="D1135" s="19" t="s">
        <v>1748</v>
      </c>
    </row>
    <row r="1136" spans="1:4" ht="19.5" thickBot="1" x14ac:dyDescent="0.35">
      <c r="A1136" s="18" t="s">
        <v>635</v>
      </c>
      <c r="B1136" s="19" t="s">
        <v>1767</v>
      </c>
      <c r="C1136" s="19" t="s">
        <v>1747</v>
      </c>
      <c r="D1136" s="19" t="s">
        <v>1748</v>
      </c>
    </row>
    <row r="1137" spans="1:4" ht="19.5" thickBot="1" x14ac:dyDescent="0.35">
      <c r="A1137" s="18" t="s">
        <v>643</v>
      </c>
      <c r="B1137" s="19" t="s">
        <v>1767</v>
      </c>
      <c r="C1137" s="19" t="s">
        <v>1747</v>
      </c>
      <c r="D1137" s="19" t="s">
        <v>1748</v>
      </c>
    </row>
    <row r="1138" spans="1:4" ht="19.5" thickBot="1" x14ac:dyDescent="0.35">
      <c r="A1138" s="18" t="s">
        <v>663</v>
      </c>
      <c r="B1138" s="19" t="s">
        <v>1767</v>
      </c>
      <c r="C1138" s="19" t="s">
        <v>1747</v>
      </c>
      <c r="D1138" s="19" t="s">
        <v>1748</v>
      </c>
    </row>
    <row r="1139" spans="1:4" ht="19.5" thickBot="1" x14ac:dyDescent="0.35">
      <c r="A1139" s="18" t="s">
        <v>678</v>
      </c>
      <c r="B1139" s="19" t="s">
        <v>1767</v>
      </c>
      <c r="C1139" s="19" t="s">
        <v>1747</v>
      </c>
      <c r="D1139" s="19" t="s">
        <v>1748</v>
      </c>
    </row>
    <row r="1140" spans="1:4" ht="19.5" thickBot="1" x14ac:dyDescent="0.35">
      <c r="A1140" s="18" t="s">
        <v>767</v>
      </c>
      <c r="B1140" s="19" t="s">
        <v>1767</v>
      </c>
      <c r="C1140" s="19" t="s">
        <v>1747</v>
      </c>
      <c r="D1140" s="19" t="s">
        <v>1748</v>
      </c>
    </row>
    <row r="1141" spans="1:4" ht="19.5" thickBot="1" x14ac:dyDescent="0.35">
      <c r="A1141" s="18" t="s">
        <v>813</v>
      </c>
      <c r="B1141" s="19" t="s">
        <v>1767</v>
      </c>
      <c r="C1141" s="19" t="s">
        <v>1747</v>
      </c>
      <c r="D1141" s="19" t="s">
        <v>1748</v>
      </c>
    </row>
    <row r="1142" spans="1:4" ht="19.5" thickBot="1" x14ac:dyDescent="0.35">
      <c r="A1142" s="18" t="s">
        <v>848</v>
      </c>
      <c r="B1142" s="19" t="s">
        <v>1767</v>
      </c>
      <c r="C1142" s="19" t="s">
        <v>1747</v>
      </c>
      <c r="D1142" s="19" t="s">
        <v>1748</v>
      </c>
    </row>
    <row r="1143" spans="1:4" ht="19.5" thickBot="1" x14ac:dyDescent="0.35">
      <c r="A1143" s="18" t="s">
        <v>850</v>
      </c>
      <c r="B1143" s="19" t="s">
        <v>1767</v>
      </c>
      <c r="C1143" s="19" t="s">
        <v>1747</v>
      </c>
      <c r="D1143" s="19" t="s">
        <v>1748</v>
      </c>
    </row>
    <row r="1144" spans="1:4" ht="19.5" thickBot="1" x14ac:dyDescent="0.35">
      <c r="A1144" s="18" t="s">
        <v>879</v>
      </c>
      <c r="B1144" s="19" t="s">
        <v>1767</v>
      </c>
      <c r="C1144" s="19" t="s">
        <v>1747</v>
      </c>
      <c r="D1144" s="19" t="s">
        <v>1748</v>
      </c>
    </row>
    <row r="1145" spans="1:4" ht="19.5" thickBot="1" x14ac:dyDescent="0.35">
      <c r="A1145" s="18" t="s">
        <v>881</v>
      </c>
      <c r="B1145" s="19" t="s">
        <v>1767</v>
      </c>
      <c r="C1145" s="19" t="s">
        <v>1747</v>
      </c>
      <c r="D1145" s="19" t="s">
        <v>1748</v>
      </c>
    </row>
    <row r="1146" spans="1:4" ht="19.5" thickBot="1" x14ac:dyDescent="0.35">
      <c r="A1146" s="18" t="s">
        <v>902</v>
      </c>
      <c r="B1146" s="19" t="s">
        <v>1767</v>
      </c>
      <c r="C1146" s="19" t="s">
        <v>1747</v>
      </c>
      <c r="D1146" s="19" t="s">
        <v>1748</v>
      </c>
    </row>
    <row r="1147" spans="1:4" ht="19.5" thickBot="1" x14ac:dyDescent="0.35">
      <c r="A1147" s="18" t="s">
        <v>906</v>
      </c>
      <c r="B1147" s="19" t="s">
        <v>1767</v>
      </c>
      <c r="C1147" s="19" t="s">
        <v>1747</v>
      </c>
      <c r="D1147" s="19" t="s">
        <v>1748</v>
      </c>
    </row>
    <row r="1148" spans="1:4" ht="19.5" thickBot="1" x14ac:dyDescent="0.35">
      <c r="A1148" s="18" t="s">
        <v>943</v>
      </c>
      <c r="B1148" s="19" t="s">
        <v>1767</v>
      </c>
      <c r="C1148" s="19" t="s">
        <v>1747</v>
      </c>
      <c r="D1148" s="19" t="s">
        <v>1748</v>
      </c>
    </row>
    <row r="1149" spans="1:4" ht="19.5" thickBot="1" x14ac:dyDescent="0.35">
      <c r="A1149" s="18" t="s">
        <v>1422</v>
      </c>
      <c r="B1149" s="19" t="s">
        <v>1767</v>
      </c>
      <c r="C1149" s="19" t="s">
        <v>1747</v>
      </c>
      <c r="D1149" s="19" t="s">
        <v>1748</v>
      </c>
    </row>
    <row r="1150" spans="1:4" ht="19.5" thickBot="1" x14ac:dyDescent="0.35">
      <c r="A1150" s="18" t="s">
        <v>1454</v>
      </c>
      <c r="B1150" s="19" t="s">
        <v>1767</v>
      </c>
      <c r="C1150" s="19" t="s">
        <v>1747</v>
      </c>
      <c r="D1150" s="19" t="s">
        <v>1748</v>
      </c>
    </row>
    <row r="1151" spans="1:4" ht="19.5" thickBot="1" x14ac:dyDescent="0.35">
      <c r="A1151" s="18" t="s">
        <v>1147</v>
      </c>
      <c r="B1151" s="19" t="s">
        <v>1767</v>
      </c>
      <c r="C1151" s="19" t="s">
        <v>1747</v>
      </c>
      <c r="D1151" s="19" t="s">
        <v>1748</v>
      </c>
    </row>
    <row r="1152" spans="1:4" ht="19.5" thickBot="1" x14ac:dyDescent="0.35">
      <c r="A1152" s="18" t="s">
        <v>1405</v>
      </c>
      <c r="B1152" s="19" t="s">
        <v>1767</v>
      </c>
      <c r="C1152" s="19" t="s">
        <v>1747</v>
      </c>
      <c r="D1152" s="19" t="s">
        <v>1748</v>
      </c>
    </row>
    <row r="1153" spans="1:4" ht="19.5" thickBot="1" x14ac:dyDescent="0.35">
      <c r="A1153" s="18" t="s">
        <v>1457</v>
      </c>
      <c r="B1153" s="19" t="s">
        <v>1767</v>
      </c>
      <c r="C1153" s="19" t="s">
        <v>1747</v>
      </c>
      <c r="D1153" s="19" t="s">
        <v>1748</v>
      </c>
    </row>
    <row r="1154" spans="1:4" ht="19.5" thickBot="1" x14ac:dyDescent="0.35">
      <c r="A1154" s="18" t="s">
        <v>1299</v>
      </c>
      <c r="B1154" s="19" t="s">
        <v>1767</v>
      </c>
      <c r="C1154" s="19" t="s">
        <v>1747</v>
      </c>
      <c r="D1154" s="19" t="s">
        <v>1748</v>
      </c>
    </row>
    <row r="1155" spans="1:4" ht="19.5" thickBot="1" x14ac:dyDescent="0.35">
      <c r="A1155" s="18" t="s">
        <v>1409</v>
      </c>
      <c r="B1155" s="19" t="s">
        <v>1767</v>
      </c>
      <c r="C1155" s="19" t="s">
        <v>1747</v>
      </c>
      <c r="D1155" s="19" t="s">
        <v>1748</v>
      </c>
    </row>
    <row r="1156" spans="1:4" ht="19.5" thickBot="1" x14ac:dyDescent="0.35">
      <c r="A1156" s="18" t="s">
        <v>1309</v>
      </c>
      <c r="B1156" s="19" t="s">
        <v>1767</v>
      </c>
      <c r="C1156" s="19" t="s">
        <v>1747</v>
      </c>
      <c r="D1156" s="19" t="s">
        <v>1748</v>
      </c>
    </row>
    <row r="1157" spans="1:4" ht="19.5" thickBot="1" x14ac:dyDescent="0.35">
      <c r="A1157" s="18" t="s">
        <v>1456</v>
      </c>
      <c r="B1157" s="19" t="s">
        <v>1767</v>
      </c>
      <c r="C1157" s="19" t="s">
        <v>1747</v>
      </c>
      <c r="D1157" s="19" t="s">
        <v>1748</v>
      </c>
    </row>
    <row r="1158" spans="1:4" ht="19.5" thickBot="1" x14ac:dyDescent="0.35">
      <c r="A1158" s="18" t="s">
        <v>1171</v>
      </c>
      <c r="B1158" s="19" t="s">
        <v>1767</v>
      </c>
      <c r="C1158" s="19" t="s">
        <v>1747</v>
      </c>
      <c r="D1158" s="19" t="s">
        <v>1748</v>
      </c>
    </row>
    <row r="1159" spans="1:4" ht="19.5" thickBot="1" x14ac:dyDescent="0.35">
      <c r="A1159" s="18" t="s">
        <v>1414</v>
      </c>
      <c r="B1159" s="19" t="s">
        <v>1767</v>
      </c>
      <c r="C1159" s="19" t="s">
        <v>1747</v>
      </c>
      <c r="D1159" s="19" t="s">
        <v>1748</v>
      </c>
    </row>
    <row r="1160" spans="1:4" ht="19.5" thickBot="1" x14ac:dyDescent="0.35">
      <c r="A1160" s="18" t="s">
        <v>1229</v>
      </c>
      <c r="B1160" s="19" t="s">
        <v>1767</v>
      </c>
      <c r="C1160" s="19" t="s">
        <v>1747</v>
      </c>
      <c r="D1160" s="19" t="s">
        <v>1748</v>
      </c>
    </row>
    <row r="1161" spans="1:4" ht="19.5" thickBot="1" x14ac:dyDescent="0.35">
      <c r="A1161" s="18" t="s">
        <v>1178</v>
      </c>
      <c r="B1161" s="19" t="s">
        <v>1767</v>
      </c>
      <c r="C1161" s="19" t="s">
        <v>1747</v>
      </c>
      <c r="D1161" s="19" t="s">
        <v>1748</v>
      </c>
    </row>
    <row r="1162" spans="1:4" ht="19.5" thickBot="1" x14ac:dyDescent="0.35">
      <c r="A1162" s="18" t="s">
        <v>1411</v>
      </c>
      <c r="B1162" s="19" t="s">
        <v>1767</v>
      </c>
      <c r="C1162" s="19" t="s">
        <v>1747</v>
      </c>
      <c r="D1162" s="19" t="s">
        <v>1748</v>
      </c>
    </row>
    <row r="1163" spans="1:4" ht="19.5" thickBot="1" x14ac:dyDescent="0.35">
      <c r="A1163" s="18" t="s">
        <v>1254</v>
      </c>
      <c r="B1163" s="19" t="s">
        <v>1767</v>
      </c>
      <c r="C1163" s="19" t="s">
        <v>1747</v>
      </c>
      <c r="D1163" s="19" t="s">
        <v>1748</v>
      </c>
    </row>
    <row r="1164" spans="1:4" ht="19.5" thickBot="1" x14ac:dyDescent="0.35">
      <c r="A1164" s="18" t="s">
        <v>1488</v>
      </c>
      <c r="B1164" s="19" t="s">
        <v>1767</v>
      </c>
      <c r="C1164" s="19" t="s">
        <v>1747</v>
      </c>
      <c r="D1164" s="19" t="s">
        <v>1748</v>
      </c>
    </row>
    <row r="1165" spans="1:4" ht="19.5" thickBot="1" x14ac:dyDescent="0.35">
      <c r="A1165" s="18" t="s">
        <v>1450</v>
      </c>
      <c r="B1165" s="19" t="s">
        <v>1767</v>
      </c>
      <c r="C1165" s="19" t="s">
        <v>1747</v>
      </c>
      <c r="D1165" s="19" t="s">
        <v>1748</v>
      </c>
    </row>
    <row r="1166" spans="1:4" ht="19.5" thickBot="1" x14ac:dyDescent="0.35">
      <c r="A1166" s="18" t="s">
        <v>1389</v>
      </c>
      <c r="B1166" s="19" t="s">
        <v>1767</v>
      </c>
      <c r="C1166" s="19" t="s">
        <v>1747</v>
      </c>
      <c r="D1166" s="19" t="s">
        <v>1748</v>
      </c>
    </row>
    <row r="1167" spans="1:4" ht="19.5" thickBot="1" x14ac:dyDescent="0.35">
      <c r="A1167" s="18" t="s">
        <v>1128</v>
      </c>
      <c r="B1167" s="19" t="s">
        <v>1767</v>
      </c>
      <c r="C1167" s="19" t="s">
        <v>1747</v>
      </c>
      <c r="D1167" s="19" t="s">
        <v>1748</v>
      </c>
    </row>
    <row r="1168" spans="1:4" ht="19.5" thickBot="1" x14ac:dyDescent="0.35">
      <c r="A1168" s="18" t="s">
        <v>1467</v>
      </c>
      <c r="B1168" s="19" t="s">
        <v>1767</v>
      </c>
      <c r="C1168" s="19" t="s">
        <v>1747</v>
      </c>
      <c r="D1168" s="19" t="s">
        <v>1748</v>
      </c>
    </row>
    <row r="1169" spans="1:4" ht="19.5" thickBot="1" x14ac:dyDescent="0.35">
      <c r="A1169" s="18" t="s">
        <v>1123</v>
      </c>
      <c r="B1169" s="19" t="s">
        <v>1767</v>
      </c>
      <c r="C1169" s="19" t="s">
        <v>1747</v>
      </c>
      <c r="D1169" s="19" t="s">
        <v>1748</v>
      </c>
    </row>
    <row r="1170" spans="1:4" ht="19.5" thickBot="1" x14ac:dyDescent="0.35">
      <c r="A1170" s="18" t="s">
        <v>1242</v>
      </c>
      <c r="B1170" s="19" t="s">
        <v>1767</v>
      </c>
      <c r="C1170" s="19" t="s">
        <v>1747</v>
      </c>
      <c r="D1170" s="19" t="s">
        <v>1748</v>
      </c>
    </row>
    <row r="1171" spans="1:4" ht="19.5" thickBot="1" x14ac:dyDescent="0.35">
      <c r="A1171" s="18" t="s">
        <v>1215</v>
      </c>
      <c r="B1171" s="19" t="s">
        <v>1767</v>
      </c>
      <c r="C1171" s="19" t="s">
        <v>1747</v>
      </c>
      <c r="D1171" s="19" t="s">
        <v>1748</v>
      </c>
    </row>
    <row r="1172" spans="1:4" ht="19.5" thickBot="1" x14ac:dyDescent="0.35">
      <c r="A1172" s="18" t="s">
        <v>1351</v>
      </c>
      <c r="B1172" s="19" t="s">
        <v>1767</v>
      </c>
      <c r="C1172" s="19" t="s">
        <v>1747</v>
      </c>
      <c r="D1172" s="19" t="s">
        <v>1748</v>
      </c>
    </row>
    <row r="1173" spans="1:4" ht="19.5" thickBot="1" x14ac:dyDescent="0.35">
      <c r="A1173" s="18" t="s">
        <v>1364</v>
      </c>
      <c r="B1173" s="19" t="s">
        <v>1767</v>
      </c>
      <c r="C1173" s="19" t="s">
        <v>1747</v>
      </c>
      <c r="D1173" s="19" t="s">
        <v>1748</v>
      </c>
    </row>
    <row r="1174" spans="1:4" ht="19.5" thickBot="1" x14ac:dyDescent="0.35">
      <c r="A1174" s="18" t="s">
        <v>1446</v>
      </c>
      <c r="B1174" s="19" t="s">
        <v>1767</v>
      </c>
      <c r="C1174" s="19" t="s">
        <v>1747</v>
      </c>
      <c r="D1174" s="19" t="s">
        <v>1748</v>
      </c>
    </row>
    <row r="1175" spans="1:4" ht="19.5" thickBot="1" x14ac:dyDescent="0.35">
      <c r="A1175" s="18" t="s">
        <v>1340</v>
      </c>
      <c r="B1175" s="19" t="s">
        <v>1767</v>
      </c>
      <c r="C1175" s="19" t="s">
        <v>1747</v>
      </c>
      <c r="D1175" s="19" t="s">
        <v>1748</v>
      </c>
    </row>
    <row r="1176" spans="1:4" ht="19.5" thickBot="1" x14ac:dyDescent="0.35">
      <c r="A1176" s="18" t="s">
        <v>1172</v>
      </c>
      <c r="B1176" s="19" t="s">
        <v>1767</v>
      </c>
      <c r="C1176" s="19" t="s">
        <v>1747</v>
      </c>
      <c r="D1176" s="19" t="s">
        <v>1748</v>
      </c>
    </row>
    <row r="1177" spans="1:4" ht="19.5" thickBot="1" x14ac:dyDescent="0.35">
      <c r="A1177" s="18" t="s">
        <v>1325</v>
      </c>
      <c r="B1177" s="19" t="s">
        <v>1767</v>
      </c>
      <c r="C1177" s="19" t="s">
        <v>1747</v>
      </c>
      <c r="D1177" s="19" t="s">
        <v>1748</v>
      </c>
    </row>
    <row r="1178" spans="1:4" ht="19.5" thickBot="1" x14ac:dyDescent="0.35">
      <c r="A1178" s="18" t="s">
        <v>1524</v>
      </c>
      <c r="B1178" s="19" t="s">
        <v>1767</v>
      </c>
      <c r="C1178" s="19" t="s">
        <v>1747</v>
      </c>
      <c r="D1178" s="19" t="s">
        <v>1748</v>
      </c>
    </row>
    <row r="1179" spans="1:4" ht="19.5" thickBot="1" x14ac:dyDescent="0.35">
      <c r="A1179" s="18" t="s">
        <v>1573</v>
      </c>
      <c r="B1179" s="19" t="s">
        <v>1767</v>
      </c>
      <c r="C1179" s="19" t="s">
        <v>1747</v>
      </c>
      <c r="D1179" s="19" t="s">
        <v>1748</v>
      </c>
    </row>
    <row r="1180" spans="1:4" ht="19.5" thickBot="1" x14ac:dyDescent="0.35">
      <c r="A1180" s="18" t="s">
        <v>1589</v>
      </c>
      <c r="B1180" s="19" t="s">
        <v>1767</v>
      </c>
      <c r="C1180" s="19" t="s">
        <v>1747</v>
      </c>
      <c r="D1180" s="19" t="s">
        <v>1748</v>
      </c>
    </row>
    <row r="1181" spans="1:4" ht="19.5" thickBot="1" x14ac:dyDescent="0.35">
      <c r="A1181" s="18" t="s">
        <v>1552</v>
      </c>
      <c r="B1181" s="19" t="s">
        <v>1767</v>
      </c>
      <c r="C1181" s="19" t="s">
        <v>1747</v>
      </c>
      <c r="D1181" s="19" t="s">
        <v>1748</v>
      </c>
    </row>
    <row r="1182" spans="1:4" ht="19.5" thickBot="1" x14ac:dyDescent="0.35">
      <c r="A1182" s="18" t="s">
        <v>1545</v>
      </c>
      <c r="B1182" s="19" t="s">
        <v>1767</v>
      </c>
      <c r="C1182" s="19" t="s">
        <v>1747</v>
      </c>
      <c r="D1182" s="19" t="s">
        <v>1748</v>
      </c>
    </row>
    <row r="1183" spans="1:4" ht="19.5" thickBot="1" x14ac:dyDescent="0.35">
      <c r="A1183" s="18" t="s">
        <v>1603</v>
      </c>
      <c r="B1183" s="19" t="s">
        <v>1767</v>
      </c>
      <c r="C1183" s="19" t="s">
        <v>1747</v>
      </c>
      <c r="D1183" s="19" t="s">
        <v>1748</v>
      </c>
    </row>
    <row r="1184" spans="1:4" ht="19.5" thickBot="1" x14ac:dyDescent="0.35">
      <c r="A1184" s="18" t="s">
        <v>1523</v>
      </c>
      <c r="B1184" s="19" t="s">
        <v>1767</v>
      </c>
      <c r="C1184" s="19" t="s">
        <v>1747</v>
      </c>
      <c r="D1184" s="19" t="s">
        <v>1748</v>
      </c>
    </row>
    <row r="1185" spans="1:4" ht="19.5" thickBot="1" x14ac:dyDescent="0.35">
      <c r="A1185" s="18" t="s">
        <v>1582</v>
      </c>
      <c r="B1185" s="19" t="s">
        <v>1767</v>
      </c>
      <c r="C1185" s="19" t="s">
        <v>1747</v>
      </c>
      <c r="D1185" s="19" t="s">
        <v>1748</v>
      </c>
    </row>
    <row r="1186" spans="1:4" ht="19.5" thickBot="1" x14ac:dyDescent="0.35">
      <c r="A1186" s="18" t="s">
        <v>1527</v>
      </c>
      <c r="B1186" s="19" t="s">
        <v>1767</v>
      </c>
      <c r="C1186" s="19" t="s">
        <v>1747</v>
      </c>
      <c r="D1186" s="19" t="s">
        <v>1748</v>
      </c>
    </row>
    <row r="1187" spans="1:4" ht="19.5" thickBot="1" x14ac:dyDescent="0.35">
      <c r="A1187" s="18" t="s">
        <v>1617</v>
      </c>
      <c r="B1187" s="19" t="s">
        <v>1767</v>
      </c>
      <c r="C1187" s="19" t="s">
        <v>1747</v>
      </c>
      <c r="D1187" s="19" t="s">
        <v>1748</v>
      </c>
    </row>
    <row r="1188" spans="1:4" ht="19.5" thickBot="1" x14ac:dyDescent="0.35">
      <c r="A1188" s="18" t="s">
        <v>1559</v>
      </c>
      <c r="B1188" s="19" t="s">
        <v>1767</v>
      </c>
      <c r="C1188" s="19" t="s">
        <v>1747</v>
      </c>
      <c r="D1188" s="19" t="s">
        <v>1748</v>
      </c>
    </row>
    <row r="1189" spans="1:4" ht="19.5" thickBot="1" x14ac:dyDescent="0.35">
      <c r="A1189" s="18" t="s">
        <v>1655</v>
      </c>
      <c r="B1189" s="19" t="s">
        <v>1767</v>
      </c>
      <c r="C1189" s="19" t="s">
        <v>1747</v>
      </c>
      <c r="D1189" s="19" t="s">
        <v>1748</v>
      </c>
    </row>
    <row r="1190" spans="1:4" ht="19.5" thickBot="1" x14ac:dyDescent="0.35">
      <c r="A1190" s="18" t="s">
        <v>1671</v>
      </c>
      <c r="B1190" s="19" t="s">
        <v>1767</v>
      </c>
      <c r="C1190" s="19" t="s">
        <v>1747</v>
      </c>
      <c r="D1190" s="19" t="s">
        <v>1748</v>
      </c>
    </row>
    <row r="1191" spans="1:4" ht="19.5" thickBot="1" x14ac:dyDescent="0.35">
      <c r="A1191" s="18" t="s">
        <v>1695</v>
      </c>
      <c r="B1191" s="19" t="s">
        <v>1767</v>
      </c>
      <c r="C1191" s="19" t="s">
        <v>1747</v>
      </c>
      <c r="D1191" s="19" t="s">
        <v>1748</v>
      </c>
    </row>
    <row r="1192" spans="1:4" ht="19.5" thickBot="1" x14ac:dyDescent="0.35">
      <c r="A1192" s="18" t="s">
        <v>1678</v>
      </c>
      <c r="B1192" s="19" t="s">
        <v>1767</v>
      </c>
      <c r="C1192" s="19" t="s">
        <v>1747</v>
      </c>
      <c r="D1192" s="19" t="s">
        <v>1748</v>
      </c>
    </row>
    <row r="1193" spans="1:4" ht="19.5" thickBot="1" x14ac:dyDescent="0.35">
      <c r="A1193" s="18" t="s">
        <v>1710</v>
      </c>
      <c r="B1193" s="19" t="s">
        <v>1767</v>
      </c>
      <c r="C1193" s="19" t="s">
        <v>1747</v>
      </c>
      <c r="D1193" s="19" t="s">
        <v>1748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17149-11AE-4BAC-9EDA-A8E98EF8FF3B}">
  <dimension ref="A1:E1193"/>
  <sheetViews>
    <sheetView workbookViewId="0"/>
  </sheetViews>
  <sheetFormatPr defaultRowHeight="15" x14ac:dyDescent="0.25"/>
  <cols>
    <col min="1" max="1" width="6.42578125" bestFit="1" customWidth="1"/>
    <col min="2" max="2" width="24.28515625" bestFit="1" customWidth="1"/>
    <col min="3" max="3" width="12.85546875" bestFit="1" customWidth="1"/>
    <col min="4" max="4" width="12.28515625" bestFit="1" customWidth="1"/>
    <col min="5" max="5" width="19.5703125" bestFit="1" customWidth="1"/>
  </cols>
  <sheetData>
    <row r="1" spans="1:5" ht="16.5" thickBot="1" x14ac:dyDescent="0.3">
      <c r="A1" s="21" t="s">
        <v>2</v>
      </c>
      <c r="B1" s="20" t="s">
        <v>1</v>
      </c>
      <c r="C1" s="21" t="s">
        <v>1768</v>
      </c>
      <c r="D1" s="21" t="s">
        <v>1769</v>
      </c>
      <c r="E1" s="21" t="s">
        <v>1770</v>
      </c>
    </row>
    <row r="2" spans="1:5" ht="16.5" thickBot="1" x14ac:dyDescent="0.3">
      <c r="A2" s="23" t="s">
        <v>9</v>
      </c>
      <c r="B2" s="22" t="s">
        <v>8</v>
      </c>
      <c r="C2" s="24">
        <v>35798</v>
      </c>
      <c r="D2" s="24">
        <v>38731</v>
      </c>
      <c r="E2" s="25">
        <v>8</v>
      </c>
    </row>
    <row r="3" spans="1:5" ht="16.5" thickBot="1" x14ac:dyDescent="0.3">
      <c r="A3" s="23" t="s">
        <v>15</v>
      </c>
      <c r="B3" s="22" t="s">
        <v>14</v>
      </c>
      <c r="C3" s="24">
        <v>35823</v>
      </c>
      <c r="D3" s="24">
        <v>38771</v>
      </c>
      <c r="E3" s="25">
        <v>8</v>
      </c>
    </row>
    <row r="4" spans="1:5" ht="16.5" thickBot="1" x14ac:dyDescent="0.3">
      <c r="A4" s="23" t="s">
        <v>20</v>
      </c>
      <c r="B4" s="22" t="s">
        <v>19</v>
      </c>
      <c r="C4" s="24">
        <v>35848</v>
      </c>
      <c r="D4" s="24">
        <v>38811</v>
      </c>
      <c r="E4" s="25">
        <v>8</v>
      </c>
    </row>
    <row r="5" spans="1:5" ht="16.5" thickBot="1" x14ac:dyDescent="0.3">
      <c r="A5" s="23" t="s">
        <v>25</v>
      </c>
      <c r="B5" s="22" t="s">
        <v>24</v>
      </c>
      <c r="C5" s="24">
        <v>35873</v>
      </c>
      <c r="D5" s="24">
        <v>38851</v>
      </c>
      <c r="E5" s="25">
        <v>8</v>
      </c>
    </row>
    <row r="6" spans="1:5" ht="16.5" thickBot="1" x14ac:dyDescent="0.3">
      <c r="A6" s="23" t="s">
        <v>30</v>
      </c>
      <c r="B6" s="22" t="s">
        <v>29</v>
      </c>
      <c r="C6" s="24">
        <v>35898</v>
      </c>
      <c r="D6" s="24">
        <v>38891</v>
      </c>
      <c r="E6" s="25">
        <v>8</v>
      </c>
    </row>
    <row r="7" spans="1:5" ht="16.5" thickBot="1" x14ac:dyDescent="0.3">
      <c r="A7" s="23" t="s">
        <v>33</v>
      </c>
      <c r="B7" s="22" t="s">
        <v>32</v>
      </c>
      <c r="C7" s="24">
        <v>35923</v>
      </c>
      <c r="D7" s="24">
        <v>38931</v>
      </c>
      <c r="E7" s="25">
        <v>8</v>
      </c>
    </row>
    <row r="8" spans="1:5" ht="16.5" thickBot="1" x14ac:dyDescent="0.3">
      <c r="A8" s="23" t="s">
        <v>37</v>
      </c>
      <c r="B8" s="22" t="s">
        <v>36</v>
      </c>
      <c r="C8" s="24">
        <v>35948</v>
      </c>
      <c r="D8" s="24">
        <v>38971</v>
      </c>
      <c r="E8" s="25">
        <v>8</v>
      </c>
    </row>
    <row r="9" spans="1:5" ht="16.5" thickBot="1" x14ac:dyDescent="0.3">
      <c r="A9" s="23" t="s">
        <v>39</v>
      </c>
      <c r="B9" s="22" t="s">
        <v>38</v>
      </c>
      <c r="C9" s="24">
        <v>35973</v>
      </c>
      <c r="D9" s="24">
        <v>39011</v>
      </c>
      <c r="E9" s="25">
        <v>8</v>
      </c>
    </row>
    <row r="10" spans="1:5" ht="16.5" thickBot="1" x14ac:dyDescent="0.3">
      <c r="A10" s="23" t="s">
        <v>42</v>
      </c>
      <c r="B10" s="22" t="s">
        <v>41</v>
      </c>
      <c r="C10" s="24">
        <v>35998</v>
      </c>
      <c r="D10" s="24">
        <v>39051</v>
      </c>
      <c r="E10" s="25">
        <v>8</v>
      </c>
    </row>
    <row r="11" spans="1:5" ht="16.5" thickBot="1" x14ac:dyDescent="0.3">
      <c r="A11" s="23" t="s">
        <v>44</v>
      </c>
      <c r="B11" s="22" t="s">
        <v>43</v>
      </c>
      <c r="C11" s="24">
        <v>36023</v>
      </c>
      <c r="D11" s="24">
        <v>39091</v>
      </c>
      <c r="E11" s="25">
        <v>9</v>
      </c>
    </row>
    <row r="12" spans="1:5" ht="16.5" thickBot="1" x14ac:dyDescent="0.3">
      <c r="A12" s="23" t="s">
        <v>47</v>
      </c>
      <c r="B12" s="22" t="s">
        <v>46</v>
      </c>
      <c r="C12" s="24">
        <v>36048</v>
      </c>
      <c r="D12" s="24">
        <v>39131</v>
      </c>
      <c r="E12" s="25">
        <v>9</v>
      </c>
    </row>
    <row r="13" spans="1:5" ht="16.5" thickBot="1" x14ac:dyDescent="0.3">
      <c r="A13" s="23" t="s">
        <v>49</v>
      </c>
      <c r="B13" s="22" t="s">
        <v>48</v>
      </c>
      <c r="C13" s="24">
        <v>36073</v>
      </c>
      <c r="D13" s="24">
        <v>39171</v>
      </c>
      <c r="E13" s="25">
        <v>9</v>
      </c>
    </row>
    <row r="14" spans="1:5" ht="16.5" thickBot="1" x14ac:dyDescent="0.3">
      <c r="A14" s="23" t="s">
        <v>51</v>
      </c>
      <c r="B14" s="22" t="s">
        <v>50</v>
      </c>
      <c r="C14" s="24">
        <v>36098</v>
      </c>
      <c r="D14" s="24">
        <v>39211</v>
      </c>
      <c r="E14" s="25">
        <v>9</v>
      </c>
    </row>
    <row r="15" spans="1:5" ht="16.5" thickBot="1" x14ac:dyDescent="0.3">
      <c r="A15" s="23" t="s">
        <v>54</v>
      </c>
      <c r="B15" s="22" t="s">
        <v>53</v>
      </c>
      <c r="C15" s="24">
        <v>36123</v>
      </c>
      <c r="D15" s="24">
        <v>39251</v>
      </c>
      <c r="E15" s="25">
        <v>9</v>
      </c>
    </row>
    <row r="16" spans="1:5" ht="16.5" thickBot="1" x14ac:dyDescent="0.3">
      <c r="A16" s="23" t="s">
        <v>58</v>
      </c>
      <c r="B16" s="22" t="s">
        <v>57</v>
      </c>
      <c r="C16" s="24">
        <v>36148</v>
      </c>
      <c r="D16" s="24">
        <v>39291</v>
      </c>
      <c r="E16" s="25">
        <v>9</v>
      </c>
    </row>
    <row r="17" spans="1:5" ht="16.5" thickBot="1" x14ac:dyDescent="0.3">
      <c r="A17" s="23" t="s">
        <v>61</v>
      </c>
      <c r="B17" s="22" t="s">
        <v>60</v>
      </c>
      <c r="C17" s="24">
        <v>36173</v>
      </c>
      <c r="D17" s="24">
        <v>39331</v>
      </c>
      <c r="E17" s="25">
        <v>8</v>
      </c>
    </row>
    <row r="18" spans="1:5" ht="16.5" thickBot="1" x14ac:dyDescent="0.3">
      <c r="A18" s="23" t="s">
        <v>65</v>
      </c>
      <c r="B18" s="22" t="s">
        <v>64</v>
      </c>
      <c r="C18" s="24">
        <v>36198</v>
      </c>
      <c r="D18" s="24">
        <v>39371</v>
      </c>
      <c r="E18" s="25">
        <v>8</v>
      </c>
    </row>
    <row r="19" spans="1:5" ht="16.5" thickBot="1" x14ac:dyDescent="0.3">
      <c r="A19" s="23" t="s">
        <v>68</v>
      </c>
      <c r="B19" s="22" t="s">
        <v>67</v>
      </c>
      <c r="C19" s="24">
        <v>36223</v>
      </c>
      <c r="D19" s="24">
        <v>39411</v>
      </c>
      <c r="E19" s="25">
        <v>8</v>
      </c>
    </row>
    <row r="20" spans="1:5" ht="16.5" thickBot="1" x14ac:dyDescent="0.3">
      <c r="A20" s="23" t="s">
        <v>70</v>
      </c>
      <c r="B20" s="22" t="s">
        <v>69</v>
      </c>
      <c r="C20" s="24">
        <v>36248</v>
      </c>
      <c r="D20" s="24">
        <v>39451</v>
      </c>
      <c r="E20" s="25">
        <v>9</v>
      </c>
    </row>
    <row r="21" spans="1:5" ht="16.5" thickBot="1" x14ac:dyDescent="0.3">
      <c r="A21" s="23" t="s">
        <v>72</v>
      </c>
      <c r="B21" s="22" t="s">
        <v>71</v>
      </c>
      <c r="C21" s="24">
        <v>36273</v>
      </c>
      <c r="D21" s="24">
        <v>39491</v>
      </c>
      <c r="E21" s="25">
        <v>9</v>
      </c>
    </row>
    <row r="22" spans="1:5" ht="16.5" thickBot="1" x14ac:dyDescent="0.3">
      <c r="A22" s="23" t="s">
        <v>74</v>
      </c>
      <c r="B22" s="22" t="s">
        <v>73</v>
      </c>
      <c r="C22" s="24">
        <v>36298</v>
      </c>
      <c r="D22" s="24">
        <v>39531</v>
      </c>
      <c r="E22" s="25">
        <v>9</v>
      </c>
    </row>
    <row r="23" spans="1:5" ht="16.5" thickBot="1" x14ac:dyDescent="0.3">
      <c r="A23" s="23" t="s">
        <v>76</v>
      </c>
      <c r="B23" s="22" t="s">
        <v>75</v>
      </c>
      <c r="C23" s="24">
        <v>36323</v>
      </c>
      <c r="D23" s="24">
        <v>39571</v>
      </c>
      <c r="E23" s="25">
        <v>9</v>
      </c>
    </row>
    <row r="24" spans="1:5" ht="16.5" thickBot="1" x14ac:dyDescent="0.3">
      <c r="A24" s="23" t="s">
        <v>78</v>
      </c>
      <c r="B24" s="22" t="s">
        <v>77</v>
      </c>
      <c r="C24" s="24">
        <v>36348</v>
      </c>
      <c r="D24" s="24">
        <v>39611</v>
      </c>
      <c r="E24" s="25">
        <v>9</v>
      </c>
    </row>
    <row r="25" spans="1:5" ht="16.5" thickBot="1" x14ac:dyDescent="0.3">
      <c r="A25" s="23" t="s">
        <v>82</v>
      </c>
      <c r="B25" s="22" t="s">
        <v>81</v>
      </c>
      <c r="C25" s="24">
        <v>36373</v>
      </c>
      <c r="D25" s="24">
        <v>39651</v>
      </c>
      <c r="E25" s="25">
        <v>9</v>
      </c>
    </row>
    <row r="26" spans="1:5" ht="16.5" thickBot="1" x14ac:dyDescent="0.3">
      <c r="A26" s="23" t="s">
        <v>84</v>
      </c>
      <c r="B26" s="22" t="s">
        <v>83</v>
      </c>
      <c r="C26" s="24">
        <v>36398</v>
      </c>
      <c r="D26" s="24">
        <v>39691</v>
      </c>
      <c r="E26" s="25">
        <v>9</v>
      </c>
    </row>
    <row r="27" spans="1:5" ht="16.5" thickBot="1" x14ac:dyDescent="0.3">
      <c r="A27" s="23" t="s">
        <v>86</v>
      </c>
      <c r="B27" s="22" t="s">
        <v>85</v>
      </c>
      <c r="C27" s="24">
        <v>36423</v>
      </c>
      <c r="D27" s="24">
        <v>39731</v>
      </c>
      <c r="E27" s="25">
        <v>9</v>
      </c>
    </row>
    <row r="28" spans="1:5" ht="16.5" thickBot="1" x14ac:dyDescent="0.3">
      <c r="A28" s="23" t="s">
        <v>88</v>
      </c>
      <c r="B28" s="22" t="s">
        <v>87</v>
      </c>
      <c r="C28" s="24">
        <v>36448</v>
      </c>
      <c r="D28" s="24">
        <v>39771</v>
      </c>
      <c r="E28" s="25">
        <v>9</v>
      </c>
    </row>
    <row r="29" spans="1:5" ht="16.5" thickBot="1" x14ac:dyDescent="0.3">
      <c r="A29" s="23" t="s">
        <v>90</v>
      </c>
      <c r="B29" s="22" t="s">
        <v>89</v>
      </c>
      <c r="C29" s="24">
        <v>36473</v>
      </c>
      <c r="D29" s="24">
        <v>39811</v>
      </c>
      <c r="E29" s="25">
        <v>9</v>
      </c>
    </row>
    <row r="30" spans="1:5" ht="16.5" thickBot="1" x14ac:dyDescent="0.3">
      <c r="A30" s="23" t="s">
        <v>93</v>
      </c>
      <c r="B30" s="22" t="s">
        <v>92</v>
      </c>
      <c r="C30" s="24">
        <v>36498</v>
      </c>
      <c r="D30" s="24">
        <v>39851</v>
      </c>
      <c r="E30" s="25">
        <v>10</v>
      </c>
    </row>
    <row r="31" spans="1:5" ht="16.5" thickBot="1" x14ac:dyDescent="0.3">
      <c r="A31" s="23" t="s">
        <v>95</v>
      </c>
      <c r="B31" s="22" t="s">
        <v>94</v>
      </c>
      <c r="C31" s="24">
        <v>36523</v>
      </c>
      <c r="D31" s="24">
        <v>39891</v>
      </c>
      <c r="E31" s="25">
        <v>10</v>
      </c>
    </row>
    <row r="32" spans="1:5" ht="16.5" thickBot="1" x14ac:dyDescent="0.3">
      <c r="A32" s="23" t="s">
        <v>100</v>
      </c>
      <c r="B32" s="22" t="s">
        <v>99</v>
      </c>
      <c r="C32" s="24">
        <v>36548</v>
      </c>
      <c r="D32" s="24">
        <v>39931</v>
      </c>
      <c r="E32" s="25">
        <v>9</v>
      </c>
    </row>
    <row r="33" spans="1:5" ht="16.5" thickBot="1" x14ac:dyDescent="0.3">
      <c r="A33" s="23" t="s">
        <v>102</v>
      </c>
      <c r="B33" s="22" t="s">
        <v>101</v>
      </c>
      <c r="C33" s="24">
        <v>36573</v>
      </c>
      <c r="D33" s="24">
        <v>39971</v>
      </c>
      <c r="E33" s="25">
        <v>9</v>
      </c>
    </row>
    <row r="34" spans="1:5" ht="16.5" thickBot="1" x14ac:dyDescent="0.3">
      <c r="A34" s="23" t="s">
        <v>104</v>
      </c>
      <c r="B34" s="22" t="s">
        <v>103</v>
      </c>
      <c r="C34" s="24">
        <v>36598</v>
      </c>
      <c r="D34" s="24">
        <v>40011</v>
      </c>
      <c r="E34" s="25">
        <v>9</v>
      </c>
    </row>
    <row r="35" spans="1:5" ht="16.5" thickBot="1" x14ac:dyDescent="0.3">
      <c r="A35" s="23" t="s">
        <v>107</v>
      </c>
      <c r="B35" s="22" t="s">
        <v>106</v>
      </c>
      <c r="C35" s="24">
        <v>36623</v>
      </c>
      <c r="D35" s="24">
        <v>40051</v>
      </c>
      <c r="E35" s="25">
        <v>9</v>
      </c>
    </row>
    <row r="36" spans="1:5" ht="16.5" thickBot="1" x14ac:dyDescent="0.3">
      <c r="A36" s="23" t="s">
        <v>108</v>
      </c>
      <c r="B36" s="22" t="s">
        <v>64</v>
      </c>
      <c r="C36" s="24">
        <v>36648</v>
      </c>
      <c r="D36" s="24">
        <v>40091</v>
      </c>
      <c r="E36" s="25">
        <v>9</v>
      </c>
    </row>
    <row r="37" spans="1:5" ht="16.5" thickBot="1" x14ac:dyDescent="0.3">
      <c r="A37" s="23" t="s">
        <v>111</v>
      </c>
      <c r="B37" s="22" t="s">
        <v>110</v>
      </c>
      <c r="C37" s="24">
        <v>36673</v>
      </c>
      <c r="D37" s="24">
        <v>40131</v>
      </c>
      <c r="E37" s="25">
        <v>9</v>
      </c>
    </row>
    <row r="38" spans="1:5" ht="16.5" thickBot="1" x14ac:dyDescent="0.3">
      <c r="A38" s="23" t="s">
        <v>113</v>
      </c>
      <c r="B38" s="22" t="s">
        <v>112</v>
      </c>
      <c r="C38" s="24">
        <v>36698</v>
      </c>
      <c r="D38" s="24">
        <v>40171</v>
      </c>
      <c r="E38" s="25">
        <v>9</v>
      </c>
    </row>
    <row r="39" spans="1:5" ht="16.5" thickBot="1" x14ac:dyDescent="0.3">
      <c r="A39" s="23" t="s">
        <v>115</v>
      </c>
      <c r="B39" s="22" t="s">
        <v>114</v>
      </c>
      <c r="C39" s="24">
        <v>36723</v>
      </c>
      <c r="D39" s="24">
        <v>40211</v>
      </c>
      <c r="E39" s="25">
        <v>10</v>
      </c>
    </row>
    <row r="40" spans="1:5" ht="16.5" thickBot="1" x14ac:dyDescent="0.3">
      <c r="A40" s="23" t="s">
        <v>117</v>
      </c>
      <c r="B40" s="22" t="s">
        <v>116</v>
      </c>
      <c r="C40" s="24">
        <v>36748</v>
      </c>
      <c r="D40" s="24">
        <v>40251</v>
      </c>
      <c r="E40" s="25">
        <v>10</v>
      </c>
    </row>
    <row r="41" spans="1:5" ht="16.5" thickBot="1" x14ac:dyDescent="0.3">
      <c r="A41" s="23" t="s">
        <v>120</v>
      </c>
      <c r="B41" s="22" t="s">
        <v>119</v>
      </c>
      <c r="C41" s="24">
        <v>36773</v>
      </c>
      <c r="D41" s="24">
        <v>40291</v>
      </c>
      <c r="E41" s="25">
        <v>10</v>
      </c>
    </row>
    <row r="42" spans="1:5" ht="16.5" thickBot="1" x14ac:dyDescent="0.3">
      <c r="A42" s="23" t="s">
        <v>123</v>
      </c>
      <c r="B42" s="22" t="s">
        <v>122</v>
      </c>
      <c r="C42" s="24">
        <v>36798</v>
      </c>
      <c r="D42" s="24">
        <v>40331</v>
      </c>
      <c r="E42" s="25">
        <v>10</v>
      </c>
    </row>
    <row r="43" spans="1:5" ht="16.5" thickBot="1" x14ac:dyDescent="0.3">
      <c r="A43" s="23" t="s">
        <v>125</v>
      </c>
      <c r="B43" s="22" t="s">
        <v>124</v>
      </c>
      <c r="C43" s="24">
        <v>36823</v>
      </c>
      <c r="D43" s="24">
        <v>40371</v>
      </c>
      <c r="E43" s="25">
        <v>10</v>
      </c>
    </row>
    <row r="44" spans="1:5" ht="16.5" thickBot="1" x14ac:dyDescent="0.3">
      <c r="A44" s="23" t="s">
        <v>128</v>
      </c>
      <c r="B44" s="22" t="s">
        <v>127</v>
      </c>
      <c r="C44" s="24">
        <v>36848</v>
      </c>
      <c r="D44" s="24">
        <v>40411</v>
      </c>
      <c r="E44" s="25">
        <v>10</v>
      </c>
    </row>
    <row r="45" spans="1:5" ht="16.5" thickBot="1" x14ac:dyDescent="0.3">
      <c r="A45" s="23" t="s">
        <v>130</v>
      </c>
      <c r="B45" s="22" t="s">
        <v>129</v>
      </c>
      <c r="C45" s="24">
        <v>36873</v>
      </c>
      <c r="D45" s="24">
        <v>40451</v>
      </c>
      <c r="E45" s="25">
        <v>10</v>
      </c>
    </row>
    <row r="46" spans="1:5" ht="16.5" thickBot="1" x14ac:dyDescent="0.3">
      <c r="A46" s="23" t="s">
        <v>134</v>
      </c>
      <c r="B46" s="22" t="s">
        <v>133</v>
      </c>
      <c r="C46" s="24">
        <v>36898</v>
      </c>
      <c r="D46" s="24">
        <v>40491</v>
      </c>
      <c r="E46" s="25">
        <v>9</v>
      </c>
    </row>
    <row r="47" spans="1:5" ht="16.5" thickBot="1" x14ac:dyDescent="0.3">
      <c r="A47" s="23" t="s">
        <v>136</v>
      </c>
      <c r="B47" s="22" t="s">
        <v>135</v>
      </c>
      <c r="C47" s="24">
        <v>36923</v>
      </c>
      <c r="D47" s="24">
        <v>40531</v>
      </c>
      <c r="E47" s="25">
        <v>9</v>
      </c>
    </row>
    <row r="48" spans="1:5" ht="16.5" thickBot="1" x14ac:dyDescent="0.3">
      <c r="A48" s="23" t="s">
        <v>138</v>
      </c>
      <c r="B48" s="22" t="s">
        <v>137</v>
      </c>
      <c r="C48" s="24">
        <v>36948</v>
      </c>
      <c r="D48" s="24">
        <v>40571</v>
      </c>
      <c r="E48" s="25">
        <v>10</v>
      </c>
    </row>
    <row r="49" spans="1:5" ht="16.5" thickBot="1" x14ac:dyDescent="0.3">
      <c r="A49" s="23" t="s">
        <v>140</v>
      </c>
      <c r="B49" s="22" t="s">
        <v>139</v>
      </c>
      <c r="C49" s="24">
        <v>36973</v>
      </c>
      <c r="D49" s="24">
        <v>40611</v>
      </c>
      <c r="E49" s="25">
        <v>10</v>
      </c>
    </row>
    <row r="50" spans="1:5" ht="16.5" thickBot="1" x14ac:dyDescent="0.3">
      <c r="A50" s="23" t="s">
        <v>142</v>
      </c>
      <c r="B50" s="22" t="s">
        <v>141</v>
      </c>
      <c r="C50" s="24">
        <v>36998</v>
      </c>
      <c r="D50" s="24">
        <v>40651</v>
      </c>
      <c r="E50" s="25">
        <v>10</v>
      </c>
    </row>
    <row r="51" spans="1:5" ht="16.5" thickBot="1" x14ac:dyDescent="0.3">
      <c r="A51" s="23" t="s">
        <v>144</v>
      </c>
      <c r="B51" s="22" t="s">
        <v>143</v>
      </c>
      <c r="C51" s="24">
        <v>37023</v>
      </c>
      <c r="D51" s="24">
        <v>40691</v>
      </c>
      <c r="E51" s="25">
        <v>10</v>
      </c>
    </row>
    <row r="52" spans="1:5" ht="16.5" thickBot="1" x14ac:dyDescent="0.3">
      <c r="A52" s="23" t="s">
        <v>146</v>
      </c>
      <c r="B52" s="22" t="s">
        <v>145</v>
      </c>
      <c r="C52" s="24">
        <v>37048</v>
      </c>
      <c r="D52" s="24">
        <v>40731</v>
      </c>
      <c r="E52" s="25">
        <v>10</v>
      </c>
    </row>
    <row r="53" spans="1:5" ht="16.5" thickBot="1" x14ac:dyDescent="0.3">
      <c r="A53" s="23" t="s">
        <v>148</v>
      </c>
      <c r="B53" s="22" t="s">
        <v>147</v>
      </c>
      <c r="C53" s="24">
        <v>37073</v>
      </c>
      <c r="D53" s="24">
        <v>40771</v>
      </c>
      <c r="E53" s="25">
        <v>10</v>
      </c>
    </row>
    <row r="54" spans="1:5" ht="16.5" thickBot="1" x14ac:dyDescent="0.3">
      <c r="A54" s="23" t="s">
        <v>150</v>
      </c>
      <c r="B54" s="22" t="s">
        <v>149</v>
      </c>
      <c r="C54" s="24">
        <v>37098</v>
      </c>
      <c r="D54" s="24">
        <v>40811</v>
      </c>
      <c r="E54" s="25">
        <v>10</v>
      </c>
    </row>
    <row r="55" spans="1:5" ht="16.5" thickBot="1" x14ac:dyDescent="0.3">
      <c r="A55" s="23" t="s">
        <v>152</v>
      </c>
      <c r="B55" s="22" t="s">
        <v>151</v>
      </c>
      <c r="C55" s="24">
        <v>37123</v>
      </c>
      <c r="D55" s="24">
        <v>40851</v>
      </c>
      <c r="E55" s="25">
        <v>10</v>
      </c>
    </row>
    <row r="56" spans="1:5" ht="16.5" thickBot="1" x14ac:dyDescent="0.3">
      <c r="A56" s="23" t="s">
        <v>154</v>
      </c>
      <c r="B56" s="22" t="s">
        <v>153</v>
      </c>
      <c r="C56" s="24">
        <v>37148</v>
      </c>
      <c r="D56" s="24">
        <v>40891</v>
      </c>
      <c r="E56" s="25">
        <v>10</v>
      </c>
    </row>
    <row r="57" spans="1:5" ht="16.5" thickBot="1" x14ac:dyDescent="0.3">
      <c r="A57" s="23" t="s">
        <v>156</v>
      </c>
      <c r="B57" s="22" t="s">
        <v>155</v>
      </c>
      <c r="C57" s="24">
        <v>37173</v>
      </c>
      <c r="D57" s="24">
        <v>40931</v>
      </c>
      <c r="E57" s="25">
        <v>11</v>
      </c>
    </row>
    <row r="58" spans="1:5" ht="16.5" thickBot="1" x14ac:dyDescent="0.3">
      <c r="A58" s="23" t="s">
        <v>158</v>
      </c>
      <c r="B58" s="22" t="s">
        <v>157</v>
      </c>
      <c r="C58" s="24">
        <v>37198</v>
      </c>
      <c r="D58" s="24">
        <v>40971</v>
      </c>
      <c r="E58" s="25">
        <v>11</v>
      </c>
    </row>
    <row r="59" spans="1:5" ht="16.5" thickBot="1" x14ac:dyDescent="0.3">
      <c r="A59" s="23" t="s">
        <v>160</v>
      </c>
      <c r="B59" s="22" t="s">
        <v>159</v>
      </c>
      <c r="C59" s="24">
        <v>37223</v>
      </c>
      <c r="D59" s="24">
        <v>41011</v>
      </c>
      <c r="E59" s="25">
        <v>11</v>
      </c>
    </row>
    <row r="60" spans="1:5" ht="16.5" thickBot="1" x14ac:dyDescent="0.3">
      <c r="A60" s="23" t="s">
        <v>163</v>
      </c>
      <c r="B60" s="22" t="s">
        <v>162</v>
      </c>
      <c r="C60" s="24">
        <v>37248</v>
      </c>
      <c r="D60" s="24">
        <v>41051</v>
      </c>
      <c r="E60" s="25">
        <v>11</v>
      </c>
    </row>
    <row r="61" spans="1:5" ht="16.5" thickBot="1" x14ac:dyDescent="0.3">
      <c r="A61" s="23" t="s">
        <v>165</v>
      </c>
      <c r="B61" s="22" t="s">
        <v>164</v>
      </c>
      <c r="C61" s="24">
        <v>37273</v>
      </c>
      <c r="D61" s="24">
        <v>41091</v>
      </c>
      <c r="E61" s="25">
        <v>10</v>
      </c>
    </row>
    <row r="62" spans="1:5" ht="16.5" thickBot="1" x14ac:dyDescent="0.3">
      <c r="A62" s="23" t="s">
        <v>167</v>
      </c>
      <c r="B62" s="22" t="s">
        <v>166</v>
      </c>
      <c r="C62" s="24">
        <v>37298</v>
      </c>
      <c r="D62" s="24">
        <v>41131</v>
      </c>
      <c r="E62" s="25">
        <v>10</v>
      </c>
    </row>
    <row r="63" spans="1:5" ht="16.5" thickBot="1" x14ac:dyDescent="0.3">
      <c r="A63" s="23" t="s">
        <v>169</v>
      </c>
      <c r="B63" s="22" t="s">
        <v>168</v>
      </c>
      <c r="C63" s="24">
        <v>37323</v>
      </c>
      <c r="D63" s="24">
        <v>41171</v>
      </c>
      <c r="E63" s="25">
        <v>10</v>
      </c>
    </row>
    <row r="64" spans="1:5" ht="16.5" thickBot="1" x14ac:dyDescent="0.3">
      <c r="A64" s="23" t="s">
        <v>171</v>
      </c>
      <c r="B64" s="22" t="s">
        <v>170</v>
      </c>
      <c r="C64" s="24">
        <v>37348</v>
      </c>
      <c r="D64" s="24">
        <v>41211</v>
      </c>
      <c r="E64" s="25">
        <v>10</v>
      </c>
    </row>
    <row r="65" spans="1:5" ht="16.5" thickBot="1" x14ac:dyDescent="0.3">
      <c r="A65" s="23" t="s">
        <v>173</v>
      </c>
      <c r="B65" s="22" t="s">
        <v>172</v>
      </c>
      <c r="C65" s="24">
        <v>37373</v>
      </c>
      <c r="D65" s="24">
        <v>41251</v>
      </c>
      <c r="E65" s="25">
        <v>10</v>
      </c>
    </row>
    <row r="66" spans="1:5" ht="16.5" thickBot="1" x14ac:dyDescent="0.3">
      <c r="A66" s="23" t="s">
        <v>175</v>
      </c>
      <c r="B66" s="22" t="s">
        <v>174</v>
      </c>
      <c r="C66" s="24">
        <v>37398</v>
      </c>
      <c r="D66" s="24">
        <v>41291</v>
      </c>
      <c r="E66" s="25">
        <v>11</v>
      </c>
    </row>
    <row r="67" spans="1:5" ht="16.5" thickBot="1" x14ac:dyDescent="0.3">
      <c r="A67" s="23" t="s">
        <v>177</v>
      </c>
      <c r="B67" s="22" t="s">
        <v>176</v>
      </c>
      <c r="C67" s="24">
        <v>37423</v>
      </c>
      <c r="D67" s="24">
        <v>41331</v>
      </c>
      <c r="E67" s="25">
        <v>11</v>
      </c>
    </row>
    <row r="68" spans="1:5" ht="16.5" thickBot="1" x14ac:dyDescent="0.3">
      <c r="A68" s="23" t="s">
        <v>179</v>
      </c>
      <c r="B68" s="22" t="s">
        <v>178</v>
      </c>
      <c r="C68" s="24">
        <v>37448</v>
      </c>
      <c r="D68" s="24">
        <v>41371</v>
      </c>
      <c r="E68" s="25">
        <v>11</v>
      </c>
    </row>
    <row r="69" spans="1:5" ht="16.5" thickBot="1" x14ac:dyDescent="0.3">
      <c r="A69" s="23" t="s">
        <v>181</v>
      </c>
      <c r="B69" s="22" t="s">
        <v>180</v>
      </c>
      <c r="C69" s="24">
        <v>37473</v>
      </c>
      <c r="D69" s="24">
        <v>41411</v>
      </c>
      <c r="E69" s="25">
        <v>11</v>
      </c>
    </row>
    <row r="70" spans="1:5" ht="16.5" thickBot="1" x14ac:dyDescent="0.3">
      <c r="A70" s="23" t="s">
        <v>183</v>
      </c>
      <c r="B70" s="22" t="s">
        <v>182</v>
      </c>
      <c r="C70" s="24">
        <v>37498</v>
      </c>
      <c r="D70" s="24">
        <v>41451</v>
      </c>
      <c r="E70" s="25">
        <v>11</v>
      </c>
    </row>
    <row r="71" spans="1:5" ht="16.5" thickBot="1" x14ac:dyDescent="0.3">
      <c r="A71" s="23" t="s">
        <v>185</v>
      </c>
      <c r="B71" s="22" t="s">
        <v>184</v>
      </c>
      <c r="C71" s="24">
        <v>37523</v>
      </c>
      <c r="D71" s="24">
        <v>41491</v>
      </c>
      <c r="E71" s="25">
        <v>11</v>
      </c>
    </row>
    <row r="72" spans="1:5" ht="16.5" thickBot="1" x14ac:dyDescent="0.3">
      <c r="A72" s="23" t="s">
        <v>187</v>
      </c>
      <c r="B72" s="22" t="s">
        <v>186</v>
      </c>
      <c r="C72" s="24">
        <v>37548</v>
      </c>
      <c r="D72" s="24">
        <v>41531</v>
      </c>
      <c r="E72" s="25">
        <v>11</v>
      </c>
    </row>
    <row r="73" spans="1:5" ht="16.5" thickBot="1" x14ac:dyDescent="0.3">
      <c r="A73" s="23" t="s">
        <v>189</v>
      </c>
      <c r="B73" s="22" t="s">
        <v>188</v>
      </c>
      <c r="C73" s="24">
        <v>37573</v>
      </c>
      <c r="D73" s="24">
        <v>41571</v>
      </c>
      <c r="E73" s="25">
        <v>11</v>
      </c>
    </row>
    <row r="74" spans="1:5" ht="16.5" thickBot="1" x14ac:dyDescent="0.3">
      <c r="A74" s="23" t="s">
        <v>191</v>
      </c>
      <c r="B74" s="22" t="s">
        <v>190</v>
      </c>
      <c r="C74" s="24">
        <v>37598</v>
      </c>
      <c r="D74" s="24">
        <v>41611</v>
      </c>
      <c r="E74" s="25">
        <v>11</v>
      </c>
    </row>
    <row r="75" spans="1:5" ht="16.5" thickBot="1" x14ac:dyDescent="0.3">
      <c r="A75" s="23" t="s">
        <v>193</v>
      </c>
      <c r="B75" s="22" t="s">
        <v>192</v>
      </c>
      <c r="C75" s="24">
        <v>37623</v>
      </c>
      <c r="D75" s="24">
        <v>41651</v>
      </c>
      <c r="E75" s="25">
        <v>11</v>
      </c>
    </row>
    <row r="76" spans="1:5" ht="16.5" thickBot="1" x14ac:dyDescent="0.3">
      <c r="A76" s="23" t="s">
        <v>195</v>
      </c>
      <c r="B76" s="22" t="s">
        <v>194</v>
      </c>
      <c r="C76" s="24">
        <v>37648</v>
      </c>
      <c r="D76" s="24">
        <v>41691</v>
      </c>
      <c r="E76" s="25">
        <v>11</v>
      </c>
    </row>
    <row r="77" spans="1:5" ht="16.5" thickBot="1" x14ac:dyDescent="0.3">
      <c r="A77" s="23" t="s">
        <v>197</v>
      </c>
      <c r="B77" s="22" t="s">
        <v>196</v>
      </c>
      <c r="C77" s="24">
        <v>37673</v>
      </c>
      <c r="D77" s="24">
        <v>41731</v>
      </c>
      <c r="E77" s="25">
        <v>11</v>
      </c>
    </row>
    <row r="78" spans="1:5" ht="16.5" thickBot="1" x14ac:dyDescent="0.3">
      <c r="A78" s="23" t="s">
        <v>199</v>
      </c>
      <c r="B78" s="22" t="s">
        <v>198</v>
      </c>
      <c r="C78" s="24">
        <v>37698</v>
      </c>
      <c r="D78" s="24">
        <v>41771</v>
      </c>
      <c r="E78" s="25">
        <v>11</v>
      </c>
    </row>
    <row r="79" spans="1:5" ht="16.5" thickBot="1" x14ac:dyDescent="0.3">
      <c r="A79" s="23" t="s">
        <v>201</v>
      </c>
      <c r="B79" s="22" t="s">
        <v>200</v>
      </c>
      <c r="C79" s="24">
        <v>37723</v>
      </c>
      <c r="D79" s="24">
        <v>41811</v>
      </c>
      <c r="E79" s="25">
        <v>11</v>
      </c>
    </row>
    <row r="80" spans="1:5" ht="16.5" thickBot="1" x14ac:dyDescent="0.3">
      <c r="A80" s="23" t="s">
        <v>203</v>
      </c>
      <c r="B80" s="22" t="s">
        <v>202</v>
      </c>
      <c r="C80" s="24">
        <v>37748</v>
      </c>
      <c r="D80" s="24">
        <v>41851</v>
      </c>
      <c r="E80" s="25">
        <v>11</v>
      </c>
    </row>
    <row r="81" spans="1:5" ht="16.5" thickBot="1" x14ac:dyDescent="0.3">
      <c r="A81" s="23" t="s">
        <v>205</v>
      </c>
      <c r="B81" s="22" t="s">
        <v>204</v>
      </c>
      <c r="C81" s="24">
        <v>37773</v>
      </c>
      <c r="D81" s="24">
        <v>41891</v>
      </c>
      <c r="E81" s="25">
        <v>11</v>
      </c>
    </row>
    <row r="82" spans="1:5" ht="16.5" thickBot="1" x14ac:dyDescent="0.3">
      <c r="A82" s="23" t="s">
        <v>207</v>
      </c>
      <c r="B82" s="22" t="s">
        <v>206</v>
      </c>
      <c r="C82" s="24">
        <v>37798</v>
      </c>
      <c r="D82" s="24">
        <v>41931</v>
      </c>
      <c r="E82" s="25">
        <v>11</v>
      </c>
    </row>
    <row r="83" spans="1:5" ht="16.5" thickBot="1" x14ac:dyDescent="0.3">
      <c r="A83" s="23" t="s">
        <v>209</v>
      </c>
      <c r="B83" s="22" t="s">
        <v>208</v>
      </c>
      <c r="C83" s="24">
        <v>37823</v>
      </c>
      <c r="D83" s="24">
        <v>41971</v>
      </c>
      <c r="E83" s="25">
        <v>11</v>
      </c>
    </row>
    <row r="84" spans="1:5" ht="16.5" thickBot="1" x14ac:dyDescent="0.3">
      <c r="A84" s="23" t="s">
        <v>211</v>
      </c>
      <c r="B84" s="22" t="s">
        <v>210</v>
      </c>
      <c r="C84" s="24">
        <v>37848</v>
      </c>
      <c r="D84" s="24">
        <v>42011</v>
      </c>
      <c r="E84" s="25">
        <v>12</v>
      </c>
    </row>
    <row r="85" spans="1:5" ht="16.5" thickBot="1" x14ac:dyDescent="0.3">
      <c r="A85" s="23" t="s">
        <v>213</v>
      </c>
      <c r="B85" s="22" t="s">
        <v>212</v>
      </c>
      <c r="C85" s="24">
        <v>37873</v>
      </c>
      <c r="D85" s="24">
        <v>42051</v>
      </c>
      <c r="E85" s="25">
        <v>12</v>
      </c>
    </row>
    <row r="86" spans="1:5" ht="16.5" thickBot="1" x14ac:dyDescent="0.3">
      <c r="A86" s="23" t="s">
        <v>215</v>
      </c>
      <c r="B86" s="22" t="s">
        <v>214</v>
      </c>
      <c r="C86" s="24">
        <v>37898</v>
      </c>
      <c r="D86" s="24">
        <v>42091</v>
      </c>
      <c r="E86" s="25">
        <v>12</v>
      </c>
    </row>
    <row r="87" spans="1:5" ht="16.5" thickBot="1" x14ac:dyDescent="0.3">
      <c r="A87" s="23" t="s">
        <v>217</v>
      </c>
      <c r="B87" s="22" t="s">
        <v>216</v>
      </c>
      <c r="C87" s="24">
        <v>37923</v>
      </c>
      <c r="D87" s="24">
        <v>42131</v>
      </c>
      <c r="E87" s="25">
        <v>12</v>
      </c>
    </row>
    <row r="88" spans="1:5" ht="16.5" thickBot="1" x14ac:dyDescent="0.3">
      <c r="A88" s="23" t="s">
        <v>219</v>
      </c>
      <c r="B88" s="22" t="s">
        <v>218</v>
      </c>
      <c r="C88" s="24">
        <v>37948</v>
      </c>
      <c r="D88" s="24">
        <v>42171</v>
      </c>
      <c r="E88" s="25">
        <v>12</v>
      </c>
    </row>
    <row r="89" spans="1:5" ht="16.5" thickBot="1" x14ac:dyDescent="0.3">
      <c r="A89" s="23" t="s">
        <v>221</v>
      </c>
      <c r="B89" s="22" t="s">
        <v>220</v>
      </c>
      <c r="C89" s="24">
        <v>37973</v>
      </c>
      <c r="D89" s="24">
        <v>42211</v>
      </c>
      <c r="E89" s="25">
        <v>12</v>
      </c>
    </row>
    <row r="90" spans="1:5" ht="16.5" thickBot="1" x14ac:dyDescent="0.3">
      <c r="A90" s="23" t="s">
        <v>223</v>
      </c>
      <c r="B90" s="22" t="s">
        <v>222</v>
      </c>
      <c r="C90" s="24">
        <v>37998</v>
      </c>
      <c r="D90" s="24">
        <v>42251</v>
      </c>
      <c r="E90" s="25">
        <v>11</v>
      </c>
    </row>
    <row r="91" spans="1:5" ht="16.5" thickBot="1" x14ac:dyDescent="0.3">
      <c r="A91" s="23" t="s">
        <v>225</v>
      </c>
      <c r="B91" s="22" t="s">
        <v>224</v>
      </c>
      <c r="C91" s="24">
        <v>38023</v>
      </c>
      <c r="D91" s="24">
        <v>42291</v>
      </c>
      <c r="E91" s="25">
        <v>11</v>
      </c>
    </row>
    <row r="92" spans="1:5" ht="16.5" thickBot="1" x14ac:dyDescent="0.3">
      <c r="A92" s="23" t="s">
        <v>227</v>
      </c>
      <c r="B92" s="22" t="s">
        <v>226</v>
      </c>
      <c r="C92" s="24">
        <v>38048</v>
      </c>
      <c r="D92" s="24">
        <v>42331</v>
      </c>
      <c r="E92" s="25">
        <v>11</v>
      </c>
    </row>
    <row r="93" spans="1:5" ht="16.5" thickBot="1" x14ac:dyDescent="0.3">
      <c r="A93" s="23" t="s">
        <v>229</v>
      </c>
      <c r="B93" s="22" t="s">
        <v>228</v>
      </c>
      <c r="C93" s="24">
        <v>38073</v>
      </c>
      <c r="D93" s="24">
        <v>42371</v>
      </c>
      <c r="E93" s="25">
        <v>12</v>
      </c>
    </row>
    <row r="94" spans="1:5" ht="16.5" thickBot="1" x14ac:dyDescent="0.3">
      <c r="A94" s="23" t="s">
        <v>231</v>
      </c>
      <c r="B94" s="22" t="s">
        <v>230</v>
      </c>
      <c r="C94" s="24">
        <v>38098</v>
      </c>
      <c r="D94" s="24">
        <v>42411</v>
      </c>
      <c r="E94" s="25">
        <v>12</v>
      </c>
    </row>
    <row r="95" spans="1:5" ht="16.5" thickBot="1" x14ac:dyDescent="0.3">
      <c r="A95" s="23" t="s">
        <v>233</v>
      </c>
      <c r="B95" s="22" t="s">
        <v>232</v>
      </c>
      <c r="C95" s="24">
        <v>38123</v>
      </c>
      <c r="D95" s="24">
        <v>42451</v>
      </c>
      <c r="E95" s="25">
        <v>12</v>
      </c>
    </row>
    <row r="96" spans="1:5" ht="16.5" thickBot="1" x14ac:dyDescent="0.3">
      <c r="A96" s="23" t="s">
        <v>235</v>
      </c>
      <c r="B96" s="22" t="s">
        <v>234</v>
      </c>
      <c r="C96" s="24">
        <v>38148</v>
      </c>
      <c r="D96" s="24">
        <v>42491</v>
      </c>
      <c r="E96" s="25">
        <v>12</v>
      </c>
    </row>
    <row r="97" spans="1:5" ht="16.5" thickBot="1" x14ac:dyDescent="0.3">
      <c r="A97" s="23" t="s">
        <v>236</v>
      </c>
      <c r="B97" s="22" t="s">
        <v>14</v>
      </c>
      <c r="C97" s="24">
        <v>38173</v>
      </c>
      <c r="D97" s="24">
        <v>42531</v>
      </c>
      <c r="E97" s="25">
        <v>12</v>
      </c>
    </row>
    <row r="98" spans="1:5" ht="16.5" thickBot="1" x14ac:dyDescent="0.3">
      <c r="A98" s="23" t="s">
        <v>237</v>
      </c>
      <c r="B98" s="22" t="s">
        <v>19</v>
      </c>
      <c r="C98" s="24">
        <v>38198</v>
      </c>
      <c r="D98" s="24">
        <v>42571</v>
      </c>
      <c r="E98" s="25">
        <v>12</v>
      </c>
    </row>
    <row r="99" spans="1:5" ht="16.5" thickBot="1" x14ac:dyDescent="0.3">
      <c r="A99" s="23" t="s">
        <v>238</v>
      </c>
      <c r="B99" s="22" t="s">
        <v>24</v>
      </c>
      <c r="C99" s="24">
        <v>38223</v>
      </c>
      <c r="D99" s="24">
        <v>42611</v>
      </c>
      <c r="E99" s="25">
        <v>12</v>
      </c>
    </row>
    <row r="100" spans="1:5" ht="16.5" thickBot="1" x14ac:dyDescent="0.3">
      <c r="A100" s="23" t="s">
        <v>239</v>
      </c>
      <c r="B100" s="22" t="s">
        <v>29</v>
      </c>
      <c r="C100" s="24">
        <v>38248</v>
      </c>
      <c r="D100" s="24">
        <v>42651</v>
      </c>
      <c r="E100" s="25">
        <v>12</v>
      </c>
    </row>
    <row r="101" spans="1:5" ht="16.5" thickBot="1" x14ac:dyDescent="0.3">
      <c r="A101" s="23" t="s">
        <v>240</v>
      </c>
      <c r="B101" s="22" t="s">
        <v>32</v>
      </c>
      <c r="C101" s="24">
        <v>38273</v>
      </c>
      <c r="D101" s="24">
        <v>42691</v>
      </c>
      <c r="E101" s="25">
        <v>12</v>
      </c>
    </row>
    <row r="102" spans="1:5" ht="16.5" thickBot="1" x14ac:dyDescent="0.3">
      <c r="A102" s="23" t="s">
        <v>241</v>
      </c>
      <c r="B102" s="22" t="s">
        <v>36</v>
      </c>
      <c r="C102" s="24">
        <v>38298</v>
      </c>
      <c r="D102" s="24">
        <v>42731</v>
      </c>
      <c r="E102" s="25">
        <v>12</v>
      </c>
    </row>
    <row r="103" spans="1:5" ht="16.5" thickBot="1" x14ac:dyDescent="0.3">
      <c r="A103" s="23" t="s">
        <v>242</v>
      </c>
      <c r="B103" s="22" t="s">
        <v>38</v>
      </c>
      <c r="C103" s="24">
        <v>38323</v>
      </c>
      <c r="D103" s="24">
        <v>42771</v>
      </c>
      <c r="E103" s="25">
        <v>13</v>
      </c>
    </row>
    <row r="104" spans="1:5" ht="16.5" thickBot="1" x14ac:dyDescent="0.3">
      <c r="A104" s="23" t="s">
        <v>243</v>
      </c>
      <c r="B104" s="22" t="s">
        <v>41</v>
      </c>
      <c r="C104" s="24">
        <v>38348</v>
      </c>
      <c r="D104" s="24">
        <v>42811</v>
      </c>
      <c r="E104" s="25">
        <v>13</v>
      </c>
    </row>
    <row r="105" spans="1:5" ht="16.5" thickBot="1" x14ac:dyDescent="0.3">
      <c r="A105" s="23" t="s">
        <v>244</v>
      </c>
      <c r="B105" s="22" t="s">
        <v>43</v>
      </c>
      <c r="C105" s="24">
        <v>38373</v>
      </c>
      <c r="D105" s="24">
        <v>42851</v>
      </c>
      <c r="E105" s="25">
        <v>12</v>
      </c>
    </row>
    <row r="106" spans="1:5" ht="16.5" thickBot="1" x14ac:dyDescent="0.3">
      <c r="A106" s="23" t="s">
        <v>245</v>
      </c>
      <c r="B106" s="22" t="s">
        <v>46</v>
      </c>
      <c r="C106" s="24">
        <v>38398</v>
      </c>
      <c r="D106" s="24">
        <v>42891</v>
      </c>
      <c r="E106" s="25">
        <v>12</v>
      </c>
    </row>
    <row r="107" spans="1:5" ht="16.5" thickBot="1" x14ac:dyDescent="0.3">
      <c r="A107" s="23" t="s">
        <v>246</v>
      </c>
      <c r="B107" s="22" t="s">
        <v>48</v>
      </c>
      <c r="C107" s="24">
        <v>38423</v>
      </c>
      <c r="D107" s="24">
        <v>42931</v>
      </c>
      <c r="E107" s="25">
        <v>12</v>
      </c>
    </row>
    <row r="108" spans="1:5" ht="16.5" thickBot="1" x14ac:dyDescent="0.3">
      <c r="A108" s="23" t="s">
        <v>247</v>
      </c>
      <c r="B108" s="22" t="s">
        <v>50</v>
      </c>
      <c r="C108" s="24">
        <v>38448</v>
      </c>
      <c r="D108" s="24">
        <v>42971</v>
      </c>
      <c r="E108" s="25">
        <v>12</v>
      </c>
    </row>
    <row r="109" spans="1:5" ht="16.5" thickBot="1" x14ac:dyDescent="0.3">
      <c r="A109" s="23" t="s">
        <v>248</v>
      </c>
      <c r="B109" s="22" t="s">
        <v>53</v>
      </c>
      <c r="C109" s="24">
        <v>38473</v>
      </c>
      <c r="D109" s="24">
        <v>43011</v>
      </c>
      <c r="E109" s="25">
        <v>12</v>
      </c>
    </row>
    <row r="110" spans="1:5" ht="16.5" thickBot="1" x14ac:dyDescent="0.3">
      <c r="A110" s="23" t="s">
        <v>249</v>
      </c>
      <c r="B110" s="22" t="s">
        <v>57</v>
      </c>
      <c r="C110" s="24">
        <v>38498</v>
      </c>
      <c r="D110" s="24">
        <v>43051</v>
      </c>
      <c r="E110" s="25">
        <v>12</v>
      </c>
    </row>
    <row r="111" spans="1:5" ht="16.5" thickBot="1" x14ac:dyDescent="0.3">
      <c r="A111" s="23" t="s">
        <v>250</v>
      </c>
      <c r="B111" s="22" t="s">
        <v>60</v>
      </c>
      <c r="C111" s="24">
        <v>38523</v>
      </c>
      <c r="D111" s="24">
        <v>43091</v>
      </c>
      <c r="E111" s="25">
        <v>12</v>
      </c>
    </row>
    <row r="112" spans="1:5" ht="16.5" thickBot="1" x14ac:dyDescent="0.3">
      <c r="A112" s="23" t="s">
        <v>251</v>
      </c>
      <c r="B112" s="22" t="s">
        <v>64</v>
      </c>
      <c r="C112" s="24">
        <v>38548</v>
      </c>
      <c r="D112" s="24">
        <v>43131</v>
      </c>
      <c r="E112" s="25">
        <v>13</v>
      </c>
    </row>
    <row r="113" spans="1:5" ht="16.5" thickBot="1" x14ac:dyDescent="0.3">
      <c r="A113" s="23" t="s">
        <v>252</v>
      </c>
      <c r="B113" s="22" t="s">
        <v>67</v>
      </c>
      <c r="C113" s="24">
        <v>38573</v>
      </c>
      <c r="D113" s="24">
        <v>43171</v>
      </c>
      <c r="E113" s="25">
        <v>13</v>
      </c>
    </row>
    <row r="114" spans="1:5" ht="16.5" thickBot="1" x14ac:dyDescent="0.3">
      <c r="A114" s="23" t="s">
        <v>253</v>
      </c>
      <c r="B114" s="22" t="s">
        <v>69</v>
      </c>
      <c r="C114" s="24">
        <v>38598</v>
      </c>
      <c r="D114" s="24">
        <v>43211</v>
      </c>
      <c r="E114" s="25">
        <v>13</v>
      </c>
    </row>
    <row r="115" spans="1:5" ht="16.5" thickBot="1" x14ac:dyDescent="0.3">
      <c r="A115" s="23" t="s">
        <v>254</v>
      </c>
      <c r="B115" s="22" t="s">
        <v>71</v>
      </c>
      <c r="C115" s="24">
        <v>38623</v>
      </c>
      <c r="D115" s="24">
        <v>43251</v>
      </c>
      <c r="E115" s="25">
        <v>13</v>
      </c>
    </row>
    <row r="116" spans="1:5" ht="16.5" thickBot="1" x14ac:dyDescent="0.3">
      <c r="A116" s="23" t="s">
        <v>255</v>
      </c>
      <c r="B116" s="22" t="s">
        <v>73</v>
      </c>
      <c r="C116" s="24">
        <v>38648</v>
      </c>
      <c r="D116" s="24">
        <v>43291</v>
      </c>
      <c r="E116" s="25">
        <v>13</v>
      </c>
    </row>
    <row r="117" spans="1:5" ht="16.5" thickBot="1" x14ac:dyDescent="0.3">
      <c r="A117" s="23" t="s">
        <v>256</v>
      </c>
      <c r="B117" s="22" t="s">
        <v>75</v>
      </c>
      <c r="C117" s="24">
        <v>38673</v>
      </c>
      <c r="D117" s="24">
        <v>43331</v>
      </c>
      <c r="E117" s="25">
        <v>13</v>
      </c>
    </row>
    <row r="118" spans="1:5" ht="16.5" thickBot="1" x14ac:dyDescent="0.3">
      <c r="A118" s="23" t="s">
        <v>257</v>
      </c>
      <c r="B118" s="22" t="s">
        <v>77</v>
      </c>
      <c r="C118" s="24">
        <v>38698</v>
      </c>
      <c r="D118" s="24">
        <v>43371</v>
      </c>
      <c r="E118" s="25">
        <v>13</v>
      </c>
    </row>
    <row r="119" spans="1:5" ht="16.5" thickBot="1" x14ac:dyDescent="0.3">
      <c r="A119" s="23" t="s">
        <v>258</v>
      </c>
      <c r="B119" s="22" t="s">
        <v>81</v>
      </c>
      <c r="C119" s="24">
        <v>38723</v>
      </c>
      <c r="D119" s="24">
        <v>43411</v>
      </c>
      <c r="E119" s="25">
        <v>12</v>
      </c>
    </row>
    <row r="120" spans="1:5" ht="16.5" thickBot="1" x14ac:dyDescent="0.3">
      <c r="A120" s="23" t="s">
        <v>259</v>
      </c>
      <c r="B120" s="22" t="s">
        <v>83</v>
      </c>
      <c r="C120" s="24">
        <v>38748</v>
      </c>
      <c r="D120" s="24">
        <v>43451</v>
      </c>
      <c r="E120" s="25">
        <v>12</v>
      </c>
    </row>
    <row r="121" spans="1:5" ht="16.5" thickBot="1" x14ac:dyDescent="0.3">
      <c r="A121" s="23" t="s">
        <v>260</v>
      </c>
      <c r="B121" s="22" t="s">
        <v>85</v>
      </c>
      <c r="C121" s="24">
        <v>38773</v>
      </c>
      <c r="D121" s="24">
        <v>43491</v>
      </c>
      <c r="E121" s="25">
        <v>13</v>
      </c>
    </row>
    <row r="122" spans="1:5" ht="16.5" thickBot="1" x14ac:dyDescent="0.3">
      <c r="A122" s="23" t="s">
        <v>261</v>
      </c>
      <c r="B122" s="22" t="s">
        <v>87</v>
      </c>
      <c r="C122" s="24">
        <v>38798</v>
      </c>
      <c r="D122" s="24">
        <v>43531</v>
      </c>
      <c r="E122" s="25">
        <v>13</v>
      </c>
    </row>
    <row r="123" spans="1:5" ht="16.5" thickBot="1" x14ac:dyDescent="0.3">
      <c r="A123" s="23" t="s">
        <v>262</v>
      </c>
      <c r="B123" s="22" t="s">
        <v>89</v>
      </c>
      <c r="C123" s="24">
        <v>38823</v>
      </c>
      <c r="D123" s="24">
        <v>43571</v>
      </c>
      <c r="E123" s="25">
        <v>13</v>
      </c>
    </row>
    <row r="124" spans="1:5" ht="16.5" thickBot="1" x14ac:dyDescent="0.3">
      <c r="A124" s="23" t="s">
        <v>263</v>
      </c>
      <c r="B124" s="22" t="s">
        <v>92</v>
      </c>
      <c r="C124" s="24">
        <v>38848</v>
      </c>
      <c r="D124" s="24">
        <v>43611</v>
      </c>
      <c r="E124" s="25">
        <v>13</v>
      </c>
    </row>
    <row r="125" spans="1:5" ht="16.5" thickBot="1" x14ac:dyDescent="0.3">
      <c r="A125" s="23" t="s">
        <v>264</v>
      </c>
      <c r="B125" s="22" t="s">
        <v>94</v>
      </c>
      <c r="C125" s="24">
        <v>38873</v>
      </c>
      <c r="D125" s="24">
        <v>43651</v>
      </c>
      <c r="E125" s="25">
        <v>13</v>
      </c>
    </row>
    <row r="126" spans="1:5" ht="16.5" thickBot="1" x14ac:dyDescent="0.3">
      <c r="A126" s="23" t="s">
        <v>265</v>
      </c>
      <c r="B126" s="22" t="s">
        <v>99</v>
      </c>
      <c r="C126" s="24">
        <v>38898</v>
      </c>
      <c r="D126" s="24">
        <v>43691</v>
      </c>
      <c r="E126" s="25">
        <v>13</v>
      </c>
    </row>
    <row r="127" spans="1:5" ht="16.5" thickBot="1" x14ac:dyDescent="0.3">
      <c r="A127" s="23" t="s">
        <v>266</v>
      </c>
      <c r="B127" s="22" t="s">
        <v>101</v>
      </c>
      <c r="C127" s="24">
        <v>38923</v>
      </c>
      <c r="D127" s="24">
        <v>43731</v>
      </c>
      <c r="E127" s="25">
        <v>13</v>
      </c>
    </row>
    <row r="128" spans="1:5" ht="16.5" thickBot="1" x14ac:dyDescent="0.3">
      <c r="A128" s="23" t="s">
        <v>267</v>
      </c>
      <c r="B128" s="22" t="s">
        <v>103</v>
      </c>
      <c r="C128" s="24">
        <v>38948</v>
      </c>
      <c r="D128" s="24">
        <v>43771</v>
      </c>
      <c r="E128" s="25">
        <v>13</v>
      </c>
    </row>
    <row r="129" spans="1:5" ht="16.5" thickBot="1" x14ac:dyDescent="0.3">
      <c r="A129" s="23" t="s">
        <v>268</v>
      </c>
      <c r="B129" s="22" t="s">
        <v>106</v>
      </c>
      <c r="C129" s="24">
        <v>38973</v>
      </c>
      <c r="D129" s="24">
        <v>43811</v>
      </c>
      <c r="E129" s="25">
        <v>13</v>
      </c>
    </row>
    <row r="130" spans="1:5" ht="16.5" thickBot="1" x14ac:dyDescent="0.3">
      <c r="A130" s="23" t="s">
        <v>269</v>
      </c>
      <c r="B130" s="22" t="s">
        <v>64</v>
      </c>
      <c r="C130" s="24">
        <v>38998</v>
      </c>
      <c r="D130" s="24">
        <v>43851</v>
      </c>
      <c r="E130" s="25">
        <v>14</v>
      </c>
    </row>
    <row r="131" spans="1:5" ht="16.5" thickBot="1" x14ac:dyDescent="0.3">
      <c r="A131" s="23" t="s">
        <v>270</v>
      </c>
      <c r="B131" s="22" t="s">
        <v>110</v>
      </c>
      <c r="C131" s="24">
        <v>39023</v>
      </c>
      <c r="D131" s="24">
        <v>43891</v>
      </c>
      <c r="E131" s="25">
        <v>14</v>
      </c>
    </row>
    <row r="132" spans="1:5" ht="16.5" thickBot="1" x14ac:dyDescent="0.3">
      <c r="A132" s="23" t="s">
        <v>271</v>
      </c>
      <c r="B132" s="22" t="s">
        <v>112</v>
      </c>
      <c r="C132" s="24">
        <v>39048</v>
      </c>
      <c r="D132" s="24">
        <v>43931</v>
      </c>
      <c r="E132" s="25">
        <v>14</v>
      </c>
    </row>
    <row r="133" spans="1:5" ht="16.5" thickBot="1" x14ac:dyDescent="0.3">
      <c r="A133" s="23" t="s">
        <v>272</v>
      </c>
      <c r="B133" s="22" t="s">
        <v>114</v>
      </c>
      <c r="C133" s="24">
        <v>39073</v>
      </c>
      <c r="D133" s="24">
        <v>43971</v>
      </c>
      <c r="E133" s="25">
        <v>14</v>
      </c>
    </row>
    <row r="134" spans="1:5" ht="16.5" thickBot="1" x14ac:dyDescent="0.3">
      <c r="A134" s="23" t="s">
        <v>273</v>
      </c>
      <c r="B134" s="22" t="s">
        <v>116</v>
      </c>
      <c r="C134" s="24">
        <v>39098</v>
      </c>
      <c r="D134" s="24">
        <v>44011</v>
      </c>
      <c r="E134" s="25">
        <v>13</v>
      </c>
    </row>
    <row r="135" spans="1:5" ht="16.5" thickBot="1" x14ac:dyDescent="0.3">
      <c r="A135" s="23" t="s">
        <v>274</v>
      </c>
      <c r="B135" s="22" t="s">
        <v>119</v>
      </c>
      <c r="C135" s="24">
        <v>39123</v>
      </c>
      <c r="D135" s="24">
        <v>44051</v>
      </c>
      <c r="E135" s="25">
        <v>13</v>
      </c>
    </row>
    <row r="136" spans="1:5" ht="16.5" thickBot="1" x14ac:dyDescent="0.3">
      <c r="A136" s="23" t="s">
        <v>275</v>
      </c>
      <c r="B136" s="22" t="s">
        <v>122</v>
      </c>
      <c r="C136" s="24">
        <v>39148</v>
      </c>
      <c r="D136" s="24">
        <v>44091</v>
      </c>
      <c r="E136" s="25">
        <v>13</v>
      </c>
    </row>
    <row r="137" spans="1:5" ht="16.5" thickBot="1" x14ac:dyDescent="0.3">
      <c r="A137" s="23" t="s">
        <v>276</v>
      </c>
      <c r="B137" s="22" t="s">
        <v>124</v>
      </c>
      <c r="C137" s="24">
        <v>39173</v>
      </c>
      <c r="D137" s="24">
        <v>44131</v>
      </c>
      <c r="E137" s="25">
        <v>13</v>
      </c>
    </row>
    <row r="138" spans="1:5" ht="16.5" thickBot="1" x14ac:dyDescent="0.3">
      <c r="A138" s="23" t="s">
        <v>277</v>
      </c>
      <c r="B138" s="22" t="s">
        <v>127</v>
      </c>
      <c r="C138" s="24">
        <v>39198</v>
      </c>
      <c r="D138" s="24">
        <v>44171</v>
      </c>
      <c r="E138" s="25">
        <v>13</v>
      </c>
    </row>
    <row r="139" spans="1:5" ht="16.5" thickBot="1" x14ac:dyDescent="0.3">
      <c r="A139" s="23" t="s">
        <v>278</v>
      </c>
      <c r="B139" s="22" t="s">
        <v>129</v>
      </c>
      <c r="C139" s="24">
        <v>39223</v>
      </c>
      <c r="D139" s="24">
        <v>39463</v>
      </c>
      <c r="E139" s="9"/>
    </row>
    <row r="140" spans="1:5" ht="16.5" thickBot="1" x14ac:dyDescent="0.3">
      <c r="A140" s="23" t="s">
        <v>279</v>
      </c>
      <c r="B140" s="22" t="s">
        <v>133</v>
      </c>
      <c r="C140" s="24">
        <v>39248</v>
      </c>
      <c r="D140" s="24">
        <v>39470</v>
      </c>
      <c r="E140" s="9"/>
    </row>
    <row r="141" spans="1:5" ht="16.5" thickBot="1" x14ac:dyDescent="0.3">
      <c r="A141" s="23" t="s">
        <v>280</v>
      </c>
      <c r="B141" s="22" t="s">
        <v>135</v>
      </c>
      <c r="C141" s="24">
        <v>39273</v>
      </c>
      <c r="D141" s="24">
        <v>39477</v>
      </c>
      <c r="E141" s="9"/>
    </row>
    <row r="142" spans="1:5" ht="16.5" thickBot="1" x14ac:dyDescent="0.3">
      <c r="A142" s="23" t="s">
        <v>281</v>
      </c>
      <c r="B142" s="22" t="s">
        <v>137</v>
      </c>
      <c r="C142" s="24">
        <v>39298</v>
      </c>
      <c r="D142" s="24">
        <v>39484</v>
      </c>
      <c r="E142" s="9"/>
    </row>
    <row r="143" spans="1:5" ht="16.5" thickBot="1" x14ac:dyDescent="0.3">
      <c r="A143" s="23" t="s">
        <v>282</v>
      </c>
      <c r="B143" s="22" t="s">
        <v>139</v>
      </c>
      <c r="C143" s="24">
        <v>39323</v>
      </c>
      <c r="D143" s="24">
        <v>39491</v>
      </c>
      <c r="E143" s="9"/>
    </row>
    <row r="144" spans="1:5" ht="16.5" thickBot="1" x14ac:dyDescent="0.3">
      <c r="A144" s="23" t="s">
        <v>283</v>
      </c>
      <c r="B144" s="22" t="s">
        <v>141</v>
      </c>
      <c r="C144" s="24">
        <v>39348</v>
      </c>
      <c r="D144" s="24">
        <v>39498</v>
      </c>
      <c r="E144" s="9"/>
    </row>
    <row r="145" spans="1:5" ht="16.5" thickBot="1" x14ac:dyDescent="0.3">
      <c r="A145" s="23" t="s">
        <v>284</v>
      </c>
      <c r="B145" s="22" t="s">
        <v>143</v>
      </c>
      <c r="C145" s="24">
        <v>39373</v>
      </c>
      <c r="D145" s="24">
        <v>39505</v>
      </c>
      <c r="E145" s="9"/>
    </row>
    <row r="146" spans="1:5" ht="16.5" thickBot="1" x14ac:dyDescent="0.3">
      <c r="A146" s="23" t="s">
        <v>285</v>
      </c>
      <c r="B146" s="22" t="s">
        <v>145</v>
      </c>
      <c r="C146" s="24">
        <v>39398</v>
      </c>
      <c r="D146" s="24">
        <v>39512</v>
      </c>
      <c r="E146" s="9"/>
    </row>
    <row r="147" spans="1:5" ht="16.5" thickBot="1" x14ac:dyDescent="0.3">
      <c r="A147" s="23" t="s">
        <v>286</v>
      </c>
      <c r="B147" s="22" t="s">
        <v>147</v>
      </c>
      <c r="C147" s="24">
        <v>39423</v>
      </c>
      <c r="D147" s="24">
        <v>39519</v>
      </c>
      <c r="E147" s="9"/>
    </row>
    <row r="148" spans="1:5" ht="16.5" thickBot="1" x14ac:dyDescent="0.3">
      <c r="A148" s="23" t="s">
        <v>287</v>
      </c>
      <c r="B148" s="22" t="s">
        <v>149</v>
      </c>
      <c r="C148" s="24">
        <v>39448</v>
      </c>
      <c r="D148" s="24">
        <v>39832</v>
      </c>
      <c r="E148" s="9"/>
    </row>
    <row r="149" spans="1:5" ht="16.5" thickBot="1" x14ac:dyDescent="0.3">
      <c r="A149" s="23" t="s">
        <v>288</v>
      </c>
      <c r="B149" s="22" t="s">
        <v>151</v>
      </c>
      <c r="C149" s="24">
        <v>39473</v>
      </c>
      <c r="D149" s="24">
        <v>39847</v>
      </c>
      <c r="E149" s="9"/>
    </row>
    <row r="150" spans="1:5" ht="16.5" thickBot="1" x14ac:dyDescent="0.3">
      <c r="A150" s="23" t="s">
        <v>289</v>
      </c>
      <c r="B150" s="22" t="s">
        <v>153</v>
      </c>
      <c r="C150" s="24">
        <v>39498</v>
      </c>
      <c r="D150" s="24">
        <v>39862</v>
      </c>
      <c r="E150" s="9"/>
    </row>
    <row r="151" spans="1:5" ht="16.5" thickBot="1" x14ac:dyDescent="0.3">
      <c r="A151" s="23" t="s">
        <v>290</v>
      </c>
      <c r="B151" s="22" t="s">
        <v>155</v>
      </c>
      <c r="C151" s="24">
        <v>39523</v>
      </c>
      <c r="D151" s="24">
        <v>39877</v>
      </c>
      <c r="E151" s="9"/>
    </row>
    <row r="152" spans="1:5" ht="16.5" thickBot="1" x14ac:dyDescent="0.3">
      <c r="A152" s="23" t="s">
        <v>291</v>
      </c>
      <c r="B152" s="22" t="s">
        <v>157</v>
      </c>
      <c r="C152" s="24">
        <v>39548</v>
      </c>
      <c r="D152" s="24">
        <v>39892</v>
      </c>
      <c r="E152" s="9"/>
    </row>
    <row r="153" spans="1:5" ht="16.5" thickBot="1" x14ac:dyDescent="0.3">
      <c r="A153" s="23" t="s">
        <v>292</v>
      </c>
      <c r="B153" s="22" t="s">
        <v>159</v>
      </c>
      <c r="C153" s="24">
        <v>39573</v>
      </c>
      <c r="D153" s="24">
        <v>39907</v>
      </c>
      <c r="E153" s="9"/>
    </row>
    <row r="154" spans="1:5" ht="16.5" thickBot="1" x14ac:dyDescent="0.3">
      <c r="A154" s="23" t="s">
        <v>293</v>
      </c>
      <c r="B154" s="22" t="s">
        <v>162</v>
      </c>
      <c r="C154" s="24">
        <v>39598</v>
      </c>
      <c r="D154" s="24">
        <v>39922</v>
      </c>
      <c r="E154" s="9"/>
    </row>
    <row r="155" spans="1:5" ht="16.5" thickBot="1" x14ac:dyDescent="0.3">
      <c r="A155" s="23" t="s">
        <v>294</v>
      </c>
      <c r="B155" s="22" t="s">
        <v>164</v>
      </c>
      <c r="C155" s="24">
        <v>39623</v>
      </c>
      <c r="D155" s="24">
        <v>39937</v>
      </c>
      <c r="E155" s="9"/>
    </row>
    <row r="156" spans="1:5" ht="16.5" thickBot="1" x14ac:dyDescent="0.3">
      <c r="A156" s="23" t="s">
        <v>295</v>
      </c>
      <c r="B156" s="22" t="s">
        <v>166</v>
      </c>
      <c r="C156" s="24">
        <v>39648</v>
      </c>
      <c r="D156" s="24">
        <v>39952</v>
      </c>
      <c r="E156" s="9"/>
    </row>
    <row r="157" spans="1:5" ht="16.5" thickBot="1" x14ac:dyDescent="0.3">
      <c r="A157" s="23" t="s">
        <v>296</v>
      </c>
      <c r="B157" s="22" t="s">
        <v>168</v>
      </c>
      <c r="C157" s="24">
        <v>39673</v>
      </c>
      <c r="D157" s="24">
        <v>39967</v>
      </c>
      <c r="E157" s="9"/>
    </row>
    <row r="158" spans="1:5" ht="16.5" thickBot="1" x14ac:dyDescent="0.3">
      <c r="A158" s="23" t="s">
        <v>297</v>
      </c>
      <c r="B158" s="22" t="s">
        <v>170</v>
      </c>
      <c r="C158" s="24">
        <v>39698</v>
      </c>
      <c r="D158" s="24">
        <v>39982</v>
      </c>
      <c r="E158" s="9"/>
    </row>
    <row r="159" spans="1:5" ht="16.5" thickBot="1" x14ac:dyDescent="0.3">
      <c r="A159" s="23" t="s">
        <v>298</v>
      </c>
      <c r="B159" s="22" t="s">
        <v>172</v>
      </c>
      <c r="C159" s="24">
        <v>39723</v>
      </c>
      <c r="D159" s="24">
        <v>39997</v>
      </c>
      <c r="E159" s="9"/>
    </row>
    <row r="160" spans="1:5" ht="16.5" thickBot="1" x14ac:dyDescent="0.3">
      <c r="A160" s="23" t="s">
        <v>299</v>
      </c>
      <c r="B160" s="22" t="s">
        <v>174</v>
      </c>
      <c r="C160" s="24">
        <v>39748</v>
      </c>
      <c r="D160" s="24">
        <v>40012</v>
      </c>
      <c r="E160" s="9"/>
    </row>
    <row r="161" spans="1:5" ht="16.5" thickBot="1" x14ac:dyDescent="0.3">
      <c r="A161" s="23" t="s">
        <v>300</v>
      </c>
      <c r="B161" s="22" t="s">
        <v>176</v>
      </c>
      <c r="C161" s="24">
        <v>39773</v>
      </c>
      <c r="D161" s="24">
        <v>40027</v>
      </c>
      <c r="E161" s="9"/>
    </row>
    <row r="162" spans="1:5" ht="16.5" thickBot="1" x14ac:dyDescent="0.3">
      <c r="A162" s="23" t="s">
        <v>301</v>
      </c>
      <c r="B162" s="22" t="s">
        <v>178</v>
      </c>
      <c r="C162" s="24">
        <v>39798</v>
      </c>
      <c r="D162" s="24">
        <v>40042</v>
      </c>
      <c r="E162" s="9"/>
    </row>
    <row r="163" spans="1:5" ht="16.5" thickBot="1" x14ac:dyDescent="0.3">
      <c r="A163" s="23" t="s">
        <v>302</v>
      </c>
      <c r="B163" s="22" t="s">
        <v>180</v>
      </c>
      <c r="C163" s="24">
        <v>39823</v>
      </c>
      <c r="D163" s="24">
        <v>40422</v>
      </c>
      <c r="E163" s="9"/>
    </row>
    <row r="164" spans="1:5" ht="16.5" thickBot="1" x14ac:dyDescent="0.3">
      <c r="A164" s="23" t="s">
        <v>303</v>
      </c>
      <c r="B164" s="22" t="s">
        <v>182</v>
      </c>
      <c r="C164" s="24">
        <v>39848</v>
      </c>
      <c r="D164" s="24">
        <v>40434</v>
      </c>
      <c r="E164" s="9"/>
    </row>
    <row r="165" spans="1:5" ht="16.5" thickBot="1" x14ac:dyDescent="0.3">
      <c r="A165" s="23" t="s">
        <v>304</v>
      </c>
      <c r="B165" s="22" t="s">
        <v>184</v>
      </c>
      <c r="C165" s="24">
        <v>39873</v>
      </c>
      <c r="D165" s="24">
        <v>40446</v>
      </c>
      <c r="E165" s="9"/>
    </row>
    <row r="166" spans="1:5" ht="16.5" thickBot="1" x14ac:dyDescent="0.3">
      <c r="A166" s="23" t="s">
        <v>305</v>
      </c>
      <c r="B166" s="22" t="s">
        <v>186</v>
      </c>
      <c r="C166" s="24">
        <v>39898</v>
      </c>
      <c r="D166" s="24">
        <v>40458</v>
      </c>
      <c r="E166" s="9"/>
    </row>
    <row r="167" spans="1:5" ht="16.5" thickBot="1" x14ac:dyDescent="0.3">
      <c r="A167" s="23" t="s">
        <v>306</v>
      </c>
      <c r="B167" s="22" t="s">
        <v>188</v>
      </c>
      <c r="C167" s="24">
        <v>39923</v>
      </c>
      <c r="D167" s="24">
        <v>40470</v>
      </c>
      <c r="E167" s="9"/>
    </row>
    <row r="168" spans="1:5" ht="16.5" thickBot="1" x14ac:dyDescent="0.3">
      <c r="A168" s="23" t="s">
        <v>307</v>
      </c>
      <c r="B168" s="22" t="s">
        <v>190</v>
      </c>
      <c r="C168" s="24">
        <v>39948</v>
      </c>
      <c r="D168" s="24">
        <v>40482</v>
      </c>
      <c r="E168" s="9"/>
    </row>
    <row r="169" spans="1:5" ht="16.5" thickBot="1" x14ac:dyDescent="0.3">
      <c r="A169" s="23" t="s">
        <v>308</v>
      </c>
      <c r="B169" s="22" t="s">
        <v>192</v>
      </c>
      <c r="C169" s="24">
        <v>39973</v>
      </c>
      <c r="D169" s="24">
        <v>40494</v>
      </c>
      <c r="E169" s="9"/>
    </row>
    <row r="170" spans="1:5" ht="16.5" thickBot="1" x14ac:dyDescent="0.3">
      <c r="A170" s="23" t="s">
        <v>309</v>
      </c>
      <c r="B170" s="22" t="s">
        <v>194</v>
      </c>
      <c r="C170" s="24">
        <v>39998</v>
      </c>
      <c r="D170" s="24">
        <v>40506</v>
      </c>
      <c r="E170" s="9"/>
    </row>
    <row r="171" spans="1:5" ht="16.5" thickBot="1" x14ac:dyDescent="0.3">
      <c r="A171" s="23" t="s">
        <v>310</v>
      </c>
      <c r="B171" s="22" t="s">
        <v>196</v>
      </c>
      <c r="C171" s="24">
        <v>40023</v>
      </c>
      <c r="D171" s="24">
        <v>40518</v>
      </c>
      <c r="E171" s="9"/>
    </row>
    <row r="172" spans="1:5" ht="16.5" thickBot="1" x14ac:dyDescent="0.3">
      <c r="A172" s="23" t="s">
        <v>311</v>
      </c>
      <c r="B172" s="22" t="s">
        <v>198</v>
      </c>
      <c r="C172" s="24">
        <v>40048</v>
      </c>
      <c r="D172" s="24">
        <v>40530</v>
      </c>
      <c r="E172" s="9"/>
    </row>
    <row r="173" spans="1:5" ht="16.5" thickBot="1" x14ac:dyDescent="0.3">
      <c r="A173" s="23" t="s">
        <v>312</v>
      </c>
      <c r="B173" s="22" t="s">
        <v>200</v>
      </c>
      <c r="C173" s="24">
        <v>40073</v>
      </c>
      <c r="D173" s="24">
        <v>40542</v>
      </c>
      <c r="E173" s="9"/>
    </row>
    <row r="174" spans="1:5" ht="16.5" thickBot="1" x14ac:dyDescent="0.3">
      <c r="A174" s="23" t="s">
        <v>313</v>
      </c>
      <c r="B174" s="22" t="s">
        <v>202</v>
      </c>
      <c r="C174" s="24">
        <v>40098</v>
      </c>
      <c r="D174" s="24">
        <v>40554</v>
      </c>
      <c r="E174" s="9"/>
    </row>
    <row r="175" spans="1:5" ht="16.5" thickBot="1" x14ac:dyDescent="0.3">
      <c r="A175" s="23" t="s">
        <v>314</v>
      </c>
      <c r="B175" s="22" t="s">
        <v>204</v>
      </c>
      <c r="C175" s="24">
        <v>40123</v>
      </c>
      <c r="D175" s="24">
        <v>40566</v>
      </c>
      <c r="E175" s="9"/>
    </row>
    <row r="176" spans="1:5" ht="16.5" thickBot="1" x14ac:dyDescent="0.3">
      <c r="A176" s="23" t="s">
        <v>315</v>
      </c>
      <c r="B176" s="22" t="s">
        <v>206</v>
      </c>
      <c r="C176" s="24">
        <v>40148</v>
      </c>
      <c r="D176" s="24">
        <v>40578</v>
      </c>
      <c r="E176" s="9"/>
    </row>
    <row r="177" spans="1:5" ht="16.5" thickBot="1" x14ac:dyDescent="0.3">
      <c r="A177" s="23" t="s">
        <v>316</v>
      </c>
      <c r="B177" s="22" t="s">
        <v>208</v>
      </c>
      <c r="C177" s="24">
        <v>40173</v>
      </c>
      <c r="D177" s="24">
        <v>40590</v>
      </c>
      <c r="E177" s="9"/>
    </row>
    <row r="178" spans="1:5" ht="16.5" thickBot="1" x14ac:dyDescent="0.3">
      <c r="A178" s="23" t="s">
        <v>317</v>
      </c>
      <c r="B178" s="22" t="s">
        <v>210</v>
      </c>
      <c r="C178" s="24">
        <v>40198</v>
      </c>
      <c r="D178" s="24">
        <v>40602</v>
      </c>
      <c r="E178" s="9"/>
    </row>
    <row r="179" spans="1:5" ht="16.5" thickBot="1" x14ac:dyDescent="0.3">
      <c r="A179" s="23" t="s">
        <v>318</v>
      </c>
      <c r="B179" s="22" t="s">
        <v>212</v>
      </c>
      <c r="C179" s="24">
        <v>40223</v>
      </c>
      <c r="D179" s="24">
        <v>40614</v>
      </c>
      <c r="E179" s="9"/>
    </row>
    <row r="180" spans="1:5" ht="16.5" thickBot="1" x14ac:dyDescent="0.3">
      <c r="A180" s="23" t="s">
        <v>319</v>
      </c>
      <c r="B180" s="22" t="s">
        <v>214</v>
      </c>
      <c r="C180" s="24">
        <v>40248</v>
      </c>
      <c r="D180" s="24">
        <v>40626</v>
      </c>
      <c r="E180" s="9"/>
    </row>
    <row r="181" spans="1:5" ht="16.5" thickBot="1" x14ac:dyDescent="0.3">
      <c r="A181" s="23" t="s">
        <v>320</v>
      </c>
      <c r="B181" s="22" t="s">
        <v>216</v>
      </c>
      <c r="C181" s="24">
        <v>40273</v>
      </c>
      <c r="D181" s="24">
        <v>40638</v>
      </c>
      <c r="E181" s="9"/>
    </row>
    <row r="182" spans="1:5" ht="16.5" thickBot="1" x14ac:dyDescent="0.3">
      <c r="A182" s="23" t="s">
        <v>321</v>
      </c>
      <c r="B182" s="22" t="s">
        <v>218</v>
      </c>
      <c r="C182" s="24">
        <v>40298</v>
      </c>
      <c r="D182" s="24">
        <v>40650</v>
      </c>
      <c r="E182" s="9"/>
    </row>
    <row r="183" spans="1:5" ht="16.5" thickBot="1" x14ac:dyDescent="0.3">
      <c r="A183" s="23" t="s">
        <v>322</v>
      </c>
      <c r="B183" s="22" t="s">
        <v>220</v>
      </c>
      <c r="C183" s="24">
        <v>40323</v>
      </c>
      <c r="D183" s="24">
        <v>40662</v>
      </c>
      <c r="E183" s="9"/>
    </row>
    <row r="184" spans="1:5" ht="16.5" thickBot="1" x14ac:dyDescent="0.3">
      <c r="A184" s="23" t="s">
        <v>323</v>
      </c>
      <c r="B184" s="22" t="s">
        <v>222</v>
      </c>
      <c r="C184" s="24">
        <v>40348</v>
      </c>
      <c r="D184" s="24">
        <v>40674</v>
      </c>
      <c r="E184" s="9"/>
    </row>
    <row r="185" spans="1:5" ht="16.5" thickBot="1" x14ac:dyDescent="0.3">
      <c r="A185" s="23" t="s">
        <v>324</v>
      </c>
      <c r="B185" s="22" t="s">
        <v>224</v>
      </c>
      <c r="C185" s="24">
        <v>40373</v>
      </c>
      <c r="D185" s="24">
        <v>40686</v>
      </c>
      <c r="E185" s="9"/>
    </row>
    <row r="186" spans="1:5" ht="16.5" thickBot="1" x14ac:dyDescent="0.3">
      <c r="A186" s="23" t="s">
        <v>325</v>
      </c>
      <c r="B186" s="22" t="s">
        <v>226</v>
      </c>
      <c r="C186" s="24">
        <v>40398</v>
      </c>
      <c r="D186" s="24">
        <v>40698</v>
      </c>
      <c r="E186" s="9"/>
    </row>
    <row r="187" spans="1:5" ht="16.5" thickBot="1" x14ac:dyDescent="0.3">
      <c r="A187" s="23" t="s">
        <v>326</v>
      </c>
      <c r="B187" s="22" t="s">
        <v>228</v>
      </c>
      <c r="C187" s="24">
        <v>40423</v>
      </c>
      <c r="D187" s="24">
        <v>40710</v>
      </c>
      <c r="E187" s="9"/>
    </row>
    <row r="188" spans="1:5" ht="16.5" thickBot="1" x14ac:dyDescent="0.3">
      <c r="A188" s="23" t="s">
        <v>327</v>
      </c>
      <c r="B188" s="22" t="s">
        <v>230</v>
      </c>
      <c r="C188" s="24">
        <v>40448</v>
      </c>
      <c r="D188" s="24">
        <v>40722</v>
      </c>
      <c r="E188" s="9"/>
    </row>
    <row r="189" spans="1:5" ht="16.5" thickBot="1" x14ac:dyDescent="0.3">
      <c r="A189" s="23" t="s">
        <v>328</v>
      </c>
      <c r="B189" s="22" t="s">
        <v>232</v>
      </c>
      <c r="C189" s="24">
        <v>40473</v>
      </c>
      <c r="D189" s="24">
        <v>40734</v>
      </c>
      <c r="E189" s="9"/>
    </row>
    <row r="190" spans="1:5" ht="16.5" thickBot="1" x14ac:dyDescent="0.3">
      <c r="A190" s="23" t="s">
        <v>330</v>
      </c>
      <c r="B190" s="22" t="s">
        <v>329</v>
      </c>
      <c r="C190" s="24">
        <v>40498</v>
      </c>
      <c r="D190" s="24">
        <v>40746</v>
      </c>
      <c r="E190" s="9"/>
    </row>
    <row r="191" spans="1:5" ht="16.5" thickBot="1" x14ac:dyDescent="0.3">
      <c r="A191" s="23" t="s">
        <v>332</v>
      </c>
      <c r="B191" s="22" t="s">
        <v>331</v>
      </c>
      <c r="C191" s="24">
        <v>40523</v>
      </c>
      <c r="D191" s="24">
        <v>40758</v>
      </c>
      <c r="E191" s="9"/>
    </row>
    <row r="192" spans="1:5" ht="16.5" thickBot="1" x14ac:dyDescent="0.3">
      <c r="A192" s="23" t="s">
        <v>334</v>
      </c>
      <c r="B192" s="22" t="s">
        <v>333</v>
      </c>
      <c r="C192" s="24">
        <v>40548</v>
      </c>
      <c r="D192" s="24">
        <v>40770</v>
      </c>
      <c r="E192" s="9"/>
    </row>
    <row r="193" spans="1:5" ht="16.5" thickBot="1" x14ac:dyDescent="0.3">
      <c r="A193" s="23" t="s">
        <v>336</v>
      </c>
      <c r="B193" s="22" t="s">
        <v>335</v>
      </c>
      <c r="C193" s="24">
        <v>40573</v>
      </c>
      <c r="D193" s="24">
        <v>40782</v>
      </c>
      <c r="E193" s="9"/>
    </row>
    <row r="194" spans="1:5" ht="16.5" thickBot="1" x14ac:dyDescent="0.3">
      <c r="A194" s="23" t="s">
        <v>338</v>
      </c>
      <c r="B194" s="22" t="s">
        <v>337</v>
      </c>
      <c r="C194" s="24">
        <v>40598</v>
      </c>
      <c r="D194" s="24">
        <v>40794</v>
      </c>
      <c r="E194" s="9"/>
    </row>
    <row r="195" spans="1:5" ht="16.5" thickBot="1" x14ac:dyDescent="0.3">
      <c r="A195" s="23" t="s">
        <v>340</v>
      </c>
      <c r="B195" s="22" t="s">
        <v>339</v>
      </c>
      <c r="C195" s="24">
        <v>40623</v>
      </c>
      <c r="D195" s="24">
        <v>40806</v>
      </c>
      <c r="E195" s="9"/>
    </row>
    <row r="196" spans="1:5" ht="16.5" thickBot="1" x14ac:dyDescent="0.3">
      <c r="A196" s="23" t="s">
        <v>342</v>
      </c>
      <c r="B196" s="22" t="s">
        <v>341</v>
      </c>
      <c r="C196" s="24">
        <v>40648</v>
      </c>
      <c r="D196" s="24">
        <v>40818</v>
      </c>
      <c r="E196" s="9"/>
    </row>
    <row r="197" spans="1:5" ht="16.5" thickBot="1" x14ac:dyDescent="0.3">
      <c r="A197" s="23" t="s">
        <v>344</v>
      </c>
      <c r="B197" s="22" t="s">
        <v>343</v>
      </c>
      <c r="C197" s="24">
        <v>40673</v>
      </c>
      <c r="D197" s="24">
        <v>40830</v>
      </c>
      <c r="E197" s="9"/>
    </row>
    <row r="198" spans="1:5" ht="16.5" thickBot="1" x14ac:dyDescent="0.3">
      <c r="A198" s="23" t="s">
        <v>346</v>
      </c>
      <c r="B198" s="22" t="s">
        <v>345</v>
      </c>
      <c r="C198" s="24">
        <v>40698</v>
      </c>
      <c r="D198" s="24">
        <v>40842</v>
      </c>
      <c r="E198" s="9"/>
    </row>
    <row r="199" spans="1:5" ht="16.5" thickBot="1" x14ac:dyDescent="0.3">
      <c r="A199" s="23" t="s">
        <v>348</v>
      </c>
      <c r="B199" s="22" t="s">
        <v>347</v>
      </c>
      <c r="C199" s="24">
        <v>40723</v>
      </c>
      <c r="D199" s="24">
        <v>40854</v>
      </c>
      <c r="E199" s="9"/>
    </row>
    <row r="200" spans="1:5" ht="16.5" thickBot="1" x14ac:dyDescent="0.3">
      <c r="A200" s="23" t="s">
        <v>350</v>
      </c>
      <c r="B200" s="22" t="s">
        <v>349</v>
      </c>
      <c r="C200" s="24">
        <v>40748</v>
      </c>
      <c r="D200" s="24">
        <v>40866</v>
      </c>
      <c r="E200" s="9"/>
    </row>
    <row r="201" spans="1:5" ht="16.5" thickBot="1" x14ac:dyDescent="0.3">
      <c r="A201" s="23" t="s">
        <v>352</v>
      </c>
      <c r="B201" s="22" t="s">
        <v>351</v>
      </c>
      <c r="C201" s="24">
        <v>40773</v>
      </c>
      <c r="D201" s="24">
        <v>40878</v>
      </c>
      <c r="E201" s="9"/>
    </row>
    <row r="202" spans="1:5" ht="16.5" thickBot="1" x14ac:dyDescent="0.3">
      <c r="A202" s="23" t="s">
        <v>354</v>
      </c>
      <c r="B202" s="22" t="s">
        <v>353</v>
      </c>
      <c r="C202" s="24">
        <v>40798</v>
      </c>
      <c r="D202" s="24">
        <v>40890</v>
      </c>
      <c r="E202" s="9"/>
    </row>
    <row r="203" spans="1:5" ht="16.5" thickBot="1" x14ac:dyDescent="0.3">
      <c r="A203" s="23" t="s">
        <v>356</v>
      </c>
      <c r="B203" s="22" t="s">
        <v>355</v>
      </c>
      <c r="C203" s="24">
        <v>40823</v>
      </c>
      <c r="D203" s="24">
        <v>40902</v>
      </c>
      <c r="E203" s="9"/>
    </row>
    <row r="204" spans="1:5" ht="16.5" thickBot="1" x14ac:dyDescent="0.3">
      <c r="A204" s="23" t="s">
        <v>358</v>
      </c>
      <c r="B204" s="22" t="s">
        <v>357</v>
      </c>
      <c r="C204" s="24">
        <v>40848</v>
      </c>
      <c r="D204" s="24">
        <v>40914</v>
      </c>
      <c r="E204" s="9"/>
    </row>
    <row r="205" spans="1:5" ht="16.5" thickBot="1" x14ac:dyDescent="0.3">
      <c r="A205" s="23" t="s">
        <v>360</v>
      </c>
      <c r="B205" s="22" t="s">
        <v>359</v>
      </c>
      <c r="C205" s="24">
        <v>40873</v>
      </c>
      <c r="D205" s="24">
        <v>40926</v>
      </c>
      <c r="E205" s="9"/>
    </row>
    <row r="206" spans="1:5" ht="16.5" thickBot="1" x14ac:dyDescent="0.3">
      <c r="A206" s="23" t="s">
        <v>362</v>
      </c>
      <c r="B206" s="22" t="s">
        <v>361</v>
      </c>
      <c r="C206" s="24">
        <v>40898</v>
      </c>
      <c r="D206" s="24">
        <v>40938</v>
      </c>
      <c r="E206" s="9"/>
    </row>
    <row r="207" spans="1:5" ht="16.5" thickBot="1" x14ac:dyDescent="0.3">
      <c r="A207" s="23" t="s">
        <v>364</v>
      </c>
      <c r="B207" s="22" t="s">
        <v>363</v>
      </c>
      <c r="C207" s="24">
        <v>40923</v>
      </c>
      <c r="D207" s="24">
        <v>40950</v>
      </c>
      <c r="E207" s="9"/>
    </row>
    <row r="208" spans="1:5" ht="16.5" thickBot="1" x14ac:dyDescent="0.3">
      <c r="A208" s="23" t="s">
        <v>366</v>
      </c>
      <c r="B208" s="22" t="s">
        <v>365</v>
      </c>
      <c r="C208" s="24">
        <v>40948</v>
      </c>
      <c r="D208" s="24">
        <v>40962</v>
      </c>
      <c r="E208" s="9"/>
    </row>
    <row r="209" spans="1:5" ht="16.5" thickBot="1" x14ac:dyDescent="0.3">
      <c r="A209" s="23" t="s">
        <v>368</v>
      </c>
      <c r="B209" s="22" t="s">
        <v>367</v>
      </c>
      <c r="C209" s="24">
        <v>40973</v>
      </c>
      <c r="D209" s="24">
        <v>40974</v>
      </c>
      <c r="E209" s="9"/>
    </row>
    <row r="210" spans="1:5" ht="16.5" thickBot="1" x14ac:dyDescent="0.3">
      <c r="A210" s="23" t="s">
        <v>370</v>
      </c>
      <c r="B210" s="22" t="s">
        <v>369</v>
      </c>
      <c r="C210" s="24">
        <v>40998</v>
      </c>
      <c r="D210" s="24">
        <v>40986</v>
      </c>
      <c r="E210" s="9"/>
    </row>
    <row r="211" spans="1:5" ht="16.5" thickBot="1" x14ac:dyDescent="0.3">
      <c r="A211" s="23" t="s">
        <v>372</v>
      </c>
      <c r="B211" s="22" t="s">
        <v>371</v>
      </c>
      <c r="C211" s="24">
        <v>41023</v>
      </c>
      <c r="D211" s="24">
        <v>40998</v>
      </c>
      <c r="E211" s="9"/>
    </row>
    <row r="212" spans="1:5" ht="16.5" thickBot="1" x14ac:dyDescent="0.3">
      <c r="A212" s="23" t="s">
        <v>374</v>
      </c>
      <c r="B212" s="22" t="s">
        <v>373</v>
      </c>
      <c r="C212" s="24">
        <v>41048</v>
      </c>
      <c r="D212" s="24">
        <v>41010</v>
      </c>
      <c r="E212" s="9"/>
    </row>
    <row r="213" spans="1:5" ht="16.5" thickBot="1" x14ac:dyDescent="0.3">
      <c r="A213" s="23" t="s">
        <v>375</v>
      </c>
      <c r="B213" s="22" t="s">
        <v>216</v>
      </c>
      <c r="C213" s="24">
        <v>41073</v>
      </c>
      <c r="D213" s="24">
        <v>41022</v>
      </c>
      <c r="E213" s="9"/>
    </row>
    <row r="214" spans="1:5" ht="16.5" thickBot="1" x14ac:dyDescent="0.3">
      <c r="A214" s="23" t="s">
        <v>377</v>
      </c>
      <c r="B214" s="22" t="s">
        <v>376</v>
      </c>
      <c r="C214" s="24">
        <v>41098</v>
      </c>
      <c r="D214" s="24">
        <v>41034</v>
      </c>
      <c r="E214" s="9"/>
    </row>
    <row r="215" spans="1:5" ht="16.5" thickBot="1" x14ac:dyDescent="0.3">
      <c r="A215" s="23" t="s">
        <v>379</v>
      </c>
      <c r="B215" s="22" t="s">
        <v>378</v>
      </c>
      <c r="C215" s="24">
        <v>41123</v>
      </c>
      <c r="D215" s="24">
        <v>41046</v>
      </c>
      <c r="E215" s="9"/>
    </row>
    <row r="216" spans="1:5" ht="16.5" thickBot="1" x14ac:dyDescent="0.3">
      <c r="A216" s="23" t="s">
        <v>381</v>
      </c>
      <c r="B216" s="22" t="s">
        <v>380</v>
      </c>
      <c r="C216" s="24">
        <v>41148</v>
      </c>
      <c r="D216" s="24">
        <v>41058</v>
      </c>
      <c r="E216" s="9"/>
    </row>
    <row r="217" spans="1:5" ht="16.5" thickBot="1" x14ac:dyDescent="0.3">
      <c r="A217" s="23" t="s">
        <v>383</v>
      </c>
      <c r="B217" s="22" t="s">
        <v>382</v>
      </c>
      <c r="C217" s="24">
        <v>41173</v>
      </c>
      <c r="D217" s="24">
        <v>41070</v>
      </c>
      <c r="E217" s="9"/>
    </row>
    <row r="218" spans="1:5" ht="16.5" thickBot="1" x14ac:dyDescent="0.3">
      <c r="A218" s="23" t="s">
        <v>385</v>
      </c>
      <c r="B218" s="22" t="s">
        <v>384</v>
      </c>
      <c r="C218" s="24">
        <v>41198</v>
      </c>
      <c r="D218" s="24">
        <v>41082</v>
      </c>
      <c r="E218" s="9"/>
    </row>
    <row r="219" spans="1:5" ht="16.5" thickBot="1" x14ac:dyDescent="0.3">
      <c r="A219" s="23" t="s">
        <v>387</v>
      </c>
      <c r="B219" s="22" t="s">
        <v>386</v>
      </c>
      <c r="C219" s="24">
        <v>41223</v>
      </c>
      <c r="D219" s="24">
        <v>41094</v>
      </c>
      <c r="E219" s="9"/>
    </row>
    <row r="220" spans="1:5" ht="16.5" thickBot="1" x14ac:dyDescent="0.3">
      <c r="A220" s="23" t="s">
        <v>389</v>
      </c>
      <c r="B220" s="22" t="s">
        <v>388</v>
      </c>
      <c r="C220" s="24">
        <v>41248</v>
      </c>
      <c r="D220" s="24">
        <v>41106</v>
      </c>
      <c r="E220" s="9"/>
    </row>
    <row r="221" spans="1:5" ht="16.5" thickBot="1" x14ac:dyDescent="0.3">
      <c r="A221" s="23" t="s">
        <v>391</v>
      </c>
      <c r="B221" s="22" t="s">
        <v>390</v>
      </c>
      <c r="C221" s="24">
        <v>41273</v>
      </c>
      <c r="D221" s="24">
        <v>41118</v>
      </c>
      <c r="E221" s="9"/>
    </row>
    <row r="222" spans="1:5" ht="16.5" thickBot="1" x14ac:dyDescent="0.3">
      <c r="A222" s="23" t="s">
        <v>393</v>
      </c>
      <c r="B222" s="22" t="s">
        <v>392</v>
      </c>
      <c r="C222" s="24">
        <v>41298</v>
      </c>
      <c r="D222" s="24">
        <v>41130</v>
      </c>
      <c r="E222" s="9"/>
    </row>
    <row r="223" spans="1:5" ht="16.5" thickBot="1" x14ac:dyDescent="0.3">
      <c r="A223" s="23" t="s">
        <v>395</v>
      </c>
      <c r="B223" s="22" t="s">
        <v>394</v>
      </c>
      <c r="C223" s="24">
        <v>41323</v>
      </c>
      <c r="D223" s="24">
        <v>41142</v>
      </c>
      <c r="E223" s="9"/>
    </row>
    <row r="224" spans="1:5" ht="16.5" thickBot="1" x14ac:dyDescent="0.3">
      <c r="A224" s="23" t="s">
        <v>396</v>
      </c>
      <c r="B224" s="22" t="s">
        <v>192</v>
      </c>
      <c r="C224" s="24">
        <v>41348</v>
      </c>
      <c r="D224" s="24">
        <v>41154</v>
      </c>
      <c r="E224" s="9"/>
    </row>
    <row r="225" spans="1:5" ht="16.5" thickBot="1" x14ac:dyDescent="0.3">
      <c r="A225" s="23" t="s">
        <v>398</v>
      </c>
      <c r="B225" s="22" t="s">
        <v>397</v>
      </c>
      <c r="C225" s="24">
        <v>41373</v>
      </c>
      <c r="D225" s="24">
        <v>41166</v>
      </c>
      <c r="E225" s="9"/>
    </row>
    <row r="226" spans="1:5" ht="16.5" thickBot="1" x14ac:dyDescent="0.3">
      <c r="A226" s="23" t="s">
        <v>400</v>
      </c>
      <c r="B226" s="22" t="s">
        <v>399</v>
      </c>
      <c r="C226" s="24">
        <v>41398</v>
      </c>
      <c r="D226" s="24">
        <v>41178</v>
      </c>
      <c r="E226" s="9"/>
    </row>
    <row r="227" spans="1:5" ht="16.5" thickBot="1" x14ac:dyDescent="0.3">
      <c r="A227" s="23" t="s">
        <v>402</v>
      </c>
      <c r="B227" s="22" t="s">
        <v>401</v>
      </c>
      <c r="C227" s="24">
        <v>41423</v>
      </c>
      <c r="D227" s="24">
        <v>41190</v>
      </c>
      <c r="E227" s="9"/>
    </row>
    <row r="228" spans="1:5" ht="16.5" thickBot="1" x14ac:dyDescent="0.3">
      <c r="A228" s="23" t="s">
        <v>404</v>
      </c>
      <c r="B228" s="22" t="s">
        <v>403</v>
      </c>
      <c r="C228" s="24">
        <v>41448</v>
      </c>
      <c r="D228" s="24">
        <v>41202</v>
      </c>
      <c r="E228" s="9"/>
    </row>
    <row r="229" spans="1:5" ht="16.5" thickBot="1" x14ac:dyDescent="0.3">
      <c r="A229" s="23" t="s">
        <v>406</v>
      </c>
      <c r="B229" s="22" t="s">
        <v>405</v>
      </c>
      <c r="C229" s="24">
        <v>41473</v>
      </c>
      <c r="D229" s="24">
        <v>41214</v>
      </c>
      <c r="E229" s="9"/>
    </row>
    <row r="230" spans="1:5" ht="16.5" thickBot="1" x14ac:dyDescent="0.3">
      <c r="A230" s="23" t="s">
        <v>408</v>
      </c>
      <c r="B230" s="22" t="s">
        <v>407</v>
      </c>
      <c r="C230" s="24">
        <v>41498</v>
      </c>
      <c r="D230" s="24">
        <v>41226</v>
      </c>
      <c r="E230" s="9"/>
    </row>
    <row r="231" spans="1:5" ht="16.5" thickBot="1" x14ac:dyDescent="0.3">
      <c r="A231" s="23" t="s">
        <v>410</v>
      </c>
      <c r="B231" s="22" t="s">
        <v>409</v>
      </c>
      <c r="C231" s="24">
        <v>41523</v>
      </c>
      <c r="D231" s="24">
        <v>41238</v>
      </c>
      <c r="E231" s="9"/>
    </row>
    <row r="232" spans="1:5" ht="16.5" thickBot="1" x14ac:dyDescent="0.3">
      <c r="A232" s="23" t="s">
        <v>412</v>
      </c>
      <c r="B232" s="22" t="s">
        <v>411</v>
      </c>
      <c r="C232" s="24">
        <v>41548</v>
      </c>
      <c r="D232" s="24">
        <v>41250</v>
      </c>
      <c r="E232" s="9"/>
    </row>
    <row r="233" spans="1:5" ht="16.5" thickBot="1" x14ac:dyDescent="0.3">
      <c r="A233" s="23" t="s">
        <v>414</v>
      </c>
      <c r="B233" s="22" t="s">
        <v>413</v>
      </c>
      <c r="C233" s="24">
        <v>41573</v>
      </c>
      <c r="D233" s="24">
        <v>41262</v>
      </c>
      <c r="E233" s="9"/>
    </row>
    <row r="234" spans="1:5" ht="16.5" thickBot="1" x14ac:dyDescent="0.3">
      <c r="A234" s="23" t="s">
        <v>416</v>
      </c>
      <c r="B234" s="22" t="s">
        <v>415</v>
      </c>
      <c r="C234" s="24">
        <v>41598</v>
      </c>
      <c r="D234" s="24">
        <v>41274</v>
      </c>
      <c r="E234" s="9"/>
    </row>
    <row r="235" spans="1:5" ht="16.5" thickBot="1" x14ac:dyDescent="0.3">
      <c r="A235" s="23" t="s">
        <v>418</v>
      </c>
      <c r="B235" s="22" t="s">
        <v>417</v>
      </c>
      <c r="C235" s="24">
        <v>41623</v>
      </c>
      <c r="D235" s="24">
        <v>41286</v>
      </c>
      <c r="E235" s="9"/>
    </row>
    <row r="236" spans="1:5" ht="16.5" thickBot="1" x14ac:dyDescent="0.3">
      <c r="A236" s="23" t="s">
        <v>420</v>
      </c>
      <c r="B236" s="22" t="s">
        <v>419</v>
      </c>
      <c r="C236" s="24">
        <v>41648</v>
      </c>
      <c r="D236" s="24">
        <v>41298</v>
      </c>
      <c r="E236" s="9"/>
    </row>
    <row r="237" spans="1:5" ht="16.5" thickBot="1" x14ac:dyDescent="0.3">
      <c r="A237" s="23" t="s">
        <v>422</v>
      </c>
      <c r="B237" s="22" t="s">
        <v>421</v>
      </c>
      <c r="C237" s="24">
        <v>41673</v>
      </c>
      <c r="D237" s="24">
        <v>41310</v>
      </c>
      <c r="E237" s="9"/>
    </row>
    <row r="238" spans="1:5" ht="16.5" thickBot="1" x14ac:dyDescent="0.3">
      <c r="A238" s="23" t="s">
        <v>424</v>
      </c>
      <c r="B238" s="22" t="s">
        <v>423</v>
      </c>
      <c r="C238" s="24">
        <v>41698</v>
      </c>
      <c r="D238" s="24">
        <v>41322</v>
      </c>
      <c r="E238" s="9"/>
    </row>
    <row r="239" spans="1:5" ht="16.5" thickBot="1" x14ac:dyDescent="0.3">
      <c r="A239" s="23" t="s">
        <v>426</v>
      </c>
      <c r="B239" s="22" t="s">
        <v>425</v>
      </c>
      <c r="C239" s="24">
        <v>41723</v>
      </c>
      <c r="D239" s="24">
        <v>41334</v>
      </c>
      <c r="E239" s="9"/>
    </row>
    <row r="240" spans="1:5" ht="16.5" thickBot="1" x14ac:dyDescent="0.3">
      <c r="A240" s="23" t="s">
        <v>428</v>
      </c>
      <c r="B240" s="22" t="s">
        <v>427</v>
      </c>
      <c r="C240" s="24">
        <v>41748</v>
      </c>
      <c r="D240" s="24">
        <v>41346</v>
      </c>
      <c r="E240" s="9"/>
    </row>
    <row r="241" spans="1:5" ht="16.5" thickBot="1" x14ac:dyDescent="0.3">
      <c r="A241" s="23" t="s">
        <v>430</v>
      </c>
      <c r="B241" s="22" t="s">
        <v>429</v>
      </c>
      <c r="C241" s="24">
        <v>41773</v>
      </c>
      <c r="D241" s="24">
        <v>41358</v>
      </c>
      <c r="E241" s="9"/>
    </row>
    <row r="242" spans="1:5" ht="16.5" thickBot="1" x14ac:dyDescent="0.3">
      <c r="A242" s="23" t="s">
        <v>432</v>
      </c>
      <c r="B242" s="22" t="s">
        <v>431</v>
      </c>
      <c r="C242" s="24">
        <v>41798</v>
      </c>
      <c r="D242" s="24">
        <v>41370</v>
      </c>
      <c r="E242" s="9"/>
    </row>
    <row r="243" spans="1:5" ht="16.5" thickBot="1" x14ac:dyDescent="0.3">
      <c r="A243" s="23" t="s">
        <v>434</v>
      </c>
      <c r="B243" s="22" t="s">
        <v>433</v>
      </c>
      <c r="C243" s="24">
        <v>41823</v>
      </c>
      <c r="D243" s="24">
        <v>41382</v>
      </c>
      <c r="E243" s="9"/>
    </row>
    <row r="244" spans="1:5" ht="16.5" thickBot="1" x14ac:dyDescent="0.3">
      <c r="A244" s="23" t="s">
        <v>436</v>
      </c>
      <c r="B244" s="22" t="s">
        <v>435</v>
      </c>
      <c r="C244" s="24">
        <v>41848</v>
      </c>
      <c r="D244" s="24">
        <v>41394</v>
      </c>
      <c r="E244" s="9"/>
    </row>
    <row r="245" spans="1:5" ht="16.5" thickBot="1" x14ac:dyDescent="0.3">
      <c r="A245" s="23" t="s">
        <v>438</v>
      </c>
      <c r="B245" s="22" t="s">
        <v>437</v>
      </c>
      <c r="C245" s="24">
        <v>41873</v>
      </c>
      <c r="D245" s="24">
        <v>41406</v>
      </c>
      <c r="E245" s="9"/>
    </row>
    <row r="246" spans="1:5" ht="16.5" thickBot="1" x14ac:dyDescent="0.3">
      <c r="A246" s="23" t="s">
        <v>440</v>
      </c>
      <c r="B246" s="22" t="s">
        <v>439</v>
      </c>
      <c r="C246" s="24">
        <v>41898</v>
      </c>
      <c r="D246" s="24">
        <v>41418</v>
      </c>
      <c r="E246" s="9"/>
    </row>
    <row r="247" spans="1:5" ht="16.5" thickBot="1" x14ac:dyDescent="0.3">
      <c r="A247" s="23" t="s">
        <v>442</v>
      </c>
      <c r="B247" s="22" t="s">
        <v>441</v>
      </c>
      <c r="C247" s="24">
        <v>41923</v>
      </c>
      <c r="D247" s="24">
        <v>41430</v>
      </c>
      <c r="E247" s="9"/>
    </row>
    <row r="248" spans="1:5" ht="16.5" thickBot="1" x14ac:dyDescent="0.3">
      <c r="A248" s="23" t="s">
        <v>444</v>
      </c>
      <c r="B248" s="22" t="s">
        <v>443</v>
      </c>
      <c r="C248" s="24">
        <v>41948</v>
      </c>
      <c r="D248" s="24">
        <v>41442</v>
      </c>
      <c r="E248" s="9"/>
    </row>
    <row r="249" spans="1:5" ht="16.5" thickBot="1" x14ac:dyDescent="0.3">
      <c r="A249" s="23" t="s">
        <v>446</v>
      </c>
      <c r="B249" s="22" t="s">
        <v>445</v>
      </c>
      <c r="C249" s="24">
        <v>41973</v>
      </c>
      <c r="D249" s="24">
        <v>41454</v>
      </c>
      <c r="E249" s="9"/>
    </row>
    <row r="250" spans="1:5" ht="16.5" thickBot="1" x14ac:dyDescent="0.3">
      <c r="A250" s="23" t="s">
        <v>448</v>
      </c>
      <c r="B250" s="22" t="s">
        <v>447</v>
      </c>
      <c r="C250" s="24">
        <v>41998</v>
      </c>
      <c r="D250" s="24">
        <v>41466</v>
      </c>
      <c r="E250" s="9"/>
    </row>
    <row r="251" spans="1:5" ht="16.5" thickBot="1" x14ac:dyDescent="0.3">
      <c r="A251" s="23" t="s">
        <v>450</v>
      </c>
      <c r="B251" s="22" t="s">
        <v>449</v>
      </c>
      <c r="C251" s="24">
        <v>42023</v>
      </c>
      <c r="D251" s="24">
        <v>41478</v>
      </c>
      <c r="E251" s="9"/>
    </row>
    <row r="252" spans="1:5" ht="16.5" thickBot="1" x14ac:dyDescent="0.3">
      <c r="A252" s="23" t="s">
        <v>452</v>
      </c>
      <c r="B252" s="22" t="s">
        <v>451</v>
      </c>
      <c r="C252" s="24">
        <v>42048</v>
      </c>
      <c r="D252" s="24">
        <v>41490</v>
      </c>
      <c r="E252" s="9"/>
    </row>
    <row r="253" spans="1:5" ht="16.5" thickBot="1" x14ac:dyDescent="0.3">
      <c r="A253" s="23" t="s">
        <v>454</v>
      </c>
      <c r="B253" s="22" t="s">
        <v>453</v>
      </c>
      <c r="C253" s="24">
        <v>42073</v>
      </c>
      <c r="D253" s="24">
        <v>41502</v>
      </c>
      <c r="E253" s="9"/>
    </row>
    <row r="254" spans="1:5" ht="16.5" thickBot="1" x14ac:dyDescent="0.3">
      <c r="A254" s="23" t="s">
        <v>456</v>
      </c>
      <c r="B254" s="22" t="s">
        <v>455</v>
      </c>
      <c r="C254" s="24">
        <v>42098</v>
      </c>
      <c r="D254" s="24">
        <v>41514</v>
      </c>
      <c r="E254" s="9"/>
    </row>
    <row r="255" spans="1:5" ht="16.5" thickBot="1" x14ac:dyDescent="0.3">
      <c r="A255" s="23" t="s">
        <v>458</v>
      </c>
      <c r="B255" s="22" t="s">
        <v>457</v>
      </c>
      <c r="C255" s="24">
        <v>42123</v>
      </c>
      <c r="D255" s="24">
        <v>41526</v>
      </c>
      <c r="E255" s="9"/>
    </row>
    <row r="256" spans="1:5" ht="16.5" thickBot="1" x14ac:dyDescent="0.3">
      <c r="A256" s="23" t="s">
        <v>460</v>
      </c>
      <c r="B256" s="22" t="s">
        <v>459</v>
      </c>
      <c r="C256" s="24">
        <v>42148</v>
      </c>
      <c r="D256" s="24">
        <v>41538</v>
      </c>
      <c r="E256" s="9"/>
    </row>
    <row r="257" spans="1:5" ht="16.5" thickBot="1" x14ac:dyDescent="0.3">
      <c r="A257" s="23" t="s">
        <v>462</v>
      </c>
      <c r="B257" s="22" t="s">
        <v>461</v>
      </c>
      <c r="C257" s="24">
        <v>42173</v>
      </c>
      <c r="D257" s="24">
        <v>41550</v>
      </c>
      <c r="E257" s="9"/>
    </row>
    <row r="258" spans="1:5" ht="16.5" thickBot="1" x14ac:dyDescent="0.3">
      <c r="A258" s="23" t="s">
        <v>464</v>
      </c>
      <c r="B258" s="22" t="s">
        <v>463</v>
      </c>
      <c r="C258" s="24">
        <v>42198</v>
      </c>
      <c r="D258" s="24">
        <v>41562</v>
      </c>
      <c r="E258" s="9"/>
    </row>
    <row r="259" spans="1:5" ht="16.5" thickBot="1" x14ac:dyDescent="0.3">
      <c r="A259" s="23" t="s">
        <v>466</v>
      </c>
      <c r="B259" s="22" t="s">
        <v>465</v>
      </c>
      <c r="C259" s="24">
        <v>42223</v>
      </c>
      <c r="D259" s="24">
        <v>41574</v>
      </c>
      <c r="E259" s="9"/>
    </row>
    <row r="260" spans="1:5" ht="16.5" thickBot="1" x14ac:dyDescent="0.3">
      <c r="A260" s="23" t="s">
        <v>468</v>
      </c>
      <c r="B260" s="22" t="s">
        <v>467</v>
      </c>
      <c r="C260" s="24">
        <v>42248</v>
      </c>
      <c r="D260" s="24">
        <v>41586</v>
      </c>
      <c r="E260" s="9"/>
    </row>
    <row r="261" spans="1:5" ht="16.5" thickBot="1" x14ac:dyDescent="0.3">
      <c r="A261" s="23" t="s">
        <v>469</v>
      </c>
      <c r="B261" s="22" t="s">
        <v>110</v>
      </c>
      <c r="C261" s="24">
        <v>42273</v>
      </c>
      <c r="D261" s="24">
        <v>41598</v>
      </c>
      <c r="E261" s="9"/>
    </row>
    <row r="262" spans="1:5" ht="16.5" thickBot="1" x14ac:dyDescent="0.3">
      <c r="A262" s="23" t="s">
        <v>471</v>
      </c>
      <c r="B262" s="22" t="s">
        <v>470</v>
      </c>
      <c r="C262" s="24">
        <v>42298</v>
      </c>
      <c r="D262" s="24">
        <v>41610</v>
      </c>
      <c r="E262" s="9"/>
    </row>
    <row r="263" spans="1:5" ht="16.5" thickBot="1" x14ac:dyDescent="0.3">
      <c r="A263" s="23" t="s">
        <v>473</v>
      </c>
      <c r="B263" s="22" t="s">
        <v>472</v>
      </c>
      <c r="C263" s="24">
        <v>42323</v>
      </c>
      <c r="D263" s="24">
        <v>41622</v>
      </c>
      <c r="E263" s="9"/>
    </row>
    <row r="264" spans="1:5" ht="16.5" thickBot="1" x14ac:dyDescent="0.3">
      <c r="A264" s="23" t="s">
        <v>475</v>
      </c>
      <c r="B264" s="22" t="s">
        <v>474</v>
      </c>
      <c r="C264" s="24">
        <v>42348</v>
      </c>
      <c r="D264" s="24">
        <v>41634</v>
      </c>
      <c r="E264" s="9"/>
    </row>
    <row r="265" spans="1:5" ht="16.5" thickBot="1" x14ac:dyDescent="0.3">
      <c r="A265" s="23" t="s">
        <v>477</v>
      </c>
      <c r="B265" s="22" t="s">
        <v>476</v>
      </c>
      <c r="C265" s="24">
        <v>42373</v>
      </c>
      <c r="D265" s="24">
        <v>41646</v>
      </c>
      <c r="E265" s="9"/>
    </row>
    <row r="266" spans="1:5" ht="16.5" thickBot="1" x14ac:dyDescent="0.3">
      <c r="A266" s="23" t="s">
        <v>479</v>
      </c>
      <c r="B266" s="22" t="s">
        <v>478</v>
      </c>
      <c r="C266" s="24">
        <v>42398</v>
      </c>
      <c r="D266" s="24">
        <v>41658</v>
      </c>
      <c r="E266" s="9"/>
    </row>
    <row r="267" spans="1:5" ht="16.5" thickBot="1" x14ac:dyDescent="0.3">
      <c r="A267" s="23" t="s">
        <v>481</v>
      </c>
      <c r="B267" s="22" t="s">
        <v>480</v>
      </c>
      <c r="C267" s="24">
        <v>42423</v>
      </c>
      <c r="D267" s="24">
        <v>41670</v>
      </c>
      <c r="E267" s="9"/>
    </row>
    <row r="268" spans="1:5" ht="16.5" thickBot="1" x14ac:dyDescent="0.3">
      <c r="A268" s="23" t="s">
        <v>483</v>
      </c>
      <c r="B268" s="22" t="s">
        <v>482</v>
      </c>
      <c r="C268" s="24">
        <v>42448</v>
      </c>
      <c r="D268" s="24">
        <v>41682</v>
      </c>
      <c r="E268" s="9"/>
    </row>
    <row r="269" spans="1:5" ht="16.5" thickBot="1" x14ac:dyDescent="0.3">
      <c r="A269" s="23" t="s">
        <v>485</v>
      </c>
      <c r="B269" s="22" t="s">
        <v>484</v>
      </c>
      <c r="C269" s="24">
        <v>42473</v>
      </c>
      <c r="D269" s="24">
        <v>41694</v>
      </c>
      <c r="E269" s="9"/>
    </row>
    <row r="270" spans="1:5" ht="16.5" thickBot="1" x14ac:dyDescent="0.3">
      <c r="A270" s="23" t="s">
        <v>487</v>
      </c>
      <c r="B270" s="22" t="s">
        <v>486</v>
      </c>
      <c r="C270" s="24">
        <v>42498</v>
      </c>
      <c r="D270" s="24">
        <v>41706</v>
      </c>
      <c r="E270" s="9"/>
    </row>
    <row r="271" spans="1:5" ht="16.5" thickBot="1" x14ac:dyDescent="0.3">
      <c r="A271" s="23" t="s">
        <v>489</v>
      </c>
      <c r="B271" s="22" t="s">
        <v>488</v>
      </c>
      <c r="C271" s="24">
        <v>42523</v>
      </c>
      <c r="D271" s="24">
        <v>41718</v>
      </c>
      <c r="E271" s="9"/>
    </row>
    <row r="272" spans="1:5" ht="16.5" thickBot="1" x14ac:dyDescent="0.3">
      <c r="A272" s="23" t="s">
        <v>491</v>
      </c>
      <c r="B272" s="22" t="s">
        <v>490</v>
      </c>
      <c r="C272" s="24">
        <v>42548</v>
      </c>
      <c r="D272" s="24">
        <v>41730</v>
      </c>
      <c r="E272" s="9"/>
    </row>
    <row r="273" spans="1:5" ht="16.5" thickBot="1" x14ac:dyDescent="0.3">
      <c r="A273" s="23" t="s">
        <v>493</v>
      </c>
      <c r="B273" s="22" t="s">
        <v>492</v>
      </c>
      <c r="C273" s="24">
        <v>42573</v>
      </c>
      <c r="D273" s="24">
        <v>41742</v>
      </c>
      <c r="E273" s="9"/>
    </row>
    <row r="274" spans="1:5" ht="16.5" thickBot="1" x14ac:dyDescent="0.3">
      <c r="A274" s="23" t="s">
        <v>495</v>
      </c>
      <c r="B274" s="22" t="s">
        <v>494</v>
      </c>
      <c r="C274" s="24">
        <v>42598</v>
      </c>
      <c r="D274" s="24">
        <v>41754</v>
      </c>
      <c r="E274" s="9"/>
    </row>
    <row r="275" spans="1:5" ht="16.5" thickBot="1" x14ac:dyDescent="0.3">
      <c r="A275" s="23" t="s">
        <v>497</v>
      </c>
      <c r="B275" s="22" t="s">
        <v>496</v>
      </c>
      <c r="C275" s="24">
        <v>42623</v>
      </c>
      <c r="D275" s="24">
        <v>41766</v>
      </c>
      <c r="E275" s="9"/>
    </row>
    <row r="276" spans="1:5" ht="16.5" thickBot="1" x14ac:dyDescent="0.3">
      <c r="A276" s="23" t="s">
        <v>499</v>
      </c>
      <c r="B276" s="22" t="s">
        <v>498</v>
      </c>
      <c r="C276" s="24">
        <v>42648</v>
      </c>
      <c r="D276" s="24">
        <v>41778</v>
      </c>
      <c r="E276" s="9"/>
    </row>
    <row r="277" spans="1:5" ht="16.5" thickBot="1" x14ac:dyDescent="0.3">
      <c r="A277" s="23" t="s">
        <v>501</v>
      </c>
      <c r="B277" s="22" t="s">
        <v>500</v>
      </c>
      <c r="C277" s="24">
        <v>42673</v>
      </c>
      <c r="D277" s="24">
        <v>41790</v>
      </c>
      <c r="E277" s="9"/>
    </row>
    <row r="278" spans="1:5" ht="16.5" thickBot="1" x14ac:dyDescent="0.3">
      <c r="A278" s="23" t="s">
        <v>503</v>
      </c>
      <c r="B278" s="22" t="s">
        <v>502</v>
      </c>
      <c r="C278" s="24">
        <v>42698</v>
      </c>
      <c r="D278" s="24">
        <v>41802</v>
      </c>
      <c r="E278" s="9"/>
    </row>
    <row r="279" spans="1:5" ht="16.5" thickBot="1" x14ac:dyDescent="0.3">
      <c r="A279" s="23" t="s">
        <v>505</v>
      </c>
      <c r="B279" s="22" t="s">
        <v>504</v>
      </c>
      <c r="C279" s="24">
        <v>42723</v>
      </c>
      <c r="D279" s="24">
        <v>41814</v>
      </c>
      <c r="E279" s="9"/>
    </row>
    <row r="280" spans="1:5" ht="16.5" thickBot="1" x14ac:dyDescent="0.3">
      <c r="A280" s="23" t="s">
        <v>507</v>
      </c>
      <c r="B280" s="22" t="s">
        <v>506</v>
      </c>
      <c r="C280" s="24">
        <v>42748</v>
      </c>
      <c r="D280" s="24">
        <v>41826</v>
      </c>
      <c r="E280" s="9"/>
    </row>
    <row r="281" spans="1:5" ht="16.5" thickBot="1" x14ac:dyDescent="0.3">
      <c r="A281" s="23" t="s">
        <v>509</v>
      </c>
      <c r="B281" s="22" t="s">
        <v>508</v>
      </c>
      <c r="C281" s="24">
        <v>42773</v>
      </c>
      <c r="D281" s="24">
        <v>41838</v>
      </c>
      <c r="E281" s="9"/>
    </row>
    <row r="282" spans="1:5" ht="16.5" thickBot="1" x14ac:dyDescent="0.3">
      <c r="A282" s="23" t="s">
        <v>511</v>
      </c>
      <c r="B282" s="22" t="s">
        <v>510</v>
      </c>
      <c r="C282" s="24">
        <v>42798</v>
      </c>
      <c r="D282" s="24">
        <v>41850</v>
      </c>
      <c r="E282" s="9"/>
    </row>
    <row r="283" spans="1:5" ht="16.5" thickBot="1" x14ac:dyDescent="0.3">
      <c r="A283" s="23" t="s">
        <v>513</v>
      </c>
      <c r="B283" s="22" t="s">
        <v>512</v>
      </c>
      <c r="C283" s="24">
        <v>42823</v>
      </c>
      <c r="D283" s="24">
        <v>41862</v>
      </c>
      <c r="E283" s="9"/>
    </row>
    <row r="284" spans="1:5" ht="16.5" thickBot="1" x14ac:dyDescent="0.3">
      <c r="A284" s="23" t="s">
        <v>515</v>
      </c>
      <c r="B284" s="22" t="s">
        <v>514</v>
      </c>
      <c r="C284" s="24">
        <v>42848</v>
      </c>
      <c r="D284" s="24">
        <v>41874</v>
      </c>
      <c r="E284" s="9"/>
    </row>
    <row r="285" spans="1:5" ht="16.5" thickBot="1" x14ac:dyDescent="0.3">
      <c r="A285" s="23" t="s">
        <v>516</v>
      </c>
      <c r="B285" s="22" t="s">
        <v>230</v>
      </c>
      <c r="C285" s="24">
        <v>42873</v>
      </c>
      <c r="D285" s="24">
        <v>41886</v>
      </c>
      <c r="E285" s="9"/>
    </row>
    <row r="286" spans="1:5" ht="16.5" thickBot="1" x14ac:dyDescent="0.3">
      <c r="A286" s="23" t="s">
        <v>518</v>
      </c>
      <c r="B286" s="22" t="s">
        <v>517</v>
      </c>
      <c r="C286" s="24">
        <v>42898</v>
      </c>
      <c r="D286" s="24">
        <v>41898</v>
      </c>
      <c r="E286" s="9"/>
    </row>
    <row r="287" spans="1:5" ht="16.5" thickBot="1" x14ac:dyDescent="0.3">
      <c r="A287" s="23" t="s">
        <v>520</v>
      </c>
      <c r="B287" s="22" t="s">
        <v>519</v>
      </c>
      <c r="C287" s="24">
        <v>42923</v>
      </c>
      <c r="D287" s="24">
        <v>41910</v>
      </c>
      <c r="E287" s="9"/>
    </row>
    <row r="288" spans="1:5" ht="16.5" thickBot="1" x14ac:dyDescent="0.3">
      <c r="A288" s="23" t="s">
        <v>522</v>
      </c>
      <c r="B288" s="22" t="s">
        <v>521</v>
      </c>
      <c r="C288" s="24">
        <v>42948</v>
      </c>
      <c r="D288" s="24">
        <v>41922</v>
      </c>
      <c r="E288" s="9"/>
    </row>
    <row r="289" spans="1:5" ht="16.5" thickBot="1" x14ac:dyDescent="0.3">
      <c r="A289" s="23" t="s">
        <v>523</v>
      </c>
      <c r="B289" s="22" t="s">
        <v>472</v>
      </c>
      <c r="C289" s="24">
        <v>42973</v>
      </c>
      <c r="D289" s="24">
        <v>41934</v>
      </c>
      <c r="E289" s="9"/>
    </row>
    <row r="290" spans="1:5" ht="16.5" thickBot="1" x14ac:dyDescent="0.3">
      <c r="A290" s="23" t="s">
        <v>525</v>
      </c>
      <c r="B290" s="22" t="s">
        <v>524</v>
      </c>
      <c r="C290" s="24">
        <v>42998</v>
      </c>
      <c r="D290" s="24">
        <v>41946</v>
      </c>
      <c r="E290" s="9"/>
    </row>
    <row r="291" spans="1:5" ht="16.5" thickBot="1" x14ac:dyDescent="0.3">
      <c r="A291" s="23" t="s">
        <v>527</v>
      </c>
      <c r="B291" s="22" t="s">
        <v>526</v>
      </c>
      <c r="C291" s="24">
        <v>43023</v>
      </c>
      <c r="D291" s="24">
        <v>41958</v>
      </c>
      <c r="E291" s="9"/>
    </row>
    <row r="292" spans="1:5" ht="16.5" thickBot="1" x14ac:dyDescent="0.3">
      <c r="A292" s="23" t="s">
        <v>529</v>
      </c>
      <c r="B292" s="22" t="s">
        <v>528</v>
      </c>
      <c r="C292" s="24">
        <v>43048</v>
      </c>
      <c r="D292" s="24">
        <v>41970</v>
      </c>
      <c r="E292" s="9"/>
    </row>
    <row r="293" spans="1:5" ht="16.5" thickBot="1" x14ac:dyDescent="0.3">
      <c r="A293" s="23" t="s">
        <v>531</v>
      </c>
      <c r="B293" s="22" t="s">
        <v>530</v>
      </c>
      <c r="C293" s="24">
        <v>43073</v>
      </c>
      <c r="D293" s="24">
        <v>41982</v>
      </c>
      <c r="E293" s="9"/>
    </row>
    <row r="294" spans="1:5" ht="16.5" thickBot="1" x14ac:dyDescent="0.3">
      <c r="A294" s="23" t="s">
        <v>533</v>
      </c>
      <c r="B294" s="22" t="s">
        <v>532</v>
      </c>
      <c r="C294" s="24">
        <v>43098</v>
      </c>
      <c r="D294" s="24">
        <v>41994</v>
      </c>
      <c r="E294" s="9"/>
    </row>
    <row r="295" spans="1:5" ht="16.5" thickBot="1" x14ac:dyDescent="0.3">
      <c r="A295" s="23" t="s">
        <v>535</v>
      </c>
      <c r="B295" s="22" t="s">
        <v>534</v>
      </c>
      <c r="C295" s="24">
        <v>43123</v>
      </c>
      <c r="D295" s="24">
        <v>42006</v>
      </c>
      <c r="E295" s="9"/>
    </row>
    <row r="296" spans="1:5" ht="16.5" thickBot="1" x14ac:dyDescent="0.3">
      <c r="A296" s="23" t="s">
        <v>537</v>
      </c>
      <c r="B296" s="22" t="s">
        <v>536</v>
      </c>
      <c r="C296" s="24">
        <v>43148</v>
      </c>
      <c r="D296" s="24">
        <v>42018</v>
      </c>
      <c r="E296" s="9"/>
    </row>
    <row r="297" spans="1:5" ht="16.5" thickBot="1" x14ac:dyDescent="0.3">
      <c r="A297" s="23" t="s">
        <v>539</v>
      </c>
      <c r="B297" s="22" t="s">
        <v>538</v>
      </c>
      <c r="C297" s="24">
        <v>43173</v>
      </c>
      <c r="D297" s="24">
        <v>42030</v>
      </c>
      <c r="E297" s="9"/>
    </row>
    <row r="298" spans="1:5" ht="16.5" thickBot="1" x14ac:dyDescent="0.3">
      <c r="A298" s="23" t="s">
        <v>540</v>
      </c>
      <c r="B298" s="22" t="s">
        <v>500</v>
      </c>
      <c r="C298" s="24">
        <v>43198</v>
      </c>
      <c r="D298" s="24">
        <v>42042</v>
      </c>
      <c r="E298" s="9"/>
    </row>
    <row r="299" spans="1:5" ht="16.5" thickBot="1" x14ac:dyDescent="0.3">
      <c r="A299" s="23" t="s">
        <v>542</v>
      </c>
      <c r="B299" s="22" t="s">
        <v>541</v>
      </c>
      <c r="C299" s="24">
        <v>43223</v>
      </c>
      <c r="D299" s="24">
        <v>42054</v>
      </c>
      <c r="E299" s="9"/>
    </row>
    <row r="300" spans="1:5" ht="16.5" thickBot="1" x14ac:dyDescent="0.3">
      <c r="A300" s="23" t="s">
        <v>544</v>
      </c>
      <c r="B300" s="22" t="s">
        <v>543</v>
      </c>
      <c r="C300" s="24">
        <v>43248</v>
      </c>
      <c r="D300" s="24">
        <v>42066</v>
      </c>
      <c r="E300" s="9"/>
    </row>
    <row r="301" spans="1:5" ht="16.5" thickBot="1" x14ac:dyDescent="0.3">
      <c r="A301" s="23" t="s">
        <v>546</v>
      </c>
      <c r="B301" s="22" t="s">
        <v>545</v>
      </c>
      <c r="C301" s="24">
        <v>43273</v>
      </c>
      <c r="D301" s="24">
        <v>42078</v>
      </c>
      <c r="E301" s="9"/>
    </row>
    <row r="302" spans="1:5" ht="16.5" thickBot="1" x14ac:dyDescent="0.3">
      <c r="A302" s="23" t="s">
        <v>547</v>
      </c>
      <c r="B302" s="22" t="s">
        <v>530</v>
      </c>
      <c r="C302" s="24">
        <v>43298</v>
      </c>
      <c r="D302" s="24">
        <v>42090</v>
      </c>
      <c r="E302" s="9"/>
    </row>
    <row r="303" spans="1:5" ht="16.5" thickBot="1" x14ac:dyDescent="0.3">
      <c r="A303" s="23" t="s">
        <v>549</v>
      </c>
      <c r="B303" s="22" t="s">
        <v>548</v>
      </c>
      <c r="C303" s="24">
        <v>43323</v>
      </c>
      <c r="D303" s="24">
        <v>42102</v>
      </c>
      <c r="E303" s="9"/>
    </row>
    <row r="304" spans="1:5" ht="16.5" thickBot="1" x14ac:dyDescent="0.3">
      <c r="A304" s="23" t="s">
        <v>551</v>
      </c>
      <c r="B304" s="22" t="s">
        <v>550</v>
      </c>
      <c r="C304" s="24">
        <v>43348</v>
      </c>
      <c r="D304" s="24">
        <v>42114</v>
      </c>
      <c r="E304" s="9"/>
    </row>
    <row r="305" spans="1:5" ht="16.5" thickBot="1" x14ac:dyDescent="0.3">
      <c r="A305" s="23" t="s">
        <v>553</v>
      </c>
      <c r="B305" s="22" t="s">
        <v>552</v>
      </c>
      <c r="C305" s="24">
        <v>43373</v>
      </c>
      <c r="D305" s="24">
        <v>42126</v>
      </c>
      <c r="E305" s="9"/>
    </row>
    <row r="306" spans="1:5" ht="16.5" thickBot="1" x14ac:dyDescent="0.3">
      <c r="A306" s="23" t="s">
        <v>555</v>
      </c>
      <c r="B306" s="22" t="s">
        <v>554</v>
      </c>
      <c r="C306" s="24">
        <v>43398</v>
      </c>
      <c r="D306" s="24">
        <v>42138</v>
      </c>
      <c r="E306" s="9"/>
    </row>
    <row r="307" spans="1:5" ht="16.5" thickBot="1" x14ac:dyDescent="0.3">
      <c r="A307" s="23" t="s">
        <v>557</v>
      </c>
      <c r="B307" s="22" t="s">
        <v>556</v>
      </c>
      <c r="C307" s="24">
        <v>43423</v>
      </c>
      <c r="D307" s="24">
        <v>42150</v>
      </c>
      <c r="E307" s="9"/>
    </row>
    <row r="308" spans="1:5" ht="16.5" thickBot="1" x14ac:dyDescent="0.3">
      <c r="A308" s="23" t="s">
        <v>559</v>
      </c>
      <c r="B308" s="22" t="s">
        <v>558</v>
      </c>
      <c r="C308" s="24">
        <v>43448</v>
      </c>
      <c r="D308" s="24">
        <v>42162</v>
      </c>
      <c r="E308" s="9"/>
    </row>
    <row r="309" spans="1:5" ht="16.5" thickBot="1" x14ac:dyDescent="0.3">
      <c r="A309" s="23" t="s">
        <v>561</v>
      </c>
      <c r="B309" s="22" t="s">
        <v>560</v>
      </c>
      <c r="C309" s="24">
        <v>43473</v>
      </c>
      <c r="D309" s="24">
        <v>42174</v>
      </c>
      <c r="E309" s="9"/>
    </row>
    <row r="310" spans="1:5" ht="16.5" thickBot="1" x14ac:dyDescent="0.3">
      <c r="A310" s="23" t="s">
        <v>563</v>
      </c>
      <c r="B310" s="22" t="s">
        <v>562</v>
      </c>
      <c r="C310" s="24">
        <v>43498</v>
      </c>
      <c r="D310" s="24">
        <v>42186</v>
      </c>
      <c r="E310" s="9"/>
    </row>
    <row r="311" spans="1:5" ht="16.5" thickBot="1" x14ac:dyDescent="0.3">
      <c r="A311" s="23" t="s">
        <v>565</v>
      </c>
      <c r="B311" s="22" t="s">
        <v>564</v>
      </c>
      <c r="C311" s="24">
        <v>43523</v>
      </c>
      <c r="D311" s="24">
        <v>42198</v>
      </c>
      <c r="E311" s="9"/>
    </row>
    <row r="312" spans="1:5" ht="16.5" thickBot="1" x14ac:dyDescent="0.3">
      <c r="A312" s="23" t="s">
        <v>567</v>
      </c>
      <c r="B312" s="22" t="s">
        <v>566</v>
      </c>
      <c r="C312" s="24">
        <v>43548</v>
      </c>
      <c r="D312" s="24">
        <v>42210</v>
      </c>
      <c r="E312" s="9"/>
    </row>
    <row r="313" spans="1:5" ht="16.5" thickBot="1" x14ac:dyDescent="0.3">
      <c r="A313" s="23" t="s">
        <v>569</v>
      </c>
      <c r="B313" s="22" t="s">
        <v>568</v>
      </c>
      <c r="C313" s="24">
        <v>43573</v>
      </c>
      <c r="D313" s="24">
        <v>42222</v>
      </c>
      <c r="E313" s="9"/>
    </row>
    <row r="314" spans="1:5" ht="16.5" thickBot="1" x14ac:dyDescent="0.3">
      <c r="A314" s="23" t="s">
        <v>571</v>
      </c>
      <c r="B314" s="22" t="s">
        <v>570</v>
      </c>
      <c r="C314" s="24">
        <v>43598</v>
      </c>
      <c r="D314" s="24">
        <v>42234</v>
      </c>
      <c r="E314" s="9"/>
    </row>
    <row r="315" spans="1:5" ht="16.5" thickBot="1" x14ac:dyDescent="0.3">
      <c r="A315" s="23" t="s">
        <v>573</v>
      </c>
      <c r="B315" s="22" t="s">
        <v>572</v>
      </c>
      <c r="C315" s="24">
        <v>43623</v>
      </c>
      <c r="D315" s="24">
        <v>42246</v>
      </c>
      <c r="E315" s="9"/>
    </row>
    <row r="316" spans="1:5" ht="16.5" thickBot="1" x14ac:dyDescent="0.3">
      <c r="A316" s="23" t="s">
        <v>574</v>
      </c>
      <c r="B316" s="22" t="s">
        <v>566</v>
      </c>
      <c r="C316" s="24">
        <v>43648</v>
      </c>
      <c r="D316" s="24">
        <v>42258</v>
      </c>
      <c r="E316" s="9"/>
    </row>
    <row r="317" spans="1:5" ht="16.5" thickBot="1" x14ac:dyDescent="0.3">
      <c r="A317" s="23" t="s">
        <v>576</v>
      </c>
      <c r="B317" s="22" t="s">
        <v>575</v>
      </c>
      <c r="C317" s="24">
        <v>43673</v>
      </c>
      <c r="D317" s="24">
        <v>42270</v>
      </c>
      <c r="E317" s="9"/>
    </row>
    <row r="318" spans="1:5" ht="16.5" thickBot="1" x14ac:dyDescent="0.3">
      <c r="A318" s="23" t="s">
        <v>578</v>
      </c>
      <c r="B318" s="22" t="s">
        <v>577</v>
      </c>
      <c r="C318" s="24">
        <v>43698</v>
      </c>
      <c r="D318" s="24">
        <v>42282</v>
      </c>
      <c r="E318" s="9"/>
    </row>
    <row r="319" spans="1:5" ht="16.5" thickBot="1" x14ac:dyDescent="0.3">
      <c r="A319" s="23" t="s">
        <v>580</v>
      </c>
      <c r="B319" s="22" t="s">
        <v>579</v>
      </c>
      <c r="C319" s="24">
        <v>43723</v>
      </c>
      <c r="D319" s="24">
        <v>42294</v>
      </c>
      <c r="E319" s="9"/>
    </row>
    <row r="320" spans="1:5" ht="16.5" thickBot="1" x14ac:dyDescent="0.3">
      <c r="A320" s="23" t="s">
        <v>582</v>
      </c>
      <c r="B320" s="22" t="s">
        <v>581</v>
      </c>
      <c r="C320" s="24">
        <v>43748</v>
      </c>
      <c r="D320" s="24">
        <v>42306</v>
      </c>
      <c r="E320" s="9"/>
    </row>
    <row r="321" spans="1:5" ht="16.5" thickBot="1" x14ac:dyDescent="0.3">
      <c r="A321" s="23" t="s">
        <v>584</v>
      </c>
      <c r="B321" s="22" t="s">
        <v>583</v>
      </c>
      <c r="C321" s="24">
        <v>43773</v>
      </c>
      <c r="D321" s="24">
        <v>42318</v>
      </c>
      <c r="E321" s="9"/>
    </row>
    <row r="322" spans="1:5" ht="16.5" thickBot="1" x14ac:dyDescent="0.3">
      <c r="A322" s="23" t="s">
        <v>585</v>
      </c>
      <c r="B322" s="22" t="s">
        <v>43</v>
      </c>
      <c r="C322" s="24">
        <v>43798</v>
      </c>
      <c r="D322" s="24">
        <v>42330</v>
      </c>
      <c r="E322" s="9"/>
    </row>
    <row r="323" spans="1:5" ht="16.5" thickBot="1" x14ac:dyDescent="0.3">
      <c r="A323" s="23" t="s">
        <v>587</v>
      </c>
      <c r="B323" s="22" t="s">
        <v>586</v>
      </c>
      <c r="C323" s="24">
        <v>43823</v>
      </c>
      <c r="D323" s="24">
        <v>42342</v>
      </c>
      <c r="E323" s="9"/>
    </row>
    <row r="324" spans="1:5" ht="16.5" thickBot="1" x14ac:dyDescent="0.3">
      <c r="A324" s="23" t="s">
        <v>589</v>
      </c>
      <c r="B324" s="22" t="s">
        <v>588</v>
      </c>
      <c r="C324" s="24">
        <v>35800</v>
      </c>
      <c r="D324" s="24">
        <v>42354</v>
      </c>
      <c r="E324" s="9"/>
    </row>
    <row r="325" spans="1:5" ht="16.5" thickBot="1" x14ac:dyDescent="0.3">
      <c r="A325" s="23" t="s">
        <v>591</v>
      </c>
      <c r="B325" s="22" t="s">
        <v>590</v>
      </c>
      <c r="C325" s="24">
        <v>35808</v>
      </c>
      <c r="D325" s="24">
        <v>42366</v>
      </c>
      <c r="E325" s="9"/>
    </row>
    <row r="326" spans="1:5" ht="16.5" thickBot="1" x14ac:dyDescent="0.3">
      <c r="A326" s="23" t="s">
        <v>593</v>
      </c>
      <c r="B326" s="22" t="s">
        <v>592</v>
      </c>
      <c r="C326" s="24">
        <v>35816</v>
      </c>
      <c r="D326" s="24">
        <v>42378</v>
      </c>
      <c r="E326" s="9"/>
    </row>
    <row r="327" spans="1:5" ht="16.5" thickBot="1" x14ac:dyDescent="0.3">
      <c r="A327" s="23" t="s">
        <v>595</v>
      </c>
      <c r="B327" s="22" t="s">
        <v>594</v>
      </c>
      <c r="C327" s="24">
        <v>35824</v>
      </c>
      <c r="D327" s="24">
        <v>42390</v>
      </c>
      <c r="E327" s="9"/>
    </row>
    <row r="328" spans="1:5" ht="16.5" thickBot="1" x14ac:dyDescent="0.3">
      <c r="A328" s="23" t="s">
        <v>597</v>
      </c>
      <c r="B328" s="22" t="s">
        <v>596</v>
      </c>
      <c r="C328" s="24">
        <v>35832</v>
      </c>
      <c r="D328" s="24">
        <v>42402</v>
      </c>
      <c r="E328" s="9"/>
    </row>
    <row r="329" spans="1:5" ht="16.5" thickBot="1" x14ac:dyDescent="0.3">
      <c r="A329" s="23" t="s">
        <v>599</v>
      </c>
      <c r="B329" s="22" t="s">
        <v>598</v>
      </c>
      <c r="C329" s="24">
        <v>35840</v>
      </c>
      <c r="D329" s="24">
        <v>42414</v>
      </c>
      <c r="E329" s="9"/>
    </row>
    <row r="330" spans="1:5" ht="16.5" thickBot="1" x14ac:dyDescent="0.3">
      <c r="A330" s="23" t="s">
        <v>601</v>
      </c>
      <c r="B330" s="22" t="s">
        <v>600</v>
      </c>
      <c r="C330" s="24">
        <v>35848</v>
      </c>
      <c r="D330" s="24">
        <v>42426</v>
      </c>
      <c r="E330" s="9"/>
    </row>
    <row r="331" spans="1:5" ht="16.5" thickBot="1" x14ac:dyDescent="0.3">
      <c r="A331" s="23" t="s">
        <v>603</v>
      </c>
      <c r="B331" s="22" t="s">
        <v>602</v>
      </c>
      <c r="C331" s="24">
        <v>35856</v>
      </c>
      <c r="D331" s="24">
        <v>42438</v>
      </c>
      <c r="E331" s="9"/>
    </row>
    <row r="332" spans="1:5" ht="16.5" thickBot="1" x14ac:dyDescent="0.3">
      <c r="A332" s="23" t="s">
        <v>605</v>
      </c>
      <c r="B332" s="22" t="s">
        <v>604</v>
      </c>
      <c r="C332" s="24">
        <v>35864</v>
      </c>
      <c r="D332" s="24">
        <v>42450</v>
      </c>
      <c r="E332" s="9"/>
    </row>
    <row r="333" spans="1:5" ht="16.5" thickBot="1" x14ac:dyDescent="0.3">
      <c r="A333" s="23" t="s">
        <v>607</v>
      </c>
      <c r="B333" s="22" t="s">
        <v>606</v>
      </c>
      <c r="C333" s="24">
        <v>35872</v>
      </c>
      <c r="D333" s="24">
        <v>42462</v>
      </c>
      <c r="E333" s="9"/>
    </row>
    <row r="334" spans="1:5" ht="16.5" thickBot="1" x14ac:dyDescent="0.3">
      <c r="A334" s="23" t="s">
        <v>609</v>
      </c>
      <c r="B334" s="22" t="s">
        <v>608</v>
      </c>
      <c r="C334" s="24">
        <v>35880</v>
      </c>
      <c r="D334" s="24">
        <v>42474</v>
      </c>
      <c r="E334" s="9"/>
    </row>
    <row r="335" spans="1:5" ht="16.5" thickBot="1" x14ac:dyDescent="0.3">
      <c r="A335" s="23" t="s">
        <v>611</v>
      </c>
      <c r="B335" s="22" t="s">
        <v>610</v>
      </c>
      <c r="C335" s="24">
        <v>35888</v>
      </c>
      <c r="D335" s="24">
        <v>42486</v>
      </c>
      <c r="E335" s="9"/>
    </row>
    <row r="336" spans="1:5" ht="16.5" thickBot="1" x14ac:dyDescent="0.3">
      <c r="A336" s="23" t="s">
        <v>613</v>
      </c>
      <c r="B336" s="22" t="s">
        <v>612</v>
      </c>
      <c r="C336" s="24">
        <v>35896</v>
      </c>
      <c r="D336" s="24">
        <v>42498</v>
      </c>
      <c r="E336" s="9"/>
    </row>
    <row r="337" spans="1:5" ht="16.5" thickBot="1" x14ac:dyDescent="0.3">
      <c r="A337" s="23" t="s">
        <v>615</v>
      </c>
      <c r="B337" s="22" t="s">
        <v>614</v>
      </c>
      <c r="C337" s="24">
        <v>35904</v>
      </c>
      <c r="D337" s="24">
        <v>42510</v>
      </c>
      <c r="E337" s="9"/>
    </row>
    <row r="338" spans="1:5" ht="16.5" thickBot="1" x14ac:dyDescent="0.3">
      <c r="A338" s="23" t="s">
        <v>617</v>
      </c>
      <c r="B338" s="22" t="s">
        <v>616</v>
      </c>
      <c r="C338" s="24">
        <v>35912</v>
      </c>
      <c r="D338" s="24">
        <v>42522</v>
      </c>
      <c r="E338" s="9"/>
    </row>
    <row r="339" spans="1:5" ht="16.5" thickBot="1" x14ac:dyDescent="0.3">
      <c r="A339" s="23" t="s">
        <v>619</v>
      </c>
      <c r="B339" s="22" t="s">
        <v>618</v>
      </c>
      <c r="C339" s="24">
        <v>35920</v>
      </c>
      <c r="D339" s="24">
        <v>42534</v>
      </c>
      <c r="E339" s="9"/>
    </row>
    <row r="340" spans="1:5" ht="16.5" thickBot="1" x14ac:dyDescent="0.3">
      <c r="A340" s="23" t="s">
        <v>621</v>
      </c>
      <c r="B340" s="22" t="s">
        <v>620</v>
      </c>
      <c r="C340" s="24">
        <v>35928</v>
      </c>
      <c r="D340" s="24">
        <v>42546</v>
      </c>
      <c r="E340" s="9"/>
    </row>
    <row r="341" spans="1:5" ht="16.5" thickBot="1" x14ac:dyDescent="0.3">
      <c r="A341" s="23" t="s">
        <v>623</v>
      </c>
      <c r="B341" s="22" t="s">
        <v>622</v>
      </c>
      <c r="C341" s="24">
        <v>35936</v>
      </c>
      <c r="D341" s="24">
        <v>42558</v>
      </c>
      <c r="E341" s="9"/>
    </row>
    <row r="342" spans="1:5" ht="16.5" thickBot="1" x14ac:dyDescent="0.3">
      <c r="A342" s="23" t="s">
        <v>625</v>
      </c>
      <c r="B342" s="22" t="s">
        <v>624</v>
      </c>
      <c r="C342" s="24">
        <v>35944</v>
      </c>
      <c r="D342" s="24">
        <v>42570</v>
      </c>
      <c r="E342" s="9"/>
    </row>
    <row r="343" spans="1:5" ht="16.5" thickBot="1" x14ac:dyDescent="0.3">
      <c r="A343" s="23" t="s">
        <v>627</v>
      </c>
      <c r="B343" s="22" t="s">
        <v>626</v>
      </c>
      <c r="C343" s="24">
        <v>35952</v>
      </c>
      <c r="D343" s="24">
        <v>42582</v>
      </c>
      <c r="E343" s="9"/>
    </row>
    <row r="344" spans="1:5" ht="16.5" thickBot="1" x14ac:dyDescent="0.3">
      <c r="A344" s="23" t="s">
        <v>629</v>
      </c>
      <c r="B344" s="22" t="s">
        <v>628</v>
      </c>
      <c r="C344" s="24">
        <v>35960</v>
      </c>
      <c r="D344" s="24">
        <v>42594</v>
      </c>
      <c r="E344" s="9"/>
    </row>
    <row r="345" spans="1:5" ht="16.5" thickBot="1" x14ac:dyDescent="0.3">
      <c r="A345" s="23" t="s">
        <v>631</v>
      </c>
      <c r="B345" s="22" t="s">
        <v>630</v>
      </c>
      <c r="C345" s="24">
        <v>35968</v>
      </c>
      <c r="D345" s="24">
        <v>42606</v>
      </c>
      <c r="E345" s="9"/>
    </row>
    <row r="346" spans="1:5" ht="16.5" thickBot="1" x14ac:dyDescent="0.3">
      <c r="A346" s="23" t="s">
        <v>633</v>
      </c>
      <c r="B346" s="22" t="s">
        <v>632</v>
      </c>
      <c r="C346" s="24">
        <v>35976</v>
      </c>
      <c r="D346" s="24">
        <v>42618</v>
      </c>
      <c r="E346" s="9"/>
    </row>
    <row r="347" spans="1:5" ht="16.5" thickBot="1" x14ac:dyDescent="0.3">
      <c r="A347" s="23" t="s">
        <v>635</v>
      </c>
      <c r="B347" s="22" t="s">
        <v>634</v>
      </c>
      <c r="C347" s="24">
        <v>35984</v>
      </c>
      <c r="D347" s="24">
        <v>42630</v>
      </c>
      <c r="E347" s="9"/>
    </row>
    <row r="348" spans="1:5" ht="16.5" thickBot="1" x14ac:dyDescent="0.3">
      <c r="A348" s="23" t="s">
        <v>637</v>
      </c>
      <c r="B348" s="22" t="s">
        <v>636</v>
      </c>
      <c r="C348" s="24">
        <v>35992</v>
      </c>
      <c r="D348" s="24">
        <v>42642</v>
      </c>
      <c r="E348" s="9"/>
    </row>
    <row r="349" spans="1:5" ht="16.5" thickBot="1" x14ac:dyDescent="0.3">
      <c r="A349" s="23" t="s">
        <v>639</v>
      </c>
      <c r="B349" s="22" t="s">
        <v>638</v>
      </c>
      <c r="C349" s="24">
        <v>36000</v>
      </c>
      <c r="D349" s="24">
        <v>42654</v>
      </c>
      <c r="E349" s="9"/>
    </row>
    <row r="350" spans="1:5" ht="16.5" thickBot="1" x14ac:dyDescent="0.3">
      <c r="A350" s="23" t="s">
        <v>641</v>
      </c>
      <c r="B350" s="22" t="s">
        <v>640</v>
      </c>
      <c r="C350" s="24">
        <v>36008</v>
      </c>
      <c r="D350" s="24">
        <v>42666</v>
      </c>
      <c r="E350" s="9"/>
    </row>
    <row r="351" spans="1:5" ht="16.5" thickBot="1" x14ac:dyDescent="0.3">
      <c r="A351" s="23" t="s">
        <v>643</v>
      </c>
      <c r="B351" s="22" t="s">
        <v>642</v>
      </c>
      <c r="C351" s="24">
        <v>36016</v>
      </c>
      <c r="D351" s="24">
        <v>42678</v>
      </c>
      <c r="E351" s="9"/>
    </row>
    <row r="352" spans="1:5" ht="16.5" thickBot="1" x14ac:dyDescent="0.3">
      <c r="A352" s="23" t="s">
        <v>645</v>
      </c>
      <c r="B352" s="22" t="s">
        <v>644</v>
      </c>
      <c r="C352" s="24">
        <v>36024</v>
      </c>
      <c r="D352" s="24">
        <v>42690</v>
      </c>
      <c r="E352" s="9"/>
    </row>
    <row r="353" spans="1:5" ht="16.5" thickBot="1" x14ac:dyDescent="0.3">
      <c r="A353" s="23" t="s">
        <v>647</v>
      </c>
      <c r="B353" s="22" t="s">
        <v>646</v>
      </c>
      <c r="C353" s="24">
        <v>36032</v>
      </c>
      <c r="D353" s="24">
        <v>42702</v>
      </c>
      <c r="E353" s="9"/>
    </row>
    <row r="354" spans="1:5" ht="16.5" thickBot="1" x14ac:dyDescent="0.3">
      <c r="A354" s="23" t="s">
        <v>649</v>
      </c>
      <c r="B354" s="22" t="s">
        <v>648</v>
      </c>
      <c r="C354" s="24">
        <v>36040</v>
      </c>
      <c r="D354" s="24">
        <v>42714</v>
      </c>
      <c r="E354" s="9"/>
    </row>
    <row r="355" spans="1:5" ht="16.5" thickBot="1" x14ac:dyDescent="0.3">
      <c r="A355" s="23" t="s">
        <v>651</v>
      </c>
      <c r="B355" s="22" t="s">
        <v>650</v>
      </c>
      <c r="C355" s="24">
        <v>36048</v>
      </c>
      <c r="D355" s="24">
        <v>42726</v>
      </c>
      <c r="E355" s="9"/>
    </row>
    <row r="356" spans="1:5" ht="16.5" thickBot="1" x14ac:dyDescent="0.3">
      <c r="A356" s="23" t="s">
        <v>653</v>
      </c>
      <c r="B356" s="22" t="s">
        <v>652</v>
      </c>
      <c r="C356" s="24">
        <v>36056</v>
      </c>
      <c r="D356" s="24">
        <v>42738</v>
      </c>
      <c r="E356" s="9"/>
    </row>
    <row r="357" spans="1:5" ht="16.5" thickBot="1" x14ac:dyDescent="0.3">
      <c r="A357" s="23" t="s">
        <v>655</v>
      </c>
      <c r="B357" s="22" t="s">
        <v>654</v>
      </c>
      <c r="C357" s="24">
        <v>36064</v>
      </c>
      <c r="D357" s="24">
        <v>42750</v>
      </c>
      <c r="E357" s="9"/>
    </row>
    <row r="358" spans="1:5" ht="16.5" thickBot="1" x14ac:dyDescent="0.3">
      <c r="A358" s="23" t="s">
        <v>657</v>
      </c>
      <c r="B358" s="22" t="s">
        <v>656</v>
      </c>
      <c r="C358" s="24">
        <v>36072</v>
      </c>
      <c r="D358" s="24">
        <v>42762</v>
      </c>
      <c r="E358" s="9"/>
    </row>
    <row r="359" spans="1:5" ht="16.5" thickBot="1" x14ac:dyDescent="0.3">
      <c r="A359" s="23" t="s">
        <v>659</v>
      </c>
      <c r="B359" s="22" t="s">
        <v>658</v>
      </c>
      <c r="C359" s="24">
        <v>36080</v>
      </c>
      <c r="D359" s="24">
        <v>42774</v>
      </c>
      <c r="E359" s="9"/>
    </row>
    <row r="360" spans="1:5" ht="16.5" thickBot="1" x14ac:dyDescent="0.3">
      <c r="A360" s="23" t="s">
        <v>661</v>
      </c>
      <c r="B360" s="22" t="s">
        <v>660</v>
      </c>
      <c r="C360" s="24">
        <v>36088</v>
      </c>
      <c r="D360" s="24">
        <v>42786</v>
      </c>
      <c r="E360" s="9"/>
    </row>
    <row r="361" spans="1:5" ht="16.5" thickBot="1" x14ac:dyDescent="0.3">
      <c r="A361" s="23" t="s">
        <v>663</v>
      </c>
      <c r="B361" s="22" t="s">
        <v>662</v>
      </c>
      <c r="C361" s="24">
        <v>36096</v>
      </c>
      <c r="D361" s="24">
        <v>42798</v>
      </c>
      <c r="E361" s="9"/>
    </row>
    <row r="362" spans="1:5" ht="16.5" thickBot="1" x14ac:dyDescent="0.3">
      <c r="A362" s="23" t="s">
        <v>665</v>
      </c>
      <c r="B362" s="22" t="s">
        <v>664</v>
      </c>
      <c r="C362" s="24">
        <v>36104</v>
      </c>
      <c r="D362" s="24">
        <v>42810</v>
      </c>
      <c r="E362" s="9"/>
    </row>
    <row r="363" spans="1:5" ht="16.5" thickBot="1" x14ac:dyDescent="0.3">
      <c r="A363" s="23" t="s">
        <v>667</v>
      </c>
      <c r="B363" s="22" t="s">
        <v>666</v>
      </c>
      <c r="C363" s="24">
        <v>36112</v>
      </c>
      <c r="D363" s="24">
        <v>42822</v>
      </c>
      <c r="E363" s="9"/>
    </row>
    <row r="364" spans="1:5" ht="16.5" thickBot="1" x14ac:dyDescent="0.3">
      <c r="A364" s="23" t="s">
        <v>669</v>
      </c>
      <c r="B364" s="22" t="s">
        <v>668</v>
      </c>
      <c r="C364" s="24">
        <v>36120</v>
      </c>
      <c r="D364" s="24">
        <v>42834</v>
      </c>
      <c r="E364" s="9"/>
    </row>
    <row r="365" spans="1:5" ht="16.5" thickBot="1" x14ac:dyDescent="0.3">
      <c r="A365" s="23" t="s">
        <v>671</v>
      </c>
      <c r="B365" s="22" t="s">
        <v>670</v>
      </c>
      <c r="C365" s="24">
        <v>36128</v>
      </c>
      <c r="D365" s="24">
        <v>42846</v>
      </c>
      <c r="E365" s="9"/>
    </row>
    <row r="366" spans="1:5" ht="16.5" thickBot="1" x14ac:dyDescent="0.3">
      <c r="A366" s="23" t="s">
        <v>673</v>
      </c>
      <c r="B366" s="22" t="s">
        <v>672</v>
      </c>
      <c r="C366" s="24">
        <v>36136</v>
      </c>
      <c r="D366" s="24">
        <v>42858</v>
      </c>
      <c r="E366" s="9"/>
    </row>
    <row r="367" spans="1:5" ht="16.5" thickBot="1" x14ac:dyDescent="0.3">
      <c r="A367" s="23" t="s">
        <v>675</v>
      </c>
      <c r="B367" s="22" t="s">
        <v>674</v>
      </c>
      <c r="C367" s="24">
        <v>36144</v>
      </c>
      <c r="D367" s="24">
        <v>42870</v>
      </c>
      <c r="E367" s="9"/>
    </row>
    <row r="368" spans="1:5" ht="16.5" thickBot="1" x14ac:dyDescent="0.3">
      <c r="A368" s="23" t="s">
        <v>677</v>
      </c>
      <c r="B368" s="22" t="s">
        <v>676</v>
      </c>
      <c r="C368" s="24">
        <v>36152</v>
      </c>
      <c r="D368" s="24">
        <v>42882</v>
      </c>
      <c r="E368" s="9"/>
    </row>
    <row r="369" spans="1:5" ht="16.5" thickBot="1" x14ac:dyDescent="0.3">
      <c r="A369" s="23" t="s">
        <v>678</v>
      </c>
      <c r="B369" s="22" t="s">
        <v>550</v>
      </c>
      <c r="C369" s="24">
        <v>36160</v>
      </c>
      <c r="D369" s="24">
        <v>42894</v>
      </c>
      <c r="E369" s="9"/>
    </row>
    <row r="370" spans="1:5" ht="16.5" thickBot="1" x14ac:dyDescent="0.3">
      <c r="A370" s="23" t="s">
        <v>680</v>
      </c>
      <c r="B370" s="22" t="s">
        <v>679</v>
      </c>
      <c r="C370" s="24">
        <v>36168</v>
      </c>
      <c r="D370" s="24">
        <v>42906</v>
      </c>
      <c r="E370" s="9"/>
    </row>
    <row r="371" spans="1:5" ht="16.5" thickBot="1" x14ac:dyDescent="0.3">
      <c r="A371" s="23" t="s">
        <v>682</v>
      </c>
      <c r="B371" s="22" t="s">
        <v>681</v>
      </c>
      <c r="C371" s="24">
        <v>36176</v>
      </c>
      <c r="D371" s="24">
        <v>42918</v>
      </c>
      <c r="E371" s="9"/>
    </row>
    <row r="372" spans="1:5" ht="16.5" thickBot="1" x14ac:dyDescent="0.3">
      <c r="A372" s="23" t="s">
        <v>684</v>
      </c>
      <c r="B372" s="22" t="s">
        <v>683</v>
      </c>
      <c r="C372" s="24">
        <v>36184</v>
      </c>
      <c r="D372" s="24">
        <v>42930</v>
      </c>
      <c r="E372" s="9"/>
    </row>
    <row r="373" spans="1:5" ht="16.5" thickBot="1" x14ac:dyDescent="0.3">
      <c r="A373" s="23" t="s">
        <v>686</v>
      </c>
      <c r="B373" s="22" t="s">
        <v>685</v>
      </c>
      <c r="C373" s="24">
        <v>36192</v>
      </c>
      <c r="D373" s="24">
        <v>42942</v>
      </c>
      <c r="E373" s="9"/>
    </row>
    <row r="374" spans="1:5" ht="16.5" thickBot="1" x14ac:dyDescent="0.3">
      <c r="A374" s="23" t="s">
        <v>688</v>
      </c>
      <c r="B374" s="22" t="s">
        <v>687</v>
      </c>
      <c r="C374" s="24">
        <v>36200</v>
      </c>
      <c r="D374" s="24">
        <v>42954</v>
      </c>
      <c r="E374" s="9"/>
    </row>
    <row r="375" spans="1:5" ht="16.5" thickBot="1" x14ac:dyDescent="0.3">
      <c r="A375" s="23" t="s">
        <v>690</v>
      </c>
      <c r="B375" s="22" t="s">
        <v>689</v>
      </c>
      <c r="C375" s="24">
        <v>36208</v>
      </c>
      <c r="D375" s="24">
        <v>42966</v>
      </c>
      <c r="E375" s="9"/>
    </row>
    <row r="376" spans="1:5" ht="16.5" thickBot="1" x14ac:dyDescent="0.3">
      <c r="A376" s="23" t="s">
        <v>692</v>
      </c>
      <c r="B376" s="22" t="s">
        <v>691</v>
      </c>
      <c r="C376" s="24">
        <v>36216</v>
      </c>
      <c r="D376" s="24">
        <v>42978</v>
      </c>
      <c r="E376" s="9"/>
    </row>
    <row r="377" spans="1:5" ht="16.5" thickBot="1" x14ac:dyDescent="0.3">
      <c r="A377" s="23" t="s">
        <v>694</v>
      </c>
      <c r="B377" s="22" t="s">
        <v>693</v>
      </c>
      <c r="C377" s="24">
        <v>36224</v>
      </c>
      <c r="D377" s="24">
        <v>42990</v>
      </c>
      <c r="E377" s="9"/>
    </row>
    <row r="378" spans="1:5" ht="16.5" thickBot="1" x14ac:dyDescent="0.3">
      <c r="A378" s="23" t="s">
        <v>696</v>
      </c>
      <c r="B378" s="22" t="s">
        <v>695</v>
      </c>
      <c r="C378" s="24">
        <v>36232</v>
      </c>
      <c r="D378" s="24">
        <v>43002</v>
      </c>
      <c r="E378" s="9"/>
    </row>
    <row r="379" spans="1:5" ht="16.5" thickBot="1" x14ac:dyDescent="0.3">
      <c r="A379" s="23" t="s">
        <v>698</v>
      </c>
      <c r="B379" s="22" t="s">
        <v>697</v>
      </c>
      <c r="C379" s="24">
        <v>36240</v>
      </c>
      <c r="D379" s="24">
        <v>43014</v>
      </c>
      <c r="E379" s="9"/>
    </row>
    <row r="380" spans="1:5" ht="16.5" thickBot="1" x14ac:dyDescent="0.3">
      <c r="A380" s="23" t="s">
        <v>699</v>
      </c>
      <c r="B380" s="22" t="s">
        <v>81</v>
      </c>
      <c r="C380" s="24">
        <v>36248</v>
      </c>
      <c r="D380" s="24">
        <v>43026</v>
      </c>
      <c r="E380" s="9"/>
    </row>
    <row r="381" spans="1:5" ht="16.5" thickBot="1" x14ac:dyDescent="0.3">
      <c r="A381" s="23" t="s">
        <v>701</v>
      </c>
      <c r="B381" s="22" t="s">
        <v>700</v>
      </c>
      <c r="C381" s="24">
        <v>36256</v>
      </c>
      <c r="D381" s="24">
        <v>43038</v>
      </c>
      <c r="E381" s="9"/>
    </row>
    <row r="382" spans="1:5" ht="16.5" thickBot="1" x14ac:dyDescent="0.3">
      <c r="A382" s="23" t="s">
        <v>703</v>
      </c>
      <c r="B382" s="22" t="s">
        <v>702</v>
      </c>
      <c r="C382" s="24">
        <v>36264</v>
      </c>
      <c r="D382" s="24">
        <v>43050</v>
      </c>
      <c r="E382" s="9"/>
    </row>
    <row r="383" spans="1:5" ht="16.5" thickBot="1" x14ac:dyDescent="0.3">
      <c r="A383" s="23" t="s">
        <v>705</v>
      </c>
      <c r="B383" s="22" t="s">
        <v>704</v>
      </c>
      <c r="C383" s="24">
        <v>36272</v>
      </c>
      <c r="D383" s="24">
        <v>43062</v>
      </c>
      <c r="E383" s="9"/>
    </row>
    <row r="384" spans="1:5" ht="16.5" thickBot="1" x14ac:dyDescent="0.3">
      <c r="A384" s="23" t="s">
        <v>707</v>
      </c>
      <c r="B384" s="22" t="s">
        <v>706</v>
      </c>
      <c r="C384" s="24">
        <v>36280</v>
      </c>
      <c r="D384" s="24">
        <v>43074</v>
      </c>
      <c r="E384" s="9"/>
    </row>
    <row r="385" spans="1:5" ht="16.5" thickBot="1" x14ac:dyDescent="0.3">
      <c r="A385" s="23" t="s">
        <v>709</v>
      </c>
      <c r="B385" s="22" t="s">
        <v>708</v>
      </c>
      <c r="C385" s="24">
        <v>36288</v>
      </c>
      <c r="D385" s="24">
        <v>43086</v>
      </c>
      <c r="E385" s="9"/>
    </row>
    <row r="386" spans="1:5" ht="16.5" thickBot="1" x14ac:dyDescent="0.3">
      <c r="A386" s="23" t="s">
        <v>711</v>
      </c>
      <c r="B386" s="22" t="s">
        <v>710</v>
      </c>
      <c r="C386" s="24">
        <v>36296</v>
      </c>
      <c r="D386" s="24">
        <v>43098</v>
      </c>
      <c r="E386" s="9"/>
    </row>
    <row r="387" spans="1:5" ht="16.5" thickBot="1" x14ac:dyDescent="0.3">
      <c r="A387" s="23" t="s">
        <v>713</v>
      </c>
      <c r="B387" s="22" t="s">
        <v>712</v>
      </c>
      <c r="C387" s="24">
        <v>36304</v>
      </c>
      <c r="D387" s="24">
        <v>43110</v>
      </c>
      <c r="E387" s="9"/>
    </row>
    <row r="388" spans="1:5" ht="16.5" thickBot="1" x14ac:dyDescent="0.3">
      <c r="A388" s="23" t="s">
        <v>715</v>
      </c>
      <c r="B388" s="22" t="s">
        <v>714</v>
      </c>
      <c r="C388" s="24">
        <v>36312</v>
      </c>
      <c r="D388" s="24">
        <v>43122</v>
      </c>
      <c r="E388" s="9"/>
    </row>
    <row r="389" spans="1:5" ht="16.5" thickBot="1" x14ac:dyDescent="0.3">
      <c r="A389" s="23" t="s">
        <v>717</v>
      </c>
      <c r="B389" s="22" t="s">
        <v>716</v>
      </c>
      <c r="C389" s="24">
        <v>36320</v>
      </c>
      <c r="D389" s="24">
        <v>43134</v>
      </c>
      <c r="E389" s="9"/>
    </row>
    <row r="390" spans="1:5" ht="16.5" thickBot="1" x14ac:dyDescent="0.3">
      <c r="A390" s="23" t="s">
        <v>719</v>
      </c>
      <c r="B390" s="22" t="s">
        <v>718</v>
      </c>
      <c r="C390" s="24">
        <v>36328</v>
      </c>
      <c r="D390" s="24">
        <v>43146</v>
      </c>
      <c r="E390" s="9"/>
    </row>
    <row r="391" spans="1:5" ht="16.5" thickBot="1" x14ac:dyDescent="0.3">
      <c r="A391" s="23" t="s">
        <v>721</v>
      </c>
      <c r="B391" s="22" t="s">
        <v>720</v>
      </c>
      <c r="C391" s="24">
        <v>36336</v>
      </c>
      <c r="D391" s="24">
        <v>43158</v>
      </c>
      <c r="E391" s="9"/>
    </row>
    <row r="392" spans="1:5" ht="16.5" thickBot="1" x14ac:dyDescent="0.3">
      <c r="A392" s="23" t="s">
        <v>723</v>
      </c>
      <c r="B392" s="22" t="s">
        <v>722</v>
      </c>
      <c r="C392" s="24">
        <v>36344</v>
      </c>
      <c r="D392" s="24">
        <v>43170</v>
      </c>
      <c r="E392" s="9"/>
    </row>
    <row r="393" spans="1:5" ht="16.5" thickBot="1" x14ac:dyDescent="0.3">
      <c r="A393" s="23" t="s">
        <v>725</v>
      </c>
      <c r="B393" s="22" t="s">
        <v>724</v>
      </c>
      <c r="C393" s="24">
        <v>36352</v>
      </c>
      <c r="D393" s="24">
        <v>43182</v>
      </c>
      <c r="E393" s="9"/>
    </row>
    <row r="394" spans="1:5" ht="16.5" thickBot="1" x14ac:dyDescent="0.3">
      <c r="A394" s="23" t="s">
        <v>727</v>
      </c>
      <c r="B394" s="22" t="s">
        <v>726</v>
      </c>
      <c r="C394" s="24">
        <v>36360</v>
      </c>
      <c r="D394" s="24">
        <v>43194</v>
      </c>
      <c r="E394" s="9"/>
    </row>
    <row r="395" spans="1:5" ht="16.5" thickBot="1" x14ac:dyDescent="0.3">
      <c r="A395" s="23" t="s">
        <v>729</v>
      </c>
      <c r="B395" s="22" t="s">
        <v>728</v>
      </c>
      <c r="C395" s="24">
        <v>36368</v>
      </c>
      <c r="D395" s="24">
        <v>43206</v>
      </c>
      <c r="E395" s="9"/>
    </row>
    <row r="396" spans="1:5" ht="16.5" thickBot="1" x14ac:dyDescent="0.3">
      <c r="A396" s="23" t="s">
        <v>731</v>
      </c>
      <c r="B396" s="22" t="s">
        <v>730</v>
      </c>
      <c r="C396" s="24">
        <v>36376</v>
      </c>
      <c r="D396" s="24">
        <v>43218</v>
      </c>
      <c r="E396" s="9"/>
    </row>
    <row r="397" spans="1:5" ht="16.5" thickBot="1" x14ac:dyDescent="0.3">
      <c r="A397" s="23" t="s">
        <v>733</v>
      </c>
      <c r="B397" s="22" t="s">
        <v>732</v>
      </c>
      <c r="C397" s="24">
        <v>36384</v>
      </c>
      <c r="D397" s="24">
        <v>43230</v>
      </c>
      <c r="E397" s="9"/>
    </row>
    <row r="398" spans="1:5" ht="16.5" thickBot="1" x14ac:dyDescent="0.3">
      <c r="A398" s="23" t="s">
        <v>735</v>
      </c>
      <c r="B398" s="22" t="s">
        <v>734</v>
      </c>
      <c r="C398" s="24">
        <v>36392</v>
      </c>
      <c r="D398" s="24">
        <v>43242</v>
      </c>
      <c r="E398" s="9"/>
    </row>
    <row r="399" spans="1:5" ht="16.5" thickBot="1" x14ac:dyDescent="0.3">
      <c r="A399" s="23" t="s">
        <v>737</v>
      </c>
      <c r="B399" s="22" t="s">
        <v>736</v>
      </c>
      <c r="C399" s="24">
        <v>36400</v>
      </c>
      <c r="D399" s="24">
        <v>43254</v>
      </c>
      <c r="E399" s="9"/>
    </row>
    <row r="400" spans="1:5" ht="16.5" thickBot="1" x14ac:dyDescent="0.3">
      <c r="A400" s="23" t="s">
        <v>739</v>
      </c>
      <c r="B400" s="22" t="s">
        <v>738</v>
      </c>
      <c r="C400" s="24">
        <v>36408</v>
      </c>
      <c r="D400" s="24">
        <v>43266</v>
      </c>
      <c r="E400" s="9"/>
    </row>
    <row r="401" spans="1:5" ht="16.5" thickBot="1" x14ac:dyDescent="0.3">
      <c r="A401" s="23" t="s">
        <v>741</v>
      </c>
      <c r="B401" s="22" t="s">
        <v>740</v>
      </c>
      <c r="C401" s="24">
        <v>36416</v>
      </c>
      <c r="D401" s="24">
        <v>43278</v>
      </c>
      <c r="E401" s="9"/>
    </row>
    <row r="402" spans="1:5" ht="16.5" thickBot="1" x14ac:dyDescent="0.3">
      <c r="A402" s="23" t="s">
        <v>743</v>
      </c>
      <c r="B402" s="22" t="s">
        <v>742</v>
      </c>
      <c r="C402" s="24">
        <v>36424</v>
      </c>
      <c r="D402" s="24">
        <v>43290</v>
      </c>
      <c r="E402" s="9"/>
    </row>
    <row r="403" spans="1:5" ht="16.5" thickBot="1" x14ac:dyDescent="0.3">
      <c r="A403" s="23" t="s">
        <v>745</v>
      </c>
      <c r="B403" s="22" t="s">
        <v>744</v>
      </c>
      <c r="C403" s="24">
        <v>36432</v>
      </c>
      <c r="D403" s="24">
        <v>43302</v>
      </c>
      <c r="E403" s="9"/>
    </row>
    <row r="404" spans="1:5" ht="16.5" thickBot="1" x14ac:dyDescent="0.3">
      <c r="A404" s="23" t="s">
        <v>747</v>
      </c>
      <c r="B404" s="22" t="s">
        <v>746</v>
      </c>
      <c r="C404" s="24">
        <v>36440</v>
      </c>
      <c r="D404" s="24">
        <v>43314</v>
      </c>
      <c r="E404" s="9"/>
    </row>
    <row r="405" spans="1:5" ht="16.5" thickBot="1" x14ac:dyDescent="0.3">
      <c r="A405" s="23" t="s">
        <v>749</v>
      </c>
      <c r="B405" s="22" t="s">
        <v>748</v>
      </c>
      <c r="C405" s="24">
        <v>36448</v>
      </c>
      <c r="D405" s="24">
        <v>43326</v>
      </c>
      <c r="E405" s="9"/>
    </row>
    <row r="406" spans="1:5" ht="16.5" thickBot="1" x14ac:dyDescent="0.3">
      <c r="A406" s="23" t="s">
        <v>751</v>
      </c>
      <c r="B406" s="22" t="s">
        <v>750</v>
      </c>
      <c r="C406" s="24">
        <v>36456</v>
      </c>
      <c r="D406" s="24">
        <v>43338</v>
      </c>
      <c r="E406" s="9"/>
    </row>
    <row r="407" spans="1:5" ht="16.5" thickBot="1" x14ac:dyDescent="0.3">
      <c r="A407" s="23" t="s">
        <v>753</v>
      </c>
      <c r="B407" s="22" t="s">
        <v>752</v>
      </c>
      <c r="C407" s="24">
        <v>36464</v>
      </c>
      <c r="D407" s="24">
        <v>43350</v>
      </c>
      <c r="E407" s="9"/>
    </row>
    <row r="408" spans="1:5" ht="16.5" thickBot="1" x14ac:dyDescent="0.3">
      <c r="A408" s="23" t="s">
        <v>755</v>
      </c>
      <c r="B408" s="22" t="s">
        <v>754</v>
      </c>
      <c r="C408" s="24">
        <v>36472</v>
      </c>
      <c r="D408" s="24">
        <v>43362</v>
      </c>
      <c r="E408" s="9"/>
    </row>
    <row r="409" spans="1:5" ht="16.5" thickBot="1" x14ac:dyDescent="0.3">
      <c r="A409" s="23" t="s">
        <v>757</v>
      </c>
      <c r="B409" s="22" t="s">
        <v>756</v>
      </c>
      <c r="C409" s="24">
        <v>36480</v>
      </c>
      <c r="D409" s="24">
        <v>43374</v>
      </c>
      <c r="E409" s="9"/>
    </row>
    <row r="410" spans="1:5" ht="16.5" thickBot="1" x14ac:dyDescent="0.3">
      <c r="A410" s="23" t="s">
        <v>759</v>
      </c>
      <c r="B410" s="22" t="s">
        <v>758</v>
      </c>
      <c r="C410" s="24">
        <v>36488</v>
      </c>
      <c r="D410" s="24">
        <v>43386</v>
      </c>
      <c r="E410" s="9"/>
    </row>
    <row r="411" spans="1:5" ht="16.5" thickBot="1" x14ac:dyDescent="0.3">
      <c r="A411" s="23" t="s">
        <v>761</v>
      </c>
      <c r="B411" s="22" t="s">
        <v>760</v>
      </c>
      <c r="C411" s="24">
        <v>36496</v>
      </c>
      <c r="D411" s="24">
        <v>43398</v>
      </c>
      <c r="E411" s="9"/>
    </row>
    <row r="412" spans="1:5" ht="16.5" thickBot="1" x14ac:dyDescent="0.3">
      <c r="A412" s="23" t="s">
        <v>763</v>
      </c>
      <c r="B412" s="22" t="s">
        <v>762</v>
      </c>
      <c r="C412" s="24">
        <v>36504</v>
      </c>
      <c r="D412" s="24">
        <v>43410</v>
      </c>
      <c r="E412" s="9"/>
    </row>
    <row r="413" spans="1:5" ht="16.5" thickBot="1" x14ac:dyDescent="0.3">
      <c r="A413" s="23" t="s">
        <v>765</v>
      </c>
      <c r="B413" s="22" t="s">
        <v>764</v>
      </c>
      <c r="C413" s="24">
        <v>36512</v>
      </c>
      <c r="D413" s="24">
        <v>43422</v>
      </c>
      <c r="E413" s="9"/>
    </row>
    <row r="414" spans="1:5" ht="16.5" thickBot="1" x14ac:dyDescent="0.3">
      <c r="A414" s="23" t="s">
        <v>767</v>
      </c>
      <c r="B414" s="22" t="s">
        <v>766</v>
      </c>
      <c r="C414" s="24">
        <v>36520</v>
      </c>
      <c r="D414" s="24">
        <v>43434</v>
      </c>
      <c r="E414" s="9"/>
    </row>
    <row r="415" spans="1:5" ht="16.5" thickBot="1" x14ac:dyDescent="0.3">
      <c r="A415" s="23" t="s">
        <v>769</v>
      </c>
      <c r="B415" s="22" t="s">
        <v>768</v>
      </c>
      <c r="C415" s="24">
        <v>36528</v>
      </c>
      <c r="D415" s="24">
        <v>43446</v>
      </c>
      <c r="E415" s="9"/>
    </row>
    <row r="416" spans="1:5" ht="16.5" thickBot="1" x14ac:dyDescent="0.3">
      <c r="A416" s="23" t="s">
        <v>771</v>
      </c>
      <c r="B416" s="22" t="s">
        <v>770</v>
      </c>
      <c r="C416" s="24">
        <v>36536</v>
      </c>
      <c r="D416" s="24">
        <v>43458</v>
      </c>
      <c r="E416" s="9"/>
    </row>
    <row r="417" spans="1:5" ht="16.5" thickBot="1" x14ac:dyDescent="0.3">
      <c r="A417" s="23" t="s">
        <v>773</v>
      </c>
      <c r="B417" s="22" t="s">
        <v>772</v>
      </c>
      <c r="C417" s="24">
        <v>36544</v>
      </c>
      <c r="D417" s="24">
        <v>43470</v>
      </c>
      <c r="E417" s="9"/>
    </row>
    <row r="418" spans="1:5" ht="16.5" thickBot="1" x14ac:dyDescent="0.3">
      <c r="A418" s="23" t="s">
        <v>774</v>
      </c>
      <c r="B418" s="22" t="s">
        <v>116</v>
      </c>
      <c r="C418" s="24">
        <v>36552</v>
      </c>
      <c r="D418" s="24">
        <v>43482</v>
      </c>
      <c r="E418" s="9"/>
    </row>
    <row r="419" spans="1:5" ht="16.5" thickBot="1" x14ac:dyDescent="0.3">
      <c r="A419" s="23" t="s">
        <v>776</v>
      </c>
      <c r="B419" s="22" t="s">
        <v>775</v>
      </c>
      <c r="C419" s="24">
        <v>36560</v>
      </c>
      <c r="D419" s="24">
        <v>43494</v>
      </c>
      <c r="E419" s="9"/>
    </row>
    <row r="420" spans="1:5" ht="16.5" thickBot="1" x14ac:dyDescent="0.3">
      <c r="A420" s="23" t="s">
        <v>778</v>
      </c>
      <c r="B420" s="22" t="s">
        <v>777</v>
      </c>
      <c r="C420" s="24">
        <v>36568</v>
      </c>
      <c r="D420" s="24">
        <v>43506</v>
      </c>
      <c r="E420" s="9"/>
    </row>
    <row r="421" spans="1:5" ht="16.5" thickBot="1" x14ac:dyDescent="0.3">
      <c r="A421" s="23" t="s">
        <v>780</v>
      </c>
      <c r="B421" s="22" t="s">
        <v>779</v>
      </c>
      <c r="C421" s="24">
        <v>36576</v>
      </c>
      <c r="D421" s="24">
        <v>43518</v>
      </c>
      <c r="E421" s="9"/>
    </row>
    <row r="422" spans="1:5" ht="16.5" thickBot="1" x14ac:dyDescent="0.3">
      <c r="A422" s="23" t="s">
        <v>781</v>
      </c>
      <c r="B422" s="22" t="s">
        <v>122</v>
      </c>
      <c r="C422" s="24">
        <v>36584</v>
      </c>
      <c r="D422" s="24">
        <v>43530</v>
      </c>
      <c r="E422" s="9"/>
    </row>
    <row r="423" spans="1:5" ht="16.5" thickBot="1" x14ac:dyDescent="0.3">
      <c r="A423" s="23" t="s">
        <v>783</v>
      </c>
      <c r="B423" s="22" t="s">
        <v>782</v>
      </c>
      <c r="C423" s="24">
        <v>36592</v>
      </c>
      <c r="D423" s="24">
        <v>43542</v>
      </c>
      <c r="E423" s="9"/>
    </row>
    <row r="424" spans="1:5" ht="16.5" thickBot="1" x14ac:dyDescent="0.3">
      <c r="A424" s="23" t="s">
        <v>785</v>
      </c>
      <c r="B424" s="22" t="s">
        <v>784</v>
      </c>
      <c r="C424" s="24">
        <v>36600</v>
      </c>
      <c r="D424" s="24">
        <v>43554</v>
      </c>
      <c r="E424" s="9"/>
    </row>
    <row r="425" spans="1:5" ht="16.5" thickBot="1" x14ac:dyDescent="0.3">
      <c r="A425" s="23" t="s">
        <v>787</v>
      </c>
      <c r="B425" s="22" t="s">
        <v>786</v>
      </c>
      <c r="C425" s="24">
        <v>36608</v>
      </c>
      <c r="D425" s="24">
        <v>43566</v>
      </c>
      <c r="E425" s="9"/>
    </row>
    <row r="426" spans="1:5" ht="16.5" thickBot="1" x14ac:dyDescent="0.3">
      <c r="A426" s="23" t="s">
        <v>789</v>
      </c>
      <c r="B426" s="22" t="s">
        <v>788</v>
      </c>
      <c r="C426" s="24">
        <v>36616</v>
      </c>
      <c r="D426" s="24">
        <v>43578</v>
      </c>
      <c r="E426" s="9"/>
    </row>
    <row r="427" spans="1:5" ht="16.5" thickBot="1" x14ac:dyDescent="0.3">
      <c r="A427" s="23" t="s">
        <v>791</v>
      </c>
      <c r="B427" s="22" t="s">
        <v>790</v>
      </c>
      <c r="C427" s="24">
        <v>36624</v>
      </c>
      <c r="D427" s="24">
        <v>43590</v>
      </c>
      <c r="E427" s="9"/>
    </row>
    <row r="428" spans="1:5" ht="16.5" thickBot="1" x14ac:dyDescent="0.3">
      <c r="A428" s="23" t="s">
        <v>793</v>
      </c>
      <c r="B428" s="22" t="s">
        <v>792</v>
      </c>
      <c r="C428" s="24">
        <v>36632</v>
      </c>
      <c r="D428" s="24">
        <v>43602</v>
      </c>
      <c r="E428" s="9"/>
    </row>
    <row r="429" spans="1:5" ht="16.5" thickBot="1" x14ac:dyDescent="0.3">
      <c r="A429" s="23" t="s">
        <v>795</v>
      </c>
      <c r="B429" s="22" t="s">
        <v>794</v>
      </c>
      <c r="C429" s="24">
        <v>36640</v>
      </c>
      <c r="D429" s="24">
        <v>43614</v>
      </c>
      <c r="E429" s="9"/>
    </row>
    <row r="430" spans="1:5" ht="16.5" thickBot="1" x14ac:dyDescent="0.3">
      <c r="A430" s="23" t="s">
        <v>797</v>
      </c>
      <c r="B430" s="22" t="s">
        <v>796</v>
      </c>
      <c r="C430" s="24">
        <v>36648</v>
      </c>
      <c r="D430" s="24">
        <v>43626</v>
      </c>
      <c r="E430" s="9"/>
    </row>
    <row r="431" spans="1:5" ht="16.5" thickBot="1" x14ac:dyDescent="0.3">
      <c r="A431" s="23" t="s">
        <v>799</v>
      </c>
      <c r="B431" s="22" t="s">
        <v>798</v>
      </c>
      <c r="C431" s="24">
        <v>36656</v>
      </c>
      <c r="D431" s="24">
        <v>43638</v>
      </c>
      <c r="E431" s="9"/>
    </row>
    <row r="432" spans="1:5" ht="16.5" thickBot="1" x14ac:dyDescent="0.3">
      <c r="A432" s="23" t="s">
        <v>801</v>
      </c>
      <c r="B432" s="22" t="s">
        <v>800</v>
      </c>
      <c r="C432" s="24">
        <v>36664</v>
      </c>
      <c r="D432" s="24">
        <v>43650</v>
      </c>
      <c r="E432" s="9"/>
    </row>
    <row r="433" spans="1:5" ht="16.5" thickBot="1" x14ac:dyDescent="0.3">
      <c r="A433" s="23" t="s">
        <v>803</v>
      </c>
      <c r="B433" s="22" t="s">
        <v>802</v>
      </c>
      <c r="C433" s="24">
        <v>36672</v>
      </c>
      <c r="D433" s="24">
        <v>43662</v>
      </c>
      <c r="E433" s="9"/>
    </row>
    <row r="434" spans="1:5" ht="16.5" thickBot="1" x14ac:dyDescent="0.3">
      <c r="A434" s="23" t="s">
        <v>805</v>
      </c>
      <c r="B434" s="22" t="s">
        <v>804</v>
      </c>
      <c r="C434" s="24">
        <v>36680</v>
      </c>
      <c r="D434" s="24">
        <v>43674</v>
      </c>
      <c r="E434" s="9"/>
    </row>
    <row r="435" spans="1:5" ht="16.5" thickBot="1" x14ac:dyDescent="0.3">
      <c r="A435" s="23" t="s">
        <v>807</v>
      </c>
      <c r="B435" s="22" t="s">
        <v>806</v>
      </c>
      <c r="C435" s="24">
        <v>36688</v>
      </c>
      <c r="D435" s="24">
        <v>43686</v>
      </c>
      <c r="E435" s="9"/>
    </row>
    <row r="436" spans="1:5" ht="16.5" thickBot="1" x14ac:dyDescent="0.3">
      <c r="A436" s="23" t="s">
        <v>809</v>
      </c>
      <c r="B436" s="22" t="s">
        <v>808</v>
      </c>
      <c r="C436" s="24">
        <v>36696</v>
      </c>
      <c r="D436" s="24">
        <v>43698</v>
      </c>
      <c r="E436" s="9"/>
    </row>
    <row r="437" spans="1:5" ht="16.5" thickBot="1" x14ac:dyDescent="0.3">
      <c r="A437" s="23" t="s">
        <v>811</v>
      </c>
      <c r="B437" s="22" t="s">
        <v>810</v>
      </c>
      <c r="C437" s="24">
        <v>36704</v>
      </c>
      <c r="D437" s="24">
        <v>43710</v>
      </c>
      <c r="E437" s="9"/>
    </row>
    <row r="438" spans="1:5" ht="16.5" thickBot="1" x14ac:dyDescent="0.3">
      <c r="A438" s="23" t="s">
        <v>813</v>
      </c>
      <c r="B438" s="22" t="s">
        <v>812</v>
      </c>
      <c r="C438" s="24">
        <v>36712</v>
      </c>
      <c r="D438" s="24">
        <v>43722</v>
      </c>
      <c r="E438" s="9"/>
    </row>
    <row r="439" spans="1:5" ht="16.5" thickBot="1" x14ac:dyDescent="0.3">
      <c r="A439" s="23" t="s">
        <v>815</v>
      </c>
      <c r="B439" s="22" t="s">
        <v>814</v>
      </c>
      <c r="C439" s="24">
        <v>36720</v>
      </c>
      <c r="D439" s="24">
        <v>43734</v>
      </c>
      <c r="E439" s="9"/>
    </row>
    <row r="440" spans="1:5" ht="16.5" thickBot="1" x14ac:dyDescent="0.3">
      <c r="A440" s="23" t="s">
        <v>816</v>
      </c>
      <c r="B440" s="22" t="s">
        <v>162</v>
      </c>
      <c r="C440" s="24">
        <v>36728</v>
      </c>
      <c r="D440" s="24">
        <v>43746</v>
      </c>
      <c r="E440" s="9"/>
    </row>
    <row r="441" spans="1:5" ht="16.5" thickBot="1" x14ac:dyDescent="0.3">
      <c r="A441" s="23" t="s">
        <v>818</v>
      </c>
      <c r="B441" s="22" t="s">
        <v>817</v>
      </c>
      <c r="C441" s="24">
        <v>36736</v>
      </c>
      <c r="D441" s="24">
        <v>43758</v>
      </c>
      <c r="E441" s="9"/>
    </row>
    <row r="442" spans="1:5" ht="16.5" thickBot="1" x14ac:dyDescent="0.3">
      <c r="A442" s="23" t="s">
        <v>820</v>
      </c>
      <c r="B442" s="22" t="s">
        <v>819</v>
      </c>
      <c r="C442" s="24">
        <v>36744</v>
      </c>
      <c r="D442" s="24">
        <v>43770</v>
      </c>
      <c r="E442" s="9"/>
    </row>
    <row r="443" spans="1:5" ht="16.5" thickBot="1" x14ac:dyDescent="0.3">
      <c r="A443" s="23" t="s">
        <v>822</v>
      </c>
      <c r="B443" s="22" t="s">
        <v>821</v>
      </c>
      <c r="C443" s="24">
        <v>36752</v>
      </c>
      <c r="D443" s="24">
        <v>43782</v>
      </c>
      <c r="E443" s="9"/>
    </row>
    <row r="444" spans="1:5" ht="16.5" thickBot="1" x14ac:dyDescent="0.3">
      <c r="A444" s="23" t="s">
        <v>824</v>
      </c>
      <c r="B444" s="22" t="s">
        <v>823</v>
      </c>
      <c r="C444" s="24">
        <v>36760</v>
      </c>
      <c r="D444" s="24">
        <v>43794</v>
      </c>
      <c r="E444" s="9"/>
    </row>
    <row r="445" spans="1:5" ht="16.5" thickBot="1" x14ac:dyDescent="0.3">
      <c r="A445" s="23" t="s">
        <v>826</v>
      </c>
      <c r="B445" s="22" t="s">
        <v>825</v>
      </c>
      <c r="C445" s="24">
        <v>36768</v>
      </c>
      <c r="D445" s="24">
        <v>43806</v>
      </c>
      <c r="E445" s="9"/>
    </row>
    <row r="446" spans="1:5" ht="16.5" thickBot="1" x14ac:dyDescent="0.3">
      <c r="A446" s="23" t="s">
        <v>828</v>
      </c>
      <c r="B446" s="22" t="s">
        <v>827</v>
      </c>
      <c r="C446" s="24">
        <v>36776</v>
      </c>
      <c r="D446" s="24">
        <v>43818</v>
      </c>
      <c r="E446" s="9"/>
    </row>
    <row r="447" spans="1:5" ht="16.5" thickBot="1" x14ac:dyDescent="0.3">
      <c r="A447" s="23" t="s">
        <v>830</v>
      </c>
      <c r="B447" s="22" t="s">
        <v>829</v>
      </c>
      <c r="C447" s="24">
        <v>36784</v>
      </c>
      <c r="D447" s="24">
        <v>43830</v>
      </c>
      <c r="E447" s="9"/>
    </row>
    <row r="448" spans="1:5" ht="16.5" thickBot="1" x14ac:dyDescent="0.3">
      <c r="A448" s="23" t="s">
        <v>832</v>
      </c>
      <c r="B448" s="1" t="s">
        <v>831</v>
      </c>
      <c r="C448" s="24">
        <v>36792</v>
      </c>
      <c r="D448" s="24">
        <v>43842</v>
      </c>
      <c r="E448" s="9"/>
    </row>
    <row r="449" spans="1:5" ht="16.5" thickBot="1" x14ac:dyDescent="0.3">
      <c r="A449" s="23" t="s">
        <v>834</v>
      </c>
      <c r="B449" s="22" t="s">
        <v>833</v>
      </c>
      <c r="C449" s="24">
        <v>36800</v>
      </c>
      <c r="D449" s="24">
        <v>43854</v>
      </c>
      <c r="E449" s="9"/>
    </row>
    <row r="450" spans="1:5" ht="16.5" thickBot="1" x14ac:dyDescent="0.3">
      <c r="A450" s="23" t="s">
        <v>836</v>
      </c>
      <c r="B450" s="22" t="s">
        <v>835</v>
      </c>
      <c r="C450" s="24">
        <v>36808</v>
      </c>
      <c r="D450" s="24">
        <v>43866</v>
      </c>
      <c r="E450" s="9"/>
    </row>
    <row r="451" spans="1:5" ht="16.5" thickBot="1" x14ac:dyDescent="0.3">
      <c r="A451" s="23" t="s">
        <v>838</v>
      </c>
      <c r="B451" s="22" t="s">
        <v>837</v>
      </c>
      <c r="C451" s="24">
        <v>36816</v>
      </c>
      <c r="D451" s="24">
        <v>43878</v>
      </c>
      <c r="E451" s="9"/>
    </row>
    <row r="452" spans="1:5" ht="16.5" thickBot="1" x14ac:dyDescent="0.3">
      <c r="A452" s="23" t="s">
        <v>840</v>
      </c>
      <c r="B452" s="22" t="s">
        <v>839</v>
      </c>
      <c r="C452" s="24">
        <v>36824</v>
      </c>
      <c r="D452" s="24">
        <v>43890</v>
      </c>
      <c r="E452" s="9"/>
    </row>
    <row r="453" spans="1:5" ht="16.5" thickBot="1" x14ac:dyDescent="0.3">
      <c r="A453" s="23" t="s">
        <v>842</v>
      </c>
      <c r="B453" s="22" t="s">
        <v>841</v>
      </c>
      <c r="C453" s="24">
        <v>36832</v>
      </c>
      <c r="D453" s="24">
        <v>43902</v>
      </c>
      <c r="E453" s="9"/>
    </row>
    <row r="454" spans="1:5" ht="16.5" thickBot="1" x14ac:dyDescent="0.3">
      <c r="A454" s="23" t="s">
        <v>844</v>
      </c>
      <c r="B454" s="22" t="s">
        <v>843</v>
      </c>
      <c r="C454" s="24">
        <v>36840</v>
      </c>
      <c r="D454" s="24">
        <v>43914</v>
      </c>
      <c r="E454" s="9"/>
    </row>
    <row r="455" spans="1:5" ht="16.5" thickBot="1" x14ac:dyDescent="0.3">
      <c r="A455" s="23" t="s">
        <v>846</v>
      </c>
      <c r="B455" s="22" t="s">
        <v>845</v>
      </c>
      <c r="C455" s="24">
        <v>36848</v>
      </c>
      <c r="D455" s="24">
        <v>43926</v>
      </c>
      <c r="E455" s="9"/>
    </row>
    <row r="456" spans="1:5" ht="16.5" thickBot="1" x14ac:dyDescent="0.3">
      <c r="A456" s="23" t="s">
        <v>848</v>
      </c>
      <c r="B456" s="22" t="s">
        <v>847</v>
      </c>
      <c r="C456" s="24">
        <v>36856</v>
      </c>
      <c r="D456" s="24">
        <v>43938</v>
      </c>
      <c r="E456" s="9"/>
    </row>
    <row r="457" spans="1:5" ht="16.5" thickBot="1" x14ac:dyDescent="0.3">
      <c r="A457" s="23" t="s">
        <v>850</v>
      </c>
      <c r="B457" s="22" t="s">
        <v>849</v>
      </c>
      <c r="C457" s="24">
        <v>36864</v>
      </c>
      <c r="D457" s="24">
        <v>43950</v>
      </c>
      <c r="E457" s="9"/>
    </row>
    <row r="458" spans="1:5" ht="16.5" thickBot="1" x14ac:dyDescent="0.3">
      <c r="A458" s="23" t="s">
        <v>852</v>
      </c>
      <c r="B458" s="22" t="s">
        <v>851</v>
      </c>
      <c r="C458" s="24">
        <v>36872</v>
      </c>
      <c r="D458" s="24">
        <v>43962</v>
      </c>
      <c r="E458" s="9"/>
    </row>
    <row r="459" spans="1:5" ht="16.5" thickBot="1" x14ac:dyDescent="0.3">
      <c r="A459" s="23" t="s">
        <v>854</v>
      </c>
      <c r="B459" s="22" t="s">
        <v>853</v>
      </c>
      <c r="C459" s="24">
        <v>36880</v>
      </c>
      <c r="D459" s="24">
        <v>43974</v>
      </c>
      <c r="E459" s="9"/>
    </row>
    <row r="460" spans="1:5" ht="16.5" thickBot="1" x14ac:dyDescent="0.3">
      <c r="A460" s="23" t="s">
        <v>856</v>
      </c>
      <c r="B460" s="22" t="s">
        <v>855</v>
      </c>
      <c r="C460" s="24">
        <v>36888</v>
      </c>
      <c r="D460" s="24">
        <v>43986</v>
      </c>
      <c r="E460" s="9"/>
    </row>
    <row r="461" spans="1:5" ht="16.5" thickBot="1" x14ac:dyDescent="0.3">
      <c r="A461" s="23" t="s">
        <v>858</v>
      </c>
      <c r="B461" s="22" t="s">
        <v>857</v>
      </c>
      <c r="C461" s="24">
        <v>36896</v>
      </c>
      <c r="D461" s="24">
        <v>43998</v>
      </c>
      <c r="E461" s="9"/>
    </row>
    <row r="462" spans="1:5" ht="16.5" thickBot="1" x14ac:dyDescent="0.3">
      <c r="A462" s="23" t="s">
        <v>860</v>
      </c>
      <c r="B462" s="22" t="s">
        <v>859</v>
      </c>
      <c r="C462" s="24">
        <v>36904</v>
      </c>
      <c r="D462" s="24">
        <v>44010</v>
      </c>
      <c r="E462" s="9"/>
    </row>
    <row r="463" spans="1:5" ht="16.5" thickBot="1" x14ac:dyDescent="0.3">
      <c r="A463" s="23" t="s">
        <v>862</v>
      </c>
      <c r="B463" s="22" t="s">
        <v>861</v>
      </c>
      <c r="C463" s="24">
        <v>36912</v>
      </c>
      <c r="D463" s="24">
        <v>44022</v>
      </c>
      <c r="E463" s="9"/>
    </row>
    <row r="464" spans="1:5" ht="16.5" thickBot="1" x14ac:dyDescent="0.3">
      <c r="A464" s="23" t="s">
        <v>864</v>
      </c>
      <c r="B464" s="22" t="s">
        <v>863</v>
      </c>
      <c r="C464" s="24">
        <v>36920</v>
      </c>
      <c r="D464" s="24">
        <v>44034</v>
      </c>
      <c r="E464" s="9"/>
    </row>
    <row r="465" spans="1:5" ht="16.5" thickBot="1" x14ac:dyDescent="0.3">
      <c r="A465" s="23" t="s">
        <v>866</v>
      </c>
      <c r="B465" s="22" t="s">
        <v>865</v>
      </c>
      <c r="C465" s="24">
        <v>36928</v>
      </c>
      <c r="D465" s="24">
        <v>44046</v>
      </c>
      <c r="E465" s="9"/>
    </row>
    <row r="466" spans="1:5" ht="16.5" thickBot="1" x14ac:dyDescent="0.3">
      <c r="A466" s="23" t="s">
        <v>868</v>
      </c>
      <c r="B466" s="22" t="s">
        <v>867</v>
      </c>
      <c r="C466" s="24">
        <v>36936</v>
      </c>
      <c r="D466" s="24">
        <v>44058</v>
      </c>
      <c r="E466" s="9"/>
    </row>
    <row r="467" spans="1:5" ht="16.5" thickBot="1" x14ac:dyDescent="0.3">
      <c r="A467" s="23" t="s">
        <v>870</v>
      </c>
      <c r="B467" s="22" t="s">
        <v>869</v>
      </c>
      <c r="C467" s="24">
        <v>36944</v>
      </c>
      <c r="D467" s="24">
        <v>44070</v>
      </c>
      <c r="E467" s="9"/>
    </row>
    <row r="468" spans="1:5" ht="16.5" thickBot="1" x14ac:dyDescent="0.3">
      <c r="A468" s="23" t="s">
        <v>872</v>
      </c>
      <c r="B468" s="22" t="s">
        <v>871</v>
      </c>
      <c r="C468" s="24">
        <v>36952</v>
      </c>
      <c r="D468" s="24">
        <v>44082</v>
      </c>
      <c r="E468" s="9"/>
    </row>
    <row r="469" spans="1:5" ht="16.5" thickBot="1" x14ac:dyDescent="0.3">
      <c r="A469" s="23" t="s">
        <v>874</v>
      </c>
      <c r="B469" s="22" t="s">
        <v>873</v>
      </c>
      <c r="C469" s="24">
        <v>36960</v>
      </c>
      <c r="D469" s="24">
        <v>44094</v>
      </c>
      <c r="E469" s="9"/>
    </row>
    <row r="470" spans="1:5" ht="16.5" thickBot="1" x14ac:dyDescent="0.3">
      <c r="A470" s="23" t="s">
        <v>876</v>
      </c>
      <c r="B470" s="22" t="s">
        <v>875</v>
      </c>
      <c r="C470" s="24">
        <v>36968</v>
      </c>
      <c r="D470" s="24">
        <v>44106</v>
      </c>
      <c r="E470" s="9"/>
    </row>
    <row r="471" spans="1:5" ht="16.5" thickBot="1" x14ac:dyDescent="0.3">
      <c r="A471" s="23" t="s">
        <v>878</v>
      </c>
      <c r="B471" s="22" t="s">
        <v>877</v>
      </c>
      <c r="C471" s="24">
        <v>36976</v>
      </c>
      <c r="D471" s="24">
        <v>44118</v>
      </c>
      <c r="E471" s="9"/>
    </row>
    <row r="472" spans="1:5" ht="16.5" thickBot="1" x14ac:dyDescent="0.3">
      <c r="A472" s="23" t="s">
        <v>879</v>
      </c>
      <c r="B472" s="22" t="s">
        <v>662</v>
      </c>
      <c r="C472" s="24">
        <v>36984</v>
      </c>
      <c r="D472" s="24">
        <v>44130</v>
      </c>
      <c r="E472" s="9"/>
    </row>
    <row r="473" spans="1:5" ht="16.5" thickBot="1" x14ac:dyDescent="0.3">
      <c r="A473" s="23" t="s">
        <v>881</v>
      </c>
      <c r="B473" s="22" t="s">
        <v>880</v>
      </c>
      <c r="C473" s="24">
        <v>36992</v>
      </c>
      <c r="D473" s="24">
        <v>44142</v>
      </c>
      <c r="E473" s="9"/>
    </row>
    <row r="474" spans="1:5" ht="16.5" thickBot="1" x14ac:dyDescent="0.3">
      <c r="A474" s="23" t="s">
        <v>883</v>
      </c>
      <c r="B474" s="22" t="s">
        <v>882</v>
      </c>
      <c r="C474" s="24">
        <v>37000</v>
      </c>
      <c r="D474" s="24">
        <v>44154</v>
      </c>
      <c r="E474" s="9"/>
    </row>
    <row r="475" spans="1:5" ht="16.5" thickBot="1" x14ac:dyDescent="0.3">
      <c r="A475" s="23" t="s">
        <v>885</v>
      </c>
      <c r="B475" s="22" t="s">
        <v>884</v>
      </c>
      <c r="C475" s="24">
        <v>37008</v>
      </c>
      <c r="D475" s="24">
        <v>44166</v>
      </c>
      <c r="E475" s="9"/>
    </row>
    <row r="476" spans="1:5" ht="16.5" thickBot="1" x14ac:dyDescent="0.3">
      <c r="A476" s="23" t="s">
        <v>887</v>
      </c>
      <c r="B476" s="22" t="s">
        <v>886</v>
      </c>
      <c r="C476" s="24">
        <v>37016</v>
      </c>
      <c r="D476" s="24">
        <v>44178</v>
      </c>
      <c r="E476" s="9"/>
    </row>
    <row r="477" spans="1:5" ht="16.5" thickBot="1" x14ac:dyDescent="0.3">
      <c r="A477" s="23" t="s">
        <v>888</v>
      </c>
      <c r="B477" s="22" t="s">
        <v>782</v>
      </c>
      <c r="C477" s="24">
        <v>37024</v>
      </c>
      <c r="D477" s="24">
        <v>44190</v>
      </c>
      <c r="E477" s="9"/>
    </row>
    <row r="478" spans="1:5" ht="16.5" thickBot="1" x14ac:dyDescent="0.3">
      <c r="A478" s="23" t="s">
        <v>890</v>
      </c>
      <c r="B478" s="22" t="s">
        <v>889</v>
      </c>
      <c r="C478" s="24">
        <v>37032</v>
      </c>
      <c r="D478" s="24">
        <v>44202</v>
      </c>
      <c r="E478" s="9"/>
    </row>
    <row r="479" spans="1:5" ht="16.5" thickBot="1" x14ac:dyDescent="0.3">
      <c r="A479" s="23" t="s">
        <v>892</v>
      </c>
      <c r="B479" s="22" t="s">
        <v>891</v>
      </c>
      <c r="C479" s="24">
        <v>37040</v>
      </c>
      <c r="D479" s="24">
        <v>44214</v>
      </c>
      <c r="E479" s="9"/>
    </row>
    <row r="480" spans="1:5" ht="16.5" thickBot="1" x14ac:dyDescent="0.3">
      <c r="A480" s="23" t="s">
        <v>894</v>
      </c>
      <c r="B480" s="22" t="s">
        <v>893</v>
      </c>
      <c r="C480" s="24">
        <v>37048</v>
      </c>
      <c r="D480" s="24">
        <v>44226</v>
      </c>
      <c r="E480" s="9"/>
    </row>
    <row r="481" spans="1:5" ht="16.5" thickBot="1" x14ac:dyDescent="0.3">
      <c r="A481" s="23" t="s">
        <v>896</v>
      </c>
      <c r="B481" s="22" t="s">
        <v>895</v>
      </c>
      <c r="C481" s="24">
        <v>37056</v>
      </c>
      <c r="D481" s="24">
        <v>44238</v>
      </c>
      <c r="E481" s="9"/>
    </row>
    <row r="482" spans="1:5" ht="16.5" thickBot="1" x14ac:dyDescent="0.3">
      <c r="A482" s="23" t="s">
        <v>898</v>
      </c>
      <c r="B482" s="22" t="s">
        <v>897</v>
      </c>
      <c r="C482" s="24">
        <v>37064</v>
      </c>
      <c r="D482" s="24">
        <v>44250</v>
      </c>
      <c r="E482" s="9"/>
    </row>
    <row r="483" spans="1:5" ht="16.5" thickBot="1" x14ac:dyDescent="0.3">
      <c r="A483" s="23" t="s">
        <v>900</v>
      </c>
      <c r="B483" s="22" t="s">
        <v>899</v>
      </c>
      <c r="C483" s="24">
        <v>37072</v>
      </c>
      <c r="D483" s="24">
        <v>44262</v>
      </c>
      <c r="E483" s="9"/>
    </row>
    <row r="484" spans="1:5" ht="16.5" thickBot="1" x14ac:dyDescent="0.3">
      <c r="A484" s="23" t="s">
        <v>902</v>
      </c>
      <c r="B484" s="22" t="s">
        <v>901</v>
      </c>
      <c r="C484" s="24">
        <v>37080</v>
      </c>
      <c r="D484" s="24">
        <v>44274</v>
      </c>
      <c r="E484" s="9"/>
    </row>
    <row r="485" spans="1:5" ht="16.5" thickBot="1" x14ac:dyDescent="0.3">
      <c r="A485" s="23" t="s">
        <v>904</v>
      </c>
      <c r="B485" s="22" t="s">
        <v>903</v>
      </c>
      <c r="C485" s="24">
        <v>37088</v>
      </c>
      <c r="D485" s="24">
        <v>44286</v>
      </c>
      <c r="E485" s="9"/>
    </row>
    <row r="486" spans="1:5" ht="16.5" thickBot="1" x14ac:dyDescent="0.3">
      <c r="A486" s="23" t="s">
        <v>906</v>
      </c>
      <c r="B486" s="22" t="s">
        <v>905</v>
      </c>
      <c r="C486" s="24">
        <v>37096</v>
      </c>
      <c r="D486" s="24">
        <v>44298</v>
      </c>
      <c r="E486" s="9"/>
    </row>
    <row r="487" spans="1:5" ht="16.5" thickBot="1" x14ac:dyDescent="0.3">
      <c r="A487" s="23" t="s">
        <v>908</v>
      </c>
      <c r="B487" s="22" t="s">
        <v>907</v>
      </c>
      <c r="C487" s="24">
        <v>37104</v>
      </c>
      <c r="D487" s="24">
        <v>44310</v>
      </c>
      <c r="E487" s="9"/>
    </row>
    <row r="488" spans="1:5" ht="16.5" thickBot="1" x14ac:dyDescent="0.3">
      <c r="A488" s="23" t="s">
        <v>910</v>
      </c>
      <c r="B488" s="22" t="s">
        <v>909</v>
      </c>
      <c r="C488" s="24">
        <v>37112</v>
      </c>
      <c r="D488" s="24">
        <v>44322</v>
      </c>
      <c r="E488" s="9"/>
    </row>
    <row r="489" spans="1:5" ht="16.5" thickBot="1" x14ac:dyDescent="0.3">
      <c r="A489" s="23" t="s">
        <v>912</v>
      </c>
      <c r="B489" s="22" t="s">
        <v>911</v>
      </c>
      <c r="C489" s="24">
        <v>37120</v>
      </c>
      <c r="D489" s="24">
        <v>44334</v>
      </c>
      <c r="E489" s="9"/>
    </row>
    <row r="490" spans="1:5" ht="16.5" thickBot="1" x14ac:dyDescent="0.3">
      <c r="A490" s="23" t="s">
        <v>914</v>
      </c>
      <c r="B490" s="22" t="s">
        <v>913</v>
      </c>
      <c r="C490" s="24">
        <v>37128</v>
      </c>
      <c r="D490" s="24">
        <v>44346</v>
      </c>
      <c r="E490" s="9"/>
    </row>
    <row r="491" spans="1:5" ht="16.5" thickBot="1" x14ac:dyDescent="0.3">
      <c r="A491" s="23" t="s">
        <v>916</v>
      </c>
      <c r="B491" s="22" t="s">
        <v>915</v>
      </c>
      <c r="C491" s="24">
        <v>37136</v>
      </c>
      <c r="D491" s="24">
        <v>44358</v>
      </c>
      <c r="E491" s="9"/>
    </row>
    <row r="492" spans="1:5" ht="16.5" thickBot="1" x14ac:dyDescent="0.3">
      <c r="A492" s="23" t="s">
        <v>918</v>
      </c>
      <c r="B492" s="22" t="s">
        <v>917</v>
      </c>
      <c r="C492" s="24">
        <v>37144</v>
      </c>
      <c r="D492" s="24">
        <v>44370</v>
      </c>
      <c r="E492" s="9"/>
    </row>
    <row r="493" spans="1:5" ht="16.5" thickBot="1" x14ac:dyDescent="0.3">
      <c r="A493" s="23" t="s">
        <v>920</v>
      </c>
      <c r="B493" s="22" t="s">
        <v>919</v>
      </c>
      <c r="C493" s="24">
        <v>37152</v>
      </c>
      <c r="D493" s="24">
        <v>44382</v>
      </c>
      <c r="E493" s="9"/>
    </row>
    <row r="494" spans="1:5" ht="16.5" thickBot="1" x14ac:dyDescent="0.3">
      <c r="A494" s="23" t="s">
        <v>922</v>
      </c>
      <c r="B494" s="22" t="s">
        <v>921</v>
      </c>
      <c r="C494" s="24">
        <v>37160</v>
      </c>
      <c r="D494" s="24">
        <v>44394</v>
      </c>
      <c r="E494" s="9"/>
    </row>
    <row r="495" spans="1:5" ht="16.5" thickBot="1" x14ac:dyDescent="0.3">
      <c r="A495" s="23" t="s">
        <v>923</v>
      </c>
      <c r="B495" s="22" t="s">
        <v>106</v>
      </c>
      <c r="C495" s="24">
        <v>37168</v>
      </c>
      <c r="D495" s="24">
        <v>44406</v>
      </c>
      <c r="E495" s="9"/>
    </row>
    <row r="496" spans="1:5" ht="16.5" thickBot="1" x14ac:dyDescent="0.3">
      <c r="A496" s="23" t="s">
        <v>925</v>
      </c>
      <c r="B496" s="22" t="s">
        <v>924</v>
      </c>
      <c r="C496" s="24">
        <v>37176</v>
      </c>
      <c r="D496" s="24">
        <v>44418</v>
      </c>
      <c r="E496" s="9"/>
    </row>
    <row r="497" spans="1:5" ht="16.5" thickBot="1" x14ac:dyDescent="0.3">
      <c r="A497" s="23" t="s">
        <v>927</v>
      </c>
      <c r="B497" s="22" t="s">
        <v>926</v>
      </c>
      <c r="C497" s="24">
        <v>37184</v>
      </c>
      <c r="D497" s="24">
        <v>44430</v>
      </c>
      <c r="E497" s="9"/>
    </row>
    <row r="498" spans="1:5" ht="16.5" thickBot="1" x14ac:dyDescent="0.3">
      <c r="A498" s="23" t="s">
        <v>929</v>
      </c>
      <c r="B498" s="22" t="s">
        <v>928</v>
      </c>
      <c r="C498" s="24">
        <v>37192</v>
      </c>
      <c r="D498" s="24">
        <v>44442</v>
      </c>
      <c r="E498" s="9"/>
    </row>
    <row r="499" spans="1:5" ht="16.5" thickBot="1" x14ac:dyDescent="0.3">
      <c r="A499" s="23" t="s">
        <v>930</v>
      </c>
      <c r="B499" s="22" t="s">
        <v>681</v>
      </c>
      <c r="C499" s="24">
        <v>37200</v>
      </c>
      <c r="D499" s="24">
        <v>44454</v>
      </c>
      <c r="E499" s="9"/>
    </row>
    <row r="500" spans="1:5" ht="16.5" thickBot="1" x14ac:dyDescent="0.3">
      <c r="A500" s="23" t="s">
        <v>932</v>
      </c>
      <c r="B500" s="22" t="s">
        <v>931</v>
      </c>
      <c r="C500" s="24">
        <v>37208</v>
      </c>
      <c r="D500" s="24">
        <v>44466</v>
      </c>
      <c r="E500" s="9"/>
    </row>
    <row r="501" spans="1:5" ht="16.5" thickBot="1" x14ac:dyDescent="0.3">
      <c r="A501" s="23" t="s">
        <v>934</v>
      </c>
      <c r="B501" s="22" t="s">
        <v>933</v>
      </c>
      <c r="C501" s="24">
        <v>37216</v>
      </c>
      <c r="D501" s="24">
        <v>44478</v>
      </c>
      <c r="E501" s="9"/>
    </row>
    <row r="502" spans="1:5" ht="16.5" thickBot="1" x14ac:dyDescent="0.3">
      <c r="A502" s="23" t="s">
        <v>935</v>
      </c>
      <c r="B502" s="22" t="s">
        <v>415</v>
      </c>
      <c r="C502" s="24">
        <v>37224</v>
      </c>
      <c r="D502" s="24">
        <v>44490</v>
      </c>
      <c r="E502" s="9"/>
    </row>
    <row r="503" spans="1:5" ht="16.5" thickBot="1" x14ac:dyDescent="0.3">
      <c r="A503" s="23" t="s">
        <v>937</v>
      </c>
      <c r="B503" s="22" t="s">
        <v>936</v>
      </c>
      <c r="C503" s="24">
        <v>37232</v>
      </c>
      <c r="D503" s="24">
        <v>44502</v>
      </c>
      <c r="E503" s="9"/>
    </row>
    <row r="504" spans="1:5" ht="16.5" thickBot="1" x14ac:dyDescent="0.3">
      <c r="A504" s="23" t="s">
        <v>938</v>
      </c>
      <c r="B504" s="22" t="s">
        <v>141</v>
      </c>
      <c r="C504" s="24">
        <v>37240</v>
      </c>
      <c r="D504" s="24">
        <v>44514</v>
      </c>
      <c r="E504" s="9"/>
    </row>
    <row r="505" spans="1:5" ht="16.5" thickBot="1" x14ac:dyDescent="0.3">
      <c r="A505" s="23" t="s">
        <v>940</v>
      </c>
      <c r="B505" s="22" t="s">
        <v>939</v>
      </c>
      <c r="C505" s="24">
        <v>37248</v>
      </c>
      <c r="D505" s="24">
        <v>44526</v>
      </c>
      <c r="E505" s="9"/>
    </row>
    <row r="506" spans="1:5" ht="16.5" thickBot="1" x14ac:dyDescent="0.3">
      <c r="A506" s="23" t="s">
        <v>942</v>
      </c>
      <c r="B506" s="22" t="s">
        <v>941</v>
      </c>
      <c r="C506" s="24">
        <v>37256</v>
      </c>
      <c r="D506" s="24">
        <v>44538</v>
      </c>
      <c r="E506" s="9"/>
    </row>
    <row r="507" spans="1:5" ht="16.5" thickBot="1" x14ac:dyDescent="0.3">
      <c r="A507" s="23" t="s">
        <v>943</v>
      </c>
      <c r="B507" s="22" t="s">
        <v>668</v>
      </c>
      <c r="C507" s="24">
        <v>37264</v>
      </c>
      <c r="D507" s="24">
        <v>44550</v>
      </c>
      <c r="E507" s="9"/>
    </row>
    <row r="508" spans="1:5" ht="16.5" thickBot="1" x14ac:dyDescent="0.3">
      <c r="A508" s="23" t="s">
        <v>945</v>
      </c>
      <c r="B508" s="22" t="s">
        <v>944</v>
      </c>
      <c r="C508" s="24">
        <v>37272</v>
      </c>
      <c r="D508" s="24">
        <v>44562</v>
      </c>
      <c r="E508" s="9"/>
    </row>
    <row r="509" spans="1:5" ht="16.5" thickBot="1" x14ac:dyDescent="0.3">
      <c r="A509" s="23" t="s">
        <v>947</v>
      </c>
      <c r="B509" s="22" t="s">
        <v>946</v>
      </c>
      <c r="C509" s="24">
        <v>37280</v>
      </c>
      <c r="D509" s="24">
        <v>44574</v>
      </c>
      <c r="E509" s="9"/>
    </row>
    <row r="510" spans="1:5" ht="16.5" thickBot="1" x14ac:dyDescent="0.3">
      <c r="A510" s="23" t="s">
        <v>949</v>
      </c>
      <c r="B510" s="22" t="s">
        <v>948</v>
      </c>
      <c r="C510" s="24">
        <v>37288</v>
      </c>
      <c r="D510" s="24">
        <v>44586</v>
      </c>
      <c r="E510" s="9"/>
    </row>
    <row r="511" spans="1:5" ht="16.5" thickBot="1" x14ac:dyDescent="0.3">
      <c r="A511" s="23" t="s">
        <v>951</v>
      </c>
      <c r="B511" s="22" t="s">
        <v>950</v>
      </c>
      <c r="C511" s="24">
        <v>37296</v>
      </c>
      <c r="D511" s="24">
        <v>44598</v>
      </c>
      <c r="E511" s="9"/>
    </row>
    <row r="512" spans="1:5" ht="16.5" thickBot="1" x14ac:dyDescent="0.3">
      <c r="A512" s="23" t="s">
        <v>953</v>
      </c>
      <c r="B512" s="22" t="s">
        <v>952</v>
      </c>
      <c r="C512" s="24">
        <v>37304</v>
      </c>
      <c r="D512" s="24">
        <v>44610</v>
      </c>
      <c r="E512" s="9"/>
    </row>
    <row r="513" spans="1:5" ht="16.5" thickBot="1" x14ac:dyDescent="0.3">
      <c r="A513" s="23" t="s">
        <v>955</v>
      </c>
      <c r="B513" s="22" t="s">
        <v>954</v>
      </c>
      <c r="C513" s="24">
        <v>37312</v>
      </c>
      <c r="D513" s="24">
        <v>44622</v>
      </c>
      <c r="E513" s="9"/>
    </row>
    <row r="514" spans="1:5" ht="16.5" thickBot="1" x14ac:dyDescent="0.3">
      <c r="A514" s="23" t="s">
        <v>957</v>
      </c>
      <c r="B514" s="22" t="s">
        <v>956</v>
      </c>
      <c r="C514" s="24">
        <v>37320</v>
      </c>
      <c r="D514" s="24">
        <v>44634</v>
      </c>
      <c r="E514" s="9"/>
    </row>
    <row r="515" spans="1:5" ht="16.5" thickBot="1" x14ac:dyDescent="0.3">
      <c r="A515" s="23" t="s">
        <v>959</v>
      </c>
      <c r="B515" s="22" t="s">
        <v>958</v>
      </c>
      <c r="C515" s="24">
        <v>37328</v>
      </c>
      <c r="D515" s="24">
        <v>44646</v>
      </c>
      <c r="E515" s="9"/>
    </row>
    <row r="516" spans="1:5" ht="16.5" thickBot="1" x14ac:dyDescent="0.3">
      <c r="A516" s="23" t="s">
        <v>960</v>
      </c>
      <c r="B516" s="22" t="s">
        <v>106</v>
      </c>
      <c r="C516" s="24">
        <v>37336</v>
      </c>
      <c r="D516" s="24">
        <v>44658</v>
      </c>
      <c r="E516" s="9"/>
    </row>
    <row r="517" spans="1:5" ht="16.5" thickBot="1" x14ac:dyDescent="0.3">
      <c r="A517" s="23" t="s">
        <v>961</v>
      </c>
      <c r="B517" s="22" t="s">
        <v>69</v>
      </c>
      <c r="C517" s="24">
        <v>37344</v>
      </c>
      <c r="D517" s="24">
        <v>44670</v>
      </c>
      <c r="E517" s="9"/>
    </row>
    <row r="518" spans="1:5" ht="16.5" thickBot="1" x14ac:dyDescent="0.3">
      <c r="A518" s="23" t="s">
        <v>963</v>
      </c>
      <c r="B518" s="22" t="s">
        <v>962</v>
      </c>
      <c r="C518" s="24">
        <v>37352</v>
      </c>
      <c r="D518" s="24">
        <v>44682</v>
      </c>
      <c r="E518" s="9"/>
    </row>
    <row r="519" spans="1:5" ht="16.5" thickBot="1" x14ac:dyDescent="0.3">
      <c r="A519" s="23" t="s">
        <v>965</v>
      </c>
      <c r="B519" s="22" t="s">
        <v>964</v>
      </c>
      <c r="C519" s="24">
        <v>37360</v>
      </c>
      <c r="D519" s="24">
        <v>44694</v>
      </c>
      <c r="E519" s="9"/>
    </row>
    <row r="520" spans="1:5" ht="16.5" thickBot="1" x14ac:dyDescent="0.3">
      <c r="A520" s="23" t="s">
        <v>967</v>
      </c>
      <c r="B520" s="22" t="s">
        <v>966</v>
      </c>
      <c r="C520" s="24">
        <v>37368</v>
      </c>
      <c r="D520" s="24">
        <v>44706</v>
      </c>
      <c r="E520" s="9"/>
    </row>
    <row r="521" spans="1:5" ht="16.5" thickBot="1" x14ac:dyDescent="0.3">
      <c r="A521" s="23" t="s">
        <v>969</v>
      </c>
      <c r="B521" s="22" t="s">
        <v>968</v>
      </c>
      <c r="C521" s="24">
        <v>37376</v>
      </c>
      <c r="D521" s="24">
        <v>44718</v>
      </c>
      <c r="E521" s="9"/>
    </row>
    <row r="522" spans="1:5" ht="16.5" thickBot="1" x14ac:dyDescent="0.3">
      <c r="A522" s="23" t="s">
        <v>971</v>
      </c>
      <c r="B522" s="22" t="s">
        <v>970</v>
      </c>
      <c r="C522" s="24">
        <v>37384</v>
      </c>
      <c r="D522" s="24">
        <v>44730</v>
      </c>
      <c r="E522" s="9"/>
    </row>
    <row r="523" spans="1:5" ht="16.5" thickBot="1" x14ac:dyDescent="0.3">
      <c r="A523" s="23" t="s">
        <v>973</v>
      </c>
      <c r="B523" s="22" t="s">
        <v>972</v>
      </c>
      <c r="C523" s="24">
        <v>37392</v>
      </c>
      <c r="D523" s="24">
        <v>44742</v>
      </c>
      <c r="E523" s="9"/>
    </row>
    <row r="524" spans="1:5" ht="16.5" thickBot="1" x14ac:dyDescent="0.3">
      <c r="A524" s="23" t="s">
        <v>975</v>
      </c>
      <c r="B524" s="22" t="s">
        <v>974</v>
      </c>
      <c r="C524" s="24">
        <v>37400</v>
      </c>
      <c r="D524" s="24">
        <v>44754</v>
      </c>
      <c r="E524" s="9"/>
    </row>
    <row r="525" spans="1:5" ht="16.5" thickBot="1" x14ac:dyDescent="0.3">
      <c r="A525" s="23" t="s">
        <v>977</v>
      </c>
      <c r="B525" s="22" t="s">
        <v>976</v>
      </c>
      <c r="C525" s="24">
        <v>37408</v>
      </c>
      <c r="D525" s="24">
        <v>44766</v>
      </c>
      <c r="E525" s="9"/>
    </row>
    <row r="526" spans="1:5" ht="16.5" thickBot="1" x14ac:dyDescent="0.3">
      <c r="A526" s="23" t="s">
        <v>979</v>
      </c>
      <c r="B526" s="22" t="s">
        <v>978</v>
      </c>
      <c r="C526" s="24">
        <v>37416</v>
      </c>
      <c r="D526" s="24">
        <v>44778</v>
      </c>
      <c r="E526" s="9"/>
    </row>
    <row r="527" spans="1:5" ht="16.5" thickBot="1" x14ac:dyDescent="0.3">
      <c r="A527" s="23" t="s">
        <v>981</v>
      </c>
      <c r="B527" s="22" t="s">
        <v>980</v>
      </c>
      <c r="C527" s="24">
        <v>37424</v>
      </c>
      <c r="D527" s="24">
        <v>44790</v>
      </c>
      <c r="E527" s="9"/>
    </row>
    <row r="528" spans="1:5" ht="16.5" thickBot="1" x14ac:dyDescent="0.3">
      <c r="A528" s="23" t="s">
        <v>983</v>
      </c>
      <c r="B528" s="22" t="s">
        <v>982</v>
      </c>
      <c r="C528" s="24">
        <v>37432</v>
      </c>
      <c r="D528" s="24">
        <v>44802</v>
      </c>
      <c r="E528" s="9"/>
    </row>
    <row r="529" spans="1:5" ht="16.5" thickBot="1" x14ac:dyDescent="0.3">
      <c r="A529" s="23" t="s">
        <v>985</v>
      </c>
      <c r="B529" s="22" t="s">
        <v>984</v>
      </c>
      <c r="C529" s="24">
        <v>37440</v>
      </c>
      <c r="D529" s="24">
        <v>44814</v>
      </c>
      <c r="E529" s="9"/>
    </row>
    <row r="530" spans="1:5" ht="16.5" thickBot="1" x14ac:dyDescent="0.3">
      <c r="A530" s="23" t="s">
        <v>987</v>
      </c>
      <c r="B530" s="22" t="s">
        <v>986</v>
      </c>
      <c r="C530" s="24">
        <v>37448</v>
      </c>
      <c r="D530" s="24">
        <v>44826</v>
      </c>
      <c r="E530" s="9"/>
    </row>
    <row r="531" spans="1:5" ht="16.5" thickBot="1" x14ac:dyDescent="0.3">
      <c r="A531" s="23" t="s">
        <v>989</v>
      </c>
      <c r="B531" s="22" t="s">
        <v>988</v>
      </c>
      <c r="C531" s="24">
        <v>37456</v>
      </c>
      <c r="D531" s="24">
        <v>44838</v>
      </c>
      <c r="E531" s="9"/>
    </row>
    <row r="532" spans="1:5" ht="16.5" thickBot="1" x14ac:dyDescent="0.3">
      <c r="A532" s="23" t="s">
        <v>991</v>
      </c>
      <c r="B532" s="22" t="s">
        <v>990</v>
      </c>
      <c r="C532" s="24">
        <v>37464</v>
      </c>
      <c r="D532" s="24">
        <v>44850</v>
      </c>
      <c r="E532" s="9"/>
    </row>
    <row r="533" spans="1:5" ht="16.5" thickBot="1" x14ac:dyDescent="0.3">
      <c r="A533" s="23" t="s">
        <v>993</v>
      </c>
      <c r="B533" s="22" t="s">
        <v>992</v>
      </c>
      <c r="C533" s="24">
        <v>37472</v>
      </c>
      <c r="D533" s="24">
        <v>44862</v>
      </c>
      <c r="E533" s="9"/>
    </row>
    <row r="534" spans="1:5" ht="16.5" thickBot="1" x14ac:dyDescent="0.3">
      <c r="A534" s="23" t="s">
        <v>995</v>
      </c>
      <c r="B534" s="22" t="s">
        <v>994</v>
      </c>
      <c r="C534" s="24">
        <v>37480</v>
      </c>
      <c r="D534" s="24">
        <v>44874</v>
      </c>
      <c r="E534" s="9"/>
    </row>
    <row r="535" spans="1:5" ht="16.5" thickBot="1" x14ac:dyDescent="0.3">
      <c r="A535" s="23" t="s">
        <v>997</v>
      </c>
      <c r="B535" s="22" t="s">
        <v>996</v>
      </c>
      <c r="C535" s="24">
        <v>37488</v>
      </c>
      <c r="D535" s="24">
        <v>44886</v>
      </c>
      <c r="E535" s="9"/>
    </row>
    <row r="536" spans="1:5" ht="16.5" thickBot="1" x14ac:dyDescent="0.3">
      <c r="A536" s="23" t="s">
        <v>999</v>
      </c>
      <c r="B536" s="22" t="s">
        <v>998</v>
      </c>
      <c r="C536" s="24">
        <v>37496</v>
      </c>
      <c r="D536" s="24">
        <v>44898</v>
      </c>
      <c r="E536" s="9"/>
    </row>
    <row r="537" spans="1:5" ht="16.5" thickBot="1" x14ac:dyDescent="0.3">
      <c r="A537" s="23" t="s">
        <v>1001</v>
      </c>
      <c r="B537" s="22" t="s">
        <v>1000</v>
      </c>
      <c r="C537" s="24">
        <v>37504</v>
      </c>
      <c r="D537" s="24">
        <v>44910</v>
      </c>
      <c r="E537" s="9"/>
    </row>
    <row r="538" spans="1:5" ht="16.5" thickBot="1" x14ac:dyDescent="0.3">
      <c r="A538" s="23" t="s">
        <v>1003</v>
      </c>
      <c r="B538" s="22" t="s">
        <v>1002</v>
      </c>
      <c r="C538" s="24">
        <v>37512</v>
      </c>
      <c r="D538" s="24">
        <v>44922</v>
      </c>
      <c r="E538" s="9"/>
    </row>
    <row r="539" spans="1:5" ht="16.5" thickBot="1" x14ac:dyDescent="0.3">
      <c r="A539" s="23" t="s">
        <v>1005</v>
      </c>
      <c r="B539" s="22" t="s">
        <v>1004</v>
      </c>
      <c r="C539" s="24">
        <v>37520</v>
      </c>
      <c r="D539" s="24">
        <v>44934</v>
      </c>
      <c r="E539" s="9"/>
    </row>
    <row r="540" spans="1:5" ht="16.5" thickBot="1" x14ac:dyDescent="0.3">
      <c r="A540" s="23" t="s">
        <v>1007</v>
      </c>
      <c r="B540" s="22" t="s">
        <v>1006</v>
      </c>
      <c r="C540" s="24">
        <v>37528</v>
      </c>
      <c r="D540" s="24">
        <v>44946</v>
      </c>
      <c r="E540" s="9"/>
    </row>
    <row r="541" spans="1:5" ht="16.5" thickBot="1" x14ac:dyDescent="0.3">
      <c r="A541" s="23" t="s">
        <v>1009</v>
      </c>
      <c r="B541" s="22" t="s">
        <v>1008</v>
      </c>
      <c r="C541" s="24">
        <v>37536</v>
      </c>
      <c r="D541" s="24">
        <v>44958</v>
      </c>
      <c r="E541" s="9"/>
    </row>
    <row r="542" spans="1:5" ht="16.5" thickBot="1" x14ac:dyDescent="0.3">
      <c r="A542" s="23" t="s">
        <v>1011</v>
      </c>
      <c r="B542" s="22" t="s">
        <v>1010</v>
      </c>
      <c r="C542" s="24">
        <v>37544</v>
      </c>
      <c r="D542" s="24">
        <v>44970</v>
      </c>
      <c r="E542" s="9"/>
    </row>
    <row r="543" spans="1:5" ht="16.5" thickBot="1" x14ac:dyDescent="0.3">
      <c r="A543" s="23" t="s">
        <v>1013</v>
      </c>
      <c r="B543" s="22" t="s">
        <v>1012</v>
      </c>
      <c r="C543" s="24">
        <v>37552</v>
      </c>
      <c r="D543" s="24">
        <v>44982</v>
      </c>
      <c r="E543" s="9"/>
    </row>
    <row r="544" spans="1:5" ht="16.5" thickBot="1" x14ac:dyDescent="0.3">
      <c r="A544" s="23" t="s">
        <v>1015</v>
      </c>
      <c r="B544" s="22" t="s">
        <v>1014</v>
      </c>
      <c r="C544" s="24">
        <v>37560</v>
      </c>
      <c r="D544" s="24">
        <v>44994</v>
      </c>
      <c r="E544" s="9"/>
    </row>
    <row r="545" spans="1:5" ht="16.5" thickBot="1" x14ac:dyDescent="0.3">
      <c r="A545" s="23" t="s">
        <v>1016</v>
      </c>
      <c r="B545" s="22" t="s">
        <v>588</v>
      </c>
      <c r="C545" s="24">
        <v>37568</v>
      </c>
      <c r="D545" s="24">
        <v>45006</v>
      </c>
      <c r="E545" s="9"/>
    </row>
    <row r="546" spans="1:5" ht="16.5" thickBot="1" x14ac:dyDescent="0.3">
      <c r="A546" s="23" t="s">
        <v>1017</v>
      </c>
      <c r="B546" s="22" t="s">
        <v>575</v>
      </c>
      <c r="C546" s="24">
        <v>37576</v>
      </c>
      <c r="D546" s="24">
        <v>45018</v>
      </c>
      <c r="E546" s="9"/>
    </row>
    <row r="547" spans="1:5" ht="16.5" thickBot="1" x14ac:dyDescent="0.3">
      <c r="A547" s="23" t="s">
        <v>1019</v>
      </c>
      <c r="B547" s="22" t="s">
        <v>1018</v>
      </c>
      <c r="C547" s="24">
        <v>37584</v>
      </c>
      <c r="D547" s="24">
        <v>45030</v>
      </c>
      <c r="E547" s="9"/>
    </row>
    <row r="548" spans="1:5" ht="16.5" thickBot="1" x14ac:dyDescent="0.3">
      <c r="A548" s="23" t="s">
        <v>1021</v>
      </c>
      <c r="B548" s="22" t="s">
        <v>1020</v>
      </c>
      <c r="C548" s="24">
        <v>37592</v>
      </c>
      <c r="D548" s="24">
        <v>45042</v>
      </c>
      <c r="E548" s="9"/>
    </row>
    <row r="549" spans="1:5" ht="16.5" thickBot="1" x14ac:dyDescent="0.3">
      <c r="A549" s="23" t="s">
        <v>1023</v>
      </c>
      <c r="B549" s="22" t="s">
        <v>1022</v>
      </c>
      <c r="C549" s="24">
        <v>37600</v>
      </c>
      <c r="D549" s="24">
        <v>45054</v>
      </c>
      <c r="E549" s="9"/>
    </row>
    <row r="550" spans="1:5" ht="16.5" thickBot="1" x14ac:dyDescent="0.3">
      <c r="A550" s="23" t="s">
        <v>1025</v>
      </c>
      <c r="B550" s="22" t="s">
        <v>1024</v>
      </c>
      <c r="C550" s="24">
        <v>37608</v>
      </c>
      <c r="D550" s="24">
        <v>45066</v>
      </c>
      <c r="E550" s="9"/>
    </row>
    <row r="551" spans="1:5" ht="16.5" thickBot="1" x14ac:dyDescent="0.3">
      <c r="A551" s="23" t="s">
        <v>1027</v>
      </c>
      <c r="B551" s="22" t="s">
        <v>1026</v>
      </c>
      <c r="C551" s="24">
        <v>37616</v>
      </c>
      <c r="D551" s="24">
        <v>45078</v>
      </c>
      <c r="E551" s="9"/>
    </row>
    <row r="552" spans="1:5" ht="16.5" thickBot="1" x14ac:dyDescent="0.3">
      <c r="A552" s="23" t="s">
        <v>1029</v>
      </c>
      <c r="B552" s="22" t="s">
        <v>1028</v>
      </c>
      <c r="C552" s="24">
        <v>37624</v>
      </c>
      <c r="D552" s="24">
        <v>45090</v>
      </c>
      <c r="E552" s="9"/>
    </row>
    <row r="553" spans="1:5" ht="16.5" thickBot="1" x14ac:dyDescent="0.3">
      <c r="A553" s="23" t="s">
        <v>1031</v>
      </c>
      <c r="B553" s="22" t="s">
        <v>1030</v>
      </c>
      <c r="C553" s="24">
        <v>37632</v>
      </c>
      <c r="D553" s="24">
        <v>45102</v>
      </c>
      <c r="E553" s="9"/>
    </row>
    <row r="554" spans="1:5" ht="16.5" thickBot="1" x14ac:dyDescent="0.3">
      <c r="A554" s="23" t="s">
        <v>1033</v>
      </c>
      <c r="B554" s="22" t="s">
        <v>1032</v>
      </c>
      <c r="C554" s="24">
        <v>37640</v>
      </c>
      <c r="D554" s="24">
        <v>45114</v>
      </c>
      <c r="E554" s="9"/>
    </row>
    <row r="555" spans="1:5" ht="16.5" thickBot="1" x14ac:dyDescent="0.3">
      <c r="A555" s="23" t="s">
        <v>1035</v>
      </c>
      <c r="B555" s="22" t="s">
        <v>1034</v>
      </c>
      <c r="C555" s="24">
        <v>37648</v>
      </c>
      <c r="D555" s="24">
        <v>45126</v>
      </c>
      <c r="E555" s="9"/>
    </row>
    <row r="556" spans="1:5" ht="16.5" thickBot="1" x14ac:dyDescent="0.3">
      <c r="A556" s="23" t="s">
        <v>1037</v>
      </c>
      <c r="B556" s="22" t="s">
        <v>1036</v>
      </c>
      <c r="C556" s="24">
        <v>37656</v>
      </c>
      <c r="D556" s="24">
        <v>45138</v>
      </c>
      <c r="E556" s="9"/>
    </row>
    <row r="557" spans="1:5" ht="16.5" thickBot="1" x14ac:dyDescent="0.3">
      <c r="A557" s="23" t="s">
        <v>1039</v>
      </c>
      <c r="B557" s="22" t="s">
        <v>1038</v>
      </c>
      <c r="C557" s="24">
        <v>37664</v>
      </c>
      <c r="D557" s="24">
        <v>45150</v>
      </c>
      <c r="E557" s="9"/>
    </row>
    <row r="558" spans="1:5" ht="16.5" thickBot="1" x14ac:dyDescent="0.3">
      <c r="A558" s="23" t="s">
        <v>1041</v>
      </c>
      <c r="B558" s="22" t="s">
        <v>1040</v>
      </c>
      <c r="C558" s="24">
        <v>37672</v>
      </c>
      <c r="D558" s="24">
        <v>45162</v>
      </c>
      <c r="E558" s="9"/>
    </row>
    <row r="559" spans="1:5" ht="16.5" thickBot="1" x14ac:dyDescent="0.3">
      <c r="A559" s="23" t="s">
        <v>1043</v>
      </c>
      <c r="B559" s="22" t="s">
        <v>1042</v>
      </c>
      <c r="C559" s="24">
        <v>37680</v>
      </c>
      <c r="D559" s="24">
        <v>45174</v>
      </c>
      <c r="E559" s="9"/>
    </row>
    <row r="560" spans="1:5" ht="16.5" thickBot="1" x14ac:dyDescent="0.3">
      <c r="A560" s="23" t="s">
        <v>1045</v>
      </c>
      <c r="B560" s="22" t="s">
        <v>1044</v>
      </c>
      <c r="C560" s="24">
        <v>37688</v>
      </c>
      <c r="D560" s="24">
        <v>45186</v>
      </c>
      <c r="E560" s="9"/>
    </row>
    <row r="561" spans="1:5" ht="16.5" thickBot="1" x14ac:dyDescent="0.3">
      <c r="A561" s="23" t="s">
        <v>1047</v>
      </c>
      <c r="B561" s="22" t="s">
        <v>1046</v>
      </c>
      <c r="C561" s="24">
        <v>37696</v>
      </c>
      <c r="D561" s="24">
        <v>45198</v>
      </c>
      <c r="E561" s="9"/>
    </row>
    <row r="562" spans="1:5" ht="16.5" thickBot="1" x14ac:dyDescent="0.3">
      <c r="A562" s="23" t="s">
        <v>1049</v>
      </c>
      <c r="B562" s="22" t="s">
        <v>1048</v>
      </c>
      <c r="C562" s="24">
        <v>37704</v>
      </c>
      <c r="D562" s="24">
        <v>45210</v>
      </c>
      <c r="E562" s="9"/>
    </row>
    <row r="563" spans="1:5" ht="16.5" thickBot="1" x14ac:dyDescent="0.3">
      <c r="A563" s="23" t="s">
        <v>1051</v>
      </c>
      <c r="B563" s="22" t="s">
        <v>1050</v>
      </c>
      <c r="C563" s="24">
        <v>37712</v>
      </c>
      <c r="D563" s="24">
        <v>45222</v>
      </c>
      <c r="E563" s="9"/>
    </row>
    <row r="564" spans="1:5" ht="16.5" thickBot="1" x14ac:dyDescent="0.3">
      <c r="A564" s="23" t="s">
        <v>1053</v>
      </c>
      <c r="B564" s="22" t="s">
        <v>1052</v>
      </c>
      <c r="C564" s="24">
        <v>37720</v>
      </c>
      <c r="D564" s="24">
        <v>45234</v>
      </c>
      <c r="E564" s="9"/>
    </row>
    <row r="565" spans="1:5" ht="16.5" thickBot="1" x14ac:dyDescent="0.3">
      <c r="A565" s="23" t="s">
        <v>1055</v>
      </c>
      <c r="B565" s="22" t="s">
        <v>1054</v>
      </c>
      <c r="C565" s="24">
        <v>37728</v>
      </c>
      <c r="D565" s="24">
        <v>45246</v>
      </c>
      <c r="E565" s="9"/>
    </row>
    <row r="566" spans="1:5" ht="16.5" thickBot="1" x14ac:dyDescent="0.3">
      <c r="A566" s="23" t="s">
        <v>1057</v>
      </c>
      <c r="B566" s="22" t="s">
        <v>1056</v>
      </c>
      <c r="C566" s="24">
        <v>37736</v>
      </c>
      <c r="D566" s="24">
        <v>45258</v>
      </c>
      <c r="E566" s="9"/>
    </row>
    <row r="567" spans="1:5" ht="16.5" thickBot="1" x14ac:dyDescent="0.3">
      <c r="A567" s="23" t="s">
        <v>1059</v>
      </c>
      <c r="B567" s="22" t="s">
        <v>1058</v>
      </c>
      <c r="C567" s="24">
        <v>37744</v>
      </c>
      <c r="D567" s="24">
        <v>45270</v>
      </c>
      <c r="E567" s="9"/>
    </row>
    <row r="568" spans="1:5" ht="16.5" thickBot="1" x14ac:dyDescent="0.3">
      <c r="A568" s="23" t="s">
        <v>1061</v>
      </c>
      <c r="B568" s="22" t="s">
        <v>1060</v>
      </c>
      <c r="C568" s="24">
        <v>37752</v>
      </c>
      <c r="D568" s="24">
        <v>45282</v>
      </c>
      <c r="E568" s="9"/>
    </row>
    <row r="569" spans="1:5" ht="16.5" thickBot="1" x14ac:dyDescent="0.3">
      <c r="A569" s="23" t="s">
        <v>1063</v>
      </c>
      <c r="B569" s="22" t="s">
        <v>1062</v>
      </c>
      <c r="C569" s="24">
        <v>37760</v>
      </c>
      <c r="D569" s="24">
        <v>45294</v>
      </c>
      <c r="E569" s="9"/>
    </row>
    <row r="570" spans="1:5" ht="16.5" thickBot="1" x14ac:dyDescent="0.3">
      <c r="A570" s="23" t="s">
        <v>1065</v>
      </c>
      <c r="B570" s="22" t="s">
        <v>1064</v>
      </c>
      <c r="C570" s="24">
        <v>37768</v>
      </c>
      <c r="D570" s="24">
        <v>45306</v>
      </c>
      <c r="E570" s="9"/>
    </row>
    <row r="571" spans="1:5" ht="16.5" thickBot="1" x14ac:dyDescent="0.3">
      <c r="A571" s="23" t="s">
        <v>1066</v>
      </c>
      <c r="B571" s="22" t="s">
        <v>234</v>
      </c>
      <c r="C571" s="24">
        <v>37776</v>
      </c>
      <c r="D571" s="24">
        <v>45318</v>
      </c>
      <c r="E571" s="9"/>
    </row>
    <row r="572" spans="1:5" ht="16.5" thickBot="1" x14ac:dyDescent="0.3">
      <c r="A572" s="23" t="s">
        <v>1068</v>
      </c>
      <c r="B572" s="22" t="s">
        <v>1067</v>
      </c>
      <c r="C572" s="24">
        <v>37784</v>
      </c>
      <c r="D572" s="24">
        <v>45330</v>
      </c>
      <c r="E572" s="9"/>
    </row>
    <row r="573" spans="1:5" ht="16.5" thickBot="1" x14ac:dyDescent="0.3">
      <c r="A573" s="23" t="s">
        <v>1070</v>
      </c>
      <c r="B573" s="22" t="s">
        <v>1069</v>
      </c>
      <c r="C573" s="24">
        <v>37792</v>
      </c>
      <c r="D573" s="24">
        <v>45342</v>
      </c>
      <c r="E573" s="9"/>
    </row>
    <row r="574" spans="1:5" ht="16.5" thickBot="1" x14ac:dyDescent="0.3">
      <c r="A574" s="23" t="s">
        <v>1072</v>
      </c>
      <c r="B574" s="22" t="s">
        <v>1071</v>
      </c>
      <c r="C574" s="24">
        <v>37800</v>
      </c>
      <c r="D574" s="24">
        <v>45354</v>
      </c>
      <c r="E574" s="9"/>
    </row>
    <row r="575" spans="1:5" ht="16.5" thickBot="1" x14ac:dyDescent="0.3">
      <c r="A575" s="23" t="s">
        <v>1074</v>
      </c>
      <c r="B575" s="22" t="s">
        <v>1073</v>
      </c>
      <c r="C575" s="24">
        <v>37808</v>
      </c>
      <c r="D575" s="24">
        <v>45366</v>
      </c>
      <c r="E575" s="9"/>
    </row>
    <row r="576" spans="1:5" ht="16.5" thickBot="1" x14ac:dyDescent="0.3">
      <c r="A576" s="23" t="s">
        <v>1076</v>
      </c>
      <c r="B576" s="22" t="s">
        <v>1075</v>
      </c>
      <c r="C576" s="24">
        <v>37816</v>
      </c>
      <c r="D576" s="24">
        <v>45378</v>
      </c>
      <c r="E576" s="9"/>
    </row>
    <row r="577" spans="1:5" ht="16.5" thickBot="1" x14ac:dyDescent="0.3">
      <c r="A577" s="23" t="s">
        <v>1078</v>
      </c>
      <c r="B577" s="22" t="s">
        <v>1077</v>
      </c>
      <c r="C577" s="24">
        <v>37824</v>
      </c>
      <c r="D577" s="24">
        <v>45390</v>
      </c>
      <c r="E577" s="9"/>
    </row>
    <row r="578" spans="1:5" ht="16.5" thickBot="1" x14ac:dyDescent="0.3">
      <c r="A578" s="23" t="s">
        <v>1080</v>
      </c>
      <c r="B578" s="22" t="s">
        <v>1079</v>
      </c>
      <c r="C578" s="24">
        <v>37832</v>
      </c>
      <c r="D578" s="24">
        <v>45402</v>
      </c>
      <c r="E578" s="9"/>
    </row>
    <row r="579" spans="1:5" ht="16.5" thickBot="1" x14ac:dyDescent="0.3">
      <c r="A579" s="23" t="s">
        <v>1082</v>
      </c>
      <c r="B579" s="22" t="s">
        <v>1081</v>
      </c>
      <c r="C579" s="24">
        <v>37840</v>
      </c>
      <c r="D579" s="24">
        <v>45414</v>
      </c>
      <c r="E579" s="9"/>
    </row>
    <row r="580" spans="1:5" ht="16.5" thickBot="1" x14ac:dyDescent="0.3">
      <c r="A580" s="23" t="s">
        <v>1084</v>
      </c>
      <c r="B580" s="22" t="s">
        <v>1083</v>
      </c>
      <c r="C580" s="24">
        <v>37848</v>
      </c>
      <c r="D580" s="24">
        <v>45426</v>
      </c>
      <c r="E580" s="9"/>
    </row>
    <row r="581" spans="1:5" ht="16.5" thickBot="1" x14ac:dyDescent="0.3">
      <c r="A581" s="23" t="s">
        <v>1086</v>
      </c>
      <c r="B581" s="22" t="s">
        <v>1085</v>
      </c>
      <c r="C581" s="24">
        <v>37856</v>
      </c>
      <c r="D581" s="24">
        <v>45438</v>
      </c>
      <c r="E581" s="9"/>
    </row>
    <row r="582" spans="1:5" ht="16.5" thickBot="1" x14ac:dyDescent="0.3">
      <c r="A582" s="23" t="s">
        <v>1088</v>
      </c>
      <c r="B582" s="22" t="s">
        <v>1087</v>
      </c>
      <c r="C582" s="24">
        <v>37864</v>
      </c>
      <c r="D582" s="24">
        <v>45450</v>
      </c>
      <c r="E582" s="9"/>
    </row>
    <row r="583" spans="1:5" ht="16.5" thickBot="1" x14ac:dyDescent="0.3">
      <c r="A583" s="23" t="s">
        <v>1090</v>
      </c>
      <c r="B583" s="22" t="s">
        <v>1089</v>
      </c>
      <c r="C583" s="24">
        <v>37872</v>
      </c>
      <c r="D583" s="24">
        <v>45462</v>
      </c>
      <c r="E583" s="9"/>
    </row>
    <row r="584" spans="1:5" ht="16.5" thickBot="1" x14ac:dyDescent="0.3">
      <c r="A584" s="23" t="s">
        <v>1092</v>
      </c>
      <c r="B584" s="22" t="s">
        <v>1091</v>
      </c>
      <c r="C584" s="24">
        <v>37880</v>
      </c>
      <c r="D584" s="24">
        <v>45474</v>
      </c>
      <c r="E584" s="9"/>
    </row>
    <row r="585" spans="1:5" ht="16.5" thickBot="1" x14ac:dyDescent="0.3">
      <c r="A585" s="23" t="s">
        <v>1094</v>
      </c>
      <c r="B585" s="22" t="s">
        <v>1093</v>
      </c>
      <c r="C585" s="24">
        <v>37888</v>
      </c>
      <c r="D585" s="24">
        <v>45486</v>
      </c>
      <c r="E585" s="9"/>
    </row>
    <row r="586" spans="1:5" ht="16.5" thickBot="1" x14ac:dyDescent="0.3">
      <c r="A586" s="23" t="s">
        <v>1096</v>
      </c>
      <c r="B586" s="22" t="s">
        <v>1095</v>
      </c>
      <c r="C586" s="24">
        <v>37896</v>
      </c>
      <c r="D586" s="24">
        <v>45498</v>
      </c>
      <c r="E586" s="9"/>
    </row>
    <row r="587" spans="1:5" ht="16.5" thickBot="1" x14ac:dyDescent="0.3">
      <c r="A587" s="23" t="s">
        <v>1098</v>
      </c>
      <c r="B587" s="22" t="s">
        <v>1097</v>
      </c>
      <c r="C587" s="24">
        <v>37904</v>
      </c>
      <c r="D587" s="24">
        <v>45510</v>
      </c>
      <c r="E587" s="9"/>
    </row>
    <row r="588" spans="1:5" ht="16.5" thickBot="1" x14ac:dyDescent="0.3">
      <c r="A588" s="23" t="s">
        <v>1100</v>
      </c>
      <c r="B588" s="22" t="s">
        <v>1099</v>
      </c>
      <c r="C588" s="24">
        <v>37912</v>
      </c>
      <c r="D588" s="24">
        <v>45522</v>
      </c>
      <c r="E588" s="9"/>
    </row>
    <row r="589" spans="1:5" ht="16.5" thickBot="1" x14ac:dyDescent="0.3">
      <c r="A589" s="23" t="s">
        <v>1102</v>
      </c>
      <c r="B589" s="22" t="s">
        <v>1101</v>
      </c>
      <c r="C589" s="24">
        <v>37920</v>
      </c>
      <c r="D589" s="24">
        <v>45534</v>
      </c>
      <c r="E589" s="9"/>
    </row>
    <row r="590" spans="1:5" ht="16.5" thickBot="1" x14ac:dyDescent="0.3">
      <c r="A590" s="23" t="s">
        <v>1104</v>
      </c>
      <c r="B590" s="22" t="s">
        <v>1103</v>
      </c>
      <c r="C590" s="24">
        <v>37928</v>
      </c>
      <c r="D590" s="24">
        <v>45546</v>
      </c>
      <c r="E590" s="9"/>
    </row>
    <row r="591" spans="1:5" ht="16.5" thickBot="1" x14ac:dyDescent="0.3">
      <c r="A591" s="23" t="s">
        <v>1106</v>
      </c>
      <c r="B591" s="22" t="s">
        <v>1105</v>
      </c>
      <c r="C591" s="24">
        <v>37936</v>
      </c>
      <c r="D591" s="24">
        <v>45558</v>
      </c>
      <c r="E591" s="9"/>
    </row>
    <row r="592" spans="1:5" ht="16.5" thickBot="1" x14ac:dyDescent="0.3">
      <c r="A592" s="23" t="s">
        <v>1108</v>
      </c>
      <c r="B592" s="22" t="s">
        <v>1107</v>
      </c>
      <c r="C592" s="24">
        <v>37944</v>
      </c>
      <c r="D592" s="24">
        <v>45570</v>
      </c>
      <c r="E592" s="9"/>
    </row>
    <row r="593" spans="1:5" ht="16.5" thickBot="1" x14ac:dyDescent="0.3">
      <c r="A593" s="23" t="s">
        <v>1110</v>
      </c>
      <c r="B593" s="22" t="s">
        <v>1109</v>
      </c>
      <c r="C593" s="24">
        <v>37952</v>
      </c>
      <c r="D593" s="24">
        <v>45582</v>
      </c>
      <c r="E593" s="9"/>
    </row>
    <row r="594" spans="1:5" ht="16.5" thickBot="1" x14ac:dyDescent="0.3">
      <c r="A594" s="23" t="s">
        <v>1112</v>
      </c>
      <c r="B594" s="22" t="s">
        <v>1111</v>
      </c>
      <c r="C594" s="24">
        <v>37960</v>
      </c>
      <c r="D594" s="24">
        <v>45594</v>
      </c>
      <c r="E594" s="9"/>
    </row>
    <row r="595" spans="1:5" ht="16.5" thickBot="1" x14ac:dyDescent="0.3">
      <c r="A595" s="23" t="s">
        <v>1114</v>
      </c>
      <c r="B595" s="22" t="s">
        <v>1113</v>
      </c>
      <c r="C595" s="24">
        <v>37968</v>
      </c>
      <c r="D595" s="24">
        <v>45606</v>
      </c>
      <c r="E595" s="9"/>
    </row>
    <row r="596" spans="1:5" ht="16.5" thickBot="1" x14ac:dyDescent="0.3">
      <c r="A596" s="23" t="s">
        <v>1116</v>
      </c>
      <c r="B596" s="22" t="s">
        <v>1115</v>
      </c>
      <c r="C596" s="24">
        <v>37976</v>
      </c>
      <c r="D596" s="24">
        <v>45618</v>
      </c>
      <c r="E596" s="9"/>
    </row>
    <row r="597" spans="1:5" ht="16.5" thickBot="1" x14ac:dyDescent="0.3">
      <c r="A597" s="23" t="s">
        <v>1118</v>
      </c>
      <c r="B597" s="22" t="s">
        <v>1117</v>
      </c>
      <c r="C597" s="24">
        <v>37984</v>
      </c>
      <c r="D597" s="24">
        <v>45630</v>
      </c>
      <c r="E597" s="9"/>
    </row>
    <row r="598" spans="1:5" ht="16.5" thickBot="1" x14ac:dyDescent="0.3">
      <c r="A598" s="23" t="s">
        <v>1120</v>
      </c>
      <c r="B598" s="22" t="s">
        <v>1119</v>
      </c>
      <c r="C598" s="24">
        <v>37992</v>
      </c>
      <c r="D598" s="24">
        <v>45642</v>
      </c>
      <c r="E598" s="9"/>
    </row>
    <row r="599" spans="1:5" ht="16.5" thickBot="1" x14ac:dyDescent="0.3">
      <c r="A599" s="25" t="s">
        <v>1121</v>
      </c>
      <c r="B599" s="22" t="s">
        <v>8</v>
      </c>
      <c r="C599" s="24">
        <v>38000</v>
      </c>
      <c r="D599" s="24">
        <v>45654</v>
      </c>
      <c r="E599" s="9"/>
    </row>
    <row r="600" spans="1:5" ht="16.5" thickBot="1" x14ac:dyDescent="0.3">
      <c r="A600" s="25" t="s">
        <v>1122</v>
      </c>
      <c r="B600" s="22" t="s">
        <v>14</v>
      </c>
      <c r="C600" s="24">
        <v>38008</v>
      </c>
      <c r="D600" s="24">
        <v>45666</v>
      </c>
      <c r="E600" s="9"/>
    </row>
    <row r="601" spans="1:5" ht="16.5" thickBot="1" x14ac:dyDescent="0.3">
      <c r="A601" s="25" t="s">
        <v>1123</v>
      </c>
      <c r="B601" s="22" t="s">
        <v>19</v>
      </c>
      <c r="C601" s="24">
        <v>38016</v>
      </c>
      <c r="D601" s="24">
        <v>45678</v>
      </c>
      <c r="E601" s="9"/>
    </row>
    <row r="602" spans="1:5" ht="16.5" thickBot="1" x14ac:dyDescent="0.3">
      <c r="A602" s="25" t="s">
        <v>1124</v>
      </c>
      <c r="B602" s="22" t="s">
        <v>24</v>
      </c>
      <c r="C602" s="24">
        <v>38024</v>
      </c>
      <c r="D602" s="24">
        <v>45690</v>
      </c>
      <c r="E602" s="9"/>
    </row>
    <row r="603" spans="1:5" ht="16.5" thickBot="1" x14ac:dyDescent="0.3">
      <c r="A603" s="25" t="s">
        <v>1125</v>
      </c>
      <c r="B603" s="22" t="s">
        <v>29</v>
      </c>
      <c r="C603" s="24">
        <v>38032</v>
      </c>
      <c r="D603" s="24">
        <v>45702</v>
      </c>
      <c r="E603" s="9"/>
    </row>
    <row r="604" spans="1:5" ht="16.5" thickBot="1" x14ac:dyDescent="0.3">
      <c r="A604" s="25" t="s">
        <v>1126</v>
      </c>
      <c r="B604" s="22" t="s">
        <v>32</v>
      </c>
      <c r="C604" s="24">
        <v>38040</v>
      </c>
      <c r="D604" s="24">
        <v>45714</v>
      </c>
      <c r="E604" s="9"/>
    </row>
    <row r="605" spans="1:5" ht="16.5" thickBot="1" x14ac:dyDescent="0.3">
      <c r="A605" s="25" t="s">
        <v>1127</v>
      </c>
      <c r="B605" s="22" t="s">
        <v>36</v>
      </c>
      <c r="C605" s="24">
        <v>38048</v>
      </c>
      <c r="D605" s="24">
        <v>45726</v>
      </c>
      <c r="E605" s="9"/>
    </row>
    <row r="606" spans="1:5" ht="16.5" thickBot="1" x14ac:dyDescent="0.3">
      <c r="A606" s="25" t="s">
        <v>1128</v>
      </c>
      <c r="B606" s="22" t="s">
        <v>38</v>
      </c>
      <c r="C606" s="24">
        <v>38056</v>
      </c>
      <c r="D606" s="24">
        <v>45738</v>
      </c>
      <c r="E606" s="9"/>
    </row>
    <row r="607" spans="1:5" ht="16.5" thickBot="1" x14ac:dyDescent="0.3">
      <c r="A607" s="25" t="s">
        <v>1129</v>
      </c>
      <c r="B607" s="22" t="s">
        <v>41</v>
      </c>
      <c r="C607" s="24">
        <v>38064</v>
      </c>
      <c r="D607" s="24">
        <v>45750</v>
      </c>
      <c r="E607" s="9"/>
    </row>
    <row r="608" spans="1:5" ht="16.5" thickBot="1" x14ac:dyDescent="0.3">
      <c r="A608" s="25" t="s">
        <v>1130</v>
      </c>
      <c r="B608" s="22" t="s">
        <v>43</v>
      </c>
      <c r="C608" s="24">
        <v>38072</v>
      </c>
      <c r="D608" s="24">
        <v>45762</v>
      </c>
      <c r="E608" s="9"/>
    </row>
    <row r="609" spans="1:5" ht="16.5" thickBot="1" x14ac:dyDescent="0.3">
      <c r="A609" s="25" t="s">
        <v>1131</v>
      </c>
      <c r="B609" s="22" t="s">
        <v>46</v>
      </c>
      <c r="C609" s="24">
        <v>38080</v>
      </c>
      <c r="D609" s="24">
        <v>45774</v>
      </c>
      <c r="E609" s="9"/>
    </row>
    <row r="610" spans="1:5" ht="16.5" thickBot="1" x14ac:dyDescent="0.3">
      <c r="A610" s="25" t="s">
        <v>1132</v>
      </c>
      <c r="B610" s="22" t="s">
        <v>48</v>
      </c>
      <c r="C610" s="24">
        <v>38088</v>
      </c>
      <c r="D610" s="24">
        <v>45786</v>
      </c>
      <c r="E610" s="9"/>
    </row>
    <row r="611" spans="1:5" ht="16.5" thickBot="1" x14ac:dyDescent="0.3">
      <c r="A611" s="25" t="s">
        <v>1133</v>
      </c>
      <c r="B611" s="22" t="s">
        <v>50</v>
      </c>
      <c r="C611" s="24">
        <v>38096</v>
      </c>
      <c r="D611" s="24">
        <v>45798</v>
      </c>
      <c r="E611" s="9"/>
    </row>
    <row r="612" spans="1:5" ht="16.5" thickBot="1" x14ac:dyDescent="0.3">
      <c r="A612" s="25" t="s">
        <v>1134</v>
      </c>
      <c r="B612" s="22" t="s">
        <v>53</v>
      </c>
      <c r="C612" s="24">
        <v>38104</v>
      </c>
      <c r="D612" s="24">
        <v>45810</v>
      </c>
      <c r="E612" s="9"/>
    </row>
    <row r="613" spans="1:5" ht="16.5" thickBot="1" x14ac:dyDescent="0.3">
      <c r="A613" s="25" t="s">
        <v>1135</v>
      </c>
      <c r="B613" s="22" t="s">
        <v>57</v>
      </c>
      <c r="C613" s="24">
        <v>38112</v>
      </c>
      <c r="D613" s="24">
        <v>45822</v>
      </c>
      <c r="E613" s="9"/>
    </row>
    <row r="614" spans="1:5" ht="16.5" thickBot="1" x14ac:dyDescent="0.3">
      <c r="A614" s="25" t="s">
        <v>1136</v>
      </c>
      <c r="B614" s="22" t="s">
        <v>60</v>
      </c>
      <c r="C614" s="24">
        <v>38120</v>
      </c>
      <c r="D614" s="24">
        <v>45834</v>
      </c>
      <c r="E614" s="9"/>
    </row>
    <row r="615" spans="1:5" ht="16.5" thickBot="1" x14ac:dyDescent="0.3">
      <c r="A615" s="25" t="s">
        <v>1137</v>
      </c>
      <c r="B615" s="22" t="s">
        <v>64</v>
      </c>
      <c r="C615" s="24">
        <v>38128</v>
      </c>
      <c r="D615" s="24">
        <v>45846</v>
      </c>
      <c r="E615" s="9"/>
    </row>
    <row r="616" spans="1:5" ht="16.5" thickBot="1" x14ac:dyDescent="0.3">
      <c r="A616" s="25" t="s">
        <v>1138</v>
      </c>
      <c r="B616" s="22" t="s">
        <v>67</v>
      </c>
      <c r="C616" s="24">
        <v>38136</v>
      </c>
      <c r="D616" s="24">
        <v>45858</v>
      </c>
      <c r="E616" s="9"/>
    </row>
    <row r="617" spans="1:5" ht="16.5" thickBot="1" x14ac:dyDescent="0.3">
      <c r="A617" s="25" t="s">
        <v>1139</v>
      </c>
      <c r="B617" s="22" t="s">
        <v>69</v>
      </c>
      <c r="C617" s="24">
        <v>38144</v>
      </c>
      <c r="D617" s="24">
        <v>45870</v>
      </c>
      <c r="E617" s="9"/>
    </row>
    <row r="618" spans="1:5" ht="16.5" thickBot="1" x14ac:dyDescent="0.3">
      <c r="A618" s="25" t="s">
        <v>1140</v>
      </c>
      <c r="B618" s="22" t="s">
        <v>71</v>
      </c>
      <c r="C618" s="24">
        <v>38152</v>
      </c>
      <c r="D618" s="24">
        <v>45882</v>
      </c>
      <c r="E618" s="9"/>
    </row>
    <row r="619" spans="1:5" ht="16.5" thickBot="1" x14ac:dyDescent="0.3">
      <c r="A619" s="25" t="s">
        <v>1141</v>
      </c>
      <c r="B619" s="22" t="s">
        <v>73</v>
      </c>
      <c r="C619" s="24">
        <v>38160</v>
      </c>
      <c r="D619" s="24">
        <v>45894</v>
      </c>
      <c r="E619" s="9"/>
    </row>
    <row r="620" spans="1:5" ht="16.5" thickBot="1" x14ac:dyDescent="0.3">
      <c r="A620" s="25" t="s">
        <v>1142</v>
      </c>
      <c r="B620" s="22" t="s">
        <v>75</v>
      </c>
      <c r="C620" s="24">
        <v>38168</v>
      </c>
      <c r="D620" s="24">
        <v>45906</v>
      </c>
      <c r="E620" s="9"/>
    </row>
    <row r="621" spans="1:5" ht="16.5" thickBot="1" x14ac:dyDescent="0.3">
      <c r="A621" s="25" t="s">
        <v>1143</v>
      </c>
      <c r="B621" s="22" t="s">
        <v>77</v>
      </c>
      <c r="C621" s="24">
        <v>38176</v>
      </c>
      <c r="D621" s="24">
        <v>45918</v>
      </c>
      <c r="E621" s="9"/>
    </row>
    <row r="622" spans="1:5" ht="16.5" thickBot="1" x14ac:dyDescent="0.3">
      <c r="A622" s="25" t="s">
        <v>1144</v>
      </c>
      <c r="B622" s="22" t="s">
        <v>81</v>
      </c>
      <c r="C622" s="24">
        <v>38184</v>
      </c>
      <c r="D622" s="24">
        <v>45930</v>
      </c>
      <c r="E622" s="9"/>
    </row>
    <row r="623" spans="1:5" ht="16.5" thickBot="1" x14ac:dyDescent="0.3">
      <c r="A623" s="25" t="s">
        <v>1145</v>
      </c>
      <c r="B623" s="22" t="s">
        <v>83</v>
      </c>
      <c r="C623" s="24">
        <v>38192</v>
      </c>
      <c r="D623" s="24">
        <v>45942</v>
      </c>
      <c r="E623" s="9"/>
    </row>
    <row r="624" spans="1:5" ht="16.5" thickBot="1" x14ac:dyDescent="0.3">
      <c r="A624" s="25" t="s">
        <v>1146</v>
      </c>
      <c r="B624" s="22" t="s">
        <v>85</v>
      </c>
      <c r="C624" s="24">
        <v>38200</v>
      </c>
      <c r="D624" s="24">
        <v>45954</v>
      </c>
      <c r="E624" s="9"/>
    </row>
    <row r="625" spans="1:5" ht="16.5" thickBot="1" x14ac:dyDescent="0.3">
      <c r="A625" s="25" t="s">
        <v>1147</v>
      </c>
      <c r="B625" s="22" t="s">
        <v>87</v>
      </c>
      <c r="C625" s="24">
        <v>38208</v>
      </c>
      <c r="D625" s="24">
        <v>45966</v>
      </c>
      <c r="E625" s="9"/>
    </row>
    <row r="626" spans="1:5" ht="16.5" thickBot="1" x14ac:dyDescent="0.3">
      <c r="A626" s="25" t="s">
        <v>1148</v>
      </c>
      <c r="B626" s="22" t="s">
        <v>89</v>
      </c>
      <c r="C626" s="24">
        <v>38216</v>
      </c>
      <c r="D626" s="24">
        <v>45978</v>
      </c>
      <c r="E626" s="9"/>
    </row>
    <row r="627" spans="1:5" ht="16.5" thickBot="1" x14ac:dyDescent="0.3">
      <c r="A627" s="25" t="s">
        <v>1149</v>
      </c>
      <c r="B627" s="22" t="s">
        <v>92</v>
      </c>
      <c r="C627" s="24">
        <v>38224</v>
      </c>
      <c r="D627" s="24">
        <v>45990</v>
      </c>
      <c r="E627" s="9"/>
    </row>
    <row r="628" spans="1:5" ht="16.5" thickBot="1" x14ac:dyDescent="0.3">
      <c r="A628" s="25" t="s">
        <v>1150</v>
      </c>
      <c r="B628" s="22" t="s">
        <v>94</v>
      </c>
      <c r="C628" s="24">
        <v>38232</v>
      </c>
      <c r="D628" s="24">
        <v>46002</v>
      </c>
      <c r="E628" s="9"/>
    </row>
    <row r="629" spans="1:5" ht="16.5" thickBot="1" x14ac:dyDescent="0.3">
      <c r="A629" s="25" t="s">
        <v>1151</v>
      </c>
      <c r="B629" s="22" t="s">
        <v>99</v>
      </c>
      <c r="C629" s="24">
        <v>38240</v>
      </c>
      <c r="D629" s="24">
        <v>46014</v>
      </c>
      <c r="E629" s="9"/>
    </row>
    <row r="630" spans="1:5" ht="16.5" thickBot="1" x14ac:dyDescent="0.3">
      <c r="A630" s="25" t="s">
        <v>1152</v>
      </c>
      <c r="B630" s="22" t="s">
        <v>101</v>
      </c>
      <c r="C630" s="24">
        <v>38248</v>
      </c>
      <c r="D630" s="24">
        <v>46026</v>
      </c>
      <c r="E630" s="9"/>
    </row>
    <row r="631" spans="1:5" ht="16.5" thickBot="1" x14ac:dyDescent="0.3">
      <c r="A631" s="25" t="s">
        <v>1153</v>
      </c>
      <c r="B631" s="22" t="s">
        <v>103</v>
      </c>
      <c r="C631" s="24">
        <v>38256</v>
      </c>
      <c r="D631" s="24">
        <v>46038</v>
      </c>
      <c r="E631" s="9"/>
    </row>
    <row r="632" spans="1:5" ht="16.5" thickBot="1" x14ac:dyDescent="0.3">
      <c r="A632" s="25" t="s">
        <v>1154</v>
      </c>
      <c r="B632" s="22" t="s">
        <v>106</v>
      </c>
      <c r="C632" s="24">
        <v>38264</v>
      </c>
      <c r="D632" s="24">
        <v>46050</v>
      </c>
      <c r="E632" s="9"/>
    </row>
    <row r="633" spans="1:5" ht="16.5" thickBot="1" x14ac:dyDescent="0.3">
      <c r="A633" s="25" t="s">
        <v>1155</v>
      </c>
      <c r="B633" s="22" t="s">
        <v>64</v>
      </c>
      <c r="C633" s="24">
        <v>38272</v>
      </c>
      <c r="D633" s="24">
        <v>46062</v>
      </c>
      <c r="E633" s="9"/>
    </row>
    <row r="634" spans="1:5" ht="16.5" thickBot="1" x14ac:dyDescent="0.3">
      <c r="A634" s="25" t="s">
        <v>1156</v>
      </c>
      <c r="B634" s="22" t="s">
        <v>110</v>
      </c>
      <c r="C634" s="24">
        <v>38280</v>
      </c>
      <c r="D634" s="24">
        <v>46074</v>
      </c>
      <c r="E634" s="9"/>
    </row>
    <row r="635" spans="1:5" ht="16.5" thickBot="1" x14ac:dyDescent="0.3">
      <c r="A635" s="25" t="s">
        <v>1157</v>
      </c>
      <c r="B635" s="22" t="s">
        <v>112</v>
      </c>
      <c r="C635" s="24">
        <v>38288</v>
      </c>
      <c r="D635" s="24">
        <v>46086</v>
      </c>
      <c r="E635" s="9"/>
    </row>
    <row r="636" spans="1:5" ht="16.5" thickBot="1" x14ac:dyDescent="0.3">
      <c r="A636" s="25" t="s">
        <v>1158</v>
      </c>
      <c r="B636" s="22" t="s">
        <v>114</v>
      </c>
      <c r="C636" s="24">
        <v>38296</v>
      </c>
      <c r="D636" s="24">
        <v>46098</v>
      </c>
      <c r="E636" s="9"/>
    </row>
    <row r="637" spans="1:5" ht="16.5" thickBot="1" x14ac:dyDescent="0.3">
      <c r="A637" s="25" t="s">
        <v>1159</v>
      </c>
      <c r="B637" s="22" t="s">
        <v>116</v>
      </c>
      <c r="C637" s="24">
        <v>38304</v>
      </c>
      <c r="D637" s="24">
        <v>46110</v>
      </c>
      <c r="E637" s="9"/>
    </row>
    <row r="638" spans="1:5" ht="16.5" thickBot="1" x14ac:dyDescent="0.3">
      <c r="A638" s="25" t="s">
        <v>1160</v>
      </c>
      <c r="B638" s="22" t="s">
        <v>119</v>
      </c>
      <c r="C638" s="24">
        <v>38312</v>
      </c>
      <c r="D638" s="24">
        <v>46122</v>
      </c>
      <c r="E638" s="9"/>
    </row>
    <row r="639" spans="1:5" ht="16.5" thickBot="1" x14ac:dyDescent="0.3">
      <c r="A639" s="25" t="s">
        <v>1161</v>
      </c>
      <c r="B639" s="22" t="s">
        <v>122</v>
      </c>
      <c r="C639" s="24">
        <v>38320</v>
      </c>
      <c r="D639" s="24">
        <v>46134</v>
      </c>
      <c r="E639" s="9"/>
    </row>
    <row r="640" spans="1:5" ht="16.5" thickBot="1" x14ac:dyDescent="0.3">
      <c r="A640" s="25" t="s">
        <v>1162</v>
      </c>
      <c r="B640" s="22" t="s">
        <v>124</v>
      </c>
      <c r="C640" s="24">
        <v>38328</v>
      </c>
      <c r="D640" s="24">
        <v>46146</v>
      </c>
      <c r="E640" s="9"/>
    </row>
    <row r="641" spans="1:5" ht="16.5" thickBot="1" x14ac:dyDescent="0.3">
      <c r="A641" s="25" t="s">
        <v>1163</v>
      </c>
      <c r="B641" s="22" t="s">
        <v>127</v>
      </c>
      <c r="C641" s="24">
        <v>38336</v>
      </c>
      <c r="D641" s="24">
        <v>46158</v>
      </c>
      <c r="E641" s="9"/>
    </row>
    <row r="642" spans="1:5" ht="16.5" thickBot="1" x14ac:dyDescent="0.3">
      <c r="A642" s="25" t="s">
        <v>1164</v>
      </c>
      <c r="B642" s="22" t="s">
        <v>129</v>
      </c>
      <c r="C642" s="24">
        <v>38344</v>
      </c>
      <c r="D642" s="24">
        <v>46170</v>
      </c>
      <c r="E642" s="9"/>
    </row>
    <row r="643" spans="1:5" ht="16.5" thickBot="1" x14ac:dyDescent="0.3">
      <c r="A643" s="25" t="s">
        <v>1165</v>
      </c>
      <c r="B643" s="22" t="s">
        <v>133</v>
      </c>
      <c r="C643" s="24">
        <v>38352</v>
      </c>
      <c r="D643" s="24">
        <v>46182</v>
      </c>
      <c r="E643" s="9"/>
    </row>
    <row r="644" spans="1:5" ht="16.5" thickBot="1" x14ac:dyDescent="0.3">
      <c r="A644" s="25" t="s">
        <v>1166</v>
      </c>
      <c r="B644" s="22" t="s">
        <v>135</v>
      </c>
      <c r="C644" s="24">
        <v>38360</v>
      </c>
      <c r="D644" s="24">
        <v>46194</v>
      </c>
      <c r="E644" s="9"/>
    </row>
    <row r="645" spans="1:5" ht="16.5" thickBot="1" x14ac:dyDescent="0.3">
      <c r="A645" s="25" t="s">
        <v>1167</v>
      </c>
      <c r="B645" s="22" t="s">
        <v>137</v>
      </c>
      <c r="C645" s="24">
        <v>38368</v>
      </c>
      <c r="D645" s="24">
        <v>46206</v>
      </c>
      <c r="E645" s="9"/>
    </row>
    <row r="646" spans="1:5" ht="16.5" thickBot="1" x14ac:dyDescent="0.3">
      <c r="A646" s="25" t="s">
        <v>1168</v>
      </c>
      <c r="B646" s="22" t="s">
        <v>139</v>
      </c>
      <c r="C646" s="24">
        <v>38376</v>
      </c>
      <c r="D646" s="24">
        <v>46218</v>
      </c>
      <c r="E646" s="9"/>
    </row>
    <row r="647" spans="1:5" ht="16.5" thickBot="1" x14ac:dyDescent="0.3">
      <c r="A647" s="25" t="s">
        <v>1169</v>
      </c>
      <c r="B647" s="22" t="s">
        <v>141</v>
      </c>
      <c r="C647" s="24">
        <v>38384</v>
      </c>
      <c r="D647" s="24">
        <v>46230</v>
      </c>
      <c r="E647" s="9"/>
    </row>
    <row r="648" spans="1:5" ht="16.5" thickBot="1" x14ac:dyDescent="0.3">
      <c r="A648" s="25" t="s">
        <v>1170</v>
      </c>
      <c r="B648" s="22" t="s">
        <v>143</v>
      </c>
      <c r="C648" s="24">
        <v>38392</v>
      </c>
      <c r="D648" s="24">
        <v>46242</v>
      </c>
      <c r="E648" s="9"/>
    </row>
    <row r="649" spans="1:5" ht="16.5" thickBot="1" x14ac:dyDescent="0.3">
      <c r="A649" s="25" t="s">
        <v>1171</v>
      </c>
      <c r="B649" s="22" t="s">
        <v>145</v>
      </c>
      <c r="C649" s="24">
        <v>38400</v>
      </c>
      <c r="D649" s="24">
        <v>46254</v>
      </c>
      <c r="E649" s="9"/>
    </row>
    <row r="650" spans="1:5" ht="16.5" thickBot="1" x14ac:dyDescent="0.3">
      <c r="A650" s="25" t="s">
        <v>1172</v>
      </c>
      <c r="B650" s="22" t="s">
        <v>147</v>
      </c>
      <c r="C650" s="24">
        <v>38408</v>
      </c>
      <c r="D650" s="24">
        <v>46266</v>
      </c>
      <c r="E650" s="9"/>
    </row>
    <row r="651" spans="1:5" ht="16.5" thickBot="1" x14ac:dyDescent="0.3">
      <c r="A651" s="25" t="s">
        <v>1173</v>
      </c>
      <c r="B651" s="22" t="s">
        <v>149</v>
      </c>
      <c r="C651" s="24">
        <v>38416</v>
      </c>
      <c r="D651" s="24">
        <v>46278</v>
      </c>
      <c r="E651" s="9"/>
    </row>
    <row r="652" spans="1:5" ht="16.5" thickBot="1" x14ac:dyDescent="0.3">
      <c r="A652" s="25" t="s">
        <v>1174</v>
      </c>
      <c r="B652" s="22" t="s">
        <v>151</v>
      </c>
      <c r="C652" s="24">
        <v>38424</v>
      </c>
      <c r="D652" s="24">
        <v>46290</v>
      </c>
      <c r="E652" s="9"/>
    </row>
    <row r="653" spans="1:5" ht="16.5" thickBot="1" x14ac:dyDescent="0.3">
      <c r="A653" s="25" t="s">
        <v>1175</v>
      </c>
      <c r="B653" s="22" t="s">
        <v>153</v>
      </c>
      <c r="C653" s="24">
        <v>38432</v>
      </c>
      <c r="D653" s="24">
        <v>46302</v>
      </c>
      <c r="E653" s="9"/>
    </row>
    <row r="654" spans="1:5" ht="16.5" thickBot="1" x14ac:dyDescent="0.3">
      <c r="A654" s="25" t="s">
        <v>1176</v>
      </c>
      <c r="B654" s="22" t="s">
        <v>155</v>
      </c>
      <c r="C654" s="24">
        <v>38440</v>
      </c>
      <c r="D654" s="24">
        <v>46314</v>
      </c>
      <c r="E654" s="9"/>
    </row>
    <row r="655" spans="1:5" ht="16.5" thickBot="1" x14ac:dyDescent="0.3">
      <c r="A655" s="25" t="s">
        <v>1177</v>
      </c>
      <c r="B655" s="22" t="s">
        <v>157</v>
      </c>
      <c r="C655" s="24">
        <v>38448</v>
      </c>
      <c r="D655" s="24">
        <v>46326</v>
      </c>
      <c r="E655" s="9"/>
    </row>
    <row r="656" spans="1:5" ht="16.5" thickBot="1" x14ac:dyDescent="0.3">
      <c r="A656" s="25" t="s">
        <v>1178</v>
      </c>
      <c r="B656" s="22" t="s">
        <v>159</v>
      </c>
      <c r="C656" s="24">
        <v>38456</v>
      </c>
      <c r="D656" s="24">
        <v>46338</v>
      </c>
      <c r="E656" s="9"/>
    </row>
    <row r="657" spans="1:5" ht="16.5" thickBot="1" x14ac:dyDescent="0.3">
      <c r="A657" s="25" t="s">
        <v>1179</v>
      </c>
      <c r="B657" s="22" t="s">
        <v>162</v>
      </c>
      <c r="C657" s="24">
        <v>38464</v>
      </c>
      <c r="D657" s="24">
        <v>46350</v>
      </c>
      <c r="E657" s="9"/>
    </row>
    <row r="658" spans="1:5" ht="16.5" thickBot="1" x14ac:dyDescent="0.3">
      <c r="A658" s="25" t="s">
        <v>1180</v>
      </c>
      <c r="B658" s="22" t="s">
        <v>164</v>
      </c>
      <c r="C658" s="24">
        <v>38472</v>
      </c>
      <c r="D658" s="24">
        <v>46362</v>
      </c>
      <c r="E658" s="9"/>
    </row>
    <row r="659" spans="1:5" ht="16.5" thickBot="1" x14ac:dyDescent="0.3">
      <c r="A659" s="25" t="s">
        <v>1181</v>
      </c>
      <c r="B659" s="22" t="s">
        <v>166</v>
      </c>
      <c r="C659" s="24">
        <v>38480</v>
      </c>
      <c r="D659" s="24">
        <v>46374</v>
      </c>
      <c r="E659" s="9"/>
    </row>
    <row r="660" spans="1:5" ht="16.5" thickBot="1" x14ac:dyDescent="0.3">
      <c r="A660" s="25" t="s">
        <v>1182</v>
      </c>
      <c r="B660" s="22" t="s">
        <v>168</v>
      </c>
      <c r="C660" s="24">
        <v>38488</v>
      </c>
      <c r="D660" s="24">
        <v>46386</v>
      </c>
      <c r="E660" s="9"/>
    </row>
    <row r="661" spans="1:5" ht="16.5" thickBot="1" x14ac:dyDescent="0.3">
      <c r="A661" s="25" t="s">
        <v>1183</v>
      </c>
      <c r="B661" s="22" t="s">
        <v>170</v>
      </c>
      <c r="C661" s="24">
        <v>38496</v>
      </c>
      <c r="D661" s="24">
        <v>46398</v>
      </c>
      <c r="E661" s="9"/>
    </row>
    <row r="662" spans="1:5" ht="16.5" thickBot="1" x14ac:dyDescent="0.3">
      <c r="A662" s="25" t="s">
        <v>1184</v>
      </c>
      <c r="B662" s="22" t="s">
        <v>172</v>
      </c>
      <c r="C662" s="24">
        <v>38504</v>
      </c>
      <c r="D662" s="24">
        <v>46410</v>
      </c>
      <c r="E662" s="9"/>
    </row>
    <row r="663" spans="1:5" ht="16.5" thickBot="1" x14ac:dyDescent="0.3">
      <c r="A663" s="25" t="s">
        <v>1185</v>
      </c>
      <c r="B663" s="22" t="s">
        <v>174</v>
      </c>
      <c r="C663" s="24">
        <v>38512</v>
      </c>
      <c r="D663" s="24">
        <v>46422</v>
      </c>
      <c r="E663" s="9"/>
    </row>
    <row r="664" spans="1:5" ht="16.5" thickBot="1" x14ac:dyDescent="0.3">
      <c r="A664" s="25" t="s">
        <v>1186</v>
      </c>
      <c r="B664" s="22" t="s">
        <v>176</v>
      </c>
      <c r="C664" s="24">
        <v>38520</v>
      </c>
      <c r="D664" s="24">
        <v>46434</v>
      </c>
      <c r="E664" s="9"/>
    </row>
    <row r="665" spans="1:5" ht="16.5" thickBot="1" x14ac:dyDescent="0.3">
      <c r="A665" s="25" t="s">
        <v>1187</v>
      </c>
      <c r="B665" s="22" t="s">
        <v>178</v>
      </c>
      <c r="C665" s="24">
        <v>38528</v>
      </c>
      <c r="D665" s="24">
        <v>46446</v>
      </c>
      <c r="E665" s="9"/>
    </row>
    <row r="666" spans="1:5" ht="16.5" thickBot="1" x14ac:dyDescent="0.3">
      <c r="A666" s="25" t="s">
        <v>1188</v>
      </c>
      <c r="B666" s="22" t="s">
        <v>180</v>
      </c>
      <c r="C666" s="24">
        <v>38536</v>
      </c>
      <c r="D666" s="24">
        <v>46458</v>
      </c>
      <c r="E666" s="9"/>
    </row>
    <row r="667" spans="1:5" ht="16.5" thickBot="1" x14ac:dyDescent="0.3">
      <c r="A667" s="25" t="s">
        <v>1189</v>
      </c>
      <c r="B667" s="22" t="s">
        <v>182</v>
      </c>
      <c r="C667" s="24">
        <v>38544</v>
      </c>
      <c r="D667" s="24">
        <v>46470</v>
      </c>
      <c r="E667" s="9"/>
    </row>
    <row r="668" spans="1:5" ht="16.5" thickBot="1" x14ac:dyDescent="0.3">
      <c r="A668" s="25" t="s">
        <v>1190</v>
      </c>
      <c r="B668" s="22" t="s">
        <v>184</v>
      </c>
      <c r="C668" s="24">
        <v>38552</v>
      </c>
      <c r="D668" s="24">
        <v>46482</v>
      </c>
      <c r="E668" s="9"/>
    </row>
    <row r="669" spans="1:5" ht="16.5" thickBot="1" x14ac:dyDescent="0.3">
      <c r="A669" s="25" t="s">
        <v>1191</v>
      </c>
      <c r="B669" s="22" t="s">
        <v>186</v>
      </c>
      <c r="C669" s="24">
        <v>38560</v>
      </c>
      <c r="D669" s="24">
        <v>46494</v>
      </c>
      <c r="E669" s="9"/>
    </row>
    <row r="670" spans="1:5" ht="16.5" thickBot="1" x14ac:dyDescent="0.3">
      <c r="A670" s="25" t="s">
        <v>1192</v>
      </c>
      <c r="B670" s="22" t="s">
        <v>188</v>
      </c>
      <c r="C670" s="24">
        <v>38568</v>
      </c>
      <c r="D670" s="24">
        <v>46506</v>
      </c>
      <c r="E670" s="9"/>
    </row>
    <row r="671" spans="1:5" ht="16.5" thickBot="1" x14ac:dyDescent="0.3">
      <c r="A671" s="25" t="s">
        <v>1193</v>
      </c>
      <c r="B671" s="22" t="s">
        <v>190</v>
      </c>
      <c r="C671" s="24">
        <v>38576</v>
      </c>
      <c r="D671" s="24">
        <v>46518</v>
      </c>
      <c r="E671" s="9"/>
    </row>
    <row r="672" spans="1:5" ht="16.5" thickBot="1" x14ac:dyDescent="0.3">
      <c r="A672" s="25" t="s">
        <v>1194</v>
      </c>
      <c r="B672" s="22" t="s">
        <v>192</v>
      </c>
      <c r="C672" s="24">
        <v>38584</v>
      </c>
      <c r="D672" s="24">
        <v>46530</v>
      </c>
      <c r="E672" s="9"/>
    </row>
    <row r="673" spans="1:5" ht="16.5" thickBot="1" x14ac:dyDescent="0.3">
      <c r="A673" s="25" t="s">
        <v>1195</v>
      </c>
      <c r="B673" s="22" t="s">
        <v>194</v>
      </c>
      <c r="C673" s="24">
        <v>38592</v>
      </c>
      <c r="D673" s="24">
        <v>46542</v>
      </c>
      <c r="E673" s="9"/>
    </row>
    <row r="674" spans="1:5" ht="16.5" thickBot="1" x14ac:dyDescent="0.3">
      <c r="A674" s="25" t="s">
        <v>1196</v>
      </c>
      <c r="B674" s="22" t="s">
        <v>196</v>
      </c>
      <c r="C674" s="24">
        <v>38600</v>
      </c>
      <c r="D674" s="24">
        <v>46554</v>
      </c>
      <c r="E674" s="9"/>
    </row>
    <row r="675" spans="1:5" ht="16.5" thickBot="1" x14ac:dyDescent="0.3">
      <c r="A675" s="25" t="s">
        <v>1197</v>
      </c>
      <c r="B675" s="22" t="s">
        <v>198</v>
      </c>
      <c r="C675" s="24">
        <v>38608</v>
      </c>
      <c r="D675" s="24">
        <v>46566</v>
      </c>
      <c r="E675" s="9"/>
    </row>
    <row r="676" spans="1:5" ht="16.5" thickBot="1" x14ac:dyDescent="0.3">
      <c r="A676" s="25" t="s">
        <v>1198</v>
      </c>
      <c r="B676" s="22" t="s">
        <v>200</v>
      </c>
      <c r="C676" s="24">
        <v>38616</v>
      </c>
      <c r="D676" s="24">
        <v>46578</v>
      </c>
      <c r="E676" s="9"/>
    </row>
    <row r="677" spans="1:5" ht="16.5" thickBot="1" x14ac:dyDescent="0.3">
      <c r="A677" s="25" t="s">
        <v>1199</v>
      </c>
      <c r="B677" s="22" t="s">
        <v>202</v>
      </c>
      <c r="C677" s="24">
        <v>38624</v>
      </c>
      <c r="D677" s="24">
        <v>46590</v>
      </c>
      <c r="E677" s="9"/>
    </row>
    <row r="678" spans="1:5" ht="16.5" thickBot="1" x14ac:dyDescent="0.3">
      <c r="A678" s="25" t="s">
        <v>1200</v>
      </c>
      <c r="B678" s="22" t="s">
        <v>204</v>
      </c>
      <c r="C678" s="24">
        <v>38632</v>
      </c>
      <c r="D678" s="24">
        <v>46602</v>
      </c>
      <c r="E678" s="9"/>
    </row>
    <row r="679" spans="1:5" ht="16.5" thickBot="1" x14ac:dyDescent="0.3">
      <c r="A679" s="25" t="s">
        <v>1201</v>
      </c>
      <c r="B679" s="22" t="s">
        <v>206</v>
      </c>
      <c r="C679" s="24">
        <v>38640</v>
      </c>
      <c r="D679" s="24">
        <v>46614</v>
      </c>
      <c r="E679" s="9"/>
    </row>
    <row r="680" spans="1:5" ht="16.5" thickBot="1" x14ac:dyDescent="0.3">
      <c r="A680" s="25" t="s">
        <v>1202</v>
      </c>
      <c r="B680" s="22" t="s">
        <v>208</v>
      </c>
      <c r="C680" s="24">
        <v>38648</v>
      </c>
      <c r="D680" s="24">
        <v>46626</v>
      </c>
      <c r="E680" s="9"/>
    </row>
    <row r="681" spans="1:5" ht="16.5" thickBot="1" x14ac:dyDescent="0.3">
      <c r="A681" s="25" t="s">
        <v>1203</v>
      </c>
      <c r="B681" s="22" t="s">
        <v>210</v>
      </c>
      <c r="C681" s="24">
        <v>38656</v>
      </c>
      <c r="D681" s="24">
        <v>46638</v>
      </c>
      <c r="E681" s="9"/>
    </row>
    <row r="682" spans="1:5" ht="16.5" thickBot="1" x14ac:dyDescent="0.3">
      <c r="A682" s="25" t="s">
        <v>1204</v>
      </c>
      <c r="B682" s="22" t="s">
        <v>212</v>
      </c>
      <c r="C682" s="24">
        <v>38664</v>
      </c>
      <c r="D682" s="24">
        <v>46650</v>
      </c>
      <c r="E682" s="9"/>
    </row>
    <row r="683" spans="1:5" ht="16.5" thickBot="1" x14ac:dyDescent="0.3">
      <c r="A683" s="25" t="s">
        <v>1205</v>
      </c>
      <c r="B683" s="22" t="s">
        <v>214</v>
      </c>
      <c r="C683" s="24">
        <v>38672</v>
      </c>
      <c r="D683" s="24">
        <v>46662</v>
      </c>
      <c r="E683" s="9"/>
    </row>
    <row r="684" spans="1:5" ht="16.5" thickBot="1" x14ac:dyDescent="0.3">
      <c r="A684" s="25" t="s">
        <v>1206</v>
      </c>
      <c r="B684" s="22" t="s">
        <v>216</v>
      </c>
      <c r="C684" s="24">
        <v>38680</v>
      </c>
      <c r="D684" s="24">
        <v>46674</v>
      </c>
      <c r="E684" s="9"/>
    </row>
    <row r="685" spans="1:5" ht="16.5" thickBot="1" x14ac:dyDescent="0.3">
      <c r="A685" s="25" t="s">
        <v>1207</v>
      </c>
      <c r="B685" s="22" t="s">
        <v>218</v>
      </c>
      <c r="C685" s="24">
        <v>38688</v>
      </c>
      <c r="D685" s="24">
        <v>46686</v>
      </c>
      <c r="E685" s="9"/>
    </row>
    <row r="686" spans="1:5" ht="16.5" thickBot="1" x14ac:dyDescent="0.3">
      <c r="A686" s="25" t="s">
        <v>1208</v>
      </c>
      <c r="B686" s="22" t="s">
        <v>220</v>
      </c>
      <c r="C686" s="24">
        <v>38696</v>
      </c>
      <c r="D686" s="24">
        <v>46698</v>
      </c>
      <c r="E686" s="9"/>
    </row>
    <row r="687" spans="1:5" ht="16.5" thickBot="1" x14ac:dyDescent="0.3">
      <c r="A687" s="25" t="s">
        <v>1209</v>
      </c>
      <c r="B687" s="22" t="s">
        <v>222</v>
      </c>
      <c r="C687" s="24">
        <v>38704</v>
      </c>
      <c r="D687" s="24">
        <v>46710</v>
      </c>
      <c r="E687" s="9"/>
    </row>
    <row r="688" spans="1:5" ht="16.5" thickBot="1" x14ac:dyDescent="0.3">
      <c r="A688" s="25" t="s">
        <v>1210</v>
      </c>
      <c r="B688" s="22" t="s">
        <v>224</v>
      </c>
      <c r="C688" s="24">
        <v>38712</v>
      </c>
      <c r="D688" s="24">
        <v>46722</v>
      </c>
      <c r="E688" s="9"/>
    </row>
    <row r="689" spans="1:5" ht="16.5" thickBot="1" x14ac:dyDescent="0.3">
      <c r="A689" s="25" t="s">
        <v>1211</v>
      </c>
      <c r="B689" s="22" t="s">
        <v>226</v>
      </c>
      <c r="C689" s="24">
        <v>38720</v>
      </c>
      <c r="D689" s="24">
        <v>46734</v>
      </c>
      <c r="E689" s="9"/>
    </row>
    <row r="690" spans="1:5" ht="16.5" thickBot="1" x14ac:dyDescent="0.3">
      <c r="A690" s="25" t="s">
        <v>1212</v>
      </c>
      <c r="B690" s="22" t="s">
        <v>228</v>
      </c>
      <c r="C690" s="24">
        <v>38728</v>
      </c>
      <c r="D690" s="24">
        <v>46746</v>
      </c>
      <c r="E690" s="9"/>
    </row>
    <row r="691" spans="1:5" ht="16.5" thickBot="1" x14ac:dyDescent="0.3">
      <c r="A691" s="25" t="s">
        <v>1213</v>
      </c>
      <c r="B691" s="22" t="s">
        <v>230</v>
      </c>
      <c r="C691" s="24">
        <v>38736</v>
      </c>
      <c r="D691" s="24">
        <v>46758</v>
      </c>
      <c r="E691" s="9"/>
    </row>
    <row r="692" spans="1:5" ht="16.5" thickBot="1" x14ac:dyDescent="0.3">
      <c r="A692" s="25" t="s">
        <v>1214</v>
      </c>
      <c r="B692" s="22" t="s">
        <v>232</v>
      </c>
      <c r="C692" s="24">
        <v>38744</v>
      </c>
      <c r="D692" s="24">
        <v>46770</v>
      </c>
      <c r="E692" s="9"/>
    </row>
    <row r="693" spans="1:5" ht="16.5" thickBot="1" x14ac:dyDescent="0.3">
      <c r="A693" s="25" t="s">
        <v>1215</v>
      </c>
      <c r="B693" s="22" t="s">
        <v>234</v>
      </c>
      <c r="C693" s="24">
        <v>38752</v>
      </c>
      <c r="D693" s="24">
        <v>46782</v>
      </c>
      <c r="E693" s="9"/>
    </row>
    <row r="694" spans="1:5" ht="16.5" thickBot="1" x14ac:dyDescent="0.3">
      <c r="A694" s="25" t="s">
        <v>1216</v>
      </c>
      <c r="B694" s="22" t="s">
        <v>14</v>
      </c>
      <c r="C694" s="24">
        <v>38760</v>
      </c>
      <c r="D694" s="24">
        <v>46794</v>
      </c>
      <c r="E694" s="9"/>
    </row>
    <row r="695" spans="1:5" ht="16.5" thickBot="1" x14ac:dyDescent="0.3">
      <c r="A695" s="25" t="s">
        <v>1217</v>
      </c>
      <c r="B695" s="22" t="s">
        <v>19</v>
      </c>
      <c r="C695" s="24">
        <v>38768</v>
      </c>
      <c r="D695" s="24">
        <v>46806</v>
      </c>
      <c r="E695" s="9"/>
    </row>
    <row r="696" spans="1:5" ht="16.5" thickBot="1" x14ac:dyDescent="0.3">
      <c r="A696" s="25" t="s">
        <v>1218</v>
      </c>
      <c r="B696" s="22" t="s">
        <v>24</v>
      </c>
      <c r="C696" s="24">
        <v>38776</v>
      </c>
      <c r="D696" s="24">
        <v>46818</v>
      </c>
      <c r="E696" s="9"/>
    </row>
    <row r="697" spans="1:5" ht="16.5" thickBot="1" x14ac:dyDescent="0.3">
      <c r="A697" s="25" t="s">
        <v>1219</v>
      </c>
      <c r="B697" s="22" t="s">
        <v>29</v>
      </c>
      <c r="C697" s="24">
        <v>38784</v>
      </c>
      <c r="D697" s="24">
        <v>46830</v>
      </c>
      <c r="E697" s="9"/>
    </row>
    <row r="698" spans="1:5" ht="16.5" thickBot="1" x14ac:dyDescent="0.3">
      <c r="A698" s="25" t="s">
        <v>1220</v>
      </c>
      <c r="B698" s="22" t="s">
        <v>32</v>
      </c>
      <c r="C698" s="24">
        <v>38792</v>
      </c>
      <c r="D698" s="24">
        <v>46842</v>
      </c>
      <c r="E698" s="9"/>
    </row>
    <row r="699" spans="1:5" ht="16.5" thickBot="1" x14ac:dyDescent="0.3">
      <c r="A699" s="25" t="s">
        <v>1221</v>
      </c>
      <c r="B699" s="22" t="s">
        <v>36</v>
      </c>
      <c r="C699" s="24">
        <v>38800</v>
      </c>
      <c r="D699" s="24">
        <v>46854</v>
      </c>
      <c r="E699" s="9"/>
    </row>
    <row r="700" spans="1:5" ht="16.5" thickBot="1" x14ac:dyDescent="0.3">
      <c r="A700" s="25" t="s">
        <v>1222</v>
      </c>
      <c r="B700" s="22" t="s">
        <v>38</v>
      </c>
      <c r="C700" s="24">
        <v>38808</v>
      </c>
      <c r="D700" s="24">
        <v>46866</v>
      </c>
      <c r="E700" s="9"/>
    </row>
    <row r="701" spans="1:5" ht="16.5" thickBot="1" x14ac:dyDescent="0.3">
      <c r="A701" s="25" t="s">
        <v>1223</v>
      </c>
      <c r="B701" s="22" t="s">
        <v>41</v>
      </c>
      <c r="C701" s="24">
        <v>38816</v>
      </c>
      <c r="D701" s="24">
        <v>46878</v>
      </c>
      <c r="E701" s="9"/>
    </row>
    <row r="702" spans="1:5" ht="16.5" thickBot="1" x14ac:dyDescent="0.3">
      <c r="A702" s="25" t="s">
        <v>1224</v>
      </c>
      <c r="B702" s="22" t="s">
        <v>43</v>
      </c>
      <c r="C702" s="24">
        <v>38824</v>
      </c>
      <c r="D702" s="24">
        <v>46890</v>
      </c>
      <c r="E702" s="9"/>
    </row>
    <row r="703" spans="1:5" ht="16.5" thickBot="1" x14ac:dyDescent="0.3">
      <c r="A703" s="25" t="s">
        <v>1225</v>
      </c>
      <c r="B703" s="22" t="s">
        <v>46</v>
      </c>
      <c r="C703" s="24">
        <v>38832</v>
      </c>
      <c r="D703" s="24">
        <v>46902</v>
      </c>
      <c r="E703" s="9"/>
    </row>
    <row r="704" spans="1:5" ht="16.5" thickBot="1" x14ac:dyDescent="0.3">
      <c r="A704" s="25" t="s">
        <v>1226</v>
      </c>
      <c r="B704" s="22" t="s">
        <v>48</v>
      </c>
      <c r="C704" s="24">
        <v>38840</v>
      </c>
      <c r="D704" s="24">
        <v>46914</v>
      </c>
      <c r="E704" s="9"/>
    </row>
    <row r="705" spans="1:5" ht="16.5" thickBot="1" x14ac:dyDescent="0.3">
      <c r="A705" s="25" t="s">
        <v>1227</v>
      </c>
      <c r="B705" s="22" t="s">
        <v>50</v>
      </c>
      <c r="C705" s="24">
        <v>38848</v>
      </c>
      <c r="D705" s="24">
        <v>46926</v>
      </c>
      <c r="E705" s="9"/>
    </row>
    <row r="706" spans="1:5" ht="16.5" thickBot="1" x14ac:dyDescent="0.3">
      <c r="A706" s="25" t="s">
        <v>1228</v>
      </c>
      <c r="B706" s="22" t="s">
        <v>53</v>
      </c>
      <c r="C706" s="24">
        <v>38856</v>
      </c>
      <c r="D706" s="24">
        <v>46938</v>
      </c>
      <c r="E706" s="9"/>
    </row>
    <row r="707" spans="1:5" ht="16.5" thickBot="1" x14ac:dyDescent="0.3">
      <c r="A707" s="25" t="s">
        <v>1229</v>
      </c>
      <c r="B707" s="22" t="s">
        <v>57</v>
      </c>
      <c r="C707" s="24">
        <v>38864</v>
      </c>
      <c r="D707" s="24">
        <v>46950</v>
      </c>
      <c r="E707" s="9"/>
    </row>
    <row r="708" spans="1:5" ht="16.5" thickBot="1" x14ac:dyDescent="0.3">
      <c r="A708" s="25" t="s">
        <v>1230</v>
      </c>
      <c r="B708" s="22" t="s">
        <v>60</v>
      </c>
      <c r="C708" s="24">
        <v>38872</v>
      </c>
      <c r="D708" s="24">
        <v>46962</v>
      </c>
      <c r="E708" s="9"/>
    </row>
    <row r="709" spans="1:5" ht="16.5" thickBot="1" x14ac:dyDescent="0.3">
      <c r="A709" s="25" t="s">
        <v>1231</v>
      </c>
      <c r="B709" s="22" t="s">
        <v>64</v>
      </c>
      <c r="C709" s="24">
        <v>38880</v>
      </c>
      <c r="D709" s="24">
        <v>46974</v>
      </c>
      <c r="E709" s="9"/>
    </row>
    <row r="710" spans="1:5" ht="16.5" thickBot="1" x14ac:dyDescent="0.3">
      <c r="A710" s="25" t="s">
        <v>1232</v>
      </c>
      <c r="B710" s="22" t="s">
        <v>67</v>
      </c>
      <c r="C710" s="24">
        <v>38888</v>
      </c>
      <c r="D710" s="24">
        <v>46986</v>
      </c>
      <c r="E710" s="9"/>
    </row>
    <row r="711" spans="1:5" ht="16.5" thickBot="1" x14ac:dyDescent="0.3">
      <c r="A711" s="25" t="s">
        <v>1233</v>
      </c>
      <c r="B711" s="22" t="s">
        <v>69</v>
      </c>
      <c r="C711" s="24">
        <v>38896</v>
      </c>
      <c r="D711" s="24">
        <v>46998</v>
      </c>
      <c r="E711" s="9"/>
    </row>
    <row r="712" spans="1:5" ht="16.5" thickBot="1" x14ac:dyDescent="0.3">
      <c r="A712" s="25" t="s">
        <v>1234</v>
      </c>
      <c r="B712" s="22" t="s">
        <v>71</v>
      </c>
      <c r="C712" s="24">
        <v>38904</v>
      </c>
      <c r="D712" s="24">
        <v>47010</v>
      </c>
      <c r="E712" s="9"/>
    </row>
    <row r="713" spans="1:5" ht="16.5" thickBot="1" x14ac:dyDescent="0.3">
      <c r="A713" s="25" t="s">
        <v>1235</v>
      </c>
      <c r="B713" s="22" t="s">
        <v>73</v>
      </c>
      <c r="C713" s="24">
        <v>38912</v>
      </c>
      <c r="D713" s="24">
        <v>47022</v>
      </c>
      <c r="E713" s="9"/>
    </row>
    <row r="714" spans="1:5" ht="16.5" thickBot="1" x14ac:dyDescent="0.3">
      <c r="A714" s="25" t="s">
        <v>1236</v>
      </c>
      <c r="B714" s="22" t="s">
        <v>75</v>
      </c>
      <c r="C714" s="24">
        <v>38920</v>
      </c>
      <c r="D714" s="24">
        <v>47034</v>
      </c>
      <c r="E714" s="9"/>
    </row>
    <row r="715" spans="1:5" ht="16.5" thickBot="1" x14ac:dyDescent="0.3">
      <c r="A715" s="25" t="s">
        <v>1237</v>
      </c>
      <c r="B715" s="22" t="s">
        <v>77</v>
      </c>
      <c r="C715" s="24">
        <v>38928</v>
      </c>
      <c r="D715" s="24">
        <v>47046</v>
      </c>
      <c r="E715" s="9"/>
    </row>
    <row r="716" spans="1:5" ht="16.5" thickBot="1" x14ac:dyDescent="0.3">
      <c r="A716" s="25" t="s">
        <v>1238</v>
      </c>
      <c r="B716" s="22" t="s">
        <v>81</v>
      </c>
      <c r="C716" s="24">
        <v>38936</v>
      </c>
      <c r="D716" s="24">
        <v>47058</v>
      </c>
      <c r="E716" s="9"/>
    </row>
    <row r="717" spans="1:5" ht="16.5" thickBot="1" x14ac:dyDescent="0.3">
      <c r="A717" s="25" t="s">
        <v>1239</v>
      </c>
      <c r="B717" s="22" t="s">
        <v>83</v>
      </c>
      <c r="C717" s="24">
        <v>38944</v>
      </c>
      <c r="D717" s="24">
        <v>47070</v>
      </c>
      <c r="E717" s="9"/>
    </row>
    <row r="718" spans="1:5" ht="16.5" thickBot="1" x14ac:dyDescent="0.3">
      <c r="A718" s="25" t="s">
        <v>1240</v>
      </c>
      <c r="B718" s="22" t="s">
        <v>85</v>
      </c>
      <c r="C718" s="24">
        <v>38952</v>
      </c>
      <c r="D718" s="24">
        <v>47082</v>
      </c>
      <c r="E718" s="9"/>
    </row>
    <row r="719" spans="1:5" ht="16.5" thickBot="1" x14ac:dyDescent="0.3">
      <c r="A719" s="25" t="s">
        <v>1241</v>
      </c>
      <c r="B719" s="22" t="s">
        <v>87</v>
      </c>
      <c r="C719" s="24">
        <v>38960</v>
      </c>
      <c r="D719" s="24">
        <v>47094</v>
      </c>
      <c r="E719" s="9"/>
    </row>
    <row r="720" spans="1:5" ht="16.5" thickBot="1" x14ac:dyDescent="0.3">
      <c r="A720" s="25" t="s">
        <v>1242</v>
      </c>
      <c r="B720" s="22" t="s">
        <v>89</v>
      </c>
      <c r="C720" s="24">
        <v>38968</v>
      </c>
      <c r="D720" s="24">
        <v>47106</v>
      </c>
      <c r="E720" s="9"/>
    </row>
    <row r="721" spans="1:5" ht="16.5" thickBot="1" x14ac:dyDescent="0.3">
      <c r="A721" s="25" t="s">
        <v>1243</v>
      </c>
      <c r="B721" s="22" t="s">
        <v>92</v>
      </c>
      <c r="C721" s="24">
        <v>38976</v>
      </c>
      <c r="D721" s="24">
        <v>47118</v>
      </c>
      <c r="E721" s="9"/>
    </row>
    <row r="722" spans="1:5" ht="16.5" thickBot="1" x14ac:dyDescent="0.3">
      <c r="A722" s="25" t="s">
        <v>1244</v>
      </c>
      <c r="B722" s="22" t="s">
        <v>94</v>
      </c>
      <c r="C722" s="24">
        <v>38984</v>
      </c>
      <c r="D722" s="24">
        <v>47130</v>
      </c>
      <c r="E722" s="9"/>
    </row>
    <row r="723" spans="1:5" ht="16.5" thickBot="1" x14ac:dyDescent="0.3">
      <c r="A723" s="25" t="s">
        <v>1245</v>
      </c>
      <c r="B723" s="22" t="s">
        <v>99</v>
      </c>
      <c r="C723" s="24">
        <v>38992</v>
      </c>
      <c r="D723" s="24">
        <v>47142</v>
      </c>
      <c r="E723" s="9"/>
    </row>
    <row r="724" spans="1:5" ht="16.5" thickBot="1" x14ac:dyDescent="0.3">
      <c r="A724" s="25" t="s">
        <v>1246</v>
      </c>
      <c r="B724" s="22" t="s">
        <v>101</v>
      </c>
      <c r="C724" s="24">
        <v>39000</v>
      </c>
      <c r="D724" s="24">
        <v>47154</v>
      </c>
      <c r="E724" s="9"/>
    </row>
    <row r="725" spans="1:5" ht="16.5" thickBot="1" x14ac:dyDescent="0.3">
      <c r="A725" s="25" t="s">
        <v>1247</v>
      </c>
      <c r="B725" s="22" t="s">
        <v>103</v>
      </c>
      <c r="C725" s="24">
        <v>39008</v>
      </c>
      <c r="D725" s="24">
        <v>47166</v>
      </c>
      <c r="E725" s="9"/>
    </row>
    <row r="726" spans="1:5" ht="16.5" thickBot="1" x14ac:dyDescent="0.3">
      <c r="A726" s="25" t="s">
        <v>1248</v>
      </c>
      <c r="B726" s="22" t="s">
        <v>106</v>
      </c>
      <c r="C726" s="24">
        <v>39016</v>
      </c>
      <c r="D726" s="24">
        <v>47178</v>
      </c>
      <c r="E726" s="9"/>
    </row>
    <row r="727" spans="1:5" ht="16.5" thickBot="1" x14ac:dyDescent="0.3">
      <c r="A727" s="25" t="s">
        <v>1249</v>
      </c>
      <c r="B727" s="22" t="s">
        <v>64</v>
      </c>
      <c r="C727" s="24">
        <v>39024</v>
      </c>
      <c r="D727" s="24">
        <v>47190</v>
      </c>
      <c r="E727" s="9"/>
    </row>
    <row r="728" spans="1:5" ht="16.5" thickBot="1" x14ac:dyDescent="0.3">
      <c r="A728" s="25" t="s">
        <v>1250</v>
      </c>
      <c r="B728" s="22" t="s">
        <v>110</v>
      </c>
      <c r="C728" s="24">
        <v>39032</v>
      </c>
      <c r="D728" s="24">
        <v>47202</v>
      </c>
      <c r="E728" s="9"/>
    </row>
    <row r="729" spans="1:5" ht="16.5" thickBot="1" x14ac:dyDescent="0.3">
      <c r="A729" s="25" t="s">
        <v>1251</v>
      </c>
      <c r="B729" s="22" t="s">
        <v>112</v>
      </c>
      <c r="C729" s="24">
        <v>39040</v>
      </c>
      <c r="D729" s="24">
        <v>47214</v>
      </c>
      <c r="E729" s="9"/>
    </row>
    <row r="730" spans="1:5" ht="16.5" thickBot="1" x14ac:dyDescent="0.3">
      <c r="A730" s="25" t="s">
        <v>1252</v>
      </c>
      <c r="B730" s="22" t="s">
        <v>114</v>
      </c>
      <c r="C730" s="24">
        <v>39048</v>
      </c>
      <c r="D730" s="24">
        <v>47226</v>
      </c>
      <c r="E730" s="9"/>
    </row>
    <row r="731" spans="1:5" ht="16.5" thickBot="1" x14ac:dyDescent="0.3">
      <c r="A731" s="25" t="s">
        <v>1253</v>
      </c>
      <c r="B731" s="22" t="s">
        <v>116</v>
      </c>
      <c r="C731" s="24">
        <v>39056</v>
      </c>
      <c r="D731" s="24">
        <v>47238</v>
      </c>
      <c r="E731" s="9"/>
    </row>
    <row r="732" spans="1:5" ht="16.5" thickBot="1" x14ac:dyDescent="0.3">
      <c r="A732" s="25" t="s">
        <v>1254</v>
      </c>
      <c r="B732" s="22" t="s">
        <v>119</v>
      </c>
      <c r="C732" s="24">
        <v>39064</v>
      </c>
      <c r="D732" s="24">
        <v>47250</v>
      </c>
      <c r="E732" s="9"/>
    </row>
    <row r="733" spans="1:5" ht="16.5" thickBot="1" x14ac:dyDescent="0.3">
      <c r="A733" s="25" t="s">
        <v>1255</v>
      </c>
      <c r="B733" s="22" t="s">
        <v>122</v>
      </c>
      <c r="C733" s="24">
        <v>39072</v>
      </c>
      <c r="D733" s="24">
        <v>47262</v>
      </c>
      <c r="E733" s="9"/>
    </row>
    <row r="734" spans="1:5" ht="16.5" thickBot="1" x14ac:dyDescent="0.3">
      <c r="A734" s="25" t="s">
        <v>1256</v>
      </c>
      <c r="B734" s="22" t="s">
        <v>124</v>
      </c>
      <c r="C734" s="24">
        <v>39080</v>
      </c>
      <c r="D734" s="24">
        <v>47274</v>
      </c>
      <c r="E734" s="9"/>
    </row>
    <row r="735" spans="1:5" ht="16.5" thickBot="1" x14ac:dyDescent="0.3">
      <c r="A735" s="25" t="s">
        <v>1257</v>
      </c>
      <c r="B735" s="22" t="s">
        <v>127</v>
      </c>
      <c r="C735" s="24">
        <v>39088</v>
      </c>
      <c r="D735" s="24">
        <v>47286</v>
      </c>
      <c r="E735" s="9"/>
    </row>
    <row r="736" spans="1:5" ht="16.5" thickBot="1" x14ac:dyDescent="0.3">
      <c r="A736" s="25" t="s">
        <v>1258</v>
      </c>
      <c r="B736" s="22" t="s">
        <v>129</v>
      </c>
      <c r="C736" s="24">
        <v>39096</v>
      </c>
      <c r="D736" s="24">
        <v>47298</v>
      </c>
      <c r="E736" s="9"/>
    </row>
    <row r="737" spans="1:5" ht="16.5" thickBot="1" x14ac:dyDescent="0.3">
      <c r="A737" s="25" t="s">
        <v>1259</v>
      </c>
      <c r="B737" s="22" t="s">
        <v>133</v>
      </c>
      <c r="C737" s="24">
        <v>39104</v>
      </c>
      <c r="D737" s="24">
        <v>47310</v>
      </c>
      <c r="E737" s="9"/>
    </row>
    <row r="738" spans="1:5" ht="16.5" thickBot="1" x14ac:dyDescent="0.3">
      <c r="A738" s="25" t="s">
        <v>1260</v>
      </c>
      <c r="B738" s="22" t="s">
        <v>135</v>
      </c>
      <c r="C738" s="24">
        <v>39112</v>
      </c>
      <c r="D738" s="24">
        <v>47322</v>
      </c>
      <c r="E738" s="9"/>
    </row>
    <row r="739" spans="1:5" ht="16.5" thickBot="1" x14ac:dyDescent="0.3">
      <c r="A739" s="25" t="s">
        <v>1261</v>
      </c>
      <c r="B739" s="22" t="s">
        <v>137</v>
      </c>
      <c r="C739" s="24">
        <v>39120</v>
      </c>
      <c r="D739" s="24">
        <v>47334</v>
      </c>
      <c r="E739" s="9"/>
    </row>
    <row r="740" spans="1:5" ht="16.5" thickBot="1" x14ac:dyDescent="0.3">
      <c r="A740" s="25" t="s">
        <v>1262</v>
      </c>
      <c r="B740" s="22" t="s">
        <v>139</v>
      </c>
      <c r="C740" s="24">
        <v>39128</v>
      </c>
      <c r="D740" s="24">
        <v>47346</v>
      </c>
      <c r="E740" s="9"/>
    </row>
    <row r="741" spans="1:5" ht="16.5" thickBot="1" x14ac:dyDescent="0.3">
      <c r="A741" s="25" t="s">
        <v>1263</v>
      </c>
      <c r="B741" s="22" t="s">
        <v>141</v>
      </c>
      <c r="C741" s="24">
        <v>39136</v>
      </c>
      <c r="D741" s="24">
        <v>47358</v>
      </c>
      <c r="E741" s="9"/>
    </row>
    <row r="742" spans="1:5" ht="16.5" thickBot="1" x14ac:dyDescent="0.3">
      <c r="A742" s="25" t="s">
        <v>1264</v>
      </c>
      <c r="B742" s="22" t="s">
        <v>143</v>
      </c>
      <c r="C742" s="24">
        <v>39144</v>
      </c>
      <c r="D742" s="24">
        <v>47370</v>
      </c>
      <c r="E742" s="9"/>
    </row>
    <row r="743" spans="1:5" ht="16.5" thickBot="1" x14ac:dyDescent="0.3">
      <c r="A743" s="25" t="s">
        <v>1265</v>
      </c>
      <c r="B743" s="22" t="s">
        <v>145</v>
      </c>
      <c r="C743" s="24">
        <v>39152</v>
      </c>
      <c r="D743" s="24">
        <v>47382</v>
      </c>
      <c r="E743" s="9"/>
    </row>
    <row r="744" spans="1:5" ht="16.5" thickBot="1" x14ac:dyDescent="0.3">
      <c r="A744" s="25" t="s">
        <v>1266</v>
      </c>
      <c r="B744" s="22" t="s">
        <v>147</v>
      </c>
      <c r="C744" s="24">
        <v>39160</v>
      </c>
      <c r="D744" s="24">
        <v>47394</v>
      </c>
      <c r="E744" s="9"/>
    </row>
    <row r="745" spans="1:5" ht="16.5" thickBot="1" x14ac:dyDescent="0.3">
      <c r="A745" s="25" t="s">
        <v>1267</v>
      </c>
      <c r="B745" s="22" t="s">
        <v>149</v>
      </c>
      <c r="C745" s="24">
        <v>39168</v>
      </c>
      <c r="D745" s="24">
        <v>47406</v>
      </c>
      <c r="E745" s="9"/>
    </row>
    <row r="746" spans="1:5" ht="16.5" thickBot="1" x14ac:dyDescent="0.3">
      <c r="A746" s="25" t="s">
        <v>1268</v>
      </c>
      <c r="B746" s="22" t="s">
        <v>151</v>
      </c>
      <c r="C746" s="24">
        <v>39176</v>
      </c>
      <c r="D746" s="24">
        <v>47418</v>
      </c>
      <c r="E746" s="9"/>
    </row>
    <row r="747" spans="1:5" ht="16.5" thickBot="1" x14ac:dyDescent="0.3">
      <c r="A747" s="25" t="s">
        <v>1269</v>
      </c>
      <c r="B747" s="22" t="s">
        <v>153</v>
      </c>
      <c r="C747" s="24">
        <v>39184</v>
      </c>
      <c r="D747" s="24">
        <v>47430</v>
      </c>
      <c r="E747" s="9"/>
    </row>
    <row r="748" spans="1:5" ht="16.5" thickBot="1" x14ac:dyDescent="0.3">
      <c r="A748" s="25" t="s">
        <v>1270</v>
      </c>
      <c r="B748" s="22" t="s">
        <v>155</v>
      </c>
      <c r="C748" s="24">
        <v>39192</v>
      </c>
      <c r="D748" s="24">
        <v>47442</v>
      </c>
      <c r="E748" s="9"/>
    </row>
    <row r="749" spans="1:5" ht="16.5" thickBot="1" x14ac:dyDescent="0.3">
      <c r="A749" s="25" t="s">
        <v>1271</v>
      </c>
      <c r="B749" s="22" t="s">
        <v>157</v>
      </c>
      <c r="C749" s="24">
        <v>39200</v>
      </c>
      <c r="D749" s="24">
        <v>47454</v>
      </c>
      <c r="E749" s="9"/>
    </row>
    <row r="750" spans="1:5" ht="16.5" thickBot="1" x14ac:dyDescent="0.3">
      <c r="A750" s="25" t="s">
        <v>1272</v>
      </c>
      <c r="B750" s="22" t="s">
        <v>159</v>
      </c>
      <c r="C750" s="24">
        <v>39208</v>
      </c>
      <c r="D750" s="24">
        <v>47466</v>
      </c>
      <c r="E750" s="9"/>
    </row>
    <row r="751" spans="1:5" ht="16.5" thickBot="1" x14ac:dyDescent="0.3">
      <c r="A751" s="25" t="s">
        <v>1273</v>
      </c>
      <c r="B751" s="22" t="s">
        <v>162</v>
      </c>
      <c r="C751" s="24">
        <v>39216</v>
      </c>
      <c r="D751" s="24">
        <v>47478</v>
      </c>
      <c r="E751" s="9"/>
    </row>
    <row r="752" spans="1:5" ht="16.5" thickBot="1" x14ac:dyDescent="0.3">
      <c r="A752" s="25" t="s">
        <v>1274</v>
      </c>
      <c r="B752" s="22" t="s">
        <v>164</v>
      </c>
      <c r="C752" s="24">
        <v>39224</v>
      </c>
      <c r="D752" s="24">
        <v>10965</v>
      </c>
      <c r="E752" s="9"/>
    </row>
    <row r="753" spans="1:5" ht="16.5" thickBot="1" x14ac:dyDescent="0.3">
      <c r="A753" s="25" t="s">
        <v>1275</v>
      </c>
      <c r="B753" s="22" t="s">
        <v>166</v>
      </c>
      <c r="C753" s="24">
        <v>39232</v>
      </c>
      <c r="D753" s="24">
        <v>10977</v>
      </c>
      <c r="E753" s="9"/>
    </row>
    <row r="754" spans="1:5" ht="16.5" thickBot="1" x14ac:dyDescent="0.3">
      <c r="A754" s="25" t="s">
        <v>1276</v>
      </c>
      <c r="B754" s="22" t="s">
        <v>168</v>
      </c>
      <c r="C754" s="24">
        <v>39240</v>
      </c>
      <c r="D754" s="24">
        <v>10989</v>
      </c>
      <c r="E754" s="9"/>
    </row>
    <row r="755" spans="1:5" ht="16.5" thickBot="1" x14ac:dyDescent="0.3">
      <c r="A755" s="25" t="s">
        <v>1277</v>
      </c>
      <c r="B755" s="22" t="s">
        <v>170</v>
      </c>
      <c r="C755" s="24">
        <v>39248</v>
      </c>
      <c r="D755" s="24">
        <v>11001</v>
      </c>
      <c r="E755" s="9"/>
    </row>
    <row r="756" spans="1:5" ht="16.5" thickBot="1" x14ac:dyDescent="0.3">
      <c r="A756" s="25" t="s">
        <v>1278</v>
      </c>
      <c r="B756" s="22" t="s">
        <v>172</v>
      </c>
      <c r="C756" s="24">
        <v>39256</v>
      </c>
      <c r="D756" s="24">
        <v>11013</v>
      </c>
      <c r="E756" s="9"/>
    </row>
    <row r="757" spans="1:5" ht="16.5" thickBot="1" x14ac:dyDescent="0.3">
      <c r="A757" s="25" t="s">
        <v>1279</v>
      </c>
      <c r="B757" s="22" t="s">
        <v>174</v>
      </c>
      <c r="C757" s="24">
        <v>39264</v>
      </c>
      <c r="D757" s="24">
        <v>11025</v>
      </c>
      <c r="E757" s="9"/>
    </row>
    <row r="758" spans="1:5" ht="16.5" thickBot="1" x14ac:dyDescent="0.3">
      <c r="A758" s="25" t="s">
        <v>1280</v>
      </c>
      <c r="B758" s="22" t="s">
        <v>176</v>
      </c>
      <c r="C758" s="24">
        <v>39272</v>
      </c>
      <c r="D758" s="24">
        <v>11037</v>
      </c>
      <c r="E758" s="9"/>
    </row>
    <row r="759" spans="1:5" ht="16.5" thickBot="1" x14ac:dyDescent="0.3">
      <c r="A759" s="25" t="s">
        <v>1281</v>
      </c>
      <c r="B759" s="22" t="s">
        <v>178</v>
      </c>
      <c r="C759" s="24">
        <v>39280</v>
      </c>
      <c r="D759" s="24">
        <v>11049</v>
      </c>
      <c r="E759" s="9"/>
    </row>
    <row r="760" spans="1:5" ht="16.5" thickBot="1" x14ac:dyDescent="0.3">
      <c r="A760" s="25" t="s">
        <v>1282</v>
      </c>
      <c r="B760" s="22" t="s">
        <v>180</v>
      </c>
      <c r="C760" s="24">
        <v>39288</v>
      </c>
      <c r="D760" s="24">
        <v>11061</v>
      </c>
      <c r="E760" s="9"/>
    </row>
    <row r="761" spans="1:5" ht="16.5" thickBot="1" x14ac:dyDescent="0.3">
      <c r="A761" s="25" t="s">
        <v>1283</v>
      </c>
      <c r="B761" s="22" t="s">
        <v>182</v>
      </c>
      <c r="C761" s="24">
        <v>39296</v>
      </c>
      <c r="D761" s="24">
        <v>11073</v>
      </c>
      <c r="E761" s="9"/>
    </row>
    <row r="762" spans="1:5" ht="16.5" thickBot="1" x14ac:dyDescent="0.3">
      <c r="A762" s="25" t="s">
        <v>1284</v>
      </c>
      <c r="B762" s="22" t="s">
        <v>184</v>
      </c>
      <c r="C762" s="24">
        <v>39304</v>
      </c>
      <c r="D762" s="24">
        <v>11085</v>
      </c>
      <c r="E762" s="9"/>
    </row>
    <row r="763" spans="1:5" ht="16.5" thickBot="1" x14ac:dyDescent="0.3">
      <c r="A763" s="25" t="s">
        <v>1285</v>
      </c>
      <c r="B763" s="22" t="s">
        <v>186</v>
      </c>
      <c r="C763" s="24">
        <v>39312</v>
      </c>
      <c r="D763" s="24">
        <v>11097</v>
      </c>
      <c r="E763" s="9"/>
    </row>
    <row r="764" spans="1:5" ht="16.5" thickBot="1" x14ac:dyDescent="0.3">
      <c r="A764" s="25" t="s">
        <v>1286</v>
      </c>
      <c r="B764" s="22" t="s">
        <v>188</v>
      </c>
      <c r="C764" s="24">
        <v>39320</v>
      </c>
      <c r="D764" s="24">
        <v>11109</v>
      </c>
      <c r="E764" s="9"/>
    </row>
    <row r="765" spans="1:5" ht="16.5" thickBot="1" x14ac:dyDescent="0.3">
      <c r="A765" s="25" t="s">
        <v>1287</v>
      </c>
      <c r="B765" s="22" t="s">
        <v>190</v>
      </c>
      <c r="C765" s="24">
        <v>39328</v>
      </c>
      <c r="D765" s="24">
        <v>11121</v>
      </c>
      <c r="E765" s="9"/>
    </row>
    <row r="766" spans="1:5" ht="16.5" thickBot="1" x14ac:dyDescent="0.3">
      <c r="A766" s="25" t="s">
        <v>1288</v>
      </c>
      <c r="B766" s="22" t="s">
        <v>192</v>
      </c>
      <c r="C766" s="24">
        <v>39336</v>
      </c>
      <c r="D766" s="24">
        <v>11133</v>
      </c>
      <c r="E766" s="9"/>
    </row>
    <row r="767" spans="1:5" ht="16.5" thickBot="1" x14ac:dyDescent="0.3">
      <c r="A767" s="25" t="s">
        <v>1289</v>
      </c>
      <c r="B767" s="22" t="s">
        <v>194</v>
      </c>
      <c r="C767" s="24">
        <v>39344</v>
      </c>
      <c r="D767" s="24">
        <v>11145</v>
      </c>
      <c r="E767" s="9"/>
    </row>
    <row r="768" spans="1:5" ht="16.5" thickBot="1" x14ac:dyDescent="0.3">
      <c r="A768" s="25" t="s">
        <v>1290</v>
      </c>
      <c r="B768" s="22" t="s">
        <v>196</v>
      </c>
      <c r="C768" s="24">
        <v>39352</v>
      </c>
      <c r="D768" s="24">
        <v>11157</v>
      </c>
      <c r="E768" s="9"/>
    </row>
    <row r="769" spans="1:5" ht="16.5" thickBot="1" x14ac:dyDescent="0.3">
      <c r="A769" s="25" t="s">
        <v>1291</v>
      </c>
      <c r="B769" s="22" t="s">
        <v>198</v>
      </c>
      <c r="C769" s="24">
        <v>39360</v>
      </c>
      <c r="D769" s="24">
        <v>11169</v>
      </c>
      <c r="E769" s="9"/>
    </row>
    <row r="770" spans="1:5" ht="16.5" thickBot="1" x14ac:dyDescent="0.3">
      <c r="A770" s="25" t="s">
        <v>1292</v>
      </c>
      <c r="B770" s="22" t="s">
        <v>200</v>
      </c>
      <c r="C770" s="24">
        <v>39368</v>
      </c>
      <c r="D770" s="24">
        <v>11181</v>
      </c>
      <c r="E770" s="9"/>
    </row>
    <row r="771" spans="1:5" ht="16.5" thickBot="1" x14ac:dyDescent="0.3">
      <c r="A771" s="25" t="s">
        <v>1293</v>
      </c>
      <c r="B771" s="22" t="s">
        <v>202</v>
      </c>
      <c r="C771" s="24">
        <v>39376</v>
      </c>
      <c r="D771" s="24">
        <v>11193</v>
      </c>
      <c r="E771" s="9"/>
    </row>
    <row r="772" spans="1:5" ht="16.5" thickBot="1" x14ac:dyDescent="0.3">
      <c r="A772" s="25" t="s">
        <v>1294</v>
      </c>
      <c r="B772" s="22" t="s">
        <v>204</v>
      </c>
      <c r="C772" s="24">
        <v>39384</v>
      </c>
      <c r="D772" s="24">
        <v>11205</v>
      </c>
      <c r="E772" s="9"/>
    </row>
    <row r="773" spans="1:5" ht="16.5" thickBot="1" x14ac:dyDescent="0.3">
      <c r="A773" s="25" t="s">
        <v>1295</v>
      </c>
      <c r="B773" s="22" t="s">
        <v>206</v>
      </c>
      <c r="C773" s="24">
        <v>39392</v>
      </c>
      <c r="D773" s="24">
        <v>11217</v>
      </c>
      <c r="E773" s="9"/>
    </row>
    <row r="774" spans="1:5" ht="16.5" thickBot="1" x14ac:dyDescent="0.3">
      <c r="A774" s="25" t="s">
        <v>1296</v>
      </c>
      <c r="B774" s="22" t="s">
        <v>208</v>
      </c>
      <c r="C774" s="24">
        <v>39400</v>
      </c>
      <c r="D774" s="24">
        <v>11229</v>
      </c>
      <c r="E774" s="9"/>
    </row>
    <row r="775" spans="1:5" ht="16.5" thickBot="1" x14ac:dyDescent="0.3">
      <c r="A775" s="25" t="s">
        <v>1297</v>
      </c>
      <c r="B775" s="22" t="s">
        <v>210</v>
      </c>
      <c r="C775" s="24">
        <v>39408</v>
      </c>
      <c r="D775" s="24">
        <v>11241</v>
      </c>
      <c r="E775" s="9"/>
    </row>
    <row r="776" spans="1:5" ht="16.5" thickBot="1" x14ac:dyDescent="0.3">
      <c r="A776" s="25" t="s">
        <v>1298</v>
      </c>
      <c r="B776" s="22" t="s">
        <v>212</v>
      </c>
      <c r="C776" s="24">
        <v>39416</v>
      </c>
      <c r="D776" s="24">
        <v>11253</v>
      </c>
      <c r="E776" s="9"/>
    </row>
    <row r="777" spans="1:5" ht="16.5" thickBot="1" x14ac:dyDescent="0.3">
      <c r="A777" s="25" t="s">
        <v>1299</v>
      </c>
      <c r="B777" s="22" t="s">
        <v>214</v>
      </c>
      <c r="C777" s="24">
        <v>39424</v>
      </c>
      <c r="D777" s="24">
        <v>11265</v>
      </c>
      <c r="E777" s="9"/>
    </row>
    <row r="778" spans="1:5" ht="16.5" thickBot="1" x14ac:dyDescent="0.3">
      <c r="A778" s="25" t="s">
        <v>1300</v>
      </c>
      <c r="B778" s="22" t="s">
        <v>216</v>
      </c>
      <c r="C778" s="24">
        <v>39432</v>
      </c>
      <c r="D778" s="24">
        <v>11277</v>
      </c>
      <c r="E778" s="9"/>
    </row>
    <row r="779" spans="1:5" ht="16.5" thickBot="1" x14ac:dyDescent="0.3">
      <c r="A779" s="25" t="s">
        <v>1301</v>
      </c>
      <c r="B779" s="22" t="s">
        <v>218</v>
      </c>
      <c r="C779" s="24">
        <v>39440</v>
      </c>
      <c r="D779" s="24">
        <v>11289</v>
      </c>
      <c r="E779" s="9"/>
    </row>
    <row r="780" spans="1:5" ht="16.5" thickBot="1" x14ac:dyDescent="0.3">
      <c r="A780" s="25" t="s">
        <v>1302</v>
      </c>
      <c r="B780" s="22" t="s">
        <v>220</v>
      </c>
      <c r="C780" s="24">
        <v>39448</v>
      </c>
      <c r="D780" s="24">
        <v>11301</v>
      </c>
      <c r="E780" s="9"/>
    </row>
    <row r="781" spans="1:5" ht="16.5" thickBot="1" x14ac:dyDescent="0.3">
      <c r="A781" s="25" t="s">
        <v>1303</v>
      </c>
      <c r="B781" s="22" t="s">
        <v>222</v>
      </c>
      <c r="C781" s="24">
        <v>39456</v>
      </c>
      <c r="D781" s="24">
        <v>11313</v>
      </c>
      <c r="E781" s="9"/>
    </row>
    <row r="782" spans="1:5" ht="16.5" thickBot="1" x14ac:dyDescent="0.3">
      <c r="A782" s="25" t="s">
        <v>1304</v>
      </c>
      <c r="B782" s="22" t="s">
        <v>224</v>
      </c>
      <c r="C782" s="24">
        <v>39464</v>
      </c>
      <c r="D782" s="24">
        <v>11325</v>
      </c>
      <c r="E782" s="9"/>
    </row>
    <row r="783" spans="1:5" ht="16.5" thickBot="1" x14ac:dyDescent="0.3">
      <c r="A783" s="25" t="s">
        <v>1305</v>
      </c>
      <c r="B783" s="22" t="s">
        <v>226</v>
      </c>
      <c r="C783" s="24">
        <v>39472</v>
      </c>
      <c r="D783" s="24">
        <v>11337</v>
      </c>
      <c r="E783" s="9"/>
    </row>
    <row r="784" spans="1:5" ht="16.5" thickBot="1" x14ac:dyDescent="0.3">
      <c r="A784" s="25" t="s">
        <v>1306</v>
      </c>
      <c r="B784" s="22" t="s">
        <v>228</v>
      </c>
      <c r="C784" s="24">
        <v>39480</v>
      </c>
      <c r="D784" s="24">
        <v>11349</v>
      </c>
      <c r="E784" s="9"/>
    </row>
    <row r="785" spans="1:5" ht="16.5" thickBot="1" x14ac:dyDescent="0.3">
      <c r="A785" s="25" t="s">
        <v>1307</v>
      </c>
      <c r="B785" s="22" t="s">
        <v>230</v>
      </c>
      <c r="C785" s="24">
        <v>39488</v>
      </c>
      <c r="D785" s="24">
        <v>11361</v>
      </c>
      <c r="E785" s="9"/>
    </row>
    <row r="786" spans="1:5" ht="16.5" thickBot="1" x14ac:dyDescent="0.3">
      <c r="A786" s="25" t="s">
        <v>1308</v>
      </c>
      <c r="B786" s="22" t="s">
        <v>232</v>
      </c>
      <c r="C786" s="24">
        <v>39496</v>
      </c>
      <c r="D786" s="24">
        <v>11373</v>
      </c>
      <c r="E786" s="9"/>
    </row>
    <row r="787" spans="1:5" ht="16.5" thickBot="1" x14ac:dyDescent="0.3">
      <c r="A787" s="25" t="s">
        <v>1309</v>
      </c>
      <c r="B787" s="22" t="s">
        <v>329</v>
      </c>
      <c r="C787" s="24">
        <v>39504</v>
      </c>
      <c r="D787" s="24">
        <v>11385</v>
      </c>
      <c r="E787" s="9"/>
    </row>
    <row r="788" spans="1:5" ht="16.5" thickBot="1" x14ac:dyDescent="0.3">
      <c r="A788" s="25" t="s">
        <v>1310</v>
      </c>
      <c r="B788" s="22" t="s">
        <v>331</v>
      </c>
      <c r="C788" s="24">
        <v>39512</v>
      </c>
      <c r="D788" s="24">
        <v>11397</v>
      </c>
      <c r="E788" s="9"/>
    </row>
    <row r="789" spans="1:5" ht="16.5" thickBot="1" x14ac:dyDescent="0.3">
      <c r="A789" s="25" t="s">
        <v>1311</v>
      </c>
      <c r="B789" s="22" t="s">
        <v>333</v>
      </c>
      <c r="C789" s="24">
        <v>39520</v>
      </c>
      <c r="D789" s="24">
        <v>11409</v>
      </c>
      <c r="E789" s="9"/>
    </row>
    <row r="790" spans="1:5" ht="16.5" thickBot="1" x14ac:dyDescent="0.3">
      <c r="A790" s="25" t="s">
        <v>1312</v>
      </c>
      <c r="B790" s="22" t="s">
        <v>335</v>
      </c>
      <c r="C790" s="24">
        <v>39528</v>
      </c>
      <c r="D790" s="24">
        <v>11421</v>
      </c>
      <c r="E790" s="9"/>
    </row>
    <row r="791" spans="1:5" ht="16.5" thickBot="1" x14ac:dyDescent="0.3">
      <c r="A791" s="25" t="s">
        <v>1313</v>
      </c>
      <c r="B791" s="22" t="s">
        <v>337</v>
      </c>
      <c r="C791" s="24">
        <v>39536</v>
      </c>
      <c r="D791" s="24">
        <v>11433</v>
      </c>
      <c r="E791" s="9"/>
    </row>
    <row r="792" spans="1:5" ht="16.5" thickBot="1" x14ac:dyDescent="0.3">
      <c r="A792" s="25" t="s">
        <v>1314</v>
      </c>
      <c r="B792" s="22" t="s">
        <v>339</v>
      </c>
      <c r="C792" s="24">
        <v>39544</v>
      </c>
      <c r="D792" s="24">
        <v>11445</v>
      </c>
      <c r="E792" s="9"/>
    </row>
    <row r="793" spans="1:5" ht="16.5" thickBot="1" x14ac:dyDescent="0.3">
      <c r="A793" s="25" t="s">
        <v>1315</v>
      </c>
      <c r="B793" s="22" t="s">
        <v>341</v>
      </c>
      <c r="C793" s="24">
        <v>39552</v>
      </c>
      <c r="D793" s="24">
        <v>11457</v>
      </c>
      <c r="E793" s="9"/>
    </row>
    <row r="794" spans="1:5" ht="16.5" thickBot="1" x14ac:dyDescent="0.3">
      <c r="A794" s="25" t="s">
        <v>1316</v>
      </c>
      <c r="B794" s="22" t="s">
        <v>343</v>
      </c>
      <c r="C794" s="24">
        <v>39560</v>
      </c>
      <c r="D794" s="24">
        <v>11469</v>
      </c>
      <c r="E794" s="9"/>
    </row>
    <row r="795" spans="1:5" ht="16.5" thickBot="1" x14ac:dyDescent="0.3">
      <c r="A795" s="25" t="s">
        <v>1317</v>
      </c>
      <c r="B795" s="22" t="s">
        <v>345</v>
      </c>
      <c r="C795" s="24">
        <v>39568</v>
      </c>
      <c r="D795" s="24">
        <v>11481</v>
      </c>
      <c r="E795" s="9"/>
    </row>
    <row r="796" spans="1:5" ht="16.5" thickBot="1" x14ac:dyDescent="0.3">
      <c r="A796" s="25" t="s">
        <v>1318</v>
      </c>
      <c r="B796" s="22" t="s">
        <v>347</v>
      </c>
      <c r="C796" s="24">
        <v>39576</v>
      </c>
      <c r="D796" s="24">
        <v>11493</v>
      </c>
      <c r="E796" s="9"/>
    </row>
    <row r="797" spans="1:5" ht="16.5" thickBot="1" x14ac:dyDescent="0.3">
      <c r="A797" s="25" t="s">
        <v>1319</v>
      </c>
      <c r="B797" s="22" t="s">
        <v>349</v>
      </c>
      <c r="C797" s="24">
        <v>39584</v>
      </c>
      <c r="D797" s="24">
        <v>11505</v>
      </c>
      <c r="E797" s="9"/>
    </row>
    <row r="798" spans="1:5" ht="16.5" thickBot="1" x14ac:dyDescent="0.3">
      <c r="A798" s="25" t="s">
        <v>1320</v>
      </c>
      <c r="B798" s="22" t="s">
        <v>351</v>
      </c>
      <c r="C798" s="24">
        <v>39592</v>
      </c>
      <c r="D798" s="24">
        <v>11517</v>
      </c>
      <c r="E798" s="9"/>
    </row>
    <row r="799" spans="1:5" ht="16.5" thickBot="1" x14ac:dyDescent="0.3">
      <c r="A799" s="25" t="s">
        <v>1321</v>
      </c>
      <c r="B799" s="22" t="s">
        <v>353</v>
      </c>
      <c r="C799" s="24">
        <v>39600</v>
      </c>
      <c r="D799" s="24">
        <v>11529</v>
      </c>
      <c r="E799" s="9"/>
    </row>
    <row r="800" spans="1:5" ht="16.5" thickBot="1" x14ac:dyDescent="0.3">
      <c r="A800" s="25" t="s">
        <v>1322</v>
      </c>
      <c r="B800" s="22" t="s">
        <v>355</v>
      </c>
      <c r="C800" s="24">
        <v>39608</v>
      </c>
      <c r="D800" s="24">
        <v>11541</v>
      </c>
      <c r="E800" s="9"/>
    </row>
    <row r="801" spans="1:5" ht="16.5" thickBot="1" x14ac:dyDescent="0.3">
      <c r="A801" s="25" t="s">
        <v>1323</v>
      </c>
      <c r="B801" s="22" t="s">
        <v>357</v>
      </c>
      <c r="C801" s="24">
        <v>39616</v>
      </c>
      <c r="D801" s="24">
        <v>11553</v>
      </c>
      <c r="E801" s="9"/>
    </row>
    <row r="802" spans="1:5" ht="16.5" thickBot="1" x14ac:dyDescent="0.3">
      <c r="A802" s="25" t="s">
        <v>1324</v>
      </c>
      <c r="B802" s="22" t="s">
        <v>359</v>
      </c>
      <c r="C802" s="24">
        <v>39624</v>
      </c>
      <c r="D802" s="24">
        <v>11565</v>
      </c>
      <c r="E802" s="9"/>
    </row>
    <row r="803" spans="1:5" ht="16.5" thickBot="1" x14ac:dyDescent="0.3">
      <c r="A803" s="25" t="s">
        <v>1325</v>
      </c>
      <c r="B803" s="22" t="s">
        <v>361</v>
      </c>
      <c r="C803" s="24">
        <v>39632</v>
      </c>
      <c r="D803" s="24">
        <v>11577</v>
      </c>
      <c r="E803" s="9"/>
    </row>
    <row r="804" spans="1:5" ht="16.5" thickBot="1" x14ac:dyDescent="0.3">
      <c r="A804" s="25" t="s">
        <v>1326</v>
      </c>
      <c r="B804" s="22" t="s">
        <v>363</v>
      </c>
      <c r="C804" s="24">
        <v>39640</v>
      </c>
      <c r="D804" s="24">
        <v>11589</v>
      </c>
      <c r="E804" s="9"/>
    </row>
    <row r="805" spans="1:5" ht="16.5" thickBot="1" x14ac:dyDescent="0.3">
      <c r="A805" s="25" t="s">
        <v>1327</v>
      </c>
      <c r="B805" s="22" t="s">
        <v>365</v>
      </c>
      <c r="C805" s="24">
        <v>39648</v>
      </c>
      <c r="D805" s="24">
        <v>11601</v>
      </c>
      <c r="E805" s="9"/>
    </row>
    <row r="806" spans="1:5" ht="16.5" thickBot="1" x14ac:dyDescent="0.3">
      <c r="A806" s="25" t="s">
        <v>1328</v>
      </c>
      <c r="B806" s="22" t="s">
        <v>367</v>
      </c>
      <c r="C806" s="24">
        <v>39656</v>
      </c>
      <c r="D806" s="24">
        <v>11613</v>
      </c>
      <c r="E806" s="9"/>
    </row>
    <row r="807" spans="1:5" ht="16.5" thickBot="1" x14ac:dyDescent="0.3">
      <c r="A807" s="25" t="s">
        <v>1329</v>
      </c>
      <c r="B807" s="22" t="s">
        <v>369</v>
      </c>
      <c r="C807" s="24">
        <v>39664</v>
      </c>
      <c r="D807" s="24">
        <v>11625</v>
      </c>
      <c r="E807" s="9"/>
    </row>
    <row r="808" spans="1:5" ht="16.5" thickBot="1" x14ac:dyDescent="0.3">
      <c r="A808" s="25" t="s">
        <v>1330</v>
      </c>
      <c r="B808" s="22" t="s">
        <v>371</v>
      </c>
      <c r="C808" s="24">
        <v>39672</v>
      </c>
      <c r="D808" s="24">
        <v>11637</v>
      </c>
      <c r="E808" s="9"/>
    </row>
    <row r="809" spans="1:5" ht="16.5" thickBot="1" x14ac:dyDescent="0.3">
      <c r="A809" s="25" t="s">
        <v>1331</v>
      </c>
      <c r="B809" s="22" t="s">
        <v>373</v>
      </c>
      <c r="C809" s="24">
        <v>39680</v>
      </c>
      <c r="D809" s="24">
        <v>11649</v>
      </c>
      <c r="E809" s="9"/>
    </row>
    <row r="810" spans="1:5" ht="16.5" thickBot="1" x14ac:dyDescent="0.3">
      <c r="A810" s="25" t="s">
        <v>1332</v>
      </c>
      <c r="B810" s="22" t="s">
        <v>216</v>
      </c>
      <c r="C810" s="24">
        <v>39688</v>
      </c>
      <c r="D810" s="24">
        <v>11661</v>
      </c>
      <c r="E810" s="9"/>
    </row>
    <row r="811" spans="1:5" ht="16.5" thickBot="1" x14ac:dyDescent="0.3">
      <c r="A811" s="25" t="s">
        <v>1333</v>
      </c>
      <c r="B811" s="22" t="s">
        <v>376</v>
      </c>
      <c r="C811" s="24">
        <v>39696</v>
      </c>
      <c r="D811" s="24">
        <v>11673</v>
      </c>
      <c r="E811" s="9"/>
    </row>
    <row r="812" spans="1:5" ht="16.5" thickBot="1" x14ac:dyDescent="0.3">
      <c r="A812" s="25" t="s">
        <v>1334</v>
      </c>
      <c r="B812" s="22" t="s">
        <v>378</v>
      </c>
      <c r="C812" s="24">
        <v>39704</v>
      </c>
      <c r="D812" s="24">
        <v>11685</v>
      </c>
      <c r="E812" s="9"/>
    </row>
    <row r="813" spans="1:5" ht="16.5" thickBot="1" x14ac:dyDescent="0.3">
      <c r="A813" s="25" t="s">
        <v>1335</v>
      </c>
      <c r="B813" s="22" t="s">
        <v>380</v>
      </c>
      <c r="C813" s="24">
        <v>39712</v>
      </c>
      <c r="D813" s="24">
        <v>11697</v>
      </c>
      <c r="E813" s="9"/>
    </row>
    <row r="814" spans="1:5" ht="16.5" thickBot="1" x14ac:dyDescent="0.3">
      <c r="A814" s="25" t="s">
        <v>1336</v>
      </c>
      <c r="B814" s="22" t="s">
        <v>382</v>
      </c>
      <c r="C814" s="24">
        <v>39720</v>
      </c>
      <c r="D814" s="24">
        <v>11709</v>
      </c>
      <c r="E814" s="9"/>
    </row>
    <row r="815" spans="1:5" ht="16.5" thickBot="1" x14ac:dyDescent="0.3">
      <c r="A815" s="25" t="s">
        <v>1337</v>
      </c>
      <c r="B815" s="22" t="s">
        <v>384</v>
      </c>
      <c r="C815" s="24">
        <v>39728</v>
      </c>
      <c r="D815" s="24">
        <v>11721</v>
      </c>
      <c r="E815" s="9"/>
    </row>
    <row r="816" spans="1:5" ht="16.5" thickBot="1" x14ac:dyDescent="0.3">
      <c r="A816" s="25" t="s">
        <v>1338</v>
      </c>
      <c r="B816" s="22" t="s">
        <v>386</v>
      </c>
      <c r="C816" s="24">
        <v>39736</v>
      </c>
      <c r="D816" s="24">
        <v>11733</v>
      </c>
      <c r="E816" s="9"/>
    </row>
    <row r="817" spans="1:5" ht="16.5" thickBot="1" x14ac:dyDescent="0.3">
      <c r="A817" s="25" t="s">
        <v>1339</v>
      </c>
      <c r="B817" s="22" t="s">
        <v>388</v>
      </c>
      <c r="C817" s="24">
        <v>39744</v>
      </c>
      <c r="D817" s="24">
        <v>11745</v>
      </c>
      <c r="E817" s="9"/>
    </row>
    <row r="818" spans="1:5" ht="16.5" thickBot="1" x14ac:dyDescent="0.3">
      <c r="A818" s="25" t="s">
        <v>1340</v>
      </c>
      <c r="B818" s="22" t="s">
        <v>390</v>
      </c>
      <c r="C818" s="24">
        <v>39752</v>
      </c>
      <c r="D818" s="24">
        <v>11757</v>
      </c>
      <c r="E818" s="9"/>
    </row>
    <row r="819" spans="1:5" ht="16.5" thickBot="1" x14ac:dyDescent="0.3">
      <c r="A819" s="25" t="s">
        <v>1341</v>
      </c>
      <c r="B819" s="22" t="s">
        <v>392</v>
      </c>
      <c r="C819" s="24">
        <v>39760</v>
      </c>
      <c r="D819" s="24">
        <v>11769</v>
      </c>
      <c r="E819" s="9"/>
    </row>
    <row r="820" spans="1:5" ht="16.5" thickBot="1" x14ac:dyDescent="0.3">
      <c r="A820" s="25" t="s">
        <v>1342</v>
      </c>
      <c r="B820" s="22" t="s">
        <v>394</v>
      </c>
      <c r="C820" s="24">
        <v>39768</v>
      </c>
      <c r="D820" s="24">
        <v>11781</v>
      </c>
      <c r="E820" s="9"/>
    </row>
    <row r="821" spans="1:5" ht="16.5" thickBot="1" x14ac:dyDescent="0.3">
      <c r="A821" s="25" t="s">
        <v>1343</v>
      </c>
      <c r="B821" s="22" t="s">
        <v>192</v>
      </c>
      <c r="C821" s="24">
        <v>39776</v>
      </c>
      <c r="D821" s="24">
        <v>11793</v>
      </c>
      <c r="E821" s="9"/>
    </row>
    <row r="822" spans="1:5" ht="16.5" thickBot="1" x14ac:dyDescent="0.3">
      <c r="A822" s="25" t="s">
        <v>1344</v>
      </c>
      <c r="B822" s="22" t="s">
        <v>397</v>
      </c>
      <c r="C822" s="24">
        <v>39784</v>
      </c>
      <c r="D822" s="24">
        <v>11805</v>
      </c>
      <c r="E822" s="9"/>
    </row>
    <row r="823" spans="1:5" ht="16.5" thickBot="1" x14ac:dyDescent="0.3">
      <c r="A823" s="25" t="s">
        <v>1345</v>
      </c>
      <c r="B823" s="22" t="s">
        <v>399</v>
      </c>
      <c r="C823" s="24">
        <v>39792</v>
      </c>
      <c r="D823" s="24">
        <v>11817</v>
      </c>
      <c r="E823" s="9"/>
    </row>
    <row r="824" spans="1:5" ht="16.5" thickBot="1" x14ac:dyDescent="0.3">
      <c r="A824" s="25" t="s">
        <v>1346</v>
      </c>
      <c r="B824" s="22" t="s">
        <v>401</v>
      </c>
      <c r="C824" s="24">
        <v>39800</v>
      </c>
      <c r="D824" s="24">
        <v>11829</v>
      </c>
      <c r="E824" s="9"/>
    </row>
    <row r="825" spans="1:5" ht="16.5" thickBot="1" x14ac:dyDescent="0.3">
      <c r="A825" s="25" t="s">
        <v>1347</v>
      </c>
      <c r="B825" s="22" t="s">
        <v>403</v>
      </c>
      <c r="C825" s="24">
        <v>39808</v>
      </c>
      <c r="D825" s="24">
        <v>11841</v>
      </c>
      <c r="E825" s="9"/>
    </row>
    <row r="826" spans="1:5" ht="16.5" thickBot="1" x14ac:dyDescent="0.3">
      <c r="A826" s="25" t="s">
        <v>1348</v>
      </c>
      <c r="B826" s="22" t="s">
        <v>405</v>
      </c>
      <c r="C826" s="24">
        <v>39816</v>
      </c>
      <c r="D826" s="24">
        <v>11853</v>
      </c>
      <c r="E826" s="9"/>
    </row>
    <row r="827" spans="1:5" ht="16.5" thickBot="1" x14ac:dyDescent="0.3">
      <c r="A827" s="25" t="s">
        <v>1349</v>
      </c>
      <c r="B827" s="22" t="s">
        <v>407</v>
      </c>
      <c r="C827" s="24">
        <v>39824</v>
      </c>
      <c r="D827" s="24">
        <v>11865</v>
      </c>
      <c r="E827" s="9"/>
    </row>
    <row r="828" spans="1:5" ht="16.5" thickBot="1" x14ac:dyDescent="0.3">
      <c r="A828" s="25" t="s">
        <v>1350</v>
      </c>
      <c r="B828" s="22" t="s">
        <v>409</v>
      </c>
      <c r="C828" s="24">
        <v>39832</v>
      </c>
      <c r="D828" s="24">
        <v>11877</v>
      </c>
      <c r="E828" s="9"/>
    </row>
    <row r="829" spans="1:5" ht="16.5" thickBot="1" x14ac:dyDescent="0.3">
      <c r="A829" s="25" t="s">
        <v>1351</v>
      </c>
      <c r="B829" s="22" t="s">
        <v>411</v>
      </c>
      <c r="C829" s="24">
        <v>39840</v>
      </c>
      <c r="D829" s="24">
        <v>11889</v>
      </c>
      <c r="E829" s="9"/>
    </row>
    <row r="830" spans="1:5" ht="16.5" thickBot="1" x14ac:dyDescent="0.3">
      <c r="A830" s="25" t="s">
        <v>1352</v>
      </c>
      <c r="B830" s="22" t="s">
        <v>413</v>
      </c>
      <c r="C830" s="24">
        <v>39848</v>
      </c>
      <c r="D830" s="24">
        <v>11901</v>
      </c>
      <c r="E830" s="9"/>
    </row>
    <row r="831" spans="1:5" ht="16.5" thickBot="1" x14ac:dyDescent="0.3">
      <c r="A831" s="25" t="s">
        <v>1353</v>
      </c>
      <c r="B831" s="22" t="s">
        <v>415</v>
      </c>
      <c r="C831" s="24">
        <v>39856</v>
      </c>
      <c r="D831" s="24">
        <v>11913</v>
      </c>
      <c r="E831" s="9"/>
    </row>
    <row r="832" spans="1:5" ht="16.5" thickBot="1" x14ac:dyDescent="0.3">
      <c r="A832" s="25" t="s">
        <v>1354</v>
      </c>
      <c r="B832" s="22" t="s">
        <v>417</v>
      </c>
      <c r="C832" s="24">
        <v>39864</v>
      </c>
      <c r="D832" s="24">
        <v>11925</v>
      </c>
      <c r="E832" s="9"/>
    </row>
    <row r="833" spans="1:5" ht="16.5" thickBot="1" x14ac:dyDescent="0.3">
      <c r="A833" s="25" t="s">
        <v>1355</v>
      </c>
      <c r="B833" s="22" t="s">
        <v>419</v>
      </c>
      <c r="C833" s="24">
        <v>39872</v>
      </c>
      <c r="D833" s="24">
        <v>11937</v>
      </c>
      <c r="E833" s="9"/>
    </row>
    <row r="834" spans="1:5" ht="16.5" thickBot="1" x14ac:dyDescent="0.3">
      <c r="A834" s="25" t="s">
        <v>1356</v>
      </c>
      <c r="B834" s="22" t="s">
        <v>421</v>
      </c>
      <c r="C834" s="24">
        <v>39880</v>
      </c>
      <c r="D834" s="24">
        <v>11949</v>
      </c>
      <c r="E834" s="9"/>
    </row>
    <row r="835" spans="1:5" ht="16.5" thickBot="1" x14ac:dyDescent="0.3">
      <c r="A835" s="25" t="s">
        <v>1357</v>
      </c>
      <c r="B835" s="22" t="s">
        <v>423</v>
      </c>
      <c r="C835" s="24">
        <v>39888</v>
      </c>
      <c r="D835" s="24">
        <v>11961</v>
      </c>
      <c r="E835" s="9"/>
    </row>
    <row r="836" spans="1:5" ht="16.5" thickBot="1" x14ac:dyDescent="0.3">
      <c r="A836" s="25" t="s">
        <v>1358</v>
      </c>
      <c r="B836" s="22" t="s">
        <v>425</v>
      </c>
      <c r="C836" s="24">
        <v>39896</v>
      </c>
      <c r="D836" s="24">
        <v>11973</v>
      </c>
      <c r="E836" s="9"/>
    </row>
    <row r="837" spans="1:5" ht="16.5" thickBot="1" x14ac:dyDescent="0.3">
      <c r="A837" s="25" t="s">
        <v>1359</v>
      </c>
      <c r="B837" s="22" t="s">
        <v>427</v>
      </c>
      <c r="C837" s="24">
        <v>39904</v>
      </c>
      <c r="D837" s="24">
        <v>11985</v>
      </c>
      <c r="E837" s="9"/>
    </row>
    <row r="838" spans="1:5" ht="16.5" thickBot="1" x14ac:dyDescent="0.3">
      <c r="A838" s="25" t="s">
        <v>1360</v>
      </c>
      <c r="B838" s="22" t="s">
        <v>429</v>
      </c>
      <c r="C838" s="24">
        <v>39912</v>
      </c>
      <c r="D838" s="24">
        <v>11997</v>
      </c>
      <c r="E838" s="9"/>
    </row>
    <row r="839" spans="1:5" ht="16.5" thickBot="1" x14ac:dyDescent="0.3">
      <c r="A839" s="25" t="s">
        <v>1361</v>
      </c>
      <c r="B839" s="22" t="s">
        <v>431</v>
      </c>
      <c r="C839" s="24">
        <v>39920</v>
      </c>
      <c r="D839" s="24">
        <v>12009</v>
      </c>
      <c r="E839" s="9"/>
    </row>
    <row r="840" spans="1:5" ht="16.5" thickBot="1" x14ac:dyDescent="0.3">
      <c r="A840" s="25" t="s">
        <v>1362</v>
      </c>
      <c r="B840" s="22" t="s">
        <v>433</v>
      </c>
      <c r="C840" s="24">
        <v>39928</v>
      </c>
      <c r="D840" s="24">
        <v>12021</v>
      </c>
      <c r="E840" s="9"/>
    </row>
    <row r="841" spans="1:5" ht="16.5" thickBot="1" x14ac:dyDescent="0.3">
      <c r="A841" s="25" t="s">
        <v>1363</v>
      </c>
      <c r="B841" s="22" t="s">
        <v>435</v>
      </c>
      <c r="C841" s="24">
        <v>39936</v>
      </c>
      <c r="D841" s="24">
        <v>12033</v>
      </c>
      <c r="E841" s="9"/>
    </row>
    <row r="842" spans="1:5" ht="16.5" thickBot="1" x14ac:dyDescent="0.3">
      <c r="A842" s="25" t="s">
        <v>1364</v>
      </c>
      <c r="B842" s="22" t="s">
        <v>437</v>
      </c>
      <c r="C842" s="24">
        <v>39944</v>
      </c>
      <c r="D842" s="24">
        <v>12045</v>
      </c>
      <c r="E842" s="9"/>
    </row>
    <row r="843" spans="1:5" ht="16.5" thickBot="1" x14ac:dyDescent="0.3">
      <c r="A843" s="25" t="s">
        <v>1365</v>
      </c>
      <c r="B843" s="22" t="s">
        <v>439</v>
      </c>
      <c r="C843" s="24">
        <v>39952</v>
      </c>
      <c r="D843" s="24">
        <v>12057</v>
      </c>
      <c r="E843" s="9"/>
    </row>
    <row r="844" spans="1:5" ht="16.5" thickBot="1" x14ac:dyDescent="0.3">
      <c r="A844" s="25" t="s">
        <v>1366</v>
      </c>
      <c r="B844" s="22" t="s">
        <v>441</v>
      </c>
      <c r="C844" s="24">
        <v>39960</v>
      </c>
      <c r="D844" s="24">
        <v>12069</v>
      </c>
      <c r="E844" s="9"/>
    </row>
    <row r="845" spans="1:5" ht="16.5" thickBot="1" x14ac:dyDescent="0.3">
      <c r="A845" s="25" t="s">
        <v>1367</v>
      </c>
      <c r="B845" s="22" t="s">
        <v>443</v>
      </c>
      <c r="C845" s="24">
        <v>39968</v>
      </c>
      <c r="D845" s="24">
        <v>12081</v>
      </c>
      <c r="E845" s="9"/>
    </row>
    <row r="846" spans="1:5" ht="16.5" thickBot="1" x14ac:dyDescent="0.3">
      <c r="A846" s="25" t="s">
        <v>1368</v>
      </c>
      <c r="B846" s="22" t="s">
        <v>445</v>
      </c>
      <c r="C846" s="24">
        <v>39976</v>
      </c>
      <c r="D846" s="24">
        <v>12093</v>
      </c>
      <c r="E846" s="9"/>
    </row>
    <row r="847" spans="1:5" ht="16.5" thickBot="1" x14ac:dyDescent="0.3">
      <c r="A847" s="25" t="s">
        <v>1369</v>
      </c>
      <c r="B847" s="22" t="s">
        <v>447</v>
      </c>
      <c r="C847" s="24">
        <v>39984</v>
      </c>
      <c r="D847" s="24">
        <v>12105</v>
      </c>
      <c r="E847" s="9"/>
    </row>
    <row r="848" spans="1:5" ht="16.5" thickBot="1" x14ac:dyDescent="0.3">
      <c r="A848" s="25" t="s">
        <v>1370</v>
      </c>
      <c r="B848" s="22" t="s">
        <v>449</v>
      </c>
      <c r="C848" s="24">
        <v>39992</v>
      </c>
      <c r="D848" s="24">
        <v>12117</v>
      </c>
      <c r="E848" s="9"/>
    </row>
    <row r="849" spans="1:5" ht="16.5" thickBot="1" x14ac:dyDescent="0.3">
      <c r="A849" s="25" t="s">
        <v>1371</v>
      </c>
      <c r="B849" s="22" t="s">
        <v>451</v>
      </c>
      <c r="C849" s="24">
        <v>40000</v>
      </c>
      <c r="D849" s="24">
        <v>12129</v>
      </c>
      <c r="E849" s="9"/>
    </row>
    <row r="850" spans="1:5" ht="16.5" thickBot="1" x14ac:dyDescent="0.3">
      <c r="A850" s="25" t="s">
        <v>1372</v>
      </c>
      <c r="B850" s="22" t="s">
        <v>453</v>
      </c>
      <c r="C850" s="24">
        <v>40008</v>
      </c>
      <c r="D850" s="24">
        <v>12141</v>
      </c>
      <c r="E850" s="9"/>
    </row>
    <row r="851" spans="1:5" ht="16.5" thickBot="1" x14ac:dyDescent="0.3">
      <c r="A851" s="25" t="s">
        <v>1373</v>
      </c>
      <c r="B851" s="22" t="s">
        <v>455</v>
      </c>
      <c r="C851" s="24">
        <v>40016</v>
      </c>
      <c r="D851" s="24">
        <v>12153</v>
      </c>
      <c r="E851" s="9"/>
    </row>
    <row r="852" spans="1:5" ht="16.5" thickBot="1" x14ac:dyDescent="0.3">
      <c r="A852" s="25" t="s">
        <v>1374</v>
      </c>
      <c r="B852" s="22" t="s">
        <v>457</v>
      </c>
      <c r="C852" s="24">
        <v>40024</v>
      </c>
      <c r="D852" s="24">
        <v>12165</v>
      </c>
      <c r="E852" s="9"/>
    </row>
    <row r="853" spans="1:5" ht="16.5" thickBot="1" x14ac:dyDescent="0.3">
      <c r="A853" s="25" t="s">
        <v>1375</v>
      </c>
      <c r="B853" s="22" t="s">
        <v>459</v>
      </c>
      <c r="C853" s="24">
        <v>40032</v>
      </c>
      <c r="D853" s="24">
        <v>12177</v>
      </c>
      <c r="E853" s="9"/>
    </row>
    <row r="854" spans="1:5" ht="16.5" thickBot="1" x14ac:dyDescent="0.3">
      <c r="A854" s="25" t="s">
        <v>1376</v>
      </c>
      <c r="B854" s="22" t="s">
        <v>461</v>
      </c>
      <c r="C854" s="24">
        <v>40040</v>
      </c>
      <c r="D854" s="24">
        <v>12189</v>
      </c>
      <c r="E854" s="9"/>
    </row>
    <row r="855" spans="1:5" ht="16.5" thickBot="1" x14ac:dyDescent="0.3">
      <c r="A855" s="25" t="s">
        <v>1377</v>
      </c>
      <c r="B855" s="22" t="s">
        <v>463</v>
      </c>
      <c r="C855" s="24">
        <v>40048</v>
      </c>
      <c r="D855" s="24">
        <v>12201</v>
      </c>
      <c r="E855" s="9"/>
    </row>
    <row r="856" spans="1:5" ht="16.5" thickBot="1" x14ac:dyDescent="0.3">
      <c r="A856" s="25" t="s">
        <v>1378</v>
      </c>
      <c r="B856" s="22" t="s">
        <v>465</v>
      </c>
      <c r="C856" s="24">
        <v>40056</v>
      </c>
      <c r="D856" s="24">
        <v>12213</v>
      </c>
      <c r="E856" s="9"/>
    </row>
    <row r="857" spans="1:5" ht="16.5" thickBot="1" x14ac:dyDescent="0.3">
      <c r="A857" s="25" t="s">
        <v>1379</v>
      </c>
      <c r="B857" s="22" t="s">
        <v>467</v>
      </c>
      <c r="C857" s="24">
        <v>40064</v>
      </c>
      <c r="D857" s="24">
        <v>12225</v>
      </c>
      <c r="E857" s="9"/>
    </row>
    <row r="858" spans="1:5" ht="16.5" thickBot="1" x14ac:dyDescent="0.3">
      <c r="A858" s="25" t="s">
        <v>1380</v>
      </c>
      <c r="B858" s="22" t="s">
        <v>110</v>
      </c>
      <c r="C858" s="24">
        <v>40072</v>
      </c>
      <c r="D858" s="24">
        <v>12237</v>
      </c>
      <c r="E858" s="9"/>
    </row>
    <row r="859" spans="1:5" ht="16.5" thickBot="1" x14ac:dyDescent="0.3">
      <c r="A859" s="25" t="s">
        <v>1381</v>
      </c>
      <c r="B859" s="22" t="s">
        <v>470</v>
      </c>
      <c r="C859" s="24">
        <v>40080</v>
      </c>
      <c r="D859" s="24">
        <v>12249</v>
      </c>
      <c r="E859" s="9"/>
    </row>
    <row r="860" spans="1:5" ht="16.5" thickBot="1" x14ac:dyDescent="0.3">
      <c r="A860" s="25" t="s">
        <v>1382</v>
      </c>
      <c r="B860" s="22" t="s">
        <v>472</v>
      </c>
      <c r="C860" s="24">
        <v>40088</v>
      </c>
      <c r="D860" s="24">
        <v>12261</v>
      </c>
      <c r="E860" s="9"/>
    </row>
    <row r="861" spans="1:5" ht="16.5" thickBot="1" x14ac:dyDescent="0.3">
      <c r="A861" s="25" t="s">
        <v>1383</v>
      </c>
      <c r="B861" s="22" t="s">
        <v>474</v>
      </c>
      <c r="C861" s="24">
        <v>40096</v>
      </c>
      <c r="D861" s="24">
        <v>12273</v>
      </c>
      <c r="E861" s="9"/>
    </row>
    <row r="862" spans="1:5" ht="16.5" thickBot="1" x14ac:dyDescent="0.3">
      <c r="A862" s="25" t="s">
        <v>1384</v>
      </c>
      <c r="B862" s="22" t="s">
        <v>476</v>
      </c>
      <c r="C862" s="24">
        <v>40104</v>
      </c>
      <c r="D862" s="24">
        <v>12285</v>
      </c>
      <c r="E862" s="9"/>
    </row>
    <row r="863" spans="1:5" ht="16.5" thickBot="1" x14ac:dyDescent="0.3">
      <c r="A863" s="25" t="s">
        <v>1385</v>
      </c>
      <c r="B863" s="22" t="s">
        <v>478</v>
      </c>
      <c r="C863" s="24">
        <v>40112</v>
      </c>
      <c r="D863" s="24">
        <v>12297</v>
      </c>
      <c r="E863" s="9"/>
    </row>
    <row r="864" spans="1:5" ht="16.5" thickBot="1" x14ac:dyDescent="0.3">
      <c r="A864" s="25" t="s">
        <v>1386</v>
      </c>
      <c r="B864" s="22" t="s">
        <v>480</v>
      </c>
      <c r="C864" s="24">
        <v>40120</v>
      </c>
      <c r="D864" s="24">
        <v>12309</v>
      </c>
      <c r="E864" s="9"/>
    </row>
    <row r="865" spans="1:5" ht="16.5" thickBot="1" x14ac:dyDescent="0.3">
      <c r="A865" s="25" t="s">
        <v>1387</v>
      </c>
      <c r="B865" s="22" t="s">
        <v>482</v>
      </c>
      <c r="C865" s="24">
        <v>40128</v>
      </c>
      <c r="D865" s="24">
        <v>12321</v>
      </c>
      <c r="E865" s="9"/>
    </row>
    <row r="866" spans="1:5" ht="16.5" thickBot="1" x14ac:dyDescent="0.3">
      <c r="A866" s="25" t="s">
        <v>1388</v>
      </c>
      <c r="B866" s="22" t="s">
        <v>484</v>
      </c>
      <c r="C866" s="24">
        <v>40136</v>
      </c>
      <c r="D866" s="24">
        <v>12333</v>
      </c>
      <c r="E866" s="9"/>
    </row>
    <row r="867" spans="1:5" ht="16.5" thickBot="1" x14ac:dyDescent="0.3">
      <c r="A867" s="25" t="s">
        <v>1389</v>
      </c>
      <c r="B867" s="22" t="s">
        <v>486</v>
      </c>
      <c r="C867" s="24">
        <v>40144</v>
      </c>
      <c r="D867" s="24">
        <v>12345</v>
      </c>
      <c r="E867" s="9"/>
    </row>
    <row r="868" spans="1:5" ht="16.5" thickBot="1" x14ac:dyDescent="0.3">
      <c r="A868" s="25" t="s">
        <v>1390</v>
      </c>
      <c r="B868" s="22" t="s">
        <v>488</v>
      </c>
      <c r="C868" s="24">
        <v>40152</v>
      </c>
      <c r="D868" s="24">
        <v>12357</v>
      </c>
      <c r="E868" s="9"/>
    </row>
    <row r="869" spans="1:5" ht="16.5" thickBot="1" x14ac:dyDescent="0.3">
      <c r="A869" s="25" t="s">
        <v>1391</v>
      </c>
      <c r="B869" s="22" t="s">
        <v>490</v>
      </c>
      <c r="C869" s="24">
        <v>40160</v>
      </c>
      <c r="D869" s="24">
        <v>12369</v>
      </c>
      <c r="E869" s="9"/>
    </row>
    <row r="870" spans="1:5" ht="16.5" thickBot="1" x14ac:dyDescent="0.3">
      <c r="A870" s="25" t="s">
        <v>1392</v>
      </c>
      <c r="B870" s="22" t="s">
        <v>492</v>
      </c>
      <c r="C870" s="24">
        <v>40168</v>
      </c>
      <c r="D870" s="24">
        <v>12381</v>
      </c>
      <c r="E870" s="9"/>
    </row>
    <row r="871" spans="1:5" ht="16.5" thickBot="1" x14ac:dyDescent="0.3">
      <c r="A871" s="25" t="s">
        <v>1393</v>
      </c>
      <c r="B871" s="22" t="s">
        <v>494</v>
      </c>
      <c r="C871" s="24">
        <v>40176</v>
      </c>
      <c r="D871" s="24">
        <v>12393</v>
      </c>
      <c r="E871" s="9"/>
    </row>
    <row r="872" spans="1:5" ht="16.5" thickBot="1" x14ac:dyDescent="0.3">
      <c r="A872" s="25" t="s">
        <v>1394</v>
      </c>
      <c r="B872" s="22" t="s">
        <v>496</v>
      </c>
      <c r="C872" s="24">
        <v>40184</v>
      </c>
      <c r="D872" s="24">
        <v>12405</v>
      </c>
      <c r="E872" s="9"/>
    </row>
    <row r="873" spans="1:5" ht="16.5" thickBot="1" x14ac:dyDescent="0.3">
      <c r="A873" s="25" t="s">
        <v>1395</v>
      </c>
      <c r="B873" s="22" t="s">
        <v>498</v>
      </c>
      <c r="C873" s="24">
        <v>40192</v>
      </c>
      <c r="D873" s="24">
        <v>12417</v>
      </c>
      <c r="E873" s="9"/>
    </row>
    <row r="874" spans="1:5" ht="16.5" thickBot="1" x14ac:dyDescent="0.3">
      <c r="A874" s="25" t="s">
        <v>1396</v>
      </c>
      <c r="B874" s="22" t="s">
        <v>500</v>
      </c>
      <c r="C874" s="24">
        <v>40200</v>
      </c>
      <c r="D874" s="24">
        <v>12429</v>
      </c>
      <c r="E874" s="9"/>
    </row>
    <row r="875" spans="1:5" ht="16.5" thickBot="1" x14ac:dyDescent="0.3">
      <c r="A875" s="25" t="s">
        <v>1397</v>
      </c>
      <c r="B875" s="22" t="s">
        <v>502</v>
      </c>
      <c r="C875" s="24">
        <v>40208</v>
      </c>
      <c r="D875" s="24">
        <v>12441</v>
      </c>
      <c r="E875" s="9"/>
    </row>
    <row r="876" spans="1:5" ht="16.5" thickBot="1" x14ac:dyDescent="0.3">
      <c r="A876" s="25" t="s">
        <v>1398</v>
      </c>
      <c r="B876" s="22" t="s">
        <v>504</v>
      </c>
      <c r="C876" s="24">
        <v>40216</v>
      </c>
      <c r="D876" s="24">
        <v>12453</v>
      </c>
      <c r="E876" s="9"/>
    </row>
    <row r="877" spans="1:5" ht="16.5" thickBot="1" x14ac:dyDescent="0.3">
      <c r="A877" s="25" t="s">
        <v>1399</v>
      </c>
      <c r="B877" s="22" t="s">
        <v>506</v>
      </c>
      <c r="C877" s="24">
        <v>40224</v>
      </c>
      <c r="D877" s="24">
        <v>12465</v>
      </c>
      <c r="E877" s="9"/>
    </row>
    <row r="878" spans="1:5" ht="16.5" thickBot="1" x14ac:dyDescent="0.3">
      <c r="A878" s="25" t="s">
        <v>1400</v>
      </c>
      <c r="B878" s="22" t="s">
        <v>508</v>
      </c>
      <c r="C878" s="24">
        <v>40232</v>
      </c>
      <c r="D878" s="24">
        <v>12477</v>
      </c>
      <c r="E878" s="9"/>
    </row>
    <row r="879" spans="1:5" ht="16.5" thickBot="1" x14ac:dyDescent="0.3">
      <c r="A879" s="25" t="s">
        <v>1401</v>
      </c>
      <c r="B879" s="22" t="s">
        <v>510</v>
      </c>
      <c r="C879" s="24">
        <v>40240</v>
      </c>
      <c r="D879" s="24">
        <v>12489</v>
      </c>
      <c r="E879" s="9"/>
    </row>
    <row r="880" spans="1:5" ht="16.5" thickBot="1" x14ac:dyDescent="0.3">
      <c r="A880" s="25" t="s">
        <v>1402</v>
      </c>
      <c r="B880" s="22" t="s">
        <v>512</v>
      </c>
      <c r="C880" s="24">
        <v>40248</v>
      </c>
      <c r="D880" s="24">
        <v>12501</v>
      </c>
      <c r="E880" s="9"/>
    </row>
    <row r="881" spans="1:5" ht="16.5" thickBot="1" x14ac:dyDescent="0.3">
      <c r="A881" s="25" t="s">
        <v>1403</v>
      </c>
      <c r="B881" s="22" t="s">
        <v>514</v>
      </c>
      <c r="C881" s="24">
        <v>40256</v>
      </c>
      <c r="D881" s="24">
        <v>12513</v>
      </c>
      <c r="E881" s="9"/>
    </row>
    <row r="882" spans="1:5" ht="16.5" thickBot="1" x14ac:dyDescent="0.3">
      <c r="A882" s="25" t="s">
        <v>1404</v>
      </c>
      <c r="B882" s="22" t="s">
        <v>230</v>
      </c>
      <c r="C882" s="24">
        <v>40264</v>
      </c>
      <c r="D882" s="24">
        <v>12525</v>
      </c>
      <c r="E882" s="9"/>
    </row>
    <row r="883" spans="1:5" ht="16.5" thickBot="1" x14ac:dyDescent="0.3">
      <c r="A883" s="25" t="s">
        <v>1405</v>
      </c>
      <c r="B883" s="22" t="s">
        <v>517</v>
      </c>
      <c r="C883" s="24">
        <v>40272</v>
      </c>
      <c r="D883" s="24">
        <v>12537</v>
      </c>
      <c r="E883" s="9"/>
    </row>
    <row r="884" spans="1:5" ht="16.5" thickBot="1" x14ac:dyDescent="0.3">
      <c r="A884" s="25" t="s">
        <v>1406</v>
      </c>
      <c r="B884" s="22" t="s">
        <v>519</v>
      </c>
      <c r="C884" s="24">
        <v>40280</v>
      </c>
      <c r="D884" s="24">
        <v>12549</v>
      </c>
      <c r="E884" s="9"/>
    </row>
    <row r="885" spans="1:5" ht="16.5" thickBot="1" x14ac:dyDescent="0.3">
      <c r="A885" s="25" t="s">
        <v>1407</v>
      </c>
      <c r="B885" s="22" t="s">
        <v>521</v>
      </c>
      <c r="C885" s="24">
        <v>40288</v>
      </c>
      <c r="D885" s="24">
        <v>12561</v>
      </c>
      <c r="E885" s="9"/>
    </row>
    <row r="886" spans="1:5" ht="16.5" thickBot="1" x14ac:dyDescent="0.3">
      <c r="A886" s="25" t="s">
        <v>1408</v>
      </c>
      <c r="B886" s="22" t="s">
        <v>472</v>
      </c>
      <c r="C886" s="24">
        <v>40296</v>
      </c>
      <c r="D886" s="24">
        <v>12573</v>
      </c>
      <c r="E886" s="9"/>
    </row>
    <row r="887" spans="1:5" ht="16.5" thickBot="1" x14ac:dyDescent="0.3">
      <c r="A887" s="25" t="s">
        <v>1409</v>
      </c>
      <c r="B887" s="22" t="s">
        <v>524</v>
      </c>
      <c r="C887" s="24">
        <v>40304</v>
      </c>
      <c r="D887" s="24">
        <v>12585</v>
      </c>
      <c r="E887" s="9"/>
    </row>
    <row r="888" spans="1:5" ht="16.5" thickBot="1" x14ac:dyDescent="0.3">
      <c r="A888" s="25" t="s">
        <v>1410</v>
      </c>
      <c r="B888" s="22" t="s">
        <v>526</v>
      </c>
      <c r="C888" s="24">
        <v>40312</v>
      </c>
      <c r="D888" s="24">
        <v>12597</v>
      </c>
      <c r="E888" s="9"/>
    </row>
    <row r="889" spans="1:5" ht="16.5" thickBot="1" x14ac:dyDescent="0.3">
      <c r="A889" s="25" t="s">
        <v>1411</v>
      </c>
      <c r="B889" s="22" t="s">
        <v>528</v>
      </c>
      <c r="C889" s="24">
        <v>40320</v>
      </c>
      <c r="D889" s="24">
        <v>12609</v>
      </c>
      <c r="E889" s="9"/>
    </row>
    <row r="890" spans="1:5" ht="16.5" thickBot="1" x14ac:dyDescent="0.3">
      <c r="A890" s="25" t="s">
        <v>1412</v>
      </c>
      <c r="B890" s="22" t="s">
        <v>530</v>
      </c>
      <c r="C890" s="24">
        <v>40328</v>
      </c>
      <c r="D890" s="24">
        <v>12621</v>
      </c>
      <c r="E890" s="9"/>
    </row>
    <row r="891" spans="1:5" ht="16.5" thickBot="1" x14ac:dyDescent="0.3">
      <c r="A891" s="25" t="s">
        <v>1413</v>
      </c>
      <c r="B891" s="22" t="s">
        <v>532</v>
      </c>
      <c r="C891" s="24">
        <v>40336</v>
      </c>
      <c r="D891" s="24">
        <v>12633</v>
      </c>
      <c r="E891" s="9"/>
    </row>
    <row r="892" spans="1:5" ht="16.5" thickBot="1" x14ac:dyDescent="0.3">
      <c r="A892" s="25" t="s">
        <v>1414</v>
      </c>
      <c r="B892" s="22" t="s">
        <v>534</v>
      </c>
      <c r="C892" s="24">
        <v>40344</v>
      </c>
      <c r="D892" s="24">
        <v>12645</v>
      </c>
      <c r="E892" s="9"/>
    </row>
    <row r="893" spans="1:5" ht="16.5" thickBot="1" x14ac:dyDescent="0.3">
      <c r="A893" s="25" t="s">
        <v>1415</v>
      </c>
      <c r="B893" s="22" t="s">
        <v>536</v>
      </c>
      <c r="C893" s="24">
        <v>40352</v>
      </c>
      <c r="D893" s="24">
        <v>12657</v>
      </c>
      <c r="E893" s="9"/>
    </row>
    <row r="894" spans="1:5" ht="16.5" thickBot="1" x14ac:dyDescent="0.3">
      <c r="A894" s="25" t="s">
        <v>1416</v>
      </c>
      <c r="B894" s="22" t="s">
        <v>538</v>
      </c>
      <c r="C894" s="24">
        <v>40360</v>
      </c>
      <c r="D894" s="24">
        <v>12669</v>
      </c>
      <c r="E894" s="9"/>
    </row>
    <row r="895" spans="1:5" ht="16.5" thickBot="1" x14ac:dyDescent="0.3">
      <c r="A895" s="25" t="s">
        <v>1417</v>
      </c>
      <c r="B895" s="22" t="s">
        <v>500</v>
      </c>
      <c r="C895" s="24">
        <v>40368</v>
      </c>
      <c r="D895" s="24">
        <v>12681</v>
      </c>
      <c r="E895" s="9"/>
    </row>
    <row r="896" spans="1:5" ht="16.5" thickBot="1" x14ac:dyDescent="0.3">
      <c r="A896" s="25" t="s">
        <v>1418</v>
      </c>
      <c r="B896" s="22" t="s">
        <v>541</v>
      </c>
      <c r="C896" s="24">
        <v>40376</v>
      </c>
      <c r="D896" s="24">
        <v>12693</v>
      </c>
      <c r="E896" s="9"/>
    </row>
    <row r="897" spans="1:5" ht="16.5" thickBot="1" x14ac:dyDescent="0.3">
      <c r="A897" s="25" t="s">
        <v>1419</v>
      </c>
      <c r="B897" s="22" t="s">
        <v>543</v>
      </c>
      <c r="C897" s="24">
        <v>40384</v>
      </c>
      <c r="D897" s="24">
        <v>12705</v>
      </c>
      <c r="E897" s="9"/>
    </row>
    <row r="898" spans="1:5" ht="16.5" thickBot="1" x14ac:dyDescent="0.3">
      <c r="A898" s="25" t="s">
        <v>1420</v>
      </c>
      <c r="B898" s="22" t="s">
        <v>545</v>
      </c>
      <c r="C898" s="24">
        <v>40392</v>
      </c>
      <c r="D898" s="24">
        <v>12717</v>
      </c>
      <c r="E898" s="9"/>
    </row>
    <row r="899" spans="1:5" ht="16.5" thickBot="1" x14ac:dyDescent="0.3">
      <c r="A899" s="25" t="s">
        <v>1421</v>
      </c>
      <c r="B899" s="22" t="s">
        <v>530</v>
      </c>
      <c r="C899" s="24">
        <v>40400</v>
      </c>
      <c r="D899" s="24">
        <v>12729</v>
      </c>
      <c r="E899" s="9"/>
    </row>
    <row r="900" spans="1:5" ht="16.5" thickBot="1" x14ac:dyDescent="0.3">
      <c r="A900" s="25" t="s">
        <v>1422</v>
      </c>
      <c r="B900" s="22" t="s">
        <v>548</v>
      </c>
      <c r="C900" s="24">
        <v>40408</v>
      </c>
      <c r="D900" s="24">
        <v>12741</v>
      </c>
      <c r="E900" s="9"/>
    </row>
    <row r="901" spans="1:5" ht="16.5" thickBot="1" x14ac:dyDescent="0.3">
      <c r="A901" s="25" t="s">
        <v>1423</v>
      </c>
      <c r="B901" s="22" t="s">
        <v>550</v>
      </c>
      <c r="C901" s="24">
        <v>40416</v>
      </c>
      <c r="D901" s="24">
        <v>12753</v>
      </c>
      <c r="E901" s="9"/>
    </row>
    <row r="902" spans="1:5" ht="16.5" thickBot="1" x14ac:dyDescent="0.3">
      <c r="A902" s="25" t="s">
        <v>1424</v>
      </c>
      <c r="B902" s="22" t="s">
        <v>552</v>
      </c>
      <c r="C902" s="24">
        <v>40424</v>
      </c>
      <c r="D902" s="24">
        <v>12765</v>
      </c>
      <c r="E902" s="9"/>
    </row>
    <row r="903" spans="1:5" ht="16.5" thickBot="1" x14ac:dyDescent="0.3">
      <c r="A903" s="25" t="s">
        <v>1425</v>
      </c>
      <c r="B903" s="22" t="s">
        <v>554</v>
      </c>
      <c r="C903" s="24">
        <v>40432</v>
      </c>
      <c r="D903" s="24">
        <v>12777</v>
      </c>
      <c r="E903" s="9"/>
    </row>
    <row r="904" spans="1:5" ht="16.5" thickBot="1" x14ac:dyDescent="0.3">
      <c r="A904" s="25" t="s">
        <v>1426</v>
      </c>
      <c r="B904" s="22" t="s">
        <v>556</v>
      </c>
      <c r="C904" s="24">
        <v>40440</v>
      </c>
      <c r="D904" s="24">
        <v>12789</v>
      </c>
      <c r="E904" s="9"/>
    </row>
    <row r="905" spans="1:5" ht="16.5" thickBot="1" x14ac:dyDescent="0.3">
      <c r="A905" s="25" t="s">
        <v>1427</v>
      </c>
      <c r="B905" s="22" t="s">
        <v>558</v>
      </c>
      <c r="C905" s="24">
        <v>40448</v>
      </c>
      <c r="D905" s="24">
        <v>12801</v>
      </c>
      <c r="E905" s="9"/>
    </row>
    <row r="906" spans="1:5" ht="16.5" thickBot="1" x14ac:dyDescent="0.3">
      <c r="A906" s="25" t="s">
        <v>1428</v>
      </c>
      <c r="B906" s="22" t="s">
        <v>560</v>
      </c>
      <c r="C906" s="24">
        <v>40456</v>
      </c>
      <c r="D906" s="24">
        <v>12813</v>
      </c>
      <c r="E906" s="9"/>
    </row>
    <row r="907" spans="1:5" ht="16.5" thickBot="1" x14ac:dyDescent="0.3">
      <c r="A907" s="25" t="s">
        <v>1429</v>
      </c>
      <c r="B907" s="22" t="s">
        <v>562</v>
      </c>
      <c r="C907" s="24">
        <v>40464</v>
      </c>
      <c r="D907" s="24">
        <v>12825</v>
      </c>
      <c r="E907" s="9"/>
    </row>
    <row r="908" spans="1:5" ht="16.5" thickBot="1" x14ac:dyDescent="0.3">
      <c r="A908" s="25" t="s">
        <v>1430</v>
      </c>
      <c r="B908" s="22" t="s">
        <v>564</v>
      </c>
      <c r="C908" s="24">
        <v>40472</v>
      </c>
      <c r="D908" s="24">
        <v>12837</v>
      </c>
      <c r="E908" s="9"/>
    </row>
    <row r="909" spans="1:5" ht="16.5" thickBot="1" x14ac:dyDescent="0.3">
      <c r="A909" s="25" t="s">
        <v>1431</v>
      </c>
      <c r="B909" s="22" t="s">
        <v>566</v>
      </c>
      <c r="C909" s="24">
        <v>40480</v>
      </c>
      <c r="D909" s="24">
        <v>12849</v>
      </c>
      <c r="E909" s="9"/>
    </row>
    <row r="910" spans="1:5" ht="16.5" thickBot="1" x14ac:dyDescent="0.3">
      <c r="A910" s="25" t="s">
        <v>1432</v>
      </c>
      <c r="B910" s="22" t="s">
        <v>568</v>
      </c>
      <c r="C910" s="24">
        <v>40488</v>
      </c>
      <c r="D910" s="24">
        <v>12861</v>
      </c>
      <c r="E910" s="9"/>
    </row>
    <row r="911" spans="1:5" ht="16.5" thickBot="1" x14ac:dyDescent="0.3">
      <c r="A911" s="25" t="s">
        <v>1433</v>
      </c>
      <c r="B911" s="22" t="s">
        <v>570</v>
      </c>
      <c r="C911" s="24">
        <v>40496</v>
      </c>
      <c r="D911" s="24">
        <v>12873</v>
      </c>
      <c r="E911" s="9"/>
    </row>
    <row r="912" spans="1:5" ht="16.5" thickBot="1" x14ac:dyDescent="0.3">
      <c r="A912" s="25" t="s">
        <v>1434</v>
      </c>
      <c r="B912" s="22" t="s">
        <v>572</v>
      </c>
      <c r="C912" s="24">
        <v>40504</v>
      </c>
      <c r="D912" s="24">
        <v>12885</v>
      </c>
      <c r="E912" s="9"/>
    </row>
    <row r="913" spans="1:5" ht="16.5" thickBot="1" x14ac:dyDescent="0.3">
      <c r="A913" s="25" t="s">
        <v>1435</v>
      </c>
      <c r="B913" s="22" t="s">
        <v>566</v>
      </c>
      <c r="C913" s="24">
        <v>40512</v>
      </c>
      <c r="D913" s="24">
        <v>12897</v>
      </c>
      <c r="E913" s="9"/>
    </row>
    <row r="914" spans="1:5" ht="16.5" thickBot="1" x14ac:dyDescent="0.3">
      <c r="A914" s="25" t="s">
        <v>1436</v>
      </c>
      <c r="B914" s="22" t="s">
        <v>575</v>
      </c>
      <c r="C914" s="24">
        <v>40520</v>
      </c>
      <c r="D914" s="24">
        <v>12909</v>
      </c>
      <c r="E914" s="9"/>
    </row>
    <row r="915" spans="1:5" ht="16.5" thickBot="1" x14ac:dyDescent="0.3">
      <c r="A915" s="25" t="s">
        <v>1437</v>
      </c>
      <c r="B915" s="22" t="s">
        <v>577</v>
      </c>
      <c r="C915" s="24">
        <v>40528</v>
      </c>
      <c r="D915" s="24">
        <v>12921</v>
      </c>
      <c r="E915" s="9"/>
    </row>
    <row r="916" spans="1:5" ht="16.5" thickBot="1" x14ac:dyDescent="0.3">
      <c r="A916" s="25" t="s">
        <v>1438</v>
      </c>
      <c r="B916" s="22" t="s">
        <v>579</v>
      </c>
      <c r="C916" s="24">
        <v>40536</v>
      </c>
      <c r="D916" s="24">
        <v>12933</v>
      </c>
      <c r="E916" s="9"/>
    </row>
    <row r="917" spans="1:5" ht="16.5" thickBot="1" x14ac:dyDescent="0.3">
      <c r="A917" s="25" t="s">
        <v>1439</v>
      </c>
      <c r="B917" s="22" t="s">
        <v>581</v>
      </c>
      <c r="C917" s="24">
        <v>40544</v>
      </c>
      <c r="D917" s="24">
        <v>12945</v>
      </c>
      <c r="E917" s="9"/>
    </row>
    <row r="918" spans="1:5" ht="16.5" thickBot="1" x14ac:dyDescent="0.3">
      <c r="A918" s="25" t="s">
        <v>1440</v>
      </c>
      <c r="B918" s="22" t="s">
        <v>583</v>
      </c>
      <c r="C918" s="24">
        <v>40552</v>
      </c>
      <c r="D918" s="24">
        <v>12957</v>
      </c>
      <c r="E918" s="9"/>
    </row>
    <row r="919" spans="1:5" ht="16.5" thickBot="1" x14ac:dyDescent="0.3">
      <c r="A919" s="25" t="s">
        <v>1441</v>
      </c>
      <c r="B919" s="22" t="s">
        <v>43</v>
      </c>
      <c r="C919" s="24">
        <v>40560</v>
      </c>
      <c r="D919" s="24">
        <v>12969</v>
      </c>
      <c r="E919" s="9"/>
    </row>
    <row r="920" spans="1:5" ht="16.5" thickBot="1" x14ac:dyDescent="0.3">
      <c r="A920" s="25" t="s">
        <v>1442</v>
      </c>
      <c r="B920" s="22" t="s">
        <v>586</v>
      </c>
      <c r="C920" s="24">
        <v>40568</v>
      </c>
      <c r="D920" s="24">
        <v>12981</v>
      </c>
      <c r="E920" s="9"/>
    </row>
    <row r="921" spans="1:5" ht="16.5" thickBot="1" x14ac:dyDescent="0.3">
      <c r="A921" s="25" t="s">
        <v>1443</v>
      </c>
      <c r="B921" s="22" t="s">
        <v>588</v>
      </c>
      <c r="C921" s="24">
        <v>40576</v>
      </c>
      <c r="D921" s="24">
        <v>12993</v>
      </c>
      <c r="E921" s="9"/>
    </row>
    <row r="922" spans="1:5" ht="16.5" thickBot="1" x14ac:dyDescent="0.3">
      <c r="A922" s="25" t="s">
        <v>1444</v>
      </c>
      <c r="B922" s="22" t="s">
        <v>590</v>
      </c>
      <c r="C922" s="24">
        <v>40584</v>
      </c>
      <c r="D922" s="24">
        <v>13005</v>
      </c>
      <c r="E922" s="9"/>
    </row>
    <row r="923" spans="1:5" ht="16.5" thickBot="1" x14ac:dyDescent="0.3">
      <c r="A923" s="25" t="s">
        <v>1445</v>
      </c>
      <c r="B923" s="22" t="s">
        <v>592</v>
      </c>
      <c r="C923" s="24">
        <v>40592</v>
      </c>
      <c r="D923" s="24">
        <v>13017</v>
      </c>
      <c r="E923" s="9"/>
    </row>
    <row r="924" spans="1:5" ht="16.5" thickBot="1" x14ac:dyDescent="0.3">
      <c r="A924" s="25" t="s">
        <v>1446</v>
      </c>
      <c r="B924" s="22" t="s">
        <v>594</v>
      </c>
      <c r="C924" s="24">
        <v>40600</v>
      </c>
      <c r="D924" s="24">
        <v>13029</v>
      </c>
      <c r="E924" s="9"/>
    </row>
    <row r="925" spans="1:5" ht="16.5" thickBot="1" x14ac:dyDescent="0.3">
      <c r="A925" s="25" t="s">
        <v>1447</v>
      </c>
      <c r="B925" s="22" t="s">
        <v>596</v>
      </c>
      <c r="C925" s="24">
        <v>40608</v>
      </c>
      <c r="D925" s="24">
        <v>13041</v>
      </c>
      <c r="E925" s="9"/>
    </row>
    <row r="926" spans="1:5" ht="16.5" thickBot="1" x14ac:dyDescent="0.3">
      <c r="A926" s="25" t="s">
        <v>1448</v>
      </c>
      <c r="B926" s="22" t="s">
        <v>598</v>
      </c>
      <c r="C926" s="24">
        <v>40616</v>
      </c>
      <c r="D926" s="24">
        <v>13053</v>
      </c>
      <c r="E926" s="9"/>
    </row>
    <row r="927" spans="1:5" ht="16.5" thickBot="1" x14ac:dyDescent="0.3">
      <c r="A927" s="25" t="s">
        <v>1449</v>
      </c>
      <c r="B927" s="22" t="s">
        <v>600</v>
      </c>
      <c r="C927" s="24">
        <v>40624</v>
      </c>
      <c r="D927" s="24">
        <v>13065</v>
      </c>
      <c r="E927" s="9"/>
    </row>
    <row r="928" spans="1:5" ht="16.5" thickBot="1" x14ac:dyDescent="0.3">
      <c r="A928" s="25" t="s">
        <v>1450</v>
      </c>
      <c r="B928" s="22" t="s">
        <v>602</v>
      </c>
      <c r="C928" s="24">
        <v>40632</v>
      </c>
      <c r="D928" s="24">
        <v>13077</v>
      </c>
      <c r="E928" s="9"/>
    </row>
    <row r="929" spans="1:5" ht="16.5" thickBot="1" x14ac:dyDescent="0.3">
      <c r="A929" s="25" t="s">
        <v>1451</v>
      </c>
      <c r="B929" s="22" t="s">
        <v>604</v>
      </c>
      <c r="C929" s="24">
        <v>40640</v>
      </c>
      <c r="D929" s="24">
        <v>13089</v>
      </c>
      <c r="E929" s="9"/>
    </row>
    <row r="930" spans="1:5" ht="16.5" thickBot="1" x14ac:dyDescent="0.3">
      <c r="A930" s="25" t="s">
        <v>1452</v>
      </c>
      <c r="B930" s="22" t="s">
        <v>606</v>
      </c>
      <c r="C930" s="24">
        <v>40648</v>
      </c>
      <c r="D930" s="24">
        <v>13101</v>
      </c>
      <c r="E930" s="9"/>
    </row>
    <row r="931" spans="1:5" ht="16.5" thickBot="1" x14ac:dyDescent="0.3">
      <c r="A931" s="25" t="s">
        <v>1453</v>
      </c>
      <c r="B931" s="22" t="s">
        <v>608</v>
      </c>
      <c r="C931" s="24">
        <v>40656</v>
      </c>
      <c r="D931" s="24">
        <v>13113</v>
      </c>
      <c r="E931" s="9"/>
    </row>
    <row r="932" spans="1:5" ht="16.5" thickBot="1" x14ac:dyDescent="0.3">
      <c r="A932" s="25" t="s">
        <v>1454</v>
      </c>
      <c r="B932" s="22" t="s">
        <v>610</v>
      </c>
      <c r="C932" s="24">
        <v>40664</v>
      </c>
      <c r="D932" s="24">
        <v>13125</v>
      </c>
      <c r="E932" s="9"/>
    </row>
    <row r="933" spans="1:5" ht="16.5" thickBot="1" x14ac:dyDescent="0.3">
      <c r="A933" s="25" t="s">
        <v>1455</v>
      </c>
      <c r="B933" s="22" t="s">
        <v>612</v>
      </c>
      <c r="C933" s="24">
        <v>40672</v>
      </c>
      <c r="D933" s="24">
        <v>13137</v>
      </c>
      <c r="E933" s="9"/>
    </row>
    <row r="934" spans="1:5" ht="16.5" thickBot="1" x14ac:dyDescent="0.3">
      <c r="A934" s="25" t="s">
        <v>1456</v>
      </c>
      <c r="B934" s="22" t="s">
        <v>614</v>
      </c>
      <c r="C934" s="24">
        <v>40680</v>
      </c>
      <c r="D934" s="24">
        <v>13149</v>
      </c>
      <c r="E934" s="9"/>
    </row>
    <row r="935" spans="1:5" ht="16.5" thickBot="1" x14ac:dyDescent="0.3">
      <c r="A935" s="25" t="s">
        <v>1457</v>
      </c>
      <c r="B935" s="22" t="s">
        <v>616</v>
      </c>
      <c r="C935" s="24">
        <v>40688</v>
      </c>
      <c r="D935" s="24">
        <v>13161</v>
      </c>
      <c r="E935" s="9"/>
    </row>
    <row r="936" spans="1:5" ht="16.5" thickBot="1" x14ac:dyDescent="0.3">
      <c r="A936" s="25" t="s">
        <v>1458</v>
      </c>
      <c r="B936" s="22" t="s">
        <v>618</v>
      </c>
      <c r="C936" s="24">
        <v>40696</v>
      </c>
      <c r="D936" s="24">
        <v>13173</v>
      </c>
      <c r="E936" s="9"/>
    </row>
    <row r="937" spans="1:5" ht="16.5" thickBot="1" x14ac:dyDescent="0.3">
      <c r="A937" s="25" t="s">
        <v>1459</v>
      </c>
      <c r="B937" s="22" t="s">
        <v>620</v>
      </c>
      <c r="C937" s="24">
        <v>40704</v>
      </c>
      <c r="D937" s="24">
        <v>13185</v>
      </c>
      <c r="E937" s="9"/>
    </row>
    <row r="938" spans="1:5" ht="16.5" thickBot="1" x14ac:dyDescent="0.3">
      <c r="A938" s="25" t="s">
        <v>1460</v>
      </c>
      <c r="B938" s="22" t="s">
        <v>622</v>
      </c>
      <c r="C938" s="24">
        <v>40712</v>
      </c>
      <c r="D938" s="24">
        <v>13197</v>
      </c>
      <c r="E938" s="9"/>
    </row>
    <row r="939" spans="1:5" ht="16.5" thickBot="1" x14ac:dyDescent="0.3">
      <c r="A939" s="25" t="s">
        <v>1461</v>
      </c>
      <c r="B939" s="22" t="s">
        <v>624</v>
      </c>
      <c r="C939" s="24">
        <v>40720</v>
      </c>
      <c r="D939" s="24">
        <v>13209</v>
      </c>
      <c r="E939" s="9"/>
    </row>
    <row r="940" spans="1:5" ht="16.5" thickBot="1" x14ac:dyDescent="0.3">
      <c r="A940" s="25" t="s">
        <v>1462</v>
      </c>
      <c r="B940" s="22" t="s">
        <v>626</v>
      </c>
      <c r="C940" s="24">
        <v>40728</v>
      </c>
      <c r="D940" s="24">
        <v>13221</v>
      </c>
      <c r="E940" s="9"/>
    </row>
    <row r="941" spans="1:5" ht="16.5" thickBot="1" x14ac:dyDescent="0.3">
      <c r="A941" s="25" t="s">
        <v>1463</v>
      </c>
      <c r="B941" s="22" t="s">
        <v>628</v>
      </c>
      <c r="C941" s="24">
        <v>40736</v>
      </c>
      <c r="D941" s="24">
        <v>13233</v>
      </c>
      <c r="E941" s="9"/>
    </row>
    <row r="942" spans="1:5" ht="16.5" thickBot="1" x14ac:dyDescent="0.3">
      <c r="A942" s="25" t="s">
        <v>1464</v>
      </c>
      <c r="B942" s="22" t="s">
        <v>630</v>
      </c>
      <c r="C942" s="24">
        <v>40744</v>
      </c>
      <c r="D942" s="24">
        <v>13245</v>
      </c>
      <c r="E942" s="9"/>
    </row>
    <row r="943" spans="1:5" ht="16.5" thickBot="1" x14ac:dyDescent="0.3">
      <c r="A943" s="25" t="s">
        <v>1465</v>
      </c>
      <c r="B943" s="22" t="s">
        <v>632</v>
      </c>
      <c r="C943" s="24">
        <v>40752</v>
      </c>
      <c r="D943" s="24">
        <v>13257</v>
      </c>
      <c r="E943" s="9"/>
    </row>
    <row r="944" spans="1:5" ht="16.5" thickBot="1" x14ac:dyDescent="0.3">
      <c r="A944" s="25" t="s">
        <v>1466</v>
      </c>
      <c r="B944" s="22" t="s">
        <v>634</v>
      </c>
      <c r="C944" s="24">
        <v>40760</v>
      </c>
      <c r="D944" s="24">
        <v>13269</v>
      </c>
      <c r="E944" s="9"/>
    </row>
    <row r="945" spans="1:5" ht="16.5" thickBot="1" x14ac:dyDescent="0.3">
      <c r="A945" s="25" t="s">
        <v>1467</v>
      </c>
      <c r="B945" s="22" t="s">
        <v>636</v>
      </c>
      <c r="C945" s="24">
        <v>40768</v>
      </c>
      <c r="D945" s="24">
        <v>13281</v>
      </c>
      <c r="E945" s="9"/>
    </row>
    <row r="946" spans="1:5" ht="16.5" thickBot="1" x14ac:dyDescent="0.3">
      <c r="A946" s="25" t="s">
        <v>1468</v>
      </c>
      <c r="B946" s="22" t="s">
        <v>638</v>
      </c>
      <c r="C946" s="24">
        <v>40776</v>
      </c>
      <c r="D946" s="24">
        <v>13293</v>
      </c>
      <c r="E946" s="9"/>
    </row>
    <row r="947" spans="1:5" ht="16.5" thickBot="1" x14ac:dyDescent="0.3">
      <c r="A947" s="25" t="s">
        <v>1469</v>
      </c>
      <c r="B947" s="22" t="s">
        <v>640</v>
      </c>
      <c r="C947" s="24">
        <v>40784</v>
      </c>
      <c r="D947" s="24">
        <v>13305</v>
      </c>
      <c r="E947" s="9"/>
    </row>
    <row r="948" spans="1:5" ht="16.5" thickBot="1" x14ac:dyDescent="0.3">
      <c r="A948" s="25" t="s">
        <v>1470</v>
      </c>
      <c r="B948" s="22" t="s">
        <v>642</v>
      </c>
      <c r="C948" s="24">
        <v>40792</v>
      </c>
      <c r="D948" s="24">
        <v>13317</v>
      </c>
      <c r="E948" s="9"/>
    </row>
    <row r="949" spans="1:5" ht="16.5" thickBot="1" x14ac:dyDescent="0.3">
      <c r="A949" s="25" t="s">
        <v>1471</v>
      </c>
      <c r="B949" s="22" t="s">
        <v>644</v>
      </c>
      <c r="C949" s="24">
        <v>40800</v>
      </c>
      <c r="D949" s="24">
        <v>13329</v>
      </c>
      <c r="E949" s="9"/>
    </row>
    <row r="950" spans="1:5" ht="16.5" thickBot="1" x14ac:dyDescent="0.3">
      <c r="A950" s="25" t="s">
        <v>1472</v>
      </c>
      <c r="B950" s="22" t="s">
        <v>646</v>
      </c>
      <c r="C950" s="24">
        <v>40808</v>
      </c>
      <c r="D950" s="24">
        <v>13341</v>
      </c>
      <c r="E950" s="9"/>
    </row>
    <row r="951" spans="1:5" ht="16.5" thickBot="1" x14ac:dyDescent="0.3">
      <c r="A951" s="25" t="s">
        <v>1473</v>
      </c>
      <c r="B951" s="22" t="s">
        <v>648</v>
      </c>
      <c r="C951" s="24">
        <v>40816</v>
      </c>
      <c r="D951" s="24">
        <v>13353</v>
      </c>
      <c r="E951" s="9"/>
    </row>
    <row r="952" spans="1:5" ht="16.5" thickBot="1" x14ac:dyDescent="0.3">
      <c r="A952" s="25" t="s">
        <v>1474</v>
      </c>
      <c r="B952" s="22" t="s">
        <v>650</v>
      </c>
      <c r="C952" s="24">
        <v>40824</v>
      </c>
      <c r="D952" s="24">
        <v>13365</v>
      </c>
      <c r="E952" s="9"/>
    </row>
    <row r="953" spans="1:5" ht="16.5" thickBot="1" x14ac:dyDescent="0.3">
      <c r="A953" s="25" t="s">
        <v>1475</v>
      </c>
      <c r="B953" s="22" t="s">
        <v>652</v>
      </c>
      <c r="C953" s="24">
        <v>40832</v>
      </c>
      <c r="D953" s="24">
        <v>13377</v>
      </c>
      <c r="E953" s="9"/>
    </row>
    <row r="954" spans="1:5" ht="16.5" thickBot="1" x14ac:dyDescent="0.3">
      <c r="A954" s="25" t="s">
        <v>1476</v>
      </c>
      <c r="B954" s="22" t="s">
        <v>654</v>
      </c>
      <c r="C954" s="24">
        <v>40840</v>
      </c>
      <c r="D954" s="24">
        <v>13389</v>
      </c>
      <c r="E954" s="9"/>
    </row>
    <row r="955" spans="1:5" ht="16.5" thickBot="1" x14ac:dyDescent="0.3">
      <c r="A955" s="25" t="s">
        <v>1477</v>
      </c>
      <c r="B955" s="22" t="s">
        <v>656</v>
      </c>
      <c r="C955" s="24">
        <v>40848</v>
      </c>
      <c r="D955" s="24">
        <v>13401</v>
      </c>
      <c r="E955" s="9"/>
    </row>
    <row r="956" spans="1:5" ht="16.5" thickBot="1" x14ac:dyDescent="0.3">
      <c r="A956" s="25" t="s">
        <v>1478</v>
      </c>
      <c r="B956" s="22" t="s">
        <v>658</v>
      </c>
      <c r="C956" s="24">
        <v>40856</v>
      </c>
      <c r="D956" s="24">
        <v>13413</v>
      </c>
      <c r="E956" s="9"/>
    </row>
    <row r="957" spans="1:5" ht="16.5" thickBot="1" x14ac:dyDescent="0.3">
      <c r="A957" s="25" t="s">
        <v>1479</v>
      </c>
      <c r="B957" s="22" t="s">
        <v>660</v>
      </c>
      <c r="C957" s="24">
        <v>40864</v>
      </c>
      <c r="D957" s="24">
        <v>13425</v>
      </c>
      <c r="E957" s="9"/>
    </row>
    <row r="958" spans="1:5" ht="16.5" thickBot="1" x14ac:dyDescent="0.3">
      <c r="A958" s="25" t="s">
        <v>1480</v>
      </c>
      <c r="B958" s="22" t="s">
        <v>662</v>
      </c>
      <c r="C958" s="24">
        <v>40872</v>
      </c>
      <c r="D958" s="24">
        <v>13437</v>
      </c>
      <c r="E958" s="9"/>
    </row>
    <row r="959" spans="1:5" ht="16.5" thickBot="1" x14ac:dyDescent="0.3">
      <c r="A959" s="25" t="s">
        <v>1481</v>
      </c>
      <c r="B959" s="22" t="s">
        <v>664</v>
      </c>
      <c r="C959" s="24">
        <v>40880</v>
      </c>
      <c r="D959" s="24">
        <v>13449</v>
      </c>
      <c r="E959" s="9"/>
    </row>
    <row r="960" spans="1:5" ht="16.5" thickBot="1" x14ac:dyDescent="0.3">
      <c r="A960" s="25" t="s">
        <v>1482</v>
      </c>
      <c r="B960" s="22" t="s">
        <v>666</v>
      </c>
      <c r="C960" s="24">
        <v>40888</v>
      </c>
      <c r="D960" s="24">
        <v>13461</v>
      </c>
      <c r="E960" s="9"/>
    </row>
    <row r="961" spans="1:5" ht="16.5" thickBot="1" x14ac:dyDescent="0.3">
      <c r="A961" s="25" t="s">
        <v>1483</v>
      </c>
      <c r="B961" s="22" t="s">
        <v>668</v>
      </c>
      <c r="C961" s="24">
        <v>40896</v>
      </c>
      <c r="D961" s="24">
        <v>13473</v>
      </c>
      <c r="E961" s="9"/>
    </row>
    <row r="962" spans="1:5" ht="16.5" thickBot="1" x14ac:dyDescent="0.3">
      <c r="A962" s="25" t="s">
        <v>1484</v>
      </c>
      <c r="B962" s="22" t="s">
        <v>670</v>
      </c>
      <c r="C962" s="24">
        <v>40904</v>
      </c>
      <c r="D962" s="24">
        <v>13485</v>
      </c>
      <c r="E962" s="9"/>
    </row>
    <row r="963" spans="1:5" ht="16.5" thickBot="1" x14ac:dyDescent="0.3">
      <c r="A963" s="25" t="s">
        <v>1485</v>
      </c>
      <c r="B963" s="22" t="s">
        <v>672</v>
      </c>
      <c r="C963" s="24">
        <v>40912</v>
      </c>
      <c r="D963" s="24">
        <v>13497</v>
      </c>
      <c r="E963" s="9"/>
    </row>
    <row r="964" spans="1:5" ht="16.5" thickBot="1" x14ac:dyDescent="0.3">
      <c r="A964" s="25" t="s">
        <v>1486</v>
      </c>
      <c r="B964" s="22" t="s">
        <v>674</v>
      </c>
      <c r="C964" s="24">
        <v>40920</v>
      </c>
      <c r="D964" s="24">
        <v>13509</v>
      </c>
      <c r="E964" s="9"/>
    </row>
    <row r="965" spans="1:5" ht="16.5" thickBot="1" x14ac:dyDescent="0.3">
      <c r="A965" s="25" t="s">
        <v>1487</v>
      </c>
      <c r="B965" s="22" t="s">
        <v>676</v>
      </c>
      <c r="C965" s="24">
        <v>40928</v>
      </c>
      <c r="D965" s="24">
        <v>13521</v>
      </c>
      <c r="E965" s="9"/>
    </row>
    <row r="966" spans="1:5" ht="16.5" thickBot="1" x14ac:dyDescent="0.3">
      <c r="A966" s="25" t="s">
        <v>1488</v>
      </c>
      <c r="B966" s="22" t="s">
        <v>550</v>
      </c>
      <c r="C966" s="24">
        <v>40936</v>
      </c>
      <c r="D966" s="24">
        <v>13533</v>
      </c>
      <c r="E966" s="9"/>
    </row>
    <row r="967" spans="1:5" ht="16.5" thickBot="1" x14ac:dyDescent="0.3">
      <c r="A967" s="25" t="s">
        <v>1489</v>
      </c>
      <c r="B967" s="22" t="s">
        <v>679</v>
      </c>
      <c r="C967" s="24">
        <v>40944</v>
      </c>
      <c r="D967" s="24">
        <v>13545</v>
      </c>
      <c r="E967" s="9"/>
    </row>
    <row r="968" spans="1:5" ht="16.5" thickBot="1" x14ac:dyDescent="0.3">
      <c r="A968" s="25" t="s">
        <v>1490</v>
      </c>
      <c r="B968" s="22" t="s">
        <v>681</v>
      </c>
      <c r="C968" s="24">
        <v>40952</v>
      </c>
      <c r="D968" s="24">
        <v>13557</v>
      </c>
      <c r="E968" s="9"/>
    </row>
    <row r="969" spans="1:5" ht="16.5" thickBot="1" x14ac:dyDescent="0.3">
      <c r="A969" s="25" t="s">
        <v>1491</v>
      </c>
      <c r="B969" s="22" t="s">
        <v>683</v>
      </c>
      <c r="C969" s="24">
        <v>40960</v>
      </c>
      <c r="D969" s="24">
        <v>13569</v>
      </c>
      <c r="E969" s="9"/>
    </row>
    <row r="970" spans="1:5" ht="16.5" thickBot="1" x14ac:dyDescent="0.3">
      <c r="A970" s="25" t="s">
        <v>1492</v>
      </c>
      <c r="B970" s="22" t="s">
        <v>685</v>
      </c>
      <c r="C970" s="24">
        <v>40968</v>
      </c>
      <c r="D970" s="24">
        <v>13581</v>
      </c>
      <c r="E970" s="9"/>
    </row>
    <row r="971" spans="1:5" ht="16.5" thickBot="1" x14ac:dyDescent="0.3">
      <c r="A971" s="25" t="s">
        <v>1493</v>
      </c>
      <c r="B971" s="22" t="s">
        <v>687</v>
      </c>
      <c r="C971" s="24">
        <v>40976</v>
      </c>
      <c r="D971" s="24">
        <v>13593</v>
      </c>
      <c r="E971" s="9"/>
    </row>
    <row r="972" spans="1:5" ht="16.5" thickBot="1" x14ac:dyDescent="0.3">
      <c r="A972" s="25" t="s">
        <v>1494</v>
      </c>
      <c r="B972" s="22" t="s">
        <v>689</v>
      </c>
      <c r="C972" s="24">
        <v>40984</v>
      </c>
      <c r="D972" s="24">
        <v>13605</v>
      </c>
      <c r="E972" s="9"/>
    </row>
    <row r="973" spans="1:5" ht="16.5" thickBot="1" x14ac:dyDescent="0.3">
      <c r="A973" s="25" t="s">
        <v>1495</v>
      </c>
      <c r="B973" s="22" t="s">
        <v>691</v>
      </c>
      <c r="C973" s="24">
        <v>40992</v>
      </c>
      <c r="D973" s="24">
        <v>13617</v>
      </c>
      <c r="E973" s="9"/>
    </row>
    <row r="974" spans="1:5" ht="16.5" thickBot="1" x14ac:dyDescent="0.3">
      <c r="A974" s="25" t="s">
        <v>1496</v>
      </c>
      <c r="B974" s="22" t="s">
        <v>693</v>
      </c>
      <c r="C974" s="24">
        <v>41000</v>
      </c>
      <c r="D974" s="24">
        <v>13629</v>
      </c>
      <c r="E974" s="9"/>
    </row>
    <row r="975" spans="1:5" ht="16.5" thickBot="1" x14ac:dyDescent="0.3">
      <c r="A975" s="25" t="s">
        <v>1497</v>
      </c>
      <c r="B975" s="22" t="s">
        <v>695</v>
      </c>
      <c r="C975" s="24">
        <v>41008</v>
      </c>
      <c r="D975" s="24">
        <v>13641</v>
      </c>
      <c r="E975" s="9"/>
    </row>
    <row r="976" spans="1:5" ht="16.5" thickBot="1" x14ac:dyDescent="0.3">
      <c r="A976" s="25" t="s">
        <v>1498</v>
      </c>
      <c r="B976" s="22" t="s">
        <v>697</v>
      </c>
      <c r="C976" s="24">
        <v>41016</v>
      </c>
      <c r="D976" s="24">
        <v>13653</v>
      </c>
      <c r="E976" s="9"/>
    </row>
    <row r="977" spans="1:5" ht="16.5" thickBot="1" x14ac:dyDescent="0.3">
      <c r="A977" s="25" t="s">
        <v>1499</v>
      </c>
      <c r="B977" s="22" t="s">
        <v>81</v>
      </c>
      <c r="C977" s="24">
        <v>41024</v>
      </c>
      <c r="D977" s="24">
        <v>13665</v>
      </c>
      <c r="E977" s="9"/>
    </row>
    <row r="978" spans="1:5" ht="16.5" thickBot="1" x14ac:dyDescent="0.3">
      <c r="A978" s="25" t="s">
        <v>1500</v>
      </c>
      <c r="B978" s="22" t="s">
        <v>700</v>
      </c>
      <c r="C978" s="24">
        <v>41032</v>
      </c>
      <c r="D978" s="24">
        <v>13677</v>
      </c>
      <c r="E978" s="9"/>
    </row>
    <row r="979" spans="1:5" ht="16.5" thickBot="1" x14ac:dyDescent="0.3">
      <c r="A979" s="25" t="s">
        <v>1501</v>
      </c>
      <c r="B979" s="22" t="s">
        <v>702</v>
      </c>
      <c r="C979" s="24">
        <v>41040</v>
      </c>
      <c r="D979" s="24">
        <v>13689</v>
      </c>
      <c r="E979" s="9"/>
    </row>
    <row r="980" spans="1:5" ht="16.5" thickBot="1" x14ac:dyDescent="0.3">
      <c r="A980" s="25" t="s">
        <v>1502</v>
      </c>
      <c r="B980" s="22" t="s">
        <v>704</v>
      </c>
      <c r="C980" s="24">
        <v>41048</v>
      </c>
      <c r="D980" s="24">
        <v>13701</v>
      </c>
      <c r="E980" s="9"/>
    </row>
    <row r="981" spans="1:5" ht="16.5" thickBot="1" x14ac:dyDescent="0.3">
      <c r="A981" s="25" t="s">
        <v>1503</v>
      </c>
      <c r="B981" s="22" t="s">
        <v>706</v>
      </c>
      <c r="C981" s="24">
        <v>41056</v>
      </c>
      <c r="D981" s="24">
        <v>13713</v>
      </c>
      <c r="E981" s="9"/>
    </row>
    <row r="982" spans="1:5" ht="16.5" thickBot="1" x14ac:dyDescent="0.3">
      <c r="A982" s="25" t="s">
        <v>1504</v>
      </c>
      <c r="B982" s="22" t="s">
        <v>708</v>
      </c>
      <c r="C982" s="24">
        <v>41064</v>
      </c>
      <c r="D982" s="24">
        <v>13725</v>
      </c>
      <c r="E982" s="9"/>
    </row>
    <row r="983" spans="1:5" ht="16.5" thickBot="1" x14ac:dyDescent="0.3">
      <c r="A983" s="25" t="s">
        <v>1505</v>
      </c>
      <c r="B983" s="22" t="s">
        <v>710</v>
      </c>
      <c r="C983" s="24">
        <v>41072</v>
      </c>
      <c r="D983" s="24">
        <v>13737</v>
      </c>
      <c r="E983" s="9"/>
    </row>
    <row r="984" spans="1:5" ht="16.5" thickBot="1" x14ac:dyDescent="0.3">
      <c r="A984" s="25" t="s">
        <v>1506</v>
      </c>
      <c r="B984" s="22" t="s">
        <v>712</v>
      </c>
      <c r="C984" s="24">
        <v>41080</v>
      </c>
      <c r="D984" s="24">
        <v>13749</v>
      </c>
      <c r="E984" s="9"/>
    </row>
    <row r="985" spans="1:5" ht="16.5" thickBot="1" x14ac:dyDescent="0.3">
      <c r="A985" s="25" t="s">
        <v>1507</v>
      </c>
      <c r="B985" s="22" t="s">
        <v>714</v>
      </c>
      <c r="C985" s="24">
        <v>41088</v>
      </c>
      <c r="D985" s="24">
        <v>13761</v>
      </c>
      <c r="E985" s="9"/>
    </row>
    <row r="986" spans="1:5" ht="16.5" thickBot="1" x14ac:dyDescent="0.3">
      <c r="A986" s="25" t="s">
        <v>1508</v>
      </c>
      <c r="B986" s="22" t="s">
        <v>716</v>
      </c>
      <c r="C986" s="24">
        <v>41096</v>
      </c>
      <c r="D986" s="24">
        <v>13773</v>
      </c>
      <c r="E986" s="9"/>
    </row>
    <row r="987" spans="1:5" ht="16.5" thickBot="1" x14ac:dyDescent="0.3">
      <c r="A987" s="25" t="s">
        <v>1509</v>
      </c>
      <c r="B987" s="22" t="s">
        <v>718</v>
      </c>
      <c r="C987" s="24">
        <v>41104</v>
      </c>
      <c r="D987" s="24">
        <v>13785</v>
      </c>
      <c r="E987" s="9"/>
    </row>
    <row r="988" spans="1:5" ht="16.5" thickBot="1" x14ac:dyDescent="0.3">
      <c r="A988" s="25" t="s">
        <v>1510</v>
      </c>
      <c r="B988" s="22" t="s">
        <v>720</v>
      </c>
      <c r="C988" s="24">
        <v>41112</v>
      </c>
      <c r="D988" s="24">
        <v>13797</v>
      </c>
      <c r="E988" s="9"/>
    </row>
    <row r="989" spans="1:5" ht="16.5" thickBot="1" x14ac:dyDescent="0.3">
      <c r="A989" s="25" t="s">
        <v>1511</v>
      </c>
      <c r="B989" s="22" t="s">
        <v>722</v>
      </c>
      <c r="C989" s="24">
        <v>41120</v>
      </c>
      <c r="D989" s="24">
        <v>13809</v>
      </c>
      <c r="E989" s="9"/>
    </row>
    <row r="990" spans="1:5" ht="16.5" thickBot="1" x14ac:dyDescent="0.3">
      <c r="A990" s="25" t="s">
        <v>1512</v>
      </c>
      <c r="B990" s="22" t="s">
        <v>724</v>
      </c>
      <c r="C990" s="24">
        <v>41128</v>
      </c>
      <c r="D990" s="24">
        <v>13821</v>
      </c>
      <c r="E990" s="9"/>
    </row>
    <row r="991" spans="1:5" ht="16.5" thickBot="1" x14ac:dyDescent="0.3">
      <c r="A991" s="25" t="s">
        <v>1513</v>
      </c>
      <c r="B991" s="22" t="s">
        <v>726</v>
      </c>
      <c r="C991" s="24">
        <v>41136</v>
      </c>
      <c r="D991" s="24">
        <v>13833</v>
      </c>
      <c r="E991" s="9"/>
    </row>
    <row r="992" spans="1:5" ht="16.5" thickBot="1" x14ac:dyDescent="0.3">
      <c r="A992" s="25" t="s">
        <v>1514</v>
      </c>
      <c r="B992" s="22" t="s">
        <v>728</v>
      </c>
      <c r="C992" s="24">
        <v>41144</v>
      </c>
      <c r="D992" s="24">
        <v>13845</v>
      </c>
      <c r="E992" s="9"/>
    </row>
    <row r="993" spans="1:5" ht="16.5" thickBot="1" x14ac:dyDescent="0.3">
      <c r="A993" s="25" t="s">
        <v>1515</v>
      </c>
      <c r="B993" s="22" t="s">
        <v>730</v>
      </c>
      <c r="C993" s="24">
        <v>41152</v>
      </c>
      <c r="D993" s="24">
        <v>13857</v>
      </c>
      <c r="E993" s="9"/>
    </row>
    <row r="994" spans="1:5" ht="16.5" thickBot="1" x14ac:dyDescent="0.3">
      <c r="A994" s="25" t="s">
        <v>1516</v>
      </c>
      <c r="B994" s="22" t="s">
        <v>732</v>
      </c>
      <c r="C994" s="24">
        <v>41160</v>
      </c>
      <c r="D994" s="24">
        <v>13869</v>
      </c>
      <c r="E994" s="9"/>
    </row>
    <row r="995" spans="1:5" ht="16.5" thickBot="1" x14ac:dyDescent="0.3">
      <c r="A995" s="25" t="s">
        <v>1517</v>
      </c>
      <c r="B995" s="22" t="s">
        <v>734</v>
      </c>
      <c r="C995" s="24">
        <v>41168</v>
      </c>
      <c r="D995" s="24">
        <v>13881</v>
      </c>
      <c r="E995" s="9"/>
    </row>
    <row r="996" spans="1:5" ht="16.5" thickBot="1" x14ac:dyDescent="0.3">
      <c r="A996" s="25" t="s">
        <v>1518</v>
      </c>
      <c r="B996" s="22" t="s">
        <v>736</v>
      </c>
      <c r="C996" s="24">
        <v>41176</v>
      </c>
      <c r="D996" s="24">
        <v>13893</v>
      </c>
      <c r="E996" s="9"/>
    </row>
    <row r="997" spans="1:5" ht="16.5" thickBot="1" x14ac:dyDescent="0.3">
      <c r="A997" s="25" t="s">
        <v>1519</v>
      </c>
      <c r="B997" s="22" t="s">
        <v>738</v>
      </c>
      <c r="C997" s="24">
        <v>41184</v>
      </c>
      <c r="D997" s="24">
        <v>13905</v>
      </c>
      <c r="E997" s="9"/>
    </row>
    <row r="998" spans="1:5" ht="16.5" thickBot="1" x14ac:dyDescent="0.3">
      <c r="A998" s="25" t="s">
        <v>1520</v>
      </c>
      <c r="B998" s="22" t="s">
        <v>740</v>
      </c>
      <c r="C998" s="24">
        <v>41192</v>
      </c>
      <c r="D998" s="24">
        <v>13917</v>
      </c>
      <c r="E998" s="9"/>
    </row>
    <row r="999" spans="1:5" ht="16.5" thickBot="1" x14ac:dyDescent="0.3">
      <c r="A999" s="25" t="s">
        <v>1521</v>
      </c>
      <c r="B999" s="22" t="s">
        <v>742</v>
      </c>
      <c r="C999" s="24">
        <v>41200</v>
      </c>
      <c r="D999" s="24">
        <v>13929</v>
      </c>
      <c r="E999" s="9"/>
    </row>
    <row r="1000" spans="1:5" ht="16.5" thickBot="1" x14ac:dyDescent="0.3">
      <c r="A1000" s="25" t="s">
        <v>1522</v>
      </c>
      <c r="B1000" s="22" t="s">
        <v>744</v>
      </c>
      <c r="C1000" s="24">
        <v>41208</v>
      </c>
      <c r="D1000" s="24">
        <v>13941</v>
      </c>
      <c r="E1000" s="9"/>
    </row>
    <row r="1001" spans="1:5" ht="16.5" thickBot="1" x14ac:dyDescent="0.3">
      <c r="A1001" s="25" t="s">
        <v>1523</v>
      </c>
      <c r="B1001" s="22" t="s">
        <v>746</v>
      </c>
      <c r="C1001" s="24">
        <v>41216</v>
      </c>
      <c r="D1001" s="24">
        <v>13953</v>
      </c>
      <c r="E1001" s="9"/>
    </row>
    <row r="1002" spans="1:5" ht="16.5" thickBot="1" x14ac:dyDescent="0.3">
      <c r="A1002" s="25" t="s">
        <v>1524</v>
      </c>
      <c r="B1002" s="22" t="s">
        <v>748</v>
      </c>
      <c r="C1002" s="24">
        <v>41224</v>
      </c>
      <c r="D1002" s="24">
        <v>13965</v>
      </c>
      <c r="E1002" s="9"/>
    </row>
    <row r="1003" spans="1:5" ht="16.5" thickBot="1" x14ac:dyDescent="0.3">
      <c r="A1003" s="25" t="s">
        <v>1525</v>
      </c>
      <c r="B1003" s="22" t="s">
        <v>750</v>
      </c>
      <c r="C1003" s="24">
        <v>41232</v>
      </c>
      <c r="D1003" s="24">
        <v>13977</v>
      </c>
      <c r="E1003" s="9"/>
    </row>
    <row r="1004" spans="1:5" ht="16.5" thickBot="1" x14ac:dyDescent="0.3">
      <c r="A1004" s="25" t="s">
        <v>1526</v>
      </c>
      <c r="B1004" s="22" t="s">
        <v>752</v>
      </c>
      <c r="C1004" s="24">
        <v>41240</v>
      </c>
      <c r="D1004" s="24">
        <v>13989</v>
      </c>
      <c r="E1004" s="9"/>
    </row>
    <row r="1005" spans="1:5" ht="16.5" thickBot="1" x14ac:dyDescent="0.3">
      <c r="A1005" s="25" t="s">
        <v>1527</v>
      </c>
      <c r="B1005" s="22" t="s">
        <v>754</v>
      </c>
      <c r="C1005" s="24">
        <v>41248</v>
      </c>
      <c r="D1005" s="24">
        <v>14001</v>
      </c>
      <c r="E1005" s="9"/>
    </row>
    <row r="1006" spans="1:5" ht="16.5" thickBot="1" x14ac:dyDescent="0.3">
      <c r="A1006" s="25" t="s">
        <v>1528</v>
      </c>
      <c r="B1006" s="22" t="s">
        <v>756</v>
      </c>
      <c r="C1006" s="24">
        <v>41256</v>
      </c>
      <c r="D1006" s="24">
        <v>14013</v>
      </c>
      <c r="E1006" s="9"/>
    </row>
    <row r="1007" spans="1:5" ht="16.5" thickBot="1" x14ac:dyDescent="0.3">
      <c r="A1007" s="25" t="s">
        <v>1529</v>
      </c>
      <c r="B1007" s="22" t="s">
        <v>758</v>
      </c>
      <c r="C1007" s="24">
        <v>41264</v>
      </c>
      <c r="D1007" s="24">
        <v>14025</v>
      </c>
      <c r="E1007" s="9"/>
    </row>
    <row r="1008" spans="1:5" ht="16.5" thickBot="1" x14ac:dyDescent="0.3">
      <c r="A1008" s="25" t="s">
        <v>1530</v>
      </c>
      <c r="B1008" s="22" t="s">
        <v>760</v>
      </c>
      <c r="C1008" s="24">
        <v>41272</v>
      </c>
      <c r="D1008" s="24">
        <v>14037</v>
      </c>
      <c r="E1008" s="9"/>
    </row>
    <row r="1009" spans="1:5" ht="16.5" thickBot="1" x14ac:dyDescent="0.3">
      <c r="A1009" s="25" t="s">
        <v>1531</v>
      </c>
      <c r="B1009" s="22" t="s">
        <v>762</v>
      </c>
      <c r="C1009" s="24">
        <v>41280</v>
      </c>
      <c r="D1009" s="24">
        <v>14049</v>
      </c>
      <c r="E1009" s="9"/>
    </row>
    <row r="1010" spans="1:5" ht="16.5" thickBot="1" x14ac:dyDescent="0.3">
      <c r="A1010" s="25" t="s">
        <v>1532</v>
      </c>
      <c r="B1010" s="22" t="s">
        <v>764</v>
      </c>
      <c r="C1010" s="24">
        <v>41288</v>
      </c>
      <c r="D1010" s="24">
        <v>14061</v>
      </c>
      <c r="E1010" s="9"/>
    </row>
    <row r="1011" spans="1:5" ht="16.5" thickBot="1" x14ac:dyDescent="0.3">
      <c r="A1011" s="25" t="s">
        <v>1533</v>
      </c>
      <c r="B1011" s="22" t="s">
        <v>766</v>
      </c>
      <c r="C1011" s="24">
        <v>41296</v>
      </c>
      <c r="D1011" s="24">
        <v>14073</v>
      </c>
      <c r="E1011" s="9"/>
    </row>
    <row r="1012" spans="1:5" ht="16.5" thickBot="1" x14ac:dyDescent="0.3">
      <c r="A1012" s="25" t="s">
        <v>1534</v>
      </c>
      <c r="B1012" s="22" t="s">
        <v>768</v>
      </c>
      <c r="C1012" s="24">
        <v>41304</v>
      </c>
      <c r="D1012" s="24">
        <v>14085</v>
      </c>
      <c r="E1012" s="9"/>
    </row>
    <row r="1013" spans="1:5" ht="16.5" thickBot="1" x14ac:dyDescent="0.3">
      <c r="A1013" s="25" t="s">
        <v>1535</v>
      </c>
      <c r="B1013" s="22" t="s">
        <v>770</v>
      </c>
      <c r="C1013" s="24">
        <v>41312</v>
      </c>
      <c r="D1013" s="24">
        <v>14097</v>
      </c>
      <c r="E1013" s="9"/>
    </row>
    <row r="1014" spans="1:5" ht="16.5" thickBot="1" x14ac:dyDescent="0.3">
      <c r="A1014" s="25" t="s">
        <v>1536</v>
      </c>
      <c r="B1014" s="22" t="s">
        <v>772</v>
      </c>
      <c r="C1014" s="24">
        <v>41320</v>
      </c>
      <c r="D1014" s="24">
        <v>14109</v>
      </c>
      <c r="E1014" s="9"/>
    </row>
    <row r="1015" spans="1:5" ht="16.5" thickBot="1" x14ac:dyDescent="0.3">
      <c r="A1015" s="25" t="s">
        <v>1537</v>
      </c>
      <c r="B1015" s="22" t="s">
        <v>116</v>
      </c>
      <c r="C1015" s="24">
        <v>41328</v>
      </c>
      <c r="D1015" s="24">
        <v>14121</v>
      </c>
      <c r="E1015" s="9"/>
    </row>
    <row r="1016" spans="1:5" ht="16.5" thickBot="1" x14ac:dyDescent="0.3">
      <c r="A1016" s="25" t="s">
        <v>1538</v>
      </c>
      <c r="B1016" s="22" t="s">
        <v>775</v>
      </c>
      <c r="C1016" s="24">
        <v>41336</v>
      </c>
      <c r="D1016" s="24">
        <v>14133</v>
      </c>
      <c r="E1016" s="9"/>
    </row>
    <row r="1017" spans="1:5" ht="16.5" thickBot="1" x14ac:dyDescent="0.3">
      <c r="A1017" s="25" t="s">
        <v>1539</v>
      </c>
      <c r="B1017" s="22" t="s">
        <v>777</v>
      </c>
      <c r="C1017" s="24">
        <v>41344</v>
      </c>
      <c r="D1017" s="24">
        <v>14145</v>
      </c>
      <c r="E1017" s="9"/>
    </row>
    <row r="1018" spans="1:5" ht="16.5" thickBot="1" x14ac:dyDescent="0.3">
      <c r="A1018" s="25" t="s">
        <v>1540</v>
      </c>
      <c r="B1018" s="22" t="s">
        <v>779</v>
      </c>
      <c r="C1018" s="24">
        <v>41352</v>
      </c>
      <c r="D1018" s="24">
        <v>14157</v>
      </c>
      <c r="E1018" s="9"/>
    </row>
    <row r="1019" spans="1:5" ht="16.5" thickBot="1" x14ac:dyDescent="0.3">
      <c r="A1019" s="25" t="s">
        <v>1541</v>
      </c>
      <c r="B1019" s="22" t="s">
        <v>122</v>
      </c>
      <c r="C1019" s="24">
        <v>41360</v>
      </c>
      <c r="D1019" s="24">
        <v>14169</v>
      </c>
      <c r="E1019" s="9"/>
    </row>
    <row r="1020" spans="1:5" ht="16.5" thickBot="1" x14ac:dyDescent="0.3">
      <c r="A1020" s="25" t="s">
        <v>1542</v>
      </c>
      <c r="B1020" s="22" t="s">
        <v>782</v>
      </c>
      <c r="C1020" s="24">
        <v>41368</v>
      </c>
      <c r="D1020" s="24">
        <v>14181</v>
      </c>
      <c r="E1020" s="9"/>
    </row>
    <row r="1021" spans="1:5" ht="16.5" thickBot="1" x14ac:dyDescent="0.3">
      <c r="A1021" s="25" t="s">
        <v>1543</v>
      </c>
      <c r="B1021" s="22" t="s">
        <v>784</v>
      </c>
      <c r="C1021" s="24">
        <v>41376</v>
      </c>
      <c r="D1021" s="24">
        <v>14193</v>
      </c>
      <c r="E1021" s="9"/>
    </row>
    <row r="1022" spans="1:5" ht="16.5" thickBot="1" x14ac:dyDescent="0.3">
      <c r="A1022" s="25" t="s">
        <v>1544</v>
      </c>
      <c r="B1022" s="22" t="s">
        <v>786</v>
      </c>
      <c r="C1022" s="24">
        <v>41384</v>
      </c>
      <c r="D1022" s="24">
        <v>14205</v>
      </c>
      <c r="E1022" s="9"/>
    </row>
    <row r="1023" spans="1:5" ht="16.5" thickBot="1" x14ac:dyDescent="0.3">
      <c r="A1023" s="25" t="s">
        <v>1545</v>
      </c>
      <c r="B1023" s="22" t="s">
        <v>788</v>
      </c>
      <c r="C1023" s="24">
        <v>41392</v>
      </c>
      <c r="D1023" s="24">
        <v>14217</v>
      </c>
      <c r="E1023" s="9"/>
    </row>
    <row r="1024" spans="1:5" ht="16.5" thickBot="1" x14ac:dyDescent="0.3">
      <c r="A1024" s="25" t="s">
        <v>1546</v>
      </c>
      <c r="B1024" s="22" t="s">
        <v>790</v>
      </c>
      <c r="C1024" s="24">
        <v>41400</v>
      </c>
      <c r="D1024" s="24">
        <v>14229</v>
      </c>
      <c r="E1024" s="9"/>
    </row>
    <row r="1025" spans="1:5" ht="16.5" thickBot="1" x14ac:dyDescent="0.3">
      <c r="A1025" s="25" t="s">
        <v>1547</v>
      </c>
      <c r="B1025" s="22" t="s">
        <v>792</v>
      </c>
      <c r="C1025" s="24">
        <v>41408</v>
      </c>
      <c r="D1025" s="24">
        <v>14241</v>
      </c>
      <c r="E1025" s="9"/>
    </row>
    <row r="1026" spans="1:5" ht="16.5" thickBot="1" x14ac:dyDescent="0.3">
      <c r="A1026" s="25" t="s">
        <v>1548</v>
      </c>
      <c r="B1026" s="22" t="s">
        <v>794</v>
      </c>
      <c r="C1026" s="24">
        <v>41416</v>
      </c>
      <c r="D1026" s="24">
        <v>14253</v>
      </c>
      <c r="E1026" s="9"/>
    </row>
    <row r="1027" spans="1:5" ht="16.5" thickBot="1" x14ac:dyDescent="0.3">
      <c r="A1027" s="25" t="s">
        <v>1549</v>
      </c>
      <c r="B1027" s="22" t="s">
        <v>796</v>
      </c>
      <c r="C1027" s="24">
        <v>41424</v>
      </c>
      <c r="D1027" s="24">
        <v>14265</v>
      </c>
      <c r="E1027" s="9"/>
    </row>
    <row r="1028" spans="1:5" ht="16.5" thickBot="1" x14ac:dyDescent="0.3">
      <c r="A1028" s="25" t="s">
        <v>1550</v>
      </c>
      <c r="B1028" s="22" t="s">
        <v>798</v>
      </c>
      <c r="C1028" s="24">
        <v>41432</v>
      </c>
      <c r="D1028" s="24">
        <v>14277</v>
      </c>
      <c r="E1028" s="9"/>
    </row>
    <row r="1029" spans="1:5" ht="16.5" thickBot="1" x14ac:dyDescent="0.3">
      <c r="A1029" s="25" t="s">
        <v>1551</v>
      </c>
      <c r="B1029" s="22" t="s">
        <v>800</v>
      </c>
      <c r="C1029" s="24">
        <v>41440</v>
      </c>
      <c r="D1029" s="24">
        <v>14289</v>
      </c>
      <c r="E1029" s="9"/>
    </row>
    <row r="1030" spans="1:5" ht="16.5" thickBot="1" x14ac:dyDescent="0.3">
      <c r="A1030" s="25" t="s">
        <v>1552</v>
      </c>
      <c r="B1030" s="22" t="s">
        <v>802</v>
      </c>
      <c r="C1030" s="24">
        <v>41448</v>
      </c>
      <c r="D1030" s="24">
        <v>14301</v>
      </c>
      <c r="E1030" s="9"/>
    </row>
    <row r="1031" spans="1:5" ht="16.5" thickBot="1" x14ac:dyDescent="0.3">
      <c r="A1031" s="25" t="s">
        <v>1553</v>
      </c>
      <c r="B1031" s="22" t="s">
        <v>804</v>
      </c>
      <c r="C1031" s="24">
        <v>41456</v>
      </c>
      <c r="D1031" s="24">
        <v>14313</v>
      </c>
      <c r="E1031" s="9"/>
    </row>
    <row r="1032" spans="1:5" ht="16.5" thickBot="1" x14ac:dyDescent="0.3">
      <c r="A1032" s="25" t="s">
        <v>1554</v>
      </c>
      <c r="B1032" s="22" t="s">
        <v>806</v>
      </c>
      <c r="C1032" s="24">
        <v>41464</v>
      </c>
      <c r="D1032" s="24">
        <v>14325</v>
      </c>
      <c r="E1032" s="9"/>
    </row>
    <row r="1033" spans="1:5" ht="16.5" thickBot="1" x14ac:dyDescent="0.3">
      <c r="A1033" s="25" t="s">
        <v>1555</v>
      </c>
      <c r="B1033" s="22" t="s">
        <v>808</v>
      </c>
      <c r="C1033" s="24">
        <v>41472</v>
      </c>
      <c r="D1033" s="24">
        <v>14337</v>
      </c>
      <c r="E1033" s="9"/>
    </row>
    <row r="1034" spans="1:5" ht="16.5" thickBot="1" x14ac:dyDescent="0.3">
      <c r="A1034" s="25" t="s">
        <v>1556</v>
      </c>
      <c r="B1034" s="22" t="s">
        <v>810</v>
      </c>
      <c r="C1034" s="24">
        <v>41480</v>
      </c>
      <c r="D1034" s="24">
        <v>14349</v>
      </c>
      <c r="E1034" s="9"/>
    </row>
    <row r="1035" spans="1:5" ht="16.5" thickBot="1" x14ac:dyDescent="0.3">
      <c r="A1035" s="25" t="s">
        <v>1557</v>
      </c>
      <c r="B1035" s="22" t="s">
        <v>812</v>
      </c>
      <c r="C1035" s="24">
        <v>41488</v>
      </c>
      <c r="D1035" s="24">
        <v>14361</v>
      </c>
      <c r="E1035" s="9"/>
    </row>
    <row r="1036" spans="1:5" ht="16.5" thickBot="1" x14ac:dyDescent="0.3">
      <c r="A1036" s="25" t="s">
        <v>1558</v>
      </c>
      <c r="B1036" s="22" t="s">
        <v>814</v>
      </c>
      <c r="C1036" s="24">
        <v>41496</v>
      </c>
      <c r="D1036" s="24">
        <v>14373</v>
      </c>
      <c r="E1036" s="9"/>
    </row>
    <row r="1037" spans="1:5" ht="16.5" thickBot="1" x14ac:dyDescent="0.3">
      <c r="A1037" s="25" t="s">
        <v>1559</v>
      </c>
      <c r="B1037" s="22" t="s">
        <v>162</v>
      </c>
      <c r="C1037" s="24">
        <v>41504</v>
      </c>
      <c r="D1037" s="24">
        <v>14385</v>
      </c>
      <c r="E1037" s="9"/>
    </row>
    <row r="1038" spans="1:5" ht="16.5" thickBot="1" x14ac:dyDescent="0.3">
      <c r="A1038" s="25" t="s">
        <v>1560</v>
      </c>
      <c r="B1038" s="22" t="s">
        <v>817</v>
      </c>
      <c r="C1038" s="24">
        <v>41512</v>
      </c>
      <c r="D1038" s="24">
        <v>14397</v>
      </c>
      <c r="E1038" s="9"/>
    </row>
    <row r="1039" spans="1:5" ht="16.5" thickBot="1" x14ac:dyDescent="0.3">
      <c r="A1039" s="25" t="s">
        <v>1561</v>
      </c>
      <c r="B1039" s="22" t="s">
        <v>819</v>
      </c>
      <c r="C1039" s="24">
        <v>41520</v>
      </c>
      <c r="D1039" s="24">
        <v>14409</v>
      </c>
      <c r="E1039" s="9"/>
    </row>
    <row r="1040" spans="1:5" ht="16.5" thickBot="1" x14ac:dyDescent="0.3">
      <c r="A1040" s="25" t="s">
        <v>1562</v>
      </c>
      <c r="B1040" s="22" t="s">
        <v>821</v>
      </c>
      <c r="C1040" s="24">
        <v>41528</v>
      </c>
      <c r="D1040" s="24">
        <v>14421</v>
      </c>
      <c r="E1040" s="9"/>
    </row>
    <row r="1041" spans="1:5" ht="16.5" thickBot="1" x14ac:dyDescent="0.3">
      <c r="A1041" s="25" t="s">
        <v>1563</v>
      </c>
      <c r="B1041" s="22" t="s">
        <v>823</v>
      </c>
      <c r="C1041" s="24">
        <v>41536</v>
      </c>
      <c r="D1041" s="24">
        <v>14433</v>
      </c>
      <c r="E1041" s="9"/>
    </row>
    <row r="1042" spans="1:5" ht="16.5" thickBot="1" x14ac:dyDescent="0.3">
      <c r="A1042" s="25" t="s">
        <v>1564</v>
      </c>
      <c r="B1042" s="22" t="s">
        <v>825</v>
      </c>
      <c r="C1042" s="24">
        <v>41544</v>
      </c>
      <c r="D1042" s="24">
        <v>14445</v>
      </c>
      <c r="E1042" s="9"/>
    </row>
    <row r="1043" spans="1:5" ht="16.5" thickBot="1" x14ac:dyDescent="0.3">
      <c r="A1043" s="25" t="s">
        <v>1565</v>
      </c>
      <c r="B1043" s="22" t="s">
        <v>827</v>
      </c>
      <c r="C1043" s="24">
        <v>41552</v>
      </c>
      <c r="D1043" s="24">
        <v>14457</v>
      </c>
      <c r="E1043" s="9"/>
    </row>
    <row r="1044" spans="1:5" ht="16.5" thickBot="1" x14ac:dyDescent="0.3">
      <c r="A1044" s="25" t="s">
        <v>1566</v>
      </c>
      <c r="B1044" s="22" t="s">
        <v>829</v>
      </c>
      <c r="C1044" s="24">
        <v>41560</v>
      </c>
      <c r="D1044" s="24">
        <v>14469</v>
      </c>
      <c r="E1044" s="9"/>
    </row>
    <row r="1045" spans="1:5" ht="16.5" thickBot="1" x14ac:dyDescent="0.3">
      <c r="A1045" s="25" t="s">
        <v>1567</v>
      </c>
      <c r="B1045" s="1" t="s">
        <v>831</v>
      </c>
      <c r="C1045" s="24">
        <v>41568</v>
      </c>
      <c r="D1045" s="24">
        <v>14481</v>
      </c>
      <c r="E1045" s="9"/>
    </row>
    <row r="1046" spans="1:5" ht="16.5" thickBot="1" x14ac:dyDescent="0.3">
      <c r="A1046" s="25" t="s">
        <v>1568</v>
      </c>
      <c r="B1046" s="22" t="s">
        <v>833</v>
      </c>
      <c r="C1046" s="24">
        <v>41576</v>
      </c>
      <c r="D1046" s="24">
        <v>14493</v>
      </c>
      <c r="E1046" s="9"/>
    </row>
    <row r="1047" spans="1:5" ht="16.5" thickBot="1" x14ac:dyDescent="0.3">
      <c r="A1047" s="25" t="s">
        <v>1569</v>
      </c>
      <c r="B1047" s="22" t="s">
        <v>835</v>
      </c>
      <c r="C1047" s="24">
        <v>41584</v>
      </c>
      <c r="D1047" s="24">
        <v>14505</v>
      </c>
      <c r="E1047" s="9"/>
    </row>
    <row r="1048" spans="1:5" ht="16.5" thickBot="1" x14ac:dyDescent="0.3">
      <c r="A1048" s="25" t="s">
        <v>1570</v>
      </c>
      <c r="B1048" s="22" t="s">
        <v>837</v>
      </c>
      <c r="C1048" s="24">
        <v>41592</v>
      </c>
      <c r="D1048" s="24">
        <v>14517</v>
      </c>
      <c r="E1048" s="9"/>
    </row>
    <row r="1049" spans="1:5" ht="16.5" thickBot="1" x14ac:dyDescent="0.3">
      <c r="A1049" s="25" t="s">
        <v>1571</v>
      </c>
      <c r="B1049" s="22" t="s">
        <v>839</v>
      </c>
      <c r="C1049" s="24">
        <v>41600</v>
      </c>
      <c r="D1049" s="24">
        <v>14529</v>
      </c>
      <c r="E1049" s="9"/>
    </row>
    <row r="1050" spans="1:5" ht="16.5" thickBot="1" x14ac:dyDescent="0.3">
      <c r="A1050" s="25" t="s">
        <v>1572</v>
      </c>
      <c r="B1050" s="22" t="s">
        <v>841</v>
      </c>
      <c r="C1050" s="24">
        <v>41608</v>
      </c>
      <c r="D1050" s="24">
        <v>14541</v>
      </c>
      <c r="E1050" s="9"/>
    </row>
    <row r="1051" spans="1:5" ht="16.5" thickBot="1" x14ac:dyDescent="0.3">
      <c r="A1051" s="25" t="s">
        <v>1573</v>
      </c>
      <c r="B1051" s="22" t="s">
        <v>843</v>
      </c>
      <c r="C1051" s="24">
        <v>41616</v>
      </c>
      <c r="D1051" s="24">
        <v>14553</v>
      </c>
      <c r="E1051" s="9"/>
    </row>
    <row r="1052" spans="1:5" ht="16.5" thickBot="1" x14ac:dyDescent="0.3">
      <c r="A1052" s="25" t="s">
        <v>1574</v>
      </c>
      <c r="B1052" s="22" t="s">
        <v>845</v>
      </c>
      <c r="C1052" s="24">
        <v>41624</v>
      </c>
      <c r="D1052" s="24">
        <v>14565</v>
      </c>
      <c r="E1052" s="9"/>
    </row>
    <row r="1053" spans="1:5" ht="16.5" thickBot="1" x14ac:dyDescent="0.3">
      <c r="A1053" s="25" t="s">
        <v>1575</v>
      </c>
      <c r="B1053" s="22" t="s">
        <v>847</v>
      </c>
      <c r="C1053" s="24">
        <v>41632</v>
      </c>
      <c r="D1053" s="24">
        <v>14577</v>
      </c>
      <c r="E1053" s="9"/>
    </row>
    <row r="1054" spans="1:5" ht="16.5" thickBot="1" x14ac:dyDescent="0.3">
      <c r="A1054" s="25" t="s">
        <v>1576</v>
      </c>
      <c r="B1054" s="22" t="s">
        <v>849</v>
      </c>
      <c r="C1054" s="24">
        <v>41640</v>
      </c>
      <c r="D1054" s="24">
        <v>14589</v>
      </c>
      <c r="E1054" s="9"/>
    </row>
    <row r="1055" spans="1:5" ht="16.5" thickBot="1" x14ac:dyDescent="0.3">
      <c r="A1055" s="25" t="s">
        <v>1577</v>
      </c>
      <c r="B1055" s="22" t="s">
        <v>851</v>
      </c>
      <c r="C1055" s="24">
        <v>41648</v>
      </c>
      <c r="D1055" s="24">
        <v>14601</v>
      </c>
      <c r="E1055" s="9"/>
    </row>
    <row r="1056" spans="1:5" ht="16.5" thickBot="1" x14ac:dyDescent="0.3">
      <c r="A1056" s="25" t="s">
        <v>1578</v>
      </c>
      <c r="B1056" s="22" t="s">
        <v>853</v>
      </c>
      <c r="C1056" s="24">
        <v>41656</v>
      </c>
      <c r="D1056" s="24">
        <v>14613</v>
      </c>
      <c r="E1056" s="9"/>
    </row>
    <row r="1057" spans="1:5" ht="16.5" thickBot="1" x14ac:dyDescent="0.3">
      <c r="A1057" s="25" t="s">
        <v>1579</v>
      </c>
      <c r="B1057" s="22" t="s">
        <v>855</v>
      </c>
      <c r="C1057" s="24">
        <v>41664</v>
      </c>
      <c r="D1057" s="24">
        <v>14625</v>
      </c>
      <c r="E1057" s="9"/>
    </row>
    <row r="1058" spans="1:5" ht="16.5" thickBot="1" x14ac:dyDescent="0.3">
      <c r="A1058" s="25" t="s">
        <v>1580</v>
      </c>
      <c r="B1058" s="22" t="s">
        <v>857</v>
      </c>
      <c r="C1058" s="24">
        <v>41672</v>
      </c>
      <c r="D1058" s="24">
        <v>14637</v>
      </c>
      <c r="E1058" s="9"/>
    </row>
    <row r="1059" spans="1:5" ht="16.5" thickBot="1" x14ac:dyDescent="0.3">
      <c r="A1059" s="25" t="s">
        <v>1581</v>
      </c>
      <c r="B1059" s="22" t="s">
        <v>859</v>
      </c>
      <c r="C1059" s="24">
        <v>41680</v>
      </c>
      <c r="D1059" s="24">
        <v>14649</v>
      </c>
      <c r="E1059" s="9"/>
    </row>
    <row r="1060" spans="1:5" ht="16.5" thickBot="1" x14ac:dyDescent="0.3">
      <c r="A1060" s="25" t="s">
        <v>1582</v>
      </c>
      <c r="B1060" s="22" t="s">
        <v>861</v>
      </c>
      <c r="C1060" s="24">
        <v>41688</v>
      </c>
      <c r="D1060" s="24">
        <v>14661</v>
      </c>
      <c r="E1060" s="9"/>
    </row>
    <row r="1061" spans="1:5" ht="16.5" thickBot="1" x14ac:dyDescent="0.3">
      <c r="A1061" s="25" t="s">
        <v>1583</v>
      </c>
      <c r="B1061" s="22" t="s">
        <v>863</v>
      </c>
      <c r="C1061" s="24">
        <v>41696</v>
      </c>
      <c r="D1061" s="24">
        <v>14673</v>
      </c>
      <c r="E1061" s="9"/>
    </row>
    <row r="1062" spans="1:5" ht="16.5" thickBot="1" x14ac:dyDescent="0.3">
      <c r="A1062" s="25" t="s">
        <v>1584</v>
      </c>
      <c r="B1062" s="22" t="s">
        <v>865</v>
      </c>
      <c r="C1062" s="24">
        <v>41704</v>
      </c>
      <c r="D1062" s="24">
        <v>14685</v>
      </c>
      <c r="E1062" s="9"/>
    </row>
    <row r="1063" spans="1:5" ht="16.5" thickBot="1" x14ac:dyDescent="0.3">
      <c r="A1063" s="25" t="s">
        <v>1585</v>
      </c>
      <c r="B1063" s="22" t="s">
        <v>867</v>
      </c>
      <c r="C1063" s="24">
        <v>41712</v>
      </c>
      <c r="D1063" s="24">
        <v>14697</v>
      </c>
      <c r="E1063" s="9"/>
    </row>
    <row r="1064" spans="1:5" ht="16.5" thickBot="1" x14ac:dyDescent="0.3">
      <c r="A1064" s="25" t="s">
        <v>1586</v>
      </c>
      <c r="B1064" s="22" t="s">
        <v>869</v>
      </c>
      <c r="C1064" s="24">
        <v>41720</v>
      </c>
      <c r="D1064" s="24">
        <v>14709</v>
      </c>
      <c r="E1064" s="9"/>
    </row>
    <row r="1065" spans="1:5" ht="16.5" thickBot="1" x14ac:dyDescent="0.3">
      <c r="A1065" s="25" t="s">
        <v>1587</v>
      </c>
      <c r="B1065" s="22" t="s">
        <v>871</v>
      </c>
      <c r="C1065" s="24">
        <v>41728</v>
      </c>
      <c r="D1065" s="24">
        <v>14721</v>
      </c>
      <c r="E1065" s="9"/>
    </row>
    <row r="1066" spans="1:5" ht="16.5" thickBot="1" x14ac:dyDescent="0.3">
      <c r="A1066" s="25" t="s">
        <v>1588</v>
      </c>
      <c r="B1066" s="22" t="s">
        <v>873</v>
      </c>
      <c r="C1066" s="24">
        <v>41736</v>
      </c>
      <c r="D1066" s="24">
        <v>14733</v>
      </c>
      <c r="E1066" s="9"/>
    </row>
    <row r="1067" spans="1:5" ht="16.5" thickBot="1" x14ac:dyDescent="0.3">
      <c r="A1067" s="25" t="s">
        <v>1589</v>
      </c>
      <c r="B1067" s="22" t="s">
        <v>875</v>
      </c>
      <c r="C1067" s="24">
        <v>41744</v>
      </c>
      <c r="D1067" s="24">
        <v>14745</v>
      </c>
      <c r="E1067" s="9"/>
    </row>
    <row r="1068" spans="1:5" ht="16.5" thickBot="1" x14ac:dyDescent="0.3">
      <c r="A1068" s="25" t="s">
        <v>1590</v>
      </c>
      <c r="B1068" s="22" t="s">
        <v>877</v>
      </c>
      <c r="C1068" s="24">
        <v>41752</v>
      </c>
      <c r="D1068" s="24">
        <v>14757</v>
      </c>
      <c r="E1068" s="9"/>
    </row>
    <row r="1069" spans="1:5" ht="16.5" thickBot="1" x14ac:dyDescent="0.3">
      <c r="A1069" s="25" t="s">
        <v>1591</v>
      </c>
      <c r="B1069" s="22" t="s">
        <v>662</v>
      </c>
      <c r="C1069" s="24">
        <v>41760</v>
      </c>
      <c r="D1069" s="24">
        <v>14769</v>
      </c>
      <c r="E1069" s="9"/>
    </row>
    <row r="1070" spans="1:5" ht="16.5" thickBot="1" x14ac:dyDescent="0.3">
      <c r="A1070" s="25" t="s">
        <v>1592</v>
      </c>
      <c r="B1070" s="22" t="s">
        <v>880</v>
      </c>
      <c r="C1070" s="24">
        <v>41768</v>
      </c>
      <c r="D1070" s="24">
        <v>14781</v>
      </c>
      <c r="E1070" s="9"/>
    </row>
    <row r="1071" spans="1:5" ht="16.5" thickBot="1" x14ac:dyDescent="0.3">
      <c r="A1071" s="25" t="s">
        <v>1593</v>
      </c>
      <c r="B1071" s="22" t="s">
        <v>882</v>
      </c>
      <c r="C1071" s="24">
        <v>41776</v>
      </c>
      <c r="D1071" s="24">
        <v>14793</v>
      </c>
      <c r="E1071" s="9"/>
    </row>
    <row r="1072" spans="1:5" ht="16.5" thickBot="1" x14ac:dyDescent="0.3">
      <c r="A1072" s="25" t="s">
        <v>1594</v>
      </c>
      <c r="B1072" s="22" t="s">
        <v>884</v>
      </c>
      <c r="C1072" s="24">
        <v>41784</v>
      </c>
      <c r="D1072" s="24">
        <v>14805</v>
      </c>
      <c r="E1072" s="9"/>
    </row>
    <row r="1073" spans="1:5" ht="16.5" thickBot="1" x14ac:dyDescent="0.3">
      <c r="A1073" s="25" t="s">
        <v>1595</v>
      </c>
      <c r="B1073" s="22" t="s">
        <v>886</v>
      </c>
      <c r="C1073" s="24">
        <v>41792</v>
      </c>
      <c r="D1073" s="24">
        <v>14817</v>
      </c>
      <c r="E1073" s="9"/>
    </row>
    <row r="1074" spans="1:5" ht="16.5" thickBot="1" x14ac:dyDescent="0.3">
      <c r="A1074" s="25" t="s">
        <v>1596</v>
      </c>
      <c r="B1074" s="22" t="s">
        <v>782</v>
      </c>
      <c r="C1074" s="24">
        <v>41800</v>
      </c>
      <c r="D1074" s="24">
        <v>14829</v>
      </c>
      <c r="E1074" s="9"/>
    </row>
    <row r="1075" spans="1:5" ht="16.5" thickBot="1" x14ac:dyDescent="0.3">
      <c r="A1075" s="25" t="s">
        <v>1597</v>
      </c>
      <c r="B1075" s="22" t="s">
        <v>889</v>
      </c>
      <c r="C1075" s="24">
        <v>41808</v>
      </c>
      <c r="D1075" s="24">
        <v>14841</v>
      </c>
      <c r="E1075" s="9"/>
    </row>
    <row r="1076" spans="1:5" ht="16.5" thickBot="1" x14ac:dyDescent="0.3">
      <c r="A1076" s="25" t="s">
        <v>1598</v>
      </c>
      <c r="B1076" s="22" t="s">
        <v>891</v>
      </c>
      <c r="C1076" s="24">
        <v>41816</v>
      </c>
      <c r="D1076" s="24">
        <v>14853</v>
      </c>
      <c r="E1076" s="9"/>
    </row>
    <row r="1077" spans="1:5" ht="16.5" thickBot="1" x14ac:dyDescent="0.3">
      <c r="A1077" s="25" t="s">
        <v>1599</v>
      </c>
      <c r="B1077" s="22" t="s">
        <v>893</v>
      </c>
      <c r="C1077" s="24">
        <v>41824</v>
      </c>
      <c r="D1077" s="24">
        <v>14865</v>
      </c>
      <c r="E1077" s="9"/>
    </row>
    <row r="1078" spans="1:5" ht="16.5" thickBot="1" x14ac:dyDescent="0.3">
      <c r="A1078" s="25" t="s">
        <v>1600</v>
      </c>
      <c r="B1078" s="22" t="s">
        <v>895</v>
      </c>
      <c r="C1078" s="24">
        <v>41832</v>
      </c>
      <c r="D1078" s="24">
        <v>14877</v>
      </c>
      <c r="E1078" s="9"/>
    </row>
    <row r="1079" spans="1:5" ht="16.5" thickBot="1" x14ac:dyDescent="0.3">
      <c r="A1079" s="25" t="s">
        <v>1601</v>
      </c>
      <c r="B1079" s="22" t="s">
        <v>897</v>
      </c>
      <c r="C1079" s="24">
        <v>41840</v>
      </c>
      <c r="D1079" s="24">
        <v>14889</v>
      </c>
      <c r="E1079" s="9"/>
    </row>
    <row r="1080" spans="1:5" ht="16.5" thickBot="1" x14ac:dyDescent="0.3">
      <c r="A1080" s="25" t="s">
        <v>1602</v>
      </c>
      <c r="B1080" s="22" t="s">
        <v>899</v>
      </c>
      <c r="C1080" s="24">
        <v>41848</v>
      </c>
      <c r="D1080" s="24">
        <v>14901</v>
      </c>
      <c r="E1080" s="9"/>
    </row>
    <row r="1081" spans="1:5" ht="16.5" thickBot="1" x14ac:dyDescent="0.3">
      <c r="A1081" s="25" t="s">
        <v>1603</v>
      </c>
      <c r="B1081" s="22" t="s">
        <v>901</v>
      </c>
      <c r="C1081" s="24">
        <v>41856</v>
      </c>
      <c r="D1081" s="24">
        <v>14913</v>
      </c>
      <c r="E1081" s="9"/>
    </row>
    <row r="1082" spans="1:5" ht="16.5" thickBot="1" x14ac:dyDescent="0.3">
      <c r="A1082" s="25" t="s">
        <v>1604</v>
      </c>
      <c r="B1082" s="22" t="s">
        <v>903</v>
      </c>
      <c r="C1082" s="24">
        <v>41864</v>
      </c>
      <c r="D1082" s="24">
        <v>14925</v>
      </c>
      <c r="E1082" s="9"/>
    </row>
    <row r="1083" spans="1:5" ht="16.5" thickBot="1" x14ac:dyDescent="0.3">
      <c r="A1083" s="25" t="s">
        <v>1605</v>
      </c>
      <c r="B1083" s="22" t="s">
        <v>905</v>
      </c>
      <c r="C1083" s="24">
        <v>41872</v>
      </c>
      <c r="D1083" s="24">
        <v>14937</v>
      </c>
      <c r="E1083" s="9"/>
    </row>
    <row r="1084" spans="1:5" ht="16.5" thickBot="1" x14ac:dyDescent="0.3">
      <c r="A1084" s="25" t="s">
        <v>1606</v>
      </c>
      <c r="B1084" s="22" t="s">
        <v>907</v>
      </c>
      <c r="C1084" s="24">
        <v>41880</v>
      </c>
      <c r="D1084" s="24">
        <v>14949</v>
      </c>
      <c r="E1084" s="9"/>
    </row>
    <row r="1085" spans="1:5" ht="16.5" thickBot="1" x14ac:dyDescent="0.3">
      <c r="A1085" s="25" t="s">
        <v>1607</v>
      </c>
      <c r="B1085" s="22" t="s">
        <v>909</v>
      </c>
      <c r="C1085" s="24">
        <v>41888</v>
      </c>
      <c r="D1085" s="24">
        <v>14961</v>
      </c>
      <c r="E1085" s="9"/>
    </row>
    <row r="1086" spans="1:5" ht="16.5" thickBot="1" x14ac:dyDescent="0.3">
      <c r="A1086" s="25" t="s">
        <v>1608</v>
      </c>
      <c r="B1086" s="22" t="s">
        <v>911</v>
      </c>
      <c r="C1086" s="24">
        <v>41896</v>
      </c>
      <c r="D1086" s="24">
        <v>14973</v>
      </c>
      <c r="E1086" s="9"/>
    </row>
    <row r="1087" spans="1:5" ht="16.5" thickBot="1" x14ac:dyDescent="0.3">
      <c r="A1087" s="25" t="s">
        <v>1609</v>
      </c>
      <c r="B1087" s="22" t="s">
        <v>913</v>
      </c>
      <c r="C1087" s="24">
        <v>41904</v>
      </c>
      <c r="D1087" s="24">
        <v>14985</v>
      </c>
      <c r="E1087" s="9"/>
    </row>
    <row r="1088" spans="1:5" ht="16.5" thickBot="1" x14ac:dyDescent="0.3">
      <c r="A1088" s="25" t="s">
        <v>1610</v>
      </c>
      <c r="B1088" s="22" t="s">
        <v>915</v>
      </c>
      <c r="C1088" s="24">
        <v>41912</v>
      </c>
      <c r="D1088" s="24">
        <v>14997</v>
      </c>
      <c r="E1088" s="9"/>
    </row>
    <row r="1089" spans="1:5" ht="16.5" thickBot="1" x14ac:dyDescent="0.3">
      <c r="A1089" s="25" t="s">
        <v>1611</v>
      </c>
      <c r="B1089" s="22" t="s">
        <v>917</v>
      </c>
      <c r="C1089" s="24">
        <v>41920</v>
      </c>
      <c r="D1089" s="24">
        <v>15009</v>
      </c>
      <c r="E1089" s="9"/>
    </row>
    <row r="1090" spans="1:5" ht="16.5" thickBot="1" x14ac:dyDescent="0.3">
      <c r="A1090" s="25" t="s">
        <v>1612</v>
      </c>
      <c r="B1090" s="22" t="s">
        <v>919</v>
      </c>
      <c r="C1090" s="24">
        <v>41928</v>
      </c>
      <c r="D1090" s="24">
        <v>15021</v>
      </c>
      <c r="E1090" s="9"/>
    </row>
    <row r="1091" spans="1:5" ht="16.5" thickBot="1" x14ac:dyDescent="0.3">
      <c r="A1091" s="25" t="s">
        <v>1613</v>
      </c>
      <c r="B1091" s="22" t="s">
        <v>921</v>
      </c>
      <c r="C1091" s="24">
        <v>41936</v>
      </c>
      <c r="D1091" s="24">
        <v>15033</v>
      </c>
      <c r="E1091" s="9"/>
    </row>
    <row r="1092" spans="1:5" ht="16.5" thickBot="1" x14ac:dyDescent="0.3">
      <c r="A1092" s="25" t="s">
        <v>1614</v>
      </c>
      <c r="B1092" s="22" t="s">
        <v>106</v>
      </c>
      <c r="C1092" s="24">
        <v>41944</v>
      </c>
      <c r="D1092" s="24">
        <v>15045</v>
      </c>
      <c r="E1092" s="9"/>
    </row>
    <row r="1093" spans="1:5" ht="16.5" thickBot="1" x14ac:dyDescent="0.3">
      <c r="A1093" s="25" t="s">
        <v>1615</v>
      </c>
      <c r="B1093" s="22" t="s">
        <v>924</v>
      </c>
      <c r="C1093" s="24">
        <v>41952</v>
      </c>
      <c r="D1093" s="24">
        <v>15057</v>
      </c>
      <c r="E1093" s="9"/>
    </row>
    <row r="1094" spans="1:5" ht="16.5" thickBot="1" x14ac:dyDescent="0.3">
      <c r="A1094" s="25" t="s">
        <v>1616</v>
      </c>
      <c r="B1094" s="22" t="s">
        <v>926</v>
      </c>
      <c r="C1094" s="24">
        <v>41960</v>
      </c>
      <c r="D1094" s="24">
        <v>15069</v>
      </c>
      <c r="E1094" s="9"/>
    </row>
    <row r="1095" spans="1:5" ht="16.5" thickBot="1" x14ac:dyDescent="0.3">
      <c r="A1095" s="25" t="s">
        <v>1617</v>
      </c>
      <c r="B1095" s="22" t="s">
        <v>928</v>
      </c>
      <c r="C1095" s="24">
        <v>41968</v>
      </c>
      <c r="D1095" s="24">
        <v>15081</v>
      </c>
      <c r="E1095" s="9"/>
    </row>
    <row r="1096" spans="1:5" ht="16.5" thickBot="1" x14ac:dyDescent="0.3">
      <c r="A1096" s="25" t="s">
        <v>1618</v>
      </c>
      <c r="B1096" s="22" t="s">
        <v>681</v>
      </c>
      <c r="C1096" s="24">
        <v>41976</v>
      </c>
      <c r="D1096" s="24">
        <v>15093</v>
      </c>
      <c r="E1096" s="9"/>
    </row>
    <row r="1097" spans="1:5" ht="16.5" thickBot="1" x14ac:dyDescent="0.3">
      <c r="A1097" s="25" t="s">
        <v>1619</v>
      </c>
      <c r="B1097" s="22" t="s">
        <v>931</v>
      </c>
      <c r="C1097" s="24">
        <v>41984</v>
      </c>
      <c r="D1097" s="24">
        <v>15105</v>
      </c>
      <c r="E1097" s="9"/>
    </row>
    <row r="1098" spans="1:5" ht="16.5" thickBot="1" x14ac:dyDescent="0.3">
      <c r="A1098" s="25" t="s">
        <v>1620</v>
      </c>
      <c r="B1098" s="22" t="s">
        <v>933</v>
      </c>
      <c r="C1098" s="24">
        <v>41992</v>
      </c>
      <c r="D1098" s="24">
        <v>15117</v>
      </c>
      <c r="E1098" s="9"/>
    </row>
    <row r="1099" spans="1:5" ht="16.5" thickBot="1" x14ac:dyDescent="0.3">
      <c r="A1099" s="25" t="s">
        <v>1621</v>
      </c>
      <c r="B1099" s="22" t="s">
        <v>415</v>
      </c>
      <c r="C1099" s="24">
        <v>42000</v>
      </c>
      <c r="D1099" s="24">
        <v>15129</v>
      </c>
      <c r="E1099" s="9"/>
    </row>
    <row r="1100" spans="1:5" ht="16.5" thickBot="1" x14ac:dyDescent="0.3">
      <c r="A1100" s="25" t="s">
        <v>1622</v>
      </c>
      <c r="B1100" s="22" t="s">
        <v>936</v>
      </c>
      <c r="C1100" s="24">
        <v>42008</v>
      </c>
      <c r="D1100" s="24">
        <v>15141</v>
      </c>
      <c r="E1100" s="9"/>
    </row>
    <row r="1101" spans="1:5" ht="16.5" thickBot="1" x14ac:dyDescent="0.3">
      <c r="A1101" s="25" t="s">
        <v>1623</v>
      </c>
      <c r="B1101" s="22" t="s">
        <v>141</v>
      </c>
      <c r="C1101" s="24">
        <v>42016</v>
      </c>
      <c r="D1101" s="24">
        <v>15153</v>
      </c>
      <c r="E1101" s="9"/>
    </row>
    <row r="1102" spans="1:5" ht="16.5" thickBot="1" x14ac:dyDescent="0.3">
      <c r="A1102" s="25" t="s">
        <v>1624</v>
      </c>
      <c r="B1102" s="22" t="s">
        <v>939</v>
      </c>
      <c r="C1102" s="24">
        <v>42024</v>
      </c>
      <c r="D1102" s="24">
        <v>15165</v>
      </c>
      <c r="E1102" s="9"/>
    </row>
    <row r="1103" spans="1:5" ht="16.5" thickBot="1" x14ac:dyDescent="0.3">
      <c r="A1103" s="25" t="s">
        <v>1625</v>
      </c>
      <c r="B1103" s="22" t="s">
        <v>941</v>
      </c>
      <c r="C1103" s="24">
        <v>42032</v>
      </c>
      <c r="D1103" s="24">
        <v>15177</v>
      </c>
      <c r="E1103" s="9"/>
    </row>
    <row r="1104" spans="1:5" ht="16.5" thickBot="1" x14ac:dyDescent="0.3">
      <c r="A1104" s="25" t="s">
        <v>1626</v>
      </c>
      <c r="B1104" s="22" t="s">
        <v>668</v>
      </c>
      <c r="C1104" s="24">
        <v>42040</v>
      </c>
      <c r="D1104" s="24">
        <v>15189</v>
      </c>
      <c r="E1104" s="9"/>
    </row>
    <row r="1105" spans="1:5" ht="16.5" thickBot="1" x14ac:dyDescent="0.3">
      <c r="A1105" s="25" t="s">
        <v>1627</v>
      </c>
      <c r="B1105" s="22" t="s">
        <v>944</v>
      </c>
      <c r="C1105" s="24">
        <v>42048</v>
      </c>
      <c r="D1105" s="24">
        <v>15201</v>
      </c>
      <c r="E1105" s="9"/>
    </row>
    <row r="1106" spans="1:5" ht="16.5" thickBot="1" x14ac:dyDescent="0.3">
      <c r="A1106" s="25" t="s">
        <v>1628</v>
      </c>
      <c r="B1106" s="22" t="s">
        <v>946</v>
      </c>
      <c r="C1106" s="24">
        <v>42056</v>
      </c>
      <c r="D1106" s="24">
        <v>15213</v>
      </c>
      <c r="E1106" s="9"/>
    </row>
    <row r="1107" spans="1:5" ht="16.5" thickBot="1" x14ac:dyDescent="0.3">
      <c r="A1107" s="25" t="s">
        <v>1629</v>
      </c>
      <c r="B1107" s="22" t="s">
        <v>948</v>
      </c>
      <c r="C1107" s="24">
        <v>42064</v>
      </c>
      <c r="D1107" s="24">
        <v>15225</v>
      </c>
      <c r="E1107" s="9"/>
    </row>
    <row r="1108" spans="1:5" ht="16.5" thickBot="1" x14ac:dyDescent="0.3">
      <c r="A1108" s="25" t="s">
        <v>1630</v>
      </c>
      <c r="B1108" s="22" t="s">
        <v>950</v>
      </c>
      <c r="C1108" s="24">
        <v>42072</v>
      </c>
      <c r="D1108" s="24">
        <v>15237</v>
      </c>
      <c r="E1108" s="9"/>
    </row>
    <row r="1109" spans="1:5" ht="16.5" thickBot="1" x14ac:dyDescent="0.3">
      <c r="A1109" s="25" t="s">
        <v>1631</v>
      </c>
      <c r="B1109" s="22" t="s">
        <v>952</v>
      </c>
      <c r="C1109" s="24">
        <v>42080</v>
      </c>
      <c r="D1109" s="24">
        <v>15249</v>
      </c>
      <c r="E1109" s="9"/>
    </row>
    <row r="1110" spans="1:5" ht="16.5" thickBot="1" x14ac:dyDescent="0.3">
      <c r="A1110" s="25" t="s">
        <v>1632</v>
      </c>
      <c r="B1110" s="22" t="s">
        <v>954</v>
      </c>
      <c r="C1110" s="24">
        <v>42088</v>
      </c>
      <c r="D1110" s="24">
        <v>15261</v>
      </c>
      <c r="E1110" s="9"/>
    </row>
    <row r="1111" spans="1:5" ht="16.5" thickBot="1" x14ac:dyDescent="0.3">
      <c r="A1111" s="25" t="s">
        <v>1633</v>
      </c>
      <c r="B1111" s="22" t="s">
        <v>956</v>
      </c>
      <c r="C1111" s="24">
        <v>42096</v>
      </c>
      <c r="D1111" s="24">
        <v>15273</v>
      </c>
      <c r="E1111" s="9"/>
    </row>
    <row r="1112" spans="1:5" ht="16.5" thickBot="1" x14ac:dyDescent="0.3">
      <c r="A1112" s="25" t="s">
        <v>1634</v>
      </c>
      <c r="B1112" s="22" t="s">
        <v>958</v>
      </c>
      <c r="C1112" s="24">
        <v>42104</v>
      </c>
      <c r="D1112" s="24">
        <v>15285</v>
      </c>
      <c r="E1112" s="9"/>
    </row>
    <row r="1113" spans="1:5" ht="16.5" thickBot="1" x14ac:dyDescent="0.3">
      <c r="A1113" s="25" t="s">
        <v>1635</v>
      </c>
      <c r="B1113" s="22" t="s">
        <v>106</v>
      </c>
      <c r="C1113" s="24">
        <v>42112</v>
      </c>
      <c r="D1113" s="24">
        <v>15297</v>
      </c>
      <c r="E1113" s="9"/>
    </row>
    <row r="1114" spans="1:5" ht="16.5" thickBot="1" x14ac:dyDescent="0.3">
      <c r="A1114" s="25" t="s">
        <v>1636</v>
      </c>
      <c r="B1114" s="22" t="s">
        <v>69</v>
      </c>
      <c r="C1114" s="24">
        <v>42120</v>
      </c>
      <c r="D1114" s="24">
        <v>15309</v>
      </c>
      <c r="E1114" s="9"/>
    </row>
    <row r="1115" spans="1:5" ht="16.5" thickBot="1" x14ac:dyDescent="0.3">
      <c r="A1115" s="25" t="s">
        <v>1637</v>
      </c>
      <c r="B1115" s="22" t="s">
        <v>962</v>
      </c>
      <c r="C1115" s="24">
        <v>42128</v>
      </c>
      <c r="D1115" s="24">
        <v>15321</v>
      </c>
      <c r="E1115" s="9"/>
    </row>
    <row r="1116" spans="1:5" ht="16.5" thickBot="1" x14ac:dyDescent="0.3">
      <c r="A1116" s="25" t="s">
        <v>1638</v>
      </c>
      <c r="B1116" s="22" t="s">
        <v>964</v>
      </c>
      <c r="C1116" s="24">
        <v>42136</v>
      </c>
      <c r="D1116" s="24">
        <v>15333</v>
      </c>
      <c r="E1116" s="9"/>
    </row>
    <row r="1117" spans="1:5" ht="16.5" thickBot="1" x14ac:dyDescent="0.3">
      <c r="A1117" s="25" t="s">
        <v>1639</v>
      </c>
      <c r="B1117" s="22" t="s">
        <v>966</v>
      </c>
      <c r="C1117" s="24">
        <v>42144</v>
      </c>
      <c r="D1117" s="24">
        <v>15345</v>
      </c>
      <c r="E1117" s="9"/>
    </row>
    <row r="1118" spans="1:5" ht="16.5" thickBot="1" x14ac:dyDescent="0.3">
      <c r="A1118" s="25" t="s">
        <v>1640</v>
      </c>
      <c r="B1118" s="22" t="s">
        <v>968</v>
      </c>
      <c r="C1118" s="24">
        <v>42152</v>
      </c>
      <c r="D1118" s="24">
        <v>15357</v>
      </c>
      <c r="E1118" s="9"/>
    </row>
    <row r="1119" spans="1:5" ht="16.5" thickBot="1" x14ac:dyDescent="0.3">
      <c r="A1119" s="25" t="s">
        <v>1641</v>
      </c>
      <c r="B1119" s="22" t="s">
        <v>970</v>
      </c>
      <c r="C1119" s="24">
        <v>42160</v>
      </c>
      <c r="D1119" s="24">
        <v>15369</v>
      </c>
      <c r="E1119" s="9"/>
    </row>
    <row r="1120" spans="1:5" ht="16.5" thickBot="1" x14ac:dyDescent="0.3">
      <c r="A1120" s="25" t="s">
        <v>1642</v>
      </c>
      <c r="B1120" s="22" t="s">
        <v>972</v>
      </c>
      <c r="C1120" s="24">
        <v>42168</v>
      </c>
      <c r="D1120" s="24">
        <v>15381</v>
      </c>
      <c r="E1120" s="9"/>
    </row>
    <row r="1121" spans="1:5" ht="16.5" thickBot="1" x14ac:dyDescent="0.3">
      <c r="A1121" s="25" t="s">
        <v>1643</v>
      </c>
      <c r="B1121" s="22" t="s">
        <v>974</v>
      </c>
      <c r="C1121" s="24">
        <v>42176</v>
      </c>
      <c r="D1121" s="24">
        <v>15393</v>
      </c>
      <c r="E1121" s="9"/>
    </row>
    <row r="1122" spans="1:5" ht="16.5" thickBot="1" x14ac:dyDescent="0.3">
      <c r="A1122" s="25" t="s">
        <v>1644</v>
      </c>
      <c r="B1122" s="22" t="s">
        <v>976</v>
      </c>
      <c r="C1122" s="24">
        <v>42184</v>
      </c>
      <c r="D1122" s="24">
        <v>15405</v>
      </c>
      <c r="E1122" s="9"/>
    </row>
    <row r="1123" spans="1:5" ht="16.5" thickBot="1" x14ac:dyDescent="0.3">
      <c r="A1123" s="25" t="s">
        <v>1645</v>
      </c>
      <c r="B1123" s="22" t="s">
        <v>978</v>
      </c>
      <c r="C1123" s="24">
        <v>42192</v>
      </c>
      <c r="D1123" s="24">
        <v>15417</v>
      </c>
      <c r="E1123" s="9"/>
    </row>
    <row r="1124" spans="1:5" ht="16.5" thickBot="1" x14ac:dyDescent="0.3">
      <c r="A1124" s="25" t="s">
        <v>1646</v>
      </c>
      <c r="B1124" s="22" t="s">
        <v>980</v>
      </c>
      <c r="C1124" s="24">
        <v>42200</v>
      </c>
      <c r="D1124" s="24">
        <v>15429</v>
      </c>
      <c r="E1124" s="9"/>
    </row>
    <row r="1125" spans="1:5" ht="16.5" thickBot="1" x14ac:dyDescent="0.3">
      <c r="A1125" s="25" t="s">
        <v>1647</v>
      </c>
      <c r="B1125" s="22" t="s">
        <v>982</v>
      </c>
      <c r="C1125" s="24">
        <v>42208</v>
      </c>
      <c r="D1125" s="24">
        <v>15441</v>
      </c>
      <c r="E1125" s="9"/>
    </row>
    <row r="1126" spans="1:5" ht="16.5" thickBot="1" x14ac:dyDescent="0.3">
      <c r="A1126" s="25" t="s">
        <v>1648</v>
      </c>
      <c r="B1126" s="22" t="s">
        <v>984</v>
      </c>
      <c r="C1126" s="24">
        <v>42216</v>
      </c>
      <c r="D1126" s="24">
        <v>15453</v>
      </c>
      <c r="E1126" s="9"/>
    </row>
    <row r="1127" spans="1:5" ht="16.5" thickBot="1" x14ac:dyDescent="0.3">
      <c r="A1127" s="25" t="s">
        <v>1649</v>
      </c>
      <c r="B1127" s="22" t="s">
        <v>986</v>
      </c>
      <c r="C1127" s="24">
        <v>42224</v>
      </c>
      <c r="D1127" s="24">
        <v>15465</v>
      </c>
      <c r="E1127" s="9"/>
    </row>
    <row r="1128" spans="1:5" ht="16.5" thickBot="1" x14ac:dyDescent="0.3">
      <c r="A1128" s="25" t="s">
        <v>1650</v>
      </c>
      <c r="B1128" s="22" t="s">
        <v>988</v>
      </c>
      <c r="C1128" s="24">
        <v>42232</v>
      </c>
      <c r="D1128" s="24">
        <v>15477</v>
      </c>
      <c r="E1128" s="9"/>
    </row>
    <row r="1129" spans="1:5" ht="16.5" thickBot="1" x14ac:dyDescent="0.3">
      <c r="A1129" s="25" t="s">
        <v>1651</v>
      </c>
      <c r="B1129" s="22" t="s">
        <v>990</v>
      </c>
      <c r="C1129" s="24">
        <v>42240</v>
      </c>
      <c r="D1129" s="24">
        <v>15489</v>
      </c>
      <c r="E1129" s="9"/>
    </row>
    <row r="1130" spans="1:5" ht="16.5" thickBot="1" x14ac:dyDescent="0.3">
      <c r="A1130" s="25" t="s">
        <v>1652</v>
      </c>
      <c r="B1130" s="22" t="s">
        <v>992</v>
      </c>
      <c r="C1130" s="24">
        <v>42248</v>
      </c>
      <c r="D1130" s="24">
        <v>15501</v>
      </c>
      <c r="E1130" s="9"/>
    </row>
    <row r="1131" spans="1:5" ht="16.5" thickBot="1" x14ac:dyDescent="0.3">
      <c r="A1131" s="25" t="s">
        <v>1653</v>
      </c>
      <c r="B1131" s="22" t="s">
        <v>994</v>
      </c>
      <c r="C1131" s="24">
        <v>42256</v>
      </c>
      <c r="D1131" s="24">
        <v>15513</v>
      </c>
      <c r="E1131" s="9"/>
    </row>
    <row r="1132" spans="1:5" ht="16.5" thickBot="1" x14ac:dyDescent="0.3">
      <c r="A1132" s="25" t="s">
        <v>1654</v>
      </c>
      <c r="B1132" s="22" t="s">
        <v>996</v>
      </c>
      <c r="C1132" s="24">
        <v>42264</v>
      </c>
      <c r="D1132" s="24">
        <v>15525</v>
      </c>
      <c r="E1132" s="9"/>
    </row>
    <row r="1133" spans="1:5" ht="16.5" thickBot="1" x14ac:dyDescent="0.3">
      <c r="A1133" s="25" t="s">
        <v>1655</v>
      </c>
      <c r="B1133" s="22" t="s">
        <v>998</v>
      </c>
      <c r="C1133" s="24">
        <v>42272</v>
      </c>
      <c r="D1133" s="24">
        <v>15537</v>
      </c>
      <c r="E1133" s="9"/>
    </row>
    <row r="1134" spans="1:5" ht="16.5" thickBot="1" x14ac:dyDescent="0.3">
      <c r="A1134" s="25" t="s">
        <v>1656</v>
      </c>
      <c r="B1134" s="22" t="s">
        <v>1000</v>
      </c>
      <c r="C1134" s="24">
        <v>42280</v>
      </c>
      <c r="D1134" s="24">
        <v>15549</v>
      </c>
      <c r="E1134" s="9"/>
    </row>
    <row r="1135" spans="1:5" ht="16.5" thickBot="1" x14ac:dyDescent="0.3">
      <c r="A1135" s="25" t="s">
        <v>1657</v>
      </c>
      <c r="B1135" s="22" t="s">
        <v>1002</v>
      </c>
      <c r="C1135" s="24">
        <v>42288</v>
      </c>
      <c r="D1135" s="24">
        <v>15561</v>
      </c>
      <c r="E1135" s="9"/>
    </row>
    <row r="1136" spans="1:5" ht="16.5" thickBot="1" x14ac:dyDescent="0.3">
      <c r="A1136" s="25" t="s">
        <v>1658</v>
      </c>
      <c r="B1136" s="22" t="s">
        <v>1004</v>
      </c>
      <c r="C1136" s="24">
        <v>42296</v>
      </c>
      <c r="D1136" s="24">
        <v>15573</v>
      </c>
      <c r="E1136" s="9"/>
    </row>
    <row r="1137" spans="1:5" ht="16.5" thickBot="1" x14ac:dyDescent="0.3">
      <c r="A1137" s="25" t="s">
        <v>1659</v>
      </c>
      <c r="B1137" s="22" t="s">
        <v>1006</v>
      </c>
      <c r="C1137" s="24">
        <v>42304</v>
      </c>
      <c r="D1137" s="24">
        <v>15585</v>
      </c>
      <c r="E1137" s="9"/>
    </row>
    <row r="1138" spans="1:5" ht="16.5" thickBot="1" x14ac:dyDescent="0.3">
      <c r="A1138" s="25" t="s">
        <v>1660</v>
      </c>
      <c r="B1138" s="22" t="s">
        <v>1008</v>
      </c>
      <c r="C1138" s="24">
        <v>42312</v>
      </c>
      <c r="D1138" s="24">
        <v>15597</v>
      </c>
      <c r="E1138" s="9"/>
    </row>
    <row r="1139" spans="1:5" ht="16.5" thickBot="1" x14ac:dyDescent="0.3">
      <c r="A1139" s="25" t="s">
        <v>1661</v>
      </c>
      <c r="B1139" s="22" t="s">
        <v>1010</v>
      </c>
      <c r="C1139" s="24">
        <v>42320</v>
      </c>
      <c r="D1139" s="24">
        <v>15609</v>
      </c>
      <c r="E1139" s="9"/>
    </row>
    <row r="1140" spans="1:5" ht="16.5" thickBot="1" x14ac:dyDescent="0.3">
      <c r="A1140" s="25" t="s">
        <v>1662</v>
      </c>
      <c r="B1140" s="22" t="s">
        <v>1012</v>
      </c>
      <c r="C1140" s="24">
        <v>42328</v>
      </c>
      <c r="D1140" s="24">
        <v>15621</v>
      </c>
      <c r="E1140" s="9"/>
    </row>
    <row r="1141" spans="1:5" ht="16.5" thickBot="1" x14ac:dyDescent="0.3">
      <c r="A1141" s="25" t="s">
        <v>1663</v>
      </c>
      <c r="B1141" s="22" t="s">
        <v>1014</v>
      </c>
      <c r="C1141" s="24">
        <v>42336</v>
      </c>
      <c r="D1141" s="24">
        <v>15633</v>
      </c>
      <c r="E1141" s="9"/>
    </row>
    <row r="1142" spans="1:5" ht="16.5" thickBot="1" x14ac:dyDescent="0.3">
      <c r="A1142" s="25" t="s">
        <v>1664</v>
      </c>
      <c r="B1142" s="22" t="s">
        <v>588</v>
      </c>
      <c r="C1142" s="24">
        <v>42344</v>
      </c>
      <c r="D1142" s="24">
        <v>15645</v>
      </c>
      <c r="E1142" s="9"/>
    </row>
    <row r="1143" spans="1:5" ht="16.5" thickBot="1" x14ac:dyDescent="0.3">
      <c r="A1143" s="25" t="s">
        <v>1665</v>
      </c>
      <c r="B1143" s="22" t="s">
        <v>575</v>
      </c>
      <c r="C1143" s="24">
        <v>42352</v>
      </c>
      <c r="D1143" s="24">
        <v>15657</v>
      </c>
      <c r="E1143" s="9"/>
    </row>
    <row r="1144" spans="1:5" ht="16.5" thickBot="1" x14ac:dyDescent="0.3">
      <c r="A1144" s="25" t="s">
        <v>1666</v>
      </c>
      <c r="B1144" s="22" t="s">
        <v>1018</v>
      </c>
      <c r="C1144" s="24">
        <v>42360</v>
      </c>
      <c r="D1144" s="24">
        <v>15669</v>
      </c>
      <c r="E1144" s="9"/>
    </row>
    <row r="1145" spans="1:5" ht="16.5" thickBot="1" x14ac:dyDescent="0.3">
      <c r="A1145" s="25" t="s">
        <v>1667</v>
      </c>
      <c r="B1145" s="22" t="s">
        <v>1020</v>
      </c>
      <c r="C1145" s="24">
        <v>42368</v>
      </c>
      <c r="D1145" s="24">
        <v>15681</v>
      </c>
      <c r="E1145" s="9"/>
    </row>
    <row r="1146" spans="1:5" ht="16.5" thickBot="1" x14ac:dyDescent="0.3">
      <c r="A1146" s="25" t="s">
        <v>1668</v>
      </c>
      <c r="B1146" s="22" t="s">
        <v>1022</v>
      </c>
      <c r="C1146" s="24">
        <v>42376</v>
      </c>
      <c r="D1146" s="24">
        <v>15693</v>
      </c>
      <c r="E1146" s="9"/>
    </row>
    <row r="1147" spans="1:5" ht="16.5" thickBot="1" x14ac:dyDescent="0.3">
      <c r="A1147" s="25" t="s">
        <v>1669</v>
      </c>
      <c r="B1147" s="22" t="s">
        <v>1024</v>
      </c>
      <c r="C1147" s="24">
        <v>42384</v>
      </c>
      <c r="D1147" s="24">
        <v>15705</v>
      </c>
      <c r="E1147" s="9"/>
    </row>
    <row r="1148" spans="1:5" ht="16.5" thickBot="1" x14ac:dyDescent="0.3">
      <c r="A1148" s="25" t="s">
        <v>1670</v>
      </c>
      <c r="B1148" s="22" t="s">
        <v>1026</v>
      </c>
      <c r="C1148" s="24">
        <v>42392</v>
      </c>
      <c r="D1148" s="24">
        <v>15717</v>
      </c>
      <c r="E1148" s="9"/>
    </row>
    <row r="1149" spans="1:5" ht="16.5" thickBot="1" x14ac:dyDescent="0.3">
      <c r="A1149" s="25" t="s">
        <v>1671</v>
      </c>
      <c r="B1149" s="22" t="s">
        <v>1028</v>
      </c>
      <c r="C1149" s="24">
        <v>42400</v>
      </c>
      <c r="D1149" s="24">
        <v>15729</v>
      </c>
      <c r="E1149" s="9"/>
    </row>
    <row r="1150" spans="1:5" ht="16.5" thickBot="1" x14ac:dyDescent="0.3">
      <c r="A1150" s="25" t="s">
        <v>1672</v>
      </c>
      <c r="B1150" s="22" t="s">
        <v>1030</v>
      </c>
      <c r="C1150" s="24">
        <v>42408</v>
      </c>
      <c r="D1150" s="24">
        <v>15741</v>
      </c>
      <c r="E1150" s="9"/>
    </row>
    <row r="1151" spans="1:5" ht="16.5" thickBot="1" x14ac:dyDescent="0.3">
      <c r="A1151" s="25" t="s">
        <v>1673</v>
      </c>
      <c r="B1151" s="22" t="s">
        <v>1032</v>
      </c>
      <c r="C1151" s="24">
        <v>42416</v>
      </c>
      <c r="D1151" s="24">
        <v>15753</v>
      </c>
      <c r="E1151" s="9"/>
    </row>
    <row r="1152" spans="1:5" ht="16.5" thickBot="1" x14ac:dyDescent="0.3">
      <c r="A1152" s="25" t="s">
        <v>1674</v>
      </c>
      <c r="B1152" s="22" t="s">
        <v>1034</v>
      </c>
      <c r="C1152" s="24">
        <v>42424</v>
      </c>
      <c r="D1152" s="24">
        <v>15765</v>
      </c>
      <c r="E1152" s="9"/>
    </row>
    <row r="1153" spans="1:5" ht="16.5" thickBot="1" x14ac:dyDescent="0.3">
      <c r="A1153" s="25" t="s">
        <v>1675</v>
      </c>
      <c r="B1153" s="22" t="s">
        <v>1036</v>
      </c>
      <c r="C1153" s="24">
        <v>42432</v>
      </c>
      <c r="D1153" s="24">
        <v>15777</v>
      </c>
      <c r="E1153" s="9"/>
    </row>
    <row r="1154" spans="1:5" ht="16.5" thickBot="1" x14ac:dyDescent="0.3">
      <c r="A1154" s="25" t="s">
        <v>1676</v>
      </c>
      <c r="B1154" s="22" t="s">
        <v>1038</v>
      </c>
      <c r="C1154" s="24">
        <v>42440</v>
      </c>
      <c r="D1154" s="24">
        <v>15789</v>
      </c>
      <c r="E1154" s="9"/>
    </row>
    <row r="1155" spans="1:5" ht="16.5" thickBot="1" x14ac:dyDescent="0.3">
      <c r="A1155" s="25" t="s">
        <v>1677</v>
      </c>
      <c r="B1155" s="22" t="s">
        <v>1040</v>
      </c>
      <c r="C1155" s="24">
        <v>42448</v>
      </c>
      <c r="D1155" s="24">
        <v>15801</v>
      </c>
      <c r="E1155" s="9"/>
    </row>
    <row r="1156" spans="1:5" ht="16.5" thickBot="1" x14ac:dyDescent="0.3">
      <c r="A1156" s="25" t="s">
        <v>1678</v>
      </c>
      <c r="B1156" s="22" t="s">
        <v>1042</v>
      </c>
      <c r="C1156" s="24">
        <v>42456</v>
      </c>
      <c r="D1156" s="24">
        <v>15813</v>
      </c>
      <c r="E1156" s="9"/>
    </row>
    <row r="1157" spans="1:5" ht="16.5" thickBot="1" x14ac:dyDescent="0.3">
      <c r="A1157" s="25" t="s">
        <v>1679</v>
      </c>
      <c r="B1157" s="22" t="s">
        <v>1044</v>
      </c>
      <c r="C1157" s="24">
        <v>42464</v>
      </c>
      <c r="D1157" s="24">
        <v>15825</v>
      </c>
      <c r="E1157" s="9"/>
    </row>
    <row r="1158" spans="1:5" ht="16.5" thickBot="1" x14ac:dyDescent="0.3">
      <c r="A1158" s="25" t="s">
        <v>1680</v>
      </c>
      <c r="B1158" s="22" t="s">
        <v>1046</v>
      </c>
      <c r="C1158" s="24">
        <v>42472</v>
      </c>
      <c r="D1158" s="24">
        <v>15837</v>
      </c>
      <c r="E1158" s="9"/>
    </row>
    <row r="1159" spans="1:5" ht="16.5" thickBot="1" x14ac:dyDescent="0.3">
      <c r="A1159" s="25" t="s">
        <v>1681</v>
      </c>
      <c r="B1159" s="22" t="s">
        <v>1048</v>
      </c>
      <c r="C1159" s="24">
        <v>42480</v>
      </c>
      <c r="D1159" s="24">
        <v>15849</v>
      </c>
      <c r="E1159" s="9"/>
    </row>
    <row r="1160" spans="1:5" ht="16.5" thickBot="1" x14ac:dyDescent="0.3">
      <c r="A1160" s="25" t="s">
        <v>1682</v>
      </c>
      <c r="B1160" s="22" t="s">
        <v>1050</v>
      </c>
      <c r="C1160" s="24">
        <v>42488</v>
      </c>
      <c r="D1160" s="24">
        <v>15861</v>
      </c>
      <c r="E1160" s="9"/>
    </row>
    <row r="1161" spans="1:5" ht="16.5" thickBot="1" x14ac:dyDescent="0.3">
      <c r="A1161" s="25" t="s">
        <v>1683</v>
      </c>
      <c r="B1161" s="22" t="s">
        <v>1052</v>
      </c>
      <c r="C1161" s="24">
        <v>42496</v>
      </c>
      <c r="D1161" s="24">
        <v>15873</v>
      </c>
      <c r="E1161" s="9"/>
    </row>
    <row r="1162" spans="1:5" ht="16.5" thickBot="1" x14ac:dyDescent="0.3">
      <c r="A1162" s="25" t="s">
        <v>1684</v>
      </c>
      <c r="B1162" s="22" t="s">
        <v>1054</v>
      </c>
      <c r="C1162" s="24">
        <v>42504</v>
      </c>
      <c r="D1162" s="24">
        <v>15885</v>
      </c>
      <c r="E1162" s="9"/>
    </row>
    <row r="1163" spans="1:5" ht="16.5" thickBot="1" x14ac:dyDescent="0.3">
      <c r="A1163" s="25" t="s">
        <v>1685</v>
      </c>
      <c r="B1163" s="22" t="s">
        <v>1056</v>
      </c>
      <c r="C1163" s="24">
        <v>42512</v>
      </c>
      <c r="D1163" s="24">
        <v>15897</v>
      </c>
      <c r="E1163" s="9"/>
    </row>
    <row r="1164" spans="1:5" ht="16.5" thickBot="1" x14ac:dyDescent="0.3">
      <c r="A1164" s="25" t="s">
        <v>1686</v>
      </c>
      <c r="B1164" s="22" t="s">
        <v>1058</v>
      </c>
      <c r="C1164" s="24">
        <v>42520</v>
      </c>
      <c r="D1164" s="24">
        <v>15909</v>
      </c>
      <c r="E1164" s="9"/>
    </row>
    <row r="1165" spans="1:5" ht="16.5" thickBot="1" x14ac:dyDescent="0.3">
      <c r="A1165" s="25" t="s">
        <v>1687</v>
      </c>
      <c r="B1165" s="22" t="s">
        <v>1060</v>
      </c>
      <c r="C1165" s="24">
        <v>42528</v>
      </c>
      <c r="D1165" s="24">
        <v>15921</v>
      </c>
      <c r="E1165" s="9"/>
    </row>
    <row r="1166" spans="1:5" ht="16.5" thickBot="1" x14ac:dyDescent="0.3">
      <c r="A1166" s="25" t="s">
        <v>1688</v>
      </c>
      <c r="B1166" s="22" t="s">
        <v>1062</v>
      </c>
      <c r="C1166" s="24">
        <v>42536</v>
      </c>
      <c r="D1166" s="24">
        <v>15933</v>
      </c>
      <c r="E1166" s="9"/>
    </row>
    <row r="1167" spans="1:5" ht="16.5" thickBot="1" x14ac:dyDescent="0.3">
      <c r="A1167" s="25" t="s">
        <v>1689</v>
      </c>
      <c r="B1167" s="22" t="s">
        <v>1064</v>
      </c>
      <c r="C1167" s="24">
        <v>42544</v>
      </c>
      <c r="D1167" s="24">
        <v>15945</v>
      </c>
      <c r="E1167" s="9"/>
    </row>
    <row r="1168" spans="1:5" ht="16.5" thickBot="1" x14ac:dyDescent="0.3">
      <c r="A1168" s="25" t="s">
        <v>1690</v>
      </c>
      <c r="B1168" s="22" t="s">
        <v>234</v>
      </c>
      <c r="C1168" s="24">
        <v>42552</v>
      </c>
      <c r="D1168" s="24">
        <v>15957</v>
      </c>
      <c r="E1168" s="9"/>
    </row>
    <row r="1169" spans="1:5" ht="16.5" thickBot="1" x14ac:dyDescent="0.3">
      <c r="A1169" s="25" t="s">
        <v>1691</v>
      </c>
      <c r="B1169" s="22" t="s">
        <v>1067</v>
      </c>
      <c r="C1169" s="24">
        <v>42560</v>
      </c>
      <c r="D1169" s="24">
        <v>15969</v>
      </c>
      <c r="E1169" s="9"/>
    </row>
    <row r="1170" spans="1:5" ht="16.5" thickBot="1" x14ac:dyDescent="0.3">
      <c r="A1170" s="25" t="s">
        <v>1692</v>
      </c>
      <c r="B1170" s="22" t="s">
        <v>1069</v>
      </c>
      <c r="C1170" s="24">
        <v>42568</v>
      </c>
      <c r="D1170" s="24">
        <v>15981</v>
      </c>
      <c r="E1170" s="9"/>
    </row>
    <row r="1171" spans="1:5" ht="16.5" thickBot="1" x14ac:dyDescent="0.3">
      <c r="A1171" s="25" t="s">
        <v>1693</v>
      </c>
      <c r="B1171" s="22" t="s">
        <v>1071</v>
      </c>
      <c r="C1171" s="24">
        <v>42576</v>
      </c>
      <c r="D1171" s="24">
        <v>15993</v>
      </c>
      <c r="E1171" s="9"/>
    </row>
    <row r="1172" spans="1:5" ht="16.5" thickBot="1" x14ac:dyDescent="0.3">
      <c r="A1172" s="25" t="s">
        <v>1694</v>
      </c>
      <c r="B1172" s="22" t="s">
        <v>1073</v>
      </c>
      <c r="C1172" s="24">
        <v>42584</v>
      </c>
      <c r="D1172" s="24">
        <v>16005</v>
      </c>
      <c r="E1172" s="9"/>
    </row>
    <row r="1173" spans="1:5" ht="16.5" thickBot="1" x14ac:dyDescent="0.3">
      <c r="A1173" s="25" t="s">
        <v>1695</v>
      </c>
      <c r="B1173" s="22" t="s">
        <v>1075</v>
      </c>
      <c r="C1173" s="24">
        <v>42592</v>
      </c>
      <c r="D1173" s="24">
        <v>16017</v>
      </c>
      <c r="E1173" s="9"/>
    </row>
    <row r="1174" spans="1:5" ht="16.5" thickBot="1" x14ac:dyDescent="0.3">
      <c r="A1174" s="25" t="s">
        <v>1696</v>
      </c>
      <c r="B1174" s="22" t="s">
        <v>1077</v>
      </c>
      <c r="C1174" s="24">
        <v>42600</v>
      </c>
      <c r="D1174" s="24">
        <v>16029</v>
      </c>
      <c r="E1174" s="9"/>
    </row>
    <row r="1175" spans="1:5" ht="16.5" thickBot="1" x14ac:dyDescent="0.3">
      <c r="A1175" s="25" t="s">
        <v>1697</v>
      </c>
      <c r="B1175" s="22" t="s">
        <v>1079</v>
      </c>
      <c r="C1175" s="24">
        <v>42608</v>
      </c>
      <c r="D1175" s="24">
        <v>16041</v>
      </c>
      <c r="E1175" s="9"/>
    </row>
    <row r="1176" spans="1:5" ht="16.5" thickBot="1" x14ac:dyDescent="0.3">
      <c r="A1176" s="25" t="s">
        <v>1698</v>
      </c>
      <c r="B1176" s="22" t="s">
        <v>1081</v>
      </c>
      <c r="C1176" s="24">
        <v>42616</v>
      </c>
      <c r="D1176" s="24">
        <v>16053</v>
      </c>
      <c r="E1176" s="9"/>
    </row>
    <row r="1177" spans="1:5" ht="16.5" thickBot="1" x14ac:dyDescent="0.3">
      <c r="A1177" s="25" t="s">
        <v>1699</v>
      </c>
      <c r="B1177" s="22" t="s">
        <v>1083</v>
      </c>
      <c r="C1177" s="24">
        <v>42624</v>
      </c>
      <c r="D1177" s="24">
        <v>16065</v>
      </c>
      <c r="E1177" s="9"/>
    </row>
    <row r="1178" spans="1:5" ht="16.5" thickBot="1" x14ac:dyDescent="0.3">
      <c r="A1178" s="25" t="s">
        <v>1700</v>
      </c>
      <c r="B1178" s="22" t="s">
        <v>1085</v>
      </c>
      <c r="C1178" s="24">
        <v>42632</v>
      </c>
      <c r="D1178" s="24">
        <v>16077</v>
      </c>
      <c r="E1178" s="9"/>
    </row>
    <row r="1179" spans="1:5" ht="16.5" thickBot="1" x14ac:dyDescent="0.3">
      <c r="A1179" s="25" t="s">
        <v>1701</v>
      </c>
      <c r="B1179" s="22" t="s">
        <v>1087</v>
      </c>
      <c r="C1179" s="24">
        <v>42640</v>
      </c>
      <c r="D1179" s="24">
        <v>16089</v>
      </c>
      <c r="E1179" s="9"/>
    </row>
    <row r="1180" spans="1:5" ht="16.5" thickBot="1" x14ac:dyDescent="0.3">
      <c r="A1180" s="25" t="s">
        <v>1702</v>
      </c>
      <c r="B1180" s="22" t="s">
        <v>1089</v>
      </c>
      <c r="C1180" s="24">
        <v>42648</v>
      </c>
      <c r="D1180" s="24">
        <v>16101</v>
      </c>
      <c r="E1180" s="9"/>
    </row>
    <row r="1181" spans="1:5" ht="16.5" thickBot="1" x14ac:dyDescent="0.3">
      <c r="A1181" s="25" t="s">
        <v>1703</v>
      </c>
      <c r="B1181" s="22" t="s">
        <v>1093</v>
      </c>
      <c r="C1181" s="24">
        <v>42656</v>
      </c>
      <c r="D1181" s="24">
        <v>16113</v>
      </c>
      <c r="E1181" s="9"/>
    </row>
    <row r="1182" spans="1:5" ht="16.5" thickBot="1" x14ac:dyDescent="0.3">
      <c r="A1182" s="25" t="s">
        <v>1704</v>
      </c>
      <c r="B1182" s="22" t="s">
        <v>1095</v>
      </c>
      <c r="C1182" s="24">
        <v>42664</v>
      </c>
      <c r="D1182" s="24">
        <v>16125</v>
      </c>
      <c r="E1182" s="9"/>
    </row>
    <row r="1183" spans="1:5" ht="16.5" thickBot="1" x14ac:dyDescent="0.3">
      <c r="A1183" s="25" t="s">
        <v>1705</v>
      </c>
      <c r="B1183" s="22" t="s">
        <v>1097</v>
      </c>
      <c r="C1183" s="24">
        <v>42672</v>
      </c>
      <c r="D1183" s="24">
        <v>16137</v>
      </c>
      <c r="E1183" s="9"/>
    </row>
    <row r="1184" spans="1:5" ht="16.5" thickBot="1" x14ac:dyDescent="0.3">
      <c r="A1184" s="25" t="s">
        <v>1706</v>
      </c>
      <c r="B1184" s="22" t="s">
        <v>1099</v>
      </c>
      <c r="C1184" s="24">
        <v>42680</v>
      </c>
      <c r="D1184" s="24">
        <v>16149</v>
      </c>
      <c r="E1184" s="9"/>
    </row>
    <row r="1185" spans="1:5" ht="16.5" thickBot="1" x14ac:dyDescent="0.3">
      <c r="A1185" s="25" t="s">
        <v>1707</v>
      </c>
      <c r="B1185" s="22" t="s">
        <v>1101</v>
      </c>
      <c r="C1185" s="24">
        <v>42688</v>
      </c>
      <c r="D1185" s="24">
        <v>16161</v>
      </c>
      <c r="E1185" s="9"/>
    </row>
    <row r="1186" spans="1:5" ht="16.5" thickBot="1" x14ac:dyDescent="0.3">
      <c r="A1186" s="25" t="s">
        <v>1708</v>
      </c>
      <c r="B1186" s="22" t="s">
        <v>1103</v>
      </c>
      <c r="C1186" s="24">
        <v>42696</v>
      </c>
      <c r="D1186" s="24">
        <v>16173</v>
      </c>
      <c r="E1186" s="9"/>
    </row>
    <row r="1187" spans="1:5" ht="16.5" thickBot="1" x14ac:dyDescent="0.3">
      <c r="A1187" s="25" t="s">
        <v>1709</v>
      </c>
      <c r="B1187" s="22" t="s">
        <v>1105</v>
      </c>
      <c r="C1187" s="24">
        <v>42704</v>
      </c>
      <c r="D1187" s="24">
        <v>16185</v>
      </c>
      <c r="E1187" s="9"/>
    </row>
    <row r="1188" spans="1:5" ht="16.5" thickBot="1" x14ac:dyDescent="0.3">
      <c r="A1188" s="25" t="s">
        <v>1710</v>
      </c>
      <c r="B1188" s="22" t="s">
        <v>1107</v>
      </c>
      <c r="C1188" s="24">
        <v>42712</v>
      </c>
      <c r="D1188" s="24">
        <v>16197</v>
      </c>
      <c r="E1188" s="9"/>
    </row>
    <row r="1189" spans="1:5" ht="16.5" thickBot="1" x14ac:dyDescent="0.3">
      <c r="A1189" s="25" t="s">
        <v>1711</v>
      </c>
      <c r="B1189" s="22" t="s">
        <v>1109</v>
      </c>
      <c r="C1189" s="24">
        <v>42720</v>
      </c>
      <c r="D1189" s="24">
        <v>16209</v>
      </c>
      <c r="E1189" s="9"/>
    </row>
    <row r="1190" spans="1:5" ht="16.5" thickBot="1" x14ac:dyDescent="0.3">
      <c r="A1190" s="25" t="s">
        <v>1712</v>
      </c>
      <c r="B1190" s="22" t="s">
        <v>1111</v>
      </c>
      <c r="C1190" s="24">
        <v>42728</v>
      </c>
      <c r="D1190" s="24">
        <v>16221</v>
      </c>
      <c r="E1190" s="9"/>
    </row>
    <row r="1191" spans="1:5" ht="16.5" thickBot="1" x14ac:dyDescent="0.3">
      <c r="A1191" s="25" t="s">
        <v>1713</v>
      </c>
      <c r="B1191" s="22" t="s">
        <v>1113</v>
      </c>
      <c r="C1191" s="24">
        <v>42736</v>
      </c>
      <c r="D1191" s="24">
        <v>16233</v>
      </c>
      <c r="E1191" s="9"/>
    </row>
    <row r="1192" spans="1:5" ht="16.5" thickBot="1" x14ac:dyDescent="0.3">
      <c r="A1192" s="25" t="s">
        <v>1714</v>
      </c>
      <c r="B1192" s="22" t="s">
        <v>1117</v>
      </c>
      <c r="C1192" s="24">
        <v>42744</v>
      </c>
      <c r="D1192" s="24">
        <v>16245</v>
      </c>
      <c r="E1192" s="9"/>
    </row>
    <row r="1193" spans="1:5" ht="16.5" thickBot="1" x14ac:dyDescent="0.3">
      <c r="A1193" s="25" t="s">
        <v>1715</v>
      </c>
      <c r="B1193" s="22" t="s">
        <v>1119</v>
      </c>
      <c r="C1193" s="24">
        <v>42752</v>
      </c>
      <c r="D1193" s="24">
        <v>16257</v>
      </c>
      <c r="E1193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21AB0-0FFB-4F3B-AC01-270712F0AE21}">
  <dimension ref="A1:F1193"/>
  <sheetViews>
    <sheetView workbookViewId="0">
      <selection activeCell="B1" sqref="B1:F1"/>
    </sheetView>
  </sheetViews>
  <sheetFormatPr defaultRowHeight="15" x14ac:dyDescent="0.25"/>
  <cols>
    <col min="1" max="1" width="5.85546875" bestFit="1" customWidth="1"/>
    <col min="2" max="2" width="8.28515625" bestFit="1" customWidth="1"/>
    <col min="3" max="3" width="9.28515625" bestFit="1" customWidth="1"/>
    <col min="4" max="4" width="12.28515625" bestFit="1" customWidth="1"/>
    <col min="5" max="5" width="21.28515625" bestFit="1" customWidth="1"/>
    <col min="6" max="6" width="16" bestFit="1" customWidth="1"/>
  </cols>
  <sheetData>
    <row r="1" spans="1:6" ht="19.5" thickBot="1" x14ac:dyDescent="0.35">
      <c r="A1" s="26" t="s">
        <v>2</v>
      </c>
      <c r="B1" s="27" t="s">
        <v>1771</v>
      </c>
      <c r="C1" s="27" t="s">
        <v>1772</v>
      </c>
      <c r="D1" s="27" t="s">
        <v>1773</v>
      </c>
      <c r="E1" s="27" t="s">
        <v>1774</v>
      </c>
      <c r="F1" s="27" t="s">
        <v>1775</v>
      </c>
    </row>
    <row r="2" spans="1:6" ht="15.75" thickBot="1" x14ac:dyDescent="0.3">
      <c r="A2" s="28" t="s">
        <v>9</v>
      </c>
      <c r="B2" s="8" t="s">
        <v>1776</v>
      </c>
      <c r="C2" s="8" t="s">
        <v>1777</v>
      </c>
      <c r="D2" s="8" t="s">
        <v>1776</v>
      </c>
      <c r="E2" s="8" t="s">
        <v>1778</v>
      </c>
      <c r="F2" s="8" t="s">
        <v>1778</v>
      </c>
    </row>
    <row r="3" spans="1:6" ht="15.75" thickBot="1" x14ac:dyDescent="0.3">
      <c r="A3" s="28" t="s">
        <v>15</v>
      </c>
      <c r="B3" s="8" t="s">
        <v>1777</v>
      </c>
      <c r="C3" s="8" t="s">
        <v>1778</v>
      </c>
      <c r="D3" s="8" t="s">
        <v>1778</v>
      </c>
      <c r="E3" s="8" t="s">
        <v>1776</v>
      </c>
      <c r="F3" s="8" t="s">
        <v>1778</v>
      </c>
    </row>
    <row r="4" spans="1:6" ht="15.75" thickBot="1" x14ac:dyDescent="0.3">
      <c r="A4" s="28" t="s">
        <v>20</v>
      </c>
      <c r="B4" s="8" t="s">
        <v>1778</v>
      </c>
      <c r="C4" s="8" t="s">
        <v>1776</v>
      </c>
      <c r="D4" s="8" t="s">
        <v>1776</v>
      </c>
      <c r="E4" s="8" t="s">
        <v>1776</v>
      </c>
      <c r="F4" s="8" t="s">
        <v>1776</v>
      </c>
    </row>
    <row r="5" spans="1:6" ht="15.75" thickBot="1" x14ac:dyDescent="0.3">
      <c r="A5" s="28" t="s">
        <v>25</v>
      </c>
      <c r="B5" s="8" t="s">
        <v>1776</v>
      </c>
      <c r="C5" s="8" t="s">
        <v>1779</v>
      </c>
      <c r="D5" s="8" t="s">
        <v>1778</v>
      </c>
      <c r="E5" s="8" t="s">
        <v>1780</v>
      </c>
      <c r="F5" s="8" t="s">
        <v>1776</v>
      </c>
    </row>
    <row r="6" spans="1:6" ht="15.75" thickBot="1" x14ac:dyDescent="0.3">
      <c r="A6" s="28" t="s">
        <v>30</v>
      </c>
      <c r="B6" s="8" t="s">
        <v>1778</v>
      </c>
      <c r="C6" s="8" t="s">
        <v>1779</v>
      </c>
      <c r="D6" s="8" t="s">
        <v>1777</v>
      </c>
      <c r="E6" s="8" t="s">
        <v>1780</v>
      </c>
      <c r="F6" s="8" t="s">
        <v>1779</v>
      </c>
    </row>
    <row r="7" spans="1:6" ht="15.75" thickBot="1" x14ac:dyDescent="0.3">
      <c r="A7" s="28" t="s">
        <v>33</v>
      </c>
      <c r="B7" s="8" t="s">
        <v>1779</v>
      </c>
      <c r="C7" s="8" t="s">
        <v>1780</v>
      </c>
      <c r="D7" s="8" t="s">
        <v>1777</v>
      </c>
      <c r="E7" s="8" t="s">
        <v>1777</v>
      </c>
      <c r="F7" s="8" t="s">
        <v>1779</v>
      </c>
    </row>
    <row r="8" spans="1:6" ht="15.75" thickBot="1" x14ac:dyDescent="0.3">
      <c r="A8" s="28" t="s">
        <v>37</v>
      </c>
      <c r="B8" s="8" t="s">
        <v>1777</v>
      </c>
      <c r="C8" s="8" t="s">
        <v>1778</v>
      </c>
      <c r="D8" s="8" t="s">
        <v>1776</v>
      </c>
      <c r="E8" s="8" t="s">
        <v>1778</v>
      </c>
      <c r="F8" s="8" t="s">
        <v>1777</v>
      </c>
    </row>
    <row r="9" spans="1:6" ht="15.75" thickBot="1" x14ac:dyDescent="0.3">
      <c r="A9" s="28" t="s">
        <v>39</v>
      </c>
      <c r="B9" s="8" t="s">
        <v>1779</v>
      </c>
      <c r="C9" s="8" t="s">
        <v>1780</v>
      </c>
      <c r="D9" s="8" t="s">
        <v>1776</v>
      </c>
      <c r="E9" s="8" t="s">
        <v>1778</v>
      </c>
      <c r="F9" s="8" t="s">
        <v>1778</v>
      </c>
    </row>
    <row r="10" spans="1:6" ht="15.75" thickBot="1" x14ac:dyDescent="0.3">
      <c r="A10" s="28" t="s">
        <v>42</v>
      </c>
      <c r="B10" s="8" t="s">
        <v>1777</v>
      </c>
      <c r="C10" s="8" t="s">
        <v>1776</v>
      </c>
      <c r="D10" s="8" t="s">
        <v>1780</v>
      </c>
      <c r="E10" s="8" t="s">
        <v>1777</v>
      </c>
      <c r="F10" s="8" t="s">
        <v>1778</v>
      </c>
    </row>
    <row r="11" spans="1:6" ht="15.75" thickBot="1" x14ac:dyDescent="0.3">
      <c r="A11" s="28" t="s">
        <v>44</v>
      </c>
      <c r="B11" s="8" t="s">
        <v>1780</v>
      </c>
      <c r="C11" s="8" t="s">
        <v>1776</v>
      </c>
      <c r="D11" s="8" t="s">
        <v>1780</v>
      </c>
      <c r="E11" s="8" t="s">
        <v>1780</v>
      </c>
      <c r="F11" s="8" t="s">
        <v>1776</v>
      </c>
    </row>
    <row r="12" spans="1:6" ht="15.75" thickBot="1" x14ac:dyDescent="0.3">
      <c r="A12" s="28" t="s">
        <v>47</v>
      </c>
      <c r="B12" s="8" t="s">
        <v>1777</v>
      </c>
      <c r="C12" s="8" t="s">
        <v>1780</v>
      </c>
      <c r="D12" s="8" t="s">
        <v>1776</v>
      </c>
      <c r="E12" s="8" t="s">
        <v>1776</v>
      </c>
      <c r="F12" s="8" t="s">
        <v>1776</v>
      </c>
    </row>
    <row r="13" spans="1:6" ht="15.75" thickBot="1" x14ac:dyDescent="0.3">
      <c r="A13" s="28" t="s">
        <v>49</v>
      </c>
      <c r="B13" s="8" t="s">
        <v>1776</v>
      </c>
      <c r="C13" s="8" t="s">
        <v>1776</v>
      </c>
      <c r="D13" s="8" t="s">
        <v>1778</v>
      </c>
      <c r="E13" s="8" t="s">
        <v>1776</v>
      </c>
      <c r="F13" s="8" t="s">
        <v>1779</v>
      </c>
    </row>
    <row r="14" spans="1:6" ht="15.75" thickBot="1" x14ac:dyDescent="0.3">
      <c r="A14" s="28" t="s">
        <v>51</v>
      </c>
      <c r="B14" s="8" t="s">
        <v>1778</v>
      </c>
      <c r="C14" s="8" t="s">
        <v>1780</v>
      </c>
      <c r="D14" s="8" t="s">
        <v>1776</v>
      </c>
      <c r="E14" s="8" t="s">
        <v>1779</v>
      </c>
      <c r="F14" s="8" t="s">
        <v>1777</v>
      </c>
    </row>
    <row r="15" spans="1:6" ht="15.75" thickBot="1" x14ac:dyDescent="0.3">
      <c r="A15" s="28" t="s">
        <v>54</v>
      </c>
      <c r="B15" s="8" t="s">
        <v>1779</v>
      </c>
      <c r="C15" s="8" t="s">
        <v>1778</v>
      </c>
      <c r="D15" s="8" t="s">
        <v>1780</v>
      </c>
      <c r="E15" s="8" t="s">
        <v>1777</v>
      </c>
      <c r="F15" s="8" t="s">
        <v>1779</v>
      </c>
    </row>
    <row r="16" spans="1:6" ht="15.75" thickBot="1" x14ac:dyDescent="0.3">
      <c r="A16" s="28" t="s">
        <v>58</v>
      </c>
      <c r="B16" s="8" t="s">
        <v>1777</v>
      </c>
      <c r="C16" s="8" t="s">
        <v>1778</v>
      </c>
      <c r="D16" s="8" t="s">
        <v>1779</v>
      </c>
      <c r="E16" s="8" t="s">
        <v>1779</v>
      </c>
      <c r="F16" s="8" t="s">
        <v>1777</v>
      </c>
    </row>
    <row r="17" spans="1:6" ht="15.75" thickBot="1" x14ac:dyDescent="0.3">
      <c r="A17" s="28" t="s">
        <v>61</v>
      </c>
      <c r="B17" s="8" t="s">
        <v>1779</v>
      </c>
      <c r="C17" s="8" t="s">
        <v>1778</v>
      </c>
      <c r="D17" s="8" t="s">
        <v>1778</v>
      </c>
      <c r="E17" s="8" t="s">
        <v>1776</v>
      </c>
      <c r="F17" s="8" t="s">
        <v>1780</v>
      </c>
    </row>
    <row r="18" spans="1:6" ht="15.75" thickBot="1" x14ac:dyDescent="0.3">
      <c r="A18" s="28" t="s">
        <v>65</v>
      </c>
      <c r="B18" s="8" t="s">
        <v>1778</v>
      </c>
      <c r="C18" s="8" t="s">
        <v>1776</v>
      </c>
      <c r="D18" s="8" t="s">
        <v>1778</v>
      </c>
      <c r="E18" s="8" t="s">
        <v>1776</v>
      </c>
      <c r="F18" s="8" t="s">
        <v>1779</v>
      </c>
    </row>
    <row r="19" spans="1:6" ht="15.75" thickBot="1" x14ac:dyDescent="0.3">
      <c r="A19" s="28" t="s">
        <v>68</v>
      </c>
      <c r="B19" s="8" t="s">
        <v>1776</v>
      </c>
      <c r="C19" s="8" t="s">
        <v>1776</v>
      </c>
      <c r="D19" s="8" t="s">
        <v>1777</v>
      </c>
      <c r="E19" s="8" t="s">
        <v>1776</v>
      </c>
      <c r="F19" s="8" t="s">
        <v>1779</v>
      </c>
    </row>
    <row r="20" spans="1:6" ht="15.75" thickBot="1" x14ac:dyDescent="0.3">
      <c r="A20" s="28" t="s">
        <v>70</v>
      </c>
      <c r="B20" s="8" t="s">
        <v>1777</v>
      </c>
      <c r="C20" s="8" t="s">
        <v>1776</v>
      </c>
      <c r="D20" s="8" t="s">
        <v>1777</v>
      </c>
      <c r="E20" s="8" t="s">
        <v>1779</v>
      </c>
      <c r="F20" s="8" t="s">
        <v>1778</v>
      </c>
    </row>
    <row r="21" spans="1:6" ht="15.75" thickBot="1" x14ac:dyDescent="0.3">
      <c r="A21" s="28" t="s">
        <v>72</v>
      </c>
      <c r="B21" s="8" t="s">
        <v>1780</v>
      </c>
      <c r="C21" s="8" t="s">
        <v>1778</v>
      </c>
      <c r="D21" s="8" t="s">
        <v>1778</v>
      </c>
      <c r="E21" s="8" t="s">
        <v>1779</v>
      </c>
      <c r="F21" s="8" t="s">
        <v>1777</v>
      </c>
    </row>
    <row r="22" spans="1:6" ht="15.75" thickBot="1" x14ac:dyDescent="0.3">
      <c r="A22" s="28" t="s">
        <v>74</v>
      </c>
      <c r="B22" s="8" t="s">
        <v>1776</v>
      </c>
      <c r="C22" s="8" t="s">
        <v>1780</v>
      </c>
      <c r="D22" s="8" t="s">
        <v>1777</v>
      </c>
      <c r="E22" s="8" t="s">
        <v>1780</v>
      </c>
      <c r="F22" s="8" t="s">
        <v>1777</v>
      </c>
    </row>
    <row r="23" spans="1:6" ht="15.75" thickBot="1" x14ac:dyDescent="0.3">
      <c r="A23" s="28" t="s">
        <v>76</v>
      </c>
      <c r="B23" s="8" t="s">
        <v>1777</v>
      </c>
      <c r="C23" s="8" t="s">
        <v>1780</v>
      </c>
      <c r="D23" s="8" t="s">
        <v>1777</v>
      </c>
      <c r="E23" s="8" t="s">
        <v>1777</v>
      </c>
      <c r="F23" s="8" t="s">
        <v>1776</v>
      </c>
    </row>
    <row r="24" spans="1:6" ht="15.75" thickBot="1" x14ac:dyDescent="0.3">
      <c r="A24" s="28" t="s">
        <v>78</v>
      </c>
      <c r="B24" s="8" t="s">
        <v>1776</v>
      </c>
      <c r="C24" s="8" t="s">
        <v>1780</v>
      </c>
      <c r="D24" s="8" t="s">
        <v>1777</v>
      </c>
      <c r="E24" s="8" t="s">
        <v>1776</v>
      </c>
      <c r="F24" s="8" t="s">
        <v>1780</v>
      </c>
    </row>
    <row r="25" spans="1:6" ht="15.75" thickBot="1" x14ac:dyDescent="0.3">
      <c r="A25" s="28" t="s">
        <v>82</v>
      </c>
      <c r="B25" s="8" t="s">
        <v>1777</v>
      </c>
      <c r="C25" s="8" t="s">
        <v>1777</v>
      </c>
      <c r="D25" s="8" t="s">
        <v>1777</v>
      </c>
      <c r="E25" s="8" t="s">
        <v>1778</v>
      </c>
      <c r="F25" s="8" t="s">
        <v>1779</v>
      </c>
    </row>
    <row r="26" spans="1:6" ht="15.75" thickBot="1" x14ac:dyDescent="0.3">
      <c r="A26" s="28" t="s">
        <v>84</v>
      </c>
      <c r="B26" s="8" t="s">
        <v>1778</v>
      </c>
      <c r="C26" s="8" t="s">
        <v>1779</v>
      </c>
      <c r="D26" s="8" t="s">
        <v>1776</v>
      </c>
      <c r="E26" s="8" t="s">
        <v>1780</v>
      </c>
      <c r="F26" s="8" t="s">
        <v>1776</v>
      </c>
    </row>
    <row r="27" spans="1:6" ht="15.75" thickBot="1" x14ac:dyDescent="0.3">
      <c r="A27" s="28" t="s">
        <v>86</v>
      </c>
      <c r="B27" s="8" t="s">
        <v>1777</v>
      </c>
      <c r="C27" s="8" t="s">
        <v>1778</v>
      </c>
      <c r="D27" s="8" t="s">
        <v>1779</v>
      </c>
      <c r="E27" s="8" t="s">
        <v>1777</v>
      </c>
      <c r="F27" s="8" t="s">
        <v>1779</v>
      </c>
    </row>
    <row r="28" spans="1:6" ht="15.75" thickBot="1" x14ac:dyDescent="0.3">
      <c r="A28" s="28" t="s">
        <v>88</v>
      </c>
      <c r="B28" s="8" t="s">
        <v>1778</v>
      </c>
      <c r="C28" s="8" t="s">
        <v>1779</v>
      </c>
      <c r="D28" s="8" t="s">
        <v>1776</v>
      </c>
      <c r="E28" s="8" t="s">
        <v>1779</v>
      </c>
      <c r="F28" s="8" t="s">
        <v>1777</v>
      </c>
    </row>
    <row r="29" spans="1:6" ht="15.75" thickBot="1" x14ac:dyDescent="0.3">
      <c r="A29" s="28" t="s">
        <v>90</v>
      </c>
      <c r="B29" s="8" t="s">
        <v>1779</v>
      </c>
      <c r="C29" s="8" t="s">
        <v>1777</v>
      </c>
      <c r="D29" s="8" t="s">
        <v>1778</v>
      </c>
      <c r="E29" s="8" t="s">
        <v>1777</v>
      </c>
      <c r="F29" s="8" t="s">
        <v>1780</v>
      </c>
    </row>
    <row r="30" spans="1:6" ht="15.75" thickBot="1" x14ac:dyDescent="0.3">
      <c r="A30" s="28" t="s">
        <v>93</v>
      </c>
      <c r="B30" s="8" t="s">
        <v>1778</v>
      </c>
      <c r="C30" s="8" t="s">
        <v>1777</v>
      </c>
      <c r="D30" s="8" t="s">
        <v>1779</v>
      </c>
      <c r="E30" s="8" t="s">
        <v>1779</v>
      </c>
      <c r="F30" s="8" t="s">
        <v>1777</v>
      </c>
    </row>
    <row r="31" spans="1:6" ht="15.75" thickBot="1" x14ac:dyDescent="0.3">
      <c r="A31" s="28" t="s">
        <v>95</v>
      </c>
      <c r="B31" s="8" t="s">
        <v>1780</v>
      </c>
      <c r="C31" s="8" t="s">
        <v>1777</v>
      </c>
      <c r="D31" s="8" t="s">
        <v>1779</v>
      </c>
      <c r="E31" s="8" t="s">
        <v>1779</v>
      </c>
      <c r="F31" s="8" t="s">
        <v>1777</v>
      </c>
    </row>
    <row r="32" spans="1:6" ht="15.75" thickBot="1" x14ac:dyDescent="0.3">
      <c r="A32" s="28" t="s">
        <v>100</v>
      </c>
      <c r="B32" s="8" t="s">
        <v>1780</v>
      </c>
      <c r="C32" s="8" t="s">
        <v>1780</v>
      </c>
      <c r="D32" s="8" t="s">
        <v>1776</v>
      </c>
      <c r="E32" s="8" t="s">
        <v>1776</v>
      </c>
      <c r="F32" s="8" t="s">
        <v>1776</v>
      </c>
    </row>
    <row r="33" spans="1:6" ht="15.75" thickBot="1" x14ac:dyDescent="0.3">
      <c r="A33" s="28" t="s">
        <v>102</v>
      </c>
      <c r="B33" s="8" t="s">
        <v>1779</v>
      </c>
      <c r="C33" s="8" t="s">
        <v>1776</v>
      </c>
      <c r="D33" s="8" t="s">
        <v>1776</v>
      </c>
      <c r="E33" s="8" t="s">
        <v>1779</v>
      </c>
      <c r="F33" s="8" t="s">
        <v>1776</v>
      </c>
    </row>
    <row r="34" spans="1:6" ht="15.75" thickBot="1" x14ac:dyDescent="0.3">
      <c r="A34" s="28" t="s">
        <v>104</v>
      </c>
      <c r="B34" s="8" t="s">
        <v>1778</v>
      </c>
      <c r="C34" s="8" t="s">
        <v>1776</v>
      </c>
      <c r="D34" s="8" t="s">
        <v>1777</v>
      </c>
      <c r="E34" s="8" t="s">
        <v>1778</v>
      </c>
      <c r="F34" s="8" t="s">
        <v>1780</v>
      </c>
    </row>
    <row r="35" spans="1:6" ht="15.75" thickBot="1" x14ac:dyDescent="0.3">
      <c r="A35" s="28" t="s">
        <v>107</v>
      </c>
      <c r="B35" s="8" t="s">
        <v>1776</v>
      </c>
      <c r="C35" s="8" t="s">
        <v>1776</v>
      </c>
      <c r="D35" s="8" t="s">
        <v>1777</v>
      </c>
      <c r="E35" s="8" t="s">
        <v>1778</v>
      </c>
      <c r="F35" s="8" t="s">
        <v>1780</v>
      </c>
    </row>
    <row r="36" spans="1:6" ht="15.75" thickBot="1" x14ac:dyDescent="0.3">
      <c r="A36" s="28" t="s">
        <v>108</v>
      </c>
      <c r="B36" s="8" t="s">
        <v>1780</v>
      </c>
      <c r="C36" s="8" t="s">
        <v>1778</v>
      </c>
      <c r="D36" s="8" t="s">
        <v>1779</v>
      </c>
      <c r="E36" s="8" t="s">
        <v>1776</v>
      </c>
      <c r="F36" s="8" t="s">
        <v>1778</v>
      </c>
    </row>
    <row r="37" spans="1:6" ht="15.75" thickBot="1" x14ac:dyDescent="0.3">
      <c r="A37" s="28" t="s">
        <v>111</v>
      </c>
      <c r="B37" s="8" t="s">
        <v>1778</v>
      </c>
      <c r="C37" s="8" t="s">
        <v>1778</v>
      </c>
      <c r="D37" s="8" t="s">
        <v>1778</v>
      </c>
      <c r="E37" s="8" t="s">
        <v>1779</v>
      </c>
      <c r="F37" s="8" t="s">
        <v>1776</v>
      </c>
    </row>
    <row r="38" spans="1:6" ht="15.75" thickBot="1" x14ac:dyDescent="0.3">
      <c r="A38" s="28" t="s">
        <v>113</v>
      </c>
      <c r="B38" s="8" t="s">
        <v>1776</v>
      </c>
      <c r="C38" s="8" t="s">
        <v>1776</v>
      </c>
      <c r="D38" s="8" t="s">
        <v>1779</v>
      </c>
      <c r="E38" s="8" t="s">
        <v>1779</v>
      </c>
      <c r="F38" s="8" t="s">
        <v>1777</v>
      </c>
    </row>
    <row r="39" spans="1:6" ht="15.75" thickBot="1" x14ac:dyDescent="0.3">
      <c r="A39" s="28" t="s">
        <v>115</v>
      </c>
      <c r="B39" s="8" t="s">
        <v>1776</v>
      </c>
      <c r="C39" s="8" t="s">
        <v>1780</v>
      </c>
      <c r="D39" s="8" t="s">
        <v>1779</v>
      </c>
      <c r="E39" s="8" t="s">
        <v>1778</v>
      </c>
      <c r="F39" s="8" t="s">
        <v>1779</v>
      </c>
    </row>
    <row r="40" spans="1:6" ht="15.75" thickBot="1" x14ac:dyDescent="0.3">
      <c r="A40" s="28" t="s">
        <v>117</v>
      </c>
      <c r="B40" s="8" t="s">
        <v>1779</v>
      </c>
      <c r="C40" s="8" t="s">
        <v>1780</v>
      </c>
      <c r="D40" s="8" t="s">
        <v>1777</v>
      </c>
      <c r="E40" s="8" t="s">
        <v>1776</v>
      </c>
      <c r="F40" s="8" t="s">
        <v>1778</v>
      </c>
    </row>
    <row r="41" spans="1:6" ht="15.75" thickBot="1" x14ac:dyDescent="0.3">
      <c r="A41" s="28" t="s">
        <v>120</v>
      </c>
      <c r="B41" s="8" t="s">
        <v>1779</v>
      </c>
      <c r="C41" s="8" t="s">
        <v>1777</v>
      </c>
      <c r="D41" s="8" t="s">
        <v>1776</v>
      </c>
      <c r="E41" s="8" t="s">
        <v>1780</v>
      </c>
      <c r="F41" s="8" t="s">
        <v>1779</v>
      </c>
    </row>
    <row r="42" spans="1:6" ht="15.75" thickBot="1" x14ac:dyDescent="0.3">
      <c r="A42" s="28" t="s">
        <v>123</v>
      </c>
      <c r="B42" s="8" t="s">
        <v>1776</v>
      </c>
      <c r="C42" s="8" t="s">
        <v>1780</v>
      </c>
      <c r="D42" s="8" t="s">
        <v>1776</v>
      </c>
      <c r="E42" s="8" t="s">
        <v>1779</v>
      </c>
      <c r="F42" s="8" t="s">
        <v>1776</v>
      </c>
    </row>
    <row r="43" spans="1:6" ht="15.75" thickBot="1" x14ac:dyDescent="0.3">
      <c r="A43" s="28" t="s">
        <v>125</v>
      </c>
      <c r="B43" s="8" t="s">
        <v>1779</v>
      </c>
      <c r="C43" s="8" t="s">
        <v>1776</v>
      </c>
      <c r="D43" s="8" t="s">
        <v>1777</v>
      </c>
      <c r="E43" s="8" t="s">
        <v>1779</v>
      </c>
      <c r="F43" s="8" t="s">
        <v>1778</v>
      </c>
    </row>
    <row r="44" spans="1:6" ht="15.75" thickBot="1" x14ac:dyDescent="0.3">
      <c r="A44" s="28" t="s">
        <v>128</v>
      </c>
      <c r="B44" s="8" t="s">
        <v>1780</v>
      </c>
      <c r="C44" s="8" t="s">
        <v>1777</v>
      </c>
      <c r="D44" s="8" t="s">
        <v>1780</v>
      </c>
      <c r="E44" s="8" t="s">
        <v>1779</v>
      </c>
      <c r="F44" s="8" t="s">
        <v>1779</v>
      </c>
    </row>
    <row r="45" spans="1:6" ht="15.75" thickBot="1" x14ac:dyDescent="0.3">
      <c r="A45" s="28" t="s">
        <v>130</v>
      </c>
      <c r="B45" s="8" t="s">
        <v>1777</v>
      </c>
      <c r="C45" s="8" t="s">
        <v>1779</v>
      </c>
      <c r="D45" s="8" t="s">
        <v>1779</v>
      </c>
      <c r="E45" s="8" t="s">
        <v>1778</v>
      </c>
      <c r="F45" s="8" t="s">
        <v>1776</v>
      </c>
    </row>
    <row r="46" spans="1:6" ht="15.75" thickBot="1" x14ac:dyDescent="0.3">
      <c r="A46" s="28" t="s">
        <v>134</v>
      </c>
      <c r="B46" s="8" t="s">
        <v>1780</v>
      </c>
      <c r="C46" s="8" t="s">
        <v>1777</v>
      </c>
      <c r="D46" s="8" t="s">
        <v>1780</v>
      </c>
      <c r="E46" s="8" t="s">
        <v>1776</v>
      </c>
      <c r="F46" s="8" t="s">
        <v>1778</v>
      </c>
    </row>
    <row r="47" spans="1:6" ht="15.75" thickBot="1" x14ac:dyDescent="0.3">
      <c r="A47" s="28" t="s">
        <v>136</v>
      </c>
      <c r="B47" s="8" t="s">
        <v>1777</v>
      </c>
      <c r="C47" s="8" t="s">
        <v>1776</v>
      </c>
      <c r="D47" s="8" t="s">
        <v>1779</v>
      </c>
      <c r="E47" s="8" t="s">
        <v>1778</v>
      </c>
      <c r="F47" s="8" t="s">
        <v>1776</v>
      </c>
    </row>
    <row r="48" spans="1:6" ht="15.75" thickBot="1" x14ac:dyDescent="0.3">
      <c r="A48" s="28" t="s">
        <v>138</v>
      </c>
      <c r="B48" s="8" t="s">
        <v>1776</v>
      </c>
      <c r="C48" s="8" t="s">
        <v>1779</v>
      </c>
      <c r="D48" s="8" t="s">
        <v>1776</v>
      </c>
      <c r="E48" s="8" t="s">
        <v>1779</v>
      </c>
      <c r="F48" s="8" t="s">
        <v>1779</v>
      </c>
    </row>
    <row r="49" spans="1:6" ht="15.75" thickBot="1" x14ac:dyDescent="0.3">
      <c r="A49" s="28" t="s">
        <v>140</v>
      </c>
      <c r="B49" s="8" t="s">
        <v>1780</v>
      </c>
      <c r="C49" s="8" t="s">
        <v>1780</v>
      </c>
      <c r="D49" s="8" t="s">
        <v>1776</v>
      </c>
      <c r="E49" s="8" t="s">
        <v>1780</v>
      </c>
      <c r="F49" s="8" t="s">
        <v>1779</v>
      </c>
    </row>
    <row r="50" spans="1:6" ht="15.75" thickBot="1" x14ac:dyDescent="0.3">
      <c r="A50" s="28" t="s">
        <v>142</v>
      </c>
      <c r="B50" s="8" t="s">
        <v>1777</v>
      </c>
      <c r="C50" s="8" t="s">
        <v>1780</v>
      </c>
      <c r="D50" s="8" t="s">
        <v>1780</v>
      </c>
      <c r="E50" s="8" t="s">
        <v>1780</v>
      </c>
      <c r="F50" s="8" t="s">
        <v>1779</v>
      </c>
    </row>
    <row r="51" spans="1:6" ht="15.75" thickBot="1" x14ac:dyDescent="0.3">
      <c r="A51" s="28" t="s">
        <v>144</v>
      </c>
      <c r="B51" s="8" t="s">
        <v>1776</v>
      </c>
      <c r="C51" s="8" t="s">
        <v>1779</v>
      </c>
      <c r="D51" s="8" t="s">
        <v>1780</v>
      </c>
      <c r="E51" s="8" t="s">
        <v>1780</v>
      </c>
      <c r="F51" s="8" t="s">
        <v>1776</v>
      </c>
    </row>
    <row r="52" spans="1:6" ht="15.75" thickBot="1" x14ac:dyDescent="0.3">
      <c r="A52" s="28" t="s">
        <v>146</v>
      </c>
      <c r="B52" s="8" t="s">
        <v>1780</v>
      </c>
      <c r="C52" s="8" t="s">
        <v>1779</v>
      </c>
      <c r="D52" s="8" t="s">
        <v>1780</v>
      </c>
      <c r="E52" s="8" t="s">
        <v>1777</v>
      </c>
      <c r="F52" s="8" t="s">
        <v>1777</v>
      </c>
    </row>
    <row r="53" spans="1:6" ht="15.75" thickBot="1" x14ac:dyDescent="0.3">
      <c r="A53" s="28" t="s">
        <v>148</v>
      </c>
      <c r="B53" s="8" t="s">
        <v>1778</v>
      </c>
      <c r="C53" s="8" t="s">
        <v>1779</v>
      </c>
      <c r="D53" s="8" t="s">
        <v>1780</v>
      </c>
      <c r="E53" s="8" t="s">
        <v>1779</v>
      </c>
      <c r="F53" s="8" t="s">
        <v>1778</v>
      </c>
    </row>
    <row r="54" spans="1:6" ht="15.75" thickBot="1" x14ac:dyDescent="0.3">
      <c r="A54" s="28" t="s">
        <v>150</v>
      </c>
      <c r="B54" s="8" t="s">
        <v>1778</v>
      </c>
      <c r="C54" s="8" t="s">
        <v>1778</v>
      </c>
      <c r="D54" s="8" t="s">
        <v>1780</v>
      </c>
      <c r="E54" s="8" t="s">
        <v>1780</v>
      </c>
      <c r="F54" s="8" t="s">
        <v>1780</v>
      </c>
    </row>
    <row r="55" spans="1:6" ht="15.75" thickBot="1" x14ac:dyDescent="0.3">
      <c r="A55" s="28" t="s">
        <v>152</v>
      </c>
      <c r="B55" s="8" t="s">
        <v>1777</v>
      </c>
      <c r="C55" s="8" t="s">
        <v>1778</v>
      </c>
      <c r="D55" s="8" t="s">
        <v>1776</v>
      </c>
      <c r="E55" s="8" t="s">
        <v>1780</v>
      </c>
      <c r="F55" s="8" t="s">
        <v>1776</v>
      </c>
    </row>
    <row r="56" spans="1:6" ht="15.75" thickBot="1" x14ac:dyDescent="0.3">
      <c r="A56" s="28" t="s">
        <v>154</v>
      </c>
      <c r="B56" s="8" t="s">
        <v>1776</v>
      </c>
      <c r="C56" s="8" t="s">
        <v>1779</v>
      </c>
      <c r="D56" s="8" t="s">
        <v>1780</v>
      </c>
      <c r="E56" s="8" t="s">
        <v>1779</v>
      </c>
      <c r="F56" s="8" t="s">
        <v>1776</v>
      </c>
    </row>
    <row r="57" spans="1:6" ht="15.75" thickBot="1" x14ac:dyDescent="0.3">
      <c r="A57" s="28" t="s">
        <v>156</v>
      </c>
      <c r="B57" s="8" t="s">
        <v>1776</v>
      </c>
      <c r="C57" s="8" t="s">
        <v>1779</v>
      </c>
      <c r="D57" s="8" t="s">
        <v>1776</v>
      </c>
      <c r="E57" s="8" t="s">
        <v>1778</v>
      </c>
      <c r="F57" s="8" t="s">
        <v>1776</v>
      </c>
    </row>
    <row r="58" spans="1:6" ht="15.75" thickBot="1" x14ac:dyDescent="0.3">
      <c r="A58" s="28" t="s">
        <v>158</v>
      </c>
      <c r="B58" s="8" t="s">
        <v>1777</v>
      </c>
      <c r="C58" s="8" t="s">
        <v>1780</v>
      </c>
      <c r="D58" s="8" t="s">
        <v>1778</v>
      </c>
      <c r="E58" s="8" t="s">
        <v>1777</v>
      </c>
      <c r="F58" s="8" t="s">
        <v>1780</v>
      </c>
    </row>
    <row r="59" spans="1:6" ht="15.75" thickBot="1" x14ac:dyDescent="0.3">
      <c r="A59" s="28" t="s">
        <v>160</v>
      </c>
      <c r="B59" s="8" t="s">
        <v>1777</v>
      </c>
      <c r="C59" s="8" t="s">
        <v>1778</v>
      </c>
      <c r="D59" s="8" t="s">
        <v>1776</v>
      </c>
      <c r="E59" s="8" t="s">
        <v>1778</v>
      </c>
      <c r="F59" s="8" t="s">
        <v>1778</v>
      </c>
    </row>
    <row r="60" spans="1:6" ht="15.75" thickBot="1" x14ac:dyDescent="0.3">
      <c r="A60" s="28" t="s">
        <v>163</v>
      </c>
      <c r="B60" s="8" t="s">
        <v>1776</v>
      </c>
      <c r="C60" s="8" t="s">
        <v>1778</v>
      </c>
      <c r="D60" s="8" t="s">
        <v>1778</v>
      </c>
      <c r="E60" s="8" t="s">
        <v>1780</v>
      </c>
      <c r="F60" s="8" t="s">
        <v>1777</v>
      </c>
    </row>
    <row r="61" spans="1:6" ht="15.75" thickBot="1" x14ac:dyDescent="0.3">
      <c r="A61" s="28" t="s">
        <v>165</v>
      </c>
      <c r="B61" s="8" t="s">
        <v>1779</v>
      </c>
      <c r="C61" s="8" t="s">
        <v>1778</v>
      </c>
      <c r="D61" s="8" t="s">
        <v>1776</v>
      </c>
      <c r="E61" s="8" t="s">
        <v>1777</v>
      </c>
      <c r="F61" s="8" t="s">
        <v>1780</v>
      </c>
    </row>
    <row r="62" spans="1:6" ht="15.75" thickBot="1" x14ac:dyDescent="0.3">
      <c r="A62" s="28" t="s">
        <v>167</v>
      </c>
      <c r="B62" s="8" t="s">
        <v>1780</v>
      </c>
      <c r="C62" s="8" t="s">
        <v>1778</v>
      </c>
      <c r="D62" s="8" t="s">
        <v>1780</v>
      </c>
      <c r="E62" s="8" t="s">
        <v>1777</v>
      </c>
      <c r="F62" s="8" t="s">
        <v>1780</v>
      </c>
    </row>
    <row r="63" spans="1:6" ht="15.75" thickBot="1" x14ac:dyDescent="0.3">
      <c r="A63" s="28" t="s">
        <v>169</v>
      </c>
      <c r="B63" s="8" t="s">
        <v>1778</v>
      </c>
      <c r="C63" s="8" t="s">
        <v>1776</v>
      </c>
      <c r="D63" s="8" t="s">
        <v>1776</v>
      </c>
      <c r="E63" s="8" t="s">
        <v>1778</v>
      </c>
      <c r="F63" s="8" t="s">
        <v>1776</v>
      </c>
    </row>
    <row r="64" spans="1:6" ht="15.75" thickBot="1" x14ac:dyDescent="0.3">
      <c r="A64" s="28" t="s">
        <v>171</v>
      </c>
      <c r="B64" s="8" t="s">
        <v>1776</v>
      </c>
      <c r="C64" s="8" t="s">
        <v>1777</v>
      </c>
      <c r="D64" s="8" t="s">
        <v>1779</v>
      </c>
      <c r="E64" s="8" t="s">
        <v>1778</v>
      </c>
      <c r="F64" s="8" t="s">
        <v>1780</v>
      </c>
    </row>
    <row r="65" spans="1:6" ht="15.75" thickBot="1" x14ac:dyDescent="0.3">
      <c r="A65" s="28" t="s">
        <v>173</v>
      </c>
      <c r="B65" s="8" t="s">
        <v>1780</v>
      </c>
      <c r="C65" s="8" t="s">
        <v>1777</v>
      </c>
      <c r="D65" s="8" t="s">
        <v>1779</v>
      </c>
      <c r="E65" s="8" t="s">
        <v>1777</v>
      </c>
      <c r="F65" s="8" t="s">
        <v>1777</v>
      </c>
    </row>
    <row r="66" spans="1:6" ht="15.75" thickBot="1" x14ac:dyDescent="0.3">
      <c r="A66" s="28" t="s">
        <v>175</v>
      </c>
      <c r="B66" s="8" t="s">
        <v>1777</v>
      </c>
      <c r="C66" s="8" t="s">
        <v>1780</v>
      </c>
      <c r="D66" s="8" t="s">
        <v>1778</v>
      </c>
      <c r="E66" s="8" t="s">
        <v>1780</v>
      </c>
      <c r="F66" s="8" t="s">
        <v>1777</v>
      </c>
    </row>
    <row r="67" spans="1:6" ht="15.75" thickBot="1" x14ac:dyDescent="0.3">
      <c r="A67" s="28" t="s">
        <v>177</v>
      </c>
      <c r="B67" s="8" t="s">
        <v>1777</v>
      </c>
      <c r="C67" s="8" t="s">
        <v>1780</v>
      </c>
      <c r="D67" s="8" t="s">
        <v>1777</v>
      </c>
      <c r="E67" s="8" t="s">
        <v>1779</v>
      </c>
      <c r="F67" s="8" t="s">
        <v>1779</v>
      </c>
    </row>
    <row r="68" spans="1:6" ht="15.75" thickBot="1" x14ac:dyDescent="0.3">
      <c r="A68" s="28" t="s">
        <v>179</v>
      </c>
      <c r="B68" s="8" t="s">
        <v>1776</v>
      </c>
      <c r="C68" s="8" t="s">
        <v>1776</v>
      </c>
      <c r="D68" s="8" t="s">
        <v>1778</v>
      </c>
      <c r="E68" s="8" t="s">
        <v>1779</v>
      </c>
      <c r="F68" s="8" t="s">
        <v>1777</v>
      </c>
    </row>
    <row r="69" spans="1:6" ht="15.75" thickBot="1" x14ac:dyDescent="0.3">
      <c r="A69" s="28" t="s">
        <v>181</v>
      </c>
      <c r="B69" s="8" t="s">
        <v>1780</v>
      </c>
      <c r="C69" s="8" t="s">
        <v>1779</v>
      </c>
      <c r="D69" s="8" t="s">
        <v>1779</v>
      </c>
      <c r="E69" s="8" t="s">
        <v>1776</v>
      </c>
      <c r="F69" s="8" t="s">
        <v>1778</v>
      </c>
    </row>
    <row r="70" spans="1:6" ht="15.75" thickBot="1" x14ac:dyDescent="0.3">
      <c r="A70" s="28" t="s">
        <v>183</v>
      </c>
      <c r="B70" s="8" t="s">
        <v>1778</v>
      </c>
      <c r="C70" s="8" t="s">
        <v>1780</v>
      </c>
      <c r="D70" s="8" t="s">
        <v>1780</v>
      </c>
      <c r="E70" s="8" t="s">
        <v>1776</v>
      </c>
      <c r="F70" s="8" t="s">
        <v>1778</v>
      </c>
    </row>
    <row r="71" spans="1:6" ht="15.75" thickBot="1" x14ac:dyDescent="0.3">
      <c r="A71" s="28" t="s">
        <v>185</v>
      </c>
      <c r="B71" s="8" t="s">
        <v>1780</v>
      </c>
      <c r="C71" s="8" t="s">
        <v>1776</v>
      </c>
      <c r="D71" s="8" t="s">
        <v>1776</v>
      </c>
      <c r="E71" s="8" t="s">
        <v>1778</v>
      </c>
      <c r="F71" s="8" t="s">
        <v>1779</v>
      </c>
    </row>
    <row r="72" spans="1:6" ht="15.75" thickBot="1" x14ac:dyDescent="0.3">
      <c r="A72" s="28" t="s">
        <v>187</v>
      </c>
      <c r="B72" s="8" t="s">
        <v>1778</v>
      </c>
      <c r="C72" s="8" t="s">
        <v>1778</v>
      </c>
      <c r="D72" s="8" t="s">
        <v>1779</v>
      </c>
      <c r="E72" s="8" t="s">
        <v>1776</v>
      </c>
      <c r="F72" s="8" t="s">
        <v>1776</v>
      </c>
    </row>
    <row r="73" spans="1:6" ht="15.75" thickBot="1" x14ac:dyDescent="0.3">
      <c r="A73" s="28" t="s">
        <v>189</v>
      </c>
      <c r="B73" s="8" t="s">
        <v>1779</v>
      </c>
      <c r="C73" s="8" t="s">
        <v>1777</v>
      </c>
      <c r="D73" s="8" t="s">
        <v>1776</v>
      </c>
      <c r="E73" s="8" t="s">
        <v>1780</v>
      </c>
      <c r="F73" s="8" t="s">
        <v>1777</v>
      </c>
    </row>
    <row r="74" spans="1:6" ht="15.75" thickBot="1" x14ac:dyDescent="0.3">
      <c r="A74" s="28" t="s">
        <v>191</v>
      </c>
      <c r="B74" s="8" t="s">
        <v>1779</v>
      </c>
      <c r="C74" s="8" t="s">
        <v>1777</v>
      </c>
      <c r="D74" s="8" t="s">
        <v>1779</v>
      </c>
      <c r="E74" s="8" t="s">
        <v>1778</v>
      </c>
      <c r="F74" s="8" t="s">
        <v>1780</v>
      </c>
    </row>
    <row r="75" spans="1:6" ht="15.75" thickBot="1" x14ac:dyDescent="0.3">
      <c r="A75" s="28" t="s">
        <v>193</v>
      </c>
      <c r="B75" s="8" t="s">
        <v>1778</v>
      </c>
      <c r="C75" s="8" t="s">
        <v>1780</v>
      </c>
      <c r="D75" s="8" t="s">
        <v>1776</v>
      </c>
      <c r="E75" s="8" t="s">
        <v>1777</v>
      </c>
      <c r="F75" s="8" t="s">
        <v>1776</v>
      </c>
    </row>
    <row r="76" spans="1:6" ht="15.75" thickBot="1" x14ac:dyDescent="0.3">
      <c r="A76" s="28" t="s">
        <v>195</v>
      </c>
      <c r="B76" s="8" t="s">
        <v>1776</v>
      </c>
      <c r="C76" s="8" t="s">
        <v>1778</v>
      </c>
      <c r="D76" s="8" t="s">
        <v>1776</v>
      </c>
      <c r="E76" s="8" t="s">
        <v>1779</v>
      </c>
      <c r="F76" s="8" t="s">
        <v>1780</v>
      </c>
    </row>
    <row r="77" spans="1:6" ht="15.75" thickBot="1" x14ac:dyDescent="0.3">
      <c r="A77" s="28" t="s">
        <v>197</v>
      </c>
      <c r="B77" s="8" t="s">
        <v>1779</v>
      </c>
      <c r="C77" s="8" t="s">
        <v>1778</v>
      </c>
      <c r="D77" s="8" t="s">
        <v>1780</v>
      </c>
      <c r="E77" s="8" t="s">
        <v>1780</v>
      </c>
      <c r="F77" s="8" t="s">
        <v>1779</v>
      </c>
    </row>
    <row r="78" spans="1:6" ht="15.75" thickBot="1" x14ac:dyDescent="0.3">
      <c r="A78" s="28" t="s">
        <v>199</v>
      </c>
      <c r="B78" s="8" t="s">
        <v>1780</v>
      </c>
      <c r="C78" s="8" t="s">
        <v>1776</v>
      </c>
      <c r="D78" s="8" t="s">
        <v>1776</v>
      </c>
      <c r="E78" s="8" t="s">
        <v>1778</v>
      </c>
      <c r="F78" s="8" t="s">
        <v>1778</v>
      </c>
    </row>
    <row r="79" spans="1:6" ht="15.75" thickBot="1" x14ac:dyDescent="0.3">
      <c r="A79" s="28" t="s">
        <v>201</v>
      </c>
      <c r="B79" s="8" t="s">
        <v>1778</v>
      </c>
      <c r="C79" s="8" t="s">
        <v>1780</v>
      </c>
      <c r="D79" s="8" t="s">
        <v>1779</v>
      </c>
      <c r="E79" s="8" t="s">
        <v>1780</v>
      </c>
      <c r="F79" s="8" t="s">
        <v>1779</v>
      </c>
    </row>
    <row r="80" spans="1:6" ht="15.75" thickBot="1" x14ac:dyDescent="0.3">
      <c r="A80" s="28" t="s">
        <v>203</v>
      </c>
      <c r="B80" s="8" t="s">
        <v>1776</v>
      </c>
      <c r="C80" s="8" t="s">
        <v>1778</v>
      </c>
      <c r="D80" s="8" t="s">
        <v>1779</v>
      </c>
      <c r="E80" s="8" t="s">
        <v>1780</v>
      </c>
      <c r="F80" s="8" t="s">
        <v>1777</v>
      </c>
    </row>
    <row r="81" spans="1:6" ht="15.75" thickBot="1" x14ac:dyDescent="0.3">
      <c r="A81" s="28" t="s">
        <v>205</v>
      </c>
      <c r="B81" s="8" t="s">
        <v>1778</v>
      </c>
      <c r="C81" s="8" t="s">
        <v>1776</v>
      </c>
      <c r="D81" s="8" t="s">
        <v>1779</v>
      </c>
      <c r="E81" s="8" t="s">
        <v>1780</v>
      </c>
      <c r="F81" s="8" t="s">
        <v>1778</v>
      </c>
    </row>
    <row r="82" spans="1:6" ht="15.75" thickBot="1" x14ac:dyDescent="0.3">
      <c r="A82" s="28" t="s">
        <v>207</v>
      </c>
      <c r="B82" s="8" t="s">
        <v>1778</v>
      </c>
      <c r="C82" s="8" t="s">
        <v>1780</v>
      </c>
      <c r="D82" s="8" t="s">
        <v>1780</v>
      </c>
      <c r="E82" s="8" t="s">
        <v>1776</v>
      </c>
      <c r="F82" s="8" t="s">
        <v>1777</v>
      </c>
    </row>
    <row r="83" spans="1:6" ht="15.75" thickBot="1" x14ac:dyDescent="0.3">
      <c r="A83" s="28" t="s">
        <v>209</v>
      </c>
      <c r="B83" s="8" t="s">
        <v>1780</v>
      </c>
      <c r="C83" s="8" t="s">
        <v>1779</v>
      </c>
      <c r="D83" s="8" t="s">
        <v>1780</v>
      </c>
      <c r="E83" s="8" t="s">
        <v>1779</v>
      </c>
      <c r="F83" s="8" t="s">
        <v>1777</v>
      </c>
    </row>
    <row r="84" spans="1:6" ht="15.75" thickBot="1" x14ac:dyDescent="0.3">
      <c r="A84" s="28" t="s">
        <v>211</v>
      </c>
      <c r="B84" s="8" t="s">
        <v>1780</v>
      </c>
      <c r="C84" s="8" t="s">
        <v>1776</v>
      </c>
      <c r="D84" s="8" t="s">
        <v>1778</v>
      </c>
      <c r="E84" s="8" t="s">
        <v>1777</v>
      </c>
      <c r="F84" s="8" t="s">
        <v>1776</v>
      </c>
    </row>
    <row r="85" spans="1:6" ht="15.75" thickBot="1" x14ac:dyDescent="0.3">
      <c r="A85" s="28" t="s">
        <v>213</v>
      </c>
      <c r="B85" s="8" t="s">
        <v>1778</v>
      </c>
      <c r="C85" s="8" t="s">
        <v>1780</v>
      </c>
      <c r="D85" s="8" t="s">
        <v>1776</v>
      </c>
      <c r="E85" s="8" t="s">
        <v>1780</v>
      </c>
      <c r="F85" s="8" t="s">
        <v>1777</v>
      </c>
    </row>
    <row r="86" spans="1:6" ht="15.75" thickBot="1" x14ac:dyDescent="0.3">
      <c r="A86" s="28" t="s">
        <v>215</v>
      </c>
      <c r="B86" s="8" t="s">
        <v>1776</v>
      </c>
      <c r="C86" s="8" t="s">
        <v>1776</v>
      </c>
      <c r="D86" s="8" t="s">
        <v>1777</v>
      </c>
      <c r="E86" s="8" t="s">
        <v>1777</v>
      </c>
      <c r="F86" s="8" t="s">
        <v>1776</v>
      </c>
    </row>
    <row r="87" spans="1:6" ht="15.75" thickBot="1" x14ac:dyDescent="0.3">
      <c r="A87" s="28" t="s">
        <v>217</v>
      </c>
      <c r="B87" s="8" t="s">
        <v>1780</v>
      </c>
      <c r="C87" s="8" t="s">
        <v>1778</v>
      </c>
      <c r="D87" s="8" t="s">
        <v>1778</v>
      </c>
      <c r="E87" s="8" t="s">
        <v>1779</v>
      </c>
      <c r="F87" s="8" t="s">
        <v>1776</v>
      </c>
    </row>
    <row r="88" spans="1:6" ht="15.75" thickBot="1" x14ac:dyDescent="0.3">
      <c r="A88" s="28" t="s">
        <v>219</v>
      </c>
      <c r="B88" s="8" t="s">
        <v>1776</v>
      </c>
      <c r="C88" s="8" t="s">
        <v>1776</v>
      </c>
      <c r="D88" s="8" t="s">
        <v>1778</v>
      </c>
      <c r="E88" s="8" t="s">
        <v>1778</v>
      </c>
      <c r="F88" s="8" t="s">
        <v>1776</v>
      </c>
    </row>
    <row r="89" spans="1:6" ht="15.75" thickBot="1" x14ac:dyDescent="0.3">
      <c r="A89" s="28" t="s">
        <v>221</v>
      </c>
      <c r="B89" s="8" t="s">
        <v>1776</v>
      </c>
      <c r="C89" s="8" t="s">
        <v>1777</v>
      </c>
      <c r="D89" s="8" t="s">
        <v>1777</v>
      </c>
      <c r="E89" s="8" t="s">
        <v>1777</v>
      </c>
      <c r="F89" s="8" t="s">
        <v>1776</v>
      </c>
    </row>
    <row r="90" spans="1:6" ht="15.75" thickBot="1" x14ac:dyDescent="0.3">
      <c r="A90" s="28" t="s">
        <v>223</v>
      </c>
      <c r="B90" s="8" t="s">
        <v>1777</v>
      </c>
      <c r="C90" s="8" t="s">
        <v>1777</v>
      </c>
      <c r="D90" s="8" t="s">
        <v>1777</v>
      </c>
      <c r="E90" s="8" t="s">
        <v>1779</v>
      </c>
      <c r="F90" s="8" t="s">
        <v>1778</v>
      </c>
    </row>
    <row r="91" spans="1:6" ht="15.75" thickBot="1" x14ac:dyDescent="0.3">
      <c r="A91" s="28" t="s">
        <v>225</v>
      </c>
      <c r="B91" s="8" t="s">
        <v>1779</v>
      </c>
      <c r="C91" s="8" t="s">
        <v>1776</v>
      </c>
      <c r="D91" s="8" t="s">
        <v>1779</v>
      </c>
      <c r="E91" s="8" t="s">
        <v>1776</v>
      </c>
      <c r="F91" s="8" t="s">
        <v>1779</v>
      </c>
    </row>
    <row r="92" spans="1:6" ht="15.75" thickBot="1" x14ac:dyDescent="0.3">
      <c r="A92" s="28" t="s">
        <v>227</v>
      </c>
      <c r="B92" s="8" t="s">
        <v>1777</v>
      </c>
      <c r="C92" s="8" t="s">
        <v>1777</v>
      </c>
      <c r="D92" s="8" t="s">
        <v>1780</v>
      </c>
      <c r="E92" s="8" t="s">
        <v>1779</v>
      </c>
      <c r="F92" s="8" t="s">
        <v>1776</v>
      </c>
    </row>
    <row r="93" spans="1:6" ht="15.75" thickBot="1" x14ac:dyDescent="0.3">
      <c r="A93" s="28" t="s">
        <v>229</v>
      </c>
      <c r="B93" s="8" t="s">
        <v>1778</v>
      </c>
      <c r="C93" s="8" t="s">
        <v>1777</v>
      </c>
      <c r="D93" s="8" t="s">
        <v>1777</v>
      </c>
      <c r="E93" s="8" t="s">
        <v>1780</v>
      </c>
      <c r="F93" s="8" t="s">
        <v>1776</v>
      </c>
    </row>
    <row r="94" spans="1:6" ht="15.75" thickBot="1" x14ac:dyDescent="0.3">
      <c r="A94" s="28" t="s">
        <v>231</v>
      </c>
      <c r="B94" s="8" t="s">
        <v>1778</v>
      </c>
      <c r="C94" s="8" t="s">
        <v>1777</v>
      </c>
      <c r="D94" s="8" t="s">
        <v>1779</v>
      </c>
      <c r="E94" s="8" t="s">
        <v>1780</v>
      </c>
      <c r="F94" s="8" t="s">
        <v>1780</v>
      </c>
    </row>
    <row r="95" spans="1:6" ht="15.75" thickBot="1" x14ac:dyDescent="0.3">
      <c r="A95" s="28" t="s">
        <v>233</v>
      </c>
      <c r="B95" s="8" t="s">
        <v>1777</v>
      </c>
      <c r="C95" s="8" t="s">
        <v>1780</v>
      </c>
      <c r="D95" s="8" t="s">
        <v>1777</v>
      </c>
      <c r="E95" s="8" t="s">
        <v>1777</v>
      </c>
      <c r="F95" s="8" t="s">
        <v>1780</v>
      </c>
    </row>
    <row r="96" spans="1:6" ht="15.75" thickBot="1" x14ac:dyDescent="0.3">
      <c r="A96" s="28" t="s">
        <v>235</v>
      </c>
      <c r="B96" s="8" t="s">
        <v>1780</v>
      </c>
      <c r="C96" s="8" t="s">
        <v>1777</v>
      </c>
      <c r="D96" s="8" t="s">
        <v>1776</v>
      </c>
      <c r="E96" s="8" t="s">
        <v>1780</v>
      </c>
      <c r="F96" s="8" t="s">
        <v>1777</v>
      </c>
    </row>
    <row r="97" spans="1:6" ht="15.75" thickBot="1" x14ac:dyDescent="0.3">
      <c r="A97" s="28" t="s">
        <v>236</v>
      </c>
      <c r="B97" s="8" t="s">
        <v>1778</v>
      </c>
      <c r="C97" s="8" t="s">
        <v>1779</v>
      </c>
      <c r="D97" s="8" t="s">
        <v>1779</v>
      </c>
      <c r="E97" s="8" t="s">
        <v>1777</v>
      </c>
      <c r="F97" s="8" t="s">
        <v>1778</v>
      </c>
    </row>
    <row r="98" spans="1:6" ht="15.75" thickBot="1" x14ac:dyDescent="0.3">
      <c r="A98" s="28" t="s">
        <v>237</v>
      </c>
      <c r="B98" s="8" t="s">
        <v>1780</v>
      </c>
      <c r="C98" s="8" t="s">
        <v>1779</v>
      </c>
      <c r="D98" s="8" t="s">
        <v>1777</v>
      </c>
      <c r="E98" s="8" t="s">
        <v>1776</v>
      </c>
      <c r="F98" s="8" t="s">
        <v>1777</v>
      </c>
    </row>
    <row r="99" spans="1:6" ht="15.75" thickBot="1" x14ac:dyDescent="0.3">
      <c r="A99" s="28" t="s">
        <v>238</v>
      </c>
      <c r="B99" s="8" t="s">
        <v>1776</v>
      </c>
      <c r="C99" s="8" t="s">
        <v>1780</v>
      </c>
      <c r="D99" s="8" t="s">
        <v>1776</v>
      </c>
      <c r="E99" s="8" t="s">
        <v>1777</v>
      </c>
      <c r="F99" s="8" t="s">
        <v>1780</v>
      </c>
    </row>
    <row r="100" spans="1:6" ht="15.75" thickBot="1" x14ac:dyDescent="0.3">
      <c r="A100" s="28" t="s">
        <v>239</v>
      </c>
      <c r="B100" s="8" t="s">
        <v>1778</v>
      </c>
      <c r="C100" s="8" t="s">
        <v>1779</v>
      </c>
      <c r="D100" s="8" t="s">
        <v>1780</v>
      </c>
      <c r="E100" s="8" t="s">
        <v>1777</v>
      </c>
      <c r="F100" s="8" t="s">
        <v>1776</v>
      </c>
    </row>
    <row r="101" spans="1:6" ht="15.75" thickBot="1" x14ac:dyDescent="0.3">
      <c r="A101" s="28" t="s">
        <v>240</v>
      </c>
      <c r="B101" s="8" t="s">
        <v>1776</v>
      </c>
      <c r="C101" s="8" t="s">
        <v>1777</v>
      </c>
      <c r="D101" s="8" t="s">
        <v>1780</v>
      </c>
      <c r="E101" s="8" t="s">
        <v>1778</v>
      </c>
      <c r="F101" s="8" t="s">
        <v>1778</v>
      </c>
    </row>
    <row r="102" spans="1:6" ht="15.75" thickBot="1" x14ac:dyDescent="0.3">
      <c r="A102" s="28" t="s">
        <v>241</v>
      </c>
      <c r="B102" s="8" t="s">
        <v>1780</v>
      </c>
      <c r="C102" s="8" t="s">
        <v>1777</v>
      </c>
      <c r="D102" s="8" t="s">
        <v>1778</v>
      </c>
      <c r="E102" s="8" t="s">
        <v>1777</v>
      </c>
      <c r="F102" s="8" t="s">
        <v>1779</v>
      </c>
    </row>
    <row r="103" spans="1:6" ht="15.75" thickBot="1" x14ac:dyDescent="0.3">
      <c r="A103" s="28" t="s">
        <v>242</v>
      </c>
      <c r="B103" s="8" t="s">
        <v>1777</v>
      </c>
      <c r="C103" s="8" t="s">
        <v>1777</v>
      </c>
      <c r="D103" s="8" t="s">
        <v>1777</v>
      </c>
      <c r="E103" s="8" t="s">
        <v>1777</v>
      </c>
      <c r="F103" s="8" t="s">
        <v>1779</v>
      </c>
    </row>
    <row r="104" spans="1:6" ht="15.75" thickBot="1" x14ac:dyDescent="0.3">
      <c r="A104" s="28" t="s">
        <v>243</v>
      </c>
      <c r="B104" s="8" t="s">
        <v>1780</v>
      </c>
      <c r="C104" s="8" t="s">
        <v>1778</v>
      </c>
      <c r="D104" s="8" t="s">
        <v>1776</v>
      </c>
      <c r="E104" s="8" t="s">
        <v>1779</v>
      </c>
      <c r="F104" s="8" t="s">
        <v>1780</v>
      </c>
    </row>
    <row r="105" spans="1:6" ht="15.75" thickBot="1" x14ac:dyDescent="0.3">
      <c r="A105" s="28" t="s">
        <v>244</v>
      </c>
      <c r="B105" s="8" t="s">
        <v>1776</v>
      </c>
      <c r="C105" s="8" t="s">
        <v>1780</v>
      </c>
      <c r="D105" s="8" t="s">
        <v>1777</v>
      </c>
      <c r="E105" s="8" t="s">
        <v>1779</v>
      </c>
      <c r="F105" s="8" t="s">
        <v>1777</v>
      </c>
    </row>
    <row r="106" spans="1:6" ht="15.75" thickBot="1" x14ac:dyDescent="0.3">
      <c r="A106" s="28" t="s">
        <v>245</v>
      </c>
      <c r="B106" s="8" t="s">
        <v>1776</v>
      </c>
      <c r="C106" s="8" t="s">
        <v>1777</v>
      </c>
      <c r="D106" s="8" t="s">
        <v>1776</v>
      </c>
      <c r="E106" s="8" t="s">
        <v>1776</v>
      </c>
      <c r="F106" s="8" t="s">
        <v>1779</v>
      </c>
    </row>
    <row r="107" spans="1:6" ht="15.75" thickBot="1" x14ac:dyDescent="0.3">
      <c r="A107" s="28" t="s">
        <v>246</v>
      </c>
      <c r="B107" s="8" t="s">
        <v>1776</v>
      </c>
      <c r="C107" s="8" t="s">
        <v>1778</v>
      </c>
      <c r="D107" s="8" t="s">
        <v>1779</v>
      </c>
      <c r="E107" s="8" t="s">
        <v>1780</v>
      </c>
      <c r="F107" s="8" t="s">
        <v>1777</v>
      </c>
    </row>
    <row r="108" spans="1:6" ht="15.75" thickBot="1" x14ac:dyDescent="0.3">
      <c r="A108" s="28" t="s">
        <v>247</v>
      </c>
      <c r="B108" s="8" t="s">
        <v>1779</v>
      </c>
      <c r="C108" s="8" t="s">
        <v>1777</v>
      </c>
      <c r="D108" s="8" t="s">
        <v>1778</v>
      </c>
      <c r="E108" s="8" t="s">
        <v>1777</v>
      </c>
      <c r="F108" s="8" t="s">
        <v>1779</v>
      </c>
    </row>
    <row r="109" spans="1:6" ht="15.75" thickBot="1" x14ac:dyDescent="0.3">
      <c r="A109" s="28" t="s">
        <v>248</v>
      </c>
      <c r="B109" s="8" t="s">
        <v>1778</v>
      </c>
      <c r="C109" s="8" t="s">
        <v>1780</v>
      </c>
      <c r="D109" s="8" t="s">
        <v>1778</v>
      </c>
      <c r="E109" s="8" t="s">
        <v>1780</v>
      </c>
      <c r="F109" s="8" t="s">
        <v>1778</v>
      </c>
    </row>
    <row r="110" spans="1:6" ht="15.75" thickBot="1" x14ac:dyDescent="0.3">
      <c r="A110" s="28" t="s">
        <v>249</v>
      </c>
      <c r="B110" s="8" t="s">
        <v>1779</v>
      </c>
      <c r="C110" s="8" t="s">
        <v>1778</v>
      </c>
      <c r="D110" s="8" t="s">
        <v>1777</v>
      </c>
      <c r="E110" s="8" t="s">
        <v>1777</v>
      </c>
      <c r="F110" s="8" t="s">
        <v>1776</v>
      </c>
    </row>
    <row r="111" spans="1:6" ht="15.75" thickBot="1" x14ac:dyDescent="0.3">
      <c r="A111" s="28" t="s">
        <v>250</v>
      </c>
      <c r="B111" s="8" t="s">
        <v>1780</v>
      </c>
      <c r="C111" s="8" t="s">
        <v>1779</v>
      </c>
      <c r="D111" s="8" t="s">
        <v>1779</v>
      </c>
      <c r="E111" s="8" t="s">
        <v>1779</v>
      </c>
      <c r="F111" s="8" t="s">
        <v>1778</v>
      </c>
    </row>
    <row r="112" spans="1:6" ht="15.75" thickBot="1" x14ac:dyDescent="0.3">
      <c r="A112" s="28" t="s">
        <v>251</v>
      </c>
      <c r="B112" s="8" t="s">
        <v>1778</v>
      </c>
      <c r="C112" s="8" t="s">
        <v>1780</v>
      </c>
      <c r="D112" s="8" t="s">
        <v>1778</v>
      </c>
      <c r="E112" s="8" t="s">
        <v>1778</v>
      </c>
      <c r="F112" s="8" t="s">
        <v>1776</v>
      </c>
    </row>
    <row r="113" spans="1:6" ht="15.75" thickBot="1" x14ac:dyDescent="0.3">
      <c r="A113" s="28" t="s">
        <v>252</v>
      </c>
      <c r="B113" s="8" t="s">
        <v>1776</v>
      </c>
      <c r="C113" s="8" t="s">
        <v>1777</v>
      </c>
      <c r="D113" s="8" t="s">
        <v>1776</v>
      </c>
      <c r="E113" s="8" t="s">
        <v>1779</v>
      </c>
      <c r="F113" s="8" t="s">
        <v>1778</v>
      </c>
    </row>
    <row r="114" spans="1:6" ht="15.75" thickBot="1" x14ac:dyDescent="0.3">
      <c r="A114" s="28" t="s">
        <v>253</v>
      </c>
      <c r="B114" s="8" t="s">
        <v>1777</v>
      </c>
      <c r="C114" s="8" t="s">
        <v>1780</v>
      </c>
      <c r="D114" s="8" t="s">
        <v>1777</v>
      </c>
      <c r="E114" s="8" t="s">
        <v>1780</v>
      </c>
      <c r="F114" s="8" t="s">
        <v>1777</v>
      </c>
    </row>
    <row r="115" spans="1:6" ht="15.75" thickBot="1" x14ac:dyDescent="0.3">
      <c r="A115" s="28" t="s">
        <v>254</v>
      </c>
      <c r="B115" s="8" t="s">
        <v>1779</v>
      </c>
      <c r="C115" s="8" t="s">
        <v>1778</v>
      </c>
      <c r="D115" s="8" t="s">
        <v>1777</v>
      </c>
      <c r="E115" s="8" t="s">
        <v>1777</v>
      </c>
      <c r="F115" s="8" t="s">
        <v>1776</v>
      </c>
    </row>
    <row r="116" spans="1:6" ht="15.75" thickBot="1" x14ac:dyDescent="0.3">
      <c r="A116" s="28" t="s">
        <v>255</v>
      </c>
      <c r="B116" s="8" t="s">
        <v>1779</v>
      </c>
      <c r="C116" s="8" t="s">
        <v>1780</v>
      </c>
      <c r="D116" s="8" t="s">
        <v>1777</v>
      </c>
      <c r="E116" s="8" t="s">
        <v>1776</v>
      </c>
      <c r="F116" s="8" t="s">
        <v>1778</v>
      </c>
    </row>
    <row r="117" spans="1:6" ht="15.75" thickBot="1" x14ac:dyDescent="0.3">
      <c r="A117" s="28" t="s">
        <v>256</v>
      </c>
      <c r="B117" s="8" t="s">
        <v>1778</v>
      </c>
      <c r="C117" s="8" t="s">
        <v>1779</v>
      </c>
      <c r="D117" s="8" t="s">
        <v>1780</v>
      </c>
      <c r="E117" s="8" t="s">
        <v>1778</v>
      </c>
      <c r="F117" s="8" t="s">
        <v>1777</v>
      </c>
    </row>
    <row r="118" spans="1:6" ht="15.75" thickBot="1" x14ac:dyDescent="0.3">
      <c r="A118" s="28" t="s">
        <v>257</v>
      </c>
      <c r="B118" s="8" t="s">
        <v>1777</v>
      </c>
      <c r="C118" s="8" t="s">
        <v>1776</v>
      </c>
      <c r="D118" s="8" t="s">
        <v>1776</v>
      </c>
      <c r="E118" s="8" t="s">
        <v>1780</v>
      </c>
      <c r="F118" s="8" t="s">
        <v>1778</v>
      </c>
    </row>
    <row r="119" spans="1:6" ht="15.75" thickBot="1" x14ac:dyDescent="0.3">
      <c r="A119" s="28" t="s">
        <v>258</v>
      </c>
      <c r="B119" s="8" t="s">
        <v>1779</v>
      </c>
      <c r="C119" s="8" t="s">
        <v>1780</v>
      </c>
      <c r="D119" s="8" t="s">
        <v>1780</v>
      </c>
      <c r="E119" s="8" t="s">
        <v>1780</v>
      </c>
      <c r="F119" s="8" t="s">
        <v>1776</v>
      </c>
    </row>
    <row r="120" spans="1:6" ht="15.75" thickBot="1" x14ac:dyDescent="0.3">
      <c r="A120" s="28" t="s">
        <v>259</v>
      </c>
      <c r="B120" s="8" t="s">
        <v>1776</v>
      </c>
      <c r="C120" s="8" t="s">
        <v>1780</v>
      </c>
      <c r="D120" s="8" t="s">
        <v>1779</v>
      </c>
      <c r="E120" s="8" t="s">
        <v>1776</v>
      </c>
      <c r="F120" s="8" t="s">
        <v>1777</v>
      </c>
    </row>
    <row r="121" spans="1:6" ht="15.75" thickBot="1" x14ac:dyDescent="0.3">
      <c r="A121" s="28" t="s">
        <v>260</v>
      </c>
      <c r="B121" s="8" t="s">
        <v>1778</v>
      </c>
      <c r="C121" s="8" t="s">
        <v>1776</v>
      </c>
      <c r="D121" s="8" t="s">
        <v>1780</v>
      </c>
      <c r="E121" s="8" t="s">
        <v>1776</v>
      </c>
      <c r="F121" s="8" t="s">
        <v>1776</v>
      </c>
    </row>
    <row r="122" spans="1:6" ht="15.75" thickBot="1" x14ac:dyDescent="0.3">
      <c r="A122" s="28" t="s">
        <v>261</v>
      </c>
      <c r="B122" s="8" t="s">
        <v>1776</v>
      </c>
      <c r="C122" s="8" t="s">
        <v>1777</v>
      </c>
      <c r="D122" s="8" t="s">
        <v>1780</v>
      </c>
      <c r="E122" s="8" t="s">
        <v>1780</v>
      </c>
      <c r="F122" s="8" t="s">
        <v>1776</v>
      </c>
    </row>
    <row r="123" spans="1:6" ht="15.75" thickBot="1" x14ac:dyDescent="0.3">
      <c r="A123" s="28" t="s">
        <v>262</v>
      </c>
      <c r="B123" s="8" t="s">
        <v>1777</v>
      </c>
      <c r="C123" s="8" t="s">
        <v>1777</v>
      </c>
      <c r="D123" s="8" t="s">
        <v>1779</v>
      </c>
      <c r="E123" s="8" t="s">
        <v>1780</v>
      </c>
      <c r="F123" s="8" t="s">
        <v>1779</v>
      </c>
    </row>
    <row r="124" spans="1:6" ht="15.75" thickBot="1" x14ac:dyDescent="0.3">
      <c r="A124" s="28" t="s">
        <v>263</v>
      </c>
      <c r="B124" s="8" t="s">
        <v>1776</v>
      </c>
      <c r="C124" s="8" t="s">
        <v>1777</v>
      </c>
      <c r="D124" s="8" t="s">
        <v>1776</v>
      </c>
      <c r="E124" s="8" t="s">
        <v>1776</v>
      </c>
      <c r="F124" s="8" t="s">
        <v>1780</v>
      </c>
    </row>
    <row r="125" spans="1:6" ht="15.75" thickBot="1" x14ac:dyDescent="0.3">
      <c r="A125" s="28" t="s">
        <v>264</v>
      </c>
      <c r="B125" s="8" t="s">
        <v>1778</v>
      </c>
      <c r="C125" s="8" t="s">
        <v>1777</v>
      </c>
      <c r="D125" s="8" t="s">
        <v>1778</v>
      </c>
      <c r="E125" s="8" t="s">
        <v>1780</v>
      </c>
      <c r="F125" s="8" t="s">
        <v>1779</v>
      </c>
    </row>
    <row r="126" spans="1:6" ht="15.75" thickBot="1" x14ac:dyDescent="0.3">
      <c r="A126" s="28" t="s">
        <v>265</v>
      </c>
      <c r="B126" s="8" t="s">
        <v>1777</v>
      </c>
      <c r="C126" s="8" t="s">
        <v>1779</v>
      </c>
      <c r="D126" s="8" t="s">
        <v>1777</v>
      </c>
      <c r="E126" s="8" t="s">
        <v>1777</v>
      </c>
      <c r="F126" s="8" t="s">
        <v>1778</v>
      </c>
    </row>
    <row r="127" spans="1:6" ht="15.75" thickBot="1" x14ac:dyDescent="0.3">
      <c r="A127" s="28" t="s">
        <v>266</v>
      </c>
      <c r="B127" s="8" t="s">
        <v>1778</v>
      </c>
      <c r="C127" s="8" t="s">
        <v>1780</v>
      </c>
      <c r="D127" s="8" t="s">
        <v>1777</v>
      </c>
      <c r="E127" s="8" t="s">
        <v>1780</v>
      </c>
      <c r="F127" s="8" t="s">
        <v>1780</v>
      </c>
    </row>
    <row r="128" spans="1:6" ht="15.75" thickBot="1" x14ac:dyDescent="0.3">
      <c r="A128" s="28" t="s">
        <v>267</v>
      </c>
      <c r="B128" s="8" t="s">
        <v>1780</v>
      </c>
      <c r="C128" s="8" t="s">
        <v>1779</v>
      </c>
      <c r="D128" s="8" t="s">
        <v>1776</v>
      </c>
      <c r="E128" s="8" t="s">
        <v>1778</v>
      </c>
      <c r="F128" s="8" t="s">
        <v>1778</v>
      </c>
    </row>
    <row r="129" spans="1:6" ht="15.75" thickBot="1" x14ac:dyDescent="0.3">
      <c r="A129" s="28" t="s">
        <v>268</v>
      </c>
      <c r="B129" s="8" t="s">
        <v>1776</v>
      </c>
      <c r="C129" s="8" t="s">
        <v>1780</v>
      </c>
      <c r="D129" s="8" t="s">
        <v>1776</v>
      </c>
      <c r="E129" s="8" t="s">
        <v>1780</v>
      </c>
      <c r="F129" s="8" t="s">
        <v>1779</v>
      </c>
    </row>
    <row r="130" spans="1:6" ht="15.75" thickBot="1" x14ac:dyDescent="0.3">
      <c r="A130" s="28" t="s">
        <v>269</v>
      </c>
      <c r="B130" s="8" t="s">
        <v>1780</v>
      </c>
      <c r="C130" s="8" t="s">
        <v>1780</v>
      </c>
      <c r="D130" s="8" t="s">
        <v>1777</v>
      </c>
      <c r="E130" s="8" t="s">
        <v>1780</v>
      </c>
      <c r="F130" s="8" t="s">
        <v>1776</v>
      </c>
    </row>
    <row r="131" spans="1:6" ht="15.75" thickBot="1" x14ac:dyDescent="0.3">
      <c r="A131" s="28" t="s">
        <v>270</v>
      </c>
      <c r="B131" s="8" t="s">
        <v>1777</v>
      </c>
      <c r="C131" s="8" t="s">
        <v>1776</v>
      </c>
      <c r="D131" s="8" t="s">
        <v>1779</v>
      </c>
      <c r="E131" s="8" t="s">
        <v>1778</v>
      </c>
      <c r="F131" s="8" t="s">
        <v>1779</v>
      </c>
    </row>
    <row r="132" spans="1:6" ht="15.75" thickBot="1" x14ac:dyDescent="0.3">
      <c r="A132" s="28" t="s">
        <v>271</v>
      </c>
      <c r="B132" s="8" t="s">
        <v>1776</v>
      </c>
      <c r="C132" s="8" t="s">
        <v>1778</v>
      </c>
      <c r="D132" s="8" t="s">
        <v>1779</v>
      </c>
      <c r="E132" s="8" t="s">
        <v>1779</v>
      </c>
      <c r="F132" s="8" t="s">
        <v>1780</v>
      </c>
    </row>
    <row r="133" spans="1:6" ht="15.75" thickBot="1" x14ac:dyDescent="0.3">
      <c r="A133" s="28" t="s">
        <v>272</v>
      </c>
      <c r="B133" s="8" t="s">
        <v>1779</v>
      </c>
      <c r="C133" s="8" t="s">
        <v>1778</v>
      </c>
      <c r="D133" s="8" t="s">
        <v>1780</v>
      </c>
      <c r="E133" s="8" t="s">
        <v>1780</v>
      </c>
      <c r="F133" s="8" t="s">
        <v>1779</v>
      </c>
    </row>
    <row r="134" spans="1:6" ht="15.75" thickBot="1" x14ac:dyDescent="0.3">
      <c r="A134" s="28" t="s">
        <v>273</v>
      </c>
      <c r="B134" s="8" t="s">
        <v>1776</v>
      </c>
      <c r="C134" s="8" t="s">
        <v>1777</v>
      </c>
      <c r="D134" s="8" t="s">
        <v>1779</v>
      </c>
      <c r="E134" s="8" t="s">
        <v>1777</v>
      </c>
      <c r="F134" s="8" t="s">
        <v>1778</v>
      </c>
    </row>
    <row r="135" spans="1:6" ht="15.75" thickBot="1" x14ac:dyDescent="0.3">
      <c r="A135" s="28" t="s">
        <v>274</v>
      </c>
      <c r="B135" s="8" t="s">
        <v>1777</v>
      </c>
      <c r="C135" s="8" t="s">
        <v>1779</v>
      </c>
      <c r="D135" s="8" t="s">
        <v>1779</v>
      </c>
      <c r="E135" s="8" t="s">
        <v>1778</v>
      </c>
      <c r="F135" s="8" t="s">
        <v>1776</v>
      </c>
    </row>
    <row r="136" spans="1:6" ht="15.75" thickBot="1" x14ac:dyDescent="0.3">
      <c r="A136" s="28" t="s">
        <v>275</v>
      </c>
      <c r="B136" s="8" t="s">
        <v>1776</v>
      </c>
      <c r="C136" s="8" t="s">
        <v>1777</v>
      </c>
      <c r="D136" s="8" t="s">
        <v>1777</v>
      </c>
      <c r="E136" s="8" t="s">
        <v>1779</v>
      </c>
      <c r="F136" s="8" t="s">
        <v>1779</v>
      </c>
    </row>
    <row r="137" spans="1:6" ht="15.75" thickBot="1" x14ac:dyDescent="0.3">
      <c r="A137" s="28" t="s">
        <v>276</v>
      </c>
      <c r="B137" s="8" t="s">
        <v>1776</v>
      </c>
      <c r="C137" s="8" t="s">
        <v>1780</v>
      </c>
      <c r="D137" s="8" t="s">
        <v>1779</v>
      </c>
      <c r="E137" s="8" t="s">
        <v>1776</v>
      </c>
      <c r="F137" s="8" t="s">
        <v>1778</v>
      </c>
    </row>
    <row r="138" spans="1:6" ht="15.75" thickBot="1" x14ac:dyDescent="0.3">
      <c r="A138" s="28" t="s">
        <v>277</v>
      </c>
      <c r="B138" s="8" t="s">
        <v>1778</v>
      </c>
      <c r="C138" s="8" t="s">
        <v>1779</v>
      </c>
      <c r="D138" s="8" t="s">
        <v>1779</v>
      </c>
      <c r="E138" s="8" t="s">
        <v>1776</v>
      </c>
      <c r="F138" s="8" t="s">
        <v>1780</v>
      </c>
    </row>
    <row r="139" spans="1:6" ht="15.75" thickBot="1" x14ac:dyDescent="0.3">
      <c r="A139" s="28" t="s">
        <v>278</v>
      </c>
      <c r="B139" s="8" t="s">
        <v>1779</v>
      </c>
      <c r="C139" s="8" t="s">
        <v>1780</v>
      </c>
      <c r="D139" s="8" t="s">
        <v>1779</v>
      </c>
      <c r="E139" s="8" t="s">
        <v>1777</v>
      </c>
      <c r="F139" s="8" t="s">
        <v>1779</v>
      </c>
    </row>
    <row r="140" spans="1:6" ht="15.75" thickBot="1" x14ac:dyDescent="0.3">
      <c r="A140" s="28" t="s">
        <v>279</v>
      </c>
      <c r="B140" s="8" t="s">
        <v>1780</v>
      </c>
      <c r="C140" s="8" t="s">
        <v>1779</v>
      </c>
      <c r="D140" s="8" t="s">
        <v>1776</v>
      </c>
      <c r="E140" s="8" t="s">
        <v>1779</v>
      </c>
      <c r="F140" s="8" t="s">
        <v>1780</v>
      </c>
    </row>
    <row r="141" spans="1:6" ht="15.75" thickBot="1" x14ac:dyDescent="0.3">
      <c r="A141" s="28" t="s">
        <v>280</v>
      </c>
      <c r="B141" s="8" t="s">
        <v>1777</v>
      </c>
      <c r="C141" s="8" t="s">
        <v>1780</v>
      </c>
      <c r="D141" s="8" t="s">
        <v>1779</v>
      </c>
      <c r="E141" s="8" t="s">
        <v>1778</v>
      </c>
      <c r="F141" s="8" t="s">
        <v>1780</v>
      </c>
    </row>
    <row r="142" spans="1:6" ht="15.75" thickBot="1" x14ac:dyDescent="0.3">
      <c r="A142" s="28" t="s">
        <v>281</v>
      </c>
      <c r="B142" s="8" t="s">
        <v>1777</v>
      </c>
      <c r="C142" s="8" t="s">
        <v>1779</v>
      </c>
      <c r="D142" s="8" t="s">
        <v>1776</v>
      </c>
      <c r="E142" s="8" t="s">
        <v>1779</v>
      </c>
      <c r="F142" s="8" t="s">
        <v>1779</v>
      </c>
    </row>
    <row r="143" spans="1:6" ht="15.75" thickBot="1" x14ac:dyDescent="0.3">
      <c r="A143" s="28" t="s">
        <v>282</v>
      </c>
      <c r="B143" s="8" t="s">
        <v>1776</v>
      </c>
      <c r="C143" s="8" t="s">
        <v>1777</v>
      </c>
      <c r="D143" s="8" t="s">
        <v>1778</v>
      </c>
      <c r="E143" s="8" t="s">
        <v>1780</v>
      </c>
      <c r="F143" s="8" t="s">
        <v>1777</v>
      </c>
    </row>
    <row r="144" spans="1:6" ht="15.75" thickBot="1" x14ac:dyDescent="0.3">
      <c r="A144" s="28" t="s">
        <v>283</v>
      </c>
      <c r="B144" s="8" t="s">
        <v>1780</v>
      </c>
      <c r="C144" s="8" t="s">
        <v>1776</v>
      </c>
      <c r="D144" s="8" t="s">
        <v>1780</v>
      </c>
      <c r="E144" s="8" t="s">
        <v>1779</v>
      </c>
      <c r="F144" s="8" t="s">
        <v>1778</v>
      </c>
    </row>
    <row r="145" spans="1:6" ht="15.75" thickBot="1" x14ac:dyDescent="0.3">
      <c r="A145" s="28" t="s">
        <v>284</v>
      </c>
      <c r="B145" s="8" t="s">
        <v>1779</v>
      </c>
      <c r="C145" s="8" t="s">
        <v>1778</v>
      </c>
      <c r="D145" s="8" t="s">
        <v>1778</v>
      </c>
      <c r="E145" s="8" t="s">
        <v>1780</v>
      </c>
      <c r="F145" s="8" t="s">
        <v>1776</v>
      </c>
    </row>
    <row r="146" spans="1:6" ht="15.75" thickBot="1" x14ac:dyDescent="0.3">
      <c r="A146" s="28" t="s">
        <v>285</v>
      </c>
      <c r="B146" s="8" t="s">
        <v>1779</v>
      </c>
      <c r="C146" s="8" t="s">
        <v>1779</v>
      </c>
      <c r="D146" s="8" t="s">
        <v>1776</v>
      </c>
      <c r="E146" s="8" t="s">
        <v>1776</v>
      </c>
      <c r="F146" s="8" t="s">
        <v>1779</v>
      </c>
    </row>
    <row r="147" spans="1:6" ht="15.75" thickBot="1" x14ac:dyDescent="0.3">
      <c r="A147" s="28" t="s">
        <v>286</v>
      </c>
      <c r="B147" s="8" t="s">
        <v>1779</v>
      </c>
      <c r="C147" s="8" t="s">
        <v>1780</v>
      </c>
      <c r="D147" s="8" t="s">
        <v>1778</v>
      </c>
      <c r="E147" s="8" t="s">
        <v>1777</v>
      </c>
      <c r="F147" s="8" t="s">
        <v>1776</v>
      </c>
    </row>
    <row r="148" spans="1:6" ht="15.75" thickBot="1" x14ac:dyDescent="0.3">
      <c r="A148" s="28" t="s">
        <v>287</v>
      </c>
      <c r="B148" s="8" t="s">
        <v>1777</v>
      </c>
      <c r="C148" s="8" t="s">
        <v>1776</v>
      </c>
      <c r="D148" s="8" t="s">
        <v>1778</v>
      </c>
      <c r="E148" s="8" t="s">
        <v>1778</v>
      </c>
      <c r="F148" s="8" t="s">
        <v>1776</v>
      </c>
    </row>
    <row r="149" spans="1:6" ht="15.75" thickBot="1" x14ac:dyDescent="0.3">
      <c r="A149" s="28" t="s">
        <v>288</v>
      </c>
      <c r="B149" s="8" t="s">
        <v>1777</v>
      </c>
      <c r="C149" s="8" t="s">
        <v>1778</v>
      </c>
      <c r="D149" s="8" t="s">
        <v>1776</v>
      </c>
      <c r="E149" s="8" t="s">
        <v>1780</v>
      </c>
      <c r="F149" s="8" t="s">
        <v>1776</v>
      </c>
    </row>
    <row r="150" spans="1:6" ht="15.75" thickBot="1" x14ac:dyDescent="0.3">
      <c r="A150" s="28" t="s">
        <v>289</v>
      </c>
      <c r="B150" s="8" t="s">
        <v>1779</v>
      </c>
      <c r="C150" s="8" t="s">
        <v>1776</v>
      </c>
      <c r="D150" s="8" t="s">
        <v>1779</v>
      </c>
      <c r="E150" s="8" t="s">
        <v>1779</v>
      </c>
      <c r="F150" s="8" t="s">
        <v>1780</v>
      </c>
    </row>
    <row r="151" spans="1:6" ht="15.75" thickBot="1" x14ac:dyDescent="0.3">
      <c r="A151" s="28" t="s">
        <v>290</v>
      </c>
      <c r="B151" s="8" t="s">
        <v>1776</v>
      </c>
      <c r="C151" s="8" t="s">
        <v>1776</v>
      </c>
      <c r="D151" s="8" t="s">
        <v>1777</v>
      </c>
      <c r="E151" s="8" t="s">
        <v>1776</v>
      </c>
      <c r="F151" s="8" t="s">
        <v>1778</v>
      </c>
    </row>
    <row r="152" spans="1:6" ht="15.75" thickBot="1" x14ac:dyDescent="0.3">
      <c r="A152" s="28" t="s">
        <v>291</v>
      </c>
      <c r="B152" s="8" t="s">
        <v>1776</v>
      </c>
      <c r="C152" s="8" t="s">
        <v>1780</v>
      </c>
      <c r="D152" s="8" t="s">
        <v>1777</v>
      </c>
      <c r="E152" s="8" t="s">
        <v>1779</v>
      </c>
      <c r="F152" s="8" t="s">
        <v>1780</v>
      </c>
    </row>
    <row r="153" spans="1:6" ht="15.75" thickBot="1" x14ac:dyDescent="0.3">
      <c r="A153" s="28" t="s">
        <v>292</v>
      </c>
      <c r="B153" s="8" t="s">
        <v>1779</v>
      </c>
      <c r="C153" s="8" t="s">
        <v>1776</v>
      </c>
      <c r="D153" s="8" t="s">
        <v>1780</v>
      </c>
      <c r="E153" s="8" t="s">
        <v>1777</v>
      </c>
      <c r="F153" s="8" t="s">
        <v>1778</v>
      </c>
    </row>
    <row r="154" spans="1:6" ht="15.75" thickBot="1" x14ac:dyDescent="0.3">
      <c r="A154" s="28" t="s">
        <v>293</v>
      </c>
      <c r="B154" s="8" t="s">
        <v>1779</v>
      </c>
      <c r="C154" s="8" t="s">
        <v>1778</v>
      </c>
      <c r="D154" s="8" t="s">
        <v>1778</v>
      </c>
      <c r="E154" s="8" t="s">
        <v>1777</v>
      </c>
      <c r="F154" s="8" t="s">
        <v>1780</v>
      </c>
    </row>
    <row r="155" spans="1:6" ht="15.75" thickBot="1" x14ac:dyDescent="0.3">
      <c r="A155" s="28" t="s">
        <v>294</v>
      </c>
      <c r="B155" s="8" t="s">
        <v>1777</v>
      </c>
      <c r="C155" s="8" t="s">
        <v>1777</v>
      </c>
      <c r="D155" s="8" t="s">
        <v>1778</v>
      </c>
      <c r="E155" s="8" t="s">
        <v>1777</v>
      </c>
      <c r="F155" s="8" t="s">
        <v>1780</v>
      </c>
    </row>
    <row r="156" spans="1:6" ht="15.75" thickBot="1" x14ac:dyDescent="0.3">
      <c r="A156" s="28" t="s">
        <v>295</v>
      </c>
      <c r="B156" s="8" t="s">
        <v>1779</v>
      </c>
      <c r="C156" s="8" t="s">
        <v>1778</v>
      </c>
      <c r="D156" s="8" t="s">
        <v>1776</v>
      </c>
      <c r="E156" s="8" t="s">
        <v>1778</v>
      </c>
      <c r="F156" s="8" t="s">
        <v>1780</v>
      </c>
    </row>
    <row r="157" spans="1:6" ht="15.75" thickBot="1" x14ac:dyDescent="0.3">
      <c r="A157" s="28" t="s">
        <v>296</v>
      </c>
      <c r="B157" s="8" t="s">
        <v>1777</v>
      </c>
      <c r="C157" s="8" t="s">
        <v>1776</v>
      </c>
      <c r="D157" s="8" t="s">
        <v>1776</v>
      </c>
      <c r="E157" s="8" t="s">
        <v>1776</v>
      </c>
      <c r="F157" s="8" t="s">
        <v>1778</v>
      </c>
    </row>
    <row r="158" spans="1:6" ht="15.75" thickBot="1" x14ac:dyDescent="0.3">
      <c r="A158" s="28" t="s">
        <v>297</v>
      </c>
      <c r="B158" s="8" t="s">
        <v>1778</v>
      </c>
      <c r="C158" s="8" t="s">
        <v>1780</v>
      </c>
      <c r="D158" s="8" t="s">
        <v>1776</v>
      </c>
      <c r="E158" s="8" t="s">
        <v>1776</v>
      </c>
      <c r="F158" s="8" t="s">
        <v>1776</v>
      </c>
    </row>
    <row r="159" spans="1:6" ht="15.75" thickBot="1" x14ac:dyDescent="0.3">
      <c r="A159" s="28" t="s">
        <v>298</v>
      </c>
      <c r="B159" s="8" t="s">
        <v>1779</v>
      </c>
      <c r="C159" s="8" t="s">
        <v>1777</v>
      </c>
      <c r="D159" s="8" t="s">
        <v>1776</v>
      </c>
      <c r="E159" s="8" t="s">
        <v>1779</v>
      </c>
      <c r="F159" s="8" t="s">
        <v>1777</v>
      </c>
    </row>
    <row r="160" spans="1:6" ht="15.75" thickBot="1" x14ac:dyDescent="0.3">
      <c r="A160" s="28" t="s">
        <v>299</v>
      </c>
      <c r="B160" s="8" t="s">
        <v>1779</v>
      </c>
      <c r="C160" s="8" t="s">
        <v>1779</v>
      </c>
      <c r="D160" s="8" t="s">
        <v>1776</v>
      </c>
      <c r="E160" s="8" t="s">
        <v>1780</v>
      </c>
      <c r="F160" s="8" t="s">
        <v>1776</v>
      </c>
    </row>
    <row r="161" spans="1:6" ht="15.75" thickBot="1" x14ac:dyDescent="0.3">
      <c r="A161" s="28" t="s">
        <v>300</v>
      </c>
      <c r="B161" s="8" t="s">
        <v>1777</v>
      </c>
      <c r="C161" s="8" t="s">
        <v>1776</v>
      </c>
      <c r="D161" s="8" t="s">
        <v>1777</v>
      </c>
      <c r="E161" s="8" t="s">
        <v>1776</v>
      </c>
      <c r="F161" s="8" t="s">
        <v>1778</v>
      </c>
    </row>
    <row r="162" spans="1:6" ht="15.75" thickBot="1" x14ac:dyDescent="0.3">
      <c r="A162" s="28" t="s">
        <v>301</v>
      </c>
      <c r="B162" s="8" t="s">
        <v>1780</v>
      </c>
      <c r="C162" s="8" t="s">
        <v>1780</v>
      </c>
      <c r="D162" s="8" t="s">
        <v>1780</v>
      </c>
      <c r="E162" s="8" t="s">
        <v>1780</v>
      </c>
      <c r="F162" s="8" t="s">
        <v>1778</v>
      </c>
    </row>
    <row r="163" spans="1:6" ht="15.75" thickBot="1" x14ac:dyDescent="0.3">
      <c r="A163" s="28" t="s">
        <v>302</v>
      </c>
      <c r="B163" s="8" t="s">
        <v>1777</v>
      </c>
      <c r="C163" s="8" t="s">
        <v>1778</v>
      </c>
      <c r="D163" s="8" t="s">
        <v>1776</v>
      </c>
      <c r="E163" s="8" t="s">
        <v>1780</v>
      </c>
      <c r="F163" s="8" t="s">
        <v>1776</v>
      </c>
    </row>
    <row r="164" spans="1:6" ht="15.75" thickBot="1" x14ac:dyDescent="0.3">
      <c r="A164" s="28" t="s">
        <v>303</v>
      </c>
      <c r="B164" s="8" t="s">
        <v>1780</v>
      </c>
      <c r="C164" s="8" t="s">
        <v>1777</v>
      </c>
      <c r="D164" s="8" t="s">
        <v>1780</v>
      </c>
      <c r="E164" s="8" t="s">
        <v>1777</v>
      </c>
      <c r="F164" s="8" t="s">
        <v>1780</v>
      </c>
    </row>
    <row r="165" spans="1:6" ht="15.75" thickBot="1" x14ac:dyDescent="0.3">
      <c r="A165" s="28" t="s">
        <v>304</v>
      </c>
      <c r="B165" s="8" t="s">
        <v>1779</v>
      </c>
      <c r="C165" s="8" t="s">
        <v>1778</v>
      </c>
      <c r="D165" s="8" t="s">
        <v>1780</v>
      </c>
      <c r="E165" s="8" t="s">
        <v>1780</v>
      </c>
      <c r="F165" s="8" t="s">
        <v>1778</v>
      </c>
    </row>
    <row r="166" spans="1:6" ht="15.75" thickBot="1" x14ac:dyDescent="0.3">
      <c r="A166" s="28" t="s">
        <v>305</v>
      </c>
      <c r="B166" s="8" t="s">
        <v>1777</v>
      </c>
      <c r="C166" s="8" t="s">
        <v>1777</v>
      </c>
      <c r="D166" s="8" t="s">
        <v>1777</v>
      </c>
      <c r="E166" s="8" t="s">
        <v>1780</v>
      </c>
      <c r="F166" s="8" t="s">
        <v>1778</v>
      </c>
    </row>
    <row r="167" spans="1:6" ht="15.75" thickBot="1" x14ac:dyDescent="0.3">
      <c r="A167" s="28" t="s">
        <v>306</v>
      </c>
      <c r="B167" s="8" t="s">
        <v>1776</v>
      </c>
      <c r="C167" s="8" t="s">
        <v>1778</v>
      </c>
      <c r="D167" s="8" t="s">
        <v>1777</v>
      </c>
      <c r="E167" s="8" t="s">
        <v>1778</v>
      </c>
      <c r="F167" s="8" t="s">
        <v>1777</v>
      </c>
    </row>
    <row r="168" spans="1:6" ht="15.75" thickBot="1" x14ac:dyDescent="0.3">
      <c r="A168" s="28" t="s">
        <v>307</v>
      </c>
      <c r="B168" s="8" t="s">
        <v>1780</v>
      </c>
      <c r="C168" s="8" t="s">
        <v>1779</v>
      </c>
      <c r="D168" s="8" t="s">
        <v>1779</v>
      </c>
      <c r="E168" s="8" t="s">
        <v>1778</v>
      </c>
      <c r="F168" s="8" t="s">
        <v>1779</v>
      </c>
    </row>
    <row r="169" spans="1:6" ht="15.75" thickBot="1" x14ac:dyDescent="0.3">
      <c r="A169" s="28" t="s">
        <v>308</v>
      </c>
      <c r="B169" s="8" t="s">
        <v>1778</v>
      </c>
      <c r="C169" s="8" t="s">
        <v>1777</v>
      </c>
      <c r="D169" s="8" t="s">
        <v>1778</v>
      </c>
      <c r="E169" s="8" t="s">
        <v>1779</v>
      </c>
      <c r="F169" s="8" t="s">
        <v>1778</v>
      </c>
    </row>
    <row r="170" spans="1:6" ht="15.75" thickBot="1" x14ac:dyDescent="0.3">
      <c r="A170" s="28" t="s">
        <v>309</v>
      </c>
      <c r="B170" s="8" t="s">
        <v>1778</v>
      </c>
      <c r="C170" s="8" t="s">
        <v>1776</v>
      </c>
      <c r="D170" s="8" t="s">
        <v>1777</v>
      </c>
      <c r="E170" s="8" t="s">
        <v>1780</v>
      </c>
      <c r="F170" s="8" t="s">
        <v>1779</v>
      </c>
    </row>
    <row r="171" spans="1:6" ht="15.75" thickBot="1" x14ac:dyDescent="0.3">
      <c r="A171" s="28" t="s">
        <v>310</v>
      </c>
      <c r="B171" s="8" t="s">
        <v>1777</v>
      </c>
      <c r="C171" s="8" t="s">
        <v>1779</v>
      </c>
      <c r="D171" s="8" t="s">
        <v>1780</v>
      </c>
      <c r="E171" s="8" t="s">
        <v>1776</v>
      </c>
      <c r="F171" s="8" t="s">
        <v>1776</v>
      </c>
    </row>
    <row r="172" spans="1:6" ht="15.75" thickBot="1" x14ac:dyDescent="0.3">
      <c r="A172" s="28" t="s">
        <v>311</v>
      </c>
      <c r="B172" s="8" t="s">
        <v>1778</v>
      </c>
      <c r="C172" s="8" t="s">
        <v>1780</v>
      </c>
      <c r="D172" s="8" t="s">
        <v>1776</v>
      </c>
      <c r="E172" s="8" t="s">
        <v>1780</v>
      </c>
      <c r="F172" s="8" t="s">
        <v>1776</v>
      </c>
    </row>
    <row r="173" spans="1:6" ht="15.75" thickBot="1" x14ac:dyDescent="0.3">
      <c r="A173" s="28" t="s">
        <v>312</v>
      </c>
      <c r="B173" s="8" t="s">
        <v>1779</v>
      </c>
      <c r="C173" s="8" t="s">
        <v>1776</v>
      </c>
      <c r="D173" s="8" t="s">
        <v>1777</v>
      </c>
      <c r="E173" s="8" t="s">
        <v>1776</v>
      </c>
      <c r="F173" s="8" t="s">
        <v>1778</v>
      </c>
    </row>
    <row r="174" spans="1:6" ht="15.75" thickBot="1" x14ac:dyDescent="0.3">
      <c r="A174" s="28" t="s">
        <v>313</v>
      </c>
      <c r="B174" s="8" t="s">
        <v>1778</v>
      </c>
      <c r="C174" s="8" t="s">
        <v>1780</v>
      </c>
      <c r="D174" s="8" t="s">
        <v>1780</v>
      </c>
      <c r="E174" s="8" t="s">
        <v>1780</v>
      </c>
      <c r="F174" s="8" t="s">
        <v>1776</v>
      </c>
    </row>
    <row r="175" spans="1:6" ht="15.75" thickBot="1" x14ac:dyDescent="0.3">
      <c r="A175" s="28" t="s">
        <v>314</v>
      </c>
      <c r="B175" s="8" t="s">
        <v>1777</v>
      </c>
      <c r="C175" s="8" t="s">
        <v>1777</v>
      </c>
      <c r="D175" s="8" t="s">
        <v>1776</v>
      </c>
      <c r="E175" s="8" t="s">
        <v>1777</v>
      </c>
      <c r="F175" s="8" t="s">
        <v>1780</v>
      </c>
    </row>
    <row r="176" spans="1:6" ht="15.75" thickBot="1" x14ac:dyDescent="0.3">
      <c r="A176" s="28" t="s">
        <v>315</v>
      </c>
      <c r="B176" s="8" t="s">
        <v>1778</v>
      </c>
      <c r="C176" s="8" t="s">
        <v>1779</v>
      </c>
      <c r="D176" s="8" t="s">
        <v>1780</v>
      </c>
      <c r="E176" s="8" t="s">
        <v>1780</v>
      </c>
      <c r="F176" s="8" t="s">
        <v>1777</v>
      </c>
    </row>
    <row r="177" spans="1:6" ht="15.75" thickBot="1" x14ac:dyDescent="0.3">
      <c r="A177" s="28" t="s">
        <v>316</v>
      </c>
      <c r="B177" s="8" t="s">
        <v>1780</v>
      </c>
      <c r="C177" s="8" t="s">
        <v>1780</v>
      </c>
      <c r="D177" s="8" t="s">
        <v>1779</v>
      </c>
      <c r="E177" s="8" t="s">
        <v>1778</v>
      </c>
      <c r="F177" s="8" t="s">
        <v>1779</v>
      </c>
    </row>
    <row r="178" spans="1:6" ht="15.75" thickBot="1" x14ac:dyDescent="0.3">
      <c r="A178" s="28" t="s">
        <v>317</v>
      </c>
      <c r="B178" s="8" t="s">
        <v>1780</v>
      </c>
      <c r="C178" s="8" t="s">
        <v>1777</v>
      </c>
      <c r="D178" s="8" t="s">
        <v>1780</v>
      </c>
      <c r="E178" s="8" t="s">
        <v>1777</v>
      </c>
      <c r="F178" s="8" t="s">
        <v>1778</v>
      </c>
    </row>
    <row r="179" spans="1:6" ht="15.75" thickBot="1" x14ac:dyDescent="0.3">
      <c r="A179" s="28" t="s">
        <v>318</v>
      </c>
      <c r="B179" s="8" t="s">
        <v>1776</v>
      </c>
      <c r="C179" s="8" t="s">
        <v>1779</v>
      </c>
      <c r="D179" s="8" t="s">
        <v>1778</v>
      </c>
      <c r="E179" s="8" t="s">
        <v>1779</v>
      </c>
      <c r="F179" s="8" t="s">
        <v>1778</v>
      </c>
    </row>
    <row r="180" spans="1:6" ht="15.75" thickBot="1" x14ac:dyDescent="0.3">
      <c r="A180" s="28" t="s">
        <v>319</v>
      </c>
      <c r="B180" s="8" t="s">
        <v>1778</v>
      </c>
      <c r="C180" s="8" t="s">
        <v>1777</v>
      </c>
      <c r="D180" s="8" t="s">
        <v>1779</v>
      </c>
      <c r="E180" s="8" t="s">
        <v>1776</v>
      </c>
      <c r="F180" s="8" t="s">
        <v>1778</v>
      </c>
    </row>
    <row r="181" spans="1:6" ht="15.75" thickBot="1" x14ac:dyDescent="0.3">
      <c r="A181" s="28" t="s">
        <v>320</v>
      </c>
      <c r="B181" s="8" t="s">
        <v>1779</v>
      </c>
      <c r="C181" s="8" t="s">
        <v>1777</v>
      </c>
      <c r="D181" s="8" t="s">
        <v>1777</v>
      </c>
      <c r="E181" s="8" t="s">
        <v>1779</v>
      </c>
      <c r="F181" s="8" t="s">
        <v>1779</v>
      </c>
    </row>
    <row r="182" spans="1:6" ht="15.75" thickBot="1" x14ac:dyDescent="0.3">
      <c r="A182" s="28" t="s">
        <v>321</v>
      </c>
      <c r="B182" s="8" t="s">
        <v>1780</v>
      </c>
      <c r="C182" s="8" t="s">
        <v>1776</v>
      </c>
      <c r="D182" s="8" t="s">
        <v>1777</v>
      </c>
      <c r="E182" s="8" t="s">
        <v>1776</v>
      </c>
      <c r="F182" s="8" t="s">
        <v>1777</v>
      </c>
    </row>
    <row r="183" spans="1:6" ht="15.75" thickBot="1" x14ac:dyDescent="0.3">
      <c r="A183" s="28" t="s">
        <v>322</v>
      </c>
      <c r="B183" s="8" t="s">
        <v>1780</v>
      </c>
      <c r="C183" s="8" t="s">
        <v>1778</v>
      </c>
      <c r="D183" s="8" t="s">
        <v>1780</v>
      </c>
      <c r="E183" s="8" t="s">
        <v>1778</v>
      </c>
      <c r="F183" s="8" t="s">
        <v>1778</v>
      </c>
    </row>
    <row r="184" spans="1:6" ht="15.75" thickBot="1" x14ac:dyDescent="0.3">
      <c r="A184" s="28" t="s">
        <v>323</v>
      </c>
      <c r="B184" s="8" t="s">
        <v>1778</v>
      </c>
      <c r="C184" s="8" t="s">
        <v>1776</v>
      </c>
      <c r="D184" s="8" t="s">
        <v>1776</v>
      </c>
      <c r="E184" s="8" t="s">
        <v>1780</v>
      </c>
      <c r="F184" s="8" t="s">
        <v>1778</v>
      </c>
    </row>
    <row r="185" spans="1:6" ht="15.75" thickBot="1" x14ac:dyDescent="0.3">
      <c r="A185" s="28" t="s">
        <v>324</v>
      </c>
      <c r="B185" s="8" t="s">
        <v>1778</v>
      </c>
      <c r="C185" s="8" t="s">
        <v>1779</v>
      </c>
      <c r="D185" s="8" t="s">
        <v>1778</v>
      </c>
      <c r="E185" s="8" t="s">
        <v>1777</v>
      </c>
      <c r="F185" s="8" t="s">
        <v>1779</v>
      </c>
    </row>
    <row r="186" spans="1:6" ht="15.75" thickBot="1" x14ac:dyDescent="0.3">
      <c r="A186" s="28" t="s">
        <v>325</v>
      </c>
      <c r="B186" s="8" t="s">
        <v>1777</v>
      </c>
      <c r="C186" s="8" t="s">
        <v>1776</v>
      </c>
      <c r="D186" s="8" t="s">
        <v>1780</v>
      </c>
      <c r="E186" s="8" t="s">
        <v>1776</v>
      </c>
      <c r="F186" s="8" t="s">
        <v>1777</v>
      </c>
    </row>
    <row r="187" spans="1:6" ht="15.75" thickBot="1" x14ac:dyDescent="0.3">
      <c r="A187" s="28" t="s">
        <v>326</v>
      </c>
      <c r="B187" s="8" t="s">
        <v>1780</v>
      </c>
      <c r="C187" s="8" t="s">
        <v>1778</v>
      </c>
      <c r="D187" s="8" t="s">
        <v>1778</v>
      </c>
      <c r="E187" s="8" t="s">
        <v>1776</v>
      </c>
      <c r="F187" s="8" t="s">
        <v>1778</v>
      </c>
    </row>
    <row r="188" spans="1:6" ht="15.75" thickBot="1" x14ac:dyDescent="0.3">
      <c r="A188" s="28" t="s">
        <v>327</v>
      </c>
      <c r="B188" s="8" t="s">
        <v>1777</v>
      </c>
      <c r="C188" s="8" t="s">
        <v>1778</v>
      </c>
      <c r="D188" s="8" t="s">
        <v>1778</v>
      </c>
      <c r="E188" s="8" t="s">
        <v>1778</v>
      </c>
      <c r="F188" s="8" t="s">
        <v>1779</v>
      </c>
    </row>
    <row r="189" spans="1:6" ht="15.75" thickBot="1" x14ac:dyDescent="0.3">
      <c r="A189" s="28" t="s">
        <v>328</v>
      </c>
      <c r="B189" s="8" t="s">
        <v>1780</v>
      </c>
      <c r="C189" s="8" t="s">
        <v>1776</v>
      </c>
      <c r="D189" s="8" t="s">
        <v>1778</v>
      </c>
      <c r="E189" s="8" t="s">
        <v>1776</v>
      </c>
      <c r="F189" s="8" t="s">
        <v>1779</v>
      </c>
    </row>
    <row r="190" spans="1:6" ht="15.75" thickBot="1" x14ac:dyDescent="0.3">
      <c r="A190" s="28" t="s">
        <v>330</v>
      </c>
      <c r="B190" s="8" t="s">
        <v>1779</v>
      </c>
      <c r="C190" s="8" t="s">
        <v>1779</v>
      </c>
      <c r="D190" s="8" t="s">
        <v>1778</v>
      </c>
      <c r="E190" s="8" t="s">
        <v>1777</v>
      </c>
      <c r="F190" s="8" t="s">
        <v>1778</v>
      </c>
    </row>
    <row r="191" spans="1:6" ht="15.75" thickBot="1" x14ac:dyDescent="0.3">
      <c r="A191" s="28" t="s">
        <v>332</v>
      </c>
      <c r="B191" s="8" t="s">
        <v>1776</v>
      </c>
      <c r="C191" s="8" t="s">
        <v>1779</v>
      </c>
      <c r="D191" s="8" t="s">
        <v>1777</v>
      </c>
      <c r="E191" s="8" t="s">
        <v>1779</v>
      </c>
      <c r="F191" s="8" t="s">
        <v>1778</v>
      </c>
    </row>
    <row r="192" spans="1:6" ht="15.75" thickBot="1" x14ac:dyDescent="0.3">
      <c r="A192" s="28" t="s">
        <v>334</v>
      </c>
      <c r="B192" s="8" t="s">
        <v>1776</v>
      </c>
      <c r="C192" s="8" t="s">
        <v>1777</v>
      </c>
      <c r="D192" s="8" t="s">
        <v>1777</v>
      </c>
      <c r="E192" s="8" t="s">
        <v>1780</v>
      </c>
      <c r="F192" s="8" t="s">
        <v>1776</v>
      </c>
    </row>
    <row r="193" spans="1:6" ht="15.75" thickBot="1" x14ac:dyDescent="0.3">
      <c r="A193" s="28" t="s">
        <v>336</v>
      </c>
      <c r="B193" s="8" t="s">
        <v>1777</v>
      </c>
      <c r="C193" s="8" t="s">
        <v>1779</v>
      </c>
      <c r="D193" s="8" t="s">
        <v>1780</v>
      </c>
      <c r="E193" s="8" t="s">
        <v>1776</v>
      </c>
      <c r="F193" s="8" t="s">
        <v>1778</v>
      </c>
    </row>
    <row r="194" spans="1:6" ht="15.75" thickBot="1" x14ac:dyDescent="0.3">
      <c r="A194" s="28" t="s">
        <v>338</v>
      </c>
      <c r="B194" s="8" t="s">
        <v>1778</v>
      </c>
      <c r="C194" s="8" t="s">
        <v>1778</v>
      </c>
      <c r="D194" s="8" t="s">
        <v>1778</v>
      </c>
      <c r="E194" s="8" t="s">
        <v>1779</v>
      </c>
      <c r="F194" s="8" t="s">
        <v>1778</v>
      </c>
    </row>
    <row r="195" spans="1:6" ht="15.75" thickBot="1" x14ac:dyDescent="0.3">
      <c r="A195" s="28" t="s">
        <v>340</v>
      </c>
      <c r="B195" s="8" t="s">
        <v>1779</v>
      </c>
      <c r="C195" s="8" t="s">
        <v>1777</v>
      </c>
      <c r="D195" s="8" t="s">
        <v>1779</v>
      </c>
      <c r="E195" s="8" t="s">
        <v>1780</v>
      </c>
      <c r="F195" s="8" t="s">
        <v>1776</v>
      </c>
    </row>
    <row r="196" spans="1:6" ht="15.75" thickBot="1" x14ac:dyDescent="0.3">
      <c r="A196" s="28" t="s">
        <v>342</v>
      </c>
      <c r="B196" s="8" t="s">
        <v>1777</v>
      </c>
      <c r="C196" s="8" t="s">
        <v>1778</v>
      </c>
      <c r="D196" s="8" t="s">
        <v>1776</v>
      </c>
      <c r="E196" s="8" t="s">
        <v>1777</v>
      </c>
      <c r="F196" s="8" t="s">
        <v>1776</v>
      </c>
    </row>
    <row r="197" spans="1:6" ht="15.75" thickBot="1" x14ac:dyDescent="0.3">
      <c r="A197" s="28" t="s">
        <v>344</v>
      </c>
      <c r="B197" s="8" t="s">
        <v>1780</v>
      </c>
      <c r="C197" s="8" t="s">
        <v>1777</v>
      </c>
      <c r="D197" s="8" t="s">
        <v>1776</v>
      </c>
      <c r="E197" s="8" t="s">
        <v>1777</v>
      </c>
      <c r="F197" s="8" t="s">
        <v>1776</v>
      </c>
    </row>
    <row r="198" spans="1:6" ht="15.75" thickBot="1" x14ac:dyDescent="0.3">
      <c r="A198" s="28" t="s">
        <v>346</v>
      </c>
      <c r="B198" s="8" t="s">
        <v>1776</v>
      </c>
      <c r="C198" s="8" t="s">
        <v>1776</v>
      </c>
      <c r="D198" s="8" t="s">
        <v>1777</v>
      </c>
      <c r="E198" s="8" t="s">
        <v>1777</v>
      </c>
      <c r="F198" s="8" t="s">
        <v>1778</v>
      </c>
    </row>
    <row r="199" spans="1:6" ht="15.75" thickBot="1" x14ac:dyDescent="0.3">
      <c r="A199" s="28" t="s">
        <v>348</v>
      </c>
      <c r="B199" s="8" t="s">
        <v>1778</v>
      </c>
      <c r="C199" s="8" t="s">
        <v>1777</v>
      </c>
      <c r="D199" s="8" t="s">
        <v>1778</v>
      </c>
      <c r="E199" s="8" t="s">
        <v>1778</v>
      </c>
      <c r="F199" s="8" t="s">
        <v>1776</v>
      </c>
    </row>
    <row r="200" spans="1:6" ht="15.75" thickBot="1" x14ac:dyDescent="0.3">
      <c r="A200" s="28" t="s">
        <v>350</v>
      </c>
      <c r="B200" s="8" t="s">
        <v>1776</v>
      </c>
      <c r="C200" s="8" t="s">
        <v>1777</v>
      </c>
      <c r="D200" s="8" t="s">
        <v>1778</v>
      </c>
      <c r="E200" s="8" t="s">
        <v>1776</v>
      </c>
      <c r="F200" s="8" t="s">
        <v>1778</v>
      </c>
    </row>
    <row r="201" spans="1:6" ht="15.75" thickBot="1" x14ac:dyDescent="0.3">
      <c r="A201" s="28" t="s">
        <v>352</v>
      </c>
      <c r="B201" s="8" t="s">
        <v>1779</v>
      </c>
      <c r="C201" s="8" t="s">
        <v>1780</v>
      </c>
      <c r="D201" s="8" t="s">
        <v>1777</v>
      </c>
      <c r="E201" s="8" t="s">
        <v>1777</v>
      </c>
      <c r="F201" s="8" t="s">
        <v>1778</v>
      </c>
    </row>
    <row r="202" spans="1:6" ht="15.75" thickBot="1" x14ac:dyDescent="0.3">
      <c r="A202" s="28" t="s">
        <v>354</v>
      </c>
      <c r="B202" s="8" t="s">
        <v>1779</v>
      </c>
      <c r="C202" s="8" t="s">
        <v>1778</v>
      </c>
      <c r="D202" s="8" t="s">
        <v>1776</v>
      </c>
      <c r="E202" s="8" t="s">
        <v>1777</v>
      </c>
      <c r="F202" s="8" t="s">
        <v>1779</v>
      </c>
    </row>
    <row r="203" spans="1:6" ht="15.75" thickBot="1" x14ac:dyDescent="0.3">
      <c r="A203" s="28" t="s">
        <v>356</v>
      </c>
      <c r="B203" s="8" t="s">
        <v>1778</v>
      </c>
      <c r="C203" s="8" t="s">
        <v>1778</v>
      </c>
      <c r="D203" s="8" t="s">
        <v>1776</v>
      </c>
      <c r="E203" s="8" t="s">
        <v>1780</v>
      </c>
      <c r="F203" s="8" t="s">
        <v>1779</v>
      </c>
    </row>
    <row r="204" spans="1:6" ht="15.75" thickBot="1" x14ac:dyDescent="0.3">
      <c r="A204" s="28" t="s">
        <v>358</v>
      </c>
      <c r="B204" s="8" t="s">
        <v>1780</v>
      </c>
      <c r="C204" s="8" t="s">
        <v>1778</v>
      </c>
      <c r="D204" s="8" t="s">
        <v>1780</v>
      </c>
      <c r="E204" s="8" t="s">
        <v>1778</v>
      </c>
      <c r="F204" s="8" t="s">
        <v>1777</v>
      </c>
    </row>
    <row r="205" spans="1:6" ht="15.75" thickBot="1" x14ac:dyDescent="0.3">
      <c r="A205" s="28" t="s">
        <v>360</v>
      </c>
      <c r="B205" s="8" t="s">
        <v>1780</v>
      </c>
      <c r="C205" s="8" t="s">
        <v>1777</v>
      </c>
      <c r="D205" s="8" t="s">
        <v>1776</v>
      </c>
      <c r="E205" s="8" t="s">
        <v>1778</v>
      </c>
      <c r="F205" s="8" t="s">
        <v>1779</v>
      </c>
    </row>
    <row r="206" spans="1:6" ht="15.75" thickBot="1" x14ac:dyDescent="0.3">
      <c r="A206" s="28" t="s">
        <v>362</v>
      </c>
      <c r="B206" s="8" t="s">
        <v>1776</v>
      </c>
      <c r="C206" s="8" t="s">
        <v>1777</v>
      </c>
      <c r="D206" s="8" t="s">
        <v>1780</v>
      </c>
      <c r="E206" s="8" t="s">
        <v>1776</v>
      </c>
      <c r="F206" s="8" t="s">
        <v>1780</v>
      </c>
    </row>
    <row r="207" spans="1:6" ht="15.75" thickBot="1" x14ac:dyDescent="0.3">
      <c r="A207" s="28" t="s">
        <v>364</v>
      </c>
      <c r="B207" s="8" t="s">
        <v>1779</v>
      </c>
      <c r="C207" s="8" t="s">
        <v>1779</v>
      </c>
      <c r="D207" s="8" t="s">
        <v>1779</v>
      </c>
      <c r="E207" s="8" t="s">
        <v>1776</v>
      </c>
      <c r="F207" s="8" t="s">
        <v>1779</v>
      </c>
    </row>
    <row r="208" spans="1:6" ht="15.75" thickBot="1" x14ac:dyDescent="0.3">
      <c r="A208" s="28" t="s">
        <v>366</v>
      </c>
      <c r="B208" s="8" t="s">
        <v>1777</v>
      </c>
      <c r="C208" s="8" t="s">
        <v>1778</v>
      </c>
      <c r="D208" s="8" t="s">
        <v>1776</v>
      </c>
      <c r="E208" s="8" t="s">
        <v>1777</v>
      </c>
      <c r="F208" s="8" t="s">
        <v>1779</v>
      </c>
    </row>
    <row r="209" spans="1:6" ht="15.75" thickBot="1" x14ac:dyDescent="0.3">
      <c r="A209" s="28" t="s">
        <v>368</v>
      </c>
      <c r="B209" s="8" t="s">
        <v>1780</v>
      </c>
      <c r="C209" s="8" t="s">
        <v>1778</v>
      </c>
      <c r="D209" s="8" t="s">
        <v>1780</v>
      </c>
      <c r="E209" s="8" t="s">
        <v>1777</v>
      </c>
      <c r="F209" s="8" t="s">
        <v>1778</v>
      </c>
    </row>
    <row r="210" spans="1:6" ht="15.75" thickBot="1" x14ac:dyDescent="0.3">
      <c r="A210" s="28" t="s">
        <v>370</v>
      </c>
      <c r="B210" s="8" t="s">
        <v>1780</v>
      </c>
      <c r="C210" s="8" t="s">
        <v>1776</v>
      </c>
      <c r="D210" s="8" t="s">
        <v>1778</v>
      </c>
      <c r="E210" s="8" t="s">
        <v>1779</v>
      </c>
      <c r="F210" s="8" t="s">
        <v>1778</v>
      </c>
    </row>
    <row r="211" spans="1:6" ht="15.75" thickBot="1" x14ac:dyDescent="0.3">
      <c r="A211" s="28" t="s">
        <v>372</v>
      </c>
      <c r="B211" s="8" t="s">
        <v>1780</v>
      </c>
      <c r="C211" s="8" t="s">
        <v>1776</v>
      </c>
      <c r="D211" s="8" t="s">
        <v>1777</v>
      </c>
      <c r="E211" s="8" t="s">
        <v>1780</v>
      </c>
      <c r="F211" s="8" t="s">
        <v>1776</v>
      </c>
    </row>
    <row r="212" spans="1:6" ht="15.75" thickBot="1" x14ac:dyDescent="0.3">
      <c r="A212" s="28" t="s">
        <v>374</v>
      </c>
      <c r="B212" s="8" t="s">
        <v>1778</v>
      </c>
      <c r="C212" s="8" t="s">
        <v>1780</v>
      </c>
      <c r="D212" s="8" t="s">
        <v>1776</v>
      </c>
      <c r="E212" s="8" t="s">
        <v>1778</v>
      </c>
      <c r="F212" s="8" t="s">
        <v>1780</v>
      </c>
    </row>
    <row r="213" spans="1:6" ht="15.75" thickBot="1" x14ac:dyDescent="0.3">
      <c r="A213" s="28" t="s">
        <v>375</v>
      </c>
      <c r="B213" s="8" t="s">
        <v>1776</v>
      </c>
      <c r="C213" s="8" t="s">
        <v>1776</v>
      </c>
      <c r="D213" s="8" t="s">
        <v>1779</v>
      </c>
      <c r="E213" s="8" t="s">
        <v>1779</v>
      </c>
      <c r="F213" s="8" t="s">
        <v>1778</v>
      </c>
    </row>
    <row r="214" spans="1:6" ht="15.75" thickBot="1" x14ac:dyDescent="0.3">
      <c r="A214" s="28" t="s">
        <v>377</v>
      </c>
      <c r="B214" s="8" t="s">
        <v>1776</v>
      </c>
      <c r="C214" s="8" t="s">
        <v>1779</v>
      </c>
      <c r="D214" s="8" t="s">
        <v>1779</v>
      </c>
      <c r="E214" s="8" t="s">
        <v>1778</v>
      </c>
      <c r="F214" s="8" t="s">
        <v>1776</v>
      </c>
    </row>
    <row r="215" spans="1:6" ht="15.75" thickBot="1" x14ac:dyDescent="0.3">
      <c r="A215" s="28" t="s">
        <v>379</v>
      </c>
      <c r="B215" s="8" t="s">
        <v>1778</v>
      </c>
      <c r="C215" s="8" t="s">
        <v>1780</v>
      </c>
      <c r="D215" s="8" t="s">
        <v>1776</v>
      </c>
      <c r="E215" s="8" t="s">
        <v>1777</v>
      </c>
      <c r="F215" s="8" t="s">
        <v>1780</v>
      </c>
    </row>
    <row r="216" spans="1:6" ht="15.75" thickBot="1" x14ac:dyDescent="0.3">
      <c r="A216" s="28" t="s">
        <v>381</v>
      </c>
      <c r="B216" s="8" t="s">
        <v>1779</v>
      </c>
      <c r="C216" s="8" t="s">
        <v>1777</v>
      </c>
      <c r="D216" s="8" t="s">
        <v>1780</v>
      </c>
      <c r="E216" s="8" t="s">
        <v>1776</v>
      </c>
      <c r="F216" s="8" t="s">
        <v>1776</v>
      </c>
    </row>
    <row r="217" spans="1:6" ht="15.75" thickBot="1" x14ac:dyDescent="0.3">
      <c r="A217" s="28" t="s">
        <v>383</v>
      </c>
      <c r="B217" s="8" t="s">
        <v>1780</v>
      </c>
      <c r="C217" s="8" t="s">
        <v>1780</v>
      </c>
      <c r="D217" s="8" t="s">
        <v>1780</v>
      </c>
      <c r="E217" s="8" t="s">
        <v>1780</v>
      </c>
      <c r="F217" s="8" t="s">
        <v>1779</v>
      </c>
    </row>
    <row r="218" spans="1:6" ht="15.75" thickBot="1" x14ac:dyDescent="0.3">
      <c r="A218" s="28" t="s">
        <v>385</v>
      </c>
      <c r="B218" s="8" t="s">
        <v>1780</v>
      </c>
      <c r="C218" s="8" t="s">
        <v>1778</v>
      </c>
      <c r="D218" s="8" t="s">
        <v>1780</v>
      </c>
      <c r="E218" s="8" t="s">
        <v>1780</v>
      </c>
      <c r="F218" s="8" t="s">
        <v>1776</v>
      </c>
    </row>
    <row r="219" spans="1:6" ht="15.75" thickBot="1" x14ac:dyDescent="0.3">
      <c r="A219" s="28" t="s">
        <v>387</v>
      </c>
      <c r="B219" s="8" t="s">
        <v>1778</v>
      </c>
      <c r="C219" s="8" t="s">
        <v>1777</v>
      </c>
      <c r="D219" s="8" t="s">
        <v>1778</v>
      </c>
      <c r="E219" s="8" t="s">
        <v>1777</v>
      </c>
      <c r="F219" s="8" t="s">
        <v>1779</v>
      </c>
    </row>
    <row r="220" spans="1:6" ht="15.75" thickBot="1" x14ac:dyDescent="0.3">
      <c r="A220" s="28" t="s">
        <v>389</v>
      </c>
      <c r="B220" s="8" t="s">
        <v>1777</v>
      </c>
      <c r="C220" s="8" t="s">
        <v>1777</v>
      </c>
      <c r="D220" s="8" t="s">
        <v>1780</v>
      </c>
      <c r="E220" s="8" t="s">
        <v>1776</v>
      </c>
      <c r="F220" s="8" t="s">
        <v>1778</v>
      </c>
    </row>
    <row r="221" spans="1:6" ht="15.75" thickBot="1" x14ac:dyDescent="0.3">
      <c r="A221" s="28" t="s">
        <v>391</v>
      </c>
      <c r="B221" s="8" t="s">
        <v>1777</v>
      </c>
      <c r="C221" s="8" t="s">
        <v>1778</v>
      </c>
      <c r="D221" s="8" t="s">
        <v>1777</v>
      </c>
      <c r="E221" s="8" t="s">
        <v>1777</v>
      </c>
      <c r="F221" s="8" t="s">
        <v>1780</v>
      </c>
    </row>
    <row r="222" spans="1:6" ht="15.75" thickBot="1" x14ac:dyDescent="0.3">
      <c r="A222" s="28" t="s">
        <v>393</v>
      </c>
      <c r="B222" s="8" t="s">
        <v>1777</v>
      </c>
      <c r="C222" s="8" t="s">
        <v>1776</v>
      </c>
      <c r="D222" s="8" t="s">
        <v>1779</v>
      </c>
      <c r="E222" s="8" t="s">
        <v>1778</v>
      </c>
      <c r="F222" s="8" t="s">
        <v>1779</v>
      </c>
    </row>
    <row r="223" spans="1:6" ht="15.75" thickBot="1" x14ac:dyDescent="0.3">
      <c r="A223" s="28" t="s">
        <v>395</v>
      </c>
      <c r="B223" s="8" t="s">
        <v>1780</v>
      </c>
      <c r="C223" s="8" t="s">
        <v>1777</v>
      </c>
      <c r="D223" s="8" t="s">
        <v>1776</v>
      </c>
      <c r="E223" s="8" t="s">
        <v>1778</v>
      </c>
      <c r="F223" s="8" t="s">
        <v>1777</v>
      </c>
    </row>
    <row r="224" spans="1:6" ht="15.75" thickBot="1" x14ac:dyDescent="0.3">
      <c r="A224" s="28" t="s">
        <v>396</v>
      </c>
      <c r="B224" s="8" t="s">
        <v>1777</v>
      </c>
      <c r="C224" s="8" t="s">
        <v>1776</v>
      </c>
      <c r="D224" s="8" t="s">
        <v>1780</v>
      </c>
      <c r="E224" s="8" t="s">
        <v>1780</v>
      </c>
      <c r="F224" s="8" t="s">
        <v>1776</v>
      </c>
    </row>
    <row r="225" spans="1:6" ht="15.75" thickBot="1" x14ac:dyDescent="0.3">
      <c r="A225" s="28" t="s">
        <v>398</v>
      </c>
      <c r="B225" s="8" t="s">
        <v>1776</v>
      </c>
      <c r="C225" s="8" t="s">
        <v>1777</v>
      </c>
      <c r="D225" s="8" t="s">
        <v>1779</v>
      </c>
      <c r="E225" s="8" t="s">
        <v>1777</v>
      </c>
      <c r="F225" s="8" t="s">
        <v>1778</v>
      </c>
    </row>
    <row r="226" spans="1:6" ht="15.75" thickBot="1" x14ac:dyDescent="0.3">
      <c r="A226" s="28" t="s">
        <v>400</v>
      </c>
      <c r="B226" s="8" t="s">
        <v>1776</v>
      </c>
      <c r="C226" s="8" t="s">
        <v>1780</v>
      </c>
      <c r="D226" s="8" t="s">
        <v>1778</v>
      </c>
      <c r="E226" s="8" t="s">
        <v>1780</v>
      </c>
      <c r="F226" s="8" t="s">
        <v>1777</v>
      </c>
    </row>
    <row r="227" spans="1:6" ht="15.75" thickBot="1" x14ac:dyDescent="0.3">
      <c r="A227" s="28" t="s">
        <v>402</v>
      </c>
      <c r="B227" s="8" t="s">
        <v>1779</v>
      </c>
      <c r="C227" s="8" t="s">
        <v>1780</v>
      </c>
      <c r="D227" s="8" t="s">
        <v>1779</v>
      </c>
      <c r="E227" s="8" t="s">
        <v>1779</v>
      </c>
      <c r="F227" s="8" t="s">
        <v>1779</v>
      </c>
    </row>
    <row r="228" spans="1:6" ht="15.75" thickBot="1" x14ac:dyDescent="0.3">
      <c r="A228" s="28" t="s">
        <v>404</v>
      </c>
      <c r="B228" s="8" t="s">
        <v>1778</v>
      </c>
      <c r="C228" s="8" t="s">
        <v>1779</v>
      </c>
      <c r="D228" s="8" t="s">
        <v>1777</v>
      </c>
      <c r="E228" s="8" t="s">
        <v>1777</v>
      </c>
      <c r="F228" s="8" t="s">
        <v>1776</v>
      </c>
    </row>
    <row r="229" spans="1:6" ht="15.75" thickBot="1" x14ac:dyDescent="0.3">
      <c r="A229" s="28" t="s">
        <v>406</v>
      </c>
      <c r="B229" s="8" t="s">
        <v>1776</v>
      </c>
      <c r="C229" s="8" t="s">
        <v>1778</v>
      </c>
      <c r="D229" s="8" t="s">
        <v>1780</v>
      </c>
      <c r="E229" s="8" t="s">
        <v>1778</v>
      </c>
      <c r="F229" s="8" t="s">
        <v>1779</v>
      </c>
    </row>
    <row r="230" spans="1:6" ht="15.75" thickBot="1" x14ac:dyDescent="0.3">
      <c r="A230" s="28" t="s">
        <v>408</v>
      </c>
      <c r="B230" s="8" t="s">
        <v>1779</v>
      </c>
      <c r="C230" s="8" t="s">
        <v>1779</v>
      </c>
      <c r="D230" s="8" t="s">
        <v>1780</v>
      </c>
      <c r="E230" s="8" t="s">
        <v>1777</v>
      </c>
      <c r="F230" s="8" t="s">
        <v>1778</v>
      </c>
    </row>
    <row r="231" spans="1:6" ht="15.75" thickBot="1" x14ac:dyDescent="0.3">
      <c r="A231" s="28" t="s">
        <v>410</v>
      </c>
      <c r="B231" s="8" t="s">
        <v>1776</v>
      </c>
      <c r="C231" s="8" t="s">
        <v>1776</v>
      </c>
      <c r="D231" s="8" t="s">
        <v>1780</v>
      </c>
      <c r="E231" s="8" t="s">
        <v>1777</v>
      </c>
      <c r="F231" s="8" t="s">
        <v>1779</v>
      </c>
    </row>
    <row r="232" spans="1:6" ht="15.75" thickBot="1" x14ac:dyDescent="0.3">
      <c r="A232" s="28" t="s">
        <v>412</v>
      </c>
      <c r="B232" s="8" t="s">
        <v>1778</v>
      </c>
      <c r="C232" s="8" t="s">
        <v>1776</v>
      </c>
      <c r="D232" s="8" t="s">
        <v>1776</v>
      </c>
      <c r="E232" s="8" t="s">
        <v>1778</v>
      </c>
      <c r="F232" s="8" t="s">
        <v>1779</v>
      </c>
    </row>
    <row r="233" spans="1:6" ht="15.75" thickBot="1" x14ac:dyDescent="0.3">
      <c r="A233" s="28" t="s">
        <v>414</v>
      </c>
      <c r="B233" s="8" t="s">
        <v>1779</v>
      </c>
      <c r="C233" s="8" t="s">
        <v>1777</v>
      </c>
      <c r="D233" s="8" t="s">
        <v>1779</v>
      </c>
      <c r="E233" s="8" t="s">
        <v>1778</v>
      </c>
      <c r="F233" s="8" t="s">
        <v>1779</v>
      </c>
    </row>
    <row r="234" spans="1:6" ht="15.75" thickBot="1" x14ac:dyDescent="0.3">
      <c r="A234" s="28" t="s">
        <v>416</v>
      </c>
      <c r="B234" s="8" t="s">
        <v>1776</v>
      </c>
      <c r="C234" s="8" t="s">
        <v>1777</v>
      </c>
      <c r="D234" s="8" t="s">
        <v>1779</v>
      </c>
      <c r="E234" s="8" t="s">
        <v>1780</v>
      </c>
      <c r="F234" s="8" t="s">
        <v>1777</v>
      </c>
    </row>
    <row r="235" spans="1:6" ht="15.75" thickBot="1" x14ac:dyDescent="0.3">
      <c r="A235" s="28" t="s">
        <v>418</v>
      </c>
      <c r="B235" s="8" t="s">
        <v>1778</v>
      </c>
      <c r="C235" s="8" t="s">
        <v>1779</v>
      </c>
      <c r="D235" s="8" t="s">
        <v>1777</v>
      </c>
      <c r="E235" s="8" t="s">
        <v>1776</v>
      </c>
      <c r="F235" s="8" t="s">
        <v>1777</v>
      </c>
    </row>
    <row r="236" spans="1:6" ht="15.75" thickBot="1" x14ac:dyDescent="0.3">
      <c r="A236" s="28" t="s">
        <v>420</v>
      </c>
      <c r="B236" s="8" t="s">
        <v>1780</v>
      </c>
      <c r="C236" s="8" t="s">
        <v>1778</v>
      </c>
      <c r="D236" s="8" t="s">
        <v>1776</v>
      </c>
      <c r="E236" s="8" t="s">
        <v>1780</v>
      </c>
      <c r="F236" s="8" t="s">
        <v>1778</v>
      </c>
    </row>
    <row r="237" spans="1:6" ht="15.75" thickBot="1" x14ac:dyDescent="0.3">
      <c r="A237" s="28" t="s">
        <v>422</v>
      </c>
      <c r="B237" s="8" t="s">
        <v>1780</v>
      </c>
      <c r="C237" s="8" t="s">
        <v>1779</v>
      </c>
      <c r="D237" s="8" t="s">
        <v>1778</v>
      </c>
      <c r="E237" s="8" t="s">
        <v>1780</v>
      </c>
      <c r="F237" s="8" t="s">
        <v>1776</v>
      </c>
    </row>
    <row r="238" spans="1:6" ht="15.75" thickBot="1" x14ac:dyDescent="0.3">
      <c r="A238" s="28" t="s">
        <v>424</v>
      </c>
      <c r="B238" s="8" t="s">
        <v>1779</v>
      </c>
      <c r="C238" s="8" t="s">
        <v>1779</v>
      </c>
      <c r="D238" s="8" t="s">
        <v>1777</v>
      </c>
      <c r="E238" s="8" t="s">
        <v>1778</v>
      </c>
      <c r="F238" s="8" t="s">
        <v>1776</v>
      </c>
    </row>
    <row r="239" spans="1:6" ht="15.75" thickBot="1" x14ac:dyDescent="0.3">
      <c r="A239" s="28" t="s">
        <v>426</v>
      </c>
      <c r="B239" s="8" t="s">
        <v>1778</v>
      </c>
      <c r="C239" s="8" t="s">
        <v>1780</v>
      </c>
      <c r="D239" s="8" t="s">
        <v>1779</v>
      </c>
      <c r="E239" s="8" t="s">
        <v>1779</v>
      </c>
      <c r="F239" s="8" t="s">
        <v>1779</v>
      </c>
    </row>
    <row r="240" spans="1:6" ht="15.75" thickBot="1" x14ac:dyDescent="0.3">
      <c r="A240" s="28" t="s">
        <v>428</v>
      </c>
      <c r="B240" s="8" t="s">
        <v>1776</v>
      </c>
      <c r="C240" s="8" t="s">
        <v>1780</v>
      </c>
      <c r="D240" s="8" t="s">
        <v>1777</v>
      </c>
      <c r="E240" s="8" t="s">
        <v>1780</v>
      </c>
      <c r="F240" s="8" t="s">
        <v>1780</v>
      </c>
    </row>
    <row r="241" spans="1:6" ht="15.75" thickBot="1" x14ac:dyDescent="0.3">
      <c r="A241" s="28" t="s">
        <v>430</v>
      </c>
      <c r="B241" s="8" t="s">
        <v>1777</v>
      </c>
      <c r="C241" s="8" t="s">
        <v>1776</v>
      </c>
      <c r="D241" s="8" t="s">
        <v>1780</v>
      </c>
      <c r="E241" s="8" t="s">
        <v>1779</v>
      </c>
      <c r="F241" s="8" t="s">
        <v>1777</v>
      </c>
    </row>
    <row r="242" spans="1:6" ht="15.75" thickBot="1" x14ac:dyDescent="0.3">
      <c r="A242" s="28" t="s">
        <v>432</v>
      </c>
      <c r="B242" s="8" t="s">
        <v>1776</v>
      </c>
      <c r="C242" s="8" t="s">
        <v>1776</v>
      </c>
      <c r="D242" s="8" t="s">
        <v>1778</v>
      </c>
      <c r="E242" s="8" t="s">
        <v>1780</v>
      </c>
      <c r="F242" s="8" t="s">
        <v>1779</v>
      </c>
    </row>
    <row r="243" spans="1:6" ht="15.75" thickBot="1" x14ac:dyDescent="0.3">
      <c r="A243" s="28" t="s">
        <v>434</v>
      </c>
      <c r="B243" s="8" t="s">
        <v>1780</v>
      </c>
      <c r="C243" s="8" t="s">
        <v>1777</v>
      </c>
      <c r="D243" s="8" t="s">
        <v>1776</v>
      </c>
      <c r="E243" s="8" t="s">
        <v>1776</v>
      </c>
      <c r="F243" s="8" t="s">
        <v>1778</v>
      </c>
    </row>
    <row r="244" spans="1:6" ht="15.75" thickBot="1" x14ac:dyDescent="0.3">
      <c r="A244" s="28" t="s">
        <v>436</v>
      </c>
      <c r="B244" s="8" t="s">
        <v>1778</v>
      </c>
      <c r="C244" s="8" t="s">
        <v>1780</v>
      </c>
      <c r="D244" s="8" t="s">
        <v>1780</v>
      </c>
      <c r="E244" s="8" t="s">
        <v>1780</v>
      </c>
      <c r="F244" s="8" t="s">
        <v>1778</v>
      </c>
    </row>
    <row r="245" spans="1:6" ht="15.75" thickBot="1" x14ac:dyDescent="0.3">
      <c r="A245" s="28" t="s">
        <v>438</v>
      </c>
      <c r="B245" s="8" t="s">
        <v>1777</v>
      </c>
      <c r="C245" s="8" t="s">
        <v>1776</v>
      </c>
      <c r="D245" s="8" t="s">
        <v>1779</v>
      </c>
      <c r="E245" s="8" t="s">
        <v>1779</v>
      </c>
      <c r="F245" s="8" t="s">
        <v>1780</v>
      </c>
    </row>
    <row r="246" spans="1:6" ht="15.75" thickBot="1" x14ac:dyDescent="0.3">
      <c r="A246" s="28" t="s">
        <v>440</v>
      </c>
      <c r="B246" s="8" t="s">
        <v>1777</v>
      </c>
      <c r="C246" s="8" t="s">
        <v>1779</v>
      </c>
      <c r="D246" s="8" t="s">
        <v>1776</v>
      </c>
      <c r="E246" s="8" t="s">
        <v>1778</v>
      </c>
      <c r="F246" s="8" t="s">
        <v>1778</v>
      </c>
    </row>
    <row r="247" spans="1:6" ht="15.75" thickBot="1" x14ac:dyDescent="0.3">
      <c r="A247" s="28" t="s">
        <v>442</v>
      </c>
      <c r="B247" s="8" t="s">
        <v>1780</v>
      </c>
      <c r="C247" s="8" t="s">
        <v>1777</v>
      </c>
      <c r="D247" s="8" t="s">
        <v>1780</v>
      </c>
      <c r="E247" s="8" t="s">
        <v>1777</v>
      </c>
      <c r="F247" s="8" t="s">
        <v>1776</v>
      </c>
    </row>
    <row r="248" spans="1:6" ht="15.75" thickBot="1" x14ac:dyDescent="0.3">
      <c r="A248" s="28" t="s">
        <v>444</v>
      </c>
      <c r="B248" s="8" t="s">
        <v>1776</v>
      </c>
      <c r="C248" s="8" t="s">
        <v>1778</v>
      </c>
      <c r="D248" s="8" t="s">
        <v>1780</v>
      </c>
      <c r="E248" s="8" t="s">
        <v>1778</v>
      </c>
      <c r="F248" s="8" t="s">
        <v>1780</v>
      </c>
    </row>
    <row r="249" spans="1:6" ht="15.75" thickBot="1" x14ac:dyDescent="0.3">
      <c r="A249" s="28" t="s">
        <v>446</v>
      </c>
      <c r="B249" s="8" t="s">
        <v>1780</v>
      </c>
      <c r="C249" s="8" t="s">
        <v>1778</v>
      </c>
      <c r="D249" s="8" t="s">
        <v>1780</v>
      </c>
      <c r="E249" s="8" t="s">
        <v>1777</v>
      </c>
      <c r="F249" s="8" t="s">
        <v>1779</v>
      </c>
    </row>
    <row r="250" spans="1:6" ht="15.75" thickBot="1" x14ac:dyDescent="0.3">
      <c r="A250" s="28" t="s">
        <v>448</v>
      </c>
      <c r="B250" s="8" t="s">
        <v>1780</v>
      </c>
      <c r="C250" s="8" t="s">
        <v>1778</v>
      </c>
      <c r="D250" s="8" t="s">
        <v>1779</v>
      </c>
      <c r="E250" s="8" t="s">
        <v>1779</v>
      </c>
      <c r="F250" s="8" t="s">
        <v>1777</v>
      </c>
    </row>
    <row r="251" spans="1:6" ht="15.75" thickBot="1" x14ac:dyDescent="0.3">
      <c r="A251" s="28" t="s">
        <v>450</v>
      </c>
      <c r="B251" s="8" t="s">
        <v>1776</v>
      </c>
      <c r="C251" s="8" t="s">
        <v>1777</v>
      </c>
      <c r="D251" s="8" t="s">
        <v>1780</v>
      </c>
      <c r="E251" s="8" t="s">
        <v>1776</v>
      </c>
      <c r="F251" s="8" t="s">
        <v>1776</v>
      </c>
    </row>
    <row r="252" spans="1:6" ht="15.75" thickBot="1" x14ac:dyDescent="0.3">
      <c r="A252" s="28" t="s">
        <v>452</v>
      </c>
      <c r="B252" s="8" t="s">
        <v>1780</v>
      </c>
      <c r="C252" s="8" t="s">
        <v>1777</v>
      </c>
      <c r="D252" s="8" t="s">
        <v>1779</v>
      </c>
      <c r="E252" s="8" t="s">
        <v>1778</v>
      </c>
      <c r="F252" s="8" t="s">
        <v>1776</v>
      </c>
    </row>
    <row r="253" spans="1:6" ht="15.75" thickBot="1" x14ac:dyDescent="0.3">
      <c r="A253" s="28" t="s">
        <v>454</v>
      </c>
      <c r="B253" s="8" t="s">
        <v>1777</v>
      </c>
      <c r="C253" s="8" t="s">
        <v>1779</v>
      </c>
      <c r="D253" s="8" t="s">
        <v>1779</v>
      </c>
      <c r="E253" s="8" t="s">
        <v>1780</v>
      </c>
      <c r="F253" s="8" t="s">
        <v>1779</v>
      </c>
    </row>
    <row r="254" spans="1:6" ht="15.75" thickBot="1" x14ac:dyDescent="0.3">
      <c r="A254" s="28" t="s">
        <v>456</v>
      </c>
      <c r="B254" s="8" t="s">
        <v>1777</v>
      </c>
      <c r="C254" s="8" t="s">
        <v>1778</v>
      </c>
      <c r="D254" s="8" t="s">
        <v>1776</v>
      </c>
      <c r="E254" s="8" t="s">
        <v>1778</v>
      </c>
      <c r="F254" s="8" t="s">
        <v>1777</v>
      </c>
    </row>
    <row r="255" spans="1:6" ht="15.75" thickBot="1" x14ac:dyDescent="0.3">
      <c r="A255" s="28" t="s">
        <v>458</v>
      </c>
      <c r="B255" s="8" t="s">
        <v>1779</v>
      </c>
      <c r="C255" s="8" t="s">
        <v>1776</v>
      </c>
      <c r="D255" s="8" t="s">
        <v>1776</v>
      </c>
      <c r="E255" s="8" t="s">
        <v>1780</v>
      </c>
      <c r="F255" s="8" t="s">
        <v>1780</v>
      </c>
    </row>
    <row r="256" spans="1:6" ht="15.75" thickBot="1" x14ac:dyDescent="0.3">
      <c r="A256" s="28" t="s">
        <v>460</v>
      </c>
      <c r="B256" s="8" t="s">
        <v>1779</v>
      </c>
      <c r="C256" s="8" t="s">
        <v>1778</v>
      </c>
      <c r="D256" s="8" t="s">
        <v>1780</v>
      </c>
      <c r="E256" s="8" t="s">
        <v>1778</v>
      </c>
      <c r="F256" s="8" t="s">
        <v>1780</v>
      </c>
    </row>
    <row r="257" spans="1:6" ht="15.75" thickBot="1" x14ac:dyDescent="0.3">
      <c r="A257" s="28" t="s">
        <v>462</v>
      </c>
      <c r="B257" s="8" t="s">
        <v>1777</v>
      </c>
      <c r="C257" s="8" t="s">
        <v>1776</v>
      </c>
      <c r="D257" s="8" t="s">
        <v>1776</v>
      </c>
      <c r="E257" s="8" t="s">
        <v>1780</v>
      </c>
      <c r="F257" s="8" t="s">
        <v>1779</v>
      </c>
    </row>
    <row r="258" spans="1:6" ht="15.75" thickBot="1" x14ac:dyDescent="0.3">
      <c r="A258" s="28" t="s">
        <v>464</v>
      </c>
      <c r="B258" s="8" t="s">
        <v>1776</v>
      </c>
      <c r="C258" s="8" t="s">
        <v>1777</v>
      </c>
      <c r="D258" s="8" t="s">
        <v>1777</v>
      </c>
      <c r="E258" s="8" t="s">
        <v>1776</v>
      </c>
      <c r="F258" s="8" t="s">
        <v>1777</v>
      </c>
    </row>
    <row r="259" spans="1:6" ht="15.75" thickBot="1" x14ac:dyDescent="0.3">
      <c r="A259" s="28" t="s">
        <v>466</v>
      </c>
      <c r="B259" s="8" t="s">
        <v>1780</v>
      </c>
      <c r="C259" s="8" t="s">
        <v>1776</v>
      </c>
      <c r="D259" s="8" t="s">
        <v>1777</v>
      </c>
      <c r="E259" s="8" t="s">
        <v>1778</v>
      </c>
      <c r="F259" s="8" t="s">
        <v>1776</v>
      </c>
    </row>
    <row r="260" spans="1:6" ht="15.75" thickBot="1" x14ac:dyDescent="0.3">
      <c r="A260" s="28" t="s">
        <v>468</v>
      </c>
      <c r="B260" s="8" t="s">
        <v>1777</v>
      </c>
      <c r="C260" s="8" t="s">
        <v>1777</v>
      </c>
      <c r="D260" s="8" t="s">
        <v>1780</v>
      </c>
      <c r="E260" s="8" t="s">
        <v>1779</v>
      </c>
      <c r="F260" s="8" t="s">
        <v>1779</v>
      </c>
    </row>
    <row r="261" spans="1:6" ht="15.75" thickBot="1" x14ac:dyDescent="0.3">
      <c r="A261" s="28" t="s">
        <v>469</v>
      </c>
      <c r="B261" s="8" t="s">
        <v>1779</v>
      </c>
      <c r="C261" s="8" t="s">
        <v>1780</v>
      </c>
      <c r="D261" s="8" t="s">
        <v>1777</v>
      </c>
      <c r="E261" s="8" t="s">
        <v>1778</v>
      </c>
      <c r="F261" s="8" t="s">
        <v>1778</v>
      </c>
    </row>
    <row r="262" spans="1:6" ht="15.75" thickBot="1" x14ac:dyDescent="0.3">
      <c r="A262" s="28" t="s">
        <v>471</v>
      </c>
      <c r="B262" s="8" t="s">
        <v>1777</v>
      </c>
      <c r="C262" s="8" t="s">
        <v>1777</v>
      </c>
      <c r="D262" s="8" t="s">
        <v>1778</v>
      </c>
      <c r="E262" s="8" t="s">
        <v>1777</v>
      </c>
      <c r="F262" s="8" t="s">
        <v>1778</v>
      </c>
    </row>
    <row r="263" spans="1:6" ht="15.75" thickBot="1" x14ac:dyDescent="0.3">
      <c r="A263" s="28" t="s">
        <v>473</v>
      </c>
      <c r="B263" s="8" t="s">
        <v>1779</v>
      </c>
      <c r="C263" s="8" t="s">
        <v>1777</v>
      </c>
      <c r="D263" s="8" t="s">
        <v>1776</v>
      </c>
      <c r="E263" s="8" t="s">
        <v>1780</v>
      </c>
      <c r="F263" s="8" t="s">
        <v>1776</v>
      </c>
    </row>
    <row r="264" spans="1:6" ht="15.75" thickBot="1" x14ac:dyDescent="0.3">
      <c r="A264" s="28" t="s">
        <v>475</v>
      </c>
      <c r="B264" s="8" t="s">
        <v>1776</v>
      </c>
      <c r="C264" s="8" t="s">
        <v>1777</v>
      </c>
      <c r="D264" s="8" t="s">
        <v>1779</v>
      </c>
      <c r="E264" s="8" t="s">
        <v>1776</v>
      </c>
      <c r="F264" s="8" t="s">
        <v>1780</v>
      </c>
    </row>
    <row r="265" spans="1:6" ht="15.75" thickBot="1" x14ac:dyDescent="0.3">
      <c r="A265" s="28" t="s">
        <v>477</v>
      </c>
      <c r="B265" s="8" t="s">
        <v>1777</v>
      </c>
      <c r="C265" s="8" t="s">
        <v>1780</v>
      </c>
      <c r="D265" s="8" t="s">
        <v>1778</v>
      </c>
      <c r="E265" s="8" t="s">
        <v>1777</v>
      </c>
      <c r="F265" s="8" t="s">
        <v>1780</v>
      </c>
    </row>
    <row r="266" spans="1:6" ht="15.75" thickBot="1" x14ac:dyDescent="0.3">
      <c r="A266" s="28" t="s">
        <v>479</v>
      </c>
      <c r="B266" s="8" t="s">
        <v>1779</v>
      </c>
      <c r="C266" s="8" t="s">
        <v>1776</v>
      </c>
      <c r="D266" s="8" t="s">
        <v>1776</v>
      </c>
      <c r="E266" s="8" t="s">
        <v>1780</v>
      </c>
      <c r="F266" s="8" t="s">
        <v>1777</v>
      </c>
    </row>
    <row r="267" spans="1:6" ht="15.75" thickBot="1" x14ac:dyDescent="0.3">
      <c r="A267" s="28" t="s">
        <v>481</v>
      </c>
      <c r="B267" s="8" t="s">
        <v>1780</v>
      </c>
      <c r="C267" s="8" t="s">
        <v>1776</v>
      </c>
      <c r="D267" s="8" t="s">
        <v>1779</v>
      </c>
      <c r="E267" s="8" t="s">
        <v>1776</v>
      </c>
      <c r="F267" s="8" t="s">
        <v>1780</v>
      </c>
    </row>
    <row r="268" spans="1:6" ht="15.75" thickBot="1" x14ac:dyDescent="0.3">
      <c r="A268" s="28" t="s">
        <v>483</v>
      </c>
      <c r="B268" s="8" t="s">
        <v>1780</v>
      </c>
      <c r="C268" s="8" t="s">
        <v>1780</v>
      </c>
      <c r="D268" s="8" t="s">
        <v>1776</v>
      </c>
      <c r="E268" s="8" t="s">
        <v>1778</v>
      </c>
      <c r="F268" s="8" t="s">
        <v>1776</v>
      </c>
    </row>
    <row r="269" spans="1:6" ht="15.75" thickBot="1" x14ac:dyDescent="0.3">
      <c r="A269" s="28" t="s">
        <v>485</v>
      </c>
      <c r="B269" s="8" t="s">
        <v>1776</v>
      </c>
      <c r="C269" s="8" t="s">
        <v>1779</v>
      </c>
      <c r="D269" s="8" t="s">
        <v>1778</v>
      </c>
      <c r="E269" s="8" t="s">
        <v>1779</v>
      </c>
      <c r="F269" s="8" t="s">
        <v>1779</v>
      </c>
    </row>
    <row r="270" spans="1:6" ht="15.75" thickBot="1" x14ac:dyDescent="0.3">
      <c r="A270" s="28" t="s">
        <v>487</v>
      </c>
      <c r="B270" s="8" t="s">
        <v>1776</v>
      </c>
      <c r="C270" s="8" t="s">
        <v>1777</v>
      </c>
      <c r="D270" s="8" t="s">
        <v>1776</v>
      </c>
      <c r="E270" s="8" t="s">
        <v>1776</v>
      </c>
      <c r="F270" s="8" t="s">
        <v>1778</v>
      </c>
    </row>
    <row r="271" spans="1:6" ht="15.75" thickBot="1" x14ac:dyDescent="0.3">
      <c r="A271" s="28" t="s">
        <v>489</v>
      </c>
      <c r="B271" s="8" t="s">
        <v>1777</v>
      </c>
      <c r="C271" s="8" t="s">
        <v>1777</v>
      </c>
      <c r="D271" s="8" t="s">
        <v>1778</v>
      </c>
      <c r="E271" s="8" t="s">
        <v>1779</v>
      </c>
      <c r="F271" s="8" t="s">
        <v>1778</v>
      </c>
    </row>
    <row r="272" spans="1:6" ht="15.75" thickBot="1" x14ac:dyDescent="0.3">
      <c r="A272" s="28" t="s">
        <v>491</v>
      </c>
      <c r="B272" s="8" t="s">
        <v>1777</v>
      </c>
      <c r="C272" s="8" t="s">
        <v>1780</v>
      </c>
      <c r="D272" s="8" t="s">
        <v>1779</v>
      </c>
      <c r="E272" s="8" t="s">
        <v>1780</v>
      </c>
      <c r="F272" s="8" t="s">
        <v>1778</v>
      </c>
    </row>
    <row r="273" spans="1:6" ht="15.75" thickBot="1" x14ac:dyDescent="0.3">
      <c r="A273" s="28" t="s">
        <v>493</v>
      </c>
      <c r="B273" s="8" t="s">
        <v>1780</v>
      </c>
      <c r="C273" s="8" t="s">
        <v>1780</v>
      </c>
      <c r="D273" s="8" t="s">
        <v>1779</v>
      </c>
      <c r="E273" s="8" t="s">
        <v>1780</v>
      </c>
      <c r="F273" s="8" t="s">
        <v>1777</v>
      </c>
    </row>
    <row r="274" spans="1:6" ht="15.75" thickBot="1" x14ac:dyDescent="0.3">
      <c r="A274" s="28" t="s">
        <v>495</v>
      </c>
      <c r="B274" s="8" t="s">
        <v>1777</v>
      </c>
      <c r="C274" s="8" t="s">
        <v>1777</v>
      </c>
      <c r="D274" s="8" t="s">
        <v>1780</v>
      </c>
      <c r="E274" s="8" t="s">
        <v>1778</v>
      </c>
      <c r="F274" s="8" t="s">
        <v>1777</v>
      </c>
    </row>
    <row r="275" spans="1:6" ht="15.75" thickBot="1" x14ac:dyDescent="0.3">
      <c r="A275" s="28" t="s">
        <v>497</v>
      </c>
      <c r="B275" s="8" t="s">
        <v>1778</v>
      </c>
      <c r="C275" s="8" t="s">
        <v>1776</v>
      </c>
      <c r="D275" s="8" t="s">
        <v>1777</v>
      </c>
      <c r="E275" s="8" t="s">
        <v>1776</v>
      </c>
      <c r="F275" s="8" t="s">
        <v>1778</v>
      </c>
    </row>
    <row r="276" spans="1:6" ht="15.75" thickBot="1" x14ac:dyDescent="0.3">
      <c r="A276" s="28" t="s">
        <v>499</v>
      </c>
      <c r="B276" s="8" t="s">
        <v>1780</v>
      </c>
      <c r="C276" s="8" t="s">
        <v>1776</v>
      </c>
      <c r="D276" s="8" t="s">
        <v>1777</v>
      </c>
      <c r="E276" s="8" t="s">
        <v>1780</v>
      </c>
      <c r="F276" s="8" t="s">
        <v>1778</v>
      </c>
    </row>
    <row r="277" spans="1:6" ht="15.75" thickBot="1" x14ac:dyDescent="0.3">
      <c r="A277" s="28" t="s">
        <v>501</v>
      </c>
      <c r="B277" s="8" t="s">
        <v>1780</v>
      </c>
      <c r="C277" s="8" t="s">
        <v>1779</v>
      </c>
      <c r="D277" s="8" t="s">
        <v>1776</v>
      </c>
      <c r="E277" s="8" t="s">
        <v>1780</v>
      </c>
      <c r="F277" s="8" t="s">
        <v>1776</v>
      </c>
    </row>
    <row r="278" spans="1:6" ht="15.75" thickBot="1" x14ac:dyDescent="0.3">
      <c r="A278" s="28" t="s">
        <v>503</v>
      </c>
      <c r="B278" s="8" t="s">
        <v>1776</v>
      </c>
      <c r="C278" s="8" t="s">
        <v>1777</v>
      </c>
      <c r="D278" s="8" t="s">
        <v>1776</v>
      </c>
      <c r="E278" s="8" t="s">
        <v>1779</v>
      </c>
      <c r="F278" s="8" t="s">
        <v>1776</v>
      </c>
    </row>
    <row r="279" spans="1:6" ht="15.75" thickBot="1" x14ac:dyDescent="0.3">
      <c r="A279" s="28" t="s">
        <v>505</v>
      </c>
      <c r="B279" s="8" t="s">
        <v>1777</v>
      </c>
      <c r="C279" s="8" t="s">
        <v>1776</v>
      </c>
      <c r="D279" s="8" t="s">
        <v>1777</v>
      </c>
      <c r="E279" s="8" t="s">
        <v>1779</v>
      </c>
      <c r="F279" s="8" t="s">
        <v>1778</v>
      </c>
    </row>
    <row r="280" spans="1:6" ht="15.75" thickBot="1" x14ac:dyDescent="0.3">
      <c r="A280" s="28" t="s">
        <v>507</v>
      </c>
      <c r="B280" s="8" t="s">
        <v>1778</v>
      </c>
      <c r="C280" s="8" t="s">
        <v>1776</v>
      </c>
      <c r="D280" s="8" t="s">
        <v>1778</v>
      </c>
      <c r="E280" s="8" t="s">
        <v>1777</v>
      </c>
      <c r="F280" s="8" t="s">
        <v>1780</v>
      </c>
    </row>
    <row r="281" spans="1:6" ht="15.75" thickBot="1" x14ac:dyDescent="0.3">
      <c r="A281" s="28" t="s">
        <v>509</v>
      </c>
      <c r="B281" s="8" t="s">
        <v>1779</v>
      </c>
      <c r="C281" s="8" t="s">
        <v>1776</v>
      </c>
      <c r="D281" s="8" t="s">
        <v>1780</v>
      </c>
      <c r="E281" s="8" t="s">
        <v>1780</v>
      </c>
      <c r="F281" s="8" t="s">
        <v>1776</v>
      </c>
    </row>
    <row r="282" spans="1:6" ht="15.75" thickBot="1" x14ac:dyDescent="0.3">
      <c r="A282" s="28" t="s">
        <v>511</v>
      </c>
      <c r="B282" s="8" t="s">
        <v>1778</v>
      </c>
      <c r="C282" s="8" t="s">
        <v>1776</v>
      </c>
      <c r="D282" s="8" t="s">
        <v>1778</v>
      </c>
      <c r="E282" s="8" t="s">
        <v>1777</v>
      </c>
      <c r="F282" s="8" t="s">
        <v>1780</v>
      </c>
    </row>
    <row r="283" spans="1:6" ht="15.75" thickBot="1" x14ac:dyDescent="0.3">
      <c r="A283" s="28" t="s">
        <v>513</v>
      </c>
      <c r="B283" s="8" t="s">
        <v>1779</v>
      </c>
      <c r="C283" s="8" t="s">
        <v>1777</v>
      </c>
      <c r="D283" s="8" t="s">
        <v>1779</v>
      </c>
      <c r="E283" s="8" t="s">
        <v>1777</v>
      </c>
      <c r="F283" s="8" t="s">
        <v>1776</v>
      </c>
    </row>
    <row r="284" spans="1:6" ht="15.75" thickBot="1" x14ac:dyDescent="0.3">
      <c r="A284" s="28" t="s">
        <v>515</v>
      </c>
      <c r="B284" s="8" t="s">
        <v>1780</v>
      </c>
      <c r="C284" s="8" t="s">
        <v>1779</v>
      </c>
      <c r="D284" s="8" t="s">
        <v>1776</v>
      </c>
      <c r="E284" s="8" t="s">
        <v>1777</v>
      </c>
      <c r="F284" s="8" t="s">
        <v>1778</v>
      </c>
    </row>
    <row r="285" spans="1:6" ht="15.75" thickBot="1" x14ac:dyDescent="0.3">
      <c r="A285" s="28" t="s">
        <v>516</v>
      </c>
      <c r="B285" s="8" t="s">
        <v>1778</v>
      </c>
      <c r="C285" s="8" t="s">
        <v>1780</v>
      </c>
      <c r="D285" s="8" t="s">
        <v>1777</v>
      </c>
      <c r="E285" s="8" t="s">
        <v>1779</v>
      </c>
      <c r="F285" s="8" t="s">
        <v>1778</v>
      </c>
    </row>
    <row r="286" spans="1:6" ht="15.75" thickBot="1" x14ac:dyDescent="0.3">
      <c r="A286" s="28" t="s">
        <v>518</v>
      </c>
      <c r="B286" s="8" t="s">
        <v>1776</v>
      </c>
      <c r="C286" s="8" t="s">
        <v>1776</v>
      </c>
      <c r="D286" s="8" t="s">
        <v>1779</v>
      </c>
      <c r="E286" s="8" t="s">
        <v>1778</v>
      </c>
      <c r="F286" s="8" t="s">
        <v>1780</v>
      </c>
    </row>
    <row r="287" spans="1:6" ht="15.75" thickBot="1" x14ac:dyDescent="0.3">
      <c r="A287" s="28" t="s">
        <v>520</v>
      </c>
      <c r="B287" s="8" t="s">
        <v>1777</v>
      </c>
      <c r="C287" s="8" t="s">
        <v>1776</v>
      </c>
      <c r="D287" s="8" t="s">
        <v>1776</v>
      </c>
      <c r="E287" s="8" t="s">
        <v>1776</v>
      </c>
      <c r="F287" s="8" t="s">
        <v>1780</v>
      </c>
    </row>
    <row r="288" spans="1:6" ht="15.75" thickBot="1" x14ac:dyDescent="0.3">
      <c r="A288" s="28" t="s">
        <v>522</v>
      </c>
      <c r="B288" s="8" t="s">
        <v>1780</v>
      </c>
      <c r="C288" s="8" t="s">
        <v>1776</v>
      </c>
      <c r="D288" s="8" t="s">
        <v>1776</v>
      </c>
      <c r="E288" s="8" t="s">
        <v>1778</v>
      </c>
      <c r="F288" s="8" t="s">
        <v>1779</v>
      </c>
    </row>
    <row r="289" spans="1:6" ht="15.75" thickBot="1" x14ac:dyDescent="0.3">
      <c r="A289" s="28" t="s">
        <v>523</v>
      </c>
      <c r="B289" s="8" t="s">
        <v>1777</v>
      </c>
      <c r="C289" s="8" t="s">
        <v>1776</v>
      </c>
      <c r="D289" s="8" t="s">
        <v>1779</v>
      </c>
      <c r="E289" s="8" t="s">
        <v>1779</v>
      </c>
      <c r="F289" s="8" t="s">
        <v>1778</v>
      </c>
    </row>
    <row r="290" spans="1:6" ht="15.75" thickBot="1" x14ac:dyDescent="0.3">
      <c r="A290" s="28" t="s">
        <v>525</v>
      </c>
      <c r="B290" s="8" t="s">
        <v>1780</v>
      </c>
      <c r="C290" s="8" t="s">
        <v>1780</v>
      </c>
      <c r="D290" s="8" t="s">
        <v>1778</v>
      </c>
      <c r="E290" s="8" t="s">
        <v>1780</v>
      </c>
      <c r="F290" s="8" t="s">
        <v>1779</v>
      </c>
    </row>
    <row r="291" spans="1:6" ht="15.75" thickBot="1" x14ac:dyDescent="0.3">
      <c r="A291" s="28" t="s">
        <v>527</v>
      </c>
      <c r="B291" s="8" t="s">
        <v>1776</v>
      </c>
      <c r="C291" s="8" t="s">
        <v>1777</v>
      </c>
      <c r="D291" s="8" t="s">
        <v>1777</v>
      </c>
      <c r="E291" s="8" t="s">
        <v>1777</v>
      </c>
      <c r="F291" s="8" t="s">
        <v>1776</v>
      </c>
    </row>
    <row r="292" spans="1:6" ht="15.75" thickBot="1" x14ac:dyDescent="0.3">
      <c r="A292" s="28" t="s">
        <v>529</v>
      </c>
      <c r="B292" s="8" t="s">
        <v>1779</v>
      </c>
      <c r="C292" s="8" t="s">
        <v>1778</v>
      </c>
      <c r="D292" s="8" t="s">
        <v>1780</v>
      </c>
      <c r="E292" s="8" t="s">
        <v>1776</v>
      </c>
      <c r="F292" s="8" t="s">
        <v>1778</v>
      </c>
    </row>
    <row r="293" spans="1:6" ht="15.75" thickBot="1" x14ac:dyDescent="0.3">
      <c r="A293" s="28" t="s">
        <v>531</v>
      </c>
      <c r="B293" s="8" t="s">
        <v>1778</v>
      </c>
      <c r="C293" s="8" t="s">
        <v>1778</v>
      </c>
      <c r="D293" s="8" t="s">
        <v>1778</v>
      </c>
      <c r="E293" s="8" t="s">
        <v>1780</v>
      </c>
      <c r="F293" s="8" t="s">
        <v>1780</v>
      </c>
    </row>
    <row r="294" spans="1:6" ht="15.75" thickBot="1" x14ac:dyDescent="0.3">
      <c r="A294" s="28" t="s">
        <v>533</v>
      </c>
      <c r="B294" s="8" t="s">
        <v>1780</v>
      </c>
      <c r="C294" s="8" t="s">
        <v>1780</v>
      </c>
      <c r="D294" s="8" t="s">
        <v>1780</v>
      </c>
      <c r="E294" s="8" t="s">
        <v>1780</v>
      </c>
      <c r="F294" s="8" t="s">
        <v>1777</v>
      </c>
    </row>
    <row r="295" spans="1:6" ht="15.75" thickBot="1" x14ac:dyDescent="0.3">
      <c r="A295" s="28" t="s">
        <v>535</v>
      </c>
      <c r="B295" s="8" t="s">
        <v>1780</v>
      </c>
      <c r="C295" s="8" t="s">
        <v>1780</v>
      </c>
      <c r="D295" s="8" t="s">
        <v>1778</v>
      </c>
      <c r="E295" s="8" t="s">
        <v>1778</v>
      </c>
      <c r="F295" s="8" t="s">
        <v>1777</v>
      </c>
    </row>
    <row r="296" spans="1:6" ht="15.75" thickBot="1" x14ac:dyDescent="0.3">
      <c r="A296" s="28" t="s">
        <v>537</v>
      </c>
      <c r="B296" s="8" t="s">
        <v>1779</v>
      </c>
      <c r="C296" s="8" t="s">
        <v>1779</v>
      </c>
      <c r="D296" s="8" t="s">
        <v>1780</v>
      </c>
      <c r="E296" s="8" t="s">
        <v>1780</v>
      </c>
      <c r="F296" s="8" t="s">
        <v>1778</v>
      </c>
    </row>
    <row r="297" spans="1:6" ht="15.75" thickBot="1" x14ac:dyDescent="0.3">
      <c r="A297" s="28" t="s">
        <v>539</v>
      </c>
      <c r="B297" s="8" t="s">
        <v>1776</v>
      </c>
      <c r="C297" s="8" t="s">
        <v>1779</v>
      </c>
      <c r="D297" s="8" t="s">
        <v>1780</v>
      </c>
      <c r="E297" s="8" t="s">
        <v>1778</v>
      </c>
      <c r="F297" s="8" t="s">
        <v>1780</v>
      </c>
    </row>
    <row r="298" spans="1:6" ht="15.75" thickBot="1" x14ac:dyDescent="0.3">
      <c r="A298" s="28" t="s">
        <v>540</v>
      </c>
      <c r="B298" s="8" t="s">
        <v>1779</v>
      </c>
      <c r="C298" s="8" t="s">
        <v>1776</v>
      </c>
      <c r="D298" s="8" t="s">
        <v>1779</v>
      </c>
      <c r="E298" s="8" t="s">
        <v>1777</v>
      </c>
      <c r="F298" s="8" t="s">
        <v>1779</v>
      </c>
    </row>
    <row r="299" spans="1:6" ht="15.75" thickBot="1" x14ac:dyDescent="0.3">
      <c r="A299" s="28" t="s">
        <v>542</v>
      </c>
      <c r="B299" s="8" t="s">
        <v>1778</v>
      </c>
      <c r="C299" s="8" t="s">
        <v>1780</v>
      </c>
      <c r="D299" s="8" t="s">
        <v>1777</v>
      </c>
      <c r="E299" s="8" t="s">
        <v>1779</v>
      </c>
      <c r="F299" s="8" t="s">
        <v>1780</v>
      </c>
    </row>
    <row r="300" spans="1:6" ht="15.75" thickBot="1" x14ac:dyDescent="0.3">
      <c r="A300" s="28" t="s">
        <v>544</v>
      </c>
      <c r="B300" s="8" t="s">
        <v>1778</v>
      </c>
      <c r="C300" s="8" t="s">
        <v>1780</v>
      </c>
      <c r="D300" s="8" t="s">
        <v>1777</v>
      </c>
      <c r="E300" s="8" t="s">
        <v>1779</v>
      </c>
      <c r="F300" s="8" t="s">
        <v>1777</v>
      </c>
    </row>
    <row r="301" spans="1:6" ht="15.75" thickBot="1" x14ac:dyDescent="0.3">
      <c r="A301" s="28" t="s">
        <v>546</v>
      </c>
      <c r="B301" s="8" t="s">
        <v>1780</v>
      </c>
      <c r="C301" s="8" t="s">
        <v>1780</v>
      </c>
      <c r="D301" s="8" t="s">
        <v>1779</v>
      </c>
      <c r="E301" s="8" t="s">
        <v>1776</v>
      </c>
      <c r="F301" s="8" t="s">
        <v>1778</v>
      </c>
    </row>
    <row r="302" spans="1:6" ht="15.75" thickBot="1" x14ac:dyDescent="0.3">
      <c r="A302" s="28" t="s">
        <v>547</v>
      </c>
      <c r="B302" s="8" t="s">
        <v>1780</v>
      </c>
      <c r="C302" s="8" t="s">
        <v>1777</v>
      </c>
      <c r="D302" s="8" t="s">
        <v>1780</v>
      </c>
      <c r="E302" s="8" t="s">
        <v>1776</v>
      </c>
      <c r="F302" s="8" t="s">
        <v>1778</v>
      </c>
    </row>
    <row r="303" spans="1:6" ht="15.75" thickBot="1" x14ac:dyDescent="0.3">
      <c r="A303" s="28" t="s">
        <v>549</v>
      </c>
      <c r="B303" s="8" t="s">
        <v>1776</v>
      </c>
      <c r="C303" s="8" t="s">
        <v>1776</v>
      </c>
      <c r="D303" s="8" t="s">
        <v>1778</v>
      </c>
      <c r="E303" s="8" t="s">
        <v>1777</v>
      </c>
      <c r="F303" s="8" t="s">
        <v>1779</v>
      </c>
    </row>
    <row r="304" spans="1:6" ht="15.75" thickBot="1" x14ac:dyDescent="0.3">
      <c r="A304" s="28" t="s">
        <v>551</v>
      </c>
      <c r="B304" s="8" t="s">
        <v>1779</v>
      </c>
      <c r="C304" s="8" t="s">
        <v>1777</v>
      </c>
      <c r="D304" s="8" t="s">
        <v>1779</v>
      </c>
      <c r="E304" s="8" t="s">
        <v>1778</v>
      </c>
      <c r="F304" s="8" t="s">
        <v>1777</v>
      </c>
    </row>
    <row r="305" spans="1:6" ht="15.75" thickBot="1" x14ac:dyDescent="0.3">
      <c r="A305" s="28" t="s">
        <v>553</v>
      </c>
      <c r="B305" s="8" t="s">
        <v>1777</v>
      </c>
      <c r="C305" s="8" t="s">
        <v>1780</v>
      </c>
      <c r="D305" s="8" t="s">
        <v>1778</v>
      </c>
      <c r="E305" s="8" t="s">
        <v>1777</v>
      </c>
      <c r="F305" s="8" t="s">
        <v>1777</v>
      </c>
    </row>
    <row r="306" spans="1:6" ht="15.75" thickBot="1" x14ac:dyDescent="0.3">
      <c r="A306" s="28" t="s">
        <v>555</v>
      </c>
      <c r="B306" s="8" t="s">
        <v>1780</v>
      </c>
      <c r="C306" s="8" t="s">
        <v>1776</v>
      </c>
      <c r="D306" s="8" t="s">
        <v>1779</v>
      </c>
      <c r="E306" s="8" t="s">
        <v>1779</v>
      </c>
      <c r="F306" s="8" t="s">
        <v>1778</v>
      </c>
    </row>
    <row r="307" spans="1:6" ht="15.75" thickBot="1" x14ac:dyDescent="0.3">
      <c r="A307" s="28" t="s">
        <v>557</v>
      </c>
      <c r="B307" s="8" t="s">
        <v>1780</v>
      </c>
      <c r="C307" s="8" t="s">
        <v>1776</v>
      </c>
      <c r="D307" s="8" t="s">
        <v>1778</v>
      </c>
      <c r="E307" s="8" t="s">
        <v>1778</v>
      </c>
      <c r="F307" s="8" t="s">
        <v>1776</v>
      </c>
    </row>
    <row r="308" spans="1:6" ht="15.75" thickBot="1" x14ac:dyDescent="0.3">
      <c r="A308" s="28" t="s">
        <v>559</v>
      </c>
      <c r="B308" s="8" t="s">
        <v>1780</v>
      </c>
      <c r="C308" s="8" t="s">
        <v>1776</v>
      </c>
      <c r="D308" s="8" t="s">
        <v>1777</v>
      </c>
      <c r="E308" s="8" t="s">
        <v>1776</v>
      </c>
      <c r="F308" s="8" t="s">
        <v>1777</v>
      </c>
    </row>
    <row r="309" spans="1:6" ht="15.75" thickBot="1" x14ac:dyDescent="0.3">
      <c r="A309" s="28" t="s">
        <v>561</v>
      </c>
      <c r="B309" s="8" t="s">
        <v>1777</v>
      </c>
      <c r="C309" s="8" t="s">
        <v>1780</v>
      </c>
      <c r="D309" s="8" t="s">
        <v>1777</v>
      </c>
      <c r="E309" s="8" t="s">
        <v>1776</v>
      </c>
      <c r="F309" s="8" t="s">
        <v>1777</v>
      </c>
    </row>
    <row r="310" spans="1:6" ht="15.75" thickBot="1" x14ac:dyDescent="0.3">
      <c r="A310" s="28" t="s">
        <v>563</v>
      </c>
      <c r="B310" s="8" t="s">
        <v>1780</v>
      </c>
      <c r="C310" s="8" t="s">
        <v>1778</v>
      </c>
      <c r="D310" s="8" t="s">
        <v>1777</v>
      </c>
      <c r="E310" s="8" t="s">
        <v>1779</v>
      </c>
      <c r="F310" s="8" t="s">
        <v>1780</v>
      </c>
    </row>
    <row r="311" spans="1:6" ht="15.75" thickBot="1" x14ac:dyDescent="0.3">
      <c r="A311" s="28" t="s">
        <v>565</v>
      </c>
      <c r="B311" s="8" t="s">
        <v>1779</v>
      </c>
      <c r="C311" s="8" t="s">
        <v>1780</v>
      </c>
      <c r="D311" s="8" t="s">
        <v>1778</v>
      </c>
      <c r="E311" s="8" t="s">
        <v>1780</v>
      </c>
      <c r="F311" s="8" t="s">
        <v>1777</v>
      </c>
    </row>
    <row r="312" spans="1:6" ht="15.75" thickBot="1" x14ac:dyDescent="0.3">
      <c r="A312" s="28" t="s">
        <v>567</v>
      </c>
      <c r="B312" s="8" t="s">
        <v>1776</v>
      </c>
      <c r="C312" s="8" t="s">
        <v>1778</v>
      </c>
      <c r="D312" s="8" t="s">
        <v>1777</v>
      </c>
      <c r="E312" s="8" t="s">
        <v>1778</v>
      </c>
      <c r="F312" s="8" t="s">
        <v>1780</v>
      </c>
    </row>
    <row r="313" spans="1:6" ht="15.75" thickBot="1" x14ac:dyDescent="0.3">
      <c r="A313" s="28" t="s">
        <v>569</v>
      </c>
      <c r="B313" s="8" t="s">
        <v>1777</v>
      </c>
      <c r="C313" s="8" t="s">
        <v>1780</v>
      </c>
      <c r="D313" s="8" t="s">
        <v>1778</v>
      </c>
      <c r="E313" s="8" t="s">
        <v>1776</v>
      </c>
      <c r="F313" s="8" t="s">
        <v>1780</v>
      </c>
    </row>
    <row r="314" spans="1:6" ht="15.75" thickBot="1" x14ac:dyDescent="0.3">
      <c r="A314" s="28" t="s">
        <v>571</v>
      </c>
      <c r="B314" s="8" t="s">
        <v>1778</v>
      </c>
      <c r="C314" s="8" t="s">
        <v>1779</v>
      </c>
      <c r="D314" s="8" t="s">
        <v>1780</v>
      </c>
      <c r="E314" s="8" t="s">
        <v>1778</v>
      </c>
      <c r="F314" s="8" t="s">
        <v>1777</v>
      </c>
    </row>
    <row r="315" spans="1:6" ht="15.75" thickBot="1" x14ac:dyDescent="0.3">
      <c r="A315" s="28" t="s">
        <v>573</v>
      </c>
      <c r="B315" s="8" t="s">
        <v>1778</v>
      </c>
      <c r="C315" s="8" t="s">
        <v>1776</v>
      </c>
      <c r="D315" s="8" t="s">
        <v>1776</v>
      </c>
      <c r="E315" s="8" t="s">
        <v>1776</v>
      </c>
      <c r="F315" s="8" t="s">
        <v>1776</v>
      </c>
    </row>
    <row r="316" spans="1:6" ht="15.75" thickBot="1" x14ac:dyDescent="0.3">
      <c r="A316" s="28" t="s">
        <v>574</v>
      </c>
      <c r="B316" s="8" t="s">
        <v>1780</v>
      </c>
      <c r="C316" s="8" t="s">
        <v>1779</v>
      </c>
      <c r="D316" s="8" t="s">
        <v>1777</v>
      </c>
      <c r="E316" s="8" t="s">
        <v>1778</v>
      </c>
      <c r="F316" s="8" t="s">
        <v>1780</v>
      </c>
    </row>
    <row r="317" spans="1:6" ht="15.75" thickBot="1" x14ac:dyDescent="0.3">
      <c r="A317" s="28" t="s">
        <v>576</v>
      </c>
      <c r="B317" s="8" t="s">
        <v>1776</v>
      </c>
      <c r="C317" s="8" t="s">
        <v>1780</v>
      </c>
      <c r="D317" s="8" t="s">
        <v>1776</v>
      </c>
      <c r="E317" s="8" t="s">
        <v>1778</v>
      </c>
      <c r="F317" s="8" t="s">
        <v>1777</v>
      </c>
    </row>
    <row r="318" spans="1:6" ht="15.75" thickBot="1" x14ac:dyDescent="0.3">
      <c r="A318" s="28" t="s">
        <v>578</v>
      </c>
      <c r="B318" s="8" t="s">
        <v>1779</v>
      </c>
      <c r="C318" s="8" t="s">
        <v>1780</v>
      </c>
      <c r="D318" s="8" t="s">
        <v>1780</v>
      </c>
      <c r="E318" s="8" t="s">
        <v>1776</v>
      </c>
      <c r="F318" s="8" t="s">
        <v>1777</v>
      </c>
    </row>
    <row r="319" spans="1:6" ht="15.75" thickBot="1" x14ac:dyDescent="0.3">
      <c r="A319" s="28" t="s">
        <v>580</v>
      </c>
      <c r="B319" s="8" t="s">
        <v>1777</v>
      </c>
      <c r="C319" s="8" t="s">
        <v>1777</v>
      </c>
      <c r="D319" s="8" t="s">
        <v>1780</v>
      </c>
      <c r="E319" s="8" t="s">
        <v>1777</v>
      </c>
      <c r="F319" s="8" t="s">
        <v>1776</v>
      </c>
    </row>
    <row r="320" spans="1:6" ht="15.75" thickBot="1" x14ac:dyDescent="0.3">
      <c r="A320" s="28" t="s">
        <v>582</v>
      </c>
      <c r="B320" s="8" t="s">
        <v>1778</v>
      </c>
      <c r="C320" s="8" t="s">
        <v>1780</v>
      </c>
      <c r="D320" s="8" t="s">
        <v>1777</v>
      </c>
      <c r="E320" s="8" t="s">
        <v>1780</v>
      </c>
      <c r="F320" s="8" t="s">
        <v>1778</v>
      </c>
    </row>
    <row r="321" spans="1:6" ht="15.75" thickBot="1" x14ac:dyDescent="0.3">
      <c r="A321" s="28" t="s">
        <v>584</v>
      </c>
      <c r="B321" s="8" t="s">
        <v>1776</v>
      </c>
      <c r="C321" s="8" t="s">
        <v>1780</v>
      </c>
      <c r="D321" s="8" t="s">
        <v>1779</v>
      </c>
      <c r="E321" s="8" t="s">
        <v>1776</v>
      </c>
      <c r="F321" s="8" t="s">
        <v>1779</v>
      </c>
    </row>
    <row r="322" spans="1:6" ht="15.75" thickBot="1" x14ac:dyDescent="0.3">
      <c r="A322" s="28" t="s">
        <v>585</v>
      </c>
      <c r="B322" s="8" t="s">
        <v>1779</v>
      </c>
      <c r="C322" s="8" t="s">
        <v>1780</v>
      </c>
      <c r="D322" s="8" t="s">
        <v>1776</v>
      </c>
      <c r="E322" s="8" t="s">
        <v>1779</v>
      </c>
      <c r="F322" s="8" t="s">
        <v>1778</v>
      </c>
    </row>
    <row r="323" spans="1:6" ht="15.75" thickBot="1" x14ac:dyDescent="0.3">
      <c r="A323" s="28" t="s">
        <v>587</v>
      </c>
      <c r="B323" s="8" t="s">
        <v>1780</v>
      </c>
      <c r="C323" s="8" t="s">
        <v>1777</v>
      </c>
      <c r="D323" s="8" t="s">
        <v>1780</v>
      </c>
      <c r="E323" s="8" t="s">
        <v>1778</v>
      </c>
      <c r="F323" s="8" t="s">
        <v>1776</v>
      </c>
    </row>
    <row r="324" spans="1:6" ht="15.75" thickBot="1" x14ac:dyDescent="0.3">
      <c r="A324" s="28" t="s">
        <v>589</v>
      </c>
      <c r="B324" s="8" t="s">
        <v>1777</v>
      </c>
      <c r="C324" s="8" t="s">
        <v>1778</v>
      </c>
      <c r="D324" s="8" t="s">
        <v>1777</v>
      </c>
      <c r="E324" s="8" t="s">
        <v>1778</v>
      </c>
      <c r="F324" s="8" t="s">
        <v>1780</v>
      </c>
    </row>
    <row r="325" spans="1:6" ht="15.75" thickBot="1" x14ac:dyDescent="0.3">
      <c r="A325" s="28" t="s">
        <v>591</v>
      </c>
      <c r="B325" s="8" t="s">
        <v>1776</v>
      </c>
      <c r="C325" s="8" t="s">
        <v>1776</v>
      </c>
      <c r="D325" s="8" t="s">
        <v>1777</v>
      </c>
      <c r="E325" s="8" t="s">
        <v>1778</v>
      </c>
      <c r="F325" s="8" t="s">
        <v>1779</v>
      </c>
    </row>
    <row r="326" spans="1:6" ht="15.75" thickBot="1" x14ac:dyDescent="0.3">
      <c r="A326" s="28" t="s">
        <v>593</v>
      </c>
      <c r="B326" s="8" t="s">
        <v>1780</v>
      </c>
      <c r="C326" s="8" t="s">
        <v>1776</v>
      </c>
      <c r="D326" s="8" t="s">
        <v>1777</v>
      </c>
      <c r="E326" s="8" t="s">
        <v>1779</v>
      </c>
      <c r="F326" s="8" t="s">
        <v>1779</v>
      </c>
    </row>
    <row r="327" spans="1:6" ht="15.75" thickBot="1" x14ac:dyDescent="0.3">
      <c r="A327" s="28" t="s">
        <v>595</v>
      </c>
      <c r="B327" s="8" t="s">
        <v>1778</v>
      </c>
      <c r="C327" s="8" t="s">
        <v>1777</v>
      </c>
      <c r="D327" s="8" t="s">
        <v>1780</v>
      </c>
      <c r="E327" s="8" t="s">
        <v>1780</v>
      </c>
      <c r="F327" s="8" t="s">
        <v>1779</v>
      </c>
    </row>
    <row r="328" spans="1:6" ht="15.75" thickBot="1" x14ac:dyDescent="0.3">
      <c r="A328" s="28" t="s">
        <v>597</v>
      </c>
      <c r="B328" s="8" t="s">
        <v>1778</v>
      </c>
      <c r="C328" s="8" t="s">
        <v>1780</v>
      </c>
      <c r="D328" s="8" t="s">
        <v>1779</v>
      </c>
      <c r="E328" s="8" t="s">
        <v>1777</v>
      </c>
      <c r="F328" s="8" t="s">
        <v>1780</v>
      </c>
    </row>
    <row r="329" spans="1:6" ht="15.75" thickBot="1" x14ac:dyDescent="0.3">
      <c r="A329" s="28" t="s">
        <v>599</v>
      </c>
      <c r="B329" s="8" t="s">
        <v>1776</v>
      </c>
      <c r="C329" s="8" t="s">
        <v>1777</v>
      </c>
      <c r="D329" s="8" t="s">
        <v>1779</v>
      </c>
      <c r="E329" s="8" t="s">
        <v>1777</v>
      </c>
      <c r="F329" s="8" t="s">
        <v>1779</v>
      </c>
    </row>
    <row r="330" spans="1:6" ht="15.75" thickBot="1" x14ac:dyDescent="0.3">
      <c r="A330" s="28" t="s">
        <v>601</v>
      </c>
      <c r="B330" s="8" t="s">
        <v>1779</v>
      </c>
      <c r="C330" s="8" t="s">
        <v>1778</v>
      </c>
      <c r="D330" s="8" t="s">
        <v>1780</v>
      </c>
      <c r="E330" s="8" t="s">
        <v>1779</v>
      </c>
      <c r="F330" s="8" t="s">
        <v>1780</v>
      </c>
    </row>
    <row r="331" spans="1:6" ht="15.75" thickBot="1" x14ac:dyDescent="0.3">
      <c r="A331" s="28" t="s">
        <v>603</v>
      </c>
      <c r="B331" s="8" t="s">
        <v>1778</v>
      </c>
      <c r="C331" s="8" t="s">
        <v>1779</v>
      </c>
      <c r="D331" s="8" t="s">
        <v>1779</v>
      </c>
      <c r="E331" s="8" t="s">
        <v>1776</v>
      </c>
      <c r="F331" s="8" t="s">
        <v>1779</v>
      </c>
    </row>
    <row r="332" spans="1:6" ht="15.75" thickBot="1" x14ac:dyDescent="0.3">
      <c r="A332" s="28" t="s">
        <v>605</v>
      </c>
      <c r="B332" s="8" t="s">
        <v>1776</v>
      </c>
      <c r="C332" s="8" t="s">
        <v>1778</v>
      </c>
      <c r="D332" s="8" t="s">
        <v>1776</v>
      </c>
      <c r="E332" s="8" t="s">
        <v>1777</v>
      </c>
      <c r="F332" s="8" t="s">
        <v>1779</v>
      </c>
    </row>
    <row r="333" spans="1:6" ht="15.75" thickBot="1" x14ac:dyDescent="0.3">
      <c r="A333" s="28" t="s">
        <v>607</v>
      </c>
      <c r="B333" s="8" t="s">
        <v>1779</v>
      </c>
      <c r="C333" s="8" t="s">
        <v>1779</v>
      </c>
      <c r="D333" s="8" t="s">
        <v>1777</v>
      </c>
      <c r="E333" s="8" t="s">
        <v>1780</v>
      </c>
      <c r="F333" s="8" t="s">
        <v>1779</v>
      </c>
    </row>
    <row r="334" spans="1:6" ht="15.75" thickBot="1" x14ac:dyDescent="0.3">
      <c r="A334" s="28" t="s">
        <v>609</v>
      </c>
      <c r="B334" s="8" t="s">
        <v>1780</v>
      </c>
      <c r="C334" s="8" t="s">
        <v>1779</v>
      </c>
      <c r="D334" s="8" t="s">
        <v>1777</v>
      </c>
      <c r="E334" s="8" t="s">
        <v>1777</v>
      </c>
      <c r="F334" s="8" t="s">
        <v>1778</v>
      </c>
    </row>
    <row r="335" spans="1:6" ht="15.75" thickBot="1" x14ac:dyDescent="0.3">
      <c r="A335" s="28" t="s">
        <v>611</v>
      </c>
      <c r="B335" s="8" t="s">
        <v>1778</v>
      </c>
      <c r="C335" s="8" t="s">
        <v>1778</v>
      </c>
      <c r="D335" s="8" t="s">
        <v>1780</v>
      </c>
      <c r="E335" s="8" t="s">
        <v>1780</v>
      </c>
      <c r="F335" s="8" t="s">
        <v>1779</v>
      </c>
    </row>
    <row r="336" spans="1:6" ht="15.75" thickBot="1" x14ac:dyDescent="0.3">
      <c r="A336" s="28" t="s">
        <v>613</v>
      </c>
      <c r="B336" s="8" t="s">
        <v>1779</v>
      </c>
      <c r="C336" s="8" t="s">
        <v>1777</v>
      </c>
      <c r="D336" s="8" t="s">
        <v>1778</v>
      </c>
      <c r="E336" s="8" t="s">
        <v>1779</v>
      </c>
      <c r="F336" s="8" t="s">
        <v>1777</v>
      </c>
    </row>
    <row r="337" spans="1:6" ht="15.75" thickBot="1" x14ac:dyDescent="0.3">
      <c r="A337" s="28" t="s">
        <v>615</v>
      </c>
      <c r="B337" s="8" t="s">
        <v>1777</v>
      </c>
      <c r="C337" s="8" t="s">
        <v>1779</v>
      </c>
      <c r="D337" s="8" t="s">
        <v>1777</v>
      </c>
      <c r="E337" s="8" t="s">
        <v>1778</v>
      </c>
      <c r="F337" s="8" t="s">
        <v>1777</v>
      </c>
    </row>
    <row r="338" spans="1:6" ht="15.75" thickBot="1" x14ac:dyDescent="0.3">
      <c r="A338" s="28" t="s">
        <v>617</v>
      </c>
      <c r="B338" s="8" t="s">
        <v>1779</v>
      </c>
      <c r="C338" s="8" t="s">
        <v>1778</v>
      </c>
      <c r="D338" s="8" t="s">
        <v>1777</v>
      </c>
      <c r="E338" s="8" t="s">
        <v>1779</v>
      </c>
      <c r="F338" s="8" t="s">
        <v>1779</v>
      </c>
    </row>
    <row r="339" spans="1:6" ht="15.75" thickBot="1" x14ac:dyDescent="0.3">
      <c r="A339" s="28" t="s">
        <v>619</v>
      </c>
      <c r="B339" s="8" t="s">
        <v>1779</v>
      </c>
      <c r="C339" s="8" t="s">
        <v>1779</v>
      </c>
      <c r="D339" s="8" t="s">
        <v>1780</v>
      </c>
      <c r="E339" s="8" t="s">
        <v>1776</v>
      </c>
      <c r="F339" s="8" t="s">
        <v>1778</v>
      </c>
    </row>
    <row r="340" spans="1:6" ht="15.75" thickBot="1" x14ac:dyDescent="0.3">
      <c r="A340" s="28" t="s">
        <v>621</v>
      </c>
      <c r="B340" s="8" t="s">
        <v>1779</v>
      </c>
      <c r="C340" s="8" t="s">
        <v>1778</v>
      </c>
      <c r="D340" s="8" t="s">
        <v>1777</v>
      </c>
      <c r="E340" s="8" t="s">
        <v>1780</v>
      </c>
      <c r="F340" s="8" t="s">
        <v>1776</v>
      </c>
    </row>
    <row r="341" spans="1:6" ht="15.75" thickBot="1" x14ac:dyDescent="0.3">
      <c r="A341" s="28" t="s">
        <v>623</v>
      </c>
      <c r="B341" s="8" t="s">
        <v>1778</v>
      </c>
      <c r="C341" s="8" t="s">
        <v>1779</v>
      </c>
      <c r="D341" s="8" t="s">
        <v>1779</v>
      </c>
      <c r="E341" s="8" t="s">
        <v>1779</v>
      </c>
      <c r="F341" s="8" t="s">
        <v>1778</v>
      </c>
    </row>
    <row r="342" spans="1:6" ht="15.75" thickBot="1" x14ac:dyDescent="0.3">
      <c r="A342" s="28" t="s">
        <v>625</v>
      </c>
      <c r="B342" s="8" t="s">
        <v>1778</v>
      </c>
      <c r="C342" s="8" t="s">
        <v>1778</v>
      </c>
      <c r="D342" s="8" t="s">
        <v>1778</v>
      </c>
      <c r="E342" s="8" t="s">
        <v>1779</v>
      </c>
      <c r="F342" s="8" t="s">
        <v>1779</v>
      </c>
    </row>
    <row r="343" spans="1:6" ht="15.75" thickBot="1" x14ac:dyDescent="0.3">
      <c r="A343" s="28" t="s">
        <v>627</v>
      </c>
      <c r="B343" s="8" t="s">
        <v>1779</v>
      </c>
      <c r="C343" s="8" t="s">
        <v>1777</v>
      </c>
      <c r="D343" s="8" t="s">
        <v>1778</v>
      </c>
      <c r="E343" s="8" t="s">
        <v>1778</v>
      </c>
      <c r="F343" s="8" t="s">
        <v>1780</v>
      </c>
    </row>
    <row r="344" spans="1:6" ht="15.75" thickBot="1" x14ac:dyDescent="0.3">
      <c r="A344" s="28" t="s">
        <v>629</v>
      </c>
      <c r="B344" s="8" t="s">
        <v>1780</v>
      </c>
      <c r="C344" s="8" t="s">
        <v>1776</v>
      </c>
      <c r="D344" s="8" t="s">
        <v>1776</v>
      </c>
      <c r="E344" s="8" t="s">
        <v>1780</v>
      </c>
      <c r="F344" s="8" t="s">
        <v>1778</v>
      </c>
    </row>
    <row r="345" spans="1:6" ht="15.75" thickBot="1" x14ac:dyDescent="0.3">
      <c r="A345" s="28" t="s">
        <v>631</v>
      </c>
      <c r="B345" s="8" t="s">
        <v>1776</v>
      </c>
      <c r="C345" s="8" t="s">
        <v>1776</v>
      </c>
      <c r="D345" s="8" t="s">
        <v>1777</v>
      </c>
      <c r="E345" s="8" t="s">
        <v>1777</v>
      </c>
      <c r="F345" s="8" t="s">
        <v>1776</v>
      </c>
    </row>
    <row r="346" spans="1:6" ht="15.75" thickBot="1" x14ac:dyDescent="0.3">
      <c r="A346" s="28" t="s">
        <v>633</v>
      </c>
      <c r="B346" s="8" t="s">
        <v>1780</v>
      </c>
      <c r="C346" s="8" t="s">
        <v>1776</v>
      </c>
      <c r="D346" s="8" t="s">
        <v>1779</v>
      </c>
      <c r="E346" s="8" t="s">
        <v>1778</v>
      </c>
      <c r="F346" s="8" t="s">
        <v>1777</v>
      </c>
    </row>
    <row r="347" spans="1:6" ht="15.75" thickBot="1" x14ac:dyDescent="0.3">
      <c r="A347" s="28" t="s">
        <v>635</v>
      </c>
      <c r="B347" s="8" t="s">
        <v>1776</v>
      </c>
      <c r="C347" s="8" t="s">
        <v>1780</v>
      </c>
      <c r="D347" s="8" t="s">
        <v>1779</v>
      </c>
      <c r="E347" s="8" t="s">
        <v>1777</v>
      </c>
      <c r="F347" s="8" t="s">
        <v>1779</v>
      </c>
    </row>
    <row r="348" spans="1:6" ht="15.75" thickBot="1" x14ac:dyDescent="0.3">
      <c r="A348" s="28" t="s">
        <v>637</v>
      </c>
      <c r="B348" s="8" t="s">
        <v>1778</v>
      </c>
      <c r="C348" s="8" t="s">
        <v>1780</v>
      </c>
      <c r="D348" s="8" t="s">
        <v>1777</v>
      </c>
      <c r="E348" s="8" t="s">
        <v>1778</v>
      </c>
      <c r="F348" s="8" t="s">
        <v>1780</v>
      </c>
    </row>
    <row r="349" spans="1:6" ht="15.75" thickBot="1" x14ac:dyDescent="0.3">
      <c r="A349" s="28" t="s">
        <v>639</v>
      </c>
      <c r="B349" s="8" t="s">
        <v>1779</v>
      </c>
      <c r="C349" s="8" t="s">
        <v>1779</v>
      </c>
      <c r="D349" s="8" t="s">
        <v>1777</v>
      </c>
      <c r="E349" s="8" t="s">
        <v>1778</v>
      </c>
      <c r="F349" s="8" t="s">
        <v>1777</v>
      </c>
    </row>
    <row r="350" spans="1:6" ht="15.75" thickBot="1" x14ac:dyDescent="0.3">
      <c r="A350" s="28" t="s">
        <v>641</v>
      </c>
      <c r="B350" s="8" t="s">
        <v>1776</v>
      </c>
      <c r="C350" s="8" t="s">
        <v>1780</v>
      </c>
      <c r="D350" s="8" t="s">
        <v>1778</v>
      </c>
      <c r="E350" s="8" t="s">
        <v>1776</v>
      </c>
      <c r="F350" s="8" t="s">
        <v>1778</v>
      </c>
    </row>
    <row r="351" spans="1:6" ht="15.75" thickBot="1" x14ac:dyDescent="0.3">
      <c r="A351" s="28" t="s">
        <v>643</v>
      </c>
      <c r="B351" s="8" t="s">
        <v>1777</v>
      </c>
      <c r="C351" s="8" t="s">
        <v>1779</v>
      </c>
      <c r="D351" s="8" t="s">
        <v>1776</v>
      </c>
      <c r="E351" s="8" t="s">
        <v>1779</v>
      </c>
      <c r="F351" s="8" t="s">
        <v>1779</v>
      </c>
    </row>
    <row r="352" spans="1:6" ht="15.75" thickBot="1" x14ac:dyDescent="0.3">
      <c r="A352" s="28" t="s">
        <v>645</v>
      </c>
      <c r="B352" s="8" t="s">
        <v>1779</v>
      </c>
      <c r="C352" s="8" t="s">
        <v>1778</v>
      </c>
      <c r="D352" s="8" t="s">
        <v>1779</v>
      </c>
      <c r="E352" s="8" t="s">
        <v>1780</v>
      </c>
      <c r="F352" s="8" t="s">
        <v>1776</v>
      </c>
    </row>
    <row r="353" spans="1:6" ht="15.75" thickBot="1" x14ac:dyDescent="0.3">
      <c r="A353" s="28" t="s">
        <v>647</v>
      </c>
      <c r="B353" s="8" t="s">
        <v>1779</v>
      </c>
      <c r="C353" s="8" t="s">
        <v>1778</v>
      </c>
      <c r="D353" s="8" t="s">
        <v>1776</v>
      </c>
      <c r="E353" s="8" t="s">
        <v>1779</v>
      </c>
      <c r="F353" s="8" t="s">
        <v>1776</v>
      </c>
    </row>
    <row r="354" spans="1:6" ht="15.75" thickBot="1" x14ac:dyDescent="0.3">
      <c r="A354" s="28" t="s">
        <v>649</v>
      </c>
      <c r="B354" s="8" t="s">
        <v>1780</v>
      </c>
      <c r="C354" s="8" t="s">
        <v>1777</v>
      </c>
      <c r="D354" s="8" t="s">
        <v>1776</v>
      </c>
      <c r="E354" s="8" t="s">
        <v>1779</v>
      </c>
      <c r="F354" s="8" t="s">
        <v>1780</v>
      </c>
    </row>
    <row r="355" spans="1:6" ht="15.75" thickBot="1" x14ac:dyDescent="0.3">
      <c r="A355" s="28" t="s">
        <v>651</v>
      </c>
      <c r="B355" s="8" t="s">
        <v>1779</v>
      </c>
      <c r="C355" s="8" t="s">
        <v>1780</v>
      </c>
      <c r="D355" s="8" t="s">
        <v>1776</v>
      </c>
      <c r="E355" s="8" t="s">
        <v>1779</v>
      </c>
      <c r="F355" s="8" t="s">
        <v>1780</v>
      </c>
    </row>
    <row r="356" spans="1:6" ht="15.75" thickBot="1" x14ac:dyDescent="0.3">
      <c r="A356" s="28" t="s">
        <v>653</v>
      </c>
      <c r="B356" s="8" t="s">
        <v>1780</v>
      </c>
      <c r="C356" s="8" t="s">
        <v>1780</v>
      </c>
      <c r="D356" s="8" t="s">
        <v>1777</v>
      </c>
      <c r="E356" s="8" t="s">
        <v>1780</v>
      </c>
      <c r="F356" s="8" t="s">
        <v>1776</v>
      </c>
    </row>
    <row r="357" spans="1:6" ht="15.75" thickBot="1" x14ac:dyDescent="0.3">
      <c r="A357" s="28" t="s">
        <v>655</v>
      </c>
      <c r="B357" s="8" t="s">
        <v>1777</v>
      </c>
      <c r="C357" s="8" t="s">
        <v>1776</v>
      </c>
      <c r="D357" s="8" t="s">
        <v>1779</v>
      </c>
      <c r="E357" s="8" t="s">
        <v>1778</v>
      </c>
      <c r="F357" s="8" t="s">
        <v>1779</v>
      </c>
    </row>
    <row r="358" spans="1:6" ht="15.75" thickBot="1" x14ac:dyDescent="0.3">
      <c r="A358" s="28" t="s">
        <v>657</v>
      </c>
      <c r="B358" s="8" t="s">
        <v>1780</v>
      </c>
      <c r="C358" s="8" t="s">
        <v>1778</v>
      </c>
      <c r="D358" s="8" t="s">
        <v>1776</v>
      </c>
      <c r="E358" s="8" t="s">
        <v>1777</v>
      </c>
      <c r="F358" s="8" t="s">
        <v>1779</v>
      </c>
    </row>
    <row r="359" spans="1:6" ht="15.75" thickBot="1" x14ac:dyDescent="0.3">
      <c r="A359" s="28" t="s">
        <v>659</v>
      </c>
      <c r="B359" s="8" t="s">
        <v>1780</v>
      </c>
      <c r="C359" s="8" t="s">
        <v>1777</v>
      </c>
      <c r="D359" s="8" t="s">
        <v>1779</v>
      </c>
      <c r="E359" s="8" t="s">
        <v>1778</v>
      </c>
      <c r="F359" s="8" t="s">
        <v>1779</v>
      </c>
    </row>
    <row r="360" spans="1:6" ht="15.75" thickBot="1" x14ac:dyDescent="0.3">
      <c r="A360" s="28" t="s">
        <v>661</v>
      </c>
      <c r="B360" s="8" t="s">
        <v>1779</v>
      </c>
      <c r="C360" s="8" t="s">
        <v>1780</v>
      </c>
      <c r="D360" s="8" t="s">
        <v>1779</v>
      </c>
      <c r="E360" s="8" t="s">
        <v>1779</v>
      </c>
      <c r="F360" s="8" t="s">
        <v>1780</v>
      </c>
    </row>
    <row r="361" spans="1:6" ht="15.75" thickBot="1" x14ac:dyDescent="0.3">
      <c r="A361" s="28" t="s">
        <v>663</v>
      </c>
      <c r="B361" s="8" t="s">
        <v>1776</v>
      </c>
      <c r="C361" s="8" t="s">
        <v>1780</v>
      </c>
      <c r="D361" s="8" t="s">
        <v>1776</v>
      </c>
      <c r="E361" s="8" t="s">
        <v>1777</v>
      </c>
      <c r="F361" s="8" t="s">
        <v>1778</v>
      </c>
    </row>
    <row r="362" spans="1:6" ht="15.75" thickBot="1" x14ac:dyDescent="0.3">
      <c r="A362" s="28" t="s">
        <v>665</v>
      </c>
      <c r="B362" s="8" t="s">
        <v>1778</v>
      </c>
      <c r="C362" s="8" t="s">
        <v>1778</v>
      </c>
      <c r="D362" s="8" t="s">
        <v>1776</v>
      </c>
      <c r="E362" s="8" t="s">
        <v>1776</v>
      </c>
      <c r="F362" s="8" t="s">
        <v>1779</v>
      </c>
    </row>
    <row r="363" spans="1:6" ht="15.75" thickBot="1" x14ac:dyDescent="0.3">
      <c r="A363" s="28" t="s">
        <v>667</v>
      </c>
      <c r="B363" s="8" t="s">
        <v>1778</v>
      </c>
      <c r="C363" s="8" t="s">
        <v>1779</v>
      </c>
      <c r="D363" s="8" t="s">
        <v>1779</v>
      </c>
      <c r="E363" s="8" t="s">
        <v>1777</v>
      </c>
      <c r="F363" s="8" t="s">
        <v>1777</v>
      </c>
    </row>
    <row r="364" spans="1:6" ht="15.75" thickBot="1" x14ac:dyDescent="0.3">
      <c r="A364" s="28" t="s">
        <v>669</v>
      </c>
      <c r="B364" s="8" t="s">
        <v>1778</v>
      </c>
      <c r="C364" s="8" t="s">
        <v>1779</v>
      </c>
      <c r="D364" s="8" t="s">
        <v>1778</v>
      </c>
      <c r="E364" s="8" t="s">
        <v>1780</v>
      </c>
      <c r="F364" s="8" t="s">
        <v>1776</v>
      </c>
    </row>
    <row r="365" spans="1:6" ht="15.75" thickBot="1" x14ac:dyDescent="0.3">
      <c r="A365" s="28" t="s">
        <v>671</v>
      </c>
      <c r="B365" s="8" t="s">
        <v>1777</v>
      </c>
      <c r="C365" s="8" t="s">
        <v>1779</v>
      </c>
      <c r="D365" s="8" t="s">
        <v>1778</v>
      </c>
      <c r="E365" s="8" t="s">
        <v>1780</v>
      </c>
      <c r="F365" s="8" t="s">
        <v>1779</v>
      </c>
    </row>
    <row r="366" spans="1:6" ht="15.75" thickBot="1" x14ac:dyDescent="0.3">
      <c r="A366" s="28" t="s">
        <v>673</v>
      </c>
      <c r="B366" s="8" t="s">
        <v>1780</v>
      </c>
      <c r="C366" s="8" t="s">
        <v>1777</v>
      </c>
      <c r="D366" s="8" t="s">
        <v>1779</v>
      </c>
      <c r="E366" s="8" t="s">
        <v>1779</v>
      </c>
      <c r="F366" s="8" t="s">
        <v>1779</v>
      </c>
    </row>
    <row r="367" spans="1:6" ht="15.75" thickBot="1" x14ac:dyDescent="0.3">
      <c r="A367" s="28" t="s">
        <v>675</v>
      </c>
      <c r="B367" s="8" t="s">
        <v>1780</v>
      </c>
      <c r="C367" s="8" t="s">
        <v>1776</v>
      </c>
      <c r="D367" s="8" t="s">
        <v>1778</v>
      </c>
      <c r="E367" s="8" t="s">
        <v>1776</v>
      </c>
      <c r="F367" s="8" t="s">
        <v>1778</v>
      </c>
    </row>
    <row r="368" spans="1:6" ht="15.75" thickBot="1" x14ac:dyDescent="0.3">
      <c r="A368" s="28" t="s">
        <v>677</v>
      </c>
      <c r="B368" s="8" t="s">
        <v>1780</v>
      </c>
      <c r="C368" s="8" t="s">
        <v>1776</v>
      </c>
      <c r="D368" s="8" t="s">
        <v>1777</v>
      </c>
      <c r="E368" s="8" t="s">
        <v>1778</v>
      </c>
      <c r="F368" s="8" t="s">
        <v>1778</v>
      </c>
    </row>
    <row r="369" spans="1:6" ht="15.75" thickBot="1" x14ac:dyDescent="0.3">
      <c r="A369" s="28" t="s">
        <v>678</v>
      </c>
      <c r="B369" s="8" t="s">
        <v>1776</v>
      </c>
      <c r="C369" s="8" t="s">
        <v>1780</v>
      </c>
      <c r="D369" s="8" t="s">
        <v>1778</v>
      </c>
      <c r="E369" s="8" t="s">
        <v>1778</v>
      </c>
      <c r="F369" s="8" t="s">
        <v>1780</v>
      </c>
    </row>
    <row r="370" spans="1:6" ht="15.75" thickBot="1" x14ac:dyDescent="0.3">
      <c r="A370" s="28" t="s">
        <v>680</v>
      </c>
      <c r="B370" s="8" t="s">
        <v>1779</v>
      </c>
      <c r="C370" s="8" t="s">
        <v>1776</v>
      </c>
      <c r="D370" s="8" t="s">
        <v>1779</v>
      </c>
      <c r="E370" s="8" t="s">
        <v>1779</v>
      </c>
      <c r="F370" s="8" t="s">
        <v>1780</v>
      </c>
    </row>
    <row r="371" spans="1:6" ht="15.75" thickBot="1" x14ac:dyDescent="0.3">
      <c r="A371" s="28" t="s">
        <v>682</v>
      </c>
      <c r="B371" s="8" t="s">
        <v>1777</v>
      </c>
      <c r="C371" s="8" t="s">
        <v>1780</v>
      </c>
      <c r="D371" s="8" t="s">
        <v>1779</v>
      </c>
      <c r="E371" s="8" t="s">
        <v>1779</v>
      </c>
      <c r="F371" s="8" t="s">
        <v>1776</v>
      </c>
    </row>
    <row r="372" spans="1:6" ht="15.75" thickBot="1" x14ac:dyDescent="0.3">
      <c r="A372" s="28" t="s">
        <v>684</v>
      </c>
      <c r="B372" s="8" t="s">
        <v>1778</v>
      </c>
      <c r="C372" s="8" t="s">
        <v>1778</v>
      </c>
      <c r="D372" s="8" t="s">
        <v>1778</v>
      </c>
      <c r="E372" s="8" t="s">
        <v>1777</v>
      </c>
      <c r="F372" s="8" t="s">
        <v>1776</v>
      </c>
    </row>
    <row r="373" spans="1:6" ht="15.75" thickBot="1" x14ac:dyDescent="0.3">
      <c r="A373" s="28" t="s">
        <v>686</v>
      </c>
      <c r="B373" s="8" t="s">
        <v>1779</v>
      </c>
      <c r="C373" s="8" t="s">
        <v>1779</v>
      </c>
      <c r="D373" s="8" t="s">
        <v>1780</v>
      </c>
      <c r="E373" s="8" t="s">
        <v>1778</v>
      </c>
      <c r="F373" s="8" t="s">
        <v>1779</v>
      </c>
    </row>
    <row r="374" spans="1:6" ht="15.75" thickBot="1" x14ac:dyDescent="0.3">
      <c r="A374" s="28" t="s">
        <v>688</v>
      </c>
      <c r="B374" s="8" t="s">
        <v>1777</v>
      </c>
      <c r="C374" s="8" t="s">
        <v>1776</v>
      </c>
      <c r="D374" s="8" t="s">
        <v>1780</v>
      </c>
      <c r="E374" s="8" t="s">
        <v>1780</v>
      </c>
      <c r="F374" s="8" t="s">
        <v>1777</v>
      </c>
    </row>
    <row r="375" spans="1:6" ht="15.75" thickBot="1" x14ac:dyDescent="0.3">
      <c r="A375" s="28" t="s">
        <v>690</v>
      </c>
      <c r="B375" s="8" t="s">
        <v>1780</v>
      </c>
      <c r="C375" s="8" t="s">
        <v>1776</v>
      </c>
      <c r="D375" s="8" t="s">
        <v>1777</v>
      </c>
      <c r="E375" s="8" t="s">
        <v>1779</v>
      </c>
      <c r="F375" s="8" t="s">
        <v>1776</v>
      </c>
    </row>
    <row r="376" spans="1:6" ht="15.75" thickBot="1" x14ac:dyDescent="0.3">
      <c r="A376" s="28" t="s">
        <v>692</v>
      </c>
      <c r="B376" s="8" t="s">
        <v>1776</v>
      </c>
      <c r="C376" s="8" t="s">
        <v>1777</v>
      </c>
      <c r="D376" s="8" t="s">
        <v>1779</v>
      </c>
      <c r="E376" s="8" t="s">
        <v>1778</v>
      </c>
      <c r="F376" s="8" t="s">
        <v>1778</v>
      </c>
    </row>
    <row r="377" spans="1:6" ht="15.75" thickBot="1" x14ac:dyDescent="0.3">
      <c r="A377" s="28" t="s">
        <v>694</v>
      </c>
      <c r="B377" s="8" t="s">
        <v>1777</v>
      </c>
      <c r="C377" s="8" t="s">
        <v>1776</v>
      </c>
      <c r="D377" s="8" t="s">
        <v>1776</v>
      </c>
      <c r="E377" s="8" t="s">
        <v>1776</v>
      </c>
      <c r="F377" s="8" t="s">
        <v>1778</v>
      </c>
    </row>
    <row r="378" spans="1:6" ht="15.75" thickBot="1" x14ac:dyDescent="0.3">
      <c r="A378" s="28" t="s">
        <v>696</v>
      </c>
      <c r="B378" s="8" t="s">
        <v>1778</v>
      </c>
      <c r="C378" s="8" t="s">
        <v>1776</v>
      </c>
      <c r="D378" s="8" t="s">
        <v>1777</v>
      </c>
      <c r="E378" s="8" t="s">
        <v>1777</v>
      </c>
      <c r="F378" s="8" t="s">
        <v>1780</v>
      </c>
    </row>
    <row r="379" spans="1:6" ht="15.75" thickBot="1" x14ac:dyDescent="0.3">
      <c r="A379" s="28" t="s">
        <v>698</v>
      </c>
      <c r="B379" s="8" t="s">
        <v>1780</v>
      </c>
      <c r="C379" s="8" t="s">
        <v>1780</v>
      </c>
      <c r="D379" s="8" t="s">
        <v>1780</v>
      </c>
      <c r="E379" s="8" t="s">
        <v>1780</v>
      </c>
      <c r="F379" s="8" t="s">
        <v>1779</v>
      </c>
    </row>
    <row r="380" spans="1:6" ht="15.75" thickBot="1" x14ac:dyDescent="0.3">
      <c r="A380" s="28" t="s">
        <v>699</v>
      </c>
      <c r="B380" s="8" t="s">
        <v>1777</v>
      </c>
      <c r="C380" s="8" t="s">
        <v>1780</v>
      </c>
      <c r="D380" s="8" t="s">
        <v>1780</v>
      </c>
      <c r="E380" s="8" t="s">
        <v>1777</v>
      </c>
      <c r="F380" s="8" t="s">
        <v>1780</v>
      </c>
    </row>
    <row r="381" spans="1:6" ht="15.75" thickBot="1" x14ac:dyDescent="0.3">
      <c r="A381" s="28" t="s">
        <v>701</v>
      </c>
      <c r="B381" s="8" t="s">
        <v>1777</v>
      </c>
      <c r="C381" s="8" t="s">
        <v>1776</v>
      </c>
      <c r="D381" s="8" t="s">
        <v>1780</v>
      </c>
      <c r="E381" s="8" t="s">
        <v>1780</v>
      </c>
      <c r="F381" s="8" t="s">
        <v>1779</v>
      </c>
    </row>
    <row r="382" spans="1:6" ht="15.75" thickBot="1" x14ac:dyDescent="0.3">
      <c r="A382" s="28" t="s">
        <v>703</v>
      </c>
      <c r="B382" s="8" t="s">
        <v>1779</v>
      </c>
      <c r="C382" s="8" t="s">
        <v>1776</v>
      </c>
      <c r="D382" s="8" t="s">
        <v>1776</v>
      </c>
      <c r="E382" s="8" t="s">
        <v>1778</v>
      </c>
      <c r="F382" s="8" t="s">
        <v>1776</v>
      </c>
    </row>
    <row r="383" spans="1:6" ht="15.75" thickBot="1" x14ac:dyDescent="0.3">
      <c r="A383" s="28" t="s">
        <v>705</v>
      </c>
      <c r="B383" s="8" t="s">
        <v>1776</v>
      </c>
      <c r="C383" s="8" t="s">
        <v>1778</v>
      </c>
      <c r="D383" s="8" t="s">
        <v>1779</v>
      </c>
      <c r="E383" s="8" t="s">
        <v>1777</v>
      </c>
      <c r="F383" s="8" t="s">
        <v>1776</v>
      </c>
    </row>
    <row r="384" spans="1:6" ht="15.75" thickBot="1" x14ac:dyDescent="0.3">
      <c r="A384" s="28" t="s">
        <v>707</v>
      </c>
      <c r="B384" s="8" t="s">
        <v>1779</v>
      </c>
      <c r="C384" s="8" t="s">
        <v>1778</v>
      </c>
      <c r="D384" s="8" t="s">
        <v>1778</v>
      </c>
      <c r="E384" s="8" t="s">
        <v>1779</v>
      </c>
      <c r="F384" s="8" t="s">
        <v>1776</v>
      </c>
    </row>
    <row r="385" spans="1:6" ht="15.75" thickBot="1" x14ac:dyDescent="0.3">
      <c r="A385" s="28" t="s">
        <v>709</v>
      </c>
      <c r="B385" s="8" t="s">
        <v>1777</v>
      </c>
      <c r="C385" s="8" t="s">
        <v>1780</v>
      </c>
      <c r="D385" s="8" t="s">
        <v>1776</v>
      </c>
      <c r="E385" s="8" t="s">
        <v>1778</v>
      </c>
      <c r="F385" s="8" t="s">
        <v>1777</v>
      </c>
    </row>
    <row r="386" spans="1:6" ht="15.75" thickBot="1" x14ac:dyDescent="0.3">
      <c r="A386" s="28" t="s">
        <v>711</v>
      </c>
      <c r="B386" s="8" t="s">
        <v>1777</v>
      </c>
      <c r="C386" s="8" t="s">
        <v>1776</v>
      </c>
      <c r="D386" s="8" t="s">
        <v>1779</v>
      </c>
      <c r="E386" s="8" t="s">
        <v>1777</v>
      </c>
      <c r="F386" s="8" t="s">
        <v>1778</v>
      </c>
    </row>
    <row r="387" spans="1:6" ht="15.75" thickBot="1" x14ac:dyDescent="0.3">
      <c r="A387" s="28" t="s">
        <v>713</v>
      </c>
      <c r="B387" s="8" t="s">
        <v>1780</v>
      </c>
      <c r="C387" s="8" t="s">
        <v>1780</v>
      </c>
      <c r="D387" s="8" t="s">
        <v>1777</v>
      </c>
      <c r="E387" s="8" t="s">
        <v>1777</v>
      </c>
      <c r="F387" s="8" t="s">
        <v>1779</v>
      </c>
    </row>
    <row r="388" spans="1:6" ht="15.75" thickBot="1" x14ac:dyDescent="0.3">
      <c r="A388" s="28" t="s">
        <v>715</v>
      </c>
      <c r="B388" s="8" t="s">
        <v>1780</v>
      </c>
      <c r="C388" s="8" t="s">
        <v>1777</v>
      </c>
      <c r="D388" s="8" t="s">
        <v>1776</v>
      </c>
      <c r="E388" s="8" t="s">
        <v>1779</v>
      </c>
      <c r="F388" s="8" t="s">
        <v>1779</v>
      </c>
    </row>
    <row r="389" spans="1:6" ht="15.75" thickBot="1" x14ac:dyDescent="0.3">
      <c r="A389" s="28" t="s">
        <v>717</v>
      </c>
      <c r="B389" s="8" t="s">
        <v>1777</v>
      </c>
      <c r="C389" s="8" t="s">
        <v>1779</v>
      </c>
      <c r="D389" s="8" t="s">
        <v>1778</v>
      </c>
      <c r="E389" s="8" t="s">
        <v>1780</v>
      </c>
      <c r="F389" s="8" t="s">
        <v>1780</v>
      </c>
    </row>
    <row r="390" spans="1:6" ht="15.75" thickBot="1" x14ac:dyDescent="0.3">
      <c r="A390" s="28" t="s">
        <v>719</v>
      </c>
      <c r="B390" s="8" t="s">
        <v>1779</v>
      </c>
      <c r="C390" s="8" t="s">
        <v>1777</v>
      </c>
      <c r="D390" s="8" t="s">
        <v>1777</v>
      </c>
      <c r="E390" s="8" t="s">
        <v>1776</v>
      </c>
      <c r="F390" s="8" t="s">
        <v>1779</v>
      </c>
    </row>
    <row r="391" spans="1:6" ht="15.75" thickBot="1" x14ac:dyDescent="0.3">
      <c r="A391" s="28" t="s">
        <v>721</v>
      </c>
      <c r="B391" s="8" t="s">
        <v>1777</v>
      </c>
      <c r="C391" s="8" t="s">
        <v>1778</v>
      </c>
      <c r="D391" s="8" t="s">
        <v>1779</v>
      </c>
      <c r="E391" s="8" t="s">
        <v>1778</v>
      </c>
      <c r="F391" s="8" t="s">
        <v>1778</v>
      </c>
    </row>
    <row r="392" spans="1:6" ht="15.75" thickBot="1" x14ac:dyDescent="0.3">
      <c r="A392" s="28" t="s">
        <v>723</v>
      </c>
      <c r="B392" s="8" t="s">
        <v>1779</v>
      </c>
      <c r="C392" s="8" t="s">
        <v>1776</v>
      </c>
      <c r="D392" s="8" t="s">
        <v>1777</v>
      </c>
      <c r="E392" s="8" t="s">
        <v>1780</v>
      </c>
      <c r="F392" s="8" t="s">
        <v>1780</v>
      </c>
    </row>
    <row r="393" spans="1:6" ht="15.75" thickBot="1" x14ac:dyDescent="0.3">
      <c r="A393" s="28" t="s">
        <v>725</v>
      </c>
      <c r="B393" s="8" t="s">
        <v>1776</v>
      </c>
      <c r="C393" s="8" t="s">
        <v>1777</v>
      </c>
      <c r="D393" s="8" t="s">
        <v>1780</v>
      </c>
      <c r="E393" s="8" t="s">
        <v>1778</v>
      </c>
      <c r="F393" s="8" t="s">
        <v>1778</v>
      </c>
    </row>
    <row r="394" spans="1:6" ht="15.75" thickBot="1" x14ac:dyDescent="0.3">
      <c r="A394" s="28" t="s">
        <v>727</v>
      </c>
      <c r="B394" s="8" t="s">
        <v>1777</v>
      </c>
      <c r="C394" s="8" t="s">
        <v>1776</v>
      </c>
      <c r="D394" s="8" t="s">
        <v>1779</v>
      </c>
      <c r="E394" s="8" t="s">
        <v>1777</v>
      </c>
      <c r="F394" s="8" t="s">
        <v>1780</v>
      </c>
    </row>
    <row r="395" spans="1:6" ht="15.75" thickBot="1" x14ac:dyDescent="0.3">
      <c r="A395" s="28" t="s">
        <v>729</v>
      </c>
      <c r="B395" s="8" t="s">
        <v>1777</v>
      </c>
      <c r="C395" s="8" t="s">
        <v>1778</v>
      </c>
      <c r="D395" s="8" t="s">
        <v>1777</v>
      </c>
      <c r="E395" s="8" t="s">
        <v>1780</v>
      </c>
      <c r="F395" s="8" t="s">
        <v>1778</v>
      </c>
    </row>
    <row r="396" spans="1:6" ht="15.75" thickBot="1" x14ac:dyDescent="0.3">
      <c r="A396" s="28" t="s">
        <v>731</v>
      </c>
      <c r="B396" s="8" t="s">
        <v>1776</v>
      </c>
      <c r="C396" s="8" t="s">
        <v>1777</v>
      </c>
      <c r="D396" s="8" t="s">
        <v>1776</v>
      </c>
      <c r="E396" s="8" t="s">
        <v>1778</v>
      </c>
      <c r="F396" s="8" t="s">
        <v>1780</v>
      </c>
    </row>
    <row r="397" spans="1:6" ht="15.75" thickBot="1" x14ac:dyDescent="0.3">
      <c r="A397" s="28" t="s">
        <v>733</v>
      </c>
      <c r="B397" s="8" t="s">
        <v>1778</v>
      </c>
      <c r="C397" s="8" t="s">
        <v>1777</v>
      </c>
      <c r="D397" s="8" t="s">
        <v>1776</v>
      </c>
      <c r="E397" s="8" t="s">
        <v>1778</v>
      </c>
      <c r="F397" s="8" t="s">
        <v>1776</v>
      </c>
    </row>
    <row r="398" spans="1:6" ht="15.75" thickBot="1" x14ac:dyDescent="0.3">
      <c r="A398" s="28" t="s">
        <v>735</v>
      </c>
      <c r="B398" s="8" t="s">
        <v>1776</v>
      </c>
      <c r="C398" s="8" t="s">
        <v>1777</v>
      </c>
      <c r="D398" s="8" t="s">
        <v>1780</v>
      </c>
      <c r="E398" s="8" t="s">
        <v>1777</v>
      </c>
      <c r="F398" s="8" t="s">
        <v>1778</v>
      </c>
    </row>
    <row r="399" spans="1:6" ht="15.75" thickBot="1" x14ac:dyDescent="0.3">
      <c r="A399" s="28" t="s">
        <v>737</v>
      </c>
      <c r="B399" s="8" t="s">
        <v>1776</v>
      </c>
      <c r="C399" s="8" t="s">
        <v>1779</v>
      </c>
      <c r="D399" s="8" t="s">
        <v>1777</v>
      </c>
      <c r="E399" s="8" t="s">
        <v>1780</v>
      </c>
      <c r="F399" s="8" t="s">
        <v>1780</v>
      </c>
    </row>
    <row r="400" spans="1:6" ht="15.75" thickBot="1" x14ac:dyDescent="0.3">
      <c r="A400" s="28" t="s">
        <v>739</v>
      </c>
      <c r="B400" s="8" t="s">
        <v>1780</v>
      </c>
      <c r="C400" s="8" t="s">
        <v>1779</v>
      </c>
      <c r="D400" s="8" t="s">
        <v>1780</v>
      </c>
      <c r="E400" s="8" t="s">
        <v>1778</v>
      </c>
      <c r="F400" s="8" t="s">
        <v>1776</v>
      </c>
    </row>
    <row r="401" spans="1:6" ht="15.75" thickBot="1" x14ac:dyDescent="0.3">
      <c r="A401" s="28" t="s">
        <v>741</v>
      </c>
      <c r="B401" s="8" t="s">
        <v>1776</v>
      </c>
      <c r="C401" s="8" t="s">
        <v>1780</v>
      </c>
      <c r="D401" s="8" t="s">
        <v>1776</v>
      </c>
      <c r="E401" s="8" t="s">
        <v>1776</v>
      </c>
      <c r="F401" s="8" t="s">
        <v>1778</v>
      </c>
    </row>
    <row r="402" spans="1:6" ht="15.75" thickBot="1" x14ac:dyDescent="0.3">
      <c r="A402" s="28" t="s">
        <v>743</v>
      </c>
      <c r="B402" s="8" t="s">
        <v>1779</v>
      </c>
      <c r="C402" s="8" t="s">
        <v>1780</v>
      </c>
      <c r="D402" s="8" t="s">
        <v>1777</v>
      </c>
      <c r="E402" s="8" t="s">
        <v>1780</v>
      </c>
      <c r="F402" s="8" t="s">
        <v>1778</v>
      </c>
    </row>
    <row r="403" spans="1:6" ht="15.75" thickBot="1" x14ac:dyDescent="0.3">
      <c r="A403" s="28" t="s">
        <v>745</v>
      </c>
      <c r="B403" s="8" t="s">
        <v>1780</v>
      </c>
      <c r="C403" s="8" t="s">
        <v>1778</v>
      </c>
      <c r="D403" s="8" t="s">
        <v>1779</v>
      </c>
      <c r="E403" s="8" t="s">
        <v>1777</v>
      </c>
      <c r="F403" s="8" t="s">
        <v>1780</v>
      </c>
    </row>
    <row r="404" spans="1:6" ht="15.75" thickBot="1" x14ac:dyDescent="0.3">
      <c r="A404" s="28" t="s">
        <v>747</v>
      </c>
      <c r="B404" s="8" t="s">
        <v>1777</v>
      </c>
      <c r="C404" s="8" t="s">
        <v>1780</v>
      </c>
      <c r="D404" s="8" t="s">
        <v>1776</v>
      </c>
      <c r="E404" s="8" t="s">
        <v>1779</v>
      </c>
      <c r="F404" s="8" t="s">
        <v>1777</v>
      </c>
    </row>
    <row r="405" spans="1:6" ht="15.75" thickBot="1" x14ac:dyDescent="0.3">
      <c r="A405" s="28" t="s">
        <v>749</v>
      </c>
      <c r="B405" s="8" t="s">
        <v>1779</v>
      </c>
      <c r="C405" s="8" t="s">
        <v>1780</v>
      </c>
      <c r="D405" s="8" t="s">
        <v>1778</v>
      </c>
      <c r="E405" s="8" t="s">
        <v>1777</v>
      </c>
      <c r="F405" s="8" t="s">
        <v>1778</v>
      </c>
    </row>
    <row r="406" spans="1:6" ht="15.75" thickBot="1" x14ac:dyDescent="0.3">
      <c r="A406" s="28" t="s">
        <v>751</v>
      </c>
      <c r="B406" s="8" t="s">
        <v>1778</v>
      </c>
      <c r="C406" s="8" t="s">
        <v>1779</v>
      </c>
      <c r="D406" s="8" t="s">
        <v>1780</v>
      </c>
      <c r="E406" s="8" t="s">
        <v>1777</v>
      </c>
      <c r="F406" s="8" t="s">
        <v>1779</v>
      </c>
    </row>
    <row r="407" spans="1:6" ht="15.75" thickBot="1" x14ac:dyDescent="0.3">
      <c r="A407" s="28" t="s">
        <v>753</v>
      </c>
      <c r="B407" s="8" t="s">
        <v>1777</v>
      </c>
      <c r="C407" s="8" t="s">
        <v>1776</v>
      </c>
      <c r="D407" s="8" t="s">
        <v>1776</v>
      </c>
      <c r="E407" s="8" t="s">
        <v>1777</v>
      </c>
      <c r="F407" s="8" t="s">
        <v>1777</v>
      </c>
    </row>
    <row r="408" spans="1:6" ht="15.75" thickBot="1" x14ac:dyDescent="0.3">
      <c r="A408" s="28" t="s">
        <v>755</v>
      </c>
      <c r="B408" s="8" t="s">
        <v>1778</v>
      </c>
      <c r="C408" s="8" t="s">
        <v>1779</v>
      </c>
      <c r="D408" s="8" t="s">
        <v>1779</v>
      </c>
      <c r="E408" s="8" t="s">
        <v>1779</v>
      </c>
      <c r="F408" s="8" t="s">
        <v>1776</v>
      </c>
    </row>
    <row r="409" spans="1:6" ht="15.75" thickBot="1" x14ac:dyDescent="0.3">
      <c r="A409" s="28" t="s">
        <v>757</v>
      </c>
      <c r="B409" s="8" t="s">
        <v>1779</v>
      </c>
      <c r="C409" s="8" t="s">
        <v>1777</v>
      </c>
      <c r="D409" s="8" t="s">
        <v>1777</v>
      </c>
      <c r="E409" s="8" t="s">
        <v>1776</v>
      </c>
      <c r="F409" s="8" t="s">
        <v>1779</v>
      </c>
    </row>
    <row r="410" spans="1:6" ht="15.75" thickBot="1" x14ac:dyDescent="0.3">
      <c r="A410" s="28" t="s">
        <v>759</v>
      </c>
      <c r="B410" s="8" t="s">
        <v>1777</v>
      </c>
      <c r="C410" s="8" t="s">
        <v>1777</v>
      </c>
      <c r="D410" s="8" t="s">
        <v>1779</v>
      </c>
      <c r="E410" s="8" t="s">
        <v>1780</v>
      </c>
      <c r="F410" s="8" t="s">
        <v>1779</v>
      </c>
    </row>
    <row r="411" spans="1:6" ht="15.75" thickBot="1" x14ac:dyDescent="0.3">
      <c r="A411" s="28" t="s">
        <v>761</v>
      </c>
      <c r="B411" s="8" t="s">
        <v>1776</v>
      </c>
      <c r="C411" s="8" t="s">
        <v>1779</v>
      </c>
      <c r="D411" s="8" t="s">
        <v>1776</v>
      </c>
      <c r="E411" s="8" t="s">
        <v>1776</v>
      </c>
      <c r="F411" s="8" t="s">
        <v>1779</v>
      </c>
    </row>
    <row r="412" spans="1:6" ht="15.75" thickBot="1" x14ac:dyDescent="0.3">
      <c r="A412" s="28" t="s">
        <v>763</v>
      </c>
      <c r="B412" s="8" t="s">
        <v>1777</v>
      </c>
      <c r="C412" s="8" t="s">
        <v>1780</v>
      </c>
      <c r="D412" s="8" t="s">
        <v>1780</v>
      </c>
      <c r="E412" s="8" t="s">
        <v>1778</v>
      </c>
      <c r="F412" s="8" t="s">
        <v>1779</v>
      </c>
    </row>
    <row r="413" spans="1:6" ht="15.75" thickBot="1" x14ac:dyDescent="0.3">
      <c r="A413" s="28" t="s">
        <v>765</v>
      </c>
      <c r="B413" s="8" t="s">
        <v>1779</v>
      </c>
      <c r="C413" s="8" t="s">
        <v>1776</v>
      </c>
      <c r="D413" s="8" t="s">
        <v>1780</v>
      </c>
      <c r="E413" s="8" t="s">
        <v>1776</v>
      </c>
      <c r="F413" s="8" t="s">
        <v>1780</v>
      </c>
    </row>
    <row r="414" spans="1:6" ht="15.75" thickBot="1" x14ac:dyDescent="0.3">
      <c r="A414" s="28" t="s">
        <v>767</v>
      </c>
      <c r="B414" s="8" t="s">
        <v>1776</v>
      </c>
      <c r="C414" s="8" t="s">
        <v>1777</v>
      </c>
      <c r="D414" s="8" t="s">
        <v>1777</v>
      </c>
      <c r="E414" s="8" t="s">
        <v>1780</v>
      </c>
      <c r="F414" s="8" t="s">
        <v>1777</v>
      </c>
    </row>
    <row r="415" spans="1:6" ht="15.75" thickBot="1" x14ac:dyDescent="0.3">
      <c r="A415" s="28" t="s">
        <v>769</v>
      </c>
      <c r="B415" s="8" t="s">
        <v>1778</v>
      </c>
      <c r="C415" s="8" t="s">
        <v>1780</v>
      </c>
      <c r="D415" s="8" t="s">
        <v>1777</v>
      </c>
      <c r="E415" s="8" t="s">
        <v>1779</v>
      </c>
      <c r="F415" s="8" t="s">
        <v>1776</v>
      </c>
    </row>
    <row r="416" spans="1:6" ht="15.75" thickBot="1" x14ac:dyDescent="0.3">
      <c r="A416" s="28" t="s">
        <v>771</v>
      </c>
      <c r="B416" s="8" t="s">
        <v>1779</v>
      </c>
      <c r="C416" s="8" t="s">
        <v>1778</v>
      </c>
      <c r="D416" s="8" t="s">
        <v>1780</v>
      </c>
      <c r="E416" s="8" t="s">
        <v>1779</v>
      </c>
      <c r="F416" s="8" t="s">
        <v>1778</v>
      </c>
    </row>
    <row r="417" spans="1:6" ht="15.75" thickBot="1" x14ac:dyDescent="0.3">
      <c r="A417" s="28" t="s">
        <v>773</v>
      </c>
      <c r="B417" s="8" t="s">
        <v>1778</v>
      </c>
      <c r="C417" s="8" t="s">
        <v>1779</v>
      </c>
      <c r="D417" s="8" t="s">
        <v>1778</v>
      </c>
      <c r="E417" s="8" t="s">
        <v>1776</v>
      </c>
      <c r="F417" s="8" t="s">
        <v>1777</v>
      </c>
    </row>
    <row r="418" spans="1:6" ht="15.75" thickBot="1" x14ac:dyDescent="0.3">
      <c r="A418" s="28" t="s">
        <v>774</v>
      </c>
      <c r="B418" s="8" t="s">
        <v>1779</v>
      </c>
      <c r="C418" s="8" t="s">
        <v>1776</v>
      </c>
      <c r="D418" s="8" t="s">
        <v>1777</v>
      </c>
      <c r="E418" s="8" t="s">
        <v>1779</v>
      </c>
      <c r="F418" s="8" t="s">
        <v>1779</v>
      </c>
    </row>
    <row r="419" spans="1:6" ht="15.75" thickBot="1" x14ac:dyDescent="0.3">
      <c r="A419" s="28" t="s">
        <v>776</v>
      </c>
      <c r="B419" s="8" t="s">
        <v>1779</v>
      </c>
      <c r="C419" s="8" t="s">
        <v>1779</v>
      </c>
      <c r="D419" s="8" t="s">
        <v>1779</v>
      </c>
      <c r="E419" s="8" t="s">
        <v>1777</v>
      </c>
      <c r="F419" s="8" t="s">
        <v>1777</v>
      </c>
    </row>
    <row r="420" spans="1:6" ht="15.75" thickBot="1" x14ac:dyDescent="0.3">
      <c r="A420" s="28" t="s">
        <v>778</v>
      </c>
      <c r="B420" s="8" t="s">
        <v>1780</v>
      </c>
      <c r="C420" s="8" t="s">
        <v>1779</v>
      </c>
      <c r="D420" s="8" t="s">
        <v>1776</v>
      </c>
      <c r="E420" s="8" t="s">
        <v>1777</v>
      </c>
      <c r="F420" s="8" t="s">
        <v>1776</v>
      </c>
    </row>
    <row r="421" spans="1:6" ht="15.75" thickBot="1" x14ac:dyDescent="0.3">
      <c r="A421" s="28" t="s">
        <v>780</v>
      </c>
      <c r="B421" s="8" t="s">
        <v>1777</v>
      </c>
      <c r="C421" s="8" t="s">
        <v>1780</v>
      </c>
      <c r="D421" s="8" t="s">
        <v>1777</v>
      </c>
      <c r="E421" s="8" t="s">
        <v>1779</v>
      </c>
      <c r="F421" s="8" t="s">
        <v>1779</v>
      </c>
    </row>
    <row r="422" spans="1:6" ht="15.75" thickBot="1" x14ac:dyDescent="0.3">
      <c r="A422" s="28" t="s">
        <v>781</v>
      </c>
      <c r="B422" s="8" t="s">
        <v>1776</v>
      </c>
      <c r="C422" s="8" t="s">
        <v>1776</v>
      </c>
      <c r="D422" s="8" t="s">
        <v>1776</v>
      </c>
      <c r="E422" s="8" t="s">
        <v>1778</v>
      </c>
      <c r="F422" s="8" t="s">
        <v>1778</v>
      </c>
    </row>
    <row r="423" spans="1:6" ht="15.75" thickBot="1" x14ac:dyDescent="0.3">
      <c r="A423" s="28" t="s">
        <v>783</v>
      </c>
      <c r="B423" s="8" t="s">
        <v>1777</v>
      </c>
      <c r="C423" s="8" t="s">
        <v>1779</v>
      </c>
      <c r="D423" s="8" t="s">
        <v>1777</v>
      </c>
      <c r="E423" s="8" t="s">
        <v>1777</v>
      </c>
      <c r="F423" s="8" t="s">
        <v>1780</v>
      </c>
    </row>
    <row r="424" spans="1:6" ht="15.75" thickBot="1" x14ac:dyDescent="0.3">
      <c r="A424" s="28" t="s">
        <v>785</v>
      </c>
      <c r="B424" s="8" t="s">
        <v>1778</v>
      </c>
      <c r="C424" s="8" t="s">
        <v>1779</v>
      </c>
      <c r="D424" s="8" t="s">
        <v>1776</v>
      </c>
      <c r="E424" s="8" t="s">
        <v>1780</v>
      </c>
      <c r="F424" s="8" t="s">
        <v>1777</v>
      </c>
    </row>
    <row r="425" spans="1:6" ht="15.75" thickBot="1" x14ac:dyDescent="0.3">
      <c r="A425" s="28" t="s">
        <v>787</v>
      </c>
      <c r="B425" s="8" t="s">
        <v>1776</v>
      </c>
      <c r="C425" s="8" t="s">
        <v>1780</v>
      </c>
      <c r="D425" s="8" t="s">
        <v>1778</v>
      </c>
      <c r="E425" s="8" t="s">
        <v>1779</v>
      </c>
      <c r="F425" s="8" t="s">
        <v>1780</v>
      </c>
    </row>
    <row r="426" spans="1:6" ht="15.75" thickBot="1" x14ac:dyDescent="0.3">
      <c r="A426" s="28" t="s">
        <v>789</v>
      </c>
      <c r="B426" s="8" t="s">
        <v>1776</v>
      </c>
      <c r="C426" s="8" t="s">
        <v>1777</v>
      </c>
      <c r="D426" s="8" t="s">
        <v>1776</v>
      </c>
      <c r="E426" s="8" t="s">
        <v>1777</v>
      </c>
      <c r="F426" s="8" t="s">
        <v>1779</v>
      </c>
    </row>
    <row r="427" spans="1:6" ht="15.75" thickBot="1" x14ac:dyDescent="0.3">
      <c r="A427" s="28" t="s">
        <v>791</v>
      </c>
      <c r="B427" s="8" t="s">
        <v>1777</v>
      </c>
      <c r="C427" s="8" t="s">
        <v>1777</v>
      </c>
      <c r="D427" s="8" t="s">
        <v>1780</v>
      </c>
      <c r="E427" s="8" t="s">
        <v>1779</v>
      </c>
      <c r="F427" s="8" t="s">
        <v>1776</v>
      </c>
    </row>
    <row r="428" spans="1:6" ht="15.75" thickBot="1" x14ac:dyDescent="0.3">
      <c r="A428" s="28" t="s">
        <v>793</v>
      </c>
      <c r="B428" s="8" t="s">
        <v>1779</v>
      </c>
      <c r="C428" s="8" t="s">
        <v>1778</v>
      </c>
      <c r="D428" s="8" t="s">
        <v>1778</v>
      </c>
      <c r="E428" s="8" t="s">
        <v>1777</v>
      </c>
      <c r="F428" s="8" t="s">
        <v>1776</v>
      </c>
    </row>
    <row r="429" spans="1:6" ht="15.75" thickBot="1" x14ac:dyDescent="0.3">
      <c r="A429" s="28" t="s">
        <v>795</v>
      </c>
      <c r="B429" s="8" t="s">
        <v>1777</v>
      </c>
      <c r="C429" s="8" t="s">
        <v>1776</v>
      </c>
      <c r="D429" s="8" t="s">
        <v>1780</v>
      </c>
      <c r="E429" s="8" t="s">
        <v>1776</v>
      </c>
      <c r="F429" s="8" t="s">
        <v>1780</v>
      </c>
    </row>
    <row r="430" spans="1:6" ht="15.75" thickBot="1" x14ac:dyDescent="0.3">
      <c r="A430" s="28" t="s">
        <v>797</v>
      </c>
      <c r="B430" s="8" t="s">
        <v>1780</v>
      </c>
      <c r="C430" s="8" t="s">
        <v>1777</v>
      </c>
      <c r="D430" s="8" t="s">
        <v>1780</v>
      </c>
      <c r="E430" s="8" t="s">
        <v>1778</v>
      </c>
      <c r="F430" s="8" t="s">
        <v>1779</v>
      </c>
    </row>
    <row r="431" spans="1:6" ht="15.75" thickBot="1" x14ac:dyDescent="0.3">
      <c r="A431" s="28" t="s">
        <v>799</v>
      </c>
      <c r="B431" s="8" t="s">
        <v>1779</v>
      </c>
      <c r="C431" s="8" t="s">
        <v>1780</v>
      </c>
      <c r="D431" s="8" t="s">
        <v>1780</v>
      </c>
      <c r="E431" s="8" t="s">
        <v>1778</v>
      </c>
      <c r="F431" s="8" t="s">
        <v>1779</v>
      </c>
    </row>
    <row r="432" spans="1:6" ht="15.75" thickBot="1" x14ac:dyDescent="0.3">
      <c r="A432" s="28" t="s">
        <v>801</v>
      </c>
      <c r="B432" s="8" t="s">
        <v>1778</v>
      </c>
      <c r="C432" s="8" t="s">
        <v>1778</v>
      </c>
      <c r="D432" s="8" t="s">
        <v>1776</v>
      </c>
      <c r="E432" s="8" t="s">
        <v>1776</v>
      </c>
      <c r="F432" s="8" t="s">
        <v>1777</v>
      </c>
    </row>
    <row r="433" spans="1:6" ht="15.75" thickBot="1" x14ac:dyDescent="0.3">
      <c r="A433" s="28" t="s">
        <v>803</v>
      </c>
      <c r="B433" s="8" t="s">
        <v>1780</v>
      </c>
      <c r="C433" s="8" t="s">
        <v>1779</v>
      </c>
      <c r="D433" s="8" t="s">
        <v>1777</v>
      </c>
      <c r="E433" s="8" t="s">
        <v>1776</v>
      </c>
      <c r="F433" s="8" t="s">
        <v>1780</v>
      </c>
    </row>
    <row r="434" spans="1:6" ht="15.75" thickBot="1" x14ac:dyDescent="0.3">
      <c r="A434" s="28" t="s">
        <v>805</v>
      </c>
      <c r="B434" s="8" t="s">
        <v>1779</v>
      </c>
      <c r="C434" s="8" t="s">
        <v>1777</v>
      </c>
      <c r="D434" s="8" t="s">
        <v>1778</v>
      </c>
      <c r="E434" s="8" t="s">
        <v>1779</v>
      </c>
      <c r="F434" s="8" t="s">
        <v>1780</v>
      </c>
    </row>
    <row r="435" spans="1:6" ht="15.75" thickBot="1" x14ac:dyDescent="0.3">
      <c r="A435" s="28" t="s">
        <v>807</v>
      </c>
      <c r="B435" s="8" t="s">
        <v>1777</v>
      </c>
      <c r="C435" s="8" t="s">
        <v>1776</v>
      </c>
      <c r="D435" s="8" t="s">
        <v>1776</v>
      </c>
      <c r="E435" s="8" t="s">
        <v>1778</v>
      </c>
      <c r="F435" s="8" t="s">
        <v>1777</v>
      </c>
    </row>
    <row r="436" spans="1:6" ht="15.75" thickBot="1" x14ac:dyDescent="0.3">
      <c r="A436" s="28" t="s">
        <v>809</v>
      </c>
      <c r="B436" s="8" t="s">
        <v>1776</v>
      </c>
      <c r="C436" s="8" t="s">
        <v>1780</v>
      </c>
      <c r="D436" s="8" t="s">
        <v>1779</v>
      </c>
      <c r="E436" s="8" t="s">
        <v>1779</v>
      </c>
      <c r="F436" s="8" t="s">
        <v>1777</v>
      </c>
    </row>
    <row r="437" spans="1:6" ht="15.75" thickBot="1" x14ac:dyDescent="0.3">
      <c r="A437" s="28" t="s">
        <v>811</v>
      </c>
      <c r="B437" s="8" t="s">
        <v>1780</v>
      </c>
      <c r="C437" s="8" t="s">
        <v>1776</v>
      </c>
      <c r="D437" s="8" t="s">
        <v>1776</v>
      </c>
      <c r="E437" s="8" t="s">
        <v>1779</v>
      </c>
      <c r="F437" s="8" t="s">
        <v>1778</v>
      </c>
    </row>
    <row r="438" spans="1:6" ht="15.75" thickBot="1" x14ac:dyDescent="0.3">
      <c r="A438" s="28" t="s">
        <v>813</v>
      </c>
      <c r="B438" s="8" t="s">
        <v>1777</v>
      </c>
      <c r="C438" s="8" t="s">
        <v>1778</v>
      </c>
      <c r="D438" s="8" t="s">
        <v>1776</v>
      </c>
      <c r="E438" s="8" t="s">
        <v>1780</v>
      </c>
      <c r="F438" s="8" t="s">
        <v>1777</v>
      </c>
    </row>
    <row r="439" spans="1:6" ht="15.75" thickBot="1" x14ac:dyDescent="0.3">
      <c r="A439" s="28" t="s">
        <v>815</v>
      </c>
      <c r="B439" s="8" t="s">
        <v>1780</v>
      </c>
      <c r="C439" s="8" t="s">
        <v>1778</v>
      </c>
      <c r="D439" s="8" t="s">
        <v>1776</v>
      </c>
      <c r="E439" s="8" t="s">
        <v>1777</v>
      </c>
      <c r="F439" s="8" t="s">
        <v>1779</v>
      </c>
    </row>
    <row r="440" spans="1:6" ht="15.75" thickBot="1" x14ac:dyDescent="0.3">
      <c r="A440" s="28" t="s">
        <v>816</v>
      </c>
      <c r="B440" s="8" t="s">
        <v>1777</v>
      </c>
      <c r="C440" s="8" t="s">
        <v>1780</v>
      </c>
      <c r="D440" s="8" t="s">
        <v>1780</v>
      </c>
      <c r="E440" s="8" t="s">
        <v>1778</v>
      </c>
      <c r="F440" s="8" t="s">
        <v>1780</v>
      </c>
    </row>
    <row r="441" spans="1:6" ht="15.75" thickBot="1" x14ac:dyDescent="0.3">
      <c r="A441" s="28" t="s">
        <v>818</v>
      </c>
      <c r="B441" s="8" t="s">
        <v>1779</v>
      </c>
      <c r="C441" s="8" t="s">
        <v>1777</v>
      </c>
      <c r="D441" s="8" t="s">
        <v>1776</v>
      </c>
      <c r="E441" s="8" t="s">
        <v>1780</v>
      </c>
      <c r="F441" s="8" t="s">
        <v>1777</v>
      </c>
    </row>
    <row r="442" spans="1:6" ht="15.75" thickBot="1" x14ac:dyDescent="0.3">
      <c r="A442" s="28" t="s">
        <v>820</v>
      </c>
      <c r="B442" s="8" t="s">
        <v>1780</v>
      </c>
      <c r="C442" s="8" t="s">
        <v>1776</v>
      </c>
      <c r="D442" s="8" t="s">
        <v>1779</v>
      </c>
      <c r="E442" s="8" t="s">
        <v>1776</v>
      </c>
      <c r="F442" s="8" t="s">
        <v>1780</v>
      </c>
    </row>
    <row r="443" spans="1:6" ht="15.75" thickBot="1" x14ac:dyDescent="0.3">
      <c r="A443" s="28" t="s">
        <v>822</v>
      </c>
      <c r="B443" s="8" t="s">
        <v>1780</v>
      </c>
      <c r="C443" s="8" t="s">
        <v>1779</v>
      </c>
      <c r="D443" s="8" t="s">
        <v>1778</v>
      </c>
      <c r="E443" s="8" t="s">
        <v>1778</v>
      </c>
      <c r="F443" s="8" t="s">
        <v>1778</v>
      </c>
    </row>
    <row r="444" spans="1:6" ht="15.75" thickBot="1" x14ac:dyDescent="0.3">
      <c r="A444" s="28" t="s">
        <v>824</v>
      </c>
      <c r="B444" s="8" t="s">
        <v>1777</v>
      </c>
      <c r="C444" s="8" t="s">
        <v>1776</v>
      </c>
      <c r="D444" s="8" t="s">
        <v>1776</v>
      </c>
      <c r="E444" s="8" t="s">
        <v>1779</v>
      </c>
      <c r="F444" s="8" t="s">
        <v>1779</v>
      </c>
    </row>
    <row r="445" spans="1:6" ht="15.75" thickBot="1" x14ac:dyDescent="0.3">
      <c r="A445" s="28" t="s">
        <v>826</v>
      </c>
      <c r="B445" s="8" t="s">
        <v>1778</v>
      </c>
      <c r="C445" s="8" t="s">
        <v>1776</v>
      </c>
      <c r="D445" s="8" t="s">
        <v>1776</v>
      </c>
      <c r="E445" s="8" t="s">
        <v>1776</v>
      </c>
      <c r="F445" s="8" t="s">
        <v>1778</v>
      </c>
    </row>
    <row r="446" spans="1:6" ht="15.75" thickBot="1" x14ac:dyDescent="0.3">
      <c r="A446" s="28" t="s">
        <v>828</v>
      </c>
      <c r="B446" s="8" t="s">
        <v>1776</v>
      </c>
      <c r="C446" s="8" t="s">
        <v>1777</v>
      </c>
      <c r="D446" s="8" t="s">
        <v>1776</v>
      </c>
      <c r="E446" s="8" t="s">
        <v>1778</v>
      </c>
      <c r="F446" s="8" t="s">
        <v>1778</v>
      </c>
    </row>
    <row r="447" spans="1:6" ht="15.75" thickBot="1" x14ac:dyDescent="0.3">
      <c r="A447" s="28" t="s">
        <v>830</v>
      </c>
      <c r="B447" s="8" t="s">
        <v>1779</v>
      </c>
      <c r="C447" s="8" t="s">
        <v>1778</v>
      </c>
      <c r="D447" s="8" t="s">
        <v>1777</v>
      </c>
      <c r="E447" s="8" t="s">
        <v>1780</v>
      </c>
      <c r="F447" s="8" t="s">
        <v>1778</v>
      </c>
    </row>
    <row r="448" spans="1:6" ht="15.75" thickBot="1" x14ac:dyDescent="0.3">
      <c r="A448" s="28" t="s">
        <v>832</v>
      </c>
      <c r="B448" s="8" t="s">
        <v>1780</v>
      </c>
      <c r="C448" s="8" t="s">
        <v>1780</v>
      </c>
      <c r="D448" s="8" t="s">
        <v>1777</v>
      </c>
      <c r="E448" s="8" t="s">
        <v>1780</v>
      </c>
      <c r="F448" s="8" t="s">
        <v>1777</v>
      </c>
    </row>
    <row r="449" spans="1:6" ht="15.75" thickBot="1" x14ac:dyDescent="0.3">
      <c r="A449" s="28" t="s">
        <v>834</v>
      </c>
      <c r="B449" s="8" t="s">
        <v>1779</v>
      </c>
      <c r="C449" s="8" t="s">
        <v>1779</v>
      </c>
      <c r="D449" s="8" t="s">
        <v>1779</v>
      </c>
      <c r="E449" s="8" t="s">
        <v>1776</v>
      </c>
      <c r="F449" s="8" t="s">
        <v>1778</v>
      </c>
    </row>
    <row r="450" spans="1:6" ht="15.75" thickBot="1" x14ac:dyDescent="0.3">
      <c r="A450" s="28" t="s">
        <v>836</v>
      </c>
      <c r="B450" s="8" t="s">
        <v>1779</v>
      </c>
      <c r="C450" s="8" t="s">
        <v>1779</v>
      </c>
      <c r="D450" s="8" t="s">
        <v>1777</v>
      </c>
      <c r="E450" s="8" t="s">
        <v>1777</v>
      </c>
      <c r="F450" s="8" t="s">
        <v>1777</v>
      </c>
    </row>
    <row r="451" spans="1:6" ht="15.75" thickBot="1" x14ac:dyDescent="0.3">
      <c r="A451" s="28" t="s">
        <v>838</v>
      </c>
      <c r="B451" s="8" t="s">
        <v>1778</v>
      </c>
      <c r="C451" s="8" t="s">
        <v>1776</v>
      </c>
      <c r="D451" s="8" t="s">
        <v>1780</v>
      </c>
      <c r="E451" s="8" t="s">
        <v>1777</v>
      </c>
      <c r="F451" s="8" t="s">
        <v>1779</v>
      </c>
    </row>
    <row r="452" spans="1:6" ht="15.75" thickBot="1" x14ac:dyDescent="0.3">
      <c r="A452" s="28" t="s">
        <v>840</v>
      </c>
      <c r="B452" s="8" t="s">
        <v>1776</v>
      </c>
      <c r="C452" s="8" t="s">
        <v>1778</v>
      </c>
      <c r="D452" s="8" t="s">
        <v>1777</v>
      </c>
      <c r="E452" s="8" t="s">
        <v>1777</v>
      </c>
      <c r="F452" s="8" t="s">
        <v>1778</v>
      </c>
    </row>
    <row r="453" spans="1:6" ht="15.75" thickBot="1" x14ac:dyDescent="0.3">
      <c r="A453" s="28" t="s">
        <v>842</v>
      </c>
      <c r="B453" s="8" t="s">
        <v>1776</v>
      </c>
      <c r="C453" s="8" t="s">
        <v>1778</v>
      </c>
      <c r="D453" s="8" t="s">
        <v>1778</v>
      </c>
      <c r="E453" s="8" t="s">
        <v>1780</v>
      </c>
      <c r="F453" s="8" t="s">
        <v>1778</v>
      </c>
    </row>
    <row r="454" spans="1:6" ht="15.75" thickBot="1" x14ac:dyDescent="0.3">
      <c r="A454" s="28" t="s">
        <v>844</v>
      </c>
      <c r="B454" s="8" t="s">
        <v>1777</v>
      </c>
      <c r="C454" s="8" t="s">
        <v>1779</v>
      </c>
      <c r="D454" s="8" t="s">
        <v>1777</v>
      </c>
      <c r="E454" s="8" t="s">
        <v>1776</v>
      </c>
      <c r="F454" s="8" t="s">
        <v>1780</v>
      </c>
    </row>
    <row r="455" spans="1:6" ht="15.75" thickBot="1" x14ac:dyDescent="0.3">
      <c r="A455" s="28" t="s">
        <v>846</v>
      </c>
      <c r="B455" s="8" t="s">
        <v>1780</v>
      </c>
      <c r="C455" s="8" t="s">
        <v>1777</v>
      </c>
      <c r="D455" s="8" t="s">
        <v>1778</v>
      </c>
      <c r="E455" s="8" t="s">
        <v>1777</v>
      </c>
      <c r="F455" s="8" t="s">
        <v>1779</v>
      </c>
    </row>
    <row r="456" spans="1:6" ht="15.75" thickBot="1" x14ac:dyDescent="0.3">
      <c r="A456" s="28" t="s">
        <v>848</v>
      </c>
      <c r="B456" s="8" t="s">
        <v>1778</v>
      </c>
      <c r="C456" s="8" t="s">
        <v>1780</v>
      </c>
      <c r="D456" s="8" t="s">
        <v>1777</v>
      </c>
      <c r="E456" s="8" t="s">
        <v>1776</v>
      </c>
      <c r="F456" s="8" t="s">
        <v>1780</v>
      </c>
    </row>
    <row r="457" spans="1:6" ht="15.75" thickBot="1" x14ac:dyDescent="0.3">
      <c r="A457" s="28" t="s">
        <v>850</v>
      </c>
      <c r="B457" s="8" t="s">
        <v>1779</v>
      </c>
      <c r="C457" s="8" t="s">
        <v>1780</v>
      </c>
      <c r="D457" s="8" t="s">
        <v>1776</v>
      </c>
      <c r="E457" s="8" t="s">
        <v>1779</v>
      </c>
      <c r="F457" s="8" t="s">
        <v>1776</v>
      </c>
    </row>
    <row r="458" spans="1:6" ht="15.75" thickBot="1" x14ac:dyDescent="0.3">
      <c r="A458" s="28" t="s">
        <v>852</v>
      </c>
      <c r="B458" s="8" t="s">
        <v>1779</v>
      </c>
      <c r="C458" s="8" t="s">
        <v>1777</v>
      </c>
      <c r="D458" s="8" t="s">
        <v>1780</v>
      </c>
      <c r="E458" s="8" t="s">
        <v>1780</v>
      </c>
      <c r="F458" s="8" t="s">
        <v>1779</v>
      </c>
    </row>
    <row r="459" spans="1:6" ht="15.75" thickBot="1" x14ac:dyDescent="0.3">
      <c r="A459" s="28" t="s">
        <v>854</v>
      </c>
      <c r="B459" s="8" t="s">
        <v>1780</v>
      </c>
      <c r="C459" s="8" t="s">
        <v>1776</v>
      </c>
      <c r="D459" s="8" t="s">
        <v>1776</v>
      </c>
      <c r="E459" s="8" t="s">
        <v>1776</v>
      </c>
      <c r="F459" s="8" t="s">
        <v>1776</v>
      </c>
    </row>
    <row r="460" spans="1:6" ht="15.75" thickBot="1" x14ac:dyDescent="0.3">
      <c r="A460" s="28" t="s">
        <v>856</v>
      </c>
      <c r="B460" s="8" t="s">
        <v>1777</v>
      </c>
      <c r="C460" s="8" t="s">
        <v>1777</v>
      </c>
      <c r="D460" s="8" t="s">
        <v>1778</v>
      </c>
      <c r="E460" s="8" t="s">
        <v>1776</v>
      </c>
      <c r="F460" s="8" t="s">
        <v>1778</v>
      </c>
    </row>
    <row r="461" spans="1:6" ht="15.75" thickBot="1" x14ac:dyDescent="0.3">
      <c r="A461" s="28" t="s">
        <v>858</v>
      </c>
      <c r="B461" s="8" t="s">
        <v>1779</v>
      </c>
      <c r="C461" s="8" t="s">
        <v>1776</v>
      </c>
      <c r="D461" s="8" t="s">
        <v>1776</v>
      </c>
      <c r="E461" s="8" t="s">
        <v>1777</v>
      </c>
      <c r="F461" s="8" t="s">
        <v>1779</v>
      </c>
    </row>
    <row r="462" spans="1:6" ht="15.75" thickBot="1" x14ac:dyDescent="0.3">
      <c r="A462" s="28" t="s">
        <v>860</v>
      </c>
      <c r="B462" s="8" t="s">
        <v>1776</v>
      </c>
      <c r="C462" s="8" t="s">
        <v>1778</v>
      </c>
      <c r="D462" s="8" t="s">
        <v>1776</v>
      </c>
      <c r="E462" s="8" t="s">
        <v>1780</v>
      </c>
      <c r="F462" s="8" t="s">
        <v>1780</v>
      </c>
    </row>
    <row r="463" spans="1:6" ht="15.75" thickBot="1" x14ac:dyDescent="0.3">
      <c r="A463" s="28" t="s">
        <v>862</v>
      </c>
      <c r="B463" s="8" t="s">
        <v>1778</v>
      </c>
      <c r="C463" s="8" t="s">
        <v>1777</v>
      </c>
      <c r="D463" s="8" t="s">
        <v>1778</v>
      </c>
      <c r="E463" s="8" t="s">
        <v>1779</v>
      </c>
      <c r="F463" s="8" t="s">
        <v>1777</v>
      </c>
    </row>
    <row r="464" spans="1:6" ht="15.75" thickBot="1" x14ac:dyDescent="0.3">
      <c r="A464" s="28" t="s">
        <v>864</v>
      </c>
      <c r="B464" s="8" t="s">
        <v>1776</v>
      </c>
      <c r="C464" s="8" t="s">
        <v>1780</v>
      </c>
      <c r="D464" s="8" t="s">
        <v>1777</v>
      </c>
      <c r="E464" s="8" t="s">
        <v>1777</v>
      </c>
      <c r="F464" s="8" t="s">
        <v>1778</v>
      </c>
    </row>
    <row r="465" spans="1:6" ht="15.75" thickBot="1" x14ac:dyDescent="0.3">
      <c r="A465" s="28" t="s">
        <v>866</v>
      </c>
      <c r="B465" s="8" t="s">
        <v>1780</v>
      </c>
      <c r="C465" s="8" t="s">
        <v>1777</v>
      </c>
      <c r="D465" s="8" t="s">
        <v>1778</v>
      </c>
      <c r="E465" s="8" t="s">
        <v>1776</v>
      </c>
      <c r="F465" s="8" t="s">
        <v>1778</v>
      </c>
    </row>
    <row r="466" spans="1:6" ht="15.75" thickBot="1" x14ac:dyDescent="0.3">
      <c r="A466" s="28" t="s">
        <v>868</v>
      </c>
      <c r="B466" s="8" t="s">
        <v>1777</v>
      </c>
      <c r="C466" s="8" t="s">
        <v>1777</v>
      </c>
      <c r="D466" s="8" t="s">
        <v>1780</v>
      </c>
      <c r="E466" s="8" t="s">
        <v>1779</v>
      </c>
      <c r="F466" s="8" t="s">
        <v>1779</v>
      </c>
    </row>
    <row r="467" spans="1:6" ht="15.75" thickBot="1" x14ac:dyDescent="0.3">
      <c r="A467" s="28" t="s">
        <v>870</v>
      </c>
      <c r="B467" s="8" t="s">
        <v>1777</v>
      </c>
      <c r="C467" s="8" t="s">
        <v>1777</v>
      </c>
      <c r="D467" s="8" t="s">
        <v>1780</v>
      </c>
      <c r="E467" s="8" t="s">
        <v>1780</v>
      </c>
      <c r="F467" s="8" t="s">
        <v>1776</v>
      </c>
    </row>
    <row r="468" spans="1:6" ht="15.75" thickBot="1" x14ac:dyDescent="0.3">
      <c r="A468" s="28" t="s">
        <v>872</v>
      </c>
      <c r="B468" s="8" t="s">
        <v>1777</v>
      </c>
      <c r="C468" s="8" t="s">
        <v>1779</v>
      </c>
      <c r="D468" s="8" t="s">
        <v>1780</v>
      </c>
      <c r="E468" s="8" t="s">
        <v>1779</v>
      </c>
      <c r="F468" s="8" t="s">
        <v>1777</v>
      </c>
    </row>
    <row r="469" spans="1:6" ht="15.75" thickBot="1" x14ac:dyDescent="0.3">
      <c r="A469" s="28" t="s">
        <v>874</v>
      </c>
      <c r="B469" s="8" t="s">
        <v>1780</v>
      </c>
      <c r="C469" s="8" t="s">
        <v>1778</v>
      </c>
      <c r="D469" s="8" t="s">
        <v>1777</v>
      </c>
      <c r="E469" s="8" t="s">
        <v>1778</v>
      </c>
      <c r="F469" s="8" t="s">
        <v>1780</v>
      </c>
    </row>
    <row r="470" spans="1:6" ht="15.75" thickBot="1" x14ac:dyDescent="0.3">
      <c r="A470" s="28" t="s">
        <v>876</v>
      </c>
      <c r="B470" s="8" t="s">
        <v>1779</v>
      </c>
      <c r="C470" s="8" t="s">
        <v>1780</v>
      </c>
      <c r="D470" s="8" t="s">
        <v>1780</v>
      </c>
      <c r="E470" s="8" t="s">
        <v>1780</v>
      </c>
      <c r="F470" s="8" t="s">
        <v>1780</v>
      </c>
    </row>
    <row r="471" spans="1:6" ht="15.75" thickBot="1" x14ac:dyDescent="0.3">
      <c r="A471" s="28" t="s">
        <v>878</v>
      </c>
      <c r="B471" s="8" t="s">
        <v>1778</v>
      </c>
      <c r="C471" s="8" t="s">
        <v>1776</v>
      </c>
      <c r="D471" s="8" t="s">
        <v>1780</v>
      </c>
      <c r="E471" s="8" t="s">
        <v>1780</v>
      </c>
      <c r="F471" s="8" t="s">
        <v>1779</v>
      </c>
    </row>
    <row r="472" spans="1:6" ht="15.75" thickBot="1" x14ac:dyDescent="0.3">
      <c r="A472" s="28" t="s">
        <v>879</v>
      </c>
      <c r="B472" s="8" t="s">
        <v>1780</v>
      </c>
      <c r="C472" s="8" t="s">
        <v>1776</v>
      </c>
      <c r="D472" s="8" t="s">
        <v>1777</v>
      </c>
      <c r="E472" s="8" t="s">
        <v>1777</v>
      </c>
      <c r="F472" s="8" t="s">
        <v>1780</v>
      </c>
    </row>
    <row r="473" spans="1:6" ht="15.75" thickBot="1" x14ac:dyDescent="0.3">
      <c r="A473" s="28" t="s">
        <v>881</v>
      </c>
      <c r="B473" s="8" t="s">
        <v>1780</v>
      </c>
      <c r="C473" s="8" t="s">
        <v>1780</v>
      </c>
      <c r="D473" s="8" t="s">
        <v>1777</v>
      </c>
      <c r="E473" s="8" t="s">
        <v>1777</v>
      </c>
      <c r="F473" s="8" t="s">
        <v>1780</v>
      </c>
    </row>
    <row r="474" spans="1:6" ht="15.75" thickBot="1" x14ac:dyDescent="0.3">
      <c r="A474" s="28" t="s">
        <v>883</v>
      </c>
      <c r="B474" s="8" t="s">
        <v>1776</v>
      </c>
      <c r="C474" s="8" t="s">
        <v>1780</v>
      </c>
      <c r="D474" s="8" t="s">
        <v>1777</v>
      </c>
      <c r="E474" s="8" t="s">
        <v>1778</v>
      </c>
      <c r="F474" s="8" t="s">
        <v>1779</v>
      </c>
    </row>
    <row r="475" spans="1:6" ht="15.75" thickBot="1" x14ac:dyDescent="0.3">
      <c r="A475" s="28" t="s">
        <v>885</v>
      </c>
      <c r="B475" s="8" t="s">
        <v>1778</v>
      </c>
      <c r="C475" s="8" t="s">
        <v>1778</v>
      </c>
      <c r="D475" s="8" t="s">
        <v>1780</v>
      </c>
      <c r="E475" s="8" t="s">
        <v>1776</v>
      </c>
      <c r="F475" s="8" t="s">
        <v>1776</v>
      </c>
    </row>
    <row r="476" spans="1:6" ht="15.75" thickBot="1" x14ac:dyDescent="0.3">
      <c r="A476" s="28" t="s">
        <v>887</v>
      </c>
      <c r="B476" s="8" t="s">
        <v>1778</v>
      </c>
      <c r="C476" s="8" t="s">
        <v>1780</v>
      </c>
      <c r="D476" s="8" t="s">
        <v>1780</v>
      </c>
      <c r="E476" s="8" t="s">
        <v>1778</v>
      </c>
      <c r="F476" s="8" t="s">
        <v>1776</v>
      </c>
    </row>
    <row r="477" spans="1:6" ht="15.75" thickBot="1" x14ac:dyDescent="0.3">
      <c r="A477" s="28" t="s">
        <v>888</v>
      </c>
      <c r="B477" s="8" t="s">
        <v>1776</v>
      </c>
      <c r="C477" s="8" t="s">
        <v>1780</v>
      </c>
      <c r="D477" s="8" t="s">
        <v>1776</v>
      </c>
      <c r="E477" s="8" t="s">
        <v>1778</v>
      </c>
      <c r="F477" s="8" t="s">
        <v>1779</v>
      </c>
    </row>
    <row r="478" spans="1:6" ht="15.75" thickBot="1" x14ac:dyDescent="0.3">
      <c r="A478" s="28" t="s">
        <v>890</v>
      </c>
      <c r="B478" s="8" t="s">
        <v>1780</v>
      </c>
      <c r="C478" s="8" t="s">
        <v>1780</v>
      </c>
      <c r="D478" s="8" t="s">
        <v>1779</v>
      </c>
      <c r="E478" s="8" t="s">
        <v>1779</v>
      </c>
      <c r="F478" s="8" t="s">
        <v>1777</v>
      </c>
    </row>
    <row r="479" spans="1:6" ht="15.75" thickBot="1" x14ac:dyDescent="0.3">
      <c r="A479" s="28" t="s">
        <v>892</v>
      </c>
      <c r="B479" s="8" t="s">
        <v>1776</v>
      </c>
      <c r="C479" s="8" t="s">
        <v>1778</v>
      </c>
      <c r="D479" s="8" t="s">
        <v>1779</v>
      </c>
      <c r="E479" s="8" t="s">
        <v>1776</v>
      </c>
      <c r="F479" s="8" t="s">
        <v>1777</v>
      </c>
    </row>
    <row r="480" spans="1:6" ht="15.75" thickBot="1" x14ac:dyDescent="0.3">
      <c r="A480" s="28" t="s">
        <v>894</v>
      </c>
      <c r="B480" s="8" t="s">
        <v>1779</v>
      </c>
      <c r="C480" s="8" t="s">
        <v>1776</v>
      </c>
      <c r="D480" s="8" t="s">
        <v>1776</v>
      </c>
      <c r="E480" s="8" t="s">
        <v>1776</v>
      </c>
      <c r="F480" s="8" t="s">
        <v>1777</v>
      </c>
    </row>
    <row r="481" spans="1:6" ht="15.75" thickBot="1" x14ac:dyDescent="0.3">
      <c r="A481" s="28" t="s">
        <v>896</v>
      </c>
      <c r="B481" s="8" t="s">
        <v>1778</v>
      </c>
      <c r="C481" s="8" t="s">
        <v>1778</v>
      </c>
      <c r="D481" s="8" t="s">
        <v>1776</v>
      </c>
      <c r="E481" s="8" t="s">
        <v>1777</v>
      </c>
      <c r="F481" s="8" t="s">
        <v>1777</v>
      </c>
    </row>
    <row r="482" spans="1:6" ht="15.75" thickBot="1" x14ac:dyDescent="0.3">
      <c r="A482" s="28" t="s">
        <v>898</v>
      </c>
      <c r="B482" s="8" t="s">
        <v>1777</v>
      </c>
      <c r="C482" s="8" t="s">
        <v>1780</v>
      </c>
      <c r="D482" s="8" t="s">
        <v>1776</v>
      </c>
      <c r="E482" s="8" t="s">
        <v>1776</v>
      </c>
      <c r="F482" s="8" t="s">
        <v>1779</v>
      </c>
    </row>
    <row r="483" spans="1:6" ht="15.75" thickBot="1" x14ac:dyDescent="0.3">
      <c r="A483" s="28" t="s">
        <v>900</v>
      </c>
      <c r="B483" s="8" t="s">
        <v>1778</v>
      </c>
      <c r="C483" s="8" t="s">
        <v>1776</v>
      </c>
      <c r="D483" s="8" t="s">
        <v>1780</v>
      </c>
      <c r="E483" s="8" t="s">
        <v>1776</v>
      </c>
      <c r="F483" s="8" t="s">
        <v>1778</v>
      </c>
    </row>
    <row r="484" spans="1:6" ht="15.75" thickBot="1" x14ac:dyDescent="0.3">
      <c r="A484" s="28" t="s">
        <v>902</v>
      </c>
      <c r="B484" s="8" t="s">
        <v>1779</v>
      </c>
      <c r="C484" s="8" t="s">
        <v>1778</v>
      </c>
      <c r="D484" s="8" t="s">
        <v>1776</v>
      </c>
      <c r="E484" s="8" t="s">
        <v>1779</v>
      </c>
      <c r="F484" s="8" t="s">
        <v>1777</v>
      </c>
    </row>
    <row r="485" spans="1:6" ht="15.75" thickBot="1" x14ac:dyDescent="0.3">
      <c r="A485" s="28" t="s">
        <v>904</v>
      </c>
      <c r="B485" s="8" t="s">
        <v>1779</v>
      </c>
      <c r="C485" s="8" t="s">
        <v>1778</v>
      </c>
      <c r="D485" s="8" t="s">
        <v>1776</v>
      </c>
      <c r="E485" s="8" t="s">
        <v>1776</v>
      </c>
      <c r="F485" s="8" t="s">
        <v>1779</v>
      </c>
    </row>
    <row r="486" spans="1:6" ht="15.75" thickBot="1" x14ac:dyDescent="0.3">
      <c r="A486" s="28" t="s">
        <v>906</v>
      </c>
      <c r="B486" s="8" t="s">
        <v>1777</v>
      </c>
      <c r="C486" s="8" t="s">
        <v>1776</v>
      </c>
      <c r="D486" s="8" t="s">
        <v>1778</v>
      </c>
      <c r="E486" s="8" t="s">
        <v>1779</v>
      </c>
      <c r="F486" s="8" t="s">
        <v>1778</v>
      </c>
    </row>
    <row r="487" spans="1:6" ht="15.75" thickBot="1" x14ac:dyDescent="0.3">
      <c r="A487" s="28" t="s">
        <v>908</v>
      </c>
      <c r="B487" s="8" t="s">
        <v>1779</v>
      </c>
      <c r="C487" s="8" t="s">
        <v>1779</v>
      </c>
      <c r="D487" s="8" t="s">
        <v>1776</v>
      </c>
      <c r="E487" s="8" t="s">
        <v>1776</v>
      </c>
      <c r="F487" s="8" t="s">
        <v>1780</v>
      </c>
    </row>
    <row r="488" spans="1:6" ht="15.75" thickBot="1" x14ac:dyDescent="0.3">
      <c r="A488" s="28" t="s">
        <v>910</v>
      </c>
      <c r="B488" s="8" t="s">
        <v>1776</v>
      </c>
      <c r="C488" s="8" t="s">
        <v>1780</v>
      </c>
      <c r="D488" s="8" t="s">
        <v>1777</v>
      </c>
      <c r="E488" s="8" t="s">
        <v>1779</v>
      </c>
      <c r="F488" s="8" t="s">
        <v>1778</v>
      </c>
    </row>
    <row r="489" spans="1:6" ht="15.75" thickBot="1" x14ac:dyDescent="0.3">
      <c r="A489" s="28" t="s">
        <v>912</v>
      </c>
      <c r="B489" s="8" t="s">
        <v>1778</v>
      </c>
      <c r="C489" s="8" t="s">
        <v>1780</v>
      </c>
      <c r="D489" s="8" t="s">
        <v>1778</v>
      </c>
      <c r="E489" s="8" t="s">
        <v>1780</v>
      </c>
      <c r="F489" s="8" t="s">
        <v>1778</v>
      </c>
    </row>
    <row r="490" spans="1:6" ht="15.75" thickBot="1" x14ac:dyDescent="0.3">
      <c r="A490" s="28" t="s">
        <v>914</v>
      </c>
      <c r="B490" s="8" t="s">
        <v>1779</v>
      </c>
      <c r="C490" s="8" t="s">
        <v>1777</v>
      </c>
      <c r="D490" s="8" t="s">
        <v>1778</v>
      </c>
      <c r="E490" s="8" t="s">
        <v>1779</v>
      </c>
      <c r="F490" s="8" t="s">
        <v>1776</v>
      </c>
    </row>
    <row r="491" spans="1:6" ht="15.75" thickBot="1" x14ac:dyDescent="0.3">
      <c r="A491" s="28" t="s">
        <v>916</v>
      </c>
      <c r="B491" s="8" t="s">
        <v>1776</v>
      </c>
      <c r="C491" s="8" t="s">
        <v>1777</v>
      </c>
      <c r="D491" s="8" t="s">
        <v>1778</v>
      </c>
      <c r="E491" s="8" t="s">
        <v>1776</v>
      </c>
      <c r="F491" s="8" t="s">
        <v>1776</v>
      </c>
    </row>
    <row r="492" spans="1:6" ht="15.75" thickBot="1" x14ac:dyDescent="0.3">
      <c r="A492" s="28" t="s">
        <v>918</v>
      </c>
      <c r="B492" s="8" t="s">
        <v>1776</v>
      </c>
      <c r="C492" s="8" t="s">
        <v>1780</v>
      </c>
      <c r="D492" s="8" t="s">
        <v>1778</v>
      </c>
      <c r="E492" s="8" t="s">
        <v>1777</v>
      </c>
      <c r="F492" s="8" t="s">
        <v>1777</v>
      </c>
    </row>
    <row r="493" spans="1:6" ht="15.75" thickBot="1" x14ac:dyDescent="0.3">
      <c r="A493" s="28" t="s">
        <v>920</v>
      </c>
      <c r="B493" s="8" t="s">
        <v>1778</v>
      </c>
      <c r="C493" s="8" t="s">
        <v>1776</v>
      </c>
      <c r="D493" s="8" t="s">
        <v>1780</v>
      </c>
      <c r="E493" s="8" t="s">
        <v>1778</v>
      </c>
      <c r="F493" s="8" t="s">
        <v>1777</v>
      </c>
    </row>
    <row r="494" spans="1:6" ht="15.75" thickBot="1" x14ac:dyDescent="0.3">
      <c r="A494" s="28" t="s">
        <v>922</v>
      </c>
      <c r="B494" s="8" t="s">
        <v>1776</v>
      </c>
      <c r="C494" s="8" t="s">
        <v>1779</v>
      </c>
      <c r="D494" s="8" t="s">
        <v>1776</v>
      </c>
      <c r="E494" s="8" t="s">
        <v>1779</v>
      </c>
      <c r="F494" s="8" t="s">
        <v>1777</v>
      </c>
    </row>
    <row r="495" spans="1:6" ht="15.75" thickBot="1" x14ac:dyDescent="0.3">
      <c r="A495" s="28" t="s">
        <v>923</v>
      </c>
      <c r="B495" s="8" t="s">
        <v>1780</v>
      </c>
      <c r="C495" s="8" t="s">
        <v>1776</v>
      </c>
      <c r="D495" s="8" t="s">
        <v>1780</v>
      </c>
      <c r="E495" s="8" t="s">
        <v>1777</v>
      </c>
      <c r="F495" s="8" t="s">
        <v>1777</v>
      </c>
    </row>
    <row r="496" spans="1:6" ht="15.75" thickBot="1" x14ac:dyDescent="0.3">
      <c r="A496" s="28" t="s">
        <v>925</v>
      </c>
      <c r="B496" s="8" t="s">
        <v>1777</v>
      </c>
      <c r="C496" s="8" t="s">
        <v>1776</v>
      </c>
      <c r="D496" s="8" t="s">
        <v>1777</v>
      </c>
      <c r="E496" s="8" t="s">
        <v>1777</v>
      </c>
      <c r="F496" s="8" t="s">
        <v>1777</v>
      </c>
    </row>
    <row r="497" spans="1:6" ht="15.75" thickBot="1" x14ac:dyDescent="0.3">
      <c r="A497" s="28" t="s">
        <v>927</v>
      </c>
      <c r="B497" s="8" t="s">
        <v>1778</v>
      </c>
      <c r="C497" s="8" t="s">
        <v>1776</v>
      </c>
      <c r="D497" s="8" t="s">
        <v>1776</v>
      </c>
      <c r="E497" s="8" t="s">
        <v>1779</v>
      </c>
      <c r="F497" s="8" t="s">
        <v>1776</v>
      </c>
    </row>
    <row r="498" spans="1:6" ht="15.75" thickBot="1" x14ac:dyDescent="0.3">
      <c r="A498" s="28" t="s">
        <v>929</v>
      </c>
      <c r="B498" s="8" t="s">
        <v>1779</v>
      </c>
      <c r="C498" s="8" t="s">
        <v>1776</v>
      </c>
      <c r="D498" s="8" t="s">
        <v>1779</v>
      </c>
      <c r="E498" s="8" t="s">
        <v>1778</v>
      </c>
      <c r="F498" s="8" t="s">
        <v>1780</v>
      </c>
    </row>
    <row r="499" spans="1:6" ht="15.75" thickBot="1" x14ac:dyDescent="0.3">
      <c r="A499" s="28" t="s">
        <v>930</v>
      </c>
      <c r="B499" s="8" t="s">
        <v>1778</v>
      </c>
      <c r="C499" s="8" t="s">
        <v>1777</v>
      </c>
      <c r="D499" s="8" t="s">
        <v>1777</v>
      </c>
      <c r="E499" s="8" t="s">
        <v>1778</v>
      </c>
      <c r="F499" s="8" t="s">
        <v>1777</v>
      </c>
    </row>
    <row r="500" spans="1:6" ht="15.75" thickBot="1" x14ac:dyDescent="0.3">
      <c r="A500" s="28" t="s">
        <v>932</v>
      </c>
      <c r="B500" s="8" t="s">
        <v>1780</v>
      </c>
      <c r="C500" s="8" t="s">
        <v>1779</v>
      </c>
      <c r="D500" s="8" t="s">
        <v>1776</v>
      </c>
      <c r="E500" s="8" t="s">
        <v>1777</v>
      </c>
      <c r="F500" s="8" t="s">
        <v>1779</v>
      </c>
    </row>
    <row r="501" spans="1:6" ht="15.75" thickBot="1" x14ac:dyDescent="0.3">
      <c r="A501" s="28" t="s">
        <v>934</v>
      </c>
      <c r="B501" s="8" t="s">
        <v>1780</v>
      </c>
      <c r="C501" s="8" t="s">
        <v>1777</v>
      </c>
      <c r="D501" s="8" t="s">
        <v>1780</v>
      </c>
      <c r="E501" s="8" t="s">
        <v>1777</v>
      </c>
      <c r="F501" s="8" t="s">
        <v>1780</v>
      </c>
    </row>
    <row r="502" spans="1:6" ht="15.75" thickBot="1" x14ac:dyDescent="0.3">
      <c r="A502" s="28" t="s">
        <v>935</v>
      </c>
      <c r="B502" s="8" t="s">
        <v>1779</v>
      </c>
      <c r="C502" s="8" t="s">
        <v>1777</v>
      </c>
      <c r="D502" s="8" t="s">
        <v>1780</v>
      </c>
      <c r="E502" s="8" t="s">
        <v>1780</v>
      </c>
      <c r="F502" s="8" t="s">
        <v>1779</v>
      </c>
    </row>
    <row r="503" spans="1:6" ht="15.75" thickBot="1" x14ac:dyDescent="0.3">
      <c r="A503" s="28" t="s">
        <v>937</v>
      </c>
      <c r="B503" s="8" t="s">
        <v>1778</v>
      </c>
      <c r="C503" s="8" t="s">
        <v>1779</v>
      </c>
      <c r="D503" s="8" t="s">
        <v>1777</v>
      </c>
      <c r="E503" s="8" t="s">
        <v>1780</v>
      </c>
      <c r="F503" s="8" t="s">
        <v>1777</v>
      </c>
    </row>
    <row r="504" spans="1:6" ht="15.75" thickBot="1" x14ac:dyDescent="0.3">
      <c r="A504" s="28" t="s">
        <v>938</v>
      </c>
      <c r="B504" s="8" t="s">
        <v>1776</v>
      </c>
      <c r="C504" s="8" t="s">
        <v>1779</v>
      </c>
      <c r="D504" s="8" t="s">
        <v>1778</v>
      </c>
      <c r="E504" s="8" t="s">
        <v>1777</v>
      </c>
      <c r="F504" s="8" t="s">
        <v>1777</v>
      </c>
    </row>
    <row r="505" spans="1:6" ht="15.75" thickBot="1" x14ac:dyDescent="0.3">
      <c r="A505" s="28" t="s">
        <v>940</v>
      </c>
      <c r="B505" s="8" t="s">
        <v>1777</v>
      </c>
      <c r="C505" s="8" t="s">
        <v>1776</v>
      </c>
      <c r="D505" s="8" t="s">
        <v>1778</v>
      </c>
      <c r="E505" s="8" t="s">
        <v>1778</v>
      </c>
      <c r="F505" s="8" t="s">
        <v>1780</v>
      </c>
    </row>
    <row r="506" spans="1:6" ht="15.75" thickBot="1" x14ac:dyDescent="0.3">
      <c r="A506" s="28" t="s">
        <v>942</v>
      </c>
      <c r="B506" s="8" t="s">
        <v>1777</v>
      </c>
      <c r="C506" s="8" t="s">
        <v>1779</v>
      </c>
      <c r="D506" s="8" t="s">
        <v>1777</v>
      </c>
      <c r="E506" s="8" t="s">
        <v>1777</v>
      </c>
      <c r="F506" s="8" t="s">
        <v>1776</v>
      </c>
    </row>
    <row r="507" spans="1:6" ht="15.75" thickBot="1" x14ac:dyDescent="0.3">
      <c r="A507" s="28" t="s">
        <v>943</v>
      </c>
      <c r="B507" s="8" t="s">
        <v>1777</v>
      </c>
      <c r="C507" s="8" t="s">
        <v>1780</v>
      </c>
      <c r="D507" s="8" t="s">
        <v>1776</v>
      </c>
      <c r="E507" s="8" t="s">
        <v>1780</v>
      </c>
      <c r="F507" s="8" t="s">
        <v>1779</v>
      </c>
    </row>
    <row r="508" spans="1:6" ht="15.75" thickBot="1" x14ac:dyDescent="0.3">
      <c r="A508" s="28" t="s">
        <v>945</v>
      </c>
      <c r="B508" s="8" t="s">
        <v>1780</v>
      </c>
      <c r="C508" s="8" t="s">
        <v>1776</v>
      </c>
      <c r="D508" s="8" t="s">
        <v>1777</v>
      </c>
      <c r="E508" s="8" t="s">
        <v>1779</v>
      </c>
      <c r="F508" s="8" t="s">
        <v>1778</v>
      </c>
    </row>
    <row r="509" spans="1:6" ht="15.75" thickBot="1" x14ac:dyDescent="0.3">
      <c r="A509" s="28" t="s">
        <v>947</v>
      </c>
      <c r="B509" s="8" t="s">
        <v>1776</v>
      </c>
      <c r="C509" s="8" t="s">
        <v>1776</v>
      </c>
      <c r="D509" s="8" t="s">
        <v>1780</v>
      </c>
      <c r="E509" s="8" t="s">
        <v>1776</v>
      </c>
      <c r="F509" s="8" t="s">
        <v>1777</v>
      </c>
    </row>
    <row r="510" spans="1:6" ht="15.75" thickBot="1" x14ac:dyDescent="0.3">
      <c r="A510" s="28" t="s">
        <v>949</v>
      </c>
      <c r="B510" s="8" t="s">
        <v>1777</v>
      </c>
      <c r="C510" s="8" t="s">
        <v>1777</v>
      </c>
      <c r="D510" s="8" t="s">
        <v>1780</v>
      </c>
      <c r="E510" s="8" t="s">
        <v>1779</v>
      </c>
      <c r="F510" s="8" t="s">
        <v>1780</v>
      </c>
    </row>
    <row r="511" spans="1:6" ht="15.75" thickBot="1" x14ac:dyDescent="0.3">
      <c r="A511" s="28" t="s">
        <v>951</v>
      </c>
      <c r="B511" s="8" t="s">
        <v>1779</v>
      </c>
      <c r="C511" s="8" t="s">
        <v>1779</v>
      </c>
      <c r="D511" s="8" t="s">
        <v>1780</v>
      </c>
      <c r="E511" s="8" t="s">
        <v>1776</v>
      </c>
      <c r="F511" s="8" t="s">
        <v>1778</v>
      </c>
    </row>
    <row r="512" spans="1:6" ht="15.75" thickBot="1" x14ac:dyDescent="0.3">
      <c r="A512" s="28" t="s">
        <v>953</v>
      </c>
      <c r="B512" s="8" t="s">
        <v>1780</v>
      </c>
      <c r="C512" s="8" t="s">
        <v>1780</v>
      </c>
      <c r="D512" s="8" t="s">
        <v>1776</v>
      </c>
      <c r="E512" s="8" t="s">
        <v>1777</v>
      </c>
      <c r="F512" s="8" t="s">
        <v>1778</v>
      </c>
    </row>
    <row r="513" spans="1:6" ht="15.75" thickBot="1" x14ac:dyDescent="0.3">
      <c r="A513" s="28" t="s">
        <v>955</v>
      </c>
      <c r="B513" s="8" t="s">
        <v>1778</v>
      </c>
      <c r="C513" s="8" t="s">
        <v>1778</v>
      </c>
      <c r="D513" s="8" t="s">
        <v>1780</v>
      </c>
      <c r="E513" s="8" t="s">
        <v>1777</v>
      </c>
      <c r="F513" s="8" t="s">
        <v>1777</v>
      </c>
    </row>
    <row r="514" spans="1:6" ht="15.75" thickBot="1" x14ac:dyDescent="0.3">
      <c r="A514" s="28" t="s">
        <v>957</v>
      </c>
      <c r="B514" s="8" t="s">
        <v>1780</v>
      </c>
      <c r="C514" s="8" t="s">
        <v>1779</v>
      </c>
      <c r="D514" s="8" t="s">
        <v>1777</v>
      </c>
      <c r="E514" s="8" t="s">
        <v>1780</v>
      </c>
      <c r="F514" s="8" t="s">
        <v>1780</v>
      </c>
    </row>
    <row r="515" spans="1:6" ht="15.75" thickBot="1" x14ac:dyDescent="0.3">
      <c r="A515" s="28" t="s">
        <v>959</v>
      </c>
      <c r="B515" s="8" t="s">
        <v>1777</v>
      </c>
      <c r="C515" s="8" t="s">
        <v>1779</v>
      </c>
      <c r="D515" s="8" t="s">
        <v>1780</v>
      </c>
      <c r="E515" s="8" t="s">
        <v>1776</v>
      </c>
      <c r="F515" s="8" t="s">
        <v>1777</v>
      </c>
    </row>
    <row r="516" spans="1:6" ht="15.75" thickBot="1" x14ac:dyDescent="0.3">
      <c r="A516" s="28" t="s">
        <v>960</v>
      </c>
      <c r="B516" s="8" t="s">
        <v>1778</v>
      </c>
      <c r="C516" s="8" t="s">
        <v>1776</v>
      </c>
      <c r="D516" s="8" t="s">
        <v>1776</v>
      </c>
      <c r="E516" s="8" t="s">
        <v>1777</v>
      </c>
      <c r="F516" s="8" t="s">
        <v>1780</v>
      </c>
    </row>
    <row r="517" spans="1:6" ht="15.75" thickBot="1" x14ac:dyDescent="0.3">
      <c r="A517" s="28" t="s">
        <v>961</v>
      </c>
      <c r="B517" s="8" t="s">
        <v>1776</v>
      </c>
      <c r="C517" s="8" t="s">
        <v>1780</v>
      </c>
      <c r="D517" s="8" t="s">
        <v>1777</v>
      </c>
      <c r="E517" s="8" t="s">
        <v>1776</v>
      </c>
      <c r="F517" s="8" t="s">
        <v>1777</v>
      </c>
    </row>
    <row r="518" spans="1:6" ht="15.75" thickBot="1" x14ac:dyDescent="0.3">
      <c r="A518" s="28" t="s">
        <v>963</v>
      </c>
      <c r="B518" s="8" t="s">
        <v>1780</v>
      </c>
      <c r="C518" s="8" t="s">
        <v>1777</v>
      </c>
      <c r="D518" s="8" t="s">
        <v>1777</v>
      </c>
      <c r="E518" s="8" t="s">
        <v>1776</v>
      </c>
      <c r="F518" s="8" t="s">
        <v>1777</v>
      </c>
    </row>
    <row r="519" spans="1:6" ht="15.75" thickBot="1" x14ac:dyDescent="0.3">
      <c r="A519" s="28" t="s">
        <v>965</v>
      </c>
      <c r="B519" s="8" t="s">
        <v>1778</v>
      </c>
      <c r="C519" s="8" t="s">
        <v>1776</v>
      </c>
      <c r="D519" s="8" t="s">
        <v>1779</v>
      </c>
      <c r="E519" s="8" t="s">
        <v>1780</v>
      </c>
      <c r="F519" s="8" t="s">
        <v>1779</v>
      </c>
    </row>
    <row r="520" spans="1:6" ht="15.75" thickBot="1" x14ac:dyDescent="0.3">
      <c r="A520" s="28" t="s">
        <v>967</v>
      </c>
      <c r="B520" s="8" t="s">
        <v>1776</v>
      </c>
      <c r="C520" s="8" t="s">
        <v>1776</v>
      </c>
      <c r="D520" s="8" t="s">
        <v>1779</v>
      </c>
      <c r="E520" s="8" t="s">
        <v>1780</v>
      </c>
      <c r="F520" s="8" t="s">
        <v>1776</v>
      </c>
    </row>
    <row r="521" spans="1:6" ht="15.75" thickBot="1" x14ac:dyDescent="0.3">
      <c r="A521" s="28" t="s">
        <v>969</v>
      </c>
      <c r="B521" s="8" t="s">
        <v>1780</v>
      </c>
      <c r="C521" s="8" t="s">
        <v>1776</v>
      </c>
      <c r="D521" s="8" t="s">
        <v>1776</v>
      </c>
      <c r="E521" s="8" t="s">
        <v>1777</v>
      </c>
      <c r="F521" s="8" t="s">
        <v>1776</v>
      </c>
    </row>
    <row r="522" spans="1:6" ht="15.75" thickBot="1" x14ac:dyDescent="0.3">
      <c r="A522" s="28" t="s">
        <v>971</v>
      </c>
      <c r="B522" s="8" t="s">
        <v>1778</v>
      </c>
      <c r="C522" s="8" t="s">
        <v>1776</v>
      </c>
      <c r="D522" s="8" t="s">
        <v>1778</v>
      </c>
      <c r="E522" s="8" t="s">
        <v>1779</v>
      </c>
      <c r="F522" s="8" t="s">
        <v>1777</v>
      </c>
    </row>
    <row r="523" spans="1:6" ht="15.75" thickBot="1" x14ac:dyDescent="0.3">
      <c r="A523" s="28" t="s">
        <v>973</v>
      </c>
      <c r="B523" s="8" t="s">
        <v>1779</v>
      </c>
      <c r="C523" s="8" t="s">
        <v>1776</v>
      </c>
      <c r="D523" s="8" t="s">
        <v>1778</v>
      </c>
      <c r="E523" s="8" t="s">
        <v>1779</v>
      </c>
      <c r="F523" s="8" t="s">
        <v>1777</v>
      </c>
    </row>
    <row r="524" spans="1:6" ht="15.75" thickBot="1" x14ac:dyDescent="0.3">
      <c r="A524" s="28" t="s">
        <v>975</v>
      </c>
      <c r="B524" s="8" t="s">
        <v>1778</v>
      </c>
      <c r="C524" s="8" t="s">
        <v>1777</v>
      </c>
      <c r="D524" s="8" t="s">
        <v>1779</v>
      </c>
      <c r="E524" s="8" t="s">
        <v>1776</v>
      </c>
      <c r="F524" s="8" t="s">
        <v>1777</v>
      </c>
    </row>
    <row r="525" spans="1:6" ht="15.75" thickBot="1" x14ac:dyDescent="0.3">
      <c r="A525" s="28" t="s">
        <v>977</v>
      </c>
      <c r="B525" s="8" t="s">
        <v>1778</v>
      </c>
      <c r="C525" s="8" t="s">
        <v>1777</v>
      </c>
      <c r="D525" s="8" t="s">
        <v>1780</v>
      </c>
      <c r="E525" s="8" t="s">
        <v>1778</v>
      </c>
      <c r="F525" s="8" t="s">
        <v>1776</v>
      </c>
    </row>
    <row r="526" spans="1:6" ht="15.75" thickBot="1" x14ac:dyDescent="0.3">
      <c r="A526" s="28" t="s">
        <v>979</v>
      </c>
      <c r="B526" s="8" t="s">
        <v>1780</v>
      </c>
      <c r="C526" s="8" t="s">
        <v>1778</v>
      </c>
      <c r="D526" s="8" t="s">
        <v>1779</v>
      </c>
      <c r="E526" s="8" t="s">
        <v>1777</v>
      </c>
      <c r="F526" s="8" t="s">
        <v>1776</v>
      </c>
    </row>
    <row r="527" spans="1:6" ht="15.75" thickBot="1" x14ac:dyDescent="0.3">
      <c r="A527" s="28" t="s">
        <v>981</v>
      </c>
      <c r="B527" s="8" t="s">
        <v>1779</v>
      </c>
      <c r="C527" s="8" t="s">
        <v>1777</v>
      </c>
      <c r="D527" s="8" t="s">
        <v>1780</v>
      </c>
      <c r="E527" s="8" t="s">
        <v>1780</v>
      </c>
      <c r="F527" s="8" t="s">
        <v>1776</v>
      </c>
    </row>
    <row r="528" spans="1:6" ht="15.75" thickBot="1" x14ac:dyDescent="0.3">
      <c r="A528" s="28" t="s">
        <v>983</v>
      </c>
      <c r="B528" s="8" t="s">
        <v>1776</v>
      </c>
      <c r="C528" s="8" t="s">
        <v>1776</v>
      </c>
      <c r="D528" s="8" t="s">
        <v>1776</v>
      </c>
      <c r="E528" s="8" t="s">
        <v>1776</v>
      </c>
      <c r="F528" s="8" t="s">
        <v>1777</v>
      </c>
    </row>
    <row r="529" spans="1:6" ht="15.75" thickBot="1" x14ac:dyDescent="0.3">
      <c r="A529" s="28" t="s">
        <v>985</v>
      </c>
      <c r="B529" s="8" t="s">
        <v>1780</v>
      </c>
      <c r="C529" s="8" t="s">
        <v>1777</v>
      </c>
      <c r="D529" s="8" t="s">
        <v>1780</v>
      </c>
      <c r="E529" s="8" t="s">
        <v>1777</v>
      </c>
      <c r="F529" s="8" t="s">
        <v>1777</v>
      </c>
    </row>
    <row r="530" spans="1:6" ht="15.75" thickBot="1" x14ac:dyDescent="0.3">
      <c r="A530" s="28" t="s">
        <v>987</v>
      </c>
      <c r="B530" s="8" t="s">
        <v>1777</v>
      </c>
      <c r="C530" s="8" t="s">
        <v>1780</v>
      </c>
      <c r="D530" s="8" t="s">
        <v>1780</v>
      </c>
      <c r="E530" s="8" t="s">
        <v>1779</v>
      </c>
      <c r="F530" s="8" t="s">
        <v>1780</v>
      </c>
    </row>
    <row r="531" spans="1:6" ht="15.75" thickBot="1" x14ac:dyDescent="0.3">
      <c r="A531" s="28" t="s">
        <v>989</v>
      </c>
      <c r="B531" s="8" t="s">
        <v>1779</v>
      </c>
      <c r="C531" s="8" t="s">
        <v>1780</v>
      </c>
      <c r="D531" s="8" t="s">
        <v>1777</v>
      </c>
      <c r="E531" s="8" t="s">
        <v>1779</v>
      </c>
      <c r="F531" s="8" t="s">
        <v>1777</v>
      </c>
    </row>
    <row r="532" spans="1:6" ht="15.75" thickBot="1" x14ac:dyDescent="0.3">
      <c r="A532" s="28" t="s">
        <v>991</v>
      </c>
      <c r="B532" s="8" t="s">
        <v>1777</v>
      </c>
      <c r="C532" s="8" t="s">
        <v>1777</v>
      </c>
      <c r="D532" s="8" t="s">
        <v>1780</v>
      </c>
      <c r="E532" s="8" t="s">
        <v>1777</v>
      </c>
      <c r="F532" s="8" t="s">
        <v>1778</v>
      </c>
    </row>
    <row r="533" spans="1:6" ht="15.75" thickBot="1" x14ac:dyDescent="0.3">
      <c r="A533" s="28" t="s">
        <v>993</v>
      </c>
      <c r="B533" s="8" t="s">
        <v>1776</v>
      </c>
      <c r="C533" s="8" t="s">
        <v>1777</v>
      </c>
      <c r="D533" s="8" t="s">
        <v>1780</v>
      </c>
      <c r="E533" s="8" t="s">
        <v>1776</v>
      </c>
      <c r="F533" s="8" t="s">
        <v>1776</v>
      </c>
    </row>
    <row r="534" spans="1:6" ht="15.75" thickBot="1" x14ac:dyDescent="0.3">
      <c r="A534" s="28" t="s">
        <v>995</v>
      </c>
      <c r="B534" s="8" t="s">
        <v>1776</v>
      </c>
      <c r="C534" s="8" t="s">
        <v>1778</v>
      </c>
      <c r="D534" s="8" t="s">
        <v>1777</v>
      </c>
      <c r="E534" s="8" t="s">
        <v>1780</v>
      </c>
      <c r="F534" s="8" t="s">
        <v>1777</v>
      </c>
    </row>
    <row r="535" spans="1:6" ht="15.75" thickBot="1" x14ac:dyDescent="0.3">
      <c r="A535" s="28" t="s">
        <v>997</v>
      </c>
      <c r="B535" s="8" t="s">
        <v>1780</v>
      </c>
      <c r="C535" s="8" t="s">
        <v>1778</v>
      </c>
      <c r="D535" s="8" t="s">
        <v>1778</v>
      </c>
      <c r="E535" s="8" t="s">
        <v>1779</v>
      </c>
      <c r="F535" s="8" t="s">
        <v>1776</v>
      </c>
    </row>
    <row r="536" spans="1:6" ht="15.75" thickBot="1" x14ac:dyDescent="0.3">
      <c r="A536" s="28" t="s">
        <v>999</v>
      </c>
      <c r="B536" s="8" t="s">
        <v>1780</v>
      </c>
      <c r="C536" s="8" t="s">
        <v>1780</v>
      </c>
      <c r="D536" s="8" t="s">
        <v>1777</v>
      </c>
      <c r="E536" s="8" t="s">
        <v>1777</v>
      </c>
      <c r="F536" s="8" t="s">
        <v>1777</v>
      </c>
    </row>
    <row r="537" spans="1:6" ht="15.75" thickBot="1" x14ac:dyDescent="0.3">
      <c r="A537" s="28" t="s">
        <v>1001</v>
      </c>
      <c r="B537" s="8" t="s">
        <v>1778</v>
      </c>
      <c r="C537" s="8" t="s">
        <v>1778</v>
      </c>
      <c r="D537" s="8" t="s">
        <v>1777</v>
      </c>
      <c r="E537" s="8" t="s">
        <v>1778</v>
      </c>
      <c r="F537" s="8" t="s">
        <v>1780</v>
      </c>
    </row>
    <row r="538" spans="1:6" ht="15.75" thickBot="1" x14ac:dyDescent="0.3">
      <c r="A538" s="28" t="s">
        <v>1003</v>
      </c>
      <c r="B538" s="8" t="s">
        <v>1780</v>
      </c>
      <c r="C538" s="8" t="s">
        <v>1777</v>
      </c>
      <c r="D538" s="8" t="s">
        <v>1779</v>
      </c>
      <c r="E538" s="8" t="s">
        <v>1778</v>
      </c>
      <c r="F538" s="8" t="s">
        <v>1776</v>
      </c>
    </row>
    <row r="539" spans="1:6" ht="15.75" thickBot="1" x14ac:dyDescent="0.3">
      <c r="A539" s="28" t="s">
        <v>1005</v>
      </c>
      <c r="B539" s="8" t="s">
        <v>1778</v>
      </c>
      <c r="C539" s="8" t="s">
        <v>1780</v>
      </c>
      <c r="D539" s="8" t="s">
        <v>1777</v>
      </c>
      <c r="E539" s="8" t="s">
        <v>1776</v>
      </c>
      <c r="F539" s="8" t="s">
        <v>1776</v>
      </c>
    </row>
    <row r="540" spans="1:6" ht="15.75" thickBot="1" x14ac:dyDescent="0.3">
      <c r="A540" s="28" t="s">
        <v>1007</v>
      </c>
      <c r="B540" s="8" t="s">
        <v>1780</v>
      </c>
      <c r="C540" s="8" t="s">
        <v>1778</v>
      </c>
      <c r="D540" s="8" t="s">
        <v>1776</v>
      </c>
      <c r="E540" s="8" t="s">
        <v>1779</v>
      </c>
      <c r="F540" s="8" t="s">
        <v>1777</v>
      </c>
    </row>
    <row r="541" spans="1:6" ht="15.75" thickBot="1" x14ac:dyDescent="0.3">
      <c r="A541" s="28" t="s">
        <v>1009</v>
      </c>
      <c r="B541" s="8" t="s">
        <v>1777</v>
      </c>
      <c r="C541" s="8" t="s">
        <v>1779</v>
      </c>
      <c r="D541" s="8" t="s">
        <v>1776</v>
      </c>
      <c r="E541" s="8" t="s">
        <v>1780</v>
      </c>
      <c r="F541" s="8" t="s">
        <v>1776</v>
      </c>
    </row>
    <row r="542" spans="1:6" ht="15.75" thickBot="1" x14ac:dyDescent="0.3">
      <c r="A542" s="28" t="s">
        <v>1011</v>
      </c>
      <c r="B542" s="8" t="s">
        <v>1776</v>
      </c>
      <c r="C542" s="8" t="s">
        <v>1776</v>
      </c>
      <c r="D542" s="8" t="s">
        <v>1777</v>
      </c>
      <c r="E542" s="8" t="s">
        <v>1780</v>
      </c>
      <c r="F542" s="8" t="s">
        <v>1779</v>
      </c>
    </row>
    <row r="543" spans="1:6" ht="15.75" thickBot="1" x14ac:dyDescent="0.3">
      <c r="A543" s="28" t="s">
        <v>1013</v>
      </c>
      <c r="B543" s="8" t="s">
        <v>1777</v>
      </c>
      <c r="C543" s="8" t="s">
        <v>1777</v>
      </c>
      <c r="D543" s="8" t="s">
        <v>1776</v>
      </c>
      <c r="E543" s="8" t="s">
        <v>1778</v>
      </c>
      <c r="F543" s="8" t="s">
        <v>1780</v>
      </c>
    </row>
    <row r="544" spans="1:6" ht="15.75" thickBot="1" x14ac:dyDescent="0.3">
      <c r="A544" s="28" t="s">
        <v>1015</v>
      </c>
      <c r="B544" s="8" t="s">
        <v>1780</v>
      </c>
      <c r="C544" s="8" t="s">
        <v>1778</v>
      </c>
      <c r="D544" s="8" t="s">
        <v>1777</v>
      </c>
      <c r="E544" s="8" t="s">
        <v>1778</v>
      </c>
      <c r="F544" s="8" t="s">
        <v>1780</v>
      </c>
    </row>
    <row r="545" spans="1:6" ht="15.75" thickBot="1" x14ac:dyDescent="0.3">
      <c r="A545" s="28" t="s">
        <v>1016</v>
      </c>
      <c r="B545" s="8" t="s">
        <v>1779</v>
      </c>
      <c r="C545" s="8" t="s">
        <v>1780</v>
      </c>
      <c r="D545" s="8" t="s">
        <v>1776</v>
      </c>
      <c r="E545" s="8" t="s">
        <v>1779</v>
      </c>
      <c r="F545" s="8" t="s">
        <v>1776</v>
      </c>
    </row>
    <row r="546" spans="1:6" ht="15.75" thickBot="1" x14ac:dyDescent="0.3">
      <c r="A546" s="28" t="s">
        <v>1017</v>
      </c>
      <c r="B546" s="8" t="s">
        <v>1777</v>
      </c>
      <c r="C546" s="8" t="s">
        <v>1779</v>
      </c>
      <c r="D546" s="8" t="s">
        <v>1780</v>
      </c>
      <c r="E546" s="8" t="s">
        <v>1776</v>
      </c>
      <c r="F546" s="8" t="s">
        <v>1779</v>
      </c>
    </row>
    <row r="547" spans="1:6" ht="15.75" thickBot="1" x14ac:dyDescent="0.3">
      <c r="A547" s="28" t="s">
        <v>1019</v>
      </c>
      <c r="B547" s="8" t="s">
        <v>1777</v>
      </c>
      <c r="C547" s="8" t="s">
        <v>1777</v>
      </c>
      <c r="D547" s="8" t="s">
        <v>1776</v>
      </c>
      <c r="E547" s="8" t="s">
        <v>1780</v>
      </c>
      <c r="F547" s="8" t="s">
        <v>1777</v>
      </c>
    </row>
    <row r="548" spans="1:6" ht="15.75" thickBot="1" x14ac:dyDescent="0.3">
      <c r="A548" s="28" t="s">
        <v>1021</v>
      </c>
      <c r="B548" s="8" t="s">
        <v>1778</v>
      </c>
      <c r="C548" s="8" t="s">
        <v>1780</v>
      </c>
      <c r="D548" s="8" t="s">
        <v>1779</v>
      </c>
      <c r="E548" s="8" t="s">
        <v>1780</v>
      </c>
      <c r="F548" s="8" t="s">
        <v>1777</v>
      </c>
    </row>
    <row r="549" spans="1:6" ht="15.75" thickBot="1" x14ac:dyDescent="0.3">
      <c r="A549" s="28" t="s">
        <v>1023</v>
      </c>
      <c r="B549" s="8" t="s">
        <v>1778</v>
      </c>
      <c r="C549" s="8" t="s">
        <v>1780</v>
      </c>
      <c r="D549" s="8" t="s">
        <v>1777</v>
      </c>
      <c r="E549" s="8" t="s">
        <v>1780</v>
      </c>
      <c r="F549" s="8" t="s">
        <v>1776</v>
      </c>
    </row>
    <row r="550" spans="1:6" ht="15.75" thickBot="1" x14ac:dyDescent="0.3">
      <c r="A550" s="28" t="s">
        <v>1025</v>
      </c>
      <c r="B550" s="8" t="s">
        <v>1779</v>
      </c>
      <c r="C550" s="8" t="s">
        <v>1776</v>
      </c>
      <c r="D550" s="8" t="s">
        <v>1780</v>
      </c>
      <c r="E550" s="8" t="s">
        <v>1779</v>
      </c>
      <c r="F550" s="8" t="s">
        <v>1777</v>
      </c>
    </row>
    <row r="551" spans="1:6" ht="15.75" thickBot="1" x14ac:dyDescent="0.3">
      <c r="A551" s="28" t="s">
        <v>1027</v>
      </c>
      <c r="B551" s="8" t="s">
        <v>1776</v>
      </c>
      <c r="C551" s="8" t="s">
        <v>1777</v>
      </c>
      <c r="D551" s="8" t="s">
        <v>1779</v>
      </c>
      <c r="E551" s="8" t="s">
        <v>1778</v>
      </c>
      <c r="F551" s="8" t="s">
        <v>1780</v>
      </c>
    </row>
    <row r="552" spans="1:6" ht="15.75" thickBot="1" x14ac:dyDescent="0.3">
      <c r="A552" s="28" t="s">
        <v>1029</v>
      </c>
      <c r="B552" s="8" t="s">
        <v>1780</v>
      </c>
      <c r="C552" s="8" t="s">
        <v>1776</v>
      </c>
      <c r="D552" s="8" t="s">
        <v>1777</v>
      </c>
      <c r="E552" s="8" t="s">
        <v>1777</v>
      </c>
      <c r="F552" s="8" t="s">
        <v>1776</v>
      </c>
    </row>
    <row r="553" spans="1:6" ht="15.75" thickBot="1" x14ac:dyDescent="0.3">
      <c r="A553" s="28" t="s">
        <v>1031</v>
      </c>
      <c r="B553" s="8" t="s">
        <v>1776</v>
      </c>
      <c r="C553" s="8" t="s">
        <v>1779</v>
      </c>
      <c r="D553" s="8" t="s">
        <v>1777</v>
      </c>
      <c r="E553" s="8" t="s">
        <v>1778</v>
      </c>
      <c r="F553" s="8" t="s">
        <v>1777</v>
      </c>
    </row>
    <row r="554" spans="1:6" ht="15.75" thickBot="1" x14ac:dyDescent="0.3">
      <c r="A554" s="28" t="s">
        <v>1033</v>
      </c>
      <c r="B554" s="8" t="s">
        <v>1779</v>
      </c>
      <c r="C554" s="8" t="s">
        <v>1777</v>
      </c>
      <c r="D554" s="8" t="s">
        <v>1780</v>
      </c>
      <c r="E554" s="8" t="s">
        <v>1780</v>
      </c>
      <c r="F554" s="8" t="s">
        <v>1778</v>
      </c>
    </row>
    <row r="555" spans="1:6" ht="15.75" thickBot="1" x14ac:dyDescent="0.3">
      <c r="A555" s="28" t="s">
        <v>1035</v>
      </c>
      <c r="B555" s="8" t="s">
        <v>1776</v>
      </c>
      <c r="C555" s="8" t="s">
        <v>1778</v>
      </c>
      <c r="D555" s="8" t="s">
        <v>1780</v>
      </c>
      <c r="E555" s="8" t="s">
        <v>1779</v>
      </c>
      <c r="F555" s="8" t="s">
        <v>1777</v>
      </c>
    </row>
    <row r="556" spans="1:6" ht="15.75" thickBot="1" x14ac:dyDescent="0.3">
      <c r="A556" s="28" t="s">
        <v>1037</v>
      </c>
      <c r="B556" s="8" t="s">
        <v>1779</v>
      </c>
      <c r="C556" s="8" t="s">
        <v>1777</v>
      </c>
      <c r="D556" s="8" t="s">
        <v>1779</v>
      </c>
      <c r="E556" s="8" t="s">
        <v>1780</v>
      </c>
      <c r="F556" s="8" t="s">
        <v>1776</v>
      </c>
    </row>
    <row r="557" spans="1:6" ht="15.75" thickBot="1" x14ac:dyDescent="0.3">
      <c r="A557" s="28" t="s">
        <v>1039</v>
      </c>
      <c r="B557" s="8" t="s">
        <v>1776</v>
      </c>
      <c r="C557" s="8" t="s">
        <v>1780</v>
      </c>
      <c r="D557" s="8" t="s">
        <v>1780</v>
      </c>
      <c r="E557" s="8" t="s">
        <v>1780</v>
      </c>
      <c r="F557" s="8" t="s">
        <v>1777</v>
      </c>
    </row>
    <row r="558" spans="1:6" ht="15.75" thickBot="1" x14ac:dyDescent="0.3">
      <c r="A558" s="28" t="s">
        <v>1041</v>
      </c>
      <c r="B558" s="8" t="s">
        <v>1778</v>
      </c>
      <c r="C558" s="8" t="s">
        <v>1777</v>
      </c>
      <c r="D558" s="8" t="s">
        <v>1777</v>
      </c>
      <c r="E558" s="8" t="s">
        <v>1780</v>
      </c>
      <c r="F558" s="8" t="s">
        <v>1778</v>
      </c>
    </row>
    <row r="559" spans="1:6" ht="15.75" thickBot="1" x14ac:dyDescent="0.3">
      <c r="A559" s="28" t="s">
        <v>1043</v>
      </c>
      <c r="B559" s="8" t="s">
        <v>1778</v>
      </c>
      <c r="C559" s="8" t="s">
        <v>1776</v>
      </c>
      <c r="D559" s="8" t="s">
        <v>1776</v>
      </c>
      <c r="E559" s="8" t="s">
        <v>1780</v>
      </c>
      <c r="F559" s="8" t="s">
        <v>1779</v>
      </c>
    </row>
    <row r="560" spans="1:6" ht="15.75" thickBot="1" x14ac:dyDescent="0.3">
      <c r="A560" s="28" t="s">
        <v>1045</v>
      </c>
      <c r="B560" s="8" t="s">
        <v>1779</v>
      </c>
      <c r="C560" s="8" t="s">
        <v>1779</v>
      </c>
      <c r="D560" s="8" t="s">
        <v>1778</v>
      </c>
      <c r="E560" s="8" t="s">
        <v>1777</v>
      </c>
      <c r="F560" s="8" t="s">
        <v>1779</v>
      </c>
    </row>
    <row r="561" spans="1:6" ht="15.75" thickBot="1" x14ac:dyDescent="0.3">
      <c r="A561" s="28" t="s">
        <v>1047</v>
      </c>
      <c r="B561" s="8" t="s">
        <v>1776</v>
      </c>
      <c r="C561" s="8" t="s">
        <v>1779</v>
      </c>
      <c r="D561" s="8" t="s">
        <v>1776</v>
      </c>
      <c r="E561" s="8" t="s">
        <v>1777</v>
      </c>
      <c r="F561" s="8" t="s">
        <v>1777</v>
      </c>
    </row>
    <row r="562" spans="1:6" ht="15.75" thickBot="1" x14ac:dyDescent="0.3">
      <c r="A562" s="28" t="s">
        <v>1049</v>
      </c>
      <c r="B562" s="8" t="s">
        <v>1780</v>
      </c>
      <c r="C562" s="8" t="s">
        <v>1779</v>
      </c>
      <c r="D562" s="8" t="s">
        <v>1777</v>
      </c>
      <c r="E562" s="8" t="s">
        <v>1777</v>
      </c>
      <c r="F562" s="8" t="s">
        <v>1780</v>
      </c>
    </row>
    <row r="563" spans="1:6" ht="15.75" thickBot="1" x14ac:dyDescent="0.3">
      <c r="A563" s="28" t="s">
        <v>1051</v>
      </c>
      <c r="B563" s="8" t="s">
        <v>1780</v>
      </c>
      <c r="C563" s="8" t="s">
        <v>1776</v>
      </c>
      <c r="D563" s="8" t="s">
        <v>1779</v>
      </c>
      <c r="E563" s="8" t="s">
        <v>1779</v>
      </c>
      <c r="F563" s="8" t="s">
        <v>1780</v>
      </c>
    </row>
    <row r="564" spans="1:6" ht="15.75" thickBot="1" x14ac:dyDescent="0.3">
      <c r="A564" s="28" t="s">
        <v>1053</v>
      </c>
      <c r="B564" s="8" t="s">
        <v>1778</v>
      </c>
      <c r="C564" s="8" t="s">
        <v>1779</v>
      </c>
      <c r="D564" s="8" t="s">
        <v>1779</v>
      </c>
      <c r="E564" s="8" t="s">
        <v>1776</v>
      </c>
      <c r="F564" s="8" t="s">
        <v>1780</v>
      </c>
    </row>
    <row r="565" spans="1:6" ht="15.75" thickBot="1" x14ac:dyDescent="0.3">
      <c r="A565" s="28" t="s">
        <v>1055</v>
      </c>
      <c r="B565" s="8" t="s">
        <v>1779</v>
      </c>
      <c r="C565" s="8" t="s">
        <v>1778</v>
      </c>
      <c r="D565" s="8" t="s">
        <v>1779</v>
      </c>
      <c r="E565" s="8" t="s">
        <v>1780</v>
      </c>
      <c r="F565" s="8" t="s">
        <v>1776</v>
      </c>
    </row>
    <row r="566" spans="1:6" ht="15.75" thickBot="1" x14ac:dyDescent="0.3">
      <c r="A566" s="28" t="s">
        <v>1057</v>
      </c>
      <c r="B566" s="8" t="s">
        <v>1777</v>
      </c>
      <c r="C566" s="8" t="s">
        <v>1780</v>
      </c>
      <c r="D566" s="8" t="s">
        <v>1779</v>
      </c>
      <c r="E566" s="8" t="s">
        <v>1778</v>
      </c>
      <c r="F566" s="8" t="s">
        <v>1778</v>
      </c>
    </row>
    <row r="567" spans="1:6" ht="15.75" thickBot="1" x14ac:dyDescent="0.3">
      <c r="A567" s="28" t="s">
        <v>1059</v>
      </c>
      <c r="B567" s="8" t="s">
        <v>1779</v>
      </c>
      <c r="C567" s="8" t="s">
        <v>1778</v>
      </c>
      <c r="D567" s="8" t="s">
        <v>1778</v>
      </c>
      <c r="E567" s="8" t="s">
        <v>1776</v>
      </c>
      <c r="F567" s="8" t="s">
        <v>1780</v>
      </c>
    </row>
    <row r="568" spans="1:6" ht="15.75" thickBot="1" x14ac:dyDescent="0.3">
      <c r="A568" s="28" t="s">
        <v>1061</v>
      </c>
      <c r="B568" s="8" t="s">
        <v>1779</v>
      </c>
      <c r="C568" s="8" t="s">
        <v>1780</v>
      </c>
      <c r="D568" s="8" t="s">
        <v>1779</v>
      </c>
      <c r="E568" s="8" t="s">
        <v>1779</v>
      </c>
      <c r="F568" s="8" t="s">
        <v>1778</v>
      </c>
    </row>
    <row r="569" spans="1:6" ht="15.75" thickBot="1" x14ac:dyDescent="0.3">
      <c r="A569" s="28" t="s">
        <v>1063</v>
      </c>
      <c r="B569" s="8" t="s">
        <v>1777</v>
      </c>
      <c r="C569" s="8" t="s">
        <v>1779</v>
      </c>
      <c r="D569" s="8" t="s">
        <v>1776</v>
      </c>
      <c r="E569" s="8" t="s">
        <v>1779</v>
      </c>
      <c r="F569" s="8" t="s">
        <v>1780</v>
      </c>
    </row>
    <row r="570" spans="1:6" ht="15.75" thickBot="1" x14ac:dyDescent="0.3">
      <c r="A570" s="28" t="s">
        <v>1065</v>
      </c>
      <c r="B570" s="8" t="s">
        <v>1780</v>
      </c>
      <c r="C570" s="8" t="s">
        <v>1776</v>
      </c>
      <c r="D570" s="8" t="s">
        <v>1776</v>
      </c>
      <c r="E570" s="8" t="s">
        <v>1777</v>
      </c>
      <c r="F570" s="8" t="s">
        <v>1778</v>
      </c>
    </row>
    <row r="571" spans="1:6" ht="15.75" thickBot="1" x14ac:dyDescent="0.3">
      <c r="A571" s="28" t="s">
        <v>1066</v>
      </c>
      <c r="B571" s="8" t="s">
        <v>1780</v>
      </c>
      <c r="C571" s="8" t="s">
        <v>1778</v>
      </c>
      <c r="D571" s="8" t="s">
        <v>1777</v>
      </c>
      <c r="E571" s="8" t="s">
        <v>1779</v>
      </c>
      <c r="F571" s="8" t="s">
        <v>1776</v>
      </c>
    </row>
    <row r="572" spans="1:6" ht="15.75" thickBot="1" x14ac:dyDescent="0.3">
      <c r="A572" s="28" t="s">
        <v>1068</v>
      </c>
      <c r="B572" s="8" t="s">
        <v>1779</v>
      </c>
      <c r="C572" s="8" t="s">
        <v>1777</v>
      </c>
      <c r="D572" s="8" t="s">
        <v>1779</v>
      </c>
      <c r="E572" s="8" t="s">
        <v>1779</v>
      </c>
      <c r="F572" s="8" t="s">
        <v>1776</v>
      </c>
    </row>
    <row r="573" spans="1:6" ht="15.75" thickBot="1" x14ac:dyDescent="0.3">
      <c r="A573" s="28" t="s">
        <v>1070</v>
      </c>
      <c r="B573" s="8" t="s">
        <v>1778</v>
      </c>
      <c r="C573" s="8" t="s">
        <v>1778</v>
      </c>
      <c r="D573" s="8" t="s">
        <v>1776</v>
      </c>
      <c r="E573" s="8" t="s">
        <v>1778</v>
      </c>
      <c r="F573" s="8" t="s">
        <v>1780</v>
      </c>
    </row>
    <row r="574" spans="1:6" ht="15.75" thickBot="1" x14ac:dyDescent="0.3">
      <c r="A574" s="28" t="s">
        <v>1072</v>
      </c>
      <c r="B574" s="8" t="s">
        <v>1779</v>
      </c>
      <c r="C574" s="8" t="s">
        <v>1778</v>
      </c>
      <c r="D574" s="8" t="s">
        <v>1776</v>
      </c>
      <c r="E574" s="8" t="s">
        <v>1779</v>
      </c>
      <c r="F574" s="8" t="s">
        <v>1779</v>
      </c>
    </row>
    <row r="575" spans="1:6" ht="15.75" thickBot="1" x14ac:dyDescent="0.3">
      <c r="A575" s="28" t="s">
        <v>1074</v>
      </c>
      <c r="B575" s="8" t="s">
        <v>1776</v>
      </c>
      <c r="C575" s="8" t="s">
        <v>1776</v>
      </c>
      <c r="D575" s="8" t="s">
        <v>1780</v>
      </c>
      <c r="E575" s="8" t="s">
        <v>1780</v>
      </c>
      <c r="F575" s="8" t="s">
        <v>1779</v>
      </c>
    </row>
    <row r="576" spans="1:6" ht="15.75" thickBot="1" x14ac:dyDescent="0.3">
      <c r="A576" s="28" t="s">
        <v>1076</v>
      </c>
      <c r="B576" s="8" t="s">
        <v>1779</v>
      </c>
      <c r="C576" s="8" t="s">
        <v>1778</v>
      </c>
      <c r="D576" s="8" t="s">
        <v>1777</v>
      </c>
      <c r="E576" s="8" t="s">
        <v>1778</v>
      </c>
      <c r="F576" s="8" t="s">
        <v>1778</v>
      </c>
    </row>
    <row r="577" spans="1:6" ht="15.75" thickBot="1" x14ac:dyDescent="0.3">
      <c r="A577" s="28" t="s">
        <v>1078</v>
      </c>
      <c r="B577" s="8" t="s">
        <v>1779</v>
      </c>
      <c r="C577" s="8" t="s">
        <v>1777</v>
      </c>
      <c r="D577" s="8" t="s">
        <v>1780</v>
      </c>
      <c r="E577" s="8" t="s">
        <v>1776</v>
      </c>
      <c r="F577" s="8" t="s">
        <v>1777</v>
      </c>
    </row>
    <row r="578" spans="1:6" ht="15.75" thickBot="1" x14ac:dyDescent="0.3">
      <c r="A578" s="28" t="s">
        <v>1080</v>
      </c>
      <c r="B578" s="8" t="s">
        <v>1777</v>
      </c>
      <c r="C578" s="8" t="s">
        <v>1779</v>
      </c>
      <c r="D578" s="8" t="s">
        <v>1780</v>
      </c>
      <c r="E578" s="8" t="s">
        <v>1780</v>
      </c>
      <c r="F578" s="8" t="s">
        <v>1776</v>
      </c>
    </row>
    <row r="579" spans="1:6" ht="15.75" thickBot="1" x14ac:dyDescent="0.3">
      <c r="A579" s="28" t="s">
        <v>1082</v>
      </c>
      <c r="B579" s="8" t="s">
        <v>1776</v>
      </c>
      <c r="C579" s="8" t="s">
        <v>1777</v>
      </c>
      <c r="D579" s="8" t="s">
        <v>1777</v>
      </c>
      <c r="E579" s="8" t="s">
        <v>1777</v>
      </c>
      <c r="F579" s="8" t="s">
        <v>1778</v>
      </c>
    </row>
    <row r="580" spans="1:6" ht="15.75" thickBot="1" x14ac:dyDescent="0.3">
      <c r="A580" s="28" t="s">
        <v>1084</v>
      </c>
      <c r="B580" s="8" t="s">
        <v>1777</v>
      </c>
      <c r="C580" s="8" t="s">
        <v>1780</v>
      </c>
      <c r="D580" s="8" t="s">
        <v>1780</v>
      </c>
      <c r="E580" s="8" t="s">
        <v>1779</v>
      </c>
      <c r="F580" s="8" t="s">
        <v>1779</v>
      </c>
    </row>
    <row r="581" spans="1:6" ht="15.75" thickBot="1" x14ac:dyDescent="0.3">
      <c r="A581" s="28" t="s">
        <v>1086</v>
      </c>
      <c r="B581" s="8" t="s">
        <v>1779</v>
      </c>
      <c r="C581" s="8" t="s">
        <v>1776</v>
      </c>
      <c r="D581" s="8" t="s">
        <v>1779</v>
      </c>
      <c r="E581" s="8" t="s">
        <v>1776</v>
      </c>
      <c r="F581" s="8" t="s">
        <v>1780</v>
      </c>
    </row>
    <row r="582" spans="1:6" ht="15.75" thickBot="1" x14ac:dyDescent="0.3">
      <c r="A582" s="28" t="s">
        <v>1088</v>
      </c>
      <c r="B582" s="8" t="s">
        <v>1779</v>
      </c>
      <c r="C582" s="8" t="s">
        <v>1778</v>
      </c>
      <c r="D582" s="8" t="s">
        <v>1778</v>
      </c>
      <c r="E582" s="8" t="s">
        <v>1779</v>
      </c>
      <c r="F582" s="8" t="s">
        <v>1779</v>
      </c>
    </row>
    <row r="583" spans="1:6" ht="15.75" thickBot="1" x14ac:dyDescent="0.3">
      <c r="A583" s="28" t="s">
        <v>1090</v>
      </c>
      <c r="B583" s="8" t="s">
        <v>1777</v>
      </c>
      <c r="C583" s="8" t="s">
        <v>1780</v>
      </c>
      <c r="D583" s="8" t="s">
        <v>1779</v>
      </c>
      <c r="E583" s="8" t="s">
        <v>1778</v>
      </c>
      <c r="F583" s="8" t="s">
        <v>1776</v>
      </c>
    </row>
    <row r="584" spans="1:6" ht="15.75" thickBot="1" x14ac:dyDescent="0.3">
      <c r="A584" s="28" t="s">
        <v>1092</v>
      </c>
      <c r="B584" s="8" t="s">
        <v>1780</v>
      </c>
      <c r="C584" s="8" t="s">
        <v>1780</v>
      </c>
      <c r="D584" s="8" t="s">
        <v>1778</v>
      </c>
      <c r="E584" s="8" t="s">
        <v>1776</v>
      </c>
      <c r="F584" s="8" t="s">
        <v>1777</v>
      </c>
    </row>
    <row r="585" spans="1:6" ht="15.75" thickBot="1" x14ac:dyDescent="0.3">
      <c r="A585" s="28" t="s">
        <v>1094</v>
      </c>
      <c r="B585" s="8" t="s">
        <v>1776</v>
      </c>
      <c r="C585" s="8" t="s">
        <v>1780</v>
      </c>
      <c r="D585" s="8" t="s">
        <v>1777</v>
      </c>
      <c r="E585" s="8" t="s">
        <v>1776</v>
      </c>
      <c r="F585" s="8" t="s">
        <v>1779</v>
      </c>
    </row>
    <row r="586" spans="1:6" ht="15.75" thickBot="1" x14ac:dyDescent="0.3">
      <c r="A586" s="28" t="s">
        <v>1096</v>
      </c>
      <c r="B586" s="8" t="s">
        <v>1778</v>
      </c>
      <c r="C586" s="8" t="s">
        <v>1776</v>
      </c>
      <c r="D586" s="8" t="s">
        <v>1779</v>
      </c>
      <c r="E586" s="8" t="s">
        <v>1779</v>
      </c>
      <c r="F586" s="8" t="s">
        <v>1777</v>
      </c>
    </row>
    <row r="587" spans="1:6" ht="15.75" thickBot="1" x14ac:dyDescent="0.3">
      <c r="A587" s="28" t="s">
        <v>1098</v>
      </c>
      <c r="B587" s="8" t="s">
        <v>1778</v>
      </c>
      <c r="C587" s="8" t="s">
        <v>1779</v>
      </c>
      <c r="D587" s="8" t="s">
        <v>1777</v>
      </c>
      <c r="E587" s="8" t="s">
        <v>1779</v>
      </c>
      <c r="F587" s="8" t="s">
        <v>1778</v>
      </c>
    </row>
    <row r="588" spans="1:6" ht="15.75" thickBot="1" x14ac:dyDescent="0.3">
      <c r="A588" s="28" t="s">
        <v>1100</v>
      </c>
      <c r="B588" s="8" t="s">
        <v>1776</v>
      </c>
      <c r="C588" s="8" t="s">
        <v>1777</v>
      </c>
      <c r="D588" s="8" t="s">
        <v>1776</v>
      </c>
      <c r="E588" s="8" t="s">
        <v>1776</v>
      </c>
      <c r="F588" s="8" t="s">
        <v>1780</v>
      </c>
    </row>
    <row r="589" spans="1:6" ht="15.75" thickBot="1" x14ac:dyDescent="0.3">
      <c r="A589" s="28" t="s">
        <v>1102</v>
      </c>
      <c r="B589" s="8" t="s">
        <v>1776</v>
      </c>
      <c r="C589" s="8" t="s">
        <v>1776</v>
      </c>
      <c r="D589" s="8" t="s">
        <v>1780</v>
      </c>
      <c r="E589" s="8" t="s">
        <v>1777</v>
      </c>
      <c r="F589" s="8" t="s">
        <v>1776</v>
      </c>
    </row>
    <row r="590" spans="1:6" ht="15.75" thickBot="1" x14ac:dyDescent="0.3">
      <c r="A590" s="28" t="s">
        <v>1104</v>
      </c>
      <c r="B590" s="8" t="s">
        <v>1778</v>
      </c>
      <c r="C590" s="8" t="s">
        <v>1780</v>
      </c>
      <c r="D590" s="8" t="s">
        <v>1776</v>
      </c>
      <c r="E590" s="8" t="s">
        <v>1778</v>
      </c>
      <c r="F590" s="8" t="s">
        <v>1778</v>
      </c>
    </row>
    <row r="591" spans="1:6" ht="15.75" thickBot="1" x14ac:dyDescent="0.3">
      <c r="A591" s="28" t="s">
        <v>1106</v>
      </c>
      <c r="B591" s="8" t="s">
        <v>1780</v>
      </c>
      <c r="C591" s="8" t="s">
        <v>1776</v>
      </c>
      <c r="D591" s="8" t="s">
        <v>1778</v>
      </c>
      <c r="E591" s="8" t="s">
        <v>1778</v>
      </c>
      <c r="F591" s="8" t="s">
        <v>1778</v>
      </c>
    </row>
    <row r="592" spans="1:6" ht="15.75" thickBot="1" x14ac:dyDescent="0.3">
      <c r="A592" s="28" t="s">
        <v>1108</v>
      </c>
      <c r="B592" s="8" t="s">
        <v>1776</v>
      </c>
      <c r="C592" s="8" t="s">
        <v>1778</v>
      </c>
      <c r="D592" s="8" t="s">
        <v>1777</v>
      </c>
      <c r="E592" s="8" t="s">
        <v>1780</v>
      </c>
      <c r="F592" s="8" t="s">
        <v>1780</v>
      </c>
    </row>
    <row r="593" spans="1:6" ht="15.75" thickBot="1" x14ac:dyDescent="0.3">
      <c r="A593" s="28" t="s">
        <v>1110</v>
      </c>
      <c r="B593" s="8" t="s">
        <v>1778</v>
      </c>
      <c r="C593" s="8" t="s">
        <v>1778</v>
      </c>
      <c r="D593" s="8" t="s">
        <v>1776</v>
      </c>
      <c r="E593" s="8" t="s">
        <v>1776</v>
      </c>
      <c r="F593" s="8" t="s">
        <v>1780</v>
      </c>
    </row>
    <row r="594" spans="1:6" ht="15.75" thickBot="1" x14ac:dyDescent="0.3">
      <c r="A594" s="28" t="s">
        <v>1112</v>
      </c>
      <c r="B594" s="8" t="s">
        <v>1779</v>
      </c>
      <c r="C594" s="8" t="s">
        <v>1778</v>
      </c>
      <c r="D594" s="8" t="s">
        <v>1778</v>
      </c>
      <c r="E594" s="8" t="s">
        <v>1777</v>
      </c>
      <c r="F594" s="8" t="s">
        <v>1778</v>
      </c>
    </row>
    <row r="595" spans="1:6" ht="15.75" thickBot="1" x14ac:dyDescent="0.3">
      <c r="A595" s="28" t="s">
        <v>1114</v>
      </c>
      <c r="B595" s="8" t="s">
        <v>1778</v>
      </c>
      <c r="C595" s="8" t="s">
        <v>1778</v>
      </c>
      <c r="D595" s="8" t="s">
        <v>1779</v>
      </c>
      <c r="E595" s="8" t="s">
        <v>1778</v>
      </c>
      <c r="F595" s="8" t="s">
        <v>1779</v>
      </c>
    </row>
    <row r="596" spans="1:6" ht="15.75" thickBot="1" x14ac:dyDescent="0.3">
      <c r="A596" s="28" t="s">
        <v>1116</v>
      </c>
      <c r="B596" s="8" t="s">
        <v>1780</v>
      </c>
      <c r="C596" s="8" t="s">
        <v>1778</v>
      </c>
      <c r="D596" s="8" t="s">
        <v>1777</v>
      </c>
      <c r="E596" s="8" t="s">
        <v>1780</v>
      </c>
      <c r="F596" s="8" t="s">
        <v>1779</v>
      </c>
    </row>
    <row r="597" spans="1:6" ht="15.75" thickBot="1" x14ac:dyDescent="0.3">
      <c r="A597" s="28" t="s">
        <v>1118</v>
      </c>
      <c r="B597" s="8" t="s">
        <v>1779</v>
      </c>
      <c r="C597" s="8" t="s">
        <v>1776</v>
      </c>
      <c r="D597" s="8" t="s">
        <v>1778</v>
      </c>
      <c r="E597" s="8" t="s">
        <v>1776</v>
      </c>
      <c r="F597" s="8" t="s">
        <v>1779</v>
      </c>
    </row>
    <row r="598" spans="1:6" ht="15.75" thickBot="1" x14ac:dyDescent="0.3">
      <c r="A598" s="28" t="s">
        <v>1120</v>
      </c>
      <c r="B598" s="8" t="s">
        <v>1778</v>
      </c>
      <c r="C598" s="8" t="s">
        <v>1779</v>
      </c>
      <c r="D598" s="8" t="s">
        <v>1779</v>
      </c>
      <c r="E598" s="8" t="s">
        <v>1778</v>
      </c>
      <c r="F598" s="8" t="s">
        <v>1776</v>
      </c>
    </row>
    <row r="599" spans="1:6" ht="15.75" thickBot="1" x14ac:dyDescent="0.3">
      <c r="A599" s="5" t="s">
        <v>1121</v>
      </c>
      <c r="B599" s="8" t="s">
        <v>1780</v>
      </c>
      <c r="C599" s="8" t="s">
        <v>1778</v>
      </c>
      <c r="D599" s="8" t="s">
        <v>1779</v>
      </c>
      <c r="E599" s="8" t="s">
        <v>1780</v>
      </c>
      <c r="F599" s="8" t="s">
        <v>1780</v>
      </c>
    </row>
    <row r="600" spans="1:6" ht="15.75" thickBot="1" x14ac:dyDescent="0.3">
      <c r="A600" s="5" t="s">
        <v>1122</v>
      </c>
      <c r="B600" s="8" t="s">
        <v>1776</v>
      </c>
      <c r="C600" s="8" t="s">
        <v>1780</v>
      </c>
      <c r="D600" s="8" t="s">
        <v>1776</v>
      </c>
      <c r="E600" s="8" t="s">
        <v>1779</v>
      </c>
      <c r="F600" s="8" t="s">
        <v>1779</v>
      </c>
    </row>
    <row r="601" spans="1:6" ht="15.75" thickBot="1" x14ac:dyDescent="0.3">
      <c r="A601" s="5" t="s">
        <v>1123</v>
      </c>
      <c r="B601" s="8" t="s">
        <v>1779</v>
      </c>
      <c r="C601" s="8" t="s">
        <v>1776</v>
      </c>
      <c r="D601" s="8" t="s">
        <v>1778</v>
      </c>
      <c r="E601" s="8" t="s">
        <v>1779</v>
      </c>
      <c r="F601" s="8" t="s">
        <v>1777</v>
      </c>
    </row>
    <row r="602" spans="1:6" ht="15.75" thickBot="1" x14ac:dyDescent="0.3">
      <c r="A602" s="5" t="s">
        <v>1124</v>
      </c>
      <c r="B602" s="8" t="s">
        <v>1776</v>
      </c>
      <c r="C602" s="8" t="s">
        <v>1777</v>
      </c>
      <c r="D602" s="8" t="s">
        <v>1780</v>
      </c>
      <c r="E602" s="8" t="s">
        <v>1779</v>
      </c>
      <c r="F602" s="8" t="s">
        <v>1780</v>
      </c>
    </row>
    <row r="603" spans="1:6" ht="15.75" thickBot="1" x14ac:dyDescent="0.3">
      <c r="A603" s="5" t="s">
        <v>1125</v>
      </c>
      <c r="B603" s="8" t="s">
        <v>1779</v>
      </c>
      <c r="C603" s="8" t="s">
        <v>1779</v>
      </c>
      <c r="D603" s="8" t="s">
        <v>1778</v>
      </c>
      <c r="E603" s="8" t="s">
        <v>1777</v>
      </c>
      <c r="F603" s="8" t="s">
        <v>1777</v>
      </c>
    </row>
    <row r="604" spans="1:6" ht="15.75" thickBot="1" x14ac:dyDescent="0.3">
      <c r="A604" s="5" t="s">
        <v>1126</v>
      </c>
      <c r="B604" s="8" t="s">
        <v>1779</v>
      </c>
      <c r="C604" s="8" t="s">
        <v>1779</v>
      </c>
      <c r="D604" s="8" t="s">
        <v>1780</v>
      </c>
      <c r="E604" s="8" t="s">
        <v>1778</v>
      </c>
      <c r="F604" s="8" t="s">
        <v>1776</v>
      </c>
    </row>
    <row r="605" spans="1:6" ht="15.75" thickBot="1" x14ac:dyDescent="0.3">
      <c r="A605" s="5" t="s">
        <v>1127</v>
      </c>
      <c r="B605" s="8" t="s">
        <v>1777</v>
      </c>
      <c r="C605" s="8" t="s">
        <v>1778</v>
      </c>
      <c r="D605" s="8" t="s">
        <v>1777</v>
      </c>
      <c r="E605" s="8" t="s">
        <v>1780</v>
      </c>
      <c r="F605" s="8" t="s">
        <v>1779</v>
      </c>
    </row>
    <row r="606" spans="1:6" ht="15.75" thickBot="1" x14ac:dyDescent="0.3">
      <c r="A606" s="5" t="s">
        <v>1128</v>
      </c>
      <c r="B606" s="8" t="s">
        <v>1780</v>
      </c>
      <c r="C606" s="8" t="s">
        <v>1778</v>
      </c>
      <c r="D606" s="8" t="s">
        <v>1778</v>
      </c>
      <c r="E606" s="8" t="s">
        <v>1777</v>
      </c>
      <c r="F606" s="8" t="s">
        <v>1778</v>
      </c>
    </row>
    <row r="607" spans="1:6" ht="15.75" thickBot="1" x14ac:dyDescent="0.3">
      <c r="A607" s="5" t="s">
        <v>1129</v>
      </c>
      <c r="B607" s="8" t="s">
        <v>1779</v>
      </c>
      <c r="C607" s="8" t="s">
        <v>1777</v>
      </c>
      <c r="D607" s="8" t="s">
        <v>1776</v>
      </c>
      <c r="E607" s="8" t="s">
        <v>1778</v>
      </c>
      <c r="F607" s="8" t="s">
        <v>1776</v>
      </c>
    </row>
    <row r="608" spans="1:6" ht="15.75" thickBot="1" x14ac:dyDescent="0.3">
      <c r="A608" s="5" t="s">
        <v>1130</v>
      </c>
      <c r="B608" s="8" t="s">
        <v>1779</v>
      </c>
      <c r="C608" s="8" t="s">
        <v>1780</v>
      </c>
      <c r="D608" s="8" t="s">
        <v>1776</v>
      </c>
      <c r="E608" s="8" t="s">
        <v>1776</v>
      </c>
      <c r="F608" s="8" t="s">
        <v>1776</v>
      </c>
    </row>
    <row r="609" spans="1:6" ht="15.75" thickBot="1" x14ac:dyDescent="0.3">
      <c r="A609" s="5" t="s">
        <v>1131</v>
      </c>
      <c r="B609" s="8" t="s">
        <v>1777</v>
      </c>
      <c r="C609" s="8" t="s">
        <v>1778</v>
      </c>
      <c r="D609" s="8" t="s">
        <v>1780</v>
      </c>
      <c r="E609" s="8" t="s">
        <v>1776</v>
      </c>
      <c r="F609" s="8" t="s">
        <v>1777</v>
      </c>
    </row>
    <row r="610" spans="1:6" ht="15.75" thickBot="1" x14ac:dyDescent="0.3">
      <c r="A610" s="5" t="s">
        <v>1132</v>
      </c>
      <c r="B610" s="8" t="s">
        <v>1779</v>
      </c>
      <c r="C610" s="8" t="s">
        <v>1779</v>
      </c>
      <c r="D610" s="8" t="s">
        <v>1780</v>
      </c>
      <c r="E610" s="8" t="s">
        <v>1779</v>
      </c>
      <c r="F610" s="8" t="s">
        <v>1779</v>
      </c>
    </row>
    <row r="611" spans="1:6" ht="15.75" thickBot="1" x14ac:dyDescent="0.3">
      <c r="A611" s="5" t="s">
        <v>1133</v>
      </c>
      <c r="B611" s="8" t="s">
        <v>1780</v>
      </c>
      <c r="C611" s="8" t="s">
        <v>1780</v>
      </c>
      <c r="D611" s="8" t="s">
        <v>1779</v>
      </c>
      <c r="E611" s="8" t="s">
        <v>1779</v>
      </c>
      <c r="F611" s="8" t="s">
        <v>1778</v>
      </c>
    </row>
    <row r="612" spans="1:6" ht="15.75" thickBot="1" x14ac:dyDescent="0.3">
      <c r="A612" s="5" t="s">
        <v>1134</v>
      </c>
      <c r="B612" s="8" t="s">
        <v>1778</v>
      </c>
      <c r="C612" s="8" t="s">
        <v>1777</v>
      </c>
      <c r="D612" s="8" t="s">
        <v>1780</v>
      </c>
      <c r="E612" s="8" t="s">
        <v>1776</v>
      </c>
      <c r="F612" s="8" t="s">
        <v>1777</v>
      </c>
    </row>
    <row r="613" spans="1:6" ht="15.75" thickBot="1" x14ac:dyDescent="0.3">
      <c r="A613" s="5" t="s">
        <v>1135</v>
      </c>
      <c r="B613" s="8" t="s">
        <v>1780</v>
      </c>
      <c r="C613" s="8" t="s">
        <v>1776</v>
      </c>
      <c r="D613" s="8" t="s">
        <v>1780</v>
      </c>
      <c r="E613" s="8" t="s">
        <v>1780</v>
      </c>
      <c r="F613" s="8" t="s">
        <v>1777</v>
      </c>
    </row>
    <row r="614" spans="1:6" ht="15.75" thickBot="1" x14ac:dyDescent="0.3">
      <c r="A614" s="5" t="s">
        <v>1136</v>
      </c>
      <c r="B614" s="8" t="s">
        <v>1777</v>
      </c>
      <c r="C614" s="8" t="s">
        <v>1778</v>
      </c>
      <c r="D614" s="8" t="s">
        <v>1777</v>
      </c>
      <c r="E614" s="8" t="s">
        <v>1780</v>
      </c>
      <c r="F614" s="8" t="s">
        <v>1778</v>
      </c>
    </row>
    <row r="615" spans="1:6" ht="15.75" thickBot="1" x14ac:dyDescent="0.3">
      <c r="A615" s="5" t="s">
        <v>1137</v>
      </c>
      <c r="B615" s="8" t="s">
        <v>1779</v>
      </c>
      <c r="C615" s="8" t="s">
        <v>1778</v>
      </c>
      <c r="D615" s="8" t="s">
        <v>1776</v>
      </c>
      <c r="E615" s="8" t="s">
        <v>1779</v>
      </c>
      <c r="F615" s="8" t="s">
        <v>1776</v>
      </c>
    </row>
    <row r="616" spans="1:6" ht="15.75" thickBot="1" x14ac:dyDescent="0.3">
      <c r="A616" s="5" t="s">
        <v>1138</v>
      </c>
      <c r="B616" s="8" t="s">
        <v>1778</v>
      </c>
      <c r="C616" s="8" t="s">
        <v>1779</v>
      </c>
      <c r="D616" s="8" t="s">
        <v>1777</v>
      </c>
      <c r="E616" s="8" t="s">
        <v>1780</v>
      </c>
      <c r="F616" s="8" t="s">
        <v>1778</v>
      </c>
    </row>
    <row r="617" spans="1:6" ht="15.75" thickBot="1" x14ac:dyDescent="0.3">
      <c r="A617" s="5" t="s">
        <v>1139</v>
      </c>
      <c r="B617" s="8" t="s">
        <v>1776</v>
      </c>
      <c r="C617" s="8" t="s">
        <v>1777</v>
      </c>
      <c r="D617" s="8" t="s">
        <v>1779</v>
      </c>
      <c r="E617" s="8" t="s">
        <v>1777</v>
      </c>
      <c r="F617" s="8" t="s">
        <v>1779</v>
      </c>
    </row>
    <row r="618" spans="1:6" ht="15.75" thickBot="1" x14ac:dyDescent="0.3">
      <c r="A618" s="5" t="s">
        <v>1140</v>
      </c>
      <c r="B618" s="8" t="s">
        <v>1778</v>
      </c>
      <c r="C618" s="8" t="s">
        <v>1777</v>
      </c>
      <c r="D618" s="8" t="s">
        <v>1777</v>
      </c>
      <c r="E618" s="8" t="s">
        <v>1780</v>
      </c>
      <c r="F618" s="8" t="s">
        <v>1776</v>
      </c>
    </row>
    <row r="619" spans="1:6" ht="15.75" thickBot="1" x14ac:dyDescent="0.3">
      <c r="A619" s="5" t="s">
        <v>1141</v>
      </c>
      <c r="B619" s="8" t="s">
        <v>1777</v>
      </c>
      <c r="C619" s="8" t="s">
        <v>1778</v>
      </c>
      <c r="D619" s="8" t="s">
        <v>1780</v>
      </c>
      <c r="E619" s="8" t="s">
        <v>1780</v>
      </c>
      <c r="F619" s="8" t="s">
        <v>1778</v>
      </c>
    </row>
    <row r="620" spans="1:6" ht="15.75" thickBot="1" x14ac:dyDescent="0.3">
      <c r="A620" s="5" t="s">
        <v>1142</v>
      </c>
      <c r="B620" s="8" t="s">
        <v>1780</v>
      </c>
      <c r="C620" s="8" t="s">
        <v>1778</v>
      </c>
      <c r="D620" s="8" t="s">
        <v>1776</v>
      </c>
      <c r="E620" s="8" t="s">
        <v>1779</v>
      </c>
      <c r="F620" s="8" t="s">
        <v>1776</v>
      </c>
    </row>
    <row r="621" spans="1:6" ht="15.75" thickBot="1" x14ac:dyDescent="0.3">
      <c r="A621" s="5" t="s">
        <v>1143</v>
      </c>
      <c r="B621" s="8" t="s">
        <v>1780</v>
      </c>
      <c r="C621" s="8" t="s">
        <v>1779</v>
      </c>
      <c r="D621" s="8" t="s">
        <v>1778</v>
      </c>
      <c r="E621" s="8" t="s">
        <v>1776</v>
      </c>
      <c r="F621" s="8" t="s">
        <v>1779</v>
      </c>
    </row>
    <row r="622" spans="1:6" ht="15.75" thickBot="1" x14ac:dyDescent="0.3">
      <c r="A622" s="5" t="s">
        <v>1144</v>
      </c>
      <c r="B622" s="8" t="s">
        <v>1780</v>
      </c>
      <c r="C622" s="8" t="s">
        <v>1776</v>
      </c>
      <c r="D622" s="8" t="s">
        <v>1778</v>
      </c>
      <c r="E622" s="8" t="s">
        <v>1778</v>
      </c>
      <c r="F622" s="8" t="s">
        <v>1776</v>
      </c>
    </row>
    <row r="623" spans="1:6" ht="15.75" thickBot="1" x14ac:dyDescent="0.3">
      <c r="A623" s="5" t="s">
        <v>1145</v>
      </c>
      <c r="B623" s="8" t="s">
        <v>1777</v>
      </c>
      <c r="C623" s="8" t="s">
        <v>1776</v>
      </c>
      <c r="D623" s="8" t="s">
        <v>1777</v>
      </c>
      <c r="E623" s="8" t="s">
        <v>1778</v>
      </c>
      <c r="F623" s="8" t="s">
        <v>1778</v>
      </c>
    </row>
    <row r="624" spans="1:6" ht="15.75" thickBot="1" x14ac:dyDescent="0.3">
      <c r="A624" s="5" t="s">
        <v>1146</v>
      </c>
      <c r="B624" s="8" t="s">
        <v>1776</v>
      </c>
      <c r="C624" s="8" t="s">
        <v>1776</v>
      </c>
      <c r="D624" s="8" t="s">
        <v>1777</v>
      </c>
      <c r="E624" s="8" t="s">
        <v>1780</v>
      </c>
      <c r="F624" s="8" t="s">
        <v>1776</v>
      </c>
    </row>
    <row r="625" spans="1:6" ht="15.75" thickBot="1" x14ac:dyDescent="0.3">
      <c r="A625" s="5" t="s">
        <v>1147</v>
      </c>
      <c r="B625" s="8" t="s">
        <v>1776</v>
      </c>
      <c r="C625" s="8" t="s">
        <v>1780</v>
      </c>
      <c r="D625" s="8" t="s">
        <v>1780</v>
      </c>
      <c r="E625" s="8" t="s">
        <v>1778</v>
      </c>
      <c r="F625" s="8" t="s">
        <v>1780</v>
      </c>
    </row>
    <row r="626" spans="1:6" ht="15.75" thickBot="1" x14ac:dyDescent="0.3">
      <c r="A626" s="5" t="s">
        <v>1148</v>
      </c>
      <c r="B626" s="8" t="s">
        <v>1778</v>
      </c>
      <c r="C626" s="8" t="s">
        <v>1779</v>
      </c>
      <c r="D626" s="8" t="s">
        <v>1776</v>
      </c>
      <c r="E626" s="8" t="s">
        <v>1779</v>
      </c>
      <c r="F626" s="8" t="s">
        <v>1777</v>
      </c>
    </row>
    <row r="627" spans="1:6" ht="15.75" thickBot="1" x14ac:dyDescent="0.3">
      <c r="A627" s="5" t="s">
        <v>1149</v>
      </c>
      <c r="B627" s="8" t="s">
        <v>1778</v>
      </c>
      <c r="C627" s="8" t="s">
        <v>1777</v>
      </c>
      <c r="D627" s="8" t="s">
        <v>1780</v>
      </c>
      <c r="E627" s="8" t="s">
        <v>1776</v>
      </c>
      <c r="F627" s="8" t="s">
        <v>1779</v>
      </c>
    </row>
    <row r="628" spans="1:6" ht="15.75" thickBot="1" x14ac:dyDescent="0.3">
      <c r="A628" s="5" t="s">
        <v>1150</v>
      </c>
      <c r="B628" s="8" t="s">
        <v>1780</v>
      </c>
      <c r="C628" s="8" t="s">
        <v>1780</v>
      </c>
      <c r="D628" s="8" t="s">
        <v>1779</v>
      </c>
      <c r="E628" s="8" t="s">
        <v>1778</v>
      </c>
      <c r="F628" s="8" t="s">
        <v>1778</v>
      </c>
    </row>
    <row r="629" spans="1:6" ht="15.75" thickBot="1" x14ac:dyDescent="0.3">
      <c r="A629" s="5" t="s">
        <v>1151</v>
      </c>
      <c r="B629" s="8" t="s">
        <v>1778</v>
      </c>
      <c r="C629" s="8" t="s">
        <v>1780</v>
      </c>
      <c r="D629" s="8" t="s">
        <v>1780</v>
      </c>
      <c r="E629" s="8" t="s">
        <v>1776</v>
      </c>
      <c r="F629" s="8" t="s">
        <v>1778</v>
      </c>
    </row>
    <row r="630" spans="1:6" ht="15.75" thickBot="1" x14ac:dyDescent="0.3">
      <c r="A630" s="5" t="s">
        <v>1152</v>
      </c>
      <c r="B630" s="8" t="s">
        <v>1778</v>
      </c>
      <c r="C630" s="8" t="s">
        <v>1779</v>
      </c>
      <c r="D630" s="8" t="s">
        <v>1777</v>
      </c>
      <c r="E630" s="8" t="s">
        <v>1777</v>
      </c>
      <c r="F630" s="8" t="s">
        <v>1776</v>
      </c>
    </row>
    <row r="631" spans="1:6" ht="15.75" thickBot="1" x14ac:dyDescent="0.3">
      <c r="A631" s="5" t="s">
        <v>1153</v>
      </c>
      <c r="B631" s="8" t="s">
        <v>1777</v>
      </c>
      <c r="C631" s="8" t="s">
        <v>1780</v>
      </c>
      <c r="D631" s="8" t="s">
        <v>1779</v>
      </c>
      <c r="E631" s="8" t="s">
        <v>1776</v>
      </c>
      <c r="F631" s="8" t="s">
        <v>1780</v>
      </c>
    </row>
    <row r="632" spans="1:6" ht="15.75" thickBot="1" x14ac:dyDescent="0.3">
      <c r="A632" s="5" t="s">
        <v>1154</v>
      </c>
      <c r="B632" s="8" t="s">
        <v>1777</v>
      </c>
      <c r="C632" s="8" t="s">
        <v>1778</v>
      </c>
      <c r="D632" s="8" t="s">
        <v>1778</v>
      </c>
      <c r="E632" s="8" t="s">
        <v>1779</v>
      </c>
      <c r="F632" s="8" t="s">
        <v>1777</v>
      </c>
    </row>
    <row r="633" spans="1:6" ht="15.75" thickBot="1" x14ac:dyDescent="0.3">
      <c r="A633" s="5" t="s">
        <v>1155</v>
      </c>
      <c r="B633" s="8" t="s">
        <v>1777</v>
      </c>
      <c r="C633" s="8" t="s">
        <v>1776</v>
      </c>
      <c r="D633" s="8" t="s">
        <v>1776</v>
      </c>
      <c r="E633" s="8" t="s">
        <v>1776</v>
      </c>
      <c r="F633" s="8" t="s">
        <v>1779</v>
      </c>
    </row>
    <row r="634" spans="1:6" ht="15.75" thickBot="1" x14ac:dyDescent="0.3">
      <c r="A634" s="5" t="s">
        <v>1156</v>
      </c>
      <c r="B634" s="8" t="s">
        <v>1778</v>
      </c>
      <c r="C634" s="8" t="s">
        <v>1780</v>
      </c>
      <c r="D634" s="8" t="s">
        <v>1780</v>
      </c>
      <c r="E634" s="8" t="s">
        <v>1780</v>
      </c>
      <c r="F634" s="8" t="s">
        <v>1777</v>
      </c>
    </row>
    <row r="635" spans="1:6" ht="15.75" thickBot="1" x14ac:dyDescent="0.3">
      <c r="A635" s="5" t="s">
        <v>1157</v>
      </c>
      <c r="B635" s="8" t="s">
        <v>1777</v>
      </c>
      <c r="C635" s="8" t="s">
        <v>1779</v>
      </c>
      <c r="D635" s="8" t="s">
        <v>1778</v>
      </c>
      <c r="E635" s="8" t="s">
        <v>1777</v>
      </c>
      <c r="F635" s="8" t="s">
        <v>1776</v>
      </c>
    </row>
    <row r="636" spans="1:6" ht="15.75" thickBot="1" x14ac:dyDescent="0.3">
      <c r="A636" s="5" t="s">
        <v>1158</v>
      </c>
      <c r="B636" s="8" t="s">
        <v>1778</v>
      </c>
      <c r="C636" s="8" t="s">
        <v>1780</v>
      </c>
      <c r="D636" s="8" t="s">
        <v>1778</v>
      </c>
      <c r="E636" s="8" t="s">
        <v>1777</v>
      </c>
      <c r="F636" s="8" t="s">
        <v>1780</v>
      </c>
    </row>
    <row r="637" spans="1:6" ht="15.75" thickBot="1" x14ac:dyDescent="0.3">
      <c r="A637" s="5" t="s">
        <v>1159</v>
      </c>
      <c r="B637" s="8" t="s">
        <v>1780</v>
      </c>
      <c r="C637" s="8" t="s">
        <v>1779</v>
      </c>
      <c r="D637" s="8" t="s">
        <v>1780</v>
      </c>
      <c r="E637" s="8" t="s">
        <v>1780</v>
      </c>
      <c r="F637" s="8" t="s">
        <v>1780</v>
      </c>
    </row>
    <row r="638" spans="1:6" ht="15.75" thickBot="1" x14ac:dyDescent="0.3">
      <c r="A638" s="5" t="s">
        <v>1160</v>
      </c>
      <c r="B638" s="8" t="s">
        <v>1777</v>
      </c>
      <c r="C638" s="8" t="s">
        <v>1778</v>
      </c>
      <c r="D638" s="8" t="s">
        <v>1778</v>
      </c>
      <c r="E638" s="8" t="s">
        <v>1776</v>
      </c>
      <c r="F638" s="8" t="s">
        <v>1777</v>
      </c>
    </row>
    <row r="639" spans="1:6" ht="15.75" thickBot="1" x14ac:dyDescent="0.3">
      <c r="A639" s="5" t="s">
        <v>1161</v>
      </c>
      <c r="B639" s="8" t="s">
        <v>1777</v>
      </c>
      <c r="C639" s="8" t="s">
        <v>1778</v>
      </c>
      <c r="D639" s="8" t="s">
        <v>1779</v>
      </c>
      <c r="E639" s="8" t="s">
        <v>1778</v>
      </c>
      <c r="F639" s="8" t="s">
        <v>1776</v>
      </c>
    </row>
    <row r="640" spans="1:6" ht="15.75" thickBot="1" x14ac:dyDescent="0.3">
      <c r="A640" s="5" t="s">
        <v>1162</v>
      </c>
      <c r="B640" s="8" t="s">
        <v>1780</v>
      </c>
      <c r="C640" s="8" t="s">
        <v>1779</v>
      </c>
      <c r="D640" s="8" t="s">
        <v>1776</v>
      </c>
      <c r="E640" s="8" t="s">
        <v>1779</v>
      </c>
      <c r="F640" s="8" t="s">
        <v>1779</v>
      </c>
    </row>
    <row r="641" spans="1:6" ht="15.75" thickBot="1" x14ac:dyDescent="0.3">
      <c r="A641" s="5" t="s">
        <v>1163</v>
      </c>
      <c r="B641" s="8" t="s">
        <v>1779</v>
      </c>
      <c r="C641" s="8" t="s">
        <v>1780</v>
      </c>
      <c r="D641" s="8" t="s">
        <v>1780</v>
      </c>
      <c r="E641" s="8" t="s">
        <v>1776</v>
      </c>
      <c r="F641" s="8" t="s">
        <v>1777</v>
      </c>
    </row>
    <row r="642" spans="1:6" ht="15.75" thickBot="1" x14ac:dyDescent="0.3">
      <c r="A642" s="5" t="s">
        <v>1164</v>
      </c>
      <c r="B642" s="8" t="s">
        <v>1780</v>
      </c>
      <c r="C642" s="8" t="s">
        <v>1778</v>
      </c>
      <c r="D642" s="8" t="s">
        <v>1778</v>
      </c>
      <c r="E642" s="8" t="s">
        <v>1776</v>
      </c>
      <c r="F642" s="8" t="s">
        <v>1777</v>
      </c>
    </row>
    <row r="643" spans="1:6" ht="15.75" thickBot="1" x14ac:dyDescent="0.3">
      <c r="A643" s="5" t="s">
        <v>1165</v>
      </c>
      <c r="B643" s="8" t="s">
        <v>1780</v>
      </c>
      <c r="C643" s="8" t="s">
        <v>1779</v>
      </c>
      <c r="D643" s="8" t="s">
        <v>1779</v>
      </c>
      <c r="E643" s="8" t="s">
        <v>1776</v>
      </c>
      <c r="F643" s="8" t="s">
        <v>1776</v>
      </c>
    </row>
    <row r="644" spans="1:6" ht="15.75" thickBot="1" x14ac:dyDescent="0.3">
      <c r="A644" s="5" t="s">
        <v>1166</v>
      </c>
      <c r="B644" s="8" t="s">
        <v>1777</v>
      </c>
      <c r="C644" s="8" t="s">
        <v>1779</v>
      </c>
      <c r="D644" s="8" t="s">
        <v>1778</v>
      </c>
      <c r="E644" s="8" t="s">
        <v>1776</v>
      </c>
      <c r="F644" s="8" t="s">
        <v>1779</v>
      </c>
    </row>
    <row r="645" spans="1:6" ht="15.75" thickBot="1" x14ac:dyDescent="0.3">
      <c r="A645" s="5" t="s">
        <v>1167</v>
      </c>
      <c r="B645" s="8" t="s">
        <v>1776</v>
      </c>
      <c r="C645" s="8" t="s">
        <v>1778</v>
      </c>
      <c r="D645" s="8" t="s">
        <v>1780</v>
      </c>
      <c r="E645" s="8" t="s">
        <v>1777</v>
      </c>
      <c r="F645" s="8" t="s">
        <v>1779</v>
      </c>
    </row>
    <row r="646" spans="1:6" ht="15.75" thickBot="1" x14ac:dyDescent="0.3">
      <c r="A646" s="5" t="s">
        <v>1168</v>
      </c>
      <c r="B646" s="8" t="s">
        <v>1779</v>
      </c>
      <c r="C646" s="8" t="s">
        <v>1777</v>
      </c>
      <c r="D646" s="8" t="s">
        <v>1779</v>
      </c>
      <c r="E646" s="8" t="s">
        <v>1777</v>
      </c>
      <c r="F646" s="8" t="s">
        <v>1778</v>
      </c>
    </row>
    <row r="647" spans="1:6" ht="15.75" thickBot="1" x14ac:dyDescent="0.3">
      <c r="A647" s="5" t="s">
        <v>1169</v>
      </c>
      <c r="B647" s="8" t="s">
        <v>1776</v>
      </c>
      <c r="C647" s="8" t="s">
        <v>1779</v>
      </c>
      <c r="D647" s="8" t="s">
        <v>1778</v>
      </c>
      <c r="E647" s="8" t="s">
        <v>1780</v>
      </c>
      <c r="F647" s="8" t="s">
        <v>1779</v>
      </c>
    </row>
    <row r="648" spans="1:6" ht="15.75" thickBot="1" x14ac:dyDescent="0.3">
      <c r="A648" s="5" t="s">
        <v>1170</v>
      </c>
      <c r="B648" s="8" t="s">
        <v>1777</v>
      </c>
      <c r="C648" s="8" t="s">
        <v>1778</v>
      </c>
      <c r="D648" s="8" t="s">
        <v>1776</v>
      </c>
      <c r="E648" s="8" t="s">
        <v>1777</v>
      </c>
      <c r="F648" s="8" t="s">
        <v>1778</v>
      </c>
    </row>
    <row r="649" spans="1:6" ht="15.75" thickBot="1" x14ac:dyDescent="0.3">
      <c r="A649" s="5" t="s">
        <v>1171</v>
      </c>
      <c r="B649" s="8" t="s">
        <v>1778</v>
      </c>
      <c r="C649" s="8" t="s">
        <v>1779</v>
      </c>
      <c r="D649" s="8" t="s">
        <v>1778</v>
      </c>
      <c r="E649" s="8" t="s">
        <v>1779</v>
      </c>
      <c r="F649" s="8" t="s">
        <v>1780</v>
      </c>
    </row>
    <row r="650" spans="1:6" ht="15.75" thickBot="1" x14ac:dyDescent="0.3">
      <c r="A650" s="5" t="s">
        <v>1172</v>
      </c>
      <c r="B650" s="8" t="s">
        <v>1777</v>
      </c>
      <c r="C650" s="8" t="s">
        <v>1779</v>
      </c>
      <c r="D650" s="8" t="s">
        <v>1778</v>
      </c>
      <c r="E650" s="8" t="s">
        <v>1777</v>
      </c>
      <c r="F650" s="8" t="s">
        <v>1776</v>
      </c>
    </row>
    <row r="651" spans="1:6" ht="15.75" thickBot="1" x14ac:dyDescent="0.3">
      <c r="A651" s="5" t="s">
        <v>1173</v>
      </c>
      <c r="B651" s="8" t="s">
        <v>1776</v>
      </c>
      <c r="C651" s="8" t="s">
        <v>1777</v>
      </c>
      <c r="D651" s="8" t="s">
        <v>1777</v>
      </c>
      <c r="E651" s="8" t="s">
        <v>1776</v>
      </c>
      <c r="F651" s="8" t="s">
        <v>1780</v>
      </c>
    </row>
    <row r="652" spans="1:6" ht="15.75" thickBot="1" x14ac:dyDescent="0.3">
      <c r="A652" s="5" t="s">
        <v>1174</v>
      </c>
      <c r="B652" s="8" t="s">
        <v>1780</v>
      </c>
      <c r="C652" s="8" t="s">
        <v>1779</v>
      </c>
      <c r="D652" s="8" t="s">
        <v>1778</v>
      </c>
      <c r="E652" s="8" t="s">
        <v>1777</v>
      </c>
      <c r="F652" s="8" t="s">
        <v>1777</v>
      </c>
    </row>
    <row r="653" spans="1:6" ht="15.75" thickBot="1" x14ac:dyDescent="0.3">
      <c r="A653" s="5" t="s">
        <v>1175</v>
      </c>
      <c r="B653" s="8" t="s">
        <v>1777</v>
      </c>
      <c r="C653" s="8" t="s">
        <v>1779</v>
      </c>
      <c r="D653" s="8" t="s">
        <v>1778</v>
      </c>
      <c r="E653" s="8" t="s">
        <v>1779</v>
      </c>
      <c r="F653" s="8" t="s">
        <v>1777</v>
      </c>
    </row>
    <row r="654" spans="1:6" ht="15.75" thickBot="1" x14ac:dyDescent="0.3">
      <c r="A654" s="5" t="s">
        <v>1176</v>
      </c>
      <c r="B654" s="8" t="s">
        <v>1780</v>
      </c>
      <c r="C654" s="8" t="s">
        <v>1777</v>
      </c>
      <c r="D654" s="8" t="s">
        <v>1780</v>
      </c>
      <c r="E654" s="8" t="s">
        <v>1779</v>
      </c>
      <c r="F654" s="8" t="s">
        <v>1780</v>
      </c>
    </row>
    <row r="655" spans="1:6" ht="15.75" thickBot="1" x14ac:dyDescent="0.3">
      <c r="A655" s="5" t="s">
        <v>1177</v>
      </c>
      <c r="B655" s="8" t="s">
        <v>1780</v>
      </c>
      <c r="C655" s="8" t="s">
        <v>1779</v>
      </c>
      <c r="D655" s="8" t="s">
        <v>1777</v>
      </c>
      <c r="E655" s="8" t="s">
        <v>1776</v>
      </c>
      <c r="F655" s="8" t="s">
        <v>1777</v>
      </c>
    </row>
    <row r="656" spans="1:6" ht="15.75" thickBot="1" x14ac:dyDescent="0.3">
      <c r="A656" s="5" t="s">
        <v>1178</v>
      </c>
      <c r="B656" s="8" t="s">
        <v>1776</v>
      </c>
      <c r="C656" s="8" t="s">
        <v>1777</v>
      </c>
      <c r="D656" s="8" t="s">
        <v>1777</v>
      </c>
      <c r="E656" s="8" t="s">
        <v>1780</v>
      </c>
      <c r="F656" s="8" t="s">
        <v>1776</v>
      </c>
    </row>
    <row r="657" spans="1:6" ht="15.75" thickBot="1" x14ac:dyDescent="0.3">
      <c r="A657" s="5" t="s">
        <v>1179</v>
      </c>
      <c r="B657" s="8" t="s">
        <v>1777</v>
      </c>
      <c r="C657" s="8" t="s">
        <v>1776</v>
      </c>
      <c r="D657" s="8" t="s">
        <v>1780</v>
      </c>
      <c r="E657" s="8" t="s">
        <v>1779</v>
      </c>
      <c r="F657" s="8" t="s">
        <v>1779</v>
      </c>
    </row>
    <row r="658" spans="1:6" ht="15.75" thickBot="1" x14ac:dyDescent="0.3">
      <c r="A658" s="5" t="s">
        <v>1180</v>
      </c>
      <c r="B658" s="8" t="s">
        <v>1780</v>
      </c>
      <c r="C658" s="8" t="s">
        <v>1776</v>
      </c>
      <c r="D658" s="8" t="s">
        <v>1779</v>
      </c>
      <c r="E658" s="8" t="s">
        <v>1780</v>
      </c>
      <c r="F658" s="8" t="s">
        <v>1778</v>
      </c>
    </row>
    <row r="659" spans="1:6" ht="15.75" thickBot="1" x14ac:dyDescent="0.3">
      <c r="A659" s="5" t="s">
        <v>1181</v>
      </c>
      <c r="B659" s="8" t="s">
        <v>1780</v>
      </c>
      <c r="C659" s="8" t="s">
        <v>1776</v>
      </c>
      <c r="D659" s="8" t="s">
        <v>1776</v>
      </c>
      <c r="E659" s="8" t="s">
        <v>1776</v>
      </c>
      <c r="F659" s="8" t="s">
        <v>1779</v>
      </c>
    </row>
    <row r="660" spans="1:6" ht="15.75" thickBot="1" x14ac:dyDescent="0.3">
      <c r="A660" s="5" t="s">
        <v>1182</v>
      </c>
      <c r="B660" s="8" t="s">
        <v>1779</v>
      </c>
      <c r="C660" s="8" t="s">
        <v>1776</v>
      </c>
      <c r="D660" s="8" t="s">
        <v>1779</v>
      </c>
      <c r="E660" s="8" t="s">
        <v>1780</v>
      </c>
      <c r="F660" s="8" t="s">
        <v>1780</v>
      </c>
    </row>
    <row r="661" spans="1:6" ht="15.75" thickBot="1" x14ac:dyDescent="0.3">
      <c r="A661" s="5" t="s">
        <v>1183</v>
      </c>
      <c r="B661" s="8" t="s">
        <v>1776</v>
      </c>
      <c r="C661" s="8" t="s">
        <v>1780</v>
      </c>
      <c r="D661" s="8" t="s">
        <v>1777</v>
      </c>
      <c r="E661" s="8" t="s">
        <v>1777</v>
      </c>
      <c r="F661" s="8" t="s">
        <v>1779</v>
      </c>
    </row>
    <row r="662" spans="1:6" ht="15.75" thickBot="1" x14ac:dyDescent="0.3">
      <c r="A662" s="5" t="s">
        <v>1184</v>
      </c>
      <c r="B662" s="8" t="s">
        <v>1776</v>
      </c>
      <c r="C662" s="8" t="s">
        <v>1777</v>
      </c>
      <c r="D662" s="8" t="s">
        <v>1779</v>
      </c>
      <c r="E662" s="8" t="s">
        <v>1780</v>
      </c>
      <c r="F662" s="8" t="s">
        <v>1778</v>
      </c>
    </row>
    <row r="663" spans="1:6" ht="15.75" thickBot="1" x14ac:dyDescent="0.3">
      <c r="A663" s="5" t="s">
        <v>1185</v>
      </c>
      <c r="B663" s="8" t="s">
        <v>1778</v>
      </c>
      <c r="C663" s="8" t="s">
        <v>1778</v>
      </c>
      <c r="D663" s="8" t="s">
        <v>1780</v>
      </c>
      <c r="E663" s="8" t="s">
        <v>1776</v>
      </c>
      <c r="F663" s="8" t="s">
        <v>1776</v>
      </c>
    </row>
    <row r="664" spans="1:6" ht="15.75" thickBot="1" x14ac:dyDescent="0.3">
      <c r="A664" s="5" t="s">
        <v>1186</v>
      </c>
      <c r="B664" s="8" t="s">
        <v>1776</v>
      </c>
      <c r="C664" s="8" t="s">
        <v>1778</v>
      </c>
      <c r="D664" s="8" t="s">
        <v>1776</v>
      </c>
      <c r="E664" s="8" t="s">
        <v>1776</v>
      </c>
      <c r="F664" s="8" t="s">
        <v>1779</v>
      </c>
    </row>
    <row r="665" spans="1:6" ht="15.75" thickBot="1" x14ac:dyDescent="0.3">
      <c r="A665" s="5" t="s">
        <v>1187</v>
      </c>
      <c r="B665" s="8" t="s">
        <v>1776</v>
      </c>
      <c r="C665" s="8" t="s">
        <v>1778</v>
      </c>
      <c r="D665" s="8" t="s">
        <v>1778</v>
      </c>
      <c r="E665" s="8" t="s">
        <v>1780</v>
      </c>
      <c r="F665" s="8" t="s">
        <v>1779</v>
      </c>
    </row>
    <row r="666" spans="1:6" ht="15.75" thickBot="1" x14ac:dyDescent="0.3">
      <c r="A666" s="5" t="s">
        <v>1188</v>
      </c>
      <c r="B666" s="8" t="s">
        <v>1777</v>
      </c>
      <c r="C666" s="8" t="s">
        <v>1778</v>
      </c>
      <c r="D666" s="8" t="s">
        <v>1776</v>
      </c>
      <c r="E666" s="8" t="s">
        <v>1779</v>
      </c>
      <c r="F666" s="8" t="s">
        <v>1780</v>
      </c>
    </row>
    <row r="667" spans="1:6" ht="15.75" thickBot="1" x14ac:dyDescent="0.3">
      <c r="A667" s="5" t="s">
        <v>1189</v>
      </c>
      <c r="B667" s="8" t="s">
        <v>1779</v>
      </c>
      <c r="C667" s="8" t="s">
        <v>1779</v>
      </c>
      <c r="D667" s="8" t="s">
        <v>1778</v>
      </c>
      <c r="E667" s="8" t="s">
        <v>1780</v>
      </c>
      <c r="F667" s="8" t="s">
        <v>1776</v>
      </c>
    </row>
    <row r="668" spans="1:6" ht="15.75" thickBot="1" x14ac:dyDescent="0.3">
      <c r="A668" s="5" t="s">
        <v>1190</v>
      </c>
      <c r="B668" s="8" t="s">
        <v>1777</v>
      </c>
      <c r="C668" s="8" t="s">
        <v>1780</v>
      </c>
      <c r="D668" s="8" t="s">
        <v>1777</v>
      </c>
      <c r="E668" s="8" t="s">
        <v>1779</v>
      </c>
      <c r="F668" s="8" t="s">
        <v>1777</v>
      </c>
    </row>
    <row r="669" spans="1:6" ht="15.75" thickBot="1" x14ac:dyDescent="0.3">
      <c r="A669" s="5" t="s">
        <v>1191</v>
      </c>
      <c r="B669" s="8" t="s">
        <v>1780</v>
      </c>
      <c r="C669" s="8" t="s">
        <v>1778</v>
      </c>
      <c r="D669" s="8" t="s">
        <v>1779</v>
      </c>
      <c r="E669" s="8" t="s">
        <v>1776</v>
      </c>
      <c r="F669" s="8" t="s">
        <v>1778</v>
      </c>
    </row>
    <row r="670" spans="1:6" ht="15.75" thickBot="1" x14ac:dyDescent="0.3">
      <c r="A670" s="5" t="s">
        <v>1192</v>
      </c>
      <c r="B670" s="8" t="s">
        <v>1777</v>
      </c>
      <c r="C670" s="8" t="s">
        <v>1778</v>
      </c>
      <c r="D670" s="8" t="s">
        <v>1777</v>
      </c>
      <c r="E670" s="8" t="s">
        <v>1776</v>
      </c>
      <c r="F670" s="8" t="s">
        <v>1777</v>
      </c>
    </row>
    <row r="671" spans="1:6" ht="15.75" thickBot="1" x14ac:dyDescent="0.3">
      <c r="A671" s="5" t="s">
        <v>1193</v>
      </c>
      <c r="B671" s="8" t="s">
        <v>1779</v>
      </c>
      <c r="C671" s="8" t="s">
        <v>1779</v>
      </c>
      <c r="D671" s="8" t="s">
        <v>1778</v>
      </c>
      <c r="E671" s="8" t="s">
        <v>1780</v>
      </c>
      <c r="F671" s="8" t="s">
        <v>1778</v>
      </c>
    </row>
    <row r="672" spans="1:6" ht="15.75" thickBot="1" x14ac:dyDescent="0.3">
      <c r="A672" s="5" t="s">
        <v>1194</v>
      </c>
      <c r="B672" s="8" t="s">
        <v>1777</v>
      </c>
      <c r="C672" s="8" t="s">
        <v>1779</v>
      </c>
      <c r="D672" s="8" t="s">
        <v>1780</v>
      </c>
      <c r="E672" s="8" t="s">
        <v>1778</v>
      </c>
      <c r="F672" s="8" t="s">
        <v>1776</v>
      </c>
    </row>
    <row r="673" spans="1:6" ht="15.75" thickBot="1" x14ac:dyDescent="0.3">
      <c r="A673" s="5" t="s">
        <v>1195</v>
      </c>
      <c r="B673" s="8" t="s">
        <v>1780</v>
      </c>
      <c r="C673" s="8" t="s">
        <v>1780</v>
      </c>
      <c r="D673" s="8" t="s">
        <v>1777</v>
      </c>
      <c r="E673" s="8" t="s">
        <v>1780</v>
      </c>
      <c r="F673" s="8" t="s">
        <v>1778</v>
      </c>
    </row>
    <row r="674" spans="1:6" ht="15.75" thickBot="1" x14ac:dyDescent="0.3">
      <c r="A674" s="5" t="s">
        <v>1196</v>
      </c>
      <c r="B674" s="8" t="s">
        <v>1778</v>
      </c>
      <c r="C674" s="8" t="s">
        <v>1779</v>
      </c>
      <c r="D674" s="8" t="s">
        <v>1776</v>
      </c>
      <c r="E674" s="8" t="s">
        <v>1779</v>
      </c>
      <c r="F674" s="8" t="s">
        <v>1779</v>
      </c>
    </row>
    <row r="675" spans="1:6" ht="15.75" thickBot="1" x14ac:dyDescent="0.3">
      <c r="A675" s="5" t="s">
        <v>1197</v>
      </c>
      <c r="B675" s="8" t="s">
        <v>1777</v>
      </c>
      <c r="C675" s="8" t="s">
        <v>1778</v>
      </c>
      <c r="D675" s="8" t="s">
        <v>1776</v>
      </c>
      <c r="E675" s="8" t="s">
        <v>1776</v>
      </c>
      <c r="F675" s="8" t="s">
        <v>1777</v>
      </c>
    </row>
    <row r="676" spans="1:6" ht="15.75" thickBot="1" x14ac:dyDescent="0.3">
      <c r="A676" s="5" t="s">
        <v>1198</v>
      </c>
      <c r="B676" s="8" t="s">
        <v>1778</v>
      </c>
      <c r="C676" s="8" t="s">
        <v>1779</v>
      </c>
      <c r="D676" s="8" t="s">
        <v>1777</v>
      </c>
      <c r="E676" s="8" t="s">
        <v>1779</v>
      </c>
      <c r="F676" s="8" t="s">
        <v>1778</v>
      </c>
    </row>
    <row r="677" spans="1:6" ht="15.75" thickBot="1" x14ac:dyDescent="0.3">
      <c r="A677" s="5" t="s">
        <v>1199</v>
      </c>
      <c r="B677" s="8" t="s">
        <v>1780</v>
      </c>
      <c r="C677" s="8" t="s">
        <v>1776</v>
      </c>
      <c r="D677" s="8" t="s">
        <v>1777</v>
      </c>
      <c r="E677" s="8" t="s">
        <v>1778</v>
      </c>
      <c r="F677" s="8" t="s">
        <v>1779</v>
      </c>
    </row>
    <row r="678" spans="1:6" ht="15.75" thickBot="1" x14ac:dyDescent="0.3">
      <c r="A678" s="5" t="s">
        <v>1200</v>
      </c>
      <c r="B678" s="8" t="s">
        <v>1777</v>
      </c>
      <c r="C678" s="8" t="s">
        <v>1779</v>
      </c>
      <c r="D678" s="8" t="s">
        <v>1776</v>
      </c>
      <c r="E678" s="8" t="s">
        <v>1777</v>
      </c>
      <c r="F678" s="8" t="s">
        <v>1780</v>
      </c>
    </row>
    <row r="679" spans="1:6" ht="15.75" thickBot="1" x14ac:dyDescent="0.3">
      <c r="A679" s="5" t="s">
        <v>1201</v>
      </c>
      <c r="B679" s="8" t="s">
        <v>1778</v>
      </c>
      <c r="C679" s="8" t="s">
        <v>1777</v>
      </c>
      <c r="D679" s="8" t="s">
        <v>1778</v>
      </c>
      <c r="E679" s="8" t="s">
        <v>1778</v>
      </c>
      <c r="F679" s="8" t="s">
        <v>1780</v>
      </c>
    </row>
    <row r="680" spans="1:6" ht="15.75" thickBot="1" x14ac:dyDescent="0.3">
      <c r="A680" s="5" t="s">
        <v>1202</v>
      </c>
      <c r="B680" s="8" t="s">
        <v>1776</v>
      </c>
      <c r="C680" s="8" t="s">
        <v>1779</v>
      </c>
      <c r="D680" s="8" t="s">
        <v>1777</v>
      </c>
      <c r="E680" s="8" t="s">
        <v>1776</v>
      </c>
      <c r="F680" s="8" t="s">
        <v>1776</v>
      </c>
    </row>
    <row r="681" spans="1:6" ht="15.75" thickBot="1" x14ac:dyDescent="0.3">
      <c r="A681" s="5" t="s">
        <v>1203</v>
      </c>
      <c r="B681" s="8" t="s">
        <v>1777</v>
      </c>
      <c r="C681" s="8" t="s">
        <v>1777</v>
      </c>
      <c r="D681" s="8" t="s">
        <v>1779</v>
      </c>
      <c r="E681" s="8" t="s">
        <v>1779</v>
      </c>
      <c r="F681" s="8" t="s">
        <v>1780</v>
      </c>
    </row>
    <row r="682" spans="1:6" ht="15.75" thickBot="1" x14ac:dyDescent="0.3">
      <c r="A682" s="5" t="s">
        <v>1204</v>
      </c>
      <c r="B682" s="8" t="s">
        <v>1777</v>
      </c>
      <c r="C682" s="8" t="s">
        <v>1779</v>
      </c>
      <c r="D682" s="8" t="s">
        <v>1780</v>
      </c>
      <c r="E682" s="8" t="s">
        <v>1780</v>
      </c>
      <c r="F682" s="8" t="s">
        <v>1778</v>
      </c>
    </row>
    <row r="683" spans="1:6" ht="15.75" thickBot="1" x14ac:dyDescent="0.3">
      <c r="A683" s="5" t="s">
        <v>1205</v>
      </c>
      <c r="B683" s="8" t="s">
        <v>1779</v>
      </c>
      <c r="C683" s="8" t="s">
        <v>1780</v>
      </c>
      <c r="D683" s="8" t="s">
        <v>1777</v>
      </c>
      <c r="E683" s="8" t="s">
        <v>1777</v>
      </c>
      <c r="F683" s="8" t="s">
        <v>1778</v>
      </c>
    </row>
    <row r="684" spans="1:6" ht="15.75" thickBot="1" x14ac:dyDescent="0.3">
      <c r="A684" s="5" t="s">
        <v>1206</v>
      </c>
      <c r="B684" s="8" t="s">
        <v>1779</v>
      </c>
      <c r="C684" s="8" t="s">
        <v>1776</v>
      </c>
      <c r="D684" s="8" t="s">
        <v>1779</v>
      </c>
      <c r="E684" s="8" t="s">
        <v>1777</v>
      </c>
      <c r="F684" s="8" t="s">
        <v>1776</v>
      </c>
    </row>
    <row r="685" spans="1:6" ht="15.75" thickBot="1" x14ac:dyDescent="0.3">
      <c r="A685" s="5" t="s">
        <v>1207</v>
      </c>
      <c r="B685" s="8" t="s">
        <v>1778</v>
      </c>
      <c r="C685" s="8" t="s">
        <v>1779</v>
      </c>
      <c r="D685" s="8" t="s">
        <v>1777</v>
      </c>
      <c r="E685" s="8" t="s">
        <v>1779</v>
      </c>
      <c r="F685" s="8" t="s">
        <v>1778</v>
      </c>
    </row>
    <row r="686" spans="1:6" ht="15.75" thickBot="1" x14ac:dyDescent="0.3">
      <c r="A686" s="5" t="s">
        <v>1208</v>
      </c>
      <c r="B686" s="8" t="s">
        <v>1776</v>
      </c>
      <c r="C686" s="8" t="s">
        <v>1778</v>
      </c>
      <c r="D686" s="8" t="s">
        <v>1780</v>
      </c>
      <c r="E686" s="8" t="s">
        <v>1778</v>
      </c>
      <c r="F686" s="8" t="s">
        <v>1778</v>
      </c>
    </row>
    <row r="687" spans="1:6" ht="15.75" thickBot="1" x14ac:dyDescent="0.3">
      <c r="A687" s="5" t="s">
        <v>1209</v>
      </c>
      <c r="B687" s="8" t="s">
        <v>1777</v>
      </c>
      <c r="C687" s="8" t="s">
        <v>1778</v>
      </c>
      <c r="D687" s="8" t="s">
        <v>1776</v>
      </c>
      <c r="E687" s="8" t="s">
        <v>1776</v>
      </c>
      <c r="F687" s="8" t="s">
        <v>1780</v>
      </c>
    </row>
    <row r="688" spans="1:6" ht="15.75" thickBot="1" x14ac:dyDescent="0.3">
      <c r="A688" s="5" t="s">
        <v>1210</v>
      </c>
      <c r="B688" s="8" t="s">
        <v>1777</v>
      </c>
      <c r="C688" s="8" t="s">
        <v>1779</v>
      </c>
      <c r="D688" s="8" t="s">
        <v>1778</v>
      </c>
      <c r="E688" s="8" t="s">
        <v>1776</v>
      </c>
      <c r="F688" s="8" t="s">
        <v>1778</v>
      </c>
    </row>
    <row r="689" spans="1:6" ht="15.75" thickBot="1" x14ac:dyDescent="0.3">
      <c r="A689" s="5" t="s">
        <v>1211</v>
      </c>
      <c r="B689" s="8" t="s">
        <v>1778</v>
      </c>
      <c r="C689" s="8" t="s">
        <v>1777</v>
      </c>
      <c r="D689" s="8" t="s">
        <v>1778</v>
      </c>
      <c r="E689" s="8" t="s">
        <v>1779</v>
      </c>
      <c r="F689" s="8" t="s">
        <v>1777</v>
      </c>
    </row>
    <row r="690" spans="1:6" ht="15.75" thickBot="1" x14ac:dyDescent="0.3">
      <c r="A690" s="5" t="s">
        <v>1212</v>
      </c>
      <c r="B690" s="8" t="s">
        <v>1779</v>
      </c>
      <c r="C690" s="8" t="s">
        <v>1780</v>
      </c>
      <c r="D690" s="8" t="s">
        <v>1778</v>
      </c>
      <c r="E690" s="8" t="s">
        <v>1778</v>
      </c>
      <c r="F690" s="8" t="s">
        <v>1776</v>
      </c>
    </row>
    <row r="691" spans="1:6" ht="15.75" thickBot="1" x14ac:dyDescent="0.3">
      <c r="A691" s="5" t="s">
        <v>1213</v>
      </c>
      <c r="B691" s="8" t="s">
        <v>1777</v>
      </c>
      <c r="C691" s="8" t="s">
        <v>1777</v>
      </c>
      <c r="D691" s="8" t="s">
        <v>1776</v>
      </c>
      <c r="E691" s="8" t="s">
        <v>1777</v>
      </c>
      <c r="F691" s="8" t="s">
        <v>1779</v>
      </c>
    </row>
    <row r="692" spans="1:6" ht="15.75" thickBot="1" x14ac:dyDescent="0.3">
      <c r="A692" s="5" t="s">
        <v>1214</v>
      </c>
      <c r="B692" s="8" t="s">
        <v>1778</v>
      </c>
      <c r="C692" s="8" t="s">
        <v>1776</v>
      </c>
      <c r="D692" s="8" t="s">
        <v>1779</v>
      </c>
      <c r="E692" s="8" t="s">
        <v>1779</v>
      </c>
      <c r="F692" s="8" t="s">
        <v>1776</v>
      </c>
    </row>
    <row r="693" spans="1:6" ht="15.75" thickBot="1" x14ac:dyDescent="0.3">
      <c r="A693" s="5" t="s">
        <v>1215</v>
      </c>
      <c r="B693" s="8" t="s">
        <v>1780</v>
      </c>
      <c r="C693" s="8" t="s">
        <v>1777</v>
      </c>
      <c r="D693" s="8" t="s">
        <v>1779</v>
      </c>
      <c r="E693" s="8" t="s">
        <v>1780</v>
      </c>
      <c r="F693" s="8" t="s">
        <v>1777</v>
      </c>
    </row>
    <row r="694" spans="1:6" ht="15.75" thickBot="1" x14ac:dyDescent="0.3">
      <c r="A694" s="5" t="s">
        <v>1216</v>
      </c>
      <c r="B694" s="8" t="s">
        <v>1777</v>
      </c>
      <c r="C694" s="8" t="s">
        <v>1776</v>
      </c>
      <c r="D694" s="8" t="s">
        <v>1777</v>
      </c>
      <c r="E694" s="8" t="s">
        <v>1778</v>
      </c>
      <c r="F694" s="8" t="s">
        <v>1780</v>
      </c>
    </row>
    <row r="695" spans="1:6" ht="15.75" thickBot="1" x14ac:dyDescent="0.3">
      <c r="A695" s="5" t="s">
        <v>1217</v>
      </c>
      <c r="B695" s="8" t="s">
        <v>1778</v>
      </c>
      <c r="C695" s="8" t="s">
        <v>1780</v>
      </c>
      <c r="D695" s="8" t="s">
        <v>1780</v>
      </c>
      <c r="E695" s="8" t="s">
        <v>1777</v>
      </c>
      <c r="F695" s="8" t="s">
        <v>1780</v>
      </c>
    </row>
    <row r="696" spans="1:6" ht="15.75" thickBot="1" x14ac:dyDescent="0.3">
      <c r="A696" s="5" t="s">
        <v>1218</v>
      </c>
      <c r="B696" s="8" t="s">
        <v>1780</v>
      </c>
      <c r="C696" s="8" t="s">
        <v>1776</v>
      </c>
      <c r="D696" s="8" t="s">
        <v>1778</v>
      </c>
      <c r="E696" s="8" t="s">
        <v>1777</v>
      </c>
      <c r="F696" s="8" t="s">
        <v>1777</v>
      </c>
    </row>
    <row r="697" spans="1:6" ht="15.75" thickBot="1" x14ac:dyDescent="0.3">
      <c r="A697" s="5" t="s">
        <v>1219</v>
      </c>
      <c r="B697" s="8" t="s">
        <v>1776</v>
      </c>
      <c r="C697" s="8" t="s">
        <v>1777</v>
      </c>
      <c r="D697" s="8" t="s">
        <v>1777</v>
      </c>
      <c r="E697" s="8" t="s">
        <v>1776</v>
      </c>
      <c r="F697" s="8" t="s">
        <v>1779</v>
      </c>
    </row>
    <row r="698" spans="1:6" ht="15.75" thickBot="1" x14ac:dyDescent="0.3">
      <c r="A698" s="5" t="s">
        <v>1220</v>
      </c>
      <c r="B698" s="8" t="s">
        <v>1778</v>
      </c>
      <c r="C698" s="8" t="s">
        <v>1777</v>
      </c>
      <c r="D698" s="8" t="s">
        <v>1776</v>
      </c>
      <c r="E698" s="8" t="s">
        <v>1779</v>
      </c>
      <c r="F698" s="8" t="s">
        <v>1780</v>
      </c>
    </row>
    <row r="699" spans="1:6" ht="15.75" thickBot="1" x14ac:dyDescent="0.3">
      <c r="A699" s="5" t="s">
        <v>1221</v>
      </c>
      <c r="B699" s="8" t="s">
        <v>1780</v>
      </c>
      <c r="C699" s="8" t="s">
        <v>1780</v>
      </c>
      <c r="D699" s="8" t="s">
        <v>1777</v>
      </c>
      <c r="E699" s="8" t="s">
        <v>1778</v>
      </c>
      <c r="F699" s="8" t="s">
        <v>1778</v>
      </c>
    </row>
    <row r="700" spans="1:6" ht="15.75" thickBot="1" x14ac:dyDescent="0.3">
      <c r="A700" s="5" t="s">
        <v>1222</v>
      </c>
      <c r="B700" s="8" t="s">
        <v>1777</v>
      </c>
      <c r="C700" s="8" t="s">
        <v>1776</v>
      </c>
      <c r="D700" s="8" t="s">
        <v>1777</v>
      </c>
      <c r="E700" s="8" t="s">
        <v>1779</v>
      </c>
      <c r="F700" s="8" t="s">
        <v>1778</v>
      </c>
    </row>
    <row r="701" spans="1:6" ht="15.75" thickBot="1" x14ac:dyDescent="0.3">
      <c r="A701" s="5" t="s">
        <v>1223</v>
      </c>
      <c r="B701" s="8" t="s">
        <v>1777</v>
      </c>
      <c r="C701" s="8" t="s">
        <v>1778</v>
      </c>
      <c r="D701" s="8" t="s">
        <v>1777</v>
      </c>
      <c r="E701" s="8" t="s">
        <v>1776</v>
      </c>
      <c r="F701" s="8" t="s">
        <v>1780</v>
      </c>
    </row>
    <row r="702" spans="1:6" ht="15.75" thickBot="1" x14ac:dyDescent="0.3">
      <c r="A702" s="5" t="s">
        <v>1224</v>
      </c>
      <c r="B702" s="8" t="s">
        <v>1776</v>
      </c>
      <c r="C702" s="8" t="s">
        <v>1779</v>
      </c>
      <c r="D702" s="8" t="s">
        <v>1779</v>
      </c>
      <c r="E702" s="8" t="s">
        <v>1778</v>
      </c>
      <c r="F702" s="8" t="s">
        <v>1780</v>
      </c>
    </row>
    <row r="703" spans="1:6" ht="15.75" thickBot="1" x14ac:dyDescent="0.3">
      <c r="A703" s="5" t="s">
        <v>1225</v>
      </c>
      <c r="B703" s="8" t="s">
        <v>1777</v>
      </c>
      <c r="C703" s="8" t="s">
        <v>1777</v>
      </c>
      <c r="D703" s="8" t="s">
        <v>1777</v>
      </c>
      <c r="E703" s="8" t="s">
        <v>1776</v>
      </c>
      <c r="F703" s="8" t="s">
        <v>1776</v>
      </c>
    </row>
    <row r="704" spans="1:6" ht="15.75" thickBot="1" x14ac:dyDescent="0.3">
      <c r="A704" s="5" t="s">
        <v>1226</v>
      </c>
      <c r="B704" s="8" t="s">
        <v>1779</v>
      </c>
      <c r="C704" s="8" t="s">
        <v>1776</v>
      </c>
      <c r="D704" s="8" t="s">
        <v>1778</v>
      </c>
      <c r="E704" s="8" t="s">
        <v>1779</v>
      </c>
      <c r="F704" s="8" t="s">
        <v>1780</v>
      </c>
    </row>
    <row r="705" spans="1:6" ht="15.75" thickBot="1" x14ac:dyDescent="0.3">
      <c r="A705" s="5" t="s">
        <v>1227</v>
      </c>
      <c r="B705" s="8" t="s">
        <v>1777</v>
      </c>
      <c r="C705" s="8" t="s">
        <v>1780</v>
      </c>
      <c r="D705" s="8" t="s">
        <v>1780</v>
      </c>
      <c r="E705" s="8" t="s">
        <v>1780</v>
      </c>
      <c r="F705" s="8" t="s">
        <v>1776</v>
      </c>
    </row>
    <row r="706" spans="1:6" ht="15.75" thickBot="1" x14ac:dyDescent="0.3">
      <c r="A706" s="5" t="s">
        <v>1228</v>
      </c>
      <c r="B706" s="8" t="s">
        <v>1777</v>
      </c>
      <c r="C706" s="8" t="s">
        <v>1778</v>
      </c>
      <c r="D706" s="8" t="s">
        <v>1779</v>
      </c>
      <c r="E706" s="8" t="s">
        <v>1780</v>
      </c>
      <c r="F706" s="8" t="s">
        <v>1776</v>
      </c>
    </row>
    <row r="707" spans="1:6" ht="15.75" thickBot="1" x14ac:dyDescent="0.3">
      <c r="A707" s="5" t="s">
        <v>1229</v>
      </c>
      <c r="B707" s="8" t="s">
        <v>1776</v>
      </c>
      <c r="C707" s="8" t="s">
        <v>1780</v>
      </c>
      <c r="D707" s="8" t="s">
        <v>1778</v>
      </c>
      <c r="E707" s="8" t="s">
        <v>1777</v>
      </c>
      <c r="F707" s="8" t="s">
        <v>1779</v>
      </c>
    </row>
    <row r="708" spans="1:6" ht="15.75" thickBot="1" x14ac:dyDescent="0.3">
      <c r="A708" s="5" t="s">
        <v>1230</v>
      </c>
      <c r="B708" s="8" t="s">
        <v>1777</v>
      </c>
      <c r="C708" s="8" t="s">
        <v>1779</v>
      </c>
      <c r="D708" s="8" t="s">
        <v>1780</v>
      </c>
      <c r="E708" s="8" t="s">
        <v>1780</v>
      </c>
      <c r="F708" s="8" t="s">
        <v>1778</v>
      </c>
    </row>
    <row r="709" spans="1:6" ht="15.75" thickBot="1" x14ac:dyDescent="0.3">
      <c r="A709" s="5" t="s">
        <v>1231</v>
      </c>
      <c r="B709" s="8" t="s">
        <v>1780</v>
      </c>
      <c r="C709" s="8" t="s">
        <v>1778</v>
      </c>
      <c r="D709" s="8" t="s">
        <v>1777</v>
      </c>
      <c r="E709" s="8" t="s">
        <v>1777</v>
      </c>
      <c r="F709" s="8" t="s">
        <v>1779</v>
      </c>
    </row>
    <row r="710" spans="1:6" ht="15.75" thickBot="1" x14ac:dyDescent="0.3">
      <c r="A710" s="5" t="s">
        <v>1232</v>
      </c>
      <c r="B710" s="8" t="s">
        <v>1780</v>
      </c>
      <c r="C710" s="8" t="s">
        <v>1779</v>
      </c>
      <c r="D710" s="8" t="s">
        <v>1778</v>
      </c>
      <c r="E710" s="8" t="s">
        <v>1780</v>
      </c>
      <c r="F710" s="8" t="s">
        <v>1779</v>
      </c>
    </row>
    <row r="711" spans="1:6" ht="15.75" thickBot="1" x14ac:dyDescent="0.3">
      <c r="A711" s="5" t="s">
        <v>1233</v>
      </c>
      <c r="B711" s="8" t="s">
        <v>1776</v>
      </c>
      <c r="C711" s="8" t="s">
        <v>1776</v>
      </c>
      <c r="D711" s="8" t="s">
        <v>1780</v>
      </c>
      <c r="E711" s="8" t="s">
        <v>1776</v>
      </c>
      <c r="F711" s="8" t="s">
        <v>1778</v>
      </c>
    </row>
    <row r="712" spans="1:6" ht="15.75" thickBot="1" x14ac:dyDescent="0.3">
      <c r="A712" s="5" t="s">
        <v>1234</v>
      </c>
      <c r="B712" s="8" t="s">
        <v>1777</v>
      </c>
      <c r="C712" s="8" t="s">
        <v>1776</v>
      </c>
      <c r="D712" s="8" t="s">
        <v>1778</v>
      </c>
      <c r="E712" s="8" t="s">
        <v>1777</v>
      </c>
      <c r="F712" s="8" t="s">
        <v>1777</v>
      </c>
    </row>
    <row r="713" spans="1:6" ht="15.75" thickBot="1" x14ac:dyDescent="0.3">
      <c r="A713" s="5" t="s">
        <v>1235</v>
      </c>
      <c r="B713" s="8" t="s">
        <v>1779</v>
      </c>
      <c r="C713" s="8" t="s">
        <v>1780</v>
      </c>
      <c r="D713" s="8" t="s">
        <v>1780</v>
      </c>
      <c r="E713" s="8" t="s">
        <v>1776</v>
      </c>
      <c r="F713" s="8" t="s">
        <v>1780</v>
      </c>
    </row>
    <row r="714" spans="1:6" ht="15.75" thickBot="1" x14ac:dyDescent="0.3">
      <c r="A714" s="5" t="s">
        <v>1236</v>
      </c>
      <c r="B714" s="8" t="s">
        <v>1779</v>
      </c>
      <c r="C714" s="8" t="s">
        <v>1776</v>
      </c>
      <c r="D714" s="8" t="s">
        <v>1779</v>
      </c>
      <c r="E714" s="8" t="s">
        <v>1776</v>
      </c>
      <c r="F714" s="8" t="s">
        <v>1777</v>
      </c>
    </row>
    <row r="715" spans="1:6" ht="15.75" thickBot="1" x14ac:dyDescent="0.3">
      <c r="A715" s="5" t="s">
        <v>1237</v>
      </c>
      <c r="B715" s="8" t="s">
        <v>1777</v>
      </c>
      <c r="C715" s="8" t="s">
        <v>1779</v>
      </c>
      <c r="D715" s="8" t="s">
        <v>1776</v>
      </c>
      <c r="E715" s="8" t="s">
        <v>1776</v>
      </c>
      <c r="F715" s="8" t="s">
        <v>1779</v>
      </c>
    </row>
    <row r="716" spans="1:6" ht="15.75" thickBot="1" x14ac:dyDescent="0.3">
      <c r="A716" s="5" t="s">
        <v>1238</v>
      </c>
      <c r="B716" s="8" t="s">
        <v>1780</v>
      </c>
      <c r="C716" s="8" t="s">
        <v>1777</v>
      </c>
      <c r="D716" s="8" t="s">
        <v>1776</v>
      </c>
      <c r="E716" s="8" t="s">
        <v>1779</v>
      </c>
      <c r="F716" s="8" t="s">
        <v>1779</v>
      </c>
    </row>
    <row r="717" spans="1:6" ht="15.75" thickBot="1" x14ac:dyDescent="0.3">
      <c r="A717" s="5" t="s">
        <v>1239</v>
      </c>
      <c r="B717" s="8" t="s">
        <v>1776</v>
      </c>
      <c r="C717" s="8" t="s">
        <v>1776</v>
      </c>
      <c r="D717" s="8" t="s">
        <v>1776</v>
      </c>
      <c r="E717" s="8" t="s">
        <v>1776</v>
      </c>
      <c r="F717" s="8" t="s">
        <v>1780</v>
      </c>
    </row>
    <row r="718" spans="1:6" ht="15.75" thickBot="1" x14ac:dyDescent="0.3">
      <c r="A718" s="5" t="s">
        <v>1240</v>
      </c>
      <c r="B718" s="8" t="s">
        <v>1780</v>
      </c>
      <c r="C718" s="8" t="s">
        <v>1776</v>
      </c>
      <c r="D718" s="8" t="s">
        <v>1780</v>
      </c>
      <c r="E718" s="8" t="s">
        <v>1780</v>
      </c>
      <c r="F718" s="8" t="s">
        <v>1779</v>
      </c>
    </row>
    <row r="719" spans="1:6" ht="15.75" thickBot="1" x14ac:dyDescent="0.3">
      <c r="A719" s="5" t="s">
        <v>1241</v>
      </c>
      <c r="B719" s="8" t="s">
        <v>1778</v>
      </c>
      <c r="C719" s="8" t="s">
        <v>1777</v>
      </c>
      <c r="D719" s="8" t="s">
        <v>1776</v>
      </c>
      <c r="E719" s="8" t="s">
        <v>1777</v>
      </c>
      <c r="F719" s="8" t="s">
        <v>1777</v>
      </c>
    </row>
    <row r="720" spans="1:6" ht="15.75" thickBot="1" x14ac:dyDescent="0.3">
      <c r="A720" s="5" t="s">
        <v>1242</v>
      </c>
      <c r="B720" s="8" t="s">
        <v>1780</v>
      </c>
      <c r="C720" s="8" t="s">
        <v>1776</v>
      </c>
      <c r="D720" s="8" t="s">
        <v>1779</v>
      </c>
      <c r="E720" s="8" t="s">
        <v>1776</v>
      </c>
      <c r="F720" s="8" t="s">
        <v>1780</v>
      </c>
    </row>
    <row r="721" spans="1:6" ht="15.75" thickBot="1" x14ac:dyDescent="0.3">
      <c r="A721" s="5" t="s">
        <v>1243</v>
      </c>
      <c r="B721" s="8" t="s">
        <v>1780</v>
      </c>
      <c r="C721" s="8" t="s">
        <v>1779</v>
      </c>
      <c r="D721" s="8" t="s">
        <v>1779</v>
      </c>
      <c r="E721" s="8" t="s">
        <v>1779</v>
      </c>
      <c r="F721" s="8" t="s">
        <v>1776</v>
      </c>
    </row>
    <row r="722" spans="1:6" ht="15.75" thickBot="1" x14ac:dyDescent="0.3">
      <c r="A722" s="5" t="s">
        <v>1244</v>
      </c>
      <c r="B722" s="8" t="s">
        <v>1776</v>
      </c>
      <c r="C722" s="8" t="s">
        <v>1779</v>
      </c>
      <c r="D722" s="8" t="s">
        <v>1777</v>
      </c>
      <c r="E722" s="8" t="s">
        <v>1778</v>
      </c>
      <c r="F722" s="8" t="s">
        <v>1778</v>
      </c>
    </row>
    <row r="723" spans="1:6" ht="15.75" thickBot="1" x14ac:dyDescent="0.3">
      <c r="A723" s="5" t="s">
        <v>1245</v>
      </c>
      <c r="B723" s="8" t="s">
        <v>1776</v>
      </c>
      <c r="C723" s="8" t="s">
        <v>1777</v>
      </c>
      <c r="D723" s="8" t="s">
        <v>1778</v>
      </c>
      <c r="E723" s="8" t="s">
        <v>1779</v>
      </c>
      <c r="F723" s="8" t="s">
        <v>1776</v>
      </c>
    </row>
    <row r="724" spans="1:6" ht="15.75" thickBot="1" x14ac:dyDescent="0.3">
      <c r="A724" s="5" t="s">
        <v>1246</v>
      </c>
      <c r="B724" s="8" t="s">
        <v>1776</v>
      </c>
      <c r="C724" s="8" t="s">
        <v>1778</v>
      </c>
      <c r="D724" s="8" t="s">
        <v>1778</v>
      </c>
      <c r="E724" s="8" t="s">
        <v>1779</v>
      </c>
      <c r="F724" s="8" t="s">
        <v>1778</v>
      </c>
    </row>
    <row r="725" spans="1:6" ht="15.75" thickBot="1" x14ac:dyDescent="0.3">
      <c r="A725" s="5" t="s">
        <v>1247</v>
      </c>
      <c r="B725" s="8" t="s">
        <v>1777</v>
      </c>
      <c r="C725" s="8" t="s">
        <v>1779</v>
      </c>
      <c r="D725" s="8" t="s">
        <v>1780</v>
      </c>
      <c r="E725" s="8" t="s">
        <v>1778</v>
      </c>
      <c r="F725" s="8" t="s">
        <v>1776</v>
      </c>
    </row>
    <row r="726" spans="1:6" ht="15.75" thickBot="1" x14ac:dyDescent="0.3">
      <c r="A726" s="5" t="s">
        <v>1248</v>
      </c>
      <c r="B726" s="8" t="s">
        <v>1778</v>
      </c>
      <c r="C726" s="8" t="s">
        <v>1779</v>
      </c>
      <c r="D726" s="8" t="s">
        <v>1778</v>
      </c>
      <c r="E726" s="8" t="s">
        <v>1778</v>
      </c>
      <c r="F726" s="8" t="s">
        <v>1778</v>
      </c>
    </row>
    <row r="727" spans="1:6" ht="15.75" thickBot="1" x14ac:dyDescent="0.3">
      <c r="A727" s="5" t="s">
        <v>1249</v>
      </c>
      <c r="B727" s="8" t="s">
        <v>1776</v>
      </c>
      <c r="C727" s="8" t="s">
        <v>1778</v>
      </c>
      <c r="D727" s="8" t="s">
        <v>1777</v>
      </c>
      <c r="E727" s="8" t="s">
        <v>1776</v>
      </c>
      <c r="F727" s="8" t="s">
        <v>1780</v>
      </c>
    </row>
    <row r="728" spans="1:6" ht="15.75" thickBot="1" x14ac:dyDescent="0.3">
      <c r="A728" s="5" t="s">
        <v>1250</v>
      </c>
      <c r="B728" s="8" t="s">
        <v>1780</v>
      </c>
      <c r="C728" s="8" t="s">
        <v>1779</v>
      </c>
      <c r="D728" s="8" t="s">
        <v>1778</v>
      </c>
      <c r="E728" s="8" t="s">
        <v>1779</v>
      </c>
      <c r="F728" s="8" t="s">
        <v>1778</v>
      </c>
    </row>
    <row r="729" spans="1:6" ht="15.75" thickBot="1" x14ac:dyDescent="0.3">
      <c r="A729" s="5" t="s">
        <v>1251</v>
      </c>
      <c r="B729" s="8" t="s">
        <v>1778</v>
      </c>
      <c r="C729" s="8" t="s">
        <v>1780</v>
      </c>
      <c r="D729" s="8" t="s">
        <v>1779</v>
      </c>
      <c r="E729" s="8" t="s">
        <v>1780</v>
      </c>
      <c r="F729" s="8" t="s">
        <v>1776</v>
      </c>
    </row>
    <row r="730" spans="1:6" ht="15.75" thickBot="1" x14ac:dyDescent="0.3">
      <c r="A730" s="5" t="s">
        <v>1252</v>
      </c>
      <c r="B730" s="8" t="s">
        <v>1780</v>
      </c>
      <c r="C730" s="8" t="s">
        <v>1780</v>
      </c>
      <c r="D730" s="8" t="s">
        <v>1777</v>
      </c>
      <c r="E730" s="8" t="s">
        <v>1779</v>
      </c>
      <c r="F730" s="8" t="s">
        <v>1780</v>
      </c>
    </row>
    <row r="731" spans="1:6" ht="15.75" thickBot="1" x14ac:dyDescent="0.3">
      <c r="A731" s="5" t="s">
        <v>1253</v>
      </c>
      <c r="B731" s="8" t="s">
        <v>1779</v>
      </c>
      <c r="C731" s="8" t="s">
        <v>1778</v>
      </c>
      <c r="D731" s="8" t="s">
        <v>1777</v>
      </c>
      <c r="E731" s="8" t="s">
        <v>1780</v>
      </c>
      <c r="F731" s="8" t="s">
        <v>1778</v>
      </c>
    </row>
    <row r="732" spans="1:6" ht="15.75" thickBot="1" x14ac:dyDescent="0.3">
      <c r="A732" s="5" t="s">
        <v>1254</v>
      </c>
      <c r="B732" s="8" t="s">
        <v>1777</v>
      </c>
      <c r="C732" s="8" t="s">
        <v>1780</v>
      </c>
      <c r="D732" s="8" t="s">
        <v>1776</v>
      </c>
      <c r="E732" s="8" t="s">
        <v>1777</v>
      </c>
      <c r="F732" s="8" t="s">
        <v>1776</v>
      </c>
    </row>
    <row r="733" spans="1:6" ht="15.75" thickBot="1" x14ac:dyDescent="0.3">
      <c r="A733" s="5" t="s">
        <v>1255</v>
      </c>
      <c r="B733" s="8" t="s">
        <v>1780</v>
      </c>
      <c r="C733" s="8" t="s">
        <v>1778</v>
      </c>
      <c r="D733" s="8" t="s">
        <v>1779</v>
      </c>
      <c r="E733" s="8" t="s">
        <v>1776</v>
      </c>
      <c r="F733" s="8" t="s">
        <v>1777</v>
      </c>
    </row>
    <row r="734" spans="1:6" ht="15.75" thickBot="1" x14ac:dyDescent="0.3">
      <c r="A734" s="5" t="s">
        <v>1256</v>
      </c>
      <c r="B734" s="8" t="s">
        <v>1779</v>
      </c>
      <c r="C734" s="8" t="s">
        <v>1777</v>
      </c>
      <c r="D734" s="8" t="s">
        <v>1780</v>
      </c>
      <c r="E734" s="8" t="s">
        <v>1780</v>
      </c>
      <c r="F734" s="8" t="s">
        <v>1778</v>
      </c>
    </row>
    <row r="735" spans="1:6" ht="15.75" thickBot="1" x14ac:dyDescent="0.3">
      <c r="A735" s="5" t="s">
        <v>1257</v>
      </c>
      <c r="B735" s="8" t="s">
        <v>1776</v>
      </c>
      <c r="C735" s="8" t="s">
        <v>1777</v>
      </c>
      <c r="D735" s="8" t="s">
        <v>1777</v>
      </c>
      <c r="E735" s="8" t="s">
        <v>1778</v>
      </c>
      <c r="F735" s="8" t="s">
        <v>1779</v>
      </c>
    </row>
    <row r="736" spans="1:6" ht="15.75" thickBot="1" x14ac:dyDescent="0.3">
      <c r="A736" s="5" t="s">
        <v>1258</v>
      </c>
      <c r="B736" s="8" t="s">
        <v>1779</v>
      </c>
      <c r="C736" s="8" t="s">
        <v>1779</v>
      </c>
      <c r="D736" s="8" t="s">
        <v>1777</v>
      </c>
      <c r="E736" s="8" t="s">
        <v>1779</v>
      </c>
      <c r="F736" s="8" t="s">
        <v>1776</v>
      </c>
    </row>
    <row r="737" spans="1:6" ht="15.75" thickBot="1" x14ac:dyDescent="0.3">
      <c r="A737" s="5" t="s">
        <v>1259</v>
      </c>
      <c r="B737" s="8" t="s">
        <v>1779</v>
      </c>
      <c r="C737" s="8" t="s">
        <v>1780</v>
      </c>
      <c r="D737" s="8" t="s">
        <v>1779</v>
      </c>
      <c r="E737" s="8" t="s">
        <v>1778</v>
      </c>
      <c r="F737" s="8" t="s">
        <v>1780</v>
      </c>
    </row>
    <row r="738" spans="1:6" ht="15.75" thickBot="1" x14ac:dyDescent="0.3">
      <c r="A738" s="5" t="s">
        <v>1260</v>
      </c>
      <c r="B738" s="8" t="s">
        <v>1779</v>
      </c>
      <c r="C738" s="8" t="s">
        <v>1778</v>
      </c>
      <c r="D738" s="8" t="s">
        <v>1776</v>
      </c>
      <c r="E738" s="8" t="s">
        <v>1778</v>
      </c>
      <c r="F738" s="8" t="s">
        <v>1776</v>
      </c>
    </row>
    <row r="739" spans="1:6" ht="15.75" thickBot="1" x14ac:dyDescent="0.3">
      <c r="A739" s="5" t="s">
        <v>1261</v>
      </c>
      <c r="B739" s="8" t="s">
        <v>1779</v>
      </c>
      <c r="C739" s="8" t="s">
        <v>1780</v>
      </c>
      <c r="D739" s="8" t="s">
        <v>1778</v>
      </c>
      <c r="E739" s="8" t="s">
        <v>1777</v>
      </c>
      <c r="F739" s="8" t="s">
        <v>1776</v>
      </c>
    </row>
    <row r="740" spans="1:6" ht="15.75" thickBot="1" x14ac:dyDescent="0.3">
      <c r="A740" s="5" t="s">
        <v>1262</v>
      </c>
      <c r="B740" s="8" t="s">
        <v>1776</v>
      </c>
      <c r="C740" s="8" t="s">
        <v>1780</v>
      </c>
      <c r="D740" s="8" t="s">
        <v>1779</v>
      </c>
      <c r="E740" s="8" t="s">
        <v>1777</v>
      </c>
      <c r="F740" s="8" t="s">
        <v>1777</v>
      </c>
    </row>
    <row r="741" spans="1:6" ht="15.75" thickBot="1" x14ac:dyDescent="0.3">
      <c r="A741" s="5" t="s">
        <v>1263</v>
      </c>
      <c r="B741" s="8" t="s">
        <v>1780</v>
      </c>
      <c r="C741" s="8" t="s">
        <v>1779</v>
      </c>
      <c r="D741" s="8" t="s">
        <v>1777</v>
      </c>
      <c r="E741" s="8" t="s">
        <v>1776</v>
      </c>
      <c r="F741" s="8" t="s">
        <v>1776</v>
      </c>
    </row>
    <row r="742" spans="1:6" ht="15.75" thickBot="1" x14ac:dyDescent="0.3">
      <c r="A742" s="5" t="s">
        <v>1264</v>
      </c>
      <c r="B742" s="8" t="s">
        <v>1778</v>
      </c>
      <c r="C742" s="8" t="s">
        <v>1779</v>
      </c>
      <c r="D742" s="8" t="s">
        <v>1780</v>
      </c>
      <c r="E742" s="8" t="s">
        <v>1777</v>
      </c>
      <c r="F742" s="8" t="s">
        <v>1778</v>
      </c>
    </row>
    <row r="743" spans="1:6" ht="15.75" thickBot="1" x14ac:dyDescent="0.3">
      <c r="A743" s="5" t="s">
        <v>1265</v>
      </c>
      <c r="B743" s="8" t="s">
        <v>1779</v>
      </c>
      <c r="C743" s="8" t="s">
        <v>1778</v>
      </c>
      <c r="D743" s="8" t="s">
        <v>1776</v>
      </c>
      <c r="E743" s="8" t="s">
        <v>1780</v>
      </c>
      <c r="F743" s="8" t="s">
        <v>1779</v>
      </c>
    </row>
    <row r="744" spans="1:6" ht="15.75" thickBot="1" x14ac:dyDescent="0.3">
      <c r="A744" s="5" t="s">
        <v>1266</v>
      </c>
      <c r="B744" s="8" t="s">
        <v>1776</v>
      </c>
      <c r="C744" s="8" t="s">
        <v>1779</v>
      </c>
      <c r="D744" s="8" t="s">
        <v>1778</v>
      </c>
      <c r="E744" s="8" t="s">
        <v>1780</v>
      </c>
      <c r="F744" s="8" t="s">
        <v>1776</v>
      </c>
    </row>
    <row r="745" spans="1:6" ht="15.75" thickBot="1" x14ac:dyDescent="0.3">
      <c r="A745" s="5" t="s">
        <v>1267</v>
      </c>
      <c r="B745" s="8" t="s">
        <v>1776</v>
      </c>
      <c r="C745" s="8" t="s">
        <v>1776</v>
      </c>
      <c r="D745" s="8" t="s">
        <v>1777</v>
      </c>
      <c r="E745" s="8" t="s">
        <v>1780</v>
      </c>
      <c r="F745" s="8" t="s">
        <v>1776</v>
      </c>
    </row>
    <row r="746" spans="1:6" ht="15.75" thickBot="1" x14ac:dyDescent="0.3">
      <c r="A746" s="5" t="s">
        <v>1268</v>
      </c>
      <c r="B746" s="8" t="s">
        <v>1777</v>
      </c>
      <c r="C746" s="8" t="s">
        <v>1777</v>
      </c>
      <c r="D746" s="8" t="s">
        <v>1778</v>
      </c>
      <c r="E746" s="8" t="s">
        <v>1778</v>
      </c>
      <c r="F746" s="8" t="s">
        <v>1779</v>
      </c>
    </row>
    <row r="747" spans="1:6" ht="15.75" thickBot="1" x14ac:dyDescent="0.3">
      <c r="A747" s="5" t="s">
        <v>1269</v>
      </c>
      <c r="B747" s="8" t="s">
        <v>1779</v>
      </c>
      <c r="C747" s="8" t="s">
        <v>1776</v>
      </c>
      <c r="D747" s="8" t="s">
        <v>1780</v>
      </c>
      <c r="E747" s="8" t="s">
        <v>1776</v>
      </c>
      <c r="F747" s="8" t="s">
        <v>1777</v>
      </c>
    </row>
    <row r="748" spans="1:6" ht="15.75" thickBot="1" x14ac:dyDescent="0.3">
      <c r="A748" s="5" t="s">
        <v>1270</v>
      </c>
      <c r="B748" s="8" t="s">
        <v>1779</v>
      </c>
      <c r="C748" s="8" t="s">
        <v>1780</v>
      </c>
      <c r="D748" s="8" t="s">
        <v>1778</v>
      </c>
      <c r="E748" s="8" t="s">
        <v>1778</v>
      </c>
      <c r="F748" s="8" t="s">
        <v>1780</v>
      </c>
    </row>
    <row r="749" spans="1:6" ht="15.75" thickBot="1" x14ac:dyDescent="0.3">
      <c r="A749" s="5" t="s">
        <v>1271</v>
      </c>
      <c r="B749" s="8" t="s">
        <v>1780</v>
      </c>
      <c r="C749" s="8" t="s">
        <v>1778</v>
      </c>
      <c r="D749" s="8" t="s">
        <v>1780</v>
      </c>
      <c r="E749" s="8" t="s">
        <v>1778</v>
      </c>
      <c r="F749" s="8" t="s">
        <v>1778</v>
      </c>
    </row>
    <row r="750" spans="1:6" ht="15.75" thickBot="1" x14ac:dyDescent="0.3">
      <c r="A750" s="5" t="s">
        <v>1272</v>
      </c>
      <c r="B750" s="8" t="s">
        <v>1779</v>
      </c>
      <c r="C750" s="8" t="s">
        <v>1776</v>
      </c>
      <c r="D750" s="8" t="s">
        <v>1778</v>
      </c>
      <c r="E750" s="8" t="s">
        <v>1777</v>
      </c>
      <c r="F750" s="8" t="s">
        <v>1776</v>
      </c>
    </row>
    <row r="751" spans="1:6" ht="15.75" thickBot="1" x14ac:dyDescent="0.3">
      <c r="A751" s="5" t="s">
        <v>1273</v>
      </c>
      <c r="B751" s="8" t="s">
        <v>1778</v>
      </c>
      <c r="C751" s="8" t="s">
        <v>1780</v>
      </c>
      <c r="D751" s="8" t="s">
        <v>1780</v>
      </c>
      <c r="E751" s="8" t="s">
        <v>1780</v>
      </c>
      <c r="F751" s="8" t="s">
        <v>1776</v>
      </c>
    </row>
    <row r="752" spans="1:6" ht="15.75" thickBot="1" x14ac:dyDescent="0.3">
      <c r="A752" s="5" t="s">
        <v>1274</v>
      </c>
      <c r="B752" s="8" t="s">
        <v>1779</v>
      </c>
      <c r="C752" s="8" t="s">
        <v>1778</v>
      </c>
      <c r="D752" s="8" t="s">
        <v>1777</v>
      </c>
      <c r="E752" s="8" t="s">
        <v>1777</v>
      </c>
      <c r="F752" s="8" t="s">
        <v>1776</v>
      </c>
    </row>
    <row r="753" spans="1:6" ht="15.75" thickBot="1" x14ac:dyDescent="0.3">
      <c r="A753" s="5" t="s">
        <v>1275</v>
      </c>
      <c r="B753" s="8" t="s">
        <v>1778</v>
      </c>
      <c r="C753" s="8" t="s">
        <v>1778</v>
      </c>
      <c r="D753" s="8" t="s">
        <v>1779</v>
      </c>
      <c r="E753" s="8" t="s">
        <v>1776</v>
      </c>
      <c r="F753" s="8" t="s">
        <v>1779</v>
      </c>
    </row>
    <row r="754" spans="1:6" ht="15.75" thickBot="1" x14ac:dyDescent="0.3">
      <c r="A754" s="5" t="s">
        <v>1276</v>
      </c>
      <c r="B754" s="8" t="s">
        <v>1776</v>
      </c>
      <c r="C754" s="8" t="s">
        <v>1778</v>
      </c>
      <c r="D754" s="8" t="s">
        <v>1779</v>
      </c>
      <c r="E754" s="8" t="s">
        <v>1777</v>
      </c>
      <c r="F754" s="8" t="s">
        <v>1779</v>
      </c>
    </row>
    <row r="755" spans="1:6" ht="15.75" thickBot="1" x14ac:dyDescent="0.3">
      <c r="A755" s="5" t="s">
        <v>1277</v>
      </c>
      <c r="B755" s="8" t="s">
        <v>1779</v>
      </c>
      <c r="C755" s="8" t="s">
        <v>1777</v>
      </c>
      <c r="D755" s="8" t="s">
        <v>1776</v>
      </c>
      <c r="E755" s="8" t="s">
        <v>1776</v>
      </c>
      <c r="F755" s="8" t="s">
        <v>1779</v>
      </c>
    </row>
    <row r="756" spans="1:6" ht="15.75" thickBot="1" x14ac:dyDescent="0.3">
      <c r="A756" s="5" t="s">
        <v>1278</v>
      </c>
      <c r="B756" s="8" t="s">
        <v>1779</v>
      </c>
      <c r="C756" s="8" t="s">
        <v>1778</v>
      </c>
      <c r="D756" s="8" t="s">
        <v>1780</v>
      </c>
      <c r="E756" s="8" t="s">
        <v>1776</v>
      </c>
      <c r="F756" s="8" t="s">
        <v>1778</v>
      </c>
    </row>
    <row r="757" spans="1:6" ht="15.75" thickBot="1" x14ac:dyDescent="0.3">
      <c r="A757" s="5" t="s">
        <v>1279</v>
      </c>
      <c r="B757" s="8" t="s">
        <v>1778</v>
      </c>
      <c r="C757" s="8" t="s">
        <v>1777</v>
      </c>
      <c r="D757" s="8" t="s">
        <v>1780</v>
      </c>
      <c r="E757" s="8" t="s">
        <v>1776</v>
      </c>
      <c r="F757" s="8" t="s">
        <v>1778</v>
      </c>
    </row>
    <row r="758" spans="1:6" ht="15.75" thickBot="1" x14ac:dyDescent="0.3">
      <c r="A758" s="5" t="s">
        <v>1280</v>
      </c>
      <c r="B758" s="8" t="s">
        <v>1776</v>
      </c>
      <c r="C758" s="8" t="s">
        <v>1776</v>
      </c>
      <c r="D758" s="8" t="s">
        <v>1776</v>
      </c>
      <c r="E758" s="8" t="s">
        <v>1778</v>
      </c>
      <c r="F758" s="8" t="s">
        <v>1779</v>
      </c>
    </row>
    <row r="759" spans="1:6" ht="15.75" thickBot="1" x14ac:dyDescent="0.3">
      <c r="A759" s="5" t="s">
        <v>1281</v>
      </c>
      <c r="B759" s="8" t="s">
        <v>1779</v>
      </c>
      <c r="C759" s="8" t="s">
        <v>1777</v>
      </c>
      <c r="D759" s="8" t="s">
        <v>1778</v>
      </c>
      <c r="E759" s="8" t="s">
        <v>1778</v>
      </c>
      <c r="F759" s="8" t="s">
        <v>1780</v>
      </c>
    </row>
    <row r="760" spans="1:6" ht="15.75" thickBot="1" x14ac:dyDescent="0.3">
      <c r="A760" s="5" t="s">
        <v>1282</v>
      </c>
      <c r="B760" s="8" t="s">
        <v>1778</v>
      </c>
      <c r="C760" s="8" t="s">
        <v>1776</v>
      </c>
      <c r="D760" s="8" t="s">
        <v>1776</v>
      </c>
      <c r="E760" s="8" t="s">
        <v>1778</v>
      </c>
      <c r="F760" s="8" t="s">
        <v>1776</v>
      </c>
    </row>
    <row r="761" spans="1:6" ht="15.75" thickBot="1" x14ac:dyDescent="0.3">
      <c r="A761" s="5" t="s">
        <v>1283</v>
      </c>
      <c r="B761" s="8" t="s">
        <v>1780</v>
      </c>
      <c r="C761" s="8" t="s">
        <v>1779</v>
      </c>
      <c r="D761" s="8" t="s">
        <v>1776</v>
      </c>
      <c r="E761" s="8" t="s">
        <v>1776</v>
      </c>
      <c r="F761" s="8" t="s">
        <v>1776</v>
      </c>
    </row>
    <row r="762" spans="1:6" ht="15.75" thickBot="1" x14ac:dyDescent="0.3">
      <c r="A762" s="5" t="s">
        <v>1284</v>
      </c>
      <c r="B762" s="8" t="s">
        <v>1779</v>
      </c>
      <c r="C762" s="8" t="s">
        <v>1777</v>
      </c>
      <c r="D762" s="8" t="s">
        <v>1778</v>
      </c>
      <c r="E762" s="8" t="s">
        <v>1777</v>
      </c>
      <c r="F762" s="8" t="s">
        <v>1779</v>
      </c>
    </row>
    <row r="763" spans="1:6" ht="15.75" thickBot="1" x14ac:dyDescent="0.3">
      <c r="A763" s="5" t="s">
        <v>1285</v>
      </c>
      <c r="B763" s="8" t="s">
        <v>1778</v>
      </c>
      <c r="C763" s="8" t="s">
        <v>1776</v>
      </c>
      <c r="D763" s="8" t="s">
        <v>1780</v>
      </c>
      <c r="E763" s="8" t="s">
        <v>1778</v>
      </c>
      <c r="F763" s="8" t="s">
        <v>1778</v>
      </c>
    </row>
    <row r="764" spans="1:6" ht="15.75" thickBot="1" x14ac:dyDescent="0.3">
      <c r="A764" s="5" t="s">
        <v>1286</v>
      </c>
      <c r="B764" s="8" t="s">
        <v>1776</v>
      </c>
      <c r="C764" s="8" t="s">
        <v>1776</v>
      </c>
      <c r="D764" s="8" t="s">
        <v>1777</v>
      </c>
      <c r="E764" s="8" t="s">
        <v>1780</v>
      </c>
      <c r="F764" s="8" t="s">
        <v>1777</v>
      </c>
    </row>
    <row r="765" spans="1:6" ht="15.75" thickBot="1" x14ac:dyDescent="0.3">
      <c r="A765" s="5" t="s">
        <v>1287</v>
      </c>
      <c r="B765" s="8" t="s">
        <v>1776</v>
      </c>
      <c r="C765" s="8" t="s">
        <v>1776</v>
      </c>
      <c r="D765" s="8" t="s">
        <v>1779</v>
      </c>
      <c r="E765" s="8" t="s">
        <v>1780</v>
      </c>
      <c r="F765" s="8" t="s">
        <v>1780</v>
      </c>
    </row>
    <row r="766" spans="1:6" ht="15.75" thickBot="1" x14ac:dyDescent="0.3">
      <c r="A766" s="5" t="s">
        <v>1288</v>
      </c>
      <c r="B766" s="8" t="s">
        <v>1776</v>
      </c>
      <c r="C766" s="8" t="s">
        <v>1780</v>
      </c>
      <c r="D766" s="8" t="s">
        <v>1778</v>
      </c>
      <c r="E766" s="8" t="s">
        <v>1777</v>
      </c>
      <c r="F766" s="8" t="s">
        <v>1779</v>
      </c>
    </row>
    <row r="767" spans="1:6" ht="15.75" thickBot="1" x14ac:dyDescent="0.3">
      <c r="A767" s="5" t="s">
        <v>1289</v>
      </c>
      <c r="B767" s="8" t="s">
        <v>1776</v>
      </c>
      <c r="C767" s="8" t="s">
        <v>1779</v>
      </c>
      <c r="D767" s="8" t="s">
        <v>1780</v>
      </c>
      <c r="E767" s="8" t="s">
        <v>1777</v>
      </c>
      <c r="F767" s="8" t="s">
        <v>1779</v>
      </c>
    </row>
    <row r="768" spans="1:6" ht="15.75" thickBot="1" x14ac:dyDescent="0.3">
      <c r="A768" s="5" t="s">
        <v>1290</v>
      </c>
      <c r="B768" s="8" t="s">
        <v>1780</v>
      </c>
      <c r="C768" s="8" t="s">
        <v>1777</v>
      </c>
      <c r="D768" s="8" t="s">
        <v>1778</v>
      </c>
      <c r="E768" s="8" t="s">
        <v>1780</v>
      </c>
      <c r="F768" s="8" t="s">
        <v>1777</v>
      </c>
    </row>
    <row r="769" spans="1:6" ht="15.75" thickBot="1" x14ac:dyDescent="0.3">
      <c r="A769" s="5" t="s">
        <v>1291</v>
      </c>
      <c r="B769" s="8" t="s">
        <v>1778</v>
      </c>
      <c r="C769" s="8" t="s">
        <v>1776</v>
      </c>
      <c r="D769" s="8" t="s">
        <v>1780</v>
      </c>
      <c r="E769" s="8" t="s">
        <v>1776</v>
      </c>
      <c r="F769" s="8" t="s">
        <v>1776</v>
      </c>
    </row>
    <row r="770" spans="1:6" ht="15.75" thickBot="1" x14ac:dyDescent="0.3">
      <c r="A770" s="5" t="s">
        <v>1292</v>
      </c>
      <c r="B770" s="8" t="s">
        <v>1776</v>
      </c>
      <c r="C770" s="8" t="s">
        <v>1780</v>
      </c>
      <c r="D770" s="8" t="s">
        <v>1780</v>
      </c>
      <c r="E770" s="8" t="s">
        <v>1777</v>
      </c>
      <c r="F770" s="8" t="s">
        <v>1778</v>
      </c>
    </row>
    <row r="771" spans="1:6" ht="15.75" thickBot="1" x14ac:dyDescent="0.3">
      <c r="A771" s="5" t="s">
        <v>1293</v>
      </c>
      <c r="B771" s="8" t="s">
        <v>1780</v>
      </c>
      <c r="C771" s="8" t="s">
        <v>1777</v>
      </c>
      <c r="D771" s="8" t="s">
        <v>1777</v>
      </c>
      <c r="E771" s="8" t="s">
        <v>1776</v>
      </c>
      <c r="F771" s="8" t="s">
        <v>1780</v>
      </c>
    </row>
    <row r="772" spans="1:6" ht="15.75" thickBot="1" x14ac:dyDescent="0.3">
      <c r="A772" s="5" t="s">
        <v>1294</v>
      </c>
      <c r="B772" s="8" t="s">
        <v>1780</v>
      </c>
      <c r="C772" s="8" t="s">
        <v>1776</v>
      </c>
      <c r="D772" s="8" t="s">
        <v>1779</v>
      </c>
      <c r="E772" s="8" t="s">
        <v>1778</v>
      </c>
      <c r="F772" s="8" t="s">
        <v>1777</v>
      </c>
    </row>
    <row r="773" spans="1:6" ht="15.75" thickBot="1" x14ac:dyDescent="0.3">
      <c r="A773" s="5" t="s">
        <v>1295</v>
      </c>
      <c r="B773" s="8" t="s">
        <v>1779</v>
      </c>
      <c r="C773" s="8" t="s">
        <v>1776</v>
      </c>
      <c r="D773" s="8" t="s">
        <v>1779</v>
      </c>
      <c r="E773" s="8" t="s">
        <v>1780</v>
      </c>
      <c r="F773" s="8" t="s">
        <v>1779</v>
      </c>
    </row>
    <row r="774" spans="1:6" ht="15.75" thickBot="1" x14ac:dyDescent="0.3">
      <c r="A774" s="5" t="s">
        <v>1296</v>
      </c>
      <c r="B774" s="8" t="s">
        <v>1779</v>
      </c>
      <c r="C774" s="8" t="s">
        <v>1776</v>
      </c>
      <c r="D774" s="8" t="s">
        <v>1779</v>
      </c>
      <c r="E774" s="8" t="s">
        <v>1776</v>
      </c>
      <c r="F774" s="8" t="s">
        <v>1778</v>
      </c>
    </row>
    <row r="775" spans="1:6" ht="15.75" thickBot="1" x14ac:dyDescent="0.3">
      <c r="A775" s="5" t="s">
        <v>1297</v>
      </c>
      <c r="B775" s="8" t="s">
        <v>1777</v>
      </c>
      <c r="C775" s="8" t="s">
        <v>1777</v>
      </c>
      <c r="D775" s="8" t="s">
        <v>1778</v>
      </c>
      <c r="E775" s="8" t="s">
        <v>1779</v>
      </c>
      <c r="F775" s="8" t="s">
        <v>1778</v>
      </c>
    </row>
    <row r="776" spans="1:6" ht="15.75" thickBot="1" x14ac:dyDescent="0.3">
      <c r="A776" s="5" t="s">
        <v>1298</v>
      </c>
      <c r="B776" s="8" t="s">
        <v>1779</v>
      </c>
      <c r="C776" s="8" t="s">
        <v>1777</v>
      </c>
      <c r="D776" s="8" t="s">
        <v>1777</v>
      </c>
      <c r="E776" s="8" t="s">
        <v>1778</v>
      </c>
      <c r="F776" s="8" t="s">
        <v>1776</v>
      </c>
    </row>
    <row r="777" spans="1:6" ht="15.75" thickBot="1" x14ac:dyDescent="0.3">
      <c r="A777" s="5" t="s">
        <v>1299</v>
      </c>
      <c r="B777" s="8" t="s">
        <v>1777</v>
      </c>
      <c r="C777" s="8" t="s">
        <v>1779</v>
      </c>
      <c r="D777" s="8" t="s">
        <v>1778</v>
      </c>
      <c r="E777" s="8" t="s">
        <v>1780</v>
      </c>
      <c r="F777" s="8" t="s">
        <v>1780</v>
      </c>
    </row>
    <row r="778" spans="1:6" ht="15.75" thickBot="1" x14ac:dyDescent="0.3">
      <c r="A778" s="5" t="s">
        <v>1300</v>
      </c>
      <c r="B778" s="8" t="s">
        <v>1776</v>
      </c>
      <c r="C778" s="8" t="s">
        <v>1778</v>
      </c>
      <c r="D778" s="8" t="s">
        <v>1777</v>
      </c>
      <c r="E778" s="8" t="s">
        <v>1777</v>
      </c>
      <c r="F778" s="8" t="s">
        <v>1776</v>
      </c>
    </row>
    <row r="779" spans="1:6" ht="15.75" thickBot="1" x14ac:dyDescent="0.3">
      <c r="A779" s="5" t="s">
        <v>1301</v>
      </c>
      <c r="B779" s="8" t="s">
        <v>1778</v>
      </c>
      <c r="C779" s="8" t="s">
        <v>1777</v>
      </c>
      <c r="D779" s="8" t="s">
        <v>1776</v>
      </c>
      <c r="E779" s="8" t="s">
        <v>1779</v>
      </c>
      <c r="F779" s="8" t="s">
        <v>1780</v>
      </c>
    </row>
    <row r="780" spans="1:6" ht="15.75" thickBot="1" x14ac:dyDescent="0.3">
      <c r="A780" s="5" t="s">
        <v>1302</v>
      </c>
      <c r="B780" s="8" t="s">
        <v>1779</v>
      </c>
      <c r="C780" s="8" t="s">
        <v>1778</v>
      </c>
      <c r="D780" s="8" t="s">
        <v>1777</v>
      </c>
      <c r="E780" s="8" t="s">
        <v>1779</v>
      </c>
      <c r="F780" s="8" t="s">
        <v>1778</v>
      </c>
    </row>
    <row r="781" spans="1:6" ht="15.75" thickBot="1" x14ac:dyDescent="0.3">
      <c r="A781" s="5" t="s">
        <v>1303</v>
      </c>
      <c r="B781" s="8" t="s">
        <v>1780</v>
      </c>
      <c r="C781" s="8" t="s">
        <v>1777</v>
      </c>
      <c r="D781" s="8" t="s">
        <v>1776</v>
      </c>
      <c r="E781" s="8" t="s">
        <v>1780</v>
      </c>
      <c r="F781" s="8" t="s">
        <v>1779</v>
      </c>
    </row>
    <row r="782" spans="1:6" ht="15.75" thickBot="1" x14ac:dyDescent="0.3">
      <c r="A782" s="5" t="s">
        <v>1304</v>
      </c>
      <c r="B782" s="8" t="s">
        <v>1777</v>
      </c>
      <c r="C782" s="8" t="s">
        <v>1779</v>
      </c>
      <c r="D782" s="8" t="s">
        <v>1778</v>
      </c>
      <c r="E782" s="8" t="s">
        <v>1778</v>
      </c>
      <c r="F782" s="8" t="s">
        <v>1776</v>
      </c>
    </row>
    <row r="783" spans="1:6" ht="15.75" thickBot="1" x14ac:dyDescent="0.3">
      <c r="A783" s="5" t="s">
        <v>1305</v>
      </c>
      <c r="B783" s="8" t="s">
        <v>1778</v>
      </c>
      <c r="C783" s="8" t="s">
        <v>1779</v>
      </c>
      <c r="D783" s="8" t="s">
        <v>1776</v>
      </c>
      <c r="E783" s="8" t="s">
        <v>1776</v>
      </c>
      <c r="F783" s="8" t="s">
        <v>1776</v>
      </c>
    </row>
    <row r="784" spans="1:6" ht="15.75" thickBot="1" x14ac:dyDescent="0.3">
      <c r="A784" s="5" t="s">
        <v>1306</v>
      </c>
      <c r="B784" s="8" t="s">
        <v>1777</v>
      </c>
      <c r="C784" s="8" t="s">
        <v>1780</v>
      </c>
      <c r="D784" s="8" t="s">
        <v>1780</v>
      </c>
      <c r="E784" s="8" t="s">
        <v>1778</v>
      </c>
      <c r="F784" s="8" t="s">
        <v>1777</v>
      </c>
    </row>
    <row r="785" spans="1:6" ht="15.75" thickBot="1" x14ac:dyDescent="0.3">
      <c r="A785" s="5" t="s">
        <v>1307</v>
      </c>
      <c r="B785" s="8" t="s">
        <v>1779</v>
      </c>
      <c r="C785" s="8" t="s">
        <v>1779</v>
      </c>
      <c r="D785" s="8" t="s">
        <v>1779</v>
      </c>
      <c r="E785" s="8" t="s">
        <v>1776</v>
      </c>
      <c r="F785" s="8" t="s">
        <v>1779</v>
      </c>
    </row>
    <row r="786" spans="1:6" ht="15.75" thickBot="1" x14ac:dyDescent="0.3">
      <c r="A786" s="5" t="s">
        <v>1308</v>
      </c>
      <c r="B786" s="8" t="s">
        <v>1779</v>
      </c>
      <c r="C786" s="8" t="s">
        <v>1779</v>
      </c>
      <c r="D786" s="8" t="s">
        <v>1776</v>
      </c>
      <c r="E786" s="8" t="s">
        <v>1777</v>
      </c>
      <c r="F786" s="8" t="s">
        <v>1778</v>
      </c>
    </row>
    <row r="787" spans="1:6" ht="15.75" thickBot="1" x14ac:dyDescent="0.3">
      <c r="A787" s="5" t="s">
        <v>1309</v>
      </c>
      <c r="B787" s="8" t="s">
        <v>1779</v>
      </c>
      <c r="C787" s="8" t="s">
        <v>1779</v>
      </c>
      <c r="D787" s="8" t="s">
        <v>1780</v>
      </c>
      <c r="E787" s="8" t="s">
        <v>1779</v>
      </c>
      <c r="F787" s="8" t="s">
        <v>1776</v>
      </c>
    </row>
    <row r="788" spans="1:6" ht="15.75" thickBot="1" x14ac:dyDescent="0.3">
      <c r="A788" s="5" t="s">
        <v>1310</v>
      </c>
      <c r="B788" s="8" t="s">
        <v>1777</v>
      </c>
      <c r="C788" s="8" t="s">
        <v>1780</v>
      </c>
      <c r="D788" s="8" t="s">
        <v>1779</v>
      </c>
      <c r="E788" s="8" t="s">
        <v>1777</v>
      </c>
      <c r="F788" s="8" t="s">
        <v>1780</v>
      </c>
    </row>
    <row r="789" spans="1:6" ht="15.75" thickBot="1" x14ac:dyDescent="0.3">
      <c r="A789" s="5" t="s">
        <v>1311</v>
      </c>
      <c r="B789" s="8" t="s">
        <v>1777</v>
      </c>
      <c r="C789" s="8" t="s">
        <v>1778</v>
      </c>
      <c r="D789" s="8" t="s">
        <v>1779</v>
      </c>
      <c r="E789" s="8" t="s">
        <v>1777</v>
      </c>
      <c r="F789" s="8" t="s">
        <v>1776</v>
      </c>
    </row>
    <row r="790" spans="1:6" ht="15.75" thickBot="1" x14ac:dyDescent="0.3">
      <c r="A790" s="5" t="s">
        <v>1312</v>
      </c>
      <c r="B790" s="8" t="s">
        <v>1780</v>
      </c>
      <c r="C790" s="8" t="s">
        <v>1780</v>
      </c>
      <c r="D790" s="8" t="s">
        <v>1779</v>
      </c>
      <c r="E790" s="8" t="s">
        <v>1778</v>
      </c>
      <c r="F790" s="8" t="s">
        <v>1778</v>
      </c>
    </row>
    <row r="791" spans="1:6" ht="15.75" thickBot="1" x14ac:dyDescent="0.3">
      <c r="A791" s="5" t="s">
        <v>1313</v>
      </c>
      <c r="B791" s="8" t="s">
        <v>1780</v>
      </c>
      <c r="C791" s="8" t="s">
        <v>1779</v>
      </c>
      <c r="D791" s="8" t="s">
        <v>1777</v>
      </c>
      <c r="E791" s="8" t="s">
        <v>1777</v>
      </c>
      <c r="F791" s="8" t="s">
        <v>1777</v>
      </c>
    </row>
    <row r="792" spans="1:6" ht="15.75" thickBot="1" x14ac:dyDescent="0.3">
      <c r="A792" s="5" t="s">
        <v>1314</v>
      </c>
      <c r="B792" s="8" t="s">
        <v>1776</v>
      </c>
      <c r="C792" s="8" t="s">
        <v>1777</v>
      </c>
      <c r="D792" s="8" t="s">
        <v>1780</v>
      </c>
      <c r="E792" s="8" t="s">
        <v>1776</v>
      </c>
      <c r="F792" s="8" t="s">
        <v>1777</v>
      </c>
    </row>
    <row r="793" spans="1:6" ht="15.75" thickBot="1" x14ac:dyDescent="0.3">
      <c r="A793" s="5" t="s">
        <v>1315</v>
      </c>
      <c r="B793" s="8" t="s">
        <v>1776</v>
      </c>
      <c r="C793" s="8" t="s">
        <v>1776</v>
      </c>
      <c r="D793" s="8" t="s">
        <v>1776</v>
      </c>
      <c r="E793" s="8" t="s">
        <v>1778</v>
      </c>
      <c r="F793" s="8" t="s">
        <v>1779</v>
      </c>
    </row>
    <row r="794" spans="1:6" ht="15.75" thickBot="1" x14ac:dyDescent="0.3">
      <c r="A794" s="5" t="s">
        <v>1316</v>
      </c>
      <c r="B794" s="8" t="s">
        <v>1780</v>
      </c>
      <c r="C794" s="8" t="s">
        <v>1779</v>
      </c>
      <c r="D794" s="8" t="s">
        <v>1776</v>
      </c>
      <c r="E794" s="8" t="s">
        <v>1779</v>
      </c>
      <c r="F794" s="8" t="s">
        <v>1777</v>
      </c>
    </row>
    <row r="795" spans="1:6" ht="15.75" thickBot="1" x14ac:dyDescent="0.3">
      <c r="A795" s="5" t="s">
        <v>1317</v>
      </c>
      <c r="B795" s="8" t="s">
        <v>1778</v>
      </c>
      <c r="C795" s="8" t="s">
        <v>1777</v>
      </c>
      <c r="D795" s="8" t="s">
        <v>1776</v>
      </c>
      <c r="E795" s="8" t="s">
        <v>1776</v>
      </c>
      <c r="F795" s="8" t="s">
        <v>1776</v>
      </c>
    </row>
    <row r="796" spans="1:6" ht="15.75" thickBot="1" x14ac:dyDescent="0.3">
      <c r="A796" s="5" t="s">
        <v>1318</v>
      </c>
      <c r="B796" s="8" t="s">
        <v>1777</v>
      </c>
      <c r="C796" s="8" t="s">
        <v>1780</v>
      </c>
      <c r="D796" s="8" t="s">
        <v>1778</v>
      </c>
      <c r="E796" s="8" t="s">
        <v>1779</v>
      </c>
      <c r="F796" s="8" t="s">
        <v>1776</v>
      </c>
    </row>
    <row r="797" spans="1:6" ht="15.75" thickBot="1" x14ac:dyDescent="0.3">
      <c r="A797" s="5" t="s">
        <v>1319</v>
      </c>
      <c r="B797" s="8" t="s">
        <v>1776</v>
      </c>
      <c r="C797" s="8" t="s">
        <v>1777</v>
      </c>
      <c r="D797" s="8" t="s">
        <v>1779</v>
      </c>
      <c r="E797" s="8" t="s">
        <v>1780</v>
      </c>
      <c r="F797" s="8" t="s">
        <v>1780</v>
      </c>
    </row>
    <row r="798" spans="1:6" ht="15.75" thickBot="1" x14ac:dyDescent="0.3">
      <c r="A798" s="5" t="s">
        <v>1320</v>
      </c>
      <c r="B798" s="8" t="s">
        <v>1778</v>
      </c>
      <c r="C798" s="8" t="s">
        <v>1776</v>
      </c>
      <c r="D798" s="8" t="s">
        <v>1780</v>
      </c>
      <c r="E798" s="8" t="s">
        <v>1776</v>
      </c>
      <c r="F798" s="8" t="s">
        <v>1780</v>
      </c>
    </row>
    <row r="799" spans="1:6" ht="15.75" thickBot="1" x14ac:dyDescent="0.3">
      <c r="A799" s="5" t="s">
        <v>1321</v>
      </c>
      <c r="B799" s="8" t="s">
        <v>1777</v>
      </c>
      <c r="C799" s="8" t="s">
        <v>1777</v>
      </c>
      <c r="D799" s="8" t="s">
        <v>1779</v>
      </c>
      <c r="E799" s="8" t="s">
        <v>1778</v>
      </c>
      <c r="F799" s="8" t="s">
        <v>1777</v>
      </c>
    </row>
    <row r="800" spans="1:6" ht="15.75" thickBot="1" x14ac:dyDescent="0.3">
      <c r="A800" s="5" t="s">
        <v>1322</v>
      </c>
      <c r="B800" s="8" t="s">
        <v>1779</v>
      </c>
      <c r="C800" s="8" t="s">
        <v>1778</v>
      </c>
      <c r="D800" s="8" t="s">
        <v>1779</v>
      </c>
      <c r="E800" s="8" t="s">
        <v>1777</v>
      </c>
      <c r="F800" s="8" t="s">
        <v>1777</v>
      </c>
    </row>
    <row r="801" spans="1:6" ht="15.75" thickBot="1" x14ac:dyDescent="0.3">
      <c r="A801" s="5" t="s">
        <v>1323</v>
      </c>
      <c r="B801" s="8" t="s">
        <v>1776</v>
      </c>
      <c r="C801" s="8" t="s">
        <v>1779</v>
      </c>
      <c r="D801" s="8" t="s">
        <v>1777</v>
      </c>
      <c r="E801" s="8" t="s">
        <v>1779</v>
      </c>
      <c r="F801" s="8" t="s">
        <v>1777</v>
      </c>
    </row>
    <row r="802" spans="1:6" ht="15.75" thickBot="1" x14ac:dyDescent="0.3">
      <c r="A802" s="5" t="s">
        <v>1324</v>
      </c>
      <c r="B802" s="8" t="s">
        <v>1776</v>
      </c>
      <c r="C802" s="8" t="s">
        <v>1776</v>
      </c>
      <c r="D802" s="8" t="s">
        <v>1780</v>
      </c>
      <c r="E802" s="8" t="s">
        <v>1779</v>
      </c>
      <c r="F802" s="8" t="s">
        <v>1780</v>
      </c>
    </row>
    <row r="803" spans="1:6" ht="15.75" thickBot="1" x14ac:dyDescent="0.3">
      <c r="A803" s="5" t="s">
        <v>1325</v>
      </c>
      <c r="B803" s="8" t="s">
        <v>1778</v>
      </c>
      <c r="C803" s="8" t="s">
        <v>1776</v>
      </c>
      <c r="D803" s="8" t="s">
        <v>1779</v>
      </c>
      <c r="E803" s="8" t="s">
        <v>1777</v>
      </c>
      <c r="F803" s="8" t="s">
        <v>1776</v>
      </c>
    </row>
    <row r="804" spans="1:6" ht="15.75" thickBot="1" x14ac:dyDescent="0.3">
      <c r="A804" s="5" t="s">
        <v>1326</v>
      </c>
      <c r="B804" s="8" t="s">
        <v>1778</v>
      </c>
      <c r="C804" s="8" t="s">
        <v>1777</v>
      </c>
      <c r="D804" s="8" t="s">
        <v>1776</v>
      </c>
      <c r="E804" s="8" t="s">
        <v>1777</v>
      </c>
      <c r="F804" s="8" t="s">
        <v>1780</v>
      </c>
    </row>
    <row r="805" spans="1:6" ht="15.75" thickBot="1" x14ac:dyDescent="0.3">
      <c r="A805" s="5" t="s">
        <v>1327</v>
      </c>
      <c r="B805" s="8" t="s">
        <v>1777</v>
      </c>
      <c r="C805" s="8" t="s">
        <v>1777</v>
      </c>
      <c r="D805" s="8" t="s">
        <v>1776</v>
      </c>
      <c r="E805" s="8" t="s">
        <v>1780</v>
      </c>
      <c r="F805" s="8" t="s">
        <v>1777</v>
      </c>
    </row>
    <row r="806" spans="1:6" ht="15.75" thickBot="1" x14ac:dyDescent="0.3">
      <c r="A806" s="5" t="s">
        <v>1328</v>
      </c>
      <c r="B806" s="8" t="s">
        <v>1776</v>
      </c>
      <c r="C806" s="8" t="s">
        <v>1779</v>
      </c>
      <c r="D806" s="8" t="s">
        <v>1777</v>
      </c>
      <c r="E806" s="8" t="s">
        <v>1779</v>
      </c>
      <c r="F806" s="8" t="s">
        <v>1777</v>
      </c>
    </row>
    <row r="807" spans="1:6" ht="15.75" thickBot="1" x14ac:dyDescent="0.3">
      <c r="A807" s="5" t="s">
        <v>1329</v>
      </c>
      <c r="B807" s="8" t="s">
        <v>1776</v>
      </c>
      <c r="C807" s="8" t="s">
        <v>1777</v>
      </c>
      <c r="D807" s="8" t="s">
        <v>1780</v>
      </c>
      <c r="E807" s="8" t="s">
        <v>1778</v>
      </c>
      <c r="F807" s="8" t="s">
        <v>1778</v>
      </c>
    </row>
    <row r="808" spans="1:6" ht="15.75" thickBot="1" x14ac:dyDescent="0.3">
      <c r="A808" s="5" t="s">
        <v>1330</v>
      </c>
      <c r="B808" s="8" t="s">
        <v>1776</v>
      </c>
      <c r="C808" s="8" t="s">
        <v>1777</v>
      </c>
      <c r="D808" s="8" t="s">
        <v>1776</v>
      </c>
      <c r="E808" s="8" t="s">
        <v>1780</v>
      </c>
      <c r="F808" s="8" t="s">
        <v>1780</v>
      </c>
    </row>
    <row r="809" spans="1:6" ht="15.75" thickBot="1" x14ac:dyDescent="0.3">
      <c r="A809" s="5" t="s">
        <v>1331</v>
      </c>
      <c r="B809" s="8" t="s">
        <v>1778</v>
      </c>
      <c r="C809" s="8" t="s">
        <v>1778</v>
      </c>
      <c r="D809" s="8" t="s">
        <v>1776</v>
      </c>
      <c r="E809" s="8" t="s">
        <v>1776</v>
      </c>
      <c r="F809" s="8" t="s">
        <v>1778</v>
      </c>
    </row>
    <row r="810" spans="1:6" ht="15.75" thickBot="1" x14ac:dyDescent="0.3">
      <c r="A810" s="5" t="s">
        <v>1332</v>
      </c>
      <c r="B810" s="8" t="s">
        <v>1777</v>
      </c>
      <c r="C810" s="8" t="s">
        <v>1778</v>
      </c>
      <c r="D810" s="8" t="s">
        <v>1776</v>
      </c>
      <c r="E810" s="8" t="s">
        <v>1779</v>
      </c>
      <c r="F810" s="8" t="s">
        <v>1776</v>
      </c>
    </row>
    <row r="811" spans="1:6" ht="15.75" thickBot="1" x14ac:dyDescent="0.3">
      <c r="A811" s="5" t="s">
        <v>1333</v>
      </c>
      <c r="B811" s="8" t="s">
        <v>1777</v>
      </c>
      <c r="C811" s="8" t="s">
        <v>1777</v>
      </c>
      <c r="D811" s="8" t="s">
        <v>1778</v>
      </c>
      <c r="E811" s="8" t="s">
        <v>1777</v>
      </c>
      <c r="F811" s="8" t="s">
        <v>1780</v>
      </c>
    </row>
    <row r="812" spans="1:6" ht="15.75" thickBot="1" x14ac:dyDescent="0.3">
      <c r="A812" s="5" t="s">
        <v>1334</v>
      </c>
      <c r="B812" s="8" t="s">
        <v>1777</v>
      </c>
      <c r="C812" s="8" t="s">
        <v>1776</v>
      </c>
      <c r="D812" s="8" t="s">
        <v>1777</v>
      </c>
      <c r="E812" s="8" t="s">
        <v>1779</v>
      </c>
      <c r="F812" s="8" t="s">
        <v>1780</v>
      </c>
    </row>
    <row r="813" spans="1:6" ht="15.75" thickBot="1" x14ac:dyDescent="0.3">
      <c r="A813" s="5" t="s">
        <v>1335</v>
      </c>
      <c r="B813" s="8" t="s">
        <v>1779</v>
      </c>
      <c r="C813" s="8" t="s">
        <v>1776</v>
      </c>
      <c r="D813" s="8" t="s">
        <v>1777</v>
      </c>
      <c r="E813" s="8" t="s">
        <v>1779</v>
      </c>
      <c r="F813" s="8" t="s">
        <v>1780</v>
      </c>
    </row>
    <row r="814" spans="1:6" ht="15.75" thickBot="1" x14ac:dyDescent="0.3">
      <c r="A814" s="5" t="s">
        <v>1336</v>
      </c>
      <c r="B814" s="8" t="s">
        <v>1777</v>
      </c>
      <c r="C814" s="8" t="s">
        <v>1780</v>
      </c>
      <c r="D814" s="8" t="s">
        <v>1778</v>
      </c>
      <c r="E814" s="8" t="s">
        <v>1778</v>
      </c>
      <c r="F814" s="8" t="s">
        <v>1780</v>
      </c>
    </row>
    <row r="815" spans="1:6" ht="15.75" thickBot="1" x14ac:dyDescent="0.3">
      <c r="A815" s="5" t="s">
        <v>1337</v>
      </c>
      <c r="B815" s="8" t="s">
        <v>1777</v>
      </c>
      <c r="C815" s="8" t="s">
        <v>1777</v>
      </c>
      <c r="D815" s="8" t="s">
        <v>1776</v>
      </c>
      <c r="E815" s="8" t="s">
        <v>1779</v>
      </c>
      <c r="F815" s="8" t="s">
        <v>1780</v>
      </c>
    </row>
    <row r="816" spans="1:6" ht="15.75" thickBot="1" x14ac:dyDescent="0.3">
      <c r="A816" s="5" t="s">
        <v>1338</v>
      </c>
      <c r="B816" s="8" t="s">
        <v>1778</v>
      </c>
      <c r="C816" s="8" t="s">
        <v>1780</v>
      </c>
      <c r="D816" s="8" t="s">
        <v>1778</v>
      </c>
      <c r="E816" s="8" t="s">
        <v>1776</v>
      </c>
      <c r="F816" s="8" t="s">
        <v>1778</v>
      </c>
    </row>
    <row r="817" spans="1:6" ht="15.75" thickBot="1" x14ac:dyDescent="0.3">
      <c r="A817" s="5" t="s">
        <v>1339</v>
      </c>
      <c r="B817" s="8" t="s">
        <v>1777</v>
      </c>
      <c r="C817" s="8" t="s">
        <v>1776</v>
      </c>
      <c r="D817" s="8" t="s">
        <v>1776</v>
      </c>
      <c r="E817" s="8" t="s">
        <v>1778</v>
      </c>
      <c r="F817" s="8" t="s">
        <v>1777</v>
      </c>
    </row>
    <row r="818" spans="1:6" ht="15.75" thickBot="1" x14ac:dyDescent="0.3">
      <c r="A818" s="5" t="s">
        <v>1340</v>
      </c>
      <c r="B818" s="8" t="s">
        <v>1778</v>
      </c>
      <c r="C818" s="8" t="s">
        <v>1780</v>
      </c>
      <c r="D818" s="8" t="s">
        <v>1777</v>
      </c>
      <c r="E818" s="8" t="s">
        <v>1778</v>
      </c>
      <c r="F818" s="8" t="s">
        <v>1777</v>
      </c>
    </row>
    <row r="819" spans="1:6" ht="15.75" thickBot="1" x14ac:dyDescent="0.3">
      <c r="A819" s="5" t="s">
        <v>1341</v>
      </c>
      <c r="B819" s="8" t="s">
        <v>1777</v>
      </c>
      <c r="C819" s="8" t="s">
        <v>1778</v>
      </c>
      <c r="D819" s="8" t="s">
        <v>1779</v>
      </c>
      <c r="E819" s="8" t="s">
        <v>1778</v>
      </c>
      <c r="F819" s="8" t="s">
        <v>1777</v>
      </c>
    </row>
    <row r="820" spans="1:6" ht="15.75" thickBot="1" x14ac:dyDescent="0.3">
      <c r="A820" s="5" t="s">
        <v>1342</v>
      </c>
      <c r="B820" s="8" t="s">
        <v>1777</v>
      </c>
      <c r="C820" s="8" t="s">
        <v>1778</v>
      </c>
      <c r="D820" s="8" t="s">
        <v>1777</v>
      </c>
      <c r="E820" s="8" t="s">
        <v>1776</v>
      </c>
      <c r="F820" s="8" t="s">
        <v>1779</v>
      </c>
    </row>
    <row r="821" spans="1:6" ht="15.75" thickBot="1" x14ac:dyDescent="0.3">
      <c r="A821" s="5" t="s">
        <v>1343</v>
      </c>
      <c r="B821" s="8" t="s">
        <v>1777</v>
      </c>
      <c r="C821" s="8" t="s">
        <v>1776</v>
      </c>
      <c r="D821" s="8" t="s">
        <v>1779</v>
      </c>
      <c r="E821" s="8" t="s">
        <v>1776</v>
      </c>
      <c r="F821" s="8" t="s">
        <v>1778</v>
      </c>
    </row>
    <row r="822" spans="1:6" ht="15.75" thickBot="1" x14ac:dyDescent="0.3">
      <c r="A822" s="5" t="s">
        <v>1344</v>
      </c>
      <c r="B822" s="8" t="s">
        <v>1780</v>
      </c>
      <c r="C822" s="8" t="s">
        <v>1780</v>
      </c>
      <c r="D822" s="8" t="s">
        <v>1778</v>
      </c>
      <c r="E822" s="8" t="s">
        <v>1778</v>
      </c>
      <c r="F822" s="8" t="s">
        <v>1776</v>
      </c>
    </row>
    <row r="823" spans="1:6" ht="15.75" thickBot="1" x14ac:dyDescent="0.3">
      <c r="A823" s="5" t="s">
        <v>1345</v>
      </c>
      <c r="B823" s="8" t="s">
        <v>1780</v>
      </c>
      <c r="C823" s="8" t="s">
        <v>1779</v>
      </c>
      <c r="D823" s="8" t="s">
        <v>1779</v>
      </c>
      <c r="E823" s="8" t="s">
        <v>1776</v>
      </c>
      <c r="F823" s="8" t="s">
        <v>1780</v>
      </c>
    </row>
    <row r="824" spans="1:6" ht="15.75" thickBot="1" x14ac:dyDescent="0.3">
      <c r="A824" s="5" t="s">
        <v>1346</v>
      </c>
      <c r="B824" s="8" t="s">
        <v>1776</v>
      </c>
      <c r="C824" s="8" t="s">
        <v>1778</v>
      </c>
      <c r="D824" s="8" t="s">
        <v>1780</v>
      </c>
      <c r="E824" s="8" t="s">
        <v>1776</v>
      </c>
      <c r="F824" s="8" t="s">
        <v>1780</v>
      </c>
    </row>
    <row r="825" spans="1:6" ht="15.75" thickBot="1" x14ac:dyDescent="0.3">
      <c r="A825" s="5" t="s">
        <v>1347</v>
      </c>
      <c r="B825" s="8" t="s">
        <v>1779</v>
      </c>
      <c r="C825" s="8" t="s">
        <v>1779</v>
      </c>
      <c r="D825" s="8" t="s">
        <v>1776</v>
      </c>
      <c r="E825" s="8" t="s">
        <v>1778</v>
      </c>
      <c r="F825" s="8" t="s">
        <v>1776</v>
      </c>
    </row>
    <row r="826" spans="1:6" ht="15.75" thickBot="1" x14ac:dyDescent="0.3">
      <c r="A826" s="5" t="s">
        <v>1348</v>
      </c>
      <c r="B826" s="8" t="s">
        <v>1778</v>
      </c>
      <c r="C826" s="8" t="s">
        <v>1776</v>
      </c>
      <c r="D826" s="8" t="s">
        <v>1777</v>
      </c>
      <c r="E826" s="8" t="s">
        <v>1778</v>
      </c>
      <c r="F826" s="8" t="s">
        <v>1778</v>
      </c>
    </row>
    <row r="827" spans="1:6" ht="15.75" thickBot="1" x14ac:dyDescent="0.3">
      <c r="A827" s="5" t="s">
        <v>1349</v>
      </c>
      <c r="B827" s="8" t="s">
        <v>1780</v>
      </c>
      <c r="C827" s="8" t="s">
        <v>1777</v>
      </c>
      <c r="D827" s="8" t="s">
        <v>1778</v>
      </c>
      <c r="E827" s="8" t="s">
        <v>1780</v>
      </c>
      <c r="F827" s="8" t="s">
        <v>1779</v>
      </c>
    </row>
    <row r="828" spans="1:6" ht="15.75" thickBot="1" x14ac:dyDescent="0.3">
      <c r="A828" s="5" t="s">
        <v>1350</v>
      </c>
      <c r="B828" s="8" t="s">
        <v>1780</v>
      </c>
      <c r="C828" s="8" t="s">
        <v>1779</v>
      </c>
      <c r="D828" s="8" t="s">
        <v>1777</v>
      </c>
      <c r="E828" s="8" t="s">
        <v>1779</v>
      </c>
      <c r="F828" s="8" t="s">
        <v>1780</v>
      </c>
    </row>
    <row r="829" spans="1:6" ht="15.75" thickBot="1" x14ac:dyDescent="0.3">
      <c r="A829" s="5" t="s">
        <v>1351</v>
      </c>
      <c r="B829" s="8" t="s">
        <v>1777</v>
      </c>
      <c r="C829" s="8" t="s">
        <v>1778</v>
      </c>
      <c r="D829" s="8" t="s">
        <v>1779</v>
      </c>
      <c r="E829" s="8" t="s">
        <v>1780</v>
      </c>
      <c r="F829" s="8" t="s">
        <v>1779</v>
      </c>
    </row>
    <row r="830" spans="1:6" ht="15.75" thickBot="1" x14ac:dyDescent="0.3">
      <c r="A830" s="5" t="s">
        <v>1352</v>
      </c>
      <c r="B830" s="8" t="s">
        <v>1776</v>
      </c>
      <c r="C830" s="8" t="s">
        <v>1778</v>
      </c>
      <c r="D830" s="8" t="s">
        <v>1778</v>
      </c>
      <c r="E830" s="8" t="s">
        <v>1779</v>
      </c>
      <c r="F830" s="8" t="s">
        <v>1780</v>
      </c>
    </row>
    <row r="831" spans="1:6" ht="15.75" thickBot="1" x14ac:dyDescent="0.3">
      <c r="A831" s="5" t="s">
        <v>1353</v>
      </c>
      <c r="B831" s="8" t="s">
        <v>1776</v>
      </c>
      <c r="C831" s="8" t="s">
        <v>1777</v>
      </c>
      <c r="D831" s="8" t="s">
        <v>1777</v>
      </c>
      <c r="E831" s="8" t="s">
        <v>1776</v>
      </c>
      <c r="F831" s="8" t="s">
        <v>1776</v>
      </c>
    </row>
    <row r="832" spans="1:6" ht="15.75" thickBot="1" x14ac:dyDescent="0.3">
      <c r="A832" s="5" t="s">
        <v>1354</v>
      </c>
      <c r="B832" s="8" t="s">
        <v>1779</v>
      </c>
      <c r="C832" s="8" t="s">
        <v>1780</v>
      </c>
      <c r="D832" s="8" t="s">
        <v>1776</v>
      </c>
      <c r="E832" s="8" t="s">
        <v>1778</v>
      </c>
      <c r="F832" s="8" t="s">
        <v>1779</v>
      </c>
    </row>
    <row r="833" spans="1:6" ht="15.75" thickBot="1" x14ac:dyDescent="0.3">
      <c r="A833" s="5" t="s">
        <v>1355</v>
      </c>
      <c r="B833" s="8" t="s">
        <v>1780</v>
      </c>
      <c r="C833" s="8" t="s">
        <v>1780</v>
      </c>
      <c r="D833" s="8" t="s">
        <v>1776</v>
      </c>
      <c r="E833" s="8" t="s">
        <v>1778</v>
      </c>
      <c r="F833" s="8" t="s">
        <v>1777</v>
      </c>
    </row>
    <row r="834" spans="1:6" ht="15.75" thickBot="1" x14ac:dyDescent="0.3">
      <c r="A834" s="5" t="s">
        <v>1356</v>
      </c>
      <c r="B834" s="8" t="s">
        <v>1777</v>
      </c>
      <c r="C834" s="8" t="s">
        <v>1777</v>
      </c>
      <c r="D834" s="8" t="s">
        <v>1776</v>
      </c>
      <c r="E834" s="8" t="s">
        <v>1779</v>
      </c>
      <c r="F834" s="8" t="s">
        <v>1779</v>
      </c>
    </row>
    <row r="835" spans="1:6" ht="15.75" thickBot="1" x14ac:dyDescent="0.3">
      <c r="A835" s="5" t="s">
        <v>1357</v>
      </c>
      <c r="B835" s="8" t="s">
        <v>1776</v>
      </c>
      <c r="C835" s="8" t="s">
        <v>1778</v>
      </c>
      <c r="D835" s="8" t="s">
        <v>1778</v>
      </c>
      <c r="E835" s="8" t="s">
        <v>1778</v>
      </c>
      <c r="F835" s="8" t="s">
        <v>1776</v>
      </c>
    </row>
    <row r="836" spans="1:6" ht="15.75" thickBot="1" x14ac:dyDescent="0.3">
      <c r="A836" s="5" t="s">
        <v>1358</v>
      </c>
      <c r="B836" s="8" t="s">
        <v>1780</v>
      </c>
      <c r="C836" s="8" t="s">
        <v>1777</v>
      </c>
      <c r="D836" s="8" t="s">
        <v>1777</v>
      </c>
      <c r="E836" s="8" t="s">
        <v>1777</v>
      </c>
      <c r="F836" s="8" t="s">
        <v>1777</v>
      </c>
    </row>
    <row r="837" spans="1:6" ht="15.75" thickBot="1" x14ac:dyDescent="0.3">
      <c r="A837" s="5" t="s">
        <v>1359</v>
      </c>
      <c r="B837" s="8" t="s">
        <v>1778</v>
      </c>
      <c r="C837" s="8" t="s">
        <v>1779</v>
      </c>
      <c r="D837" s="8" t="s">
        <v>1776</v>
      </c>
      <c r="E837" s="8" t="s">
        <v>1779</v>
      </c>
      <c r="F837" s="8" t="s">
        <v>1776</v>
      </c>
    </row>
    <row r="838" spans="1:6" ht="15.75" thickBot="1" x14ac:dyDescent="0.3">
      <c r="A838" s="5" t="s">
        <v>1360</v>
      </c>
      <c r="B838" s="8" t="s">
        <v>1777</v>
      </c>
      <c r="C838" s="8" t="s">
        <v>1778</v>
      </c>
      <c r="D838" s="8" t="s">
        <v>1779</v>
      </c>
      <c r="E838" s="8" t="s">
        <v>1780</v>
      </c>
      <c r="F838" s="8" t="s">
        <v>1776</v>
      </c>
    </row>
    <row r="839" spans="1:6" ht="15.75" thickBot="1" x14ac:dyDescent="0.3">
      <c r="A839" s="5" t="s">
        <v>1361</v>
      </c>
      <c r="B839" s="8" t="s">
        <v>1777</v>
      </c>
      <c r="C839" s="8" t="s">
        <v>1779</v>
      </c>
      <c r="D839" s="8" t="s">
        <v>1776</v>
      </c>
      <c r="E839" s="8" t="s">
        <v>1780</v>
      </c>
      <c r="F839" s="8" t="s">
        <v>1778</v>
      </c>
    </row>
    <row r="840" spans="1:6" ht="15.75" thickBot="1" x14ac:dyDescent="0.3">
      <c r="A840" s="5" t="s">
        <v>1362</v>
      </c>
      <c r="B840" s="8" t="s">
        <v>1780</v>
      </c>
      <c r="C840" s="8" t="s">
        <v>1779</v>
      </c>
      <c r="D840" s="8" t="s">
        <v>1779</v>
      </c>
      <c r="E840" s="8" t="s">
        <v>1777</v>
      </c>
      <c r="F840" s="8" t="s">
        <v>1779</v>
      </c>
    </row>
    <row r="841" spans="1:6" ht="15.75" thickBot="1" x14ac:dyDescent="0.3">
      <c r="A841" s="5" t="s">
        <v>1363</v>
      </c>
      <c r="B841" s="8" t="s">
        <v>1779</v>
      </c>
      <c r="C841" s="8" t="s">
        <v>1779</v>
      </c>
      <c r="D841" s="8" t="s">
        <v>1779</v>
      </c>
      <c r="E841" s="8" t="s">
        <v>1780</v>
      </c>
      <c r="F841" s="8" t="s">
        <v>1779</v>
      </c>
    </row>
    <row r="842" spans="1:6" ht="15.75" thickBot="1" x14ac:dyDescent="0.3">
      <c r="A842" s="5" t="s">
        <v>1364</v>
      </c>
      <c r="B842" s="8" t="s">
        <v>1779</v>
      </c>
      <c r="C842" s="8" t="s">
        <v>1779</v>
      </c>
      <c r="D842" s="8" t="s">
        <v>1779</v>
      </c>
      <c r="E842" s="8" t="s">
        <v>1777</v>
      </c>
      <c r="F842" s="8" t="s">
        <v>1779</v>
      </c>
    </row>
    <row r="843" spans="1:6" ht="15.75" thickBot="1" x14ac:dyDescent="0.3">
      <c r="A843" s="5" t="s">
        <v>1365</v>
      </c>
      <c r="B843" s="8" t="s">
        <v>1778</v>
      </c>
      <c r="C843" s="8" t="s">
        <v>1778</v>
      </c>
      <c r="D843" s="8" t="s">
        <v>1778</v>
      </c>
      <c r="E843" s="8" t="s">
        <v>1776</v>
      </c>
      <c r="F843" s="8" t="s">
        <v>1778</v>
      </c>
    </row>
    <row r="844" spans="1:6" ht="15.75" thickBot="1" x14ac:dyDescent="0.3">
      <c r="A844" s="5" t="s">
        <v>1366</v>
      </c>
      <c r="B844" s="8" t="s">
        <v>1777</v>
      </c>
      <c r="C844" s="8" t="s">
        <v>1776</v>
      </c>
      <c r="D844" s="8" t="s">
        <v>1778</v>
      </c>
      <c r="E844" s="8" t="s">
        <v>1777</v>
      </c>
      <c r="F844" s="8" t="s">
        <v>1777</v>
      </c>
    </row>
    <row r="845" spans="1:6" ht="15.75" thickBot="1" x14ac:dyDescent="0.3">
      <c r="A845" s="5" t="s">
        <v>1367</v>
      </c>
      <c r="B845" s="8" t="s">
        <v>1780</v>
      </c>
      <c r="C845" s="8" t="s">
        <v>1778</v>
      </c>
      <c r="D845" s="8" t="s">
        <v>1778</v>
      </c>
      <c r="E845" s="8" t="s">
        <v>1778</v>
      </c>
      <c r="F845" s="8" t="s">
        <v>1777</v>
      </c>
    </row>
    <row r="846" spans="1:6" ht="15.75" thickBot="1" x14ac:dyDescent="0.3">
      <c r="A846" s="5" t="s">
        <v>1368</v>
      </c>
      <c r="B846" s="8" t="s">
        <v>1777</v>
      </c>
      <c r="C846" s="8" t="s">
        <v>1776</v>
      </c>
      <c r="D846" s="8" t="s">
        <v>1779</v>
      </c>
      <c r="E846" s="8" t="s">
        <v>1779</v>
      </c>
      <c r="F846" s="8" t="s">
        <v>1780</v>
      </c>
    </row>
    <row r="847" spans="1:6" ht="15.75" thickBot="1" x14ac:dyDescent="0.3">
      <c r="A847" s="5" t="s">
        <v>1369</v>
      </c>
      <c r="B847" s="8" t="s">
        <v>1776</v>
      </c>
      <c r="C847" s="8" t="s">
        <v>1776</v>
      </c>
      <c r="D847" s="8" t="s">
        <v>1778</v>
      </c>
      <c r="E847" s="8" t="s">
        <v>1778</v>
      </c>
      <c r="F847" s="8" t="s">
        <v>1780</v>
      </c>
    </row>
    <row r="848" spans="1:6" ht="15.75" thickBot="1" x14ac:dyDescent="0.3">
      <c r="A848" s="5" t="s">
        <v>1370</v>
      </c>
      <c r="B848" s="8" t="s">
        <v>1779</v>
      </c>
      <c r="C848" s="8" t="s">
        <v>1779</v>
      </c>
      <c r="D848" s="8" t="s">
        <v>1780</v>
      </c>
      <c r="E848" s="8" t="s">
        <v>1777</v>
      </c>
      <c r="F848" s="8" t="s">
        <v>1776</v>
      </c>
    </row>
    <row r="849" spans="1:6" ht="15.75" thickBot="1" x14ac:dyDescent="0.3">
      <c r="A849" s="5" t="s">
        <v>1371</v>
      </c>
      <c r="B849" s="8" t="s">
        <v>1776</v>
      </c>
      <c r="C849" s="8" t="s">
        <v>1779</v>
      </c>
      <c r="D849" s="8" t="s">
        <v>1779</v>
      </c>
      <c r="E849" s="8" t="s">
        <v>1778</v>
      </c>
      <c r="F849" s="8" t="s">
        <v>1780</v>
      </c>
    </row>
    <row r="850" spans="1:6" ht="15.75" thickBot="1" x14ac:dyDescent="0.3">
      <c r="A850" s="5" t="s">
        <v>1372</v>
      </c>
      <c r="B850" s="8" t="s">
        <v>1779</v>
      </c>
      <c r="C850" s="8" t="s">
        <v>1780</v>
      </c>
      <c r="D850" s="8" t="s">
        <v>1777</v>
      </c>
      <c r="E850" s="8" t="s">
        <v>1779</v>
      </c>
      <c r="F850" s="8" t="s">
        <v>1777</v>
      </c>
    </row>
    <row r="851" spans="1:6" ht="15.75" thickBot="1" x14ac:dyDescent="0.3">
      <c r="A851" s="5" t="s">
        <v>1373</v>
      </c>
      <c r="B851" s="8" t="s">
        <v>1776</v>
      </c>
      <c r="C851" s="8" t="s">
        <v>1780</v>
      </c>
      <c r="D851" s="8" t="s">
        <v>1777</v>
      </c>
      <c r="E851" s="8" t="s">
        <v>1780</v>
      </c>
      <c r="F851" s="8" t="s">
        <v>1777</v>
      </c>
    </row>
    <row r="852" spans="1:6" ht="15.75" thickBot="1" x14ac:dyDescent="0.3">
      <c r="A852" s="5" t="s">
        <v>1374</v>
      </c>
      <c r="B852" s="8" t="s">
        <v>1776</v>
      </c>
      <c r="C852" s="8" t="s">
        <v>1776</v>
      </c>
      <c r="D852" s="8" t="s">
        <v>1778</v>
      </c>
      <c r="E852" s="8" t="s">
        <v>1778</v>
      </c>
      <c r="F852" s="8" t="s">
        <v>1778</v>
      </c>
    </row>
    <row r="853" spans="1:6" ht="15.75" thickBot="1" x14ac:dyDescent="0.3">
      <c r="A853" s="5" t="s">
        <v>1375</v>
      </c>
      <c r="B853" s="8" t="s">
        <v>1778</v>
      </c>
      <c r="C853" s="8" t="s">
        <v>1776</v>
      </c>
      <c r="D853" s="8" t="s">
        <v>1780</v>
      </c>
      <c r="E853" s="8" t="s">
        <v>1780</v>
      </c>
      <c r="F853" s="8" t="s">
        <v>1780</v>
      </c>
    </row>
    <row r="854" spans="1:6" ht="15.75" thickBot="1" x14ac:dyDescent="0.3">
      <c r="A854" s="5" t="s">
        <v>1376</v>
      </c>
      <c r="B854" s="8" t="s">
        <v>1780</v>
      </c>
      <c r="C854" s="8" t="s">
        <v>1777</v>
      </c>
      <c r="D854" s="8" t="s">
        <v>1778</v>
      </c>
      <c r="E854" s="8" t="s">
        <v>1778</v>
      </c>
      <c r="F854" s="8" t="s">
        <v>1780</v>
      </c>
    </row>
    <row r="855" spans="1:6" ht="15.75" thickBot="1" x14ac:dyDescent="0.3">
      <c r="A855" s="5" t="s">
        <v>1377</v>
      </c>
      <c r="B855" s="8" t="s">
        <v>1777</v>
      </c>
      <c r="C855" s="8" t="s">
        <v>1778</v>
      </c>
      <c r="D855" s="8" t="s">
        <v>1780</v>
      </c>
      <c r="E855" s="8" t="s">
        <v>1779</v>
      </c>
      <c r="F855" s="8" t="s">
        <v>1776</v>
      </c>
    </row>
    <row r="856" spans="1:6" ht="15.75" thickBot="1" x14ac:dyDescent="0.3">
      <c r="A856" s="5" t="s">
        <v>1378</v>
      </c>
      <c r="B856" s="8" t="s">
        <v>1778</v>
      </c>
      <c r="C856" s="8" t="s">
        <v>1777</v>
      </c>
      <c r="D856" s="8" t="s">
        <v>1776</v>
      </c>
      <c r="E856" s="8" t="s">
        <v>1777</v>
      </c>
      <c r="F856" s="8" t="s">
        <v>1776</v>
      </c>
    </row>
    <row r="857" spans="1:6" ht="15.75" thickBot="1" x14ac:dyDescent="0.3">
      <c r="A857" s="5" t="s">
        <v>1379</v>
      </c>
      <c r="B857" s="8" t="s">
        <v>1777</v>
      </c>
      <c r="C857" s="8" t="s">
        <v>1776</v>
      </c>
      <c r="D857" s="8" t="s">
        <v>1776</v>
      </c>
      <c r="E857" s="8" t="s">
        <v>1776</v>
      </c>
      <c r="F857" s="8" t="s">
        <v>1778</v>
      </c>
    </row>
    <row r="858" spans="1:6" ht="15.75" thickBot="1" x14ac:dyDescent="0.3">
      <c r="A858" s="5" t="s">
        <v>1380</v>
      </c>
      <c r="B858" s="8" t="s">
        <v>1777</v>
      </c>
      <c r="C858" s="8" t="s">
        <v>1780</v>
      </c>
      <c r="D858" s="8" t="s">
        <v>1780</v>
      </c>
      <c r="E858" s="8" t="s">
        <v>1778</v>
      </c>
      <c r="F858" s="8" t="s">
        <v>1777</v>
      </c>
    </row>
    <row r="859" spans="1:6" ht="15.75" thickBot="1" x14ac:dyDescent="0.3">
      <c r="A859" s="5" t="s">
        <v>1381</v>
      </c>
      <c r="B859" s="8" t="s">
        <v>1778</v>
      </c>
      <c r="C859" s="8" t="s">
        <v>1776</v>
      </c>
      <c r="D859" s="8" t="s">
        <v>1776</v>
      </c>
      <c r="E859" s="8" t="s">
        <v>1780</v>
      </c>
      <c r="F859" s="8" t="s">
        <v>1776</v>
      </c>
    </row>
    <row r="860" spans="1:6" ht="15.75" thickBot="1" x14ac:dyDescent="0.3">
      <c r="A860" s="5" t="s">
        <v>1382</v>
      </c>
      <c r="B860" s="8" t="s">
        <v>1776</v>
      </c>
      <c r="C860" s="8" t="s">
        <v>1778</v>
      </c>
      <c r="D860" s="8" t="s">
        <v>1779</v>
      </c>
      <c r="E860" s="8" t="s">
        <v>1780</v>
      </c>
      <c r="F860" s="8" t="s">
        <v>1776</v>
      </c>
    </row>
    <row r="861" spans="1:6" ht="15.75" thickBot="1" x14ac:dyDescent="0.3">
      <c r="A861" s="5" t="s">
        <v>1383</v>
      </c>
      <c r="B861" s="8" t="s">
        <v>1780</v>
      </c>
      <c r="C861" s="8" t="s">
        <v>1780</v>
      </c>
      <c r="D861" s="8" t="s">
        <v>1776</v>
      </c>
      <c r="E861" s="8" t="s">
        <v>1779</v>
      </c>
      <c r="F861" s="8" t="s">
        <v>1779</v>
      </c>
    </row>
    <row r="862" spans="1:6" ht="15.75" thickBot="1" x14ac:dyDescent="0.3">
      <c r="A862" s="5" t="s">
        <v>1384</v>
      </c>
      <c r="B862" s="8" t="s">
        <v>1776</v>
      </c>
      <c r="C862" s="8" t="s">
        <v>1780</v>
      </c>
      <c r="D862" s="8" t="s">
        <v>1779</v>
      </c>
      <c r="E862" s="8" t="s">
        <v>1776</v>
      </c>
      <c r="F862" s="8" t="s">
        <v>1778</v>
      </c>
    </row>
    <row r="863" spans="1:6" ht="15.75" thickBot="1" x14ac:dyDescent="0.3">
      <c r="A863" s="5" t="s">
        <v>1385</v>
      </c>
      <c r="B863" s="8" t="s">
        <v>1776</v>
      </c>
      <c r="C863" s="8" t="s">
        <v>1777</v>
      </c>
      <c r="D863" s="8" t="s">
        <v>1776</v>
      </c>
      <c r="E863" s="8" t="s">
        <v>1779</v>
      </c>
      <c r="F863" s="8" t="s">
        <v>1778</v>
      </c>
    </row>
    <row r="864" spans="1:6" ht="15.75" thickBot="1" x14ac:dyDescent="0.3">
      <c r="A864" s="5" t="s">
        <v>1386</v>
      </c>
      <c r="B864" s="8" t="s">
        <v>1777</v>
      </c>
      <c r="C864" s="8" t="s">
        <v>1777</v>
      </c>
      <c r="D864" s="8" t="s">
        <v>1777</v>
      </c>
      <c r="E864" s="8" t="s">
        <v>1777</v>
      </c>
      <c r="F864" s="8" t="s">
        <v>1777</v>
      </c>
    </row>
    <row r="865" spans="1:6" ht="15.75" thickBot="1" x14ac:dyDescent="0.3">
      <c r="A865" s="5" t="s">
        <v>1387</v>
      </c>
      <c r="B865" s="8" t="s">
        <v>1778</v>
      </c>
      <c r="C865" s="8" t="s">
        <v>1780</v>
      </c>
      <c r="D865" s="8" t="s">
        <v>1779</v>
      </c>
      <c r="E865" s="8" t="s">
        <v>1780</v>
      </c>
      <c r="F865" s="8" t="s">
        <v>1778</v>
      </c>
    </row>
    <row r="866" spans="1:6" ht="15.75" thickBot="1" x14ac:dyDescent="0.3">
      <c r="A866" s="5" t="s">
        <v>1388</v>
      </c>
      <c r="B866" s="8" t="s">
        <v>1778</v>
      </c>
      <c r="C866" s="8" t="s">
        <v>1778</v>
      </c>
      <c r="D866" s="8" t="s">
        <v>1777</v>
      </c>
      <c r="E866" s="8" t="s">
        <v>1779</v>
      </c>
      <c r="F866" s="8" t="s">
        <v>1779</v>
      </c>
    </row>
    <row r="867" spans="1:6" ht="15.75" thickBot="1" x14ac:dyDescent="0.3">
      <c r="A867" s="5" t="s">
        <v>1389</v>
      </c>
      <c r="B867" s="8" t="s">
        <v>1777</v>
      </c>
      <c r="C867" s="8" t="s">
        <v>1778</v>
      </c>
      <c r="D867" s="8" t="s">
        <v>1778</v>
      </c>
      <c r="E867" s="8" t="s">
        <v>1780</v>
      </c>
      <c r="F867" s="8" t="s">
        <v>1780</v>
      </c>
    </row>
    <row r="868" spans="1:6" ht="15.75" thickBot="1" x14ac:dyDescent="0.3">
      <c r="A868" s="5" t="s">
        <v>1390</v>
      </c>
      <c r="B868" s="8" t="s">
        <v>1778</v>
      </c>
      <c r="C868" s="8" t="s">
        <v>1777</v>
      </c>
      <c r="D868" s="8" t="s">
        <v>1776</v>
      </c>
      <c r="E868" s="8" t="s">
        <v>1777</v>
      </c>
      <c r="F868" s="8" t="s">
        <v>1779</v>
      </c>
    </row>
    <row r="869" spans="1:6" ht="15.75" thickBot="1" x14ac:dyDescent="0.3">
      <c r="A869" s="5" t="s">
        <v>1391</v>
      </c>
      <c r="B869" s="8" t="s">
        <v>1777</v>
      </c>
      <c r="C869" s="8" t="s">
        <v>1778</v>
      </c>
      <c r="D869" s="8" t="s">
        <v>1776</v>
      </c>
      <c r="E869" s="8" t="s">
        <v>1779</v>
      </c>
      <c r="F869" s="8" t="s">
        <v>1780</v>
      </c>
    </row>
    <row r="870" spans="1:6" ht="15.75" thickBot="1" x14ac:dyDescent="0.3">
      <c r="A870" s="5" t="s">
        <v>1392</v>
      </c>
      <c r="B870" s="8" t="s">
        <v>1779</v>
      </c>
      <c r="C870" s="8" t="s">
        <v>1778</v>
      </c>
      <c r="D870" s="8" t="s">
        <v>1777</v>
      </c>
      <c r="E870" s="8" t="s">
        <v>1777</v>
      </c>
      <c r="F870" s="8" t="s">
        <v>1777</v>
      </c>
    </row>
    <row r="871" spans="1:6" ht="15.75" thickBot="1" x14ac:dyDescent="0.3">
      <c r="A871" s="5" t="s">
        <v>1393</v>
      </c>
      <c r="B871" s="8" t="s">
        <v>1779</v>
      </c>
      <c r="C871" s="8" t="s">
        <v>1776</v>
      </c>
      <c r="D871" s="8" t="s">
        <v>1780</v>
      </c>
      <c r="E871" s="8" t="s">
        <v>1776</v>
      </c>
      <c r="F871" s="8" t="s">
        <v>1779</v>
      </c>
    </row>
    <row r="872" spans="1:6" ht="15.75" thickBot="1" x14ac:dyDescent="0.3">
      <c r="A872" s="5" t="s">
        <v>1394</v>
      </c>
      <c r="B872" s="8" t="s">
        <v>1779</v>
      </c>
      <c r="C872" s="8" t="s">
        <v>1778</v>
      </c>
      <c r="D872" s="8" t="s">
        <v>1780</v>
      </c>
      <c r="E872" s="8" t="s">
        <v>1780</v>
      </c>
      <c r="F872" s="8" t="s">
        <v>1776</v>
      </c>
    </row>
    <row r="873" spans="1:6" ht="15.75" thickBot="1" x14ac:dyDescent="0.3">
      <c r="A873" s="5" t="s">
        <v>1395</v>
      </c>
      <c r="B873" s="8" t="s">
        <v>1777</v>
      </c>
      <c r="C873" s="8" t="s">
        <v>1776</v>
      </c>
      <c r="D873" s="8" t="s">
        <v>1776</v>
      </c>
      <c r="E873" s="8" t="s">
        <v>1780</v>
      </c>
      <c r="F873" s="8" t="s">
        <v>1777</v>
      </c>
    </row>
    <row r="874" spans="1:6" ht="15.75" thickBot="1" x14ac:dyDescent="0.3">
      <c r="A874" s="5" t="s">
        <v>1396</v>
      </c>
      <c r="B874" s="8" t="s">
        <v>1780</v>
      </c>
      <c r="C874" s="8" t="s">
        <v>1780</v>
      </c>
      <c r="D874" s="8" t="s">
        <v>1779</v>
      </c>
      <c r="E874" s="8" t="s">
        <v>1778</v>
      </c>
      <c r="F874" s="8" t="s">
        <v>1776</v>
      </c>
    </row>
    <row r="875" spans="1:6" ht="15.75" thickBot="1" x14ac:dyDescent="0.3">
      <c r="A875" s="5" t="s">
        <v>1397</v>
      </c>
      <c r="B875" s="8" t="s">
        <v>1778</v>
      </c>
      <c r="C875" s="8" t="s">
        <v>1777</v>
      </c>
      <c r="D875" s="8" t="s">
        <v>1779</v>
      </c>
      <c r="E875" s="8" t="s">
        <v>1777</v>
      </c>
      <c r="F875" s="8" t="s">
        <v>1776</v>
      </c>
    </row>
    <row r="876" spans="1:6" ht="15.75" thickBot="1" x14ac:dyDescent="0.3">
      <c r="A876" s="5" t="s">
        <v>1398</v>
      </c>
      <c r="B876" s="8" t="s">
        <v>1780</v>
      </c>
      <c r="C876" s="8" t="s">
        <v>1776</v>
      </c>
      <c r="D876" s="8" t="s">
        <v>1779</v>
      </c>
      <c r="E876" s="8" t="s">
        <v>1777</v>
      </c>
      <c r="F876" s="8" t="s">
        <v>1780</v>
      </c>
    </row>
    <row r="877" spans="1:6" ht="15.75" thickBot="1" x14ac:dyDescent="0.3">
      <c r="A877" s="5" t="s">
        <v>1399</v>
      </c>
      <c r="B877" s="8" t="s">
        <v>1778</v>
      </c>
      <c r="C877" s="8" t="s">
        <v>1779</v>
      </c>
      <c r="D877" s="8" t="s">
        <v>1778</v>
      </c>
      <c r="E877" s="8" t="s">
        <v>1777</v>
      </c>
      <c r="F877" s="8" t="s">
        <v>1777</v>
      </c>
    </row>
    <row r="878" spans="1:6" ht="15.75" thickBot="1" x14ac:dyDescent="0.3">
      <c r="A878" s="5" t="s">
        <v>1400</v>
      </c>
      <c r="B878" s="8" t="s">
        <v>1778</v>
      </c>
      <c r="C878" s="8" t="s">
        <v>1778</v>
      </c>
      <c r="D878" s="8" t="s">
        <v>1777</v>
      </c>
      <c r="E878" s="8" t="s">
        <v>1779</v>
      </c>
      <c r="F878" s="8" t="s">
        <v>1780</v>
      </c>
    </row>
    <row r="879" spans="1:6" ht="15.75" thickBot="1" x14ac:dyDescent="0.3">
      <c r="A879" s="5" t="s">
        <v>1401</v>
      </c>
      <c r="B879" s="8" t="s">
        <v>1776</v>
      </c>
      <c r="C879" s="8" t="s">
        <v>1776</v>
      </c>
      <c r="D879" s="8" t="s">
        <v>1778</v>
      </c>
      <c r="E879" s="8" t="s">
        <v>1780</v>
      </c>
      <c r="F879" s="8" t="s">
        <v>1780</v>
      </c>
    </row>
    <row r="880" spans="1:6" ht="15.75" thickBot="1" x14ac:dyDescent="0.3">
      <c r="A880" s="5" t="s">
        <v>1402</v>
      </c>
      <c r="B880" s="8" t="s">
        <v>1777</v>
      </c>
      <c r="C880" s="8" t="s">
        <v>1779</v>
      </c>
      <c r="D880" s="8" t="s">
        <v>1776</v>
      </c>
      <c r="E880" s="8" t="s">
        <v>1779</v>
      </c>
      <c r="F880" s="8" t="s">
        <v>1779</v>
      </c>
    </row>
    <row r="881" spans="1:6" ht="15.75" thickBot="1" x14ac:dyDescent="0.3">
      <c r="A881" s="5" t="s">
        <v>1403</v>
      </c>
      <c r="B881" s="8" t="s">
        <v>1778</v>
      </c>
      <c r="C881" s="8" t="s">
        <v>1780</v>
      </c>
      <c r="D881" s="8" t="s">
        <v>1778</v>
      </c>
      <c r="E881" s="8" t="s">
        <v>1779</v>
      </c>
      <c r="F881" s="8" t="s">
        <v>1777</v>
      </c>
    </row>
    <row r="882" spans="1:6" ht="15.75" thickBot="1" x14ac:dyDescent="0.3">
      <c r="A882" s="5" t="s">
        <v>1404</v>
      </c>
      <c r="B882" s="8" t="s">
        <v>1777</v>
      </c>
      <c r="C882" s="8" t="s">
        <v>1778</v>
      </c>
      <c r="D882" s="8" t="s">
        <v>1778</v>
      </c>
      <c r="E882" s="8" t="s">
        <v>1779</v>
      </c>
      <c r="F882" s="8" t="s">
        <v>1776</v>
      </c>
    </row>
    <row r="883" spans="1:6" ht="15.75" thickBot="1" x14ac:dyDescent="0.3">
      <c r="A883" s="5" t="s">
        <v>1405</v>
      </c>
      <c r="B883" s="8" t="s">
        <v>1778</v>
      </c>
      <c r="C883" s="8" t="s">
        <v>1776</v>
      </c>
      <c r="D883" s="8" t="s">
        <v>1777</v>
      </c>
      <c r="E883" s="8" t="s">
        <v>1777</v>
      </c>
      <c r="F883" s="8" t="s">
        <v>1778</v>
      </c>
    </row>
    <row r="884" spans="1:6" ht="15.75" thickBot="1" x14ac:dyDescent="0.3">
      <c r="A884" s="5" t="s">
        <v>1406</v>
      </c>
      <c r="B884" s="8" t="s">
        <v>1777</v>
      </c>
      <c r="C884" s="8" t="s">
        <v>1776</v>
      </c>
      <c r="D884" s="8" t="s">
        <v>1780</v>
      </c>
      <c r="E884" s="8" t="s">
        <v>1776</v>
      </c>
      <c r="F884" s="8" t="s">
        <v>1780</v>
      </c>
    </row>
    <row r="885" spans="1:6" ht="15.75" thickBot="1" x14ac:dyDescent="0.3">
      <c r="A885" s="5" t="s">
        <v>1407</v>
      </c>
      <c r="B885" s="8" t="s">
        <v>1779</v>
      </c>
      <c r="C885" s="8" t="s">
        <v>1777</v>
      </c>
      <c r="D885" s="8" t="s">
        <v>1779</v>
      </c>
      <c r="E885" s="8" t="s">
        <v>1777</v>
      </c>
      <c r="F885" s="8" t="s">
        <v>1776</v>
      </c>
    </row>
    <row r="886" spans="1:6" ht="15.75" thickBot="1" x14ac:dyDescent="0.3">
      <c r="A886" s="5" t="s">
        <v>1408</v>
      </c>
      <c r="B886" s="8" t="s">
        <v>1778</v>
      </c>
      <c r="C886" s="8" t="s">
        <v>1776</v>
      </c>
      <c r="D886" s="8" t="s">
        <v>1779</v>
      </c>
      <c r="E886" s="8" t="s">
        <v>1780</v>
      </c>
      <c r="F886" s="8" t="s">
        <v>1779</v>
      </c>
    </row>
    <row r="887" spans="1:6" ht="15.75" thickBot="1" x14ac:dyDescent="0.3">
      <c r="A887" s="5" t="s">
        <v>1409</v>
      </c>
      <c r="B887" s="8" t="s">
        <v>1777</v>
      </c>
      <c r="C887" s="8" t="s">
        <v>1779</v>
      </c>
      <c r="D887" s="8" t="s">
        <v>1778</v>
      </c>
      <c r="E887" s="8" t="s">
        <v>1779</v>
      </c>
      <c r="F887" s="8" t="s">
        <v>1780</v>
      </c>
    </row>
    <row r="888" spans="1:6" ht="15.75" thickBot="1" x14ac:dyDescent="0.3">
      <c r="A888" s="5" t="s">
        <v>1410</v>
      </c>
      <c r="B888" s="8" t="s">
        <v>1777</v>
      </c>
      <c r="C888" s="8" t="s">
        <v>1780</v>
      </c>
      <c r="D888" s="8" t="s">
        <v>1780</v>
      </c>
      <c r="E888" s="8" t="s">
        <v>1779</v>
      </c>
      <c r="F888" s="8" t="s">
        <v>1778</v>
      </c>
    </row>
    <row r="889" spans="1:6" ht="15.75" thickBot="1" x14ac:dyDescent="0.3">
      <c r="A889" s="5" t="s">
        <v>1411</v>
      </c>
      <c r="B889" s="8" t="s">
        <v>1778</v>
      </c>
      <c r="C889" s="8" t="s">
        <v>1776</v>
      </c>
      <c r="D889" s="8" t="s">
        <v>1776</v>
      </c>
      <c r="E889" s="8" t="s">
        <v>1778</v>
      </c>
      <c r="F889" s="8" t="s">
        <v>1777</v>
      </c>
    </row>
    <row r="890" spans="1:6" ht="15.75" thickBot="1" x14ac:dyDescent="0.3">
      <c r="A890" s="5" t="s">
        <v>1412</v>
      </c>
      <c r="B890" s="8" t="s">
        <v>1777</v>
      </c>
      <c r="C890" s="8" t="s">
        <v>1777</v>
      </c>
      <c r="D890" s="8" t="s">
        <v>1776</v>
      </c>
      <c r="E890" s="8" t="s">
        <v>1780</v>
      </c>
      <c r="F890" s="8" t="s">
        <v>1778</v>
      </c>
    </row>
    <row r="891" spans="1:6" ht="15.75" thickBot="1" x14ac:dyDescent="0.3">
      <c r="A891" s="5" t="s">
        <v>1413</v>
      </c>
      <c r="B891" s="8" t="s">
        <v>1778</v>
      </c>
      <c r="C891" s="8" t="s">
        <v>1779</v>
      </c>
      <c r="D891" s="8" t="s">
        <v>1778</v>
      </c>
      <c r="E891" s="8" t="s">
        <v>1779</v>
      </c>
      <c r="F891" s="8" t="s">
        <v>1776</v>
      </c>
    </row>
    <row r="892" spans="1:6" ht="15.75" thickBot="1" x14ac:dyDescent="0.3">
      <c r="A892" s="5" t="s">
        <v>1414</v>
      </c>
      <c r="B892" s="8" t="s">
        <v>1776</v>
      </c>
      <c r="C892" s="8" t="s">
        <v>1777</v>
      </c>
      <c r="D892" s="8" t="s">
        <v>1778</v>
      </c>
      <c r="E892" s="8" t="s">
        <v>1778</v>
      </c>
      <c r="F892" s="8" t="s">
        <v>1779</v>
      </c>
    </row>
    <row r="893" spans="1:6" ht="15.75" thickBot="1" x14ac:dyDescent="0.3">
      <c r="A893" s="5" t="s">
        <v>1415</v>
      </c>
      <c r="B893" s="8" t="s">
        <v>1777</v>
      </c>
      <c r="C893" s="8" t="s">
        <v>1779</v>
      </c>
      <c r="D893" s="8" t="s">
        <v>1779</v>
      </c>
      <c r="E893" s="8" t="s">
        <v>1780</v>
      </c>
      <c r="F893" s="8" t="s">
        <v>1779</v>
      </c>
    </row>
    <row r="894" spans="1:6" ht="15.75" thickBot="1" x14ac:dyDescent="0.3">
      <c r="A894" s="5" t="s">
        <v>1416</v>
      </c>
      <c r="B894" s="8" t="s">
        <v>1776</v>
      </c>
      <c r="C894" s="8" t="s">
        <v>1777</v>
      </c>
      <c r="D894" s="8" t="s">
        <v>1778</v>
      </c>
      <c r="E894" s="8" t="s">
        <v>1777</v>
      </c>
      <c r="F894" s="8" t="s">
        <v>1778</v>
      </c>
    </row>
    <row r="895" spans="1:6" ht="15.75" thickBot="1" x14ac:dyDescent="0.3">
      <c r="A895" s="5" t="s">
        <v>1417</v>
      </c>
      <c r="B895" s="8" t="s">
        <v>1779</v>
      </c>
      <c r="C895" s="8" t="s">
        <v>1778</v>
      </c>
      <c r="D895" s="8" t="s">
        <v>1776</v>
      </c>
      <c r="E895" s="8" t="s">
        <v>1780</v>
      </c>
      <c r="F895" s="8" t="s">
        <v>1779</v>
      </c>
    </row>
    <row r="896" spans="1:6" ht="15.75" thickBot="1" x14ac:dyDescent="0.3">
      <c r="A896" s="5" t="s">
        <v>1418</v>
      </c>
      <c r="B896" s="8" t="s">
        <v>1779</v>
      </c>
      <c r="C896" s="8" t="s">
        <v>1779</v>
      </c>
      <c r="D896" s="8" t="s">
        <v>1779</v>
      </c>
      <c r="E896" s="8" t="s">
        <v>1779</v>
      </c>
      <c r="F896" s="8" t="s">
        <v>1778</v>
      </c>
    </row>
    <row r="897" spans="1:6" ht="15.75" thickBot="1" x14ac:dyDescent="0.3">
      <c r="A897" s="5" t="s">
        <v>1419</v>
      </c>
      <c r="B897" s="8" t="s">
        <v>1779</v>
      </c>
      <c r="C897" s="8" t="s">
        <v>1779</v>
      </c>
      <c r="D897" s="8" t="s">
        <v>1776</v>
      </c>
      <c r="E897" s="8" t="s">
        <v>1778</v>
      </c>
      <c r="F897" s="8" t="s">
        <v>1779</v>
      </c>
    </row>
    <row r="898" spans="1:6" ht="15.75" thickBot="1" x14ac:dyDescent="0.3">
      <c r="A898" s="5" t="s">
        <v>1420</v>
      </c>
      <c r="B898" s="8" t="s">
        <v>1778</v>
      </c>
      <c r="C898" s="8" t="s">
        <v>1776</v>
      </c>
      <c r="D898" s="8" t="s">
        <v>1779</v>
      </c>
      <c r="E898" s="8" t="s">
        <v>1780</v>
      </c>
      <c r="F898" s="8" t="s">
        <v>1778</v>
      </c>
    </row>
    <row r="899" spans="1:6" ht="15.75" thickBot="1" x14ac:dyDescent="0.3">
      <c r="A899" s="5" t="s">
        <v>1421</v>
      </c>
      <c r="B899" s="8" t="s">
        <v>1779</v>
      </c>
      <c r="C899" s="8" t="s">
        <v>1776</v>
      </c>
      <c r="D899" s="8" t="s">
        <v>1779</v>
      </c>
      <c r="E899" s="8" t="s">
        <v>1778</v>
      </c>
      <c r="F899" s="8" t="s">
        <v>1779</v>
      </c>
    </row>
    <row r="900" spans="1:6" ht="15.75" thickBot="1" x14ac:dyDescent="0.3">
      <c r="A900" s="5" t="s">
        <v>1422</v>
      </c>
      <c r="B900" s="8" t="s">
        <v>1779</v>
      </c>
      <c r="C900" s="8" t="s">
        <v>1780</v>
      </c>
      <c r="D900" s="8" t="s">
        <v>1780</v>
      </c>
      <c r="E900" s="8" t="s">
        <v>1778</v>
      </c>
      <c r="F900" s="8" t="s">
        <v>1776</v>
      </c>
    </row>
    <row r="901" spans="1:6" ht="15.75" thickBot="1" x14ac:dyDescent="0.3">
      <c r="A901" s="5" t="s">
        <v>1423</v>
      </c>
      <c r="B901" s="8" t="s">
        <v>1778</v>
      </c>
      <c r="C901" s="8" t="s">
        <v>1776</v>
      </c>
      <c r="D901" s="8" t="s">
        <v>1780</v>
      </c>
      <c r="E901" s="8" t="s">
        <v>1780</v>
      </c>
      <c r="F901" s="8" t="s">
        <v>1778</v>
      </c>
    </row>
    <row r="902" spans="1:6" ht="15.75" thickBot="1" x14ac:dyDescent="0.3">
      <c r="A902" s="5" t="s">
        <v>1424</v>
      </c>
      <c r="B902" s="8" t="s">
        <v>1777</v>
      </c>
      <c r="C902" s="8" t="s">
        <v>1776</v>
      </c>
      <c r="D902" s="8" t="s">
        <v>1779</v>
      </c>
      <c r="E902" s="8" t="s">
        <v>1778</v>
      </c>
      <c r="F902" s="8" t="s">
        <v>1777</v>
      </c>
    </row>
    <row r="903" spans="1:6" ht="15.75" thickBot="1" x14ac:dyDescent="0.3">
      <c r="A903" s="5" t="s">
        <v>1425</v>
      </c>
      <c r="B903" s="8" t="s">
        <v>1780</v>
      </c>
      <c r="C903" s="8" t="s">
        <v>1780</v>
      </c>
      <c r="D903" s="8" t="s">
        <v>1778</v>
      </c>
      <c r="E903" s="8" t="s">
        <v>1780</v>
      </c>
      <c r="F903" s="8" t="s">
        <v>1776</v>
      </c>
    </row>
    <row r="904" spans="1:6" ht="15.75" thickBot="1" x14ac:dyDescent="0.3">
      <c r="A904" s="5" t="s">
        <v>1426</v>
      </c>
      <c r="B904" s="8" t="s">
        <v>1777</v>
      </c>
      <c r="C904" s="8" t="s">
        <v>1780</v>
      </c>
      <c r="D904" s="8" t="s">
        <v>1780</v>
      </c>
      <c r="E904" s="8" t="s">
        <v>1778</v>
      </c>
      <c r="F904" s="8" t="s">
        <v>1778</v>
      </c>
    </row>
    <row r="905" spans="1:6" ht="15.75" thickBot="1" x14ac:dyDescent="0.3">
      <c r="A905" s="5" t="s">
        <v>1427</v>
      </c>
      <c r="B905" s="8" t="s">
        <v>1778</v>
      </c>
      <c r="C905" s="8" t="s">
        <v>1777</v>
      </c>
      <c r="D905" s="8" t="s">
        <v>1777</v>
      </c>
      <c r="E905" s="8" t="s">
        <v>1780</v>
      </c>
      <c r="F905" s="8" t="s">
        <v>1776</v>
      </c>
    </row>
    <row r="906" spans="1:6" ht="15.75" thickBot="1" x14ac:dyDescent="0.3">
      <c r="A906" s="5" t="s">
        <v>1428</v>
      </c>
      <c r="B906" s="8" t="s">
        <v>1780</v>
      </c>
      <c r="C906" s="8" t="s">
        <v>1779</v>
      </c>
      <c r="D906" s="8" t="s">
        <v>1778</v>
      </c>
      <c r="E906" s="8" t="s">
        <v>1780</v>
      </c>
      <c r="F906" s="8" t="s">
        <v>1777</v>
      </c>
    </row>
    <row r="907" spans="1:6" ht="15.75" thickBot="1" x14ac:dyDescent="0.3">
      <c r="A907" s="5" t="s">
        <v>1429</v>
      </c>
      <c r="B907" s="8" t="s">
        <v>1776</v>
      </c>
      <c r="C907" s="8" t="s">
        <v>1776</v>
      </c>
      <c r="D907" s="8" t="s">
        <v>1778</v>
      </c>
      <c r="E907" s="8" t="s">
        <v>1779</v>
      </c>
      <c r="F907" s="8" t="s">
        <v>1779</v>
      </c>
    </row>
    <row r="908" spans="1:6" ht="15.75" thickBot="1" x14ac:dyDescent="0.3">
      <c r="A908" s="5" t="s">
        <v>1430</v>
      </c>
      <c r="B908" s="8" t="s">
        <v>1780</v>
      </c>
      <c r="C908" s="8" t="s">
        <v>1779</v>
      </c>
      <c r="D908" s="8" t="s">
        <v>1778</v>
      </c>
      <c r="E908" s="8" t="s">
        <v>1779</v>
      </c>
      <c r="F908" s="8" t="s">
        <v>1777</v>
      </c>
    </row>
    <row r="909" spans="1:6" ht="15.75" thickBot="1" x14ac:dyDescent="0.3">
      <c r="A909" s="5" t="s">
        <v>1431</v>
      </c>
      <c r="B909" s="8" t="s">
        <v>1780</v>
      </c>
      <c r="C909" s="8" t="s">
        <v>1776</v>
      </c>
      <c r="D909" s="8" t="s">
        <v>1776</v>
      </c>
      <c r="E909" s="8" t="s">
        <v>1779</v>
      </c>
      <c r="F909" s="8" t="s">
        <v>1779</v>
      </c>
    </row>
    <row r="910" spans="1:6" ht="15.75" thickBot="1" x14ac:dyDescent="0.3">
      <c r="A910" s="5" t="s">
        <v>1432</v>
      </c>
      <c r="B910" s="8" t="s">
        <v>1778</v>
      </c>
      <c r="C910" s="8" t="s">
        <v>1779</v>
      </c>
      <c r="D910" s="8" t="s">
        <v>1776</v>
      </c>
      <c r="E910" s="8" t="s">
        <v>1779</v>
      </c>
      <c r="F910" s="8" t="s">
        <v>1778</v>
      </c>
    </row>
    <row r="911" spans="1:6" ht="15.75" thickBot="1" x14ac:dyDescent="0.3">
      <c r="A911" s="5" t="s">
        <v>1433</v>
      </c>
      <c r="B911" s="8" t="s">
        <v>1777</v>
      </c>
      <c r="C911" s="8" t="s">
        <v>1778</v>
      </c>
      <c r="D911" s="8" t="s">
        <v>1779</v>
      </c>
      <c r="E911" s="8" t="s">
        <v>1777</v>
      </c>
      <c r="F911" s="8" t="s">
        <v>1778</v>
      </c>
    </row>
    <row r="912" spans="1:6" ht="15.75" thickBot="1" x14ac:dyDescent="0.3">
      <c r="A912" s="5" t="s">
        <v>1434</v>
      </c>
      <c r="B912" s="8" t="s">
        <v>1779</v>
      </c>
      <c r="C912" s="8" t="s">
        <v>1776</v>
      </c>
      <c r="D912" s="8" t="s">
        <v>1776</v>
      </c>
      <c r="E912" s="8" t="s">
        <v>1780</v>
      </c>
      <c r="F912" s="8" t="s">
        <v>1780</v>
      </c>
    </row>
    <row r="913" spans="1:6" ht="15.75" thickBot="1" x14ac:dyDescent="0.3">
      <c r="A913" s="5" t="s">
        <v>1435</v>
      </c>
      <c r="B913" s="8" t="s">
        <v>1776</v>
      </c>
      <c r="C913" s="8" t="s">
        <v>1779</v>
      </c>
      <c r="D913" s="8" t="s">
        <v>1776</v>
      </c>
      <c r="E913" s="8" t="s">
        <v>1777</v>
      </c>
      <c r="F913" s="8" t="s">
        <v>1777</v>
      </c>
    </row>
    <row r="914" spans="1:6" ht="15.75" thickBot="1" x14ac:dyDescent="0.3">
      <c r="A914" s="5" t="s">
        <v>1436</v>
      </c>
      <c r="B914" s="8" t="s">
        <v>1779</v>
      </c>
      <c r="C914" s="8" t="s">
        <v>1776</v>
      </c>
      <c r="D914" s="8" t="s">
        <v>1779</v>
      </c>
      <c r="E914" s="8" t="s">
        <v>1777</v>
      </c>
      <c r="F914" s="8" t="s">
        <v>1780</v>
      </c>
    </row>
    <row r="915" spans="1:6" ht="15.75" thickBot="1" x14ac:dyDescent="0.3">
      <c r="A915" s="5" t="s">
        <v>1437</v>
      </c>
      <c r="B915" s="8" t="s">
        <v>1778</v>
      </c>
      <c r="C915" s="8" t="s">
        <v>1777</v>
      </c>
      <c r="D915" s="8" t="s">
        <v>1777</v>
      </c>
      <c r="E915" s="8" t="s">
        <v>1776</v>
      </c>
      <c r="F915" s="8" t="s">
        <v>1780</v>
      </c>
    </row>
    <row r="916" spans="1:6" ht="15.75" thickBot="1" x14ac:dyDescent="0.3">
      <c r="A916" s="5" t="s">
        <v>1438</v>
      </c>
      <c r="B916" s="8" t="s">
        <v>1776</v>
      </c>
      <c r="C916" s="8" t="s">
        <v>1778</v>
      </c>
      <c r="D916" s="8" t="s">
        <v>1776</v>
      </c>
      <c r="E916" s="8" t="s">
        <v>1777</v>
      </c>
      <c r="F916" s="8" t="s">
        <v>1780</v>
      </c>
    </row>
    <row r="917" spans="1:6" ht="15.75" thickBot="1" x14ac:dyDescent="0.3">
      <c r="A917" s="5" t="s">
        <v>1439</v>
      </c>
      <c r="B917" s="8" t="s">
        <v>1780</v>
      </c>
      <c r="C917" s="8" t="s">
        <v>1780</v>
      </c>
      <c r="D917" s="8" t="s">
        <v>1776</v>
      </c>
      <c r="E917" s="8" t="s">
        <v>1777</v>
      </c>
      <c r="F917" s="8" t="s">
        <v>1780</v>
      </c>
    </row>
    <row r="918" spans="1:6" ht="15.75" thickBot="1" x14ac:dyDescent="0.3">
      <c r="A918" s="5" t="s">
        <v>1440</v>
      </c>
      <c r="B918" s="8" t="s">
        <v>1776</v>
      </c>
      <c r="C918" s="8" t="s">
        <v>1778</v>
      </c>
      <c r="D918" s="8" t="s">
        <v>1777</v>
      </c>
      <c r="E918" s="8" t="s">
        <v>1779</v>
      </c>
      <c r="F918" s="8" t="s">
        <v>1778</v>
      </c>
    </row>
    <row r="919" spans="1:6" ht="15.75" thickBot="1" x14ac:dyDescent="0.3">
      <c r="A919" s="5" t="s">
        <v>1441</v>
      </c>
      <c r="B919" s="8" t="s">
        <v>1779</v>
      </c>
      <c r="C919" s="8" t="s">
        <v>1776</v>
      </c>
      <c r="D919" s="8" t="s">
        <v>1780</v>
      </c>
      <c r="E919" s="8" t="s">
        <v>1776</v>
      </c>
      <c r="F919" s="8" t="s">
        <v>1776</v>
      </c>
    </row>
    <row r="920" spans="1:6" ht="15.75" thickBot="1" x14ac:dyDescent="0.3">
      <c r="A920" s="5" t="s">
        <v>1442</v>
      </c>
      <c r="B920" s="8" t="s">
        <v>1777</v>
      </c>
      <c r="C920" s="8" t="s">
        <v>1778</v>
      </c>
      <c r="D920" s="8" t="s">
        <v>1777</v>
      </c>
      <c r="E920" s="8" t="s">
        <v>1780</v>
      </c>
      <c r="F920" s="8" t="s">
        <v>1778</v>
      </c>
    </row>
    <row r="921" spans="1:6" ht="15.75" thickBot="1" x14ac:dyDescent="0.3">
      <c r="A921" s="5" t="s">
        <v>1443</v>
      </c>
      <c r="B921" s="8" t="s">
        <v>1777</v>
      </c>
      <c r="C921" s="8" t="s">
        <v>1776</v>
      </c>
      <c r="D921" s="8" t="s">
        <v>1777</v>
      </c>
      <c r="E921" s="8" t="s">
        <v>1780</v>
      </c>
      <c r="F921" s="8" t="s">
        <v>1777</v>
      </c>
    </row>
    <row r="922" spans="1:6" ht="15.75" thickBot="1" x14ac:dyDescent="0.3">
      <c r="A922" s="5" t="s">
        <v>1444</v>
      </c>
      <c r="B922" s="8" t="s">
        <v>1778</v>
      </c>
      <c r="C922" s="8" t="s">
        <v>1780</v>
      </c>
      <c r="D922" s="8" t="s">
        <v>1778</v>
      </c>
      <c r="E922" s="8" t="s">
        <v>1776</v>
      </c>
      <c r="F922" s="8" t="s">
        <v>1780</v>
      </c>
    </row>
    <row r="923" spans="1:6" ht="15.75" thickBot="1" x14ac:dyDescent="0.3">
      <c r="A923" s="5" t="s">
        <v>1445</v>
      </c>
      <c r="B923" s="8" t="s">
        <v>1776</v>
      </c>
      <c r="C923" s="8" t="s">
        <v>1777</v>
      </c>
      <c r="D923" s="8" t="s">
        <v>1778</v>
      </c>
      <c r="E923" s="8" t="s">
        <v>1780</v>
      </c>
      <c r="F923" s="8" t="s">
        <v>1780</v>
      </c>
    </row>
    <row r="924" spans="1:6" ht="15.75" thickBot="1" x14ac:dyDescent="0.3">
      <c r="A924" s="5" t="s">
        <v>1446</v>
      </c>
      <c r="B924" s="8" t="s">
        <v>1779</v>
      </c>
      <c r="C924" s="8" t="s">
        <v>1778</v>
      </c>
      <c r="D924" s="8" t="s">
        <v>1780</v>
      </c>
      <c r="E924" s="8" t="s">
        <v>1779</v>
      </c>
      <c r="F924" s="8" t="s">
        <v>1779</v>
      </c>
    </row>
    <row r="925" spans="1:6" ht="15.75" thickBot="1" x14ac:dyDescent="0.3">
      <c r="A925" s="5" t="s">
        <v>1447</v>
      </c>
      <c r="B925" s="8" t="s">
        <v>1780</v>
      </c>
      <c r="C925" s="8" t="s">
        <v>1777</v>
      </c>
      <c r="D925" s="8" t="s">
        <v>1776</v>
      </c>
      <c r="E925" s="8" t="s">
        <v>1777</v>
      </c>
      <c r="F925" s="8" t="s">
        <v>1779</v>
      </c>
    </row>
    <row r="926" spans="1:6" ht="15.75" thickBot="1" x14ac:dyDescent="0.3">
      <c r="A926" s="5" t="s">
        <v>1448</v>
      </c>
      <c r="B926" s="8" t="s">
        <v>1780</v>
      </c>
      <c r="C926" s="8" t="s">
        <v>1780</v>
      </c>
      <c r="D926" s="8" t="s">
        <v>1779</v>
      </c>
      <c r="E926" s="8" t="s">
        <v>1777</v>
      </c>
      <c r="F926" s="8" t="s">
        <v>1776</v>
      </c>
    </row>
    <row r="927" spans="1:6" ht="15.75" thickBot="1" x14ac:dyDescent="0.3">
      <c r="A927" s="5" t="s">
        <v>1449</v>
      </c>
      <c r="B927" s="8" t="s">
        <v>1780</v>
      </c>
      <c r="C927" s="8" t="s">
        <v>1776</v>
      </c>
      <c r="D927" s="8" t="s">
        <v>1777</v>
      </c>
      <c r="E927" s="8" t="s">
        <v>1780</v>
      </c>
      <c r="F927" s="8" t="s">
        <v>1776</v>
      </c>
    </row>
    <row r="928" spans="1:6" ht="15.75" thickBot="1" x14ac:dyDescent="0.3">
      <c r="A928" s="5" t="s">
        <v>1450</v>
      </c>
      <c r="B928" s="8" t="s">
        <v>1778</v>
      </c>
      <c r="C928" s="8" t="s">
        <v>1777</v>
      </c>
      <c r="D928" s="8" t="s">
        <v>1779</v>
      </c>
      <c r="E928" s="8" t="s">
        <v>1776</v>
      </c>
      <c r="F928" s="8" t="s">
        <v>1779</v>
      </c>
    </row>
    <row r="929" spans="1:6" ht="15.75" thickBot="1" x14ac:dyDescent="0.3">
      <c r="A929" s="5" t="s">
        <v>1451</v>
      </c>
      <c r="B929" s="8" t="s">
        <v>1778</v>
      </c>
      <c r="C929" s="8" t="s">
        <v>1779</v>
      </c>
      <c r="D929" s="8" t="s">
        <v>1779</v>
      </c>
      <c r="E929" s="8" t="s">
        <v>1779</v>
      </c>
      <c r="F929" s="8" t="s">
        <v>1777</v>
      </c>
    </row>
    <row r="930" spans="1:6" ht="15.75" thickBot="1" x14ac:dyDescent="0.3">
      <c r="A930" s="5" t="s">
        <v>1452</v>
      </c>
      <c r="B930" s="8" t="s">
        <v>1777</v>
      </c>
      <c r="C930" s="8" t="s">
        <v>1779</v>
      </c>
      <c r="D930" s="8" t="s">
        <v>1778</v>
      </c>
      <c r="E930" s="8" t="s">
        <v>1779</v>
      </c>
      <c r="F930" s="8" t="s">
        <v>1778</v>
      </c>
    </row>
    <row r="931" spans="1:6" ht="15.75" thickBot="1" x14ac:dyDescent="0.3">
      <c r="A931" s="5" t="s">
        <v>1453</v>
      </c>
      <c r="B931" s="8" t="s">
        <v>1779</v>
      </c>
      <c r="C931" s="8" t="s">
        <v>1779</v>
      </c>
      <c r="D931" s="8" t="s">
        <v>1780</v>
      </c>
      <c r="E931" s="8" t="s">
        <v>1780</v>
      </c>
      <c r="F931" s="8" t="s">
        <v>1779</v>
      </c>
    </row>
    <row r="932" spans="1:6" ht="15.75" thickBot="1" x14ac:dyDescent="0.3">
      <c r="A932" s="5" t="s">
        <v>1454</v>
      </c>
      <c r="B932" s="8" t="s">
        <v>1776</v>
      </c>
      <c r="C932" s="8" t="s">
        <v>1778</v>
      </c>
      <c r="D932" s="8" t="s">
        <v>1780</v>
      </c>
      <c r="E932" s="8" t="s">
        <v>1779</v>
      </c>
      <c r="F932" s="8" t="s">
        <v>1778</v>
      </c>
    </row>
    <row r="933" spans="1:6" ht="15.75" thickBot="1" x14ac:dyDescent="0.3">
      <c r="A933" s="5" t="s">
        <v>1455</v>
      </c>
      <c r="B933" s="8" t="s">
        <v>1778</v>
      </c>
      <c r="C933" s="8" t="s">
        <v>1780</v>
      </c>
      <c r="D933" s="8" t="s">
        <v>1778</v>
      </c>
      <c r="E933" s="8" t="s">
        <v>1776</v>
      </c>
      <c r="F933" s="8" t="s">
        <v>1778</v>
      </c>
    </row>
    <row r="934" spans="1:6" ht="15.75" thickBot="1" x14ac:dyDescent="0.3">
      <c r="A934" s="5" t="s">
        <v>1456</v>
      </c>
      <c r="B934" s="8" t="s">
        <v>1776</v>
      </c>
      <c r="C934" s="8" t="s">
        <v>1778</v>
      </c>
      <c r="D934" s="8" t="s">
        <v>1777</v>
      </c>
      <c r="E934" s="8" t="s">
        <v>1778</v>
      </c>
      <c r="F934" s="8" t="s">
        <v>1780</v>
      </c>
    </row>
    <row r="935" spans="1:6" ht="15.75" thickBot="1" x14ac:dyDescent="0.3">
      <c r="A935" s="5" t="s">
        <v>1457</v>
      </c>
      <c r="B935" s="8" t="s">
        <v>1780</v>
      </c>
      <c r="C935" s="8" t="s">
        <v>1776</v>
      </c>
      <c r="D935" s="8" t="s">
        <v>1776</v>
      </c>
      <c r="E935" s="8" t="s">
        <v>1776</v>
      </c>
      <c r="F935" s="8" t="s">
        <v>1776</v>
      </c>
    </row>
    <row r="936" spans="1:6" ht="15.75" thickBot="1" x14ac:dyDescent="0.3">
      <c r="A936" s="5" t="s">
        <v>1458</v>
      </c>
      <c r="B936" s="8" t="s">
        <v>1777</v>
      </c>
      <c r="C936" s="8" t="s">
        <v>1776</v>
      </c>
      <c r="D936" s="8" t="s">
        <v>1780</v>
      </c>
      <c r="E936" s="8" t="s">
        <v>1778</v>
      </c>
      <c r="F936" s="8" t="s">
        <v>1780</v>
      </c>
    </row>
    <row r="937" spans="1:6" ht="15.75" thickBot="1" x14ac:dyDescent="0.3">
      <c r="A937" s="5" t="s">
        <v>1459</v>
      </c>
      <c r="B937" s="8" t="s">
        <v>1779</v>
      </c>
      <c r="C937" s="8" t="s">
        <v>1778</v>
      </c>
      <c r="D937" s="8" t="s">
        <v>1777</v>
      </c>
      <c r="E937" s="8" t="s">
        <v>1776</v>
      </c>
      <c r="F937" s="8" t="s">
        <v>1780</v>
      </c>
    </row>
    <row r="938" spans="1:6" ht="15.75" thickBot="1" x14ac:dyDescent="0.3">
      <c r="A938" s="5" t="s">
        <v>1460</v>
      </c>
      <c r="B938" s="8" t="s">
        <v>1780</v>
      </c>
      <c r="C938" s="8" t="s">
        <v>1780</v>
      </c>
      <c r="D938" s="8" t="s">
        <v>1778</v>
      </c>
      <c r="E938" s="8" t="s">
        <v>1777</v>
      </c>
      <c r="F938" s="8" t="s">
        <v>1780</v>
      </c>
    </row>
    <row r="939" spans="1:6" ht="15.75" thickBot="1" x14ac:dyDescent="0.3">
      <c r="A939" s="5" t="s">
        <v>1461</v>
      </c>
      <c r="B939" s="8" t="s">
        <v>1777</v>
      </c>
      <c r="C939" s="8" t="s">
        <v>1780</v>
      </c>
      <c r="D939" s="8" t="s">
        <v>1778</v>
      </c>
      <c r="E939" s="8" t="s">
        <v>1778</v>
      </c>
      <c r="F939" s="8" t="s">
        <v>1778</v>
      </c>
    </row>
    <row r="940" spans="1:6" ht="15.75" thickBot="1" x14ac:dyDescent="0.3">
      <c r="A940" s="5" t="s">
        <v>1462</v>
      </c>
      <c r="B940" s="8" t="s">
        <v>1776</v>
      </c>
      <c r="C940" s="8" t="s">
        <v>1776</v>
      </c>
      <c r="D940" s="8" t="s">
        <v>1776</v>
      </c>
      <c r="E940" s="8" t="s">
        <v>1779</v>
      </c>
      <c r="F940" s="8" t="s">
        <v>1777</v>
      </c>
    </row>
    <row r="941" spans="1:6" ht="15.75" thickBot="1" x14ac:dyDescent="0.3">
      <c r="A941" s="5" t="s">
        <v>1463</v>
      </c>
      <c r="B941" s="8" t="s">
        <v>1779</v>
      </c>
      <c r="C941" s="8" t="s">
        <v>1779</v>
      </c>
      <c r="D941" s="8" t="s">
        <v>1779</v>
      </c>
      <c r="E941" s="8" t="s">
        <v>1779</v>
      </c>
      <c r="F941" s="8" t="s">
        <v>1776</v>
      </c>
    </row>
    <row r="942" spans="1:6" ht="15.75" thickBot="1" x14ac:dyDescent="0.3">
      <c r="A942" s="5" t="s">
        <v>1464</v>
      </c>
      <c r="B942" s="8" t="s">
        <v>1780</v>
      </c>
      <c r="C942" s="8" t="s">
        <v>1779</v>
      </c>
      <c r="D942" s="8" t="s">
        <v>1776</v>
      </c>
      <c r="E942" s="8" t="s">
        <v>1776</v>
      </c>
      <c r="F942" s="8" t="s">
        <v>1780</v>
      </c>
    </row>
    <row r="943" spans="1:6" ht="15.75" thickBot="1" x14ac:dyDescent="0.3">
      <c r="A943" s="5" t="s">
        <v>1465</v>
      </c>
      <c r="B943" s="8" t="s">
        <v>1776</v>
      </c>
      <c r="C943" s="8" t="s">
        <v>1777</v>
      </c>
      <c r="D943" s="8" t="s">
        <v>1779</v>
      </c>
      <c r="E943" s="8" t="s">
        <v>1780</v>
      </c>
      <c r="F943" s="8" t="s">
        <v>1780</v>
      </c>
    </row>
    <row r="944" spans="1:6" ht="15.75" thickBot="1" x14ac:dyDescent="0.3">
      <c r="A944" s="5" t="s">
        <v>1466</v>
      </c>
      <c r="B944" s="8" t="s">
        <v>1778</v>
      </c>
      <c r="C944" s="8" t="s">
        <v>1778</v>
      </c>
      <c r="D944" s="8" t="s">
        <v>1778</v>
      </c>
      <c r="E944" s="8" t="s">
        <v>1780</v>
      </c>
      <c r="F944" s="8" t="s">
        <v>1780</v>
      </c>
    </row>
    <row r="945" spans="1:6" ht="15.75" thickBot="1" x14ac:dyDescent="0.3">
      <c r="A945" s="5" t="s">
        <v>1467</v>
      </c>
      <c r="B945" s="8" t="s">
        <v>1776</v>
      </c>
      <c r="C945" s="8" t="s">
        <v>1777</v>
      </c>
      <c r="D945" s="8" t="s">
        <v>1777</v>
      </c>
      <c r="E945" s="8" t="s">
        <v>1778</v>
      </c>
      <c r="F945" s="8" t="s">
        <v>1780</v>
      </c>
    </row>
    <row r="946" spans="1:6" ht="15.75" thickBot="1" x14ac:dyDescent="0.3">
      <c r="A946" s="5" t="s">
        <v>1468</v>
      </c>
      <c r="B946" s="8" t="s">
        <v>1776</v>
      </c>
      <c r="C946" s="8" t="s">
        <v>1779</v>
      </c>
      <c r="D946" s="8" t="s">
        <v>1779</v>
      </c>
      <c r="E946" s="8" t="s">
        <v>1777</v>
      </c>
      <c r="F946" s="8" t="s">
        <v>1776</v>
      </c>
    </row>
    <row r="947" spans="1:6" ht="15.75" thickBot="1" x14ac:dyDescent="0.3">
      <c r="A947" s="5" t="s">
        <v>1469</v>
      </c>
      <c r="B947" s="8" t="s">
        <v>1776</v>
      </c>
      <c r="C947" s="8" t="s">
        <v>1776</v>
      </c>
      <c r="D947" s="8" t="s">
        <v>1780</v>
      </c>
      <c r="E947" s="8" t="s">
        <v>1780</v>
      </c>
      <c r="F947" s="8" t="s">
        <v>1778</v>
      </c>
    </row>
    <row r="948" spans="1:6" ht="15.75" thickBot="1" x14ac:dyDescent="0.3">
      <c r="A948" s="5" t="s">
        <v>1470</v>
      </c>
      <c r="B948" s="8" t="s">
        <v>1777</v>
      </c>
      <c r="C948" s="8" t="s">
        <v>1780</v>
      </c>
      <c r="D948" s="8" t="s">
        <v>1776</v>
      </c>
      <c r="E948" s="8" t="s">
        <v>1778</v>
      </c>
      <c r="F948" s="8" t="s">
        <v>1778</v>
      </c>
    </row>
    <row r="949" spans="1:6" ht="15.75" thickBot="1" x14ac:dyDescent="0.3">
      <c r="A949" s="5" t="s">
        <v>1471</v>
      </c>
      <c r="B949" s="8" t="s">
        <v>1777</v>
      </c>
      <c r="C949" s="8" t="s">
        <v>1776</v>
      </c>
      <c r="D949" s="8" t="s">
        <v>1780</v>
      </c>
      <c r="E949" s="8" t="s">
        <v>1780</v>
      </c>
      <c r="F949" s="8" t="s">
        <v>1777</v>
      </c>
    </row>
    <row r="950" spans="1:6" ht="15.75" thickBot="1" x14ac:dyDescent="0.3">
      <c r="A950" s="5" t="s">
        <v>1472</v>
      </c>
      <c r="B950" s="8" t="s">
        <v>1780</v>
      </c>
      <c r="C950" s="8" t="s">
        <v>1777</v>
      </c>
      <c r="D950" s="8" t="s">
        <v>1777</v>
      </c>
      <c r="E950" s="8" t="s">
        <v>1780</v>
      </c>
      <c r="F950" s="8" t="s">
        <v>1779</v>
      </c>
    </row>
    <row r="951" spans="1:6" ht="15.75" thickBot="1" x14ac:dyDescent="0.3">
      <c r="A951" s="5" t="s">
        <v>1473</v>
      </c>
      <c r="B951" s="8" t="s">
        <v>1778</v>
      </c>
      <c r="C951" s="8" t="s">
        <v>1776</v>
      </c>
      <c r="D951" s="8" t="s">
        <v>1779</v>
      </c>
      <c r="E951" s="8" t="s">
        <v>1776</v>
      </c>
      <c r="F951" s="8" t="s">
        <v>1778</v>
      </c>
    </row>
    <row r="952" spans="1:6" ht="15.75" thickBot="1" x14ac:dyDescent="0.3">
      <c r="A952" s="5" t="s">
        <v>1474</v>
      </c>
      <c r="B952" s="8" t="s">
        <v>1778</v>
      </c>
      <c r="C952" s="8" t="s">
        <v>1776</v>
      </c>
      <c r="D952" s="8" t="s">
        <v>1777</v>
      </c>
      <c r="E952" s="8" t="s">
        <v>1776</v>
      </c>
      <c r="F952" s="8" t="s">
        <v>1778</v>
      </c>
    </row>
    <row r="953" spans="1:6" ht="15.75" thickBot="1" x14ac:dyDescent="0.3">
      <c r="A953" s="5" t="s">
        <v>1475</v>
      </c>
      <c r="B953" s="8" t="s">
        <v>1776</v>
      </c>
      <c r="C953" s="8" t="s">
        <v>1780</v>
      </c>
      <c r="D953" s="8" t="s">
        <v>1777</v>
      </c>
      <c r="E953" s="8" t="s">
        <v>1777</v>
      </c>
      <c r="F953" s="8" t="s">
        <v>1780</v>
      </c>
    </row>
    <row r="954" spans="1:6" ht="15.75" thickBot="1" x14ac:dyDescent="0.3">
      <c r="A954" s="5" t="s">
        <v>1476</v>
      </c>
      <c r="B954" s="8" t="s">
        <v>1777</v>
      </c>
      <c r="C954" s="8" t="s">
        <v>1777</v>
      </c>
      <c r="D954" s="8" t="s">
        <v>1779</v>
      </c>
      <c r="E954" s="8" t="s">
        <v>1776</v>
      </c>
      <c r="F954" s="8" t="s">
        <v>1777</v>
      </c>
    </row>
    <row r="955" spans="1:6" ht="15.75" thickBot="1" x14ac:dyDescent="0.3">
      <c r="A955" s="5" t="s">
        <v>1477</v>
      </c>
      <c r="B955" s="8" t="s">
        <v>1779</v>
      </c>
      <c r="C955" s="8" t="s">
        <v>1777</v>
      </c>
      <c r="D955" s="8" t="s">
        <v>1777</v>
      </c>
      <c r="E955" s="8" t="s">
        <v>1776</v>
      </c>
      <c r="F955" s="8" t="s">
        <v>1777</v>
      </c>
    </row>
    <row r="956" spans="1:6" ht="15.75" thickBot="1" x14ac:dyDescent="0.3">
      <c r="A956" s="5" t="s">
        <v>1478</v>
      </c>
      <c r="B956" s="8" t="s">
        <v>1779</v>
      </c>
      <c r="C956" s="8" t="s">
        <v>1776</v>
      </c>
      <c r="D956" s="8" t="s">
        <v>1778</v>
      </c>
      <c r="E956" s="8" t="s">
        <v>1776</v>
      </c>
      <c r="F956" s="8" t="s">
        <v>1777</v>
      </c>
    </row>
    <row r="957" spans="1:6" ht="15.75" thickBot="1" x14ac:dyDescent="0.3">
      <c r="A957" s="5" t="s">
        <v>1479</v>
      </c>
      <c r="B957" s="8" t="s">
        <v>1776</v>
      </c>
      <c r="C957" s="8" t="s">
        <v>1777</v>
      </c>
      <c r="D957" s="8" t="s">
        <v>1776</v>
      </c>
      <c r="E957" s="8" t="s">
        <v>1778</v>
      </c>
      <c r="F957" s="8" t="s">
        <v>1776</v>
      </c>
    </row>
    <row r="958" spans="1:6" ht="15.75" thickBot="1" x14ac:dyDescent="0.3">
      <c r="A958" s="5" t="s">
        <v>1480</v>
      </c>
      <c r="B958" s="8" t="s">
        <v>1778</v>
      </c>
      <c r="C958" s="8" t="s">
        <v>1779</v>
      </c>
      <c r="D958" s="8" t="s">
        <v>1776</v>
      </c>
      <c r="E958" s="8" t="s">
        <v>1780</v>
      </c>
      <c r="F958" s="8" t="s">
        <v>1777</v>
      </c>
    </row>
    <row r="959" spans="1:6" ht="15.75" thickBot="1" x14ac:dyDescent="0.3">
      <c r="A959" s="5" t="s">
        <v>1481</v>
      </c>
      <c r="B959" s="8" t="s">
        <v>1779</v>
      </c>
      <c r="C959" s="8" t="s">
        <v>1779</v>
      </c>
      <c r="D959" s="8" t="s">
        <v>1777</v>
      </c>
      <c r="E959" s="8" t="s">
        <v>1777</v>
      </c>
      <c r="F959" s="8" t="s">
        <v>1778</v>
      </c>
    </row>
    <row r="960" spans="1:6" ht="15.75" thickBot="1" x14ac:dyDescent="0.3">
      <c r="A960" s="5" t="s">
        <v>1482</v>
      </c>
      <c r="B960" s="8" t="s">
        <v>1779</v>
      </c>
      <c r="C960" s="8" t="s">
        <v>1778</v>
      </c>
      <c r="D960" s="8" t="s">
        <v>1777</v>
      </c>
      <c r="E960" s="8" t="s">
        <v>1779</v>
      </c>
      <c r="F960" s="8" t="s">
        <v>1779</v>
      </c>
    </row>
    <row r="961" spans="1:6" ht="15.75" thickBot="1" x14ac:dyDescent="0.3">
      <c r="A961" s="5" t="s">
        <v>1483</v>
      </c>
      <c r="B961" s="8" t="s">
        <v>1780</v>
      </c>
      <c r="C961" s="8" t="s">
        <v>1780</v>
      </c>
      <c r="D961" s="8" t="s">
        <v>1779</v>
      </c>
      <c r="E961" s="8" t="s">
        <v>1780</v>
      </c>
      <c r="F961" s="8" t="s">
        <v>1780</v>
      </c>
    </row>
    <row r="962" spans="1:6" ht="15.75" thickBot="1" x14ac:dyDescent="0.3">
      <c r="A962" s="5" t="s">
        <v>1484</v>
      </c>
      <c r="B962" s="8" t="s">
        <v>1778</v>
      </c>
      <c r="C962" s="8" t="s">
        <v>1776</v>
      </c>
      <c r="D962" s="8" t="s">
        <v>1779</v>
      </c>
      <c r="E962" s="8" t="s">
        <v>1779</v>
      </c>
      <c r="F962" s="8" t="s">
        <v>1777</v>
      </c>
    </row>
    <row r="963" spans="1:6" ht="15.75" thickBot="1" x14ac:dyDescent="0.3">
      <c r="A963" s="5" t="s">
        <v>1485</v>
      </c>
      <c r="B963" s="8" t="s">
        <v>1778</v>
      </c>
      <c r="C963" s="8" t="s">
        <v>1779</v>
      </c>
      <c r="D963" s="8" t="s">
        <v>1778</v>
      </c>
      <c r="E963" s="8" t="s">
        <v>1777</v>
      </c>
      <c r="F963" s="8" t="s">
        <v>1779</v>
      </c>
    </row>
    <row r="964" spans="1:6" ht="15.75" thickBot="1" x14ac:dyDescent="0.3">
      <c r="A964" s="5" t="s">
        <v>1486</v>
      </c>
      <c r="B964" s="8" t="s">
        <v>1776</v>
      </c>
      <c r="C964" s="8" t="s">
        <v>1778</v>
      </c>
      <c r="D964" s="8" t="s">
        <v>1779</v>
      </c>
      <c r="E964" s="8" t="s">
        <v>1777</v>
      </c>
      <c r="F964" s="8" t="s">
        <v>1779</v>
      </c>
    </row>
    <row r="965" spans="1:6" ht="15.75" thickBot="1" x14ac:dyDescent="0.3">
      <c r="A965" s="5" t="s">
        <v>1487</v>
      </c>
      <c r="B965" s="8" t="s">
        <v>1776</v>
      </c>
      <c r="C965" s="8" t="s">
        <v>1778</v>
      </c>
      <c r="D965" s="8" t="s">
        <v>1779</v>
      </c>
      <c r="E965" s="8" t="s">
        <v>1777</v>
      </c>
      <c r="F965" s="8" t="s">
        <v>1778</v>
      </c>
    </row>
    <row r="966" spans="1:6" ht="15.75" thickBot="1" x14ac:dyDescent="0.3">
      <c r="A966" s="5" t="s">
        <v>1488</v>
      </c>
      <c r="B966" s="8" t="s">
        <v>1777</v>
      </c>
      <c r="C966" s="8" t="s">
        <v>1780</v>
      </c>
      <c r="D966" s="8" t="s">
        <v>1780</v>
      </c>
      <c r="E966" s="8" t="s">
        <v>1778</v>
      </c>
      <c r="F966" s="8" t="s">
        <v>1778</v>
      </c>
    </row>
    <row r="967" spans="1:6" ht="15.75" thickBot="1" x14ac:dyDescent="0.3">
      <c r="A967" s="5" t="s">
        <v>1489</v>
      </c>
      <c r="B967" s="8" t="s">
        <v>1780</v>
      </c>
      <c r="C967" s="8" t="s">
        <v>1779</v>
      </c>
      <c r="D967" s="8" t="s">
        <v>1780</v>
      </c>
      <c r="E967" s="8" t="s">
        <v>1780</v>
      </c>
      <c r="F967" s="8" t="s">
        <v>1779</v>
      </c>
    </row>
    <row r="968" spans="1:6" ht="15.75" thickBot="1" x14ac:dyDescent="0.3">
      <c r="A968" s="5" t="s">
        <v>1490</v>
      </c>
      <c r="B968" s="8" t="s">
        <v>1778</v>
      </c>
      <c r="C968" s="8" t="s">
        <v>1776</v>
      </c>
      <c r="D968" s="8" t="s">
        <v>1778</v>
      </c>
      <c r="E968" s="8" t="s">
        <v>1778</v>
      </c>
      <c r="F968" s="8" t="s">
        <v>1780</v>
      </c>
    </row>
    <row r="969" spans="1:6" ht="15.75" thickBot="1" x14ac:dyDescent="0.3">
      <c r="A969" s="5" t="s">
        <v>1491</v>
      </c>
      <c r="B969" s="8" t="s">
        <v>1777</v>
      </c>
      <c r="C969" s="8" t="s">
        <v>1777</v>
      </c>
      <c r="D969" s="8" t="s">
        <v>1777</v>
      </c>
      <c r="E969" s="8" t="s">
        <v>1777</v>
      </c>
      <c r="F969" s="8" t="s">
        <v>1777</v>
      </c>
    </row>
    <row r="970" spans="1:6" ht="15.75" thickBot="1" x14ac:dyDescent="0.3">
      <c r="A970" s="5" t="s">
        <v>1492</v>
      </c>
      <c r="B970" s="8" t="s">
        <v>1779</v>
      </c>
      <c r="C970" s="8" t="s">
        <v>1779</v>
      </c>
      <c r="D970" s="8" t="s">
        <v>1778</v>
      </c>
      <c r="E970" s="8" t="s">
        <v>1778</v>
      </c>
      <c r="F970" s="8" t="s">
        <v>1776</v>
      </c>
    </row>
    <row r="971" spans="1:6" ht="15.75" thickBot="1" x14ac:dyDescent="0.3">
      <c r="A971" s="5" t="s">
        <v>1493</v>
      </c>
      <c r="B971" s="8" t="s">
        <v>1778</v>
      </c>
      <c r="C971" s="8" t="s">
        <v>1778</v>
      </c>
      <c r="D971" s="8" t="s">
        <v>1778</v>
      </c>
      <c r="E971" s="8" t="s">
        <v>1780</v>
      </c>
      <c r="F971" s="8" t="s">
        <v>1778</v>
      </c>
    </row>
    <row r="972" spans="1:6" ht="15.75" thickBot="1" x14ac:dyDescent="0.3">
      <c r="A972" s="5" t="s">
        <v>1494</v>
      </c>
      <c r="B972" s="8" t="s">
        <v>1778</v>
      </c>
      <c r="C972" s="8" t="s">
        <v>1776</v>
      </c>
      <c r="D972" s="8" t="s">
        <v>1778</v>
      </c>
      <c r="E972" s="8" t="s">
        <v>1778</v>
      </c>
      <c r="F972" s="8" t="s">
        <v>1778</v>
      </c>
    </row>
    <row r="973" spans="1:6" ht="15.75" thickBot="1" x14ac:dyDescent="0.3">
      <c r="A973" s="5" t="s">
        <v>1495</v>
      </c>
      <c r="B973" s="8" t="s">
        <v>1780</v>
      </c>
      <c r="C973" s="8" t="s">
        <v>1779</v>
      </c>
      <c r="D973" s="8" t="s">
        <v>1779</v>
      </c>
      <c r="E973" s="8" t="s">
        <v>1780</v>
      </c>
      <c r="F973" s="8" t="s">
        <v>1779</v>
      </c>
    </row>
    <row r="974" spans="1:6" ht="15.75" thickBot="1" x14ac:dyDescent="0.3">
      <c r="A974" s="5" t="s">
        <v>1496</v>
      </c>
      <c r="B974" s="8" t="s">
        <v>1777</v>
      </c>
      <c r="C974" s="8" t="s">
        <v>1778</v>
      </c>
      <c r="D974" s="8" t="s">
        <v>1777</v>
      </c>
      <c r="E974" s="8" t="s">
        <v>1778</v>
      </c>
      <c r="F974" s="8" t="s">
        <v>1779</v>
      </c>
    </row>
    <row r="975" spans="1:6" ht="15.75" thickBot="1" x14ac:dyDescent="0.3">
      <c r="A975" s="5" t="s">
        <v>1497</v>
      </c>
      <c r="B975" s="8" t="s">
        <v>1778</v>
      </c>
      <c r="C975" s="8" t="s">
        <v>1780</v>
      </c>
      <c r="D975" s="8" t="s">
        <v>1779</v>
      </c>
      <c r="E975" s="8" t="s">
        <v>1778</v>
      </c>
      <c r="F975" s="8" t="s">
        <v>1776</v>
      </c>
    </row>
    <row r="976" spans="1:6" ht="15.75" thickBot="1" x14ac:dyDescent="0.3">
      <c r="A976" s="5" t="s">
        <v>1498</v>
      </c>
      <c r="B976" s="8" t="s">
        <v>1779</v>
      </c>
      <c r="C976" s="8" t="s">
        <v>1777</v>
      </c>
      <c r="D976" s="8" t="s">
        <v>1779</v>
      </c>
      <c r="E976" s="8" t="s">
        <v>1777</v>
      </c>
      <c r="F976" s="8" t="s">
        <v>1779</v>
      </c>
    </row>
    <row r="977" spans="1:6" ht="15.75" thickBot="1" x14ac:dyDescent="0.3">
      <c r="A977" s="5" t="s">
        <v>1499</v>
      </c>
      <c r="B977" s="8" t="s">
        <v>1778</v>
      </c>
      <c r="C977" s="8" t="s">
        <v>1779</v>
      </c>
      <c r="D977" s="8" t="s">
        <v>1777</v>
      </c>
      <c r="E977" s="8" t="s">
        <v>1779</v>
      </c>
      <c r="F977" s="8" t="s">
        <v>1778</v>
      </c>
    </row>
    <row r="978" spans="1:6" ht="15.75" thickBot="1" x14ac:dyDescent="0.3">
      <c r="A978" s="5" t="s">
        <v>1500</v>
      </c>
      <c r="B978" s="8" t="s">
        <v>1777</v>
      </c>
      <c r="C978" s="8" t="s">
        <v>1777</v>
      </c>
      <c r="D978" s="8" t="s">
        <v>1780</v>
      </c>
      <c r="E978" s="8" t="s">
        <v>1776</v>
      </c>
      <c r="F978" s="8" t="s">
        <v>1776</v>
      </c>
    </row>
    <row r="979" spans="1:6" ht="15.75" thickBot="1" x14ac:dyDescent="0.3">
      <c r="A979" s="5" t="s">
        <v>1501</v>
      </c>
      <c r="B979" s="8" t="s">
        <v>1779</v>
      </c>
      <c r="C979" s="8" t="s">
        <v>1780</v>
      </c>
      <c r="D979" s="8" t="s">
        <v>1778</v>
      </c>
      <c r="E979" s="8" t="s">
        <v>1776</v>
      </c>
      <c r="F979" s="8" t="s">
        <v>1776</v>
      </c>
    </row>
    <row r="980" spans="1:6" ht="15.75" thickBot="1" x14ac:dyDescent="0.3">
      <c r="A980" s="5" t="s">
        <v>1502</v>
      </c>
      <c r="B980" s="8" t="s">
        <v>1776</v>
      </c>
      <c r="C980" s="8" t="s">
        <v>1780</v>
      </c>
      <c r="D980" s="8" t="s">
        <v>1776</v>
      </c>
      <c r="E980" s="8" t="s">
        <v>1778</v>
      </c>
      <c r="F980" s="8" t="s">
        <v>1777</v>
      </c>
    </row>
    <row r="981" spans="1:6" ht="15.75" thickBot="1" x14ac:dyDescent="0.3">
      <c r="A981" s="5" t="s">
        <v>1503</v>
      </c>
      <c r="B981" s="8" t="s">
        <v>1776</v>
      </c>
      <c r="C981" s="8" t="s">
        <v>1778</v>
      </c>
      <c r="D981" s="8" t="s">
        <v>1778</v>
      </c>
      <c r="E981" s="8" t="s">
        <v>1777</v>
      </c>
      <c r="F981" s="8" t="s">
        <v>1780</v>
      </c>
    </row>
    <row r="982" spans="1:6" ht="15.75" thickBot="1" x14ac:dyDescent="0.3">
      <c r="A982" s="5" t="s">
        <v>1504</v>
      </c>
      <c r="B982" s="8" t="s">
        <v>1778</v>
      </c>
      <c r="C982" s="8" t="s">
        <v>1776</v>
      </c>
      <c r="D982" s="8" t="s">
        <v>1776</v>
      </c>
      <c r="E982" s="8" t="s">
        <v>1780</v>
      </c>
      <c r="F982" s="8" t="s">
        <v>1779</v>
      </c>
    </row>
    <row r="983" spans="1:6" ht="15.75" thickBot="1" x14ac:dyDescent="0.3">
      <c r="A983" s="5" t="s">
        <v>1505</v>
      </c>
      <c r="B983" s="8" t="s">
        <v>1776</v>
      </c>
      <c r="C983" s="8" t="s">
        <v>1779</v>
      </c>
      <c r="D983" s="8" t="s">
        <v>1777</v>
      </c>
      <c r="E983" s="8" t="s">
        <v>1780</v>
      </c>
      <c r="F983" s="8" t="s">
        <v>1777</v>
      </c>
    </row>
    <row r="984" spans="1:6" ht="15.75" thickBot="1" x14ac:dyDescent="0.3">
      <c r="A984" s="5" t="s">
        <v>1506</v>
      </c>
      <c r="B984" s="8" t="s">
        <v>1778</v>
      </c>
      <c r="C984" s="8" t="s">
        <v>1777</v>
      </c>
      <c r="D984" s="8" t="s">
        <v>1778</v>
      </c>
      <c r="E984" s="8" t="s">
        <v>1776</v>
      </c>
      <c r="F984" s="8" t="s">
        <v>1779</v>
      </c>
    </row>
    <row r="985" spans="1:6" ht="15.75" thickBot="1" x14ac:dyDescent="0.3">
      <c r="A985" s="5" t="s">
        <v>1507</v>
      </c>
      <c r="B985" s="8" t="s">
        <v>1777</v>
      </c>
      <c r="C985" s="8" t="s">
        <v>1776</v>
      </c>
      <c r="D985" s="8" t="s">
        <v>1778</v>
      </c>
      <c r="E985" s="8" t="s">
        <v>1777</v>
      </c>
      <c r="F985" s="8" t="s">
        <v>1777</v>
      </c>
    </row>
    <row r="986" spans="1:6" ht="15.75" thickBot="1" x14ac:dyDescent="0.3">
      <c r="A986" s="5" t="s">
        <v>1508</v>
      </c>
      <c r="B986" s="8" t="s">
        <v>1779</v>
      </c>
      <c r="C986" s="8" t="s">
        <v>1780</v>
      </c>
      <c r="D986" s="8" t="s">
        <v>1777</v>
      </c>
      <c r="E986" s="8" t="s">
        <v>1780</v>
      </c>
      <c r="F986" s="8" t="s">
        <v>1780</v>
      </c>
    </row>
    <row r="987" spans="1:6" ht="15.75" thickBot="1" x14ac:dyDescent="0.3">
      <c r="A987" s="5" t="s">
        <v>1509</v>
      </c>
      <c r="B987" s="8" t="s">
        <v>1778</v>
      </c>
      <c r="C987" s="8" t="s">
        <v>1780</v>
      </c>
      <c r="D987" s="8" t="s">
        <v>1777</v>
      </c>
      <c r="E987" s="8" t="s">
        <v>1779</v>
      </c>
      <c r="F987" s="8" t="s">
        <v>1778</v>
      </c>
    </row>
    <row r="988" spans="1:6" ht="15.75" thickBot="1" x14ac:dyDescent="0.3">
      <c r="A988" s="5" t="s">
        <v>1510</v>
      </c>
      <c r="B988" s="8" t="s">
        <v>1779</v>
      </c>
      <c r="C988" s="8" t="s">
        <v>1779</v>
      </c>
      <c r="D988" s="8" t="s">
        <v>1777</v>
      </c>
      <c r="E988" s="8" t="s">
        <v>1780</v>
      </c>
      <c r="F988" s="8" t="s">
        <v>1780</v>
      </c>
    </row>
    <row r="989" spans="1:6" ht="15.75" thickBot="1" x14ac:dyDescent="0.3">
      <c r="A989" s="5" t="s">
        <v>1511</v>
      </c>
      <c r="B989" s="8" t="s">
        <v>1779</v>
      </c>
      <c r="C989" s="8" t="s">
        <v>1776</v>
      </c>
      <c r="D989" s="8" t="s">
        <v>1780</v>
      </c>
      <c r="E989" s="8" t="s">
        <v>1779</v>
      </c>
      <c r="F989" s="8" t="s">
        <v>1780</v>
      </c>
    </row>
    <row r="990" spans="1:6" ht="15.75" thickBot="1" x14ac:dyDescent="0.3">
      <c r="A990" s="5" t="s">
        <v>1512</v>
      </c>
      <c r="B990" s="8" t="s">
        <v>1776</v>
      </c>
      <c r="C990" s="8" t="s">
        <v>1780</v>
      </c>
      <c r="D990" s="8" t="s">
        <v>1779</v>
      </c>
      <c r="E990" s="8" t="s">
        <v>1779</v>
      </c>
      <c r="F990" s="8" t="s">
        <v>1778</v>
      </c>
    </row>
    <row r="991" spans="1:6" ht="15.75" thickBot="1" x14ac:dyDescent="0.3">
      <c r="A991" s="5" t="s">
        <v>1513</v>
      </c>
      <c r="B991" s="8" t="s">
        <v>1776</v>
      </c>
      <c r="C991" s="8" t="s">
        <v>1780</v>
      </c>
      <c r="D991" s="8" t="s">
        <v>1780</v>
      </c>
      <c r="E991" s="8" t="s">
        <v>1776</v>
      </c>
      <c r="F991" s="8" t="s">
        <v>1778</v>
      </c>
    </row>
    <row r="992" spans="1:6" ht="15.75" thickBot="1" x14ac:dyDescent="0.3">
      <c r="A992" s="5" t="s">
        <v>1514</v>
      </c>
      <c r="B992" s="8" t="s">
        <v>1780</v>
      </c>
      <c r="C992" s="8" t="s">
        <v>1780</v>
      </c>
      <c r="D992" s="8" t="s">
        <v>1778</v>
      </c>
      <c r="E992" s="8" t="s">
        <v>1776</v>
      </c>
      <c r="F992" s="8" t="s">
        <v>1777</v>
      </c>
    </row>
    <row r="993" spans="1:6" ht="15.75" thickBot="1" x14ac:dyDescent="0.3">
      <c r="A993" s="5" t="s">
        <v>1515</v>
      </c>
      <c r="B993" s="8" t="s">
        <v>1779</v>
      </c>
      <c r="C993" s="8" t="s">
        <v>1780</v>
      </c>
      <c r="D993" s="8" t="s">
        <v>1778</v>
      </c>
      <c r="E993" s="8" t="s">
        <v>1777</v>
      </c>
      <c r="F993" s="8" t="s">
        <v>1778</v>
      </c>
    </row>
    <row r="994" spans="1:6" ht="15.75" thickBot="1" x14ac:dyDescent="0.3">
      <c r="A994" s="5" t="s">
        <v>1516</v>
      </c>
      <c r="B994" s="8" t="s">
        <v>1779</v>
      </c>
      <c r="C994" s="8" t="s">
        <v>1777</v>
      </c>
      <c r="D994" s="8" t="s">
        <v>1780</v>
      </c>
      <c r="E994" s="8" t="s">
        <v>1779</v>
      </c>
      <c r="F994" s="8" t="s">
        <v>1778</v>
      </c>
    </row>
    <row r="995" spans="1:6" ht="15.75" thickBot="1" x14ac:dyDescent="0.3">
      <c r="A995" s="5" t="s">
        <v>1517</v>
      </c>
      <c r="B995" s="8" t="s">
        <v>1780</v>
      </c>
      <c r="C995" s="8" t="s">
        <v>1777</v>
      </c>
      <c r="D995" s="8" t="s">
        <v>1776</v>
      </c>
      <c r="E995" s="8" t="s">
        <v>1779</v>
      </c>
      <c r="F995" s="8" t="s">
        <v>1777</v>
      </c>
    </row>
    <row r="996" spans="1:6" ht="15.75" thickBot="1" x14ac:dyDescent="0.3">
      <c r="A996" s="5" t="s">
        <v>1518</v>
      </c>
      <c r="B996" s="8" t="s">
        <v>1776</v>
      </c>
      <c r="C996" s="8" t="s">
        <v>1779</v>
      </c>
      <c r="D996" s="8" t="s">
        <v>1778</v>
      </c>
      <c r="E996" s="8" t="s">
        <v>1778</v>
      </c>
      <c r="F996" s="8" t="s">
        <v>1779</v>
      </c>
    </row>
    <row r="997" spans="1:6" ht="15.75" thickBot="1" x14ac:dyDescent="0.3">
      <c r="A997" s="5" t="s">
        <v>1519</v>
      </c>
      <c r="B997" s="8" t="s">
        <v>1776</v>
      </c>
      <c r="C997" s="8" t="s">
        <v>1776</v>
      </c>
      <c r="D997" s="8" t="s">
        <v>1776</v>
      </c>
      <c r="E997" s="8" t="s">
        <v>1780</v>
      </c>
      <c r="F997" s="8" t="s">
        <v>1778</v>
      </c>
    </row>
    <row r="998" spans="1:6" ht="15.75" thickBot="1" x14ac:dyDescent="0.3">
      <c r="A998" s="5" t="s">
        <v>1520</v>
      </c>
      <c r="B998" s="8" t="s">
        <v>1778</v>
      </c>
      <c r="C998" s="8" t="s">
        <v>1780</v>
      </c>
      <c r="D998" s="8" t="s">
        <v>1778</v>
      </c>
      <c r="E998" s="8" t="s">
        <v>1778</v>
      </c>
      <c r="F998" s="8" t="s">
        <v>1778</v>
      </c>
    </row>
    <row r="999" spans="1:6" ht="15.75" thickBot="1" x14ac:dyDescent="0.3">
      <c r="A999" s="5" t="s">
        <v>1521</v>
      </c>
      <c r="B999" s="8" t="s">
        <v>1776</v>
      </c>
      <c r="C999" s="8" t="s">
        <v>1779</v>
      </c>
      <c r="D999" s="8" t="s">
        <v>1777</v>
      </c>
      <c r="E999" s="8" t="s">
        <v>1780</v>
      </c>
      <c r="F999" s="8" t="s">
        <v>1777</v>
      </c>
    </row>
    <row r="1000" spans="1:6" ht="15.75" thickBot="1" x14ac:dyDescent="0.3">
      <c r="A1000" s="5" t="s">
        <v>1522</v>
      </c>
      <c r="B1000" s="8" t="s">
        <v>1776</v>
      </c>
      <c r="C1000" s="8" t="s">
        <v>1777</v>
      </c>
      <c r="D1000" s="8" t="s">
        <v>1778</v>
      </c>
      <c r="E1000" s="8" t="s">
        <v>1776</v>
      </c>
      <c r="F1000" s="8" t="s">
        <v>1778</v>
      </c>
    </row>
    <row r="1001" spans="1:6" ht="15.75" thickBot="1" x14ac:dyDescent="0.3">
      <c r="A1001" s="5" t="s">
        <v>1523</v>
      </c>
      <c r="B1001" s="8" t="s">
        <v>1778</v>
      </c>
      <c r="C1001" s="8" t="s">
        <v>1777</v>
      </c>
      <c r="D1001" s="8" t="s">
        <v>1780</v>
      </c>
      <c r="E1001" s="8" t="s">
        <v>1777</v>
      </c>
      <c r="F1001" s="8" t="s">
        <v>1779</v>
      </c>
    </row>
    <row r="1002" spans="1:6" ht="15.75" thickBot="1" x14ac:dyDescent="0.3">
      <c r="A1002" s="5" t="s">
        <v>1524</v>
      </c>
      <c r="B1002" s="8" t="s">
        <v>1778</v>
      </c>
      <c r="C1002" s="8" t="s">
        <v>1779</v>
      </c>
      <c r="D1002" s="8" t="s">
        <v>1780</v>
      </c>
      <c r="E1002" s="8" t="s">
        <v>1780</v>
      </c>
      <c r="F1002" s="8" t="s">
        <v>1776</v>
      </c>
    </row>
    <row r="1003" spans="1:6" ht="15.75" thickBot="1" x14ac:dyDescent="0.3">
      <c r="A1003" s="5" t="s">
        <v>1525</v>
      </c>
      <c r="B1003" s="8" t="s">
        <v>1776</v>
      </c>
      <c r="C1003" s="8" t="s">
        <v>1777</v>
      </c>
      <c r="D1003" s="8" t="s">
        <v>1780</v>
      </c>
      <c r="E1003" s="8" t="s">
        <v>1778</v>
      </c>
      <c r="F1003" s="8" t="s">
        <v>1777</v>
      </c>
    </row>
    <row r="1004" spans="1:6" ht="15.75" thickBot="1" x14ac:dyDescent="0.3">
      <c r="A1004" s="5" t="s">
        <v>1526</v>
      </c>
      <c r="B1004" s="8" t="s">
        <v>1776</v>
      </c>
      <c r="C1004" s="8" t="s">
        <v>1780</v>
      </c>
      <c r="D1004" s="8" t="s">
        <v>1778</v>
      </c>
      <c r="E1004" s="8" t="s">
        <v>1776</v>
      </c>
      <c r="F1004" s="8" t="s">
        <v>1778</v>
      </c>
    </row>
    <row r="1005" spans="1:6" ht="15.75" thickBot="1" x14ac:dyDescent="0.3">
      <c r="A1005" s="5" t="s">
        <v>1527</v>
      </c>
      <c r="B1005" s="8" t="s">
        <v>1779</v>
      </c>
      <c r="C1005" s="8" t="s">
        <v>1778</v>
      </c>
      <c r="D1005" s="8" t="s">
        <v>1780</v>
      </c>
      <c r="E1005" s="8" t="s">
        <v>1777</v>
      </c>
      <c r="F1005" s="8" t="s">
        <v>1779</v>
      </c>
    </row>
    <row r="1006" spans="1:6" ht="15.75" thickBot="1" x14ac:dyDescent="0.3">
      <c r="A1006" s="5" t="s">
        <v>1528</v>
      </c>
      <c r="B1006" s="8" t="s">
        <v>1778</v>
      </c>
      <c r="C1006" s="8" t="s">
        <v>1780</v>
      </c>
      <c r="D1006" s="8" t="s">
        <v>1780</v>
      </c>
      <c r="E1006" s="8" t="s">
        <v>1777</v>
      </c>
      <c r="F1006" s="8" t="s">
        <v>1780</v>
      </c>
    </row>
    <row r="1007" spans="1:6" ht="15.75" thickBot="1" x14ac:dyDescent="0.3">
      <c r="A1007" s="5" t="s">
        <v>1529</v>
      </c>
      <c r="B1007" s="8" t="s">
        <v>1779</v>
      </c>
      <c r="C1007" s="8" t="s">
        <v>1778</v>
      </c>
      <c r="D1007" s="8" t="s">
        <v>1780</v>
      </c>
      <c r="E1007" s="8" t="s">
        <v>1780</v>
      </c>
      <c r="F1007" s="8" t="s">
        <v>1779</v>
      </c>
    </row>
    <row r="1008" spans="1:6" ht="15.75" thickBot="1" x14ac:dyDescent="0.3">
      <c r="A1008" s="5" t="s">
        <v>1530</v>
      </c>
      <c r="B1008" s="8" t="s">
        <v>1776</v>
      </c>
      <c r="C1008" s="8" t="s">
        <v>1777</v>
      </c>
      <c r="D1008" s="8" t="s">
        <v>1780</v>
      </c>
      <c r="E1008" s="8" t="s">
        <v>1778</v>
      </c>
      <c r="F1008" s="8" t="s">
        <v>1777</v>
      </c>
    </row>
    <row r="1009" spans="1:6" ht="15.75" thickBot="1" x14ac:dyDescent="0.3">
      <c r="A1009" s="5" t="s">
        <v>1531</v>
      </c>
      <c r="B1009" s="8" t="s">
        <v>1776</v>
      </c>
      <c r="C1009" s="8" t="s">
        <v>1776</v>
      </c>
      <c r="D1009" s="8" t="s">
        <v>1778</v>
      </c>
      <c r="E1009" s="8" t="s">
        <v>1777</v>
      </c>
      <c r="F1009" s="8" t="s">
        <v>1779</v>
      </c>
    </row>
    <row r="1010" spans="1:6" ht="15.75" thickBot="1" x14ac:dyDescent="0.3">
      <c r="A1010" s="5" t="s">
        <v>1532</v>
      </c>
      <c r="B1010" s="8" t="s">
        <v>1778</v>
      </c>
      <c r="C1010" s="8" t="s">
        <v>1777</v>
      </c>
      <c r="D1010" s="8" t="s">
        <v>1777</v>
      </c>
      <c r="E1010" s="8" t="s">
        <v>1778</v>
      </c>
      <c r="F1010" s="8" t="s">
        <v>1779</v>
      </c>
    </row>
    <row r="1011" spans="1:6" ht="15.75" thickBot="1" x14ac:dyDescent="0.3">
      <c r="A1011" s="5" t="s">
        <v>1533</v>
      </c>
      <c r="B1011" s="8" t="s">
        <v>1777</v>
      </c>
      <c r="C1011" s="8" t="s">
        <v>1778</v>
      </c>
      <c r="D1011" s="8" t="s">
        <v>1778</v>
      </c>
      <c r="E1011" s="8" t="s">
        <v>1780</v>
      </c>
      <c r="F1011" s="8" t="s">
        <v>1780</v>
      </c>
    </row>
    <row r="1012" spans="1:6" ht="15.75" thickBot="1" x14ac:dyDescent="0.3">
      <c r="A1012" s="5" t="s">
        <v>1534</v>
      </c>
      <c r="B1012" s="8" t="s">
        <v>1780</v>
      </c>
      <c r="C1012" s="8" t="s">
        <v>1779</v>
      </c>
      <c r="D1012" s="8" t="s">
        <v>1778</v>
      </c>
      <c r="E1012" s="8" t="s">
        <v>1777</v>
      </c>
      <c r="F1012" s="8" t="s">
        <v>1776</v>
      </c>
    </row>
    <row r="1013" spans="1:6" ht="15.75" thickBot="1" x14ac:dyDescent="0.3">
      <c r="A1013" s="5" t="s">
        <v>1535</v>
      </c>
      <c r="B1013" s="8" t="s">
        <v>1779</v>
      </c>
      <c r="C1013" s="8" t="s">
        <v>1776</v>
      </c>
      <c r="D1013" s="8" t="s">
        <v>1779</v>
      </c>
      <c r="E1013" s="8" t="s">
        <v>1776</v>
      </c>
      <c r="F1013" s="8" t="s">
        <v>1778</v>
      </c>
    </row>
    <row r="1014" spans="1:6" ht="15.75" thickBot="1" x14ac:dyDescent="0.3">
      <c r="A1014" s="5" t="s">
        <v>1536</v>
      </c>
      <c r="B1014" s="8" t="s">
        <v>1776</v>
      </c>
      <c r="C1014" s="8" t="s">
        <v>1777</v>
      </c>
      <c r="D1014" s="8" t="s">
        <v>1779</v>
      </c>
      <c r="E1014" s="8" t="s">
        <v>1777</v>
      </c>
      <c r="F1014" s="8" t="s">
        <v>1776</v>
      </c>
    </row>
    <row r="1015" spans="1:6" ht="15.75" thickBot="1" x14ac:dyDescent="0.3">
      <c r="A1015" s="5" t="s">
        <v>1537</v>
      </c>
      <c r="B1015" s="8" t="s">
        <v>1777</v>
      </c>
      <c r="C1015" s="8" t="s">
        <v>1778</v>
      </c>
      <c r="D1015" s="8" t="s">
        <v>1779</v>
      </c>
      <c r="E1015" s="8" t="s">
        <v>1776</v>
      </c>
      <c r="F1015" s="8" t="s">
        <v>1778</v>
      </c>
    </row>
    <row r="1016" spans="1:6" ht="15.75" thickBot="1" x14ac:dyDescent="0.3">
      <c r="A1016" s="5" t="s">
        <v>1538</v>
      </c>
      <c r="B1016" s="8" t="s">
        <v>1777</v>
      </c>
      <c r="C1016" s="8" t="s">
        <v>1780</v>
      </c>
      <c r="D1016" s="8" t="s">
        <v>1780</v>
      </c>
      <c r="E1016" s="8" t="s">
        <v>1776</v>
      </c>
      <c r="F1016" s="8" t="s">
        <v>1780</v>
      </c>
    </row>
    <row r="1017" spans="1:6" ht="15.75" thickBot="1" x14ac:dyDescent="0.3">
      <c r="A1017" s="5" t="s">
        <v>1539</v>
      </c>
      <c r="B1017" s="8" t="s">
        <v>1777</v>
      </c>
      <c r="C1017" s="8" t="s">
        <v>1780</v>
      </c>
      <c r="D1017" s="8" t="s">
        <v>1776</v>
      </c>
      <c r="E1017" s="8" t="s">
        <v>1779</v>
      </c>
      <c r="F1017" s="8" t="s">
        <v>1777</v>
      </c>
    </row>
    <row r="1018" spans="1:6" ht="15.75" thickBot="1" x14ac:dyDescent="0.3">
      <c r="A1018" s="5" t="s">
        <v>1540</v>
      </c>
      <c r="B1018" s="8" t="s">
        <v>1779</v>
      </c>
      <c r="C1018" s="8" t="s">
        <v>1776</v>
      </c>
      <c r="D1018" s="8" t="s">
        <v>1778</v>
      </c>
      <c r="E1018" s="8" t="s">
        <v>1779</v>
      </c>
      <c r="F1018" s="8" t="s">
        <v>1780</v>
      </c>
    </row>
    <row r="1019" spans="1:6" ht="15.75" thickBot="1" x14ac:dyDescent="0.3">
      <c r="A1019" s="5" t="s">
        <v>1541</v>
      </c>
      <c r="B1019" s="8" t="s">
        <v>1779</v>
      </c>
      <c r="C1019" s="8" t="s">
        <v>1777</v>
      </c>
      <c r="D1019" s="8" t="s">
        <v>1778</v>
      </c>
      <c r="E1019" s="8" t="s">
        <v>1776</v>
      </c>
      <c r="F1019" s="8" t="s">
        <v>1776</v>
      </c>
    </row>
    <row r="1020" spans="1:6" ht="15.75" thickBot="1" x14ac:dyDescent="0.3">
      <c r="A1020" s="5" t="s">
        <v>1542</v>
      </c>
      <c r="B1020" s="8" t="s">
        <v>1778</v>
      </c>
      <c r="C1020" s="8" t="s">
        <v>1779</v>
      </c>
      <c r="D1020" s="8" t="s">
        <v>1780</v>
      </c>
      <c r="E1020" s="8" t="s">
        <v>1779</v>
      </c>
      <c r="F1020" s="8" t="s">
        <v>1778</v>
      </c>
    </row>
    <row r="1021" spans="1:6" ht="15.75" thickBot="1" x14ac:dyDescent="0.3">
      <c r="A1021" s="5" t="s">
        <v>1543</v>
      </c>
      <c r="B1021" s="8" t="s">
        <v>1777</v>
      </c>
      <c r="C1021" s="8" t="s">
        <v>1778</v>
      </c>
      <c r="D1021" s="8" t="s">
        <v>1777</v>
      </c>
      <c r="E1021" s="8" t="s">
        <v>1777</v>
      </c>
      <c r="F1021" s="8" t="s">
        <v>1779</v>
      </c>
    </row>
    <row r="1022" spans="1:6" ht="15.75" thickBot="1" x14ac:dyDescent="0.3">
      <c r="A1022" s="5" t="s">
        <v>1544</v>
      </c>
      <c r="B1022" s="8" t="s">
        <v>1777</v>
      </c>
      <c r="C1022" s="8" t="s">
        <v>1777</v>
      </c>
      <c r="D1022" s="8" t="s">
        <v>1780</v>
      </c>
      <c r="E1022" s="8" t="s">
        <v>1777</v>
      </c>
      <c r="F1022" s="8" t="s">
        <v>1779</v>
      </c>
    </row>
    <row r="1023" spans="1:6" ht="15.75" thickBot="1" x14ac:dyDescent="0.3">
      <c r="A1023" s="5" t="s">
        <v>1545</v>
      </c>
      <c r="B1023" s="8" t="s">
        <v>1779</v>
      </c>
      <c r="C1023" s="8" t="s">
        <v>1777</v>
      </c>
      <c r="D1023" s="8" t="s">
        <v>1776</v>
      </c>
      <c r="E1023" s="8" t="s">
        <v>1780</v>
      </c>
      <c r="F1023" s="8" t="s">
        <v>1779</v>
      </c>
    </row>
    <row r="1024" spans="1:6" ht="15.75" thickBot="1" x14ac:dyDescent="0.3">
      <c r="A1024" s="5" t="s">
        <v>1546</v>
      </c>
      <c r="B1024" s="8" t="s">
        <v>1780</v>
      </c>
      <c r="C1024" s="8" t="s">
        <v>1778</v>
      </c>
      <c r="D1024" s="8" t="s">
        <v>1776</v>
      </c>
      <c r="E1024" s="8" t="s">
        <v>1776</v>
      </c>
      <c r="F1024" s="8" t="s">
        <v>1777</v>
      </c>
    </row>
    <row r="1025" spans="1:6" ht="15.75" thickBot="1" x14ac:dyDescent="0.3">
      <c r="A1025" s="5" t="s">
        <v>1547</v>
      </c>
      <c r="B1025" s="8" t="s">
        <v>1779</v>
      </c>
      <c r="C1025" s="8" t="s">
        <v>1777</v>
      </c>
      <c r="D1025" s="8" t="s">
        <v>1777</v>
      </c>
      <c r="E1025" s="8" t="s">
        <v>1776</v>
      </c>
      <c r="F1025" s="8" t="s">
        <v>1776</v>
      </c>
    </row>
    <row r="1026" spans="1:6" ht="15.75" thickBot="1" x14ac:dyDescent="0.3">
      <c r="A1026" s="5" t="s">
        <v>1548</v>
      </c>
      <c r="B1026" s="8" t="s">
        <v>1777</v>
      </c>
      <c r="C1026" s="8" t="s">
        <v>1780</v>
      </c>
      <c r="D1026" s="8" t="s">
        <v>1776</v>
      </c>
      <c r="E1026" s="8" t="s">
        <v>1778</v>
      </c>
      <c r="F1026" s="8" t="s">
        <v>1777</v>
      </c>
    </row>
    <row r="1027" spans="1:6" ht="15.75" thickBot="1" x14ac:dyDescent="0.3">
      <c r="A1027" s="5" t="s">
        <v>1549</v>
      </c>
      <c r="B1027" s="8" t="s">
        <v>1777</v>
      </c>
      <c r="C1027" s="8" t="s">
        <v>1780</v>
      </c>
      <c r="D1027" s="8" t="s">
        <v>1776</v>
      </c>
      <c r="E1027" s="8" t="s">
        <v>1780</v>
      </c>
      <c r="F1027" s="8" t="s">
        <v>1780</v>
      </c>
    </row>
    <row r="1028" spans="1:6" ht="15.75" thickBot="1" x14ac:dyDescent="0.3">
      <c r="A1028" s="5" t="s">
        <v>1550</v>
      </c>
      <c r="B1028" s="8" t="s">
        <v>1779</v>
      </c>
      <c r="C1028" s="8" t="s">
        <v>1778</v>
      </c>
      <c r="D1028" s="8" t="s">
        <v>1778</v>
      </c>
      <c r="E1028" s="8" t="s">
        <v>1778</v>
      </c>
      <c r="F1028" s="8" t="s">
        <v>1780</v>
      </c>
    </row>
    <row r="1029" spans="1:6" ht="15.75" thickBot="1" x14ac:dyDescent="0.3">
      <c r="A1029" s="5" t="s">
        <v>1551</v>
      </c>
      <c r="B1029" s="8" t="s">
        <v>1780</v>
      </c>
      <c r="C1029" s="8" t="s">
        <v>1779</v>
      </c>
      <c r="D1029" s="8" t="s">
        <v>1778</v>
      </c>
      <c r="E1029" s="8" t="s">
        <v>1777</v>
      </c>
      <c r="F1029" s="8" t="s">
        <v>1780</v>
      </c>
    </row>
    <row r="1030" spans="1:6" ht="15.75" thickBot="1" x14ac:dyDescent="0.3">
      <c r="A1030" s="5" t="s">
        <v>1552</v>
      </c>
      <c r="B1030" s="8" t="s">
        <v>1778</v>
      </c>
      <c r="C1030" s="8" t="s">
        <v>1779</v>
      </c>
      <c r="D1030" s="8" t="s">
        <v>1777</v>
      </c>
      <c r="E1030" s="8" t="s">
        <v>1779</v>
      </c>
      <c r="F1030" s="8" t="s">
        <v>1776</v>
      </c>
    </row>
    <row r="1031" spans="1:6" ht="15.75" thickBot="1" x14ac:dyDescent="0.3">
      <c r="A1031" s="5" t="s">
        <v>1553</v>
      </c>
      <c r="B1031" s="8" t="s">
        <v>1779</v>
      </c>
      <c r="C1031" s="8" t="s">
        <v>1779</v>
      </c>
      <c r="D1031" s="8" t="s">
        <v>1776</v>
      </c>
      <c r="E1031" s="8" t="s">
        <v>1778</v>
      </c>
      <c r="F1031" s="8" t="s">
        <v>1778</v>
      </c>
    </row>
    <row r="1032" spans="1:6" ht="15.75" thickBot="1" x14ac:dyDescent="0.3">
      <c r="A1032" s="5" t="s">
        <v>1554</v>
      </c>
      <c r="B1032" s="8" t="s">
        <v>1776</v>
      </c>
      <c r="C1032" s="8" t="s">
        <v>1779</v>
      </c>
      <c r="D1032" s="8" t="s">
        <v>1777</v>
      </c>
      <c r="E1032" s="8" t="s">
        <v>1776</v>
      </c>
      <c r="F1032" s="8" t="s">
        <v>1780</v>
      </c>
    </row>
    <row r="1033" spans="1:6" ht="15.75" thickBot="1" x14ac:dyDescent="0.3">
      <c r="A1033" s="5" t="s">
        <v>1555</v>
      </c>
      <c r="B1033" s="8" t="s">
        <v>1780</v>
      </c>
      <c r="C1033" s="8" t="s">
        <v>1779</v>
      </c>
      <c r="D1033" s="8" t="s">
        <v>1776</v>
      </c>
      <c r="E1033" s="8" t="s">
        <v>1776</v>
      </c>
      <c r="F1033" s="8" t="s">
        <v>1777</v>
      </c>
    </row>
    <row r="1034" spans="1:6" ht="15.75" thickBot="1" x14ac:dyDescent="0.3">
      <c r="A1034" s="5" t="s">
        <v>1556</v>
      </c>
      <c r="B1034" s="8" t="s">
        <v>1776</v>
      </c>
      <c r="C1034" s="8" t="s">
        <v>1778</v>
      </c>
      <c r="D1034" s="8" t="s">
        <v>1780</v>
      </c>
      <c r="E1034" s="8" t="s">
        <v>1780</v>
      </c>
      <c r="F1034" s="8" t="s">
        <v>1776</v>
      </c>
    </row>
    <row r="1035" spans="1:6" ht="15.75" thickBot="1" x14ac:dyDescent="0.3">
      <c r="A1035" s="5" t="s">
        <v>1557</v>
      </c>
      <c r="B1035" s="8" t="s">
        <v>1776</v>
      </c>
      <c r="C1035" s="8" t="s">
        <v>1778</v>
      </c>
      <c r="D1035" s="8" t="s">
        <v>1776</v>
      </c>
      <c r="E1035" s="8" t="s">
        <v>1780</v>
      </c>
      <c r="F1035" s="8" t="s">
        <v>1776</v>
      </c>
    </row>
    <row r="1036" spans="1:6" ht="15.75" thickBot="1" x14ac:dyDescent="0.3">
      <c r="A1036" s="5" t="s">
        <v>1558</v>
      </c>
      <c r="B1036" s="8" t="s">
        <v>1780</v>
      </c>
      <c r="C1036" s="8" t="s">
        <v>1776</v>
      </c>
      <c r="D1036" s="8" t="s">
        <v>1779</v>
      </c>
      <c r="E1036" s="8" t="s">
        <v>1778</v>
      </c>
      <c r="F1036" s="8" t="s">
        <v>1780</v>
      </c>
    </row>
    <row r="1037" spans="1:6" ht="15.75" thickBot="1" x14ac:dyDescent="0.3">
      <c r="A1037" s="5" t="s">
        <v>1559</v>
      </c>
      <c r="B1037" s="8" t="s">
        <v>1776</v>
      </c>
      <c r="C1037" s="8" t="s">
        <v>1777</v>
      </c>
      <c r="D1037" s="8" t="s">
        <v>1777</v>
      </c>
      <c r="E1037" s="8" t="s">
        <v>1778</v>
      </c>
      <c r="F1037" s="8" t="s">
        <v>1780</v>
      </c>
    </row>
    <row r="1038" spans="1:6" ht="15.75" thickBot="1" x14ac:dyDescent="0.3">
      <c r="A1038" s="5" t="s">
        <v>1560</v>
      </c>
      <c r="B1038" s="8" t="s">
        <v>1779</v>
      </c>
      <c r="C1038" s="8" t="s">
        <v>1777</v>
      </c>
      <c r="D1038" s="8" t="s">
        <v>1779</v>
      </c>
      <c r="E1038" s="8" t="s">
        <v>1780</v>
      </c>
      <c r="F1038" s="8" t="s">
        <v>1779</v>
      </c>
    </row>
    <row r="1039" spans="1:6" ht="15.75" thickBot="1" x14ac:dyDescent="0.3">
      <c r="A1039" s="5" t="s">
        <v>1561</v>
      </c>
      <c r="B1039" s="8" t="s">
        <v>1776</v>
      </c>
      <c r="C1039" s="8" t="s">
        <v>1778</v>
      </c>
      <c r="D1039" s="8" t="s">
        <v>1776</v>
      </c>
      <c r="E1039" s="8" t="s">
        <v>1777</v>
      </c>
      <c r="F1039" s="8" t="s">
        <v>1777</v>
      </c>
    </row>
    <row r="1040" spans="1:6" ht="15.75" thickBot="1" x14ac:dyDescent="0.3">
      <c r="A1040" s="5" t="s">
        <v>1562</v>
      </c>
      <c r="B1040" s="8" t="s">
        <v>1776</v>
      </c>
      <c r="C1040" s="8" t="s">
        <v>1779</v>
      </c>
      <c r="D1040" s="8" t="s">
        <v>1776</v>
      </c>
      <c r="E1040" s="8" t="s">
        <v>1777</v>
      </c>
      <c r="F1040" s="8" t="s">
        <v>1779</v>
      </c>
    </row>
    <row r="1041" spans="1:6" ht="15.75" thickBot="1" x14ac:dyDescent="0.3">
      <c r="A1041" s="5" t="s">
        <v>1563</v>
      </c>
      <c r="B1041" s="8" t="s">
        <v>1777</v>
      </c>
      <c r="C1041" s="8" t="s">
        <v>1778</v>
      </c>
      <c r="D1041" s="8" t="s">
        <v>1777</v>
      </c>
      <c r="E1041" s="8" t="s">
        <v>1779</v>
      </c>
      <c r="F1041" s="8" t="s">
        <v>1776</v>
      </c>
    </row>
    <row r="1042" spans="1:6" ht="15.75" thickBot="1" x14ac:dyDescent="0.3">
      <c r="A1042" s="5" t="s">
        <v>1564</v>
      </c>
      <c r="B1042" s="8" t="s">
        <v>1776</v>
      </c>
      <c r="C1042" s="8" t="s">
        <v>1776</v>
      </c>
      <c r="D1042" s="8" t="s">
        <v>1779</v>
      </c>
      <c r="E1042" s="8" t="s">
        <v>1776</v>
      </c>
      <c r="F1042" s="8" t="s">
        <v>1776</v>
      </c>
    </row>
    <row r="1043" spans="1:6" ht="15.75" thickBot="1" x14ac:dyDescent="0.3">
      <c r="A1043" s="5" t="s">
        <v>1565</v>
      </c>
      <c r="B1043" s="8" t="s">
        <v>1777</v>
      </c>
      <c r="C1043" s="8" t="s">
        <v>1779</v>
      </c>
      <c r="D1043" s="8" t="s">
        <v>1777</v>
      </c>
      <c r="E1043" s="8" t="s">
        <v>1779</v>
      </c>
      <c r="F1043" s="8" t="s">
        <v>1780</v>
      </c>
    </row>
    <row r="1044" spans="1:6" ht="15.75" thickBot="1" x14ac:dyDescent="0.3">
      <c r="A1044" s="5" t="s">
        <v>1566</v>
      </c>
      <c r="B1044" s="8" t="s">
        <v>1777</v>
      </c>
      <c r="C1044" s="8" t="s">
        <v>1780</v>
      </c>
      <c r="D1044" s="8" t="s">
        <v>1779</v>
      </c>
      <c r="E1044" s="8" t="s">
        <v>1776</v>
      </c>
      <c r="F1044" s="8" t="s">
        <v>1779</v>
      </c>
    </row>
    <row r="1045" spans="1:6" ht="15.75" thickBot="1" x14ac:dyDescent="0.3">
      <c r="A1045" s="5" t="s">
        <v>1567</v>
      </c>
      <c r="B1045" s="8" t="s">
        <v>1777</v>
      </c>
      <c r="C1045" s="8" t="s">
        <v>1777</v>
      </c>
      <c r="D1045" s="8" t="s">
        <v>1780</v>
      </c>
      <c r="E1045" s="8" t="s">
        <v>1780</v>
      </c>
      <c r="F1045" s="8" t="s">
        <v>1779</v>
      </c>
    </row>
    <row r="1046" spans="1:6" ht="15.75" thickBot="1" x14ac:dyDescent="0.3">
      <c r="A1046" s="5" t="s">
        <v>1568</v>
      </c>
      <c r="B1046" s="8" t="s">
        <v>1780</v>
      </c>
      <c r="C1046" s="8" t="s">
        <v>1780</v>
      </c>
      <c r="D1046" s="8" t="s">
        <v>1780</v>
      </c>
      <c r="E1046" s="8" t="s">
        <v>1779</v>
      </c>
      <c r="F1046" s="8" t="s">
        <v>1779</v>
      </c>
    </row>
    <row r="1047" spans="1:6" ht="15.75" thickBot="1" x14ac:dyDescent="0.3">
      <c r="A1047" s="5" t="s">
        <v>1569</v>
      </c>
      <c r="B1047" s="8" t="s">
        <v>1778</v>
      </c>
      <c r="C1047" s="8" t="s">
        <v>1778</v>
      </c>
      <c r="D1047" s="8" t="s">
        <v>1777</v>
      </c>
      <c r="E1047" s="8" t="s">
        <v>1778</v>
      </c>
      <c r="F1047" s="8" t="s">
        <v>1776</v>
      </c>
    </row>
    <row r="1048" spans="1:6" ht="15.75" thickBot="1" x14ac:dyDescent="0.3">
      <c r="A1048" s="5" t="s">
        <v>1570</v>
      </c>
      <c r="B1048" s="8" t="s">
        <v>1778</v>
      </c>
      <c r="C1048" s="8" t="s">
        <v>1776</v>
      </c>
      <c r="D1048" s="8" t="s">
        <v>1778</v>
      </c>
      <c r="E1048" s="8" t="s">
        <v>1776</v>
      </c>
      <c r="F1048" s="8" t="s">
        <v>1777</v>
      </c>
    </row>
    <row r="1049" spans="1:6" ht="15.75" thickBot="1" x14ac:dyDescent="0.3">
      <c r="A1049" s="5" t="s">
        <v>1571</v>
      </c>
      <c r="B1049" s="8" t="s">
        <v>1779</v>
      </c>
      <c r="C1049" s="8" t="s">
        <v>1777</v>
      </c>
      <c r="D1049" s="8" t="s">
        <v>1776</v>
      </c>
      <c r="E1049" s="8" t="s">
        <v>1779</v>
      </c>
      <c r="F1049" s="8" t="s">
        <v>1779</v>
      </c>
    </row>
    <row r="1050" spans="1:6" ht="15.75" thickBot="1" x14ac:dyDescent="0.3">
      <c r="A1050" s="5" t="s">
        <v>1572</v>
      </c>
      <c r="B1050" s="8" t="s">
        <v>1777</v>
      </c>
      <c r="C1050" s="8" t="s">
        <v>1778</v>
      </c>
      <c r="D1050" s="8" t="s">
        <v>1779</v>
      </c>
      <c r="E1050" s="8" t="s">
        <v>1777</v>
      </c>
      <c r="F1050" s="8" t="s">
        <v>1778</v>
      </c>
    </row>
    <row r="1051" spans="1:6" ht="15.75" thickBot="1" x14ac:dyDescent="0.3">
      <c r="A1051" s="5" t="s">
        <v>1573</v>
      </c>
      <c r="B1051" s="8" t="s">
        <v>1779</v>
      </c>
      <c r="C1051" s="8" t="s">
        <v>1777</v>
      </c>
      <c r="D1051" s="8" t="s">
        <v>1776</v>
      </c>
      <c r="E1051" s="8" t="s">
        <v>1779</v>
      </c>
      <c r="F1051" s="8" t="s">
        <v>1779</v>
      </c>
    </row>
    <row r="1052" spans="1:6" ht="15.75" thickBot="1" x14ac:dyDescent="0.3">
      <c r="A1052" s="5" t="s">
        <v>1574</v>
      </c>
      <c r="B1052" s="8" t="s">
        <v>1778</v>
      </c>
      <c r="C1052" s="8" t="s">
        <v>1778</v>
      </c>
      <c r="D1052" s="8" t="s">
        <v>1778</v>
      </c>
      <c r="E1052" s="8" t="s">
        <v>1777</v>
      </c>
      <c r="F1052" s="8" t="s">
        <v>1777</v>
      </c>
    </row>
    <row r="1053" spans="1:6" ht="15.75" thickBot="1" x14ac:dyDescent="0.3">
      <c r="A1053" s="5" t="s">
        <v>1575</v>
      </c>
      <c r="B1053" s="8" t="s">
        <v>1778</v>
      </c>
      <c r="C1053" s="8" t="s">
        <v>1777</v>
      </c>
      <c r="D1053" s="8" t="s">
        <v>1777</v>
      </c>
      <c r="E1053" s="8" t="s">
        <v>1780</v>
      </c>
      <c r="F1053" s="8" t="s">
        <v>1779</v>
      </c>
    </row>
    <row r="1054" spans="1:6" ht="15.75" thickBot="1" x14ac:dyDescent="0.3">
      <c r="A1054" s="5" t="s">
        <v>1576</v>
      </c>
      <c r="B1054" s="8" t="s">
        <v>1779</v>
      </c>
      <c r="C1054" s="8" t="s">
        <v>1779</v>
      </c>
      <c r="D1054" s="8" t="s">
        <v>1780</v>
      </c>
      <c r="E1054" s="8" t="s">
        <v>1778</v>
      </c>
      <c r="F1054" s="8" t="s">
        <v>1780</v>
      </c>
    </row>
    <row r="1055" spans="1:6" ht="15.75" thickBot="1" x14ac:dyDescent="0.3">
      <c r="A1055" s="5" t="s">
        <v>1577</v>
      </c>
      <c r="B1055" s="8" t="s">
        <v>1779</v>
      </c>
      <c r="C1055" s="8" t="s">
        <v>1777</v>
      </c>
      <c r="D1055" s="8" t="s">
        <v>1776</v>
      </c>
      <c r="E1055" s="8" t="s">
        <v>1777</v>
      </c>
      <c r="F1055" s="8" t="s">
        <v>1776</v>
      </c>
    </row>
    <row r="1056" spans="1:6" ht="15.75" thickBot="1" x14ac:dyDescent="0.3">
      <c r="A1056" s="5" t="s">
        <v>1578</v>
      </c>
      <c r="B1056" s="8" t="s">
        <v>1780</v>
      </c>
      <c r="C1056" s="8" t="s">
        <v>1777</v>
      </c>
      <c r="D1056" s="8" t="s">
        <v>1778</v>
      </c>
      <c r="E1056" s="8" t="s">
        <v>1779</v>
      </c>
      <c r="F1056" s="8" t="s">
        <v>1780</v>
      </c>
    </row>
    <row r="1057" spans="1:6" ht="15.75" thickBot="1" x14ac:dyDescent="0.3">
      <c r="A1057" s="5" t="s">
        <v>1579</v>
      </c>
      <c r="B1057" s="8" t="s">
        <v>1776</v>
      </c>
      <c r="C1057" s="8" t="s">
        <v>1777</v>
      </c>
      <c r="D1057" s="8" t="s">
        <v>1776</v>
      </c>
      <c r="E1057" s="8" t="s">
        <v>1780</v>
      </c>
      <c r="F1057" s="8" t="s">
        <v>1780</v>
      </c>
    </row>
    <row r="1058" spans="1:6" ht="15.75" thickBot="1" x14ac:dyDescent="0.3">
      <c r="A1058" s="5" t="s">
        <v>1580</v>
      </c>
      <c r="B1058" s="8" t="s">
        <v>1777</v>
      </c>
      <c r="C1058" s="8" t="s">
        <v>1780</v>
      </c>
      <c r="D1058" s="8" t="s">
        <v>1776</v>
      </c>
      <c r="E1058" s="8" t="s">
        <v>1778</v>
      </c>
      <c r="F1058" s="8" t="s">
        <v>1776</v>
      </c>
    </row>
    <row r="1059" spans="1:6" ht="15.75" thickBot="1" x14ac:dyDescent="0.3">
      <c r="A1059" s="5" t="s">
        <v>1581</v>
      </c>
      <c r="B1059" s="8" t="s">
        <v>1779</v>
      </c>
      <c r="C1059" s="8" t="s">
        <v>1780</v>
      </c>
      <c r="D1059" s="8" t="s">
        <v>1779</v>
      </c>
      <c r="E1059" s="8" t="s">
        <v>1777</v>
      </c>
      <c r="F1059" s="8" t="s">
        <v>1777</v>
      </c>
    </row>
    <row r="1060" spans="1:6" ht="15.75" thickBot="1" x14ac:dyDescent="0.3">
      <c r="A1060" s="5" t="s">
        <v>1582</v>
      </c>
      <c r="B1060" s="8" t="s">
        <v>1778</v>
      </c>
      <c r="C1060" s="8" t="s">
        <v>1777</v>
      </c>
      <c r="D1060" s="8" t="s">
        <v>1779</v>
      </c>
      <c r="E1060" s="8" t="s">
        <v>1777</v>
      </c>
      <c r="F1060" s="8" t="s">
        <v>1779</v>
      </c>
    </row>
    <row r="1061" spans="1:6" ht="15.75" thickBot="1" x14ac:dyDescent="0.3">
      <c r="A1061" s="5" t="s">
        <v>1583</v>
      </c>
      <c r="B1061" s="8" t="s">
        <v>1780</v>
      </c>
      <c r="C1061" s="8" t="s">
        <v>1776</v>
      </c>
      <c r="D1061" s="8" t="s">
        <v>1779</v>
      </c>
      <c r="E1061" s="8" t="s">
        <v>1777</v>
      </c>
      <c r="F1061" s="8" t="s">
        <v>1779</v>
      </c>
    </row>
    <row r="1062" spans="1:6" ht="15.75" thickBot="1" x14ac:dyDescent="0.3">
      <c r="A1062" s="5" t="s">
        <v>1584</v>
      </c>
      <c r="B1062" s="8" t="s">
        <v>1776</v>
      </c>
      <c r="C1062" s="8" t="s">
        <v>1776</v>
      </c>
      <c r="D1062" s="8" t="s">
        <v>1779</v>
      </c>
      <c r="E1062" s="8" t="s">
        <v>1779</v>
      </c>
      <c r="F1062" s="8" t="s">
        <v>1777</v>
      </c>
    </row>
    <row r="1063" spans="1:6" ht="15.75" thickBot="1" x14ac:dyDescent="0.3">
      <c r="A1063" s="5" t="s">
        <v>1585</v>
      </c>
      <c r="B1063" s="8" t="s">
        <v>1777</v>
      </c>
      <c r="C1063" s="8" t="s">
        <v>1779</v>
      </c>
      <c r="D1063" s="8" t="s">
        <v>1777</v>
      </c>
      <c r="E1063" s="8" t="s">
        <v>1778</v>
      </c>
      <c r="F1063" s="8" t="s">
        <v>1776</v>
      </c>
    </row>
    <row r="1064" spans="1:6" ht="15.75" thickBot="1" x14ac:dyDescent="0.3">
      <c r="A1064" s="5" t="s">
        <v>1586</v>
      </c>
      <c r="B1064" s="8" t="s">
        <v>1778</v>
      </c>
      <c r="C1064" s="8" t="s">
        <v>1780</v>
      </c>
      <c r="D1064" s="8" t="s">
        <v>1777</v>
      </c>
      <c r="E1064" s="8" t="s">
        <v>1780</v>
      </c>
      <c r="F1064" s="8" t="s">
        <v>1779</v>
      </c>
    </row>
    <row r="1065" spans="1:6" ht="15.75" thickBot="1" x14ac:dyDescent="0.3">
      <c r="A1065" s="5" t="s">
        <v>1587</v>
      </c>
      <c r="B1065" s="8" t="s">
        <v>1779</v>
      </c>
      <c r="C1065" s="8" t="s">
        <v>1780</v>
      </c>
      <c r="D1065" s="8" t="s">
        <v>1776</v>
      </c>
      <c r="E1065" s="8" t="s">
        <v>1779</v>
      </c>
      <c r="F1065" s="8" t="s">
        <v>1777</v>
      </c>
    </row>
    <row r="1066" spans="1:6" ht="15.75" thickBot="1" x14ac:dyDescent="0.3">
      <c r="A1066" s="5" t="s">
        <v>1588</v>
      </c>
      <c r="B1066" s="8" t="s">
        <v>1780</v>
      </c>
      <c r="C1066" s="8" t="s">
        <v>1780</v>
      </c>
      <c r="D1066" s="8" t="s">
        <v>1779</v>
      </c>
      <c r="E1066" s="8" t="s">
        <v>1779</v>
      </c>
      <c r="F1066" s="8" t="s">
        <v>1779</v>
      </c>
    </row>
    <row r="1067" spans="1:6" ht="15.75" thickBot="1" x14ac:dyDescent="0.3">
      <c r="A1067" s="5" t="s">
        <v>1589</v>
      </c>
      <c r="B1067" s="8" t="s">
        <v>1777</v>
      </c>
      <c r="C1067" s="8" t="s">
        <v>1776</v>
      </c>
      <c r="D1067" s="8" t="s">
        <v>1776</v>
      </c>
      <c r="E1067" s="8" t="s">
        <v>1778</v>
      </c>
      <c r="F1067" s="8" t="s">
        <v>1779</v>
      </c>
    </row>
    <row r="1068" spans="1:6" ht="15.75" thickBot="1" x14ac:dyDescent="0.3">
      <c r="A1068" s="5" t="s">
        <v>1590</v>
      </c>
      <c r="B1068" s="8" t="s">
        <v>1780</v>
      </c>
      <c r="C1068" s="8" t="s">
        <v>1779</v>
      </c>
      <c r="D1068" s="8" t="s">
        <v>1778</v>
      </c>
      <c r="E1068" s="8" t="s">
        <v>1779</v>
      </c>
      <c r="F1068" s="8" t="s">
        <v>1780</v>
      </c>
    </row>
    <row r="1069" spans="1:6" ht="15.75" thickBot="1" x14ac:dyDescent="0.3">
      <c r="A1069" s="5" t="s">
        <v>1591</v>
      </c>
      <c r="B1069" s="8" t="s">
        <v>1776</v>
      </c>
      <c r="C1069" s="8" t="s">
        <v>1778</v>
      </c>
      <c r="D1069" s="8" t="s">
        <v>1777</v>
      </c>
      <c r="E1069" s="8" t="s">
        <v>1777</v>
      </c>
      <c r="F1069" s="8" t="s">
        <v>1780</v>
      </c>
    </row>
    <row r="1070" spans="1:6" ht="15.75" thickBot="1" x14ac:dyDescent="0.3">
      <c r="A1070" s="5" t="s">
        <v>1592</v>
      </c>
      <c r="B1070" s="8" t="s">
        <v>1777</v>
      </c>
      <c r="C1070" s="8" t="s">
        <v>1778</v>
      </c>
      <c r="D1070" s="8" t="s">
        <v>1780</v>
      </c>
      <c r="E1070" s="8" t="s">
        <v>1777</v>
      </c>
      <c r="F1070" s="8" t="s">
        <v>1779</v>
      </c>
    </row>
    <row r="1071" spans="1:6" ht="15.75" thickBot="1" x14ac:dyDescent="0.3">
      <c r="A1071" s="5" t="s">
        <v>1593</v>
      </c>
      <c r="B1071" s="8" t="s">
        <v>1778</v>
      </c>
      <c r="C1071" s="8" t="s">
        <v>1777</v>
      </c>
      <c r="D1071" s="8" t="s">
        <v>1776</v>
      </c>
      <c r="E1071" s="8" t="s">
        <v>1779</v>
      </c>
      <c r="F1071" s="8" t="s">
        <v>1779</v>
      </c>
    </row>
    <row r="1072" spans="1:6" ht="15.75" thickBot="1" x14ac:dyDescent="0.3">
      <c r="A1072" s="5" t="s">
        <v>1594</v>
      </c>
      <c r="B1072" s="8" t="s">
        <v>1778</v>
      </c>
      <c r="C1072" s="8" t="s">
        <v>1777</v>
      </c>
      <c r="D1072" s="8" t="s">
        <v>1777</v>
      </c>
      <c r="E1072" s="8" t="s">
        <v>1778</v>
      </c>
      <c r="F1072" s="8" t="s">
        <v>1780</v>
      </c>
    </row>
    <row r="1073" spans="1:6" ht="15.75" thickBot="1" x14ac:dyDescent="0.3">
      <c r="A1073" s="5" t="s">
        <v>1595</v>
      </c>
      <c r="B1073" s="8" t="s">
        <v>1780</v>
      </c>
      <c r="C1073" s="8" t="s">
        <v>1776</v>
      </c>
      <c r="D1073" s="8" t="s">
        <v>1778</v>
      </c>
      <c r="E1073" s="8" t="s">
        <v>1779</v>
      </c>
      <c r="F1073" s="8" t="s">
        <v>1780</v>
      </c>
    </row>
    <row r="1074" spans="1:6" ht="15.75" thickBot="1" x14ac:dyDescent="0.3">
      <c r="A1074" s="5" t="s">
        <v>1596</v>
      </c>
      <c r="B1074" s="8" t="s">
        <v>1778</v>
      </c>
      <c r="C1074" s="8" t="s">
        <v>1776</v>
      </c>
      <c r="D1074" s="8" t="s">
        <v>1777</v>
      </c>
      <c r="E1074" s="8" t="s">
        <v>1780</v>
      </c>
      <c r="F1074" s="8" t="s">
        <v>1777</v>
      </c>
    </row>
    <row r="1075" spans="1:6" ht="15.75" thickBot="1" x14ac:dyDescent="0.3">
      <c r="A1075" s="5" t="s">
        <v>1597</v>
      </c>
      <c r="B1075" s="8" t="s">
        <v>1776</v>
      </c>
      <c r="C1075" s="8" t="s">
        <v>1780</v>
      </c>
      <c r="D1075" s="8" t="s">
        <v>1777</v>
      </c>
      <c r="E1075" s="8" t="s">
        <v>1778</v>
      </c>
      <c r="F1075" s="8" t="s">
        <v>1776</v>
      </c>
    </row>
    <row r="1076" spans="1:6" ht="15.75" thickBot="1" x14ac:dyDescent="0.3">
      <c r="A1076" s="5" t="s">
        <v>1598</v>
      </c>
      <c r="B1076" s="8" t="s">
        <v>1778</v>
      </c>
      <c r="C1076" s="8" t="s">
        <v>1777</v>
      </c>
      <c r="D1076" s="8" t="s">
        <v>1779</v>
      </c>
      <c r="E1076" s="8" t="s">
        <v>1776</v>
      </c>
      <c r="F1076" s="8" t="s">
        <v>1778</v>
      </c>
    </row>
    <row r="1077" spans="1:6" ht="15.75" thickBot="1" x14ac:dyDescent="0.3">
      <c r="A1077" s="5" t="s">
        <v>1599</v>
      </c>
      <c r="B1077" s="8" t="s">
        <v>1780</v>
      </c>
      <c r="C1077" s="8" t="s">
        <v>1776</v>
      </c>
      <c r="D1077" s="8" t="s">
        <v>1780</v>
      </c>
      <c r="E1077" s="8" t="s">
        <v>1776</v>
      </c>
      <c r="F1077" s="8" t="s">
        <v>1778</v>
      </c>
    </row>
    <row r="1078" spans="1:6" ht="15.75" thickBot="1" x14ac:dyDescent="0.3">
      <c r="A1078" s="5" t="s">
        <v>1600</v>
      </c>
      <c r="B1078" s="8" t="s">
        <v>1779</v>
      </c>
      <c r="C1078" s="8" t="s">
        <v>1779</v>
      </c>
      <c r="D1078" s="8" t="s">
        <v>1776</v>
      </c>
      <c r="E1078" s="8" t="s">
        <v>1779</v>
      </c>
      <c r="F1078" s="8" t="s">
        <v>1779</v>
      </c>
    </row>
    <row r="1079" spans="1:6" ht="15.75" thickBot="1" x14ac:dyDescent="0.3">
      <c r="A1079" s="5" t="s">
        <v>1601</v>
      </c>
      <c r="B1079" s="8" t="s">
        <v>1777</v>
      </c>
      <c r="C1079" s="8" t="s">
        <v>1776</v>
      </c>
      <c r="D1079" s="8" t="s">
        <v>1777</v>
      </c>
      <c r="E1079" s="8" t="s">
        <v>1778</v>
      </c>
      <c r="F1079" s="8" t="s">
        <v>1777</v>
      </c>
    </row>
    <row r="1080" spans="1:6" ht="15.75" thickBot="1" x14ac:dyDescent="0.3">
      <c r="A1080" s="5" t="s">
        <v>1602</v>
      </c>
      <c r="B1080" s="8" t="s">
        <v>1776</v>
      </c>
      <c r="C1080" s="8" t="s">
        <v>1779</v>
      </c>
      <c r="D1080" s="8" t="s">
        <v>1780</v>
      </c>
      <c r="E1080" s="8" t="s">
        <v>1776</v>
      </c>
      <c r="F1080" s="8" t="s">
        <v>1779</v>
      </c>
    </row>
    <row r="1081" spans="1:6" ht="15.75" thickBot="1" x14ac:dyDescent="0.3">
      <c r="A1081" s="5" t="s">
        <v>1603</v>
      </c>
      <c r="B1081" s="8" t="s">
        <v>1780</v>
      </c>
      <c r="C1081" s="8" t="s">
        <v>1777</v>
      </c>
      <c r="D1081" s="8" t="s">
        <v>1777</v>
      </c>
      <c r="E1081" s="8" t="s">
        <v>1779</v>
      </c>
      <c r="F1081" s="8" t="s">
        <v>1778</v>
      </c>
    </row>
    <row r="1082" spans="1:6" ht="15.75" thickBot="1" x14ac:dyDescent="0.3">
      <c r="A1082" s="5" t="s">
        <v>1604</v>
      </c>
      <c r="B1082" s="8" t="s">
        <v>1777</v>
      </c>
      <c r="C1082" s="8" t="s">
        <v>1780</v>
      </c>
      <c r="D1082" s="8" t="s">
        <v>1778</v>
      </c>
      <c r="E1082" s="8" t="s">
        <v>1780</v>
      </c>
      <c r="F1082" s="8" t="s">
        <v>1779</v>
      </c>
    </row>
    <row r="1083" spans="1:6" ht="15.75" thickBot="1" x14ac:dyDescent="0.3">
      <c r="A1083" s="5" t="s">
        <v>1605</v>
      </c>
      <c r="B1083" s="8" t="s">
        <v>1780</v>
      </c>
      <c r="C1083" s="8" t="s">
        <v>1779</v>
      </c>
      <c r="D1083" s="8" t="s">
        <v>1780</v>
      </c>
      <c r="E1083" s="8" t="s">
        <v>1780</v>
      </c>
      <c r="F1083" s="8" t="s">
        <v>1778</v>
      </c>
    </row>
    <row r="1084" spans="1:6" ht="15.75" thickBot="1" x14ac:dyDescent="0.3">
      <c r="A1084" s="5" t="s">
        <v>1606</v>
      </c>
      <c r="B1084" s="8" t="s">
        <v>1778</v>
      </c>
      <c r="C1084" s="8" t="s">
        <v>1778</v>
      </c>
      <c r="D1084" s="8" t="s">
        <v>1780</v>
      </c>
      <c r="E1084" s="8" t="s">
        <v>1777</v>
      </c>
      <c r="F1084" s="8" t="s">
        <v>1777</v>
      </c>
    </row>
    <row r="1085" spans="1:6" ht="15.75" thickBot="1" x14ac:dyDescent="0.3">
      <c r="A1085" s="5" t="s">
        <v>1607</v>
      </c>
      <c r="B1085" s="8" t="s">
        <v>1776</v>
      </c>
      <c r="C1085" s="8" t="s">
        <v>1777</v>
      </c>
      <c r="D1085" s="8" t="s">
        <v>1777</v>
      </c>
      <c r="E1085" s="8" t="s">
        <v>1777</v>
      </c>
      <c r="F1085" s="8" t="s">
        <v>1778</v>
      </c>
    </row>
    <row r="1086" spans="1:6" ht="15.75" thickBot="1" x14ac:dyDescent="0.3">
      <c r="A1086" s="5" t="s">
        <v>1608</v>
      </c>
      <c r="B1086" s="8" t="s">
        <v>1780</v>
      </c>
      <c r="C1086" s="8" t="s">
        <v>1777</v>
      </c>
      <c r="D1086" s="8" t="s">
        <v>1778</v>
      </c>
      <c r="E1086" s="8" t="s">
        <v>1776</v>
      </c>
      <c r="F1086" s="8" t="s">
        <v>1777</v>
      </c>
    </row>
    <row r="1087" spans="1:6" ht="15.75" thickBot="1" x14ac:dyDescent="0.3">
      <c r="A1087" s="5" t="s">
        <v>1609</v>
      </c>
      <c r="B1087" s="8" t="s">
        <v>1779</v>
      </c>
      <c r="C1087" s="8" t="s">
        <v>1777</v>
      </c>
      <c r="D1087" s="8" t="s">
        <v>1777</v>
      </c>
      <c r="E1087" s="8" t="s">
        <v>1779</v>
      </c>
      <c r="F1087" s="8" t="s">
        <v>1779</v>
      </c>
    </row>
    <row r="1088" spans="1:6" ht="15.75" thickBot="1" x14ac:dyDescent="0.3">
      <c r="A1088" s="5" t="s">
        <v>1610</v>
      </c>
      <c r="B1088" s="8" t="s">
        <v>1779</v>
      </c>
      <c r="C1088" s="8" t="s">
        <v>1776</v>
      </c>
      <c r="D1088" s="8" t="s">
        <v>1778</v>
      </c>
      <c r="E1088" s="8" t="s">
        <v>1779</v>
      </c>
      <c r="F1088" s="8" t="s">
        <v>1778</v>
      </c>
    </row>
    <row r="1089" spans="1:6" ht="15.75" thickBot="1" x14ac:dyDescent="0.3">
      <c r="A1089" s="5" t="s">
        <v>1611</v>
      </c>
      <c r="B1089" s="8" t="s">
        <v>1778</v>
      </c>
      <c r="C1089" s="8" t="s">
        <v>1777</v>
      </c>
      <c r="D1089" s="8" t="s">
        <v>1779</v>
      </c>
      <c r="E1089" s="8" t="s">
        <v>1780</v>
      </c>
      <c r="F1089" s="8" t="s">
        <v>1778</v>
      </c>
    </row>
    <row r="1090" spans="1:6" ht="15.75" thickBot="1" x14ac:dyDescent="0.3">
      <c r="A1090" s="5" t="s">
        <v>1612</v>
      </c>
      <c r="B1090" s="8" t="s">
        <v>1780</v>
      </c>
      <c r="C1090" s="8" t="s">
        <v>1780</v>
      </c>
      <c r="D1090" s="8" t="s">
        <v>1780</v>
      </c>
      <c r="E1090" s="8" t="s">
        <v>1780</v>
      </c>
      <c r="F1090" s="8" t="s">
        <v>1778</v>
      </c>
    </row>
    <row r="1091" spans="1:6" ht="15.75" thickBot="1" x14ac:dyDescent="0.3">
      <c r="A1091" s="5" t="s">
        <v>1613</v>
      </c>
      <c r="B1091" s="8" t="s">
        <v>1780</v>
      </c>
      <c r="C1091" s="8" t="s">
        <v>1778</v>
      </c>
      <c r="D1091" s="8" t="s">
        <v>1778</v>
      </c>
      <c r="E1091" s="8" t="s">
        <v>1777</v>
      </c>
      <c r="F1091" s="8" t="s">
        <v>1777</v>
      </c>
    </row>
    <row r="1092" spans="1:6" ht="15.75" thickBot="1" x14ac:dyDescent="0.3">
      <c r="A1092" s="5" t="s">
        <v>1614</v>
      </c>
      <c r="B1092" s="8" t="s">
        <v>1778</v>
      </c>
      <c r="C1092" s="8" t="s">
        <v>1777</v>
      </c>
      <c r="D1092" s="8" t="s">
        <v>1776</v>
      </c>
      <c r="E1092" s="8" t="s">
        <v>1779</v>
      </c>
      <c r="F1092" s="8" t="s">
        <v>1779</v>
      </c>
    </row>
    <row r="1093" spans="1:6" ht="15.75" thickBot="1" x14ac:dyDescent="0.3">
      <c r="A1093" s="5" t="s">
        <v>1615</v>
      </c>
      <c r="B1093" s="8" t="s">
        <v>1780</v>
      </c>
      <c r="C1093" s="8" t="s">
        <v>1780</v>
      </c>
      <c r="D1093" s="8" t="s">
        <v>1776</v>
      </c>
      <c r="E1093" s="8" t="s">
        <v>1780</v>
      </c>
      <c r="F1093" s="8" t="s">
        <v>1779</v>
      </c>
    </row>
    <row r="1094" spans="1:6" ht="15.75" thickBot="1" x14ac:dyDescent="0.3">
      <c r="A1094" s="5" t="s">
        <v>1616</v>
      </c>
      <c r="B1094" s="8" t="s">
        <v>1777</v>
      </c>
      <c r="C1094" s="8" t="s">
        <v>1776</v>
      </c>
      <c r="D1094" s="8" t="s">
        <v>1776</v>
      </c>
      <c r="E1094" s="8" t="s">
        <v>1778</v>
      </c>
      <c r="F1094" s="8" t="s">
        <v>1776</v>
      </c>
    </row>
    <row r="1095" spans="1:6" ht="15.75" thickBot="1" x14ac:dyDescent="0.3">
      <c r="A1095" s="5" t="s">
        <v>1617</v>
      </c>
      <c r="B1095" s="8" t="s">
        <v>1780</v>
      </c>
      <c r="C1095" s="8" t="s">
        <v>1776</v>
      </c>
      <c r="D1095" s="8" t="s">
        <v>1780</v>
      </c>
      <c r="E1095" s="8" t="s">
        <v>1778</v>
      </c>
      <c r="F1095" s="8" t="s">
        <v>1779</v>
      </c>
    </row>
    <row r="1096" spans="1:6" ht="15.75" thickBot="1" x14ac:dyDescent="0.3">
      <c r="A1096" s="5" t="s">
        <v>1618</v>
      </c>
      <c r="B1096" s="8" t="s">
        <v>1777</v>
      </c>
      <c r="C1096" s="8" t="s">
        <v>1776</v>
      </c>
      <c r="D1096" s="8" t="s">
        <v>1776</v>
      </c>
      <c r="E1096" s="8" t="s">
        <v>1777</v>
      </c>
      <c r="F1096" s="8" t="s">
        <v>1779</v>
      </c>
    </row>
    <row r="1097" spans="1:6" ht="15.75" thickBot="1" x14ac:dyDescent="0.3">
      <c r="A1097" s="5" t="s">
        <v>1619</v>
      </c>
      <c r="B1097" s="8" t="s">
        <v>1776</v>
      </c>
      <c r="C1097" s="8" t="s">
        <v>1777</v>
      </c>
      <c r="D1097" s="8" t="s">
        <v>1776</v>
      </c>
      <c r="E1097" s="8" t="s">
        <v>1778</v>
      </c>
      <c r="F1097" s="8" t="s">
        <v>1778</v>
      </c>
    </row>
    <row r="1098" spans="1:6" ht="15.75" thickBot="1" x14ac:dyDescent="0.3">
      <c r="A1098" s="5" t="s">
        <v>1620</v>
      </c>
      <c r="B1098" s="8" t="s">
        <v>1776</v>
      </c>
      <c r="C1098" s="8" t="s">
        <v>1780</v>
      </c>
      <c r="D1098" s="8" t="s">
        <v>1778</v>
      </c>
      <c r="E1098" s="8" t="s">
        <v>1780</v>
      </c>
      <c r="F1098" s="8" t="s">
        <v>1779</v>
      </c>
    </row>
    <row r="1099" spans="1:6" ht="15.75" thickBot="1" x14ac:dyDescent="0.3">
      <c r="A1099" s="5" t="s">
        <v>1621</v>
      </c>
      <c r="B1099" s="8" t="s">
        <v>1779</v>
      </c>
      <c r="C1099" s="8" t="s">
        <v>1778</v>
      </c>
      <c r="D1099" s="8" t="s">
        <v>1776</v>
      </c>
      <c r="E1099" s="8" t="s">
        <v>1778</v>
      </c>
      <c r="F1099" s="8" t="s">
        <v>1777</v>
      </c>
    </row>
    <row r="1100" spans="1:6" ht="15.75" thickBot="1" x14ac:dyDescent="0.3">
      <c r="A1100" s="5" t="s">
        <v>1622</v>
      </c>
      <c r="B1100" s="8" t="s">
        <v>1776</v>
      </c>
      <c r="C1100" s="8" t="s">
        <v>1780</v>
      </c>
      <c r="D1100" s="8" t="s">
        <v>1780</v>
      </c>
      <c r="E1100" s="8" t="s">
        <v>1780</v>
      </c>
      <c r="F1100" s="8" t="s">
        <v>1778</v>
      </c>
    </row>
    <row r="1101" spans="1:6" ht="15.75" thickBot="1" x14ac:dyDescent="0.3">
      <c r="A1101" s="5" t="s">
        <v>1623</v>
      </c>
      <c r="B1101" s="8" t="s">
        <v>1777</v>
      </c>
      <c r="C1101" s="8" t="s">
        <v>1778</v>
      </c>
      <c r="D1101" s="8" t="s">
        <v>1777</v>
      </c>
      <c r="E1101" s="8" t="s">
        <v>1780</v>
      </c>
      <c r="F1101" s="8" t="s">
        <v>1778</v>
      </c>
    </row>
    <row r="1102" spans="1:6" ht="15.75" thickBot="1" x14ac:dyDescent="0.3">
      <c r="A1102" s="5" t="s">
        <v>1624</v>
      </c>
      <c r="B1102" s="8" t="s">
        <v>1778</v>
      </c>
      <c r="C1102" s="8" t="s">
        <v>1779</v>
      </c>
      <c r="D1102" s="8" t="s">
        <v>1778</v>
      </c>
      <c r="E1102" s="8" t="s">
        <v>1778</v>
      </c>
      <c r="F1102" s="8" t="s">
        <v>1780</v>
      </c>
    </row>
    <row r="1103" spans="1:6" ht="15.75" thickBot="1" x14ac:dyDescent="0.3">
      <c r="A1103" s="5" t="s">
        <v>1625</v>
      </c>
      <c r="B1103" s="8" t="s">
        <v>1777</v>
      </c>
      <c r="C1103" s="8" t="s">
        <v>1776</v>
      </c>
      <c r="D1103" s="8" t="s">
        <v>1779</v>
      </c>
      <c r="E1103" s="8" t="s">
        <v>1777</v>
      </c>
      <c r="F1103" s="8" t="s">
        <v>1779</v>
      </c>
    </row>
    <row r="1104" spans="1:6" ht="15.75" thickBot="1" x14ac:dyDescent="0.3">
      <c r="A1104" s="5" t="s">
        <v>1626</v>
      </c>
      <c r="B1104" s="8" t="s">
        <v>1779</v>
      </c>
      <c r="C1104" s="8" t="s">
        <v>1777</v>
      </c>
      <c r="D1104" s="8" t="s">
        <v>1777</v>
      </c>
      <c r="E1104" s="8" t="s">
        <v>1777</v>
      </c>
      <c r="F1104" s="8" t="s">
        <v>1779</v>
      </c>
    </row>
    <row r="1105" spans="1:6" ht="15.75" thickBot="1" x14ac:dyDescent="0.3">
      <c r="A1105" s="5" t="s">
        <v>1627</v>
      </c>
      <c r="B1105" s="8" t="s">
        <v>1776</v>
      </c>
      <c r="C1105" s="8" t="s">
        <v>1776</v>
      </c>
      <c r="D1105" s="8" t="s">
        <v>1780</v>
      </c>
      <c r="E1105" s="8" t="s">
        <v>1776</v>
      </c>
      <c r="F1105" s="8" t="s">
        <v>1780</v>
      </c>
    </row>
    <row r="1106" spans="1:6" ht="15.75" thickBot="1" x14ac:dyDescent="0.3">
      <c r="A1106" s="5" t="s">
        <v>1628</v>
      </c>
      <c r="B1106" s="8" t="s">
        <v>1776</v>
      </c>
      <c r="C1106" s="8" t="s">
        <v>1778</v>
      </c>
      <c r="D1106" s="8" t="s">
        <v>1780</v>
      </c>
      <c r="E1106" s="8" t="s">
        <v>1779</v>
      </c>
      <c r="F1106" s="8" t="s">
        <v>1776</v>
      </c>
    </row>
    <row r="1107" spans="1:6" ht="15.75" thickBot="1" x14ac:dyDescent="0.3">
      <c r="A1107" s="5" t="s">
        <v>1629</v>
      </c>
      <c r="B1107" s="8" t="s">
        <v>1776</v>
      </c>
      <c r="C1107" s="8" t="s">
        <v>1776</v>
      </c>
      <c r="D1107" s="8" t="s">
        <v>1779</v>
      </c>
      <c r="E1107" s="8" t="s">
        <v>1779</v>
      </c>
      <c r="F1107" s="8" t="s">
        <v>1779</v>
      </c>
    </row>
    <row r="1108" spans="1:6" ht="15.75" thickBot="1" x14ac:dyDescent="0.3">
      <c r="A1108" s="5" t="s">
        <v>1630</v>
      </c>
      <c r="B1108" s="8" t="s">
        <v>1780</v>
      </c>
      <c r="C1108" s="8" t="s">
        <v>1777</v>
      </c>
      <c r="D1108" s="8" t="s">
        <v>1777</v>
      </c>
      <c r="E1108" s="8" t="s">
        <v>1778</v>
      </c>
      <c r="F1108" s="8" t="s">
        <v>1776</v>
      </c>
    </row>
    <row r="1109" spans="1:6" ht="15.75" thickBot="1" x14ac:dyDescent="0.3">
      <c r="A1109" s="5" t="s">
        <v>1631</v>
      </c>
      <c r="B1109" s="8" t="s">
        <v>1776</v>
      </c>
      <c r="C1109" s="8" t="s">
        <v>1776</v>
      </c>
      <c r="D1109" s="8" t="s">
        <v>1777</v>
      </c>
      <c r="E1109" s="8" t="s">
        <v>1780</v>
      </c>
      <c r="F1109" s="8" t="s">
        <v>1780</v>
      </c>
    </row>
    <row r="1110" spans="1:6" ht="15.75" thickBot="1" x14ac:dyDescent="0.3">
      <c r="A1110" s="5" t="s">
        <v>1632</v>
      </c>
      <c r="B1110" s="8" t="s">
        <v>1776</v>
      </c>
      <c r="C1110" s="8" t="s">
        <v>1779</v>
      </c>
      <c r="D1110" s="8" t="s">
        <v>1776</v>
      </c>
      <c r="E1110" s="8" t="s">
        <v>1779</v>
      </c>
      <c r="F1110" s="8" t="s">
        <v>1779</v>
      </c>
    </row>
    <row r="1111" spans="1:6" ht="15.75" thickBot="1" x14ac:dyDescent="0.3">
      <c r="A1111" s="5" t="s">
        <v>1633</v>
      </c>
      <c r="B1111" s="8" t="s">
        <v>1779</v>
      </c>
      <c r="C1111" s="8" t="s">
        <v>1779</v>
      </c>
      <c r="D1111" s="8" t="s">
        <v>1778</v>
      </c>
      <c r="E1111" s="8" t="s">
        <v>1778</v>
      </c>
      <c r="F1111" s="8" t="s">
        <v>1778</v>
      </c>
    </row>
    <row r="1112" spans="1:6" ht="15.75" thickBot="1" x14ac:dyDescent="0.3">
      <c r="A1112" s="5" t="s">
        <v>1634</v>
      </c>
      <c r="B1112" s="8" t="s">
        <v>1780</v>
      </c>
      <c r="C1112" s="8" t="s">
        <v>1780</v>
      </c>
      <c r="D1112" s="8" t="s">
        <v>1780</v>
      </c>
      <c r="E1112" s="8" t="s">
        <v>1778</v>
      </c>
      <c r="F1112" s="8" t="s">
        <v>1776</v>
      </c>
    </row>
    <row r="1113" spans="1:6" ht="15.75" thickBot="1" x14ac:dyDescent="0.3">
      <c r="A1113" s="5" t="s">
        <v>1635</v>
      </c>
      <c r="B1113" s="8" t="s">
        <v>1780</v>
      </c>
      <c r="C1113" s="8" t="s">
        <v>1777</v>
      </c>
      <c r="D1113" s="8" t="s">
        <v>1778</v>
      </c>
      <c r="E1113" s="8" t="s">
        <v>1780</v>
      </c>
      <c r="F1113" s="8" t="s">
        <v>1779</v>
      </c>
    </row>
    <row r="1114" spans="1:6" ht="15.75" thickBot="1" x14ac:dyDescent="0.3">
      <c r="A1114" s="5" t="s">
        <v>1636</v>
      </c>
      <c r="B1114" s="8" t="s">
        <v>1780</v>
      </c>
      <c r="C1114" s="8" t="s">
        <v>1780</v>
      </c>
      <c r="D1114" s="8" t="s">
        <v>1776</v>
      </c>
      <c r="E1114" s="8" t="s">
        <v>1778</v>
      </c>
      <c r="F1114" s="8" t="s">
        <v>1778</v>
      </c>
    </row>
    <row r="1115" spans="1:6" ht="15.75" thickBot="1" x14ac:dyDescent="0.3">
      <c r="A1115" s="5" t="s">
        <v>1637</v>
      </c>
      <c r="B1115" s="8" t="s">
        <v>1778</v>
      </c>
      <c r="C1115" s="8" t="s">
        <v>1779</v>
      </c>
      <c r="D1115" s="8" t="s">
        <v>1779</v>
      </c>
      <c r="E1115" s="8" t="s">
        <v>1776</v>
      </c>
      <c r="F1115" s="8" t="s">
        <v>1777</v>
      </c>
    </row>
    <row r="1116" spans="1:6" ht="15.75" thickBot="1" x14ac:dyDescent="0.3">
      <c r="A1116" s="5" t="s">
        <v>1638</v>
      </c>
      <c r="B1116" s="8" t="s">
        <v>1778</v>
      </c>
      <c r="C1116" s="8" t="s">
        <v>1778</v>
      </c>
      <c r="D1116" s="8" t="s">
        <v>1778</v>
      </c>
      <c r="E1116" s="8" t="s">
        <v>1776</v>
      </c>
      <c r="F1116" s="8" t="s">
        <v>1778</v>
      </c>
    </row>
    <row r="1117" spans="1:6" ht="15.75" thickBot="1" x14ac:dyDescent="0.3">
      <c r="A1117" s="5" t="s">
        <v>1639</v>
      </c>
      <c r="B1117" s="8" t="s">
        <v>1777</v>
      </c>
      <c r="C1117" s="8" t="s">
        <v>1780</v>
      </c>
      <c r="D1117" s="8" t="s">
        <v>1776</v>
      </c>
      <c r="E1117" s="8" t="s">
        <v>1777</v>
      </c>
      <c r="F1117" s="8" t="s">
        <v>1779</v>
      </c>
    </row>
    <row r="1118" spans="1:6" ht="15.75" thickBot="1" x14ac:dyDescent="0.3">
      <c r="A1118" s="5" t="s">
        <v>1640</v>
      </c>
      <c r="B1118" s="8" t="s">
        <v>1776</v>
      </c>
      <c r="C1118" s="8" t="s">
        <v>1780</v>
      </c>
      <c r="D1118" s="8" t="s">
        <v>1778</v>
      </c>
      <c r="E1118" s="8" t="s">
        <v>1776</v>
      </c>
      <c r="F1118" s="8" t="s">
        <v>1776</v>
      </c>
    </row>
    <row r="1119" spans="1:6" ht="15.75" thickBot="1" x14ac:dyDescent="0.3">
      <c r="A1119" s="5" t="s">
        <v>1641</v>
      </c>
      <c r="B1119" s="8" t="s">
        <v>1776</v>
      </c>
      <c r="C1119" s="8" t="s">
        <v>1780</v>
      </c>
      <c r="D1119" s="8" t="s">
        <v>1779</v>
      </c>
      <c r="E1119" s="8" t="s">
        <v>1777</v>
      </c>
      <c r="F1119" s="8" t="s">
        <v>1777</v>
      </c>
    </row>
    <row r="1120" spans="1:6" ht="15.75" thickBot="1" x14ac:dyDescent="0.3">
      <c r="A1120" s="5" t="s">
        <v>1642</v>
      </c>
      <c r="B1120" s="8" t="s">
        <v>1777</v>
      </c>
      <c r="C1120" s="8" t="s">
        <v>1777</v>
      </c>
      <c r="D1120" s="8" t="s">
        <v>1776</v>
      </c>
      <c r="E1120" s="8" t="s">
        <v>1778</v>
      </c>
      <c r="F1120" s="8" t="s">
        <v>1777</v>
      </c>
    </row>
    <row r="1121" spans="1:6" ht="15.75" thickBot="1" x14ac:dyDescent="0.3">
      <c r="A1121" s="5" t="s">
        <v>1643</v>
      </c>
      <c r="B1121" s="8" t="s">
        <v>1777</v>
      </c>
      <c r="C1121" s="8" t="s">
        <v>1780</v>
      </c>
      <c r="D1121" s="8" t="s">
        <v>1777</v>
      </c>
      <c r="E1121" s="8" t="s">
        <v>1780</v>
      </c>
      <c r="F1121" s="8" t="s">
        <v>1777</v>
      </c>
    </row>
    <row r="1122" spans="1:6" ht="15.75" thickBot="1" x14ac:dyDescent="0.3">
      <c r="A1122" s="5" t="s">
        <v>1644</v>
      </c>
      <c r="B1122" s="8" t="s">
        <v>1780</v>
      </c>
      <c r="C1122" s="8" t="s">
        <v>1776</v>
      </c>
      <c r="D1122" s="8" t="s">
        <v>1779</v>
      </c>
      <c r="E1122" s="8" t="s">
        <v>1777</v>
      </c>
      <c r="F1122" s="8" t="s">
        <v>1780</v>
      </c>
    </row>
    <row r="1123" spans="1:6" ht="15.75" thickBot="1" x14ac:dyDescent="0.3">
      <c r="A1123" s="5" t="s">
        <v>1645</v>
      </c>
      <c r="B1123" s="8" t="s">
        <v>1776</v>
      </c>
      <c r="C1123" s="8" t="s">
        <v>1776</v>
      </c>
      <c r="D1123" s="8" t="s">
        <v>1777</v>
      </c>
      <c r="E1123" s="8" t="s">
        <v>1780</v>
      </c>
      <c r="F1123" s="8" t="s">
        <v>1777</v>
      </c>
    </row>
    <row r="1124" spans="1:6" ht="15.75" thickBot="1" x14ac:dyDescent="0.3">
      <c r="A1124" s="5" t="s">
        <v>1646</v>
      </c>
      <c r="B1124" s="8" t="s">
        <v>1776</v>
      </c>
      <c r="C1124" s="8" t="s">
        <v>1780</v>
      </c>
      <c r="D1124" s="8" t="s">
        <v>1777</v>
      </c>
      <c r="E1124" s="8" t="s">
        <v>1780</v>
      </c>
      <c r="F1124" s="8" t="s">
        <v>1777</v>
      </c>
    </row>
    <row r="1125" spans="1:6" ht="15.75" thickBot="1" x14ac:dyDescent="0.3">
      <c r="A1125" s="5" t="s">
        <v>1647</v>
      </c>
      <c r="B1125" s="8" t="s">
        <v>1778</v>
      </c>
      <c r="C1125" s="8" t="s">
        <v>1778</v>
      </c>
      <c r="D1125" s="8" t="s">
        <v>1777</v>
      </c>
      <c r="E1125" s="8" t="s">
        <v>1780</v>
      </c>
      <c r="F1125" s="8" t="s">
        <v>1776</v>
      </c>
    </row>
    <row r="1126" spans="1:6" ht="15.75" thickBot="1" x14ac:dyDescent="0.3">
      <c r="A1126" s="5" t="s">
        <v>1648</v>
      </c>
      <c r="B1126" s="8" t="s">
        <v>1776</v>
      </c>
      <c r="C1126" s="8" t="s">
        <v>1779</v>
      </c>
      <c r="D1126" s="8" t="s">
        <v>1780</v>
      </c>
      <c r="E1126" s="8" t="s">
        <v>1779</v>
      </c>
      <c r="F1126" s="8" t="s">
        <v>1778</v>
      </c>
    </row>
    <row r="1127" spans="1:6" ht="15.75" thickBot="1" x14ac:dyDescent="0.3">
      <c r="A1127" s="5" t="s">
        <v>1649</v>
      </c>
      <c r="B1127" s="8" t="s">
        <v>1778</v>
      </c>
      <c r="C1127" s="8" t="s">
        <v>1779</v>
      </c>
      <c r="D1127" s="8" t="s">
        <v>1777</v>
      </c>
      <c r="E1127" s="8" t="s">
        <v>1777</v>
      </c>
      <c r="F1127" s="8" t="s">
        <v>1779</v>
      </c>
    </row>
    <row r="1128" spans="1:6" ht="15.75" thickBot="1" x14ac:dyDescent="0.3">
      <c r="A1128" s="5" t="s">
        <v>1650</v>
      </c>
      <c r="B1128" s="8" t="s">
        <v>1776</v>
      </c>
      <c r="C1128" s="8" t="s">
        <v>1779</v>
      </c>
      <c r="D1128" s="8" t="s">
        <v>1778</v>
      </c>
      <c r="E1128" s="8" t="s">
        <v>1776</v>
      </c>
      <c r="F1128" s="8" t="s">
        <v>1777</v>
      </c>
    </row>
    <row r="1129" spans="1:6" ht="15.75" thickBot="1" x14ac:dyDescent="0.3">
      <c r="A1129" s="5" t="s">
        <v>1651</v>
      </c>
      <c r="B1129" s="8" t="s">
        <v>1779</v>
      </c>
      <c r="C1129" s="8" t="s">
        <v>1776</v>
      </c>
      <c r="D1129" s="8" t="s">
        <v>1780</v>
      </c>
      <c r="E1129" s="8" t="s">
        <v>1776</v>
      </c>
      <c r="F1129" s="8" t="s">
        <v>1779</v>
      </c>
    </row>
    <row r="1130" spans="1:6" ht="15.75" thickBot="1" x14ac:dyDescent="0.3">
      <c r="A1130" s="5" t="s">
        <v>1652</v>
      </c>
      <c r="B1130" s="8" t="s">
        <v>1776</v>
      </c>
      <c r="C1130" s="8" t="s">
        <v>1776</v>
      </c>
      <c r="D1130" s="8" t="s">
        <v>1779</v>
      </c>
      <c r="E1130" s="8" t="s">
        <v>1780</v>
      </c>
      <c r="F1130" s="8" t="s">
        <v>1780</v>
      </c>
    </row>
    <row r="1131" spans="1:6" ht="15.75" thickBot="1" x14ac:dyDescent="0.3">
      <c r="A1131" s="5" t="s">
        <v>1653</v>
      </c>
      <c r="B1131" s="8" t="s">
        <v>1780</v>
      </c>
      <c r="C1131" s="8" t="s">
        <v>1776</v>
      </c>
      <c r="D1131" s="8" t="s">
        <v>1776</v>
      </c>
      <c r="E1131" s="8" t="s">
        <v>1778</v>
      </c>
      <c r="F1131" s="8" t="s">
        <v>1778</v>
      </c>
    </row>
    <row r="1132" spans="1:6" ht="15.75" thickBot="1" x14ac:dyDescent="0.3">
      <c r="A1132" s="5" t="s">
        <v>1654</v>
      </c>
      <c r="B1132" s="8" t="s">
        <v>1778</v>
      </c>
      <c r="C1132" s="8" t="s">
        <v>1778</v>
      </c>
      <c r="D1132" s="8" t="s">
        <v>1780</v>
      </c>
      <c r="E1132" s="8" t="s">
        <v>1777</v>
      </c>
      <c r="F1132" s="8" t="s">
        <v>1779</v>
      </c>
    </row>
    <row r="1133" spans="1:6" ht="15.75" thickBot="1" x14ac:dyDescent="0.3">
      <c r="A1133" s="5" t="s">
        <v>1655</v>
      </c>
      <c r="B1133" s="8" t="s">
        <v>1779</v>
      </c>
      <c r="C1133" s="8" t="s">
        <v>1778</v>
      </c>
      <c r="D1133" s="8" t="s">
        <v>1779</v>
      </c>
      <c r="E1133" s="8" t="s">
        <v>1776</v>
      </c>
      <c r="F1133" s="8" t="s">
        <v>1779</v>
      </c>
    </row>
    <row r="1134" spans="1:6" ht="15.75" thickBot="1" x14ac:dyDescent="0.3">
      <c r="A1134" s="5" t="s">
        <v>1656</v>
      </c>
      <c r="B1134" s="8" t="s">
        <v>1776</v>
      </c>
      <c r="C1134" s="8" t="s">
        <v>1776</v>
      </c>
      <c r="D1134" s="8" t="s">
        <v>1778</v>
      </c>
      <c r="E1134" s="8" t="s">
        <v>1779</v>
      </c>
      <c r="F1134" s="8" t="s">
        <v>1780</v>
      </c>
    </row>
    <row r="1135" spans="1:6" ht="15.75" thickBot="1" x14ac:dyDescent="0.3">
      <c r="A1135" s="5" t="s">
        <v>1657</v>
      </c>
      <c r="B1135" s="8" t="s">
        <v>1776</v>
      </c>
      <c r="C1135" s="8" t="s">
        <v>1777</v>
      </c>
      <c r="D1135" s="8" t="s">
        <v>1777</v>
      </c>
      <c r="E1135" s="8" t="s">
        <v>1779</v>
      </c>
      <c r="F1135" s="8" t="s">
        <v>1780</v>
      </c>
    </row>
    <row r="1136" spans="1:6" ht="15.75" thickBot="1" x14ac:dyDescent="0.3">
      <c r="A1136" s="5" t="s">
        <v>1658</v>
      </c>
      <c r="B1136" s="8" t="s">
        <v>1780</v>
      </c>
      <c r="C1136" s="8" t="s">
        <v>1776</v>
      </c>
      <c r="D1136" s="8" t="s">
        <v>1778</v>
      </c>
      <c r="E1136" s="8" t="s">
        <v>1780</v>
      </c>
      <c r="F1136" s="8" t="s">
        <v>1780</v>
      </c>
    </row>
    <row r="1137" spans="1:6" ht="15.75" thickBot="1" x14ac:dyDescent="0.3">
      <c r="A1137" s="5" t="s">
        <v>1659</v>
      </c>
      <c r="B1137" s="8" t="s">
        <v>1778</v>
      </c>
      <c r="C1137" s="8" t="s">
        <v>1780</v>
      </c>
      <c r="D1137" s="8" t="s">
        <v>1780</v>
      </c>
      <c r="E1137" s="8" t="s">
        <v>1779</v>
      </c>
      <c r="F1137" s="8" t="s">
        <v>1778</v>
      </c>
    </row>
    <row r="1138" spans="1:6" ht="15.75" thickBot="1" x14ac:dyDescent="0.3">
      <c r="A1138" s="5" t="s">
        <v>1660</v>
      </c>
      <c r="B1138" s="8" t="s">
        <v>1779</v>
      </c>
      <c r="C1138" s="8" t="s">
        <v>1778</v>
      </c>
      <c r="D1138" s="8" t="s">
        <v>1776</v>
      </c>
      <c r="E1138" s="8" t="s">
        <v>1778</v>
      </c>
      <c r="F1138" s="8" t="s">
        <v>1780</v>
      </c>
    </row>
    <row r="1139" spans="1:6" ht="15.75" thickBot="1" x14ac:dyDescent="0.3">
      <c r="A1139" s="5" t="s">
        <v>1661</v>
      </c>
      <c r="B1139" s="8" t="s">
        <v>1777</v>
      </c>
      <c r="C1139" s="8" t="s">
        <v>1777</v>
      </c>
      <c r="D1139" s="8" t="s">
        <v>1779</v>
      </c>
      <c r="E1139" s="8" t="s">
        <v>1776</v>
      </c>
      <c r="F1139" s="8" t="s">
        <v>1779</v>
      </c>
    </row>
    <row r="1140" spans="1:6" ht="15.75" thickBot="1" x14ac:dyDescent="0.3">
      <c r="A1140" s="5" t="s">
        <v>1662</v>
      </c>
      <c r="B1140" s="8" t="s">
        <v>1780</v>
      </c>
      <c r="C1140" s="8" t="s">
        <v>1779</v>
      </c>
      <c r="D1140" s="8" t="s">
        <v>1779</v>
      </c>
      <c r="E1140" s="8" t="s">
        <v>1780</v>
      </c>
      <c r="F1140" s="8" t="s">
        <v>1780</v>
      </c>
    </row>
    <row r="1141" spans="1:6" ht="15.75" thickBot="1" x14ac:dyDescent="0.3">
      <c r="A1141" s="5" t="s">
        <v>1663</v>
      </c>
      <c r="B1141" s="8" t="s">
        <v>1777</v>
      </c>
      <c r="C1141" s="8" t="s">
        <v>1776</v>
      </c>
      <c r="D1141" s="8" t="s">
        <v>1778</v>
      </c>
      <c r="E1141" s="8" t="s">
        <v>1780</v>
      </c>
      <c r="F1141" s="8" t="s">
        <v>1780</v>
      </c>
    </row>
    <row r="1142" spans="1:6" ht="15.75" thickBot="1" x14ac:dyDescent="0.3">
      <c r="A1142" s="5" t="s">
        <v>1664</v>
      </c>
      <c r="B1142" s="8" t="s">
        <v>1780</v>
      </c>
      <c r="C1142" s="8" t="s">
        <v>1777</v>
      </c>
      <c r="D1142" s="8" t="s">
        <v>1778</v>
      </c>
      <c r="E1142" s="8" t="s">
        <v>1777</v>
      </c>
      <c r="F1142" s="8" t="s">
        <v>1778</v>
      </c>
    </row>
    <row r="1143" spans="1:6" ht="15.75" thickBot="1" x14ac:dyDescent="0.3">
      <c r="A1143" s="5" t="s">
        <v>1665</v>
      </c>
      <c r="B1143" s="8" t="s">
        <v>1779</v>
      </c>
      <c r="C1143" s="8" t="s">
        <v>1780</v>
      </c>
      <c r="D1143" s="8" t="s">
        <v>1780</v>
      </c>
      <c r="E1143" s="8" t="s">
        <v>1776</v>
      </c>
      <c r="F1143" s="8" t="s">
        <v>1779</v>
      </c>
    </row>
    <row r="1144" spans="1:6" ht="15.75" thickBot="1" x14ac:dyDescent="0.3">
      <c r="A1144" s="5" t="s">
        <v>1666</v>
      </c>
      <c r="B1144" s="8" t="s">
        <v>1776</v>
      </c>
      <c r="C1144" s="8" t="s">
        <v>1780</v>
      </c>
      <c r="D1144" s="8" t="s">
        <v>1777</v>
      </c>
      <c r="E1144" s="8" t="s">
        <v>1776</v>
      </c>
      <c r="F1144" s="8" t="s">
        <v>1776</v>
      </c>
    </row>
    <row r="1145" spans="1:6" ht="15.75" thickBot="1" x14ac:dyDescent="0.3">
      <c r="A1145" s="5" t="s">
        <v>1667</v>
      </c>
      <c r="B1145" s="8" t="s">
        <v>1777</v>
      </c>
      <c r="C1145" s="8" t="s">
        <v>1778</v>
      </c>
      <c r="D1145" s="8" t="s">
        <v>1776</v>
      </c>
      <c r="E1145" s="8" t="s">
        <v>1779</v>
      </c>
      <c r="F1145" s="8" t="s">
        <v>1776</v>
      </c>
    </row>
    <row r="1146" spans="1:6" ht="15.75" thickBot="1" x14ac:dyDescent="0.3">
      <c r="A1146" s="5" t="s">
        <v>1668</v>
      </c>
      <c r="B1146" s="8" t="s">
        <v>1778</v>
      </c>
      <c r="C1146" s="8" t="s">
        <v>1779</v>
      </c>
      <c r="D1146" s="8" t="s">
        <v>1780</v>
      </c>
      <c r="E1146" s="8" t="s">
        <v>1777</v>
      </c>
      <c r="F1146" s="8" t="s">
        <v>1777</v>
      </c>
    </row>
    <row r="1147" spans="1:6" ht="15.75" thickBot="1" x14ac:dyDescent="0.3">
      <c r="A1147" s="5" t="s">
        <v>1669</v>
      </c>
      <c r="B1147" s="8" t="s">
        <v>1780</v>
      </c>
      <c r="C1147" s="8" t="s">
        <v>1780</v>
      </c>
      <c r="D1147" s="8" t="s">
        <v>1778</v>
      </c>
      <c r="E1147" s="8" t="s">
        <v>1780</v>
      </c>
      <c r="F1147" s="8" t="s">
        <v>1777</v>
      </c>
    </row>
    <row r="1148" spans="1:6" ht="15.75" thickBot="1" x14ac:dyDescent="0.3">
      <c r="A1148" s="5" t="s">
        <v>1670</v>
      </c>
      <c r="B1148" s="8" t="s">
        <v>1776</v>
      </c>
      <c r="C1148" s="8" t="s">
        <v>1776</v>
      </c>
      <c r="D1148" s="8" t="s">
        <v>1778</v>
      </c>
      <c r="E1148" s="8" t="s">
        <v>1776</v>
      </c>
      <c r="F1148" s="8" t="s">
        <v>1778</v>
      </c>
    </row>
    <row r="1149" spans="1:6" ht="15.75" thickBot="1" x14ac:dyDescent="0.3">
      <c r="A1149" s="5" t="s">
        <v>1671</v>
      </c>
      <c r="B1149" s="8" t="s">
        <v>1780</v>
      </c>
      <c r="C1149" s="8" t="s">
        <v>1777</v>
      </c>
      <c r="D1149" s="8" t="s">
        <v>1780</v>
      </c>
      <c r="E1149" s="8" t="s">
        <v>1779</v>
      </c>
      <c r="F1149" s="8" t="s">
        <v>1778</v>
      </c>
    </row>
    <row r="1150" spans="1:6" ht="15.75" thickBot="1" x14ac:dyDescent="0.3">
      <c r="A1150" s="5" t="s">
        <v>1672</v>
      </c>
      <c r="B1150" s="8" t="s">
        <v>1779</v>
      </c>
      <c r="C1150" s="8" t="s">
        <v>1777</v>
      </c>
      <c r="D1150" s="8" t="s">
        <v>1779</v>
      </c>
      <c r="E1150" s="8" t="s">
        <v>1776</v>
      </c>
      <c r="F1150" s="8" t="s">
        <v>1776</v>
      </c>
    </row>
    <row r="1151" spans="1:6" ht="15.75" thickBot="1" x14ac:dyDescent="0.3">
      <c r="A1151" s="5" t="s">
        <v>1673</v>
      </c>
      <c r="B1151" s="8" t="s">
        <v>1776</v>
      </c>
      <c r="C1151" s="8" t="s">
        <v>1778</v>
      </c>
      <c r="D1151" s="8" t="s">
        <v>1776</v>
      </c>
      <c r="E1151" s="8" t="s">
        <v>1779</v>
      </c>
      <c r="F1151" s="8" t="s">
        <v>1779</v>
      </c>
    </row>
    <row r="1152" spans="1:6" ht="15.75" thickBot="1" x14ac:dyDescent="0.3">
      <c r="A1152" s="5" t="s">
        <v>1674</v>
      </c>
      <c r="B1152" s="8" t="s">
        <v>1778</v>
      </c>
      <c r="C1152" s="8" t="s">
        <v>1777</v>
      </c>
      <c r="D1152" s="8" t="s">
        <v>1778</v>
      </c>
      <c r="E1152" s="8" t="s">
        <v>1780</v>
      </c>
      <c r="F1152" s="8" t="s">
        <v>1779</v>
      </c>
    </row>
    <row r="1153" spans="1:6" ht="15.75" thickBot="1" x14ac:dyDescent="0.3">
      <c r="A1153" s="5" t="s">
        <v>1675</v>
      </c>
      <c r="B1153" s="8" t="s">
        <v>1776</v>
      </c>
      <c r="C1153" s="8" t="s">
        <v>1779</v>
      </c>
      <c r="D1153" s="8" t="s">
        <v>1780</v>
      </c>
      <c r="E1153" s="8" t="s">
        <v>1780</v>
      </c>
      <c r="F1153" s="8" t="s">
        <v>1780</v>
      </c>
    </row>
    <row r="1154" spans="1:6" ht="15.75" thickBot="1" x14ac:dyDescent="0.3">
      <c r="A1154" s="5" t="s">
        <v>1676</v>
      </c>
      <c r="B1154" s="8" t="s">
        <v>1777</v>
      </c>
      <c r="C1154" s="8" t="s">
        <v>1778</v>
      </c>
      <c r="D1154" s="8" t="s">
        <v>1779</v>
      </c>
      <c r="E1154" s="8" t="s">
        <v>1780</v>
      </c>
      <c r="F1154" s="8" t="s">
        <v>1776</v>
      </c>
    </row>
    <row r="1155" spans="1:6" ht="15.75" thickBot="1" x14ac:dyDescent="0.3">
      <c r="A1155" s="5" t="s">
        <v>1677</v>
      </c>
      <c r="B1155" s="8" t="s">
        <v>1776</v>
      </c>
      <c r="C1155" s="8" t="s">
        <v>1780</v>
      </c>
      <c r="D1155" s="8" t="s">
        <v>1777</v>
      </c>
      <c r="E1155" s="8" t="s">
        <v>1779</v>
      </c>
      <c r="F1155" s="8" t="s">
        <v>1779</v>
      </c>
    </row>
    <row r="1156" spans="1:6" ht="15.75" thickBot="1" x14ac:dyDescent="0.3">
      <c r="A1156" s="5" t="s">
        <v>1678</v>
      </c>
      <c r="B1156" s="8" t="s">
        <v>1779</v>
      </c>
      <c r="C1156" s="8" t="s">
        <v>1776</v>
      </c>
      <c r="D1156" s="8" t="s">
        <v>1778</v>
      </c>
      <c r="E1156" s="8" t="s">
        <v>1776</v>
      </c>
      <c r="F1156" s="8" t="s">
        <v>1780</v>
      </c>
    </row>
    <row r="1157" spans="1:6" ht="15.75" thickBot="1" x14ac:dyDescent="0.3">
      <c r="A1157" s="5" t="s">
        <v>1679</v>
      </c>
      <c r="B1157" s="8" t="s">
        <v>1779</v>
      </c>
      <c r="C1157" s="8" t="s">
        <v>1779</v>
      </c>
      <c r="D1157" s="8" t="s">
        <v>1777</v>
      </c>
      <c r="E1157" s="8" t="s">
        <v>1776</v>
      </c>
      <c r="F1157" s="8" t="s">
        <v>1780</v>
      </c>
    </row>
    <row r="1158" spans="1:6" ht="15.75" thickBot="1" x14ac:dyDescent="0.3">
      <c r="A1158" s="5" t="s">
        <v>1680</v>
      </c>
      <c r="B1158" s="8" t="s">
        <v>1777</v>
      </c>
      <c r="C1158" s="8" t="s">
        <v>1780</v>
      </c>
      <c r="D1158" s="8" t="s">
        <v>1780</v>
      </c>
      <c r="E1158" s="8" t="s">
        <v>1776</v>
      </c>
      <c r="F1158" s="8" t="s">
        <v>1777</v>
      </c>
    </row>
    <row r="1159" spans="1:6" ht="15.75" thickBot="1" x14ac:dyDescent="0.3">
      <c r="A1159" s="5" t="s">
        <v>1681</v>
      </c>
      <c r="B1159" s="8" t="s">
        <v>1777</v>
      </c>
      <c r="C1159" s="8" t="s">
        <v>1776</v>
      </c>
      <c r="D1159" s="8" t="s">
        <v>1776</v>
      </c>
      <c r="E1159" s="8" t="s">
        <v>1779</v>
      </c>
      <c r="F1159" s="8" t="s">
        <v>1780</v>
      </c>
    </row>
    <row r="1160" spans="1:6" ht="15.75" thickBot="1" x14ac:dyDescent="0.3">
      <c r="A1160" s="5" t="s">
        <v>1682</v>
      </c>
      <c r="B1160" s="8" t="s">
        <v>1780</v>
      </c>
      <c r="C1160" s="8" t="s">
        <v>1777</v>
      </c>
      <c r="D1160" s="8" t="s">
        <v>1780</v>
      </c>
      <c r="E1160" s="8" t="s">
        <v>1777</v>
      </c>
      <c r="F1160" s="8" t="s">
        <v>1777</v>
      </c>
    </row>
    <row r="1161" spans="1:6" ht="15.75" thickBot="1" x14ac:dyDescent="0.3">
      <c r="A1161" s="5" t="s">
        <v>1683</v>
      </c>
      <c r="B1161" s="8" t="s">
        <v>1779</v>
      </c>
      <c r="C1161" s="8" t="s">
        <v>1778</v>
      </c>
      <c r="D1161" s="8" t="s">
        <v>1776</v>
      </c>
      <c r="E1161" s="8" t="s">
        <v>1776</v>
      </c>
      <c r="F1161" s="8" t="s">
        <v>1776</v>
      </c>
    </row>
    <row r="1162" spans="1:6" ht="15.75" thickBot="1" x14ac:dyDescent="0.3">
      <c r="A1162" s="5" t="s">
        <v>1684</v>
      </c>
      <c r="B1162" s="8" t="s">
        <v>1779</v>
      </c>
      <c r="C1162" s="8" t="s">
        <v>1780</v>
      </c>
      <c r="D1162" s="8" t="s">
        <v>1776</v>
      </c>
      <c r="E1162" s="8" t="s">
        <v>1778</v>
      </c>
      <c r="F1162" s="8" t="s">
        <v>1776</v>
      </c>
    </row>
    <row r="1163" spans="1:6" ht="15.75" thickBot="1" x14ac:dyDescent="0.3">
      <c r="A1163" s="5" t="s">
        <v>1685</v>
      </c>
      <c r="B1163" s="8" t="s">
        <v>1779</v>
      </c>
      <c r="C1163" s="8" t="s">
        <v>1780</v>
      </c>
      <c r="D1163" s="8" t="s">
        <v>1777</v>
      </c>
      <c r="E1163" s="8" t="s">
        <v>1777</v>
      </c>
      <c r="F1163" s="8" t="s">
        <v>1780</v>
      </c>
    </row>
    <row r="1164" spans="1:6" ht="15.75" thickBot="1" x14ac:dyDescent="0.3">
      <c r="A1164" s="5" t="s">
        <v>1686</v>
      </c>
      <c r="B1164" s="8" t="s">
        <v>1778</v>
      </c>
      <c r="C1164" s="8" t="s">
        <v>1776</v>
      </c>
      <c r="D1164" s="8" t="s">
        <v>1779</v>
      </c>
      <c r="E1164" s="8" t="s">
        <v>1780</v>
      </c>
      <c r="F1164" s="8" t="s">
        <v>1780</v>
      </c>
    </row>
    <row r="1165" spans="1:6" ht="15.75" thickBot="1" x14ac:dyDescent="0.3">
      <c r="A1165" s="5" t="s">
        <v>1687</v>
      </c>
      <c r="B1165" s="8" t="s">
        <v>1777</v>
      </c>
      <c r="C1165" s="8" t="s">
        <v>1777</v>
      </c>
      <c r="D1165" s="8" t="s">
        <v>1776</v>
      </c>
      <c r="E1165" s="8" t="s">
        <v>1780</v>
      </c>
      <c r="F1165" s="8" t="s">
        <v>1780</v>
      </c>
    </row>
    <row r="1166" spans="1:6" ht="15.75" thickBot="1" x14ac:dyDescent="0.3">
      <c r="A1166" s="5" t="s">
        <v>1688</v>
      </c>
      <c r="B1166" s="8" t="s">
        <v>1776</v>
      </c>
      <c r="C1166" s="8" t="s">
        <v>1779</v>
      </c>
      <c r="D1166" s="8" t="s">
        <v>1780</v>
      </c>
      <c r="E1166" s="8" t="s">
        <v>1780</v>
      </c>
      <c r="F1166" s="8" t="s">
        <v>1778</v>
      </c>
    </row>
    <row r="1167" spans="1:6" ht="15.75" thickBot="1" x14ac:dyDescent="0.3">
      <c r="A1167" s="5" t="s">
        <v>1689</v>
      </c>
      <c r="B1167" s="8" t="s">
        <v>1779</v>
      </c>
      <c r="C1167" s="8" t="s">
        <v>1779</v>
      </c>
      <c r="D1167" s="8" t="s">
        <v>1776</v>
      </c>
      <c r="E1167" s="8" t="s">
        <v>1776</v>
      </c>
      <c r="F1167" s="8" t="s">
        <v>1779</v>
      </c>
    </row>
    <row r="1168" spans="1:6" ht="15.75" thickBot="1" x14ac:dyDescent="0.3">
      <c r="A1168" s="5" t="s">
        <v>1690</v>
      </c>
      <c r="B1168" s="8" t="s">
        <v>1777</v>
      </c>
      <c r="C1168" s="8" t="s">
        <v>1777</v>
      </c>
      <c r="D1168" s="8" t="s">
        <v>1780</v>
      </c>
      <c r="E1168" s="8" t="s">
        <v>1780</v>
      </c>
      <c r="F1168" s="8" t="s">
        <v>1779</v>
      </c>
    </row>
    <row r="1169" spans="1:6" ht="15.75" thickBot="1" x14ac:dyDescent="0.3">
      <c r="A1169" s="5" t="s">
        <v>1691</v>
      </c>
      <c r="B1169" s="8" t="s">
        <v>1777</v>
      </c>
      <c r="C1169" s="8" t="s">
        <v>1777</v>
      </c>
      <c r="D1169" s="8" t="s">
        <v>1780</v>
      </c>
      <c r="E1169" s="8" t="s">
        <v>1778</v>
      </c>
      <c r="F1169" s="8" t="s">
        <v>1780</v>
      </c>
    </row>
    <row r="1170" spans="1:6" ht="15.75" thickBot="1" x14ac:dyDescent="0.3">
      <c r="A1170" s="5" t="s">
        <v>1692</v>
      </c>
      <c r="B1170" s="8" t="s">
        <v>1779</v>
      </c>
      <c r="C1170" s="8" t="s">
        <v>1778</v>
      </c>
      <c r="D1170" s="8" t="s">
        <v>1779</v>
      </c>
      <c r="E1170" s="8" t="s">
        <v>1776</v>
      </c>
      <c r="F1170" s="8" t="s">
        <v>1776</v>
      </c>
    </row>
    <row r="1171" spans="1:6" ht="15.75" thickBot="1" x14ac:dyDescent="0.3">
      <c r="A1171" s="5" t="s">
        <v>1693</v>
      </c>
      <c r="B1171" s="8" t="s">
        <v>1777</v>
      </c>
      <c r="C1171" s="8" t="s">
        <v>1776</v>
      </c>
      <c r="D1171" s="8" t="s">
        <v>1777</v>
      </c>
      <c r="E1171" s="8" t="s">
        <v>1778</v>
      </c>
      <c r="F1171" s="8" t="s">
        <v>1778</v>
      </c>
    </row>
    <row r="1172" spans="1:6" ht="15.75" thickBot="1" x14ac:dyDescent="0.3">
      <c r="A1172" s="5" t="s">
        <v>1694</v>
      </c>
      <c r="B1172" s="8" t="s">
        <v>1778</v>
      </c>
      <c r="C1172" s="8" t="s">
        <v>1780</v>
      </c>
      <c r="D1172" s="8" t="s">
        <v>1780</v>
      </c>
      <c r="E1172" s="8" t="s">
        <v>1778</v>
      </c>
      <c r="F1172" s="8" t="s">
        <v>1776</v>
      </c>
    </row>
    <row r="1173" spans="1:6" ht="15.75" thickBot="1" x14ac:dyDescent="0.3">
      <c r="A1173" s="5" t="s">
        <v>1695</v>
      </c>
      <c r="B1173" s="8" t="s">
        <v>1779</v>
      </c>
      <c r="C1173" s="8" t="s">
        <v>1779</v>
      </c>
      <c r="D1173" s="8" t="s">
        <v>1779</v>
      </c>
      <c r="E1173" s="8" t="s">
        <v>1776</v>
      </c>
      <c r="F1173" s="8" t="s">
        <v>1776</v>
      </c>
    </row>
    <row r="1174" spans="1:6" ht="15.75" thickBot="1" x14ac:dyDescent="0.3">
      <c r="A1174" s="5" t="s">
        <v>1696</v>
      </c>
      <c r="B1174" s="8" t="s">
        <v>1779</v>
      </c>
      <c r="C1174" s="8" t="s">
        <v>1778</v>
      </c>
      <c r="D1174" s="8" t="s">
        <v>1779</v>
      </c>
      <c r="E1174" s="8" t="s">
        <v>1778</v>
      </c>
      <c r="F1174" s="8" t="s">
        <v>1779</v>
      </c>
    </row>
    <row r="1175" spans="1:6" ht="15.75" thickBot="1" x14ac:dyDescent="0.3">
      <c r="A1175" s="5" t="s">
        <v>1697</v>
      </c>
      <c r="B1175" s="8" t="s">
        <v>1777</v>
      </c>
      <c r="C1175" s="8" t="s">
        <v>1780</v>
      </c>
      <c r="D1175" s="8" t="s">
        <v>1779</v>
      </c>
      <c r="E1175" s="8" t="s">
        <v>1778</v>
      </c>
      <c r="F1175" s="8" t="s">
        <v>1777</v>
      </c>
    </row>
    <row r="1176" spans="1:6" ht="15.75" thickBot="1" x14ac:dyDescent="0.3">
      <c r="A1176" s="5" t="s">
        <v>1698</v>
      </c>
      <c r="B1176" s="8" t="s">
        <v>1776</v>
      </c>
      <c r="C1176" s="8" t="s">
        <v>1776</v>
      </c>
      <c r="D1176" s="8" t="s">
        <v>1778</v>
      </c>
      <c r="E1176" s="8" t="s">
        <v>1778</v>
      </c>
      <c r="F1176" s="8" t="s">
        <v>1777</v>
      </c>
    </row>
    <row r="1177" spans="1:6" ht="15.75" thickBot="1" x14ac:dyDescent="0.3">
      <c r="A1177" s="5" t="s">
        <v>1699</v>
      </c>
      <c r="B1177" s="8" t="s">
        <v>1779</v>
      </c>
      <c r="C1177" s="8" t="s">
        <v>1776</v>
      </c>
      <c r="D1177" s="8" t="s">
        <v>1777</v>
      </c>
      <c r="E1177" s="8" t="s">
        <v>1778</v>
      </c>
      <c r="F1177" s="8" t="s">
        <v>1780</v>
      </c>
    </row>
    <row r="1178" spans="1:6" ht="15.75" thickBot="1" x14ac:dyDescent="0.3">
      <c r="A1178" s="5" t="s">
        <v>1700</v>
      </c>
      <c r="B1178" s="8" t="s">
        <v>1776</v>
      </c>
      <c r="C1178" s="8" t="s">
        <v>1779</v>
      </c>
      <c r="D1178" s="8" t="s">
        <v>1777</v>
      </c>
      <c r="E1178" s="8" t="s">
        <v>1778</v>
      </c>
      <c r="F1178" s="8" t="s">
        <v>1779</v>
      </c>
    </row>
    <row r="1179" spans="1:6" ht="15.75" thickBot="1" x14ac:dyDescent="0.3">
      <c r="A1179" s="5" t="s">
        <v>1701</v>
      </c>
      <c r="B1179" s="8" t="s">
        <v>1776</v>
      </c>
      <c r="C1179" s="8" t="s">
        <v>1778</v>
      </c>
      <c r="D1179" s="8" t="s">
        <v>1776</v>
      </c>
      <c r="E1179" s="8" t="s">
        <v>1779</v>
      </c>
      <c r="F1179" s="8" t="s">
        <v>1779</v>
      </c>
    </row>
    <row r="1180" spans="1:6" ht="15.75" thickBot="1" x14ac:dyDescent="0.3">
      <c r="A1180" s="5" t="s">
        <v>1702</v>
      </c>
      <c r="B1180" s="8" t="s">
        <v>1776</v>
      </c>
      <c r="C1180" s="8" t="s">
        <v>1780</v>
      </c>
      <c r="D1180" s="8" t="s">
        <v>1778</v>
      </c>
      <c r="E1180" s="8" t="s">
        <v>1779</v>
      </c>
      <c r="F1180" s="8" t="s">
        <v>1778</v>
      </c>
    </row>
    <row r="1181" spans="1:6" ht="15.75" thickBot="1" x14ac:dyDescent="0.3">
      <c r="A1181" s="5" t="s">
        <v>1703</v>
      </c>
      <c r="B1181" s="8" t="s">
        <v>1776</v>
      </c>
      <c r="C1181" s="8" t="s">
        <v>1777</v>
      </c>
      <c r="D1181" s="8" t="s">
        <v>1780</v>
      </c>
      <c r="E1181" s="8" t="s">
        <v>1776</v>
      </c>
      <c r="F1181" s="8" t="s">
        <v>1778</v>
      </c>
    </row>
    <row r="1182" spans="1:6" ht="15.75" thickBot="1" x14ac:dyDescent="0.3">
      <c r="A1182" s="5" t="s">
        <v>1704</v>
      </c>
      <c r="B1182" s="8" t="s">
        <v>1780</v>
      </c>
      <c r="C1182" s="8" t="s">
        <v>1777</v>
      </c>
      <c r="D1182" s="8" t="s">
        <v>1777</v>
      </c>
      <c r="E1182" s="8" t="s">
        <v>1777</v>
      </c>
      <c r="F1182" s="8" t="s">
        <v>1779</v>
      </c>
    </row>
    <row r="1183" spans="1:6" ht="15.75" thickBot="1" x14ac:dyDescent="0.3">
      <c r="A1183" s="5" t="s">
        <v>1705</v>
      </c>
      <c r="B1183" s="8" t="s">
        <v>1777</v>
      </c>
      <c r="C1183" s="8" t="s">
        <v>1780</v>
      </c>
      <c r="D1183" s="8" t="s">
        <v>1776</v>
      </c>
      <c r="E1183" s="8" t="s">
        <v>1780</v>
      </c>
      <c r="F1183" s="8" t="s">
        <v>1777</v>
      </c>
    </row>
    <row r="1184" spans="1:6" ht="15.75" thickBot="1" x14ac:dyDescent="0.3">
      <c r="A1184" s="5" t="s">
        <v>1706</v>
      </c>
      <c r="B1184" s="8" t="s">
        <v>1776</v>
      </c>
      <c r="C1184" s="8" t="s">
        <v>1776</v>
      </c>
      <c r="D1184" s="8" t="s">
        <v>1779</v>
      </c>
      <c r="E1184" s="8" t="s">
        <v>1776</v>
      </c>
      <c r="F1184" s="8" t="s">
        <v>1778</v>
      </c>
    </row>
    <row r="1185" spans="1:6" ht="15.75" thickBot="1" x14ac:dyDescent="0.3">
      <c r="A1185" s="5" t="s">
        <v>1707</v>
      </c>
      <c r="B1185" s="8" t="s">
        <v>1776</v>
      </c>
      <c r="C1185" s="8" t="s">
        <v>1779</v>
      </c>
      <c r="D1185" s="8" t="s">
        <v>1777</v>
      </c>
      <c r="E1185" s="8" t="s">
        <v>1779</v>
      </c>
      <c r="F1185" s="8" t="s">
        <v>1779</v>
      </c>
    </row>
    <row r="1186" spans="1:6" ht="15.75" thickBot="1" x14ac:dyDescent="0.3">
      <c r="A1186" s="5" t="s">
        <v>1708</v>
      </c>
      <c r="B1186" s="8" t="s">
        <v>1779</v>
      </c>
      <c r="C1186" s="8" t="s">
        <v>1777</v>
      </c>
      <c r="D1186" s="8" t="s">
        <v>1777</v>
      </c>
      <c r="E1186" s="8" t="s">
        <v>1778</v>
      </c>
      <c r="F1186" s="8" t="s">
        <v>1779</v>
      </c>
    </row>
    <row r="1187" spans="1:6" ht="15.75" thickBot="1" x14ac:dyDescent="0.3">
      <c r="A1187" s="5" t="s">
        <v>1709</v>
      </c>
      <c r="B1187" s="8" t="s">
        <v>1776</v>
      </c>
      <c r="C1187" s="8" t="s">
        <v>1779</v>
      </c>
      <c r="D1187" s="8" t="s">
        <v>1780</v>
      </c>
      <c r="E1187" s="8" t="s">
        <v>1776</v>
      </c>
      <c r="F1187" s="8" t="s">
        <v>1777</v>
      </c>
    </row>
    <row r="1188" spans="1:6" ht="15.75" thickBot="1" x14ac:dyDescent="0.3">
      <c r="A1188" s="5" t="s">
        <v>1710</v>
      </c>
      <c r="B1188" s="8" t="s">
        <v>1780</v>
      </c>
      <c r="C1188" s="8" t="s">
        <v>1778</v>
      </c>
      <c r="D1188" s="8" t="s">
        <v>1776</v>
      </c>
      <c r="E1188" s="8" t="s">
        <v>1777</v>
      </c>
      <c r="F1188" s="8" t="s">
        <v>1780</v>
      </c>
    </row>
    <row r="1189" spans="1:6" ht="15.75" thickBot="1" x14ac:dyDescent="0.3">
      <c r="A1189" s="5" t="s">
        <v>1711</v>
      </c>
      <c r="B1189" s="8" t="s">
        <v>1776</v>
      </c>
      <c r="C1189" s="8" t="s">
        <v>1780</v>
      </c>
      <c r="D1189" s="8" t="s">
        <v>1777</v>
      </c>
      <c r="E1189" s="8" t="s">
        <v>1778</v>
      </c>
      <c r="F1189" s="8" t="s">
        <v>1780</v>
      </c>
    </row>
    <row r="1190" spans="1:6" ht="15.75" thickBot="1" x14ac:dyDescent="0.3">
      <c r="A1190" s="5" t="s">
        <v>1712</v>
      </c>
      <c r="B1190" s="8" t="s">
        <v>1776</v>
      </c>
      <c r="C1190" s="8" t="s">
        <v>1780</v>
      </c>
      <c r="D1190" s="8" t="s">
        <v>1776</v>
      </c>
      <c r="E1190" s="8" t="s">
        <v>1779</v>
      </c>
      <c r="F1190" s="8" t="s">
        <v>1779</v>
      </c>
    </row>
    <row r="1191" spans="1:6" ht="15.75" thickBot="1" x14ac:dyDescent="0.3">
      <c r="A1191" s="5" t="s">
        <v>1713</v>
      </c>
      <c r="B1191" s="8" t="s">
        <v>1779</v>
      </c>
      <c r="C1191" s="8" t="s">
        <v>1778</v>
      </c>
      <c r="D1191" s="8" t="s">
        <v>1776</v>
      </c>
      <c r="E1191" s="8" t="s">
        <v>1779</v>
      </c>
      <c r="F1191" s="8" t="s">
        <v>1776</v>
      </c>
    </row>
    <row r="1192" spans="1:6" ht="15.75" thickBot="1" x14ac:dyDescent="0.3">
      <c r="A1192" s="5" t="s">
        <v>1714</v>
      </c>
      <c r="B1192" s="8" t="s">
        <v>1777</v>
      </c>
      <c r="C1192" s="8" t="s">
        <v>1777</v>
      </c>
      <c r="D1192" s="8" t="s">
        <v>1776</v>
      </c>
      <c r="E1192" s="8" t="s">
        <v>1778</v>
      </c>
      <c r="F1192" s="8" t="s">
        <v>1780</v>
      </c>
    </row>
    <row r="1193" spans="1:6" ht="15.75" thickBot="1" x14ac:dyDescent="0.3">
      <c r="A1193" s="5" t="s">
        <v>1715</v>
      </c>
      <c r="B1193" s="8" t="s">
        <v>1776</v>
      </c>
      <c r="C1193" s="8" t="s">
        <v>1780</v>
      </c>
      <c r="D1193" s="8" t="s">
        <v>1780</v>
      </c>
      <c r="E1193" s="8" t="s">
        <v>1776</v>
      </c>
      <c r="F1193" s="8" t="s">
        <v>1776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60603-18D0-487A-813C-4D9860049520}">
  <dimension ref="A2:J1194"/>
  <sheetViews>
    <sheetView topLeftCell="A908" workbookViewId="0">
      <selection activeCell="J3" sqref="J3"/>
    </sheetView>
  </sheetViews>
  <sheetFormatPr defaultRowHeight="15" x14ac:dyDescent="0.25"/>
  <cols>
    <col min="1" max="1" width="11.42578125" bestFit="1" customWidth="1"/>
  </cols>
  <sheetData>
    <row r="2" spans="1:10" x14ac:dyDescent="0.25">
      <c r="A2" s="31" t="s">
        <v>1782</v>
      </c>
    </row>
    <row r="3" spans="1:10" x14ac:dyDescent="0.25">
      <c r="A3" t="s">
        <v>1781</v>
      </c>
      <c r="F3" s="13" t="s">
        <v>9</v>
      </c>
      <c r="J3" s="13" t="s">
        <v>37</v>
      </c>
    </row>
    <row r="4" spans="1:10" x14ac:dyDescent="0.25">
      <c r="A4">
        <v>711043</v>
      </c>
      <c r="F4" s="13" t="s">
        <v>15</v>
      </c>
    </row>
    <row r="5" spans="1:10" x14ac:dyDescent="0.25">
      <c r="F5" s="13" t="s">
        <v>20</v>
      </c>
    </row>
    <row r="6" spans="1:10" x14ac:dyDescent="0.25">
      <c r="F6" s="13" t="s">
        <v>25</v>
      </c>
    </row>
    <row r="7" spans="1:10" x14ac:dyDescent="0.25">
      <c r="F7" s="13" t="s">
        <v>30</v>
      </c>
    </row>
    <row r="8" spans="1:10" x14ac:dyDescent="0.25">
      <c r="F8" s="13" t="s">
        <v>33</v>
      </c>
    </row>
    <row r="9" spans="1:10" x14ac:dyDescent="0.25">
      <c r="F9" s="13" t="s">
        <v>37</v>
      </c>
    </row>
    <row r="10" spans="1:10" x14ac:dyDescent="0.25">
      <c r="F10" s="13" t="s">
        <v>39</v>
      </c>
    </row>
    <row r="11" spans="1:10" x14ac:dyDescent="0.25">
      <c r="F11" s="13" t="s">
        <v>42</v>
      </c>
    </row>
    <row r="12" spans="1:10" x14ac:dyDescent="0.25">
      <c r="F12" s="13" t="s">
        <v>44</v>
      </c>
    </row>
    <row r="13" spans="1:10" x14ac:dyDescent="0.25">
      <c r="F13" s="13" t="s">
        <v>47</v>
      </c>
    </row>
    <row r="14" spans="1:10" x14ac:dyDescent="0.25">
      <c r="F14" s="13" t="s">
        <v>49</v>
      </c>
    </row>
    <row r="15" spans="1:10" x14ac:dyDescent="0.25">
      <c r="F15" s="13" t="s">
        <v>51</v>
      </c>
    </row>
    <row r="16" spans="1:10" x14ac:dyDescent="0.25">
      <c r="F16" s="13" t="s">
        <v>54</v>
      </c>
    </row>
    <row r="17" spans="6:6" x14ac:dyDescent="0.25">
      <c r="F17" s="13" t="s">
        <v>58</v>
      </c>
    </row>
    <row r="18" spans="6:6" x14ac:dyDescent="0.25">
      <c r="F18" s="13" t="s">
        <v>61</v>
      </c>
    </row>
    <row r="19" spans="6:6" x14ac:dyDescent="0.25">
      <c r="F19" s="13" t="s">
        <v>65</v>
      </c>
    </row>
    <row r="20" spans="6:6" x14ac:dyDescent="0.25">
      <c r="F20" s="13" t="s">
        <v>68</v>
      </c>
    </row>
    <row r="21" spans="6:6" x14ac:dyDescent="0.25">
      <c r="F21" s="13" t="s">
        <v>70</v>
      </c>
    </row>
    <row r="22" spans="6:6" x14ac:dyDescent="0.25">
      <c r="F22" s="13" t="s">
        <v>72</v>
      </c>
    </row>
    <row r="23" spans="6:6" x14ac:dyDescent="0.25">
      <c r="F23" s="13" t="s">
        <v>74</v>
      </c>
    </row>
    <row r="24" spans="6:6" x14ac:dyDescent="0.25">
      <c r="F24" s="13" t="s">
        <v>76</v>
      </c>
    </row>
    <row r="25" spans="6:6" x14ac:dyDescent="0.25">
      <c r="F25" s="13" t="s">
        <v>78</v>
      </c>
    </row>
    <row r="26" spans="6:6" x14ac:dyDescent="0.25">
      <c r="F26" s="13" t="s">
        <v>82</v>
      </c>
    </row>
    <row r="27" spans="6:6" x14ac:dyDescent="0.25">
      <c r="F27" s="13" t="s">
        <v>84</v>
      </c>
    </row>
    <row r="28" spans="6:6" x14ac:dyDescent="0.25">
      <c r="F28" s="13" t="s">
        <v>86</v>
      </c>
    </row>
    <row r="29" spans="6:6" x14ac:dyDescent="0.25">
      <c r="F29" s="13" t="s">
        <v>88</v>
      </c>
    </row>
    <row r="30" spans="6:6" x14ac:dyDescent="0.25">
      <c r="F30" s="13" t="s">
        <v>90</v>
      </c>
    </row>
    <row r="31" spans="6:6" x14ac:dyDescent="0.25">
      <c r="F31" s="13" t="s">
        <v>93</v>
      </c>
    </row>
    <row r="32" spans="6:6" x14ac:dyDescent="0.25">
      <c r="F32" s="13" t="s">
        <v>95</v>
      </c>
    </row>
    <row r="33" spans="6:6" x14ac:dyDescent="0.25">
      <c r="F33" s="13" t="s">
        <v>100</v>
      </c>
    </row>
    <row r="34" spans="6:6" x14ac:dyDescent="0.25">
      <c r="F34" s="13" t="s">
        <v>102</v>
      </c>
    </row>
    <row r="35" spans="6:6" x14ac:dyDescent="0.25">
      <c r="F35" s="13" t="s">
        <v>104</v>
      </c>
    </row>
    <row r="36" spans="6:6" x14ac:dyDescent="0.25">
      <c r="F36" s="13" t="s">
        <v>107</v>
      </c>
    </row>
    <row r="37" spans="6:6" x14ac:dyDescent="0.25">
      <c r="F37" s="13" t="s">
        <v>108</v>
      </c>
    </row>
    <row r="38" spans="6:6" x14ac:dyDescent="0.25">
      <c r="F38" s="13" t="s">
        <v>111</v>
      </c>
    </row>
    <row r="39" spans="6:6" x14ac:dyDescent="0.25">
      <c r="F39" s="13" t="s">
        <v>113</v>
      </c>
    </row>
    <row r="40" spans="6:6" x14ac:dyDescent="0.25">
      <c r="F40" s="13" t="s">
        <v>115</v>
      </c>
    </row>
    <row r="41" spans="6:6" x14ac:dyDescent="0.25">
      <c r="F41" s="13" t="s">
        <v>117</v>
      </c>
    </row>
    <row r="42" spans="6:6" x14ac:dyDescent="0.25">
      <c r="F42" s="13" t="s">
        <v>120</v>
      </c>
    </row>
    <row r="43" spans="6:6" x14ac:dyDescent="0.25">
      <c r="F43" s="13" t="s">
        <v>123</v>
      </c>
    </row>
    <row r="44" spans="6:6" x14ac:dyDescent="0.25">
      <c r="F44" s="13" t="s">
        <v>125</v>
      </c>
    </row>
    <row r="45" spans="6:6" x14ac:dyDescent="0.25">
      <c r="F45" s="13" t="s">
        <v>128</v>
      </c>
    </row>
    <row r="46" spans="6:6" x14ac:dyDescent="0.25">
      <c r="F46" s="13" t="s">
        <v>130</v>
      </c>
    </row>
    <row r="47" spans="6:6" x14ac:dyDescent="0.25">
      <c r="F47" s="13" t="s">
        <v>134</v>
      </c>
    </row>
    <row r="48" spans="6:6" x14ac:dyDescent="0.25">
      <c r="F48" s="13" t="s">
        <v>136</v>
      </c>
    </row>
    <row r="49" spans="6:6" x14ac:dyDescent="0.25">
      <c r="F49" s="13" t="s">
        <v>138</v>
      </c>
    </row>
    <row r="50" spans="6:6" x14ac:dyDescent="0.25">
      <c r="F50" s="13" t="s">
        <v>140</v>
      </c>
    </row>
    <row r="51" spans="6:6" x14ac:dyDescent="0.25">
      <c r="F51" s="13" t="s">
        <v>142</v>
      </c>
    </row>
    <row r="52" spans="6:6" x14ac:dyDescent="0.25">
      <c r="F52" s="13" t="s">
        <v>144</v>
      </c>
    </row>
    <row r="53" spans="6:6" x14ac:dyDescent="0.25">
      <c r="F53" s="13" t="s">
        <v>146</v>
      </c>
    </row>
    <row r="54" spans="6:6" x14ac:dyDescent="0.25">
      <c r="F54" s="13" t="s">
        <v>148</v>
      </c>
    </row>
    <row r="55" spans="6:6" x14ac:dyDescent="0.25">
      <c r="F55" s="13" t="s">
        <v>150</v>
      </c>
    </row>
    <row r="56" spans="6:6" x14ac:dyDescent="0.25">
      <c r="F56" s="13" t="s">
        <v>152</v>
      </c>
    </row>
    <row r="57" spans="6:6" x14ac:dyDescent="0.25">
      <c r="F57" s="13" t="s">
        <v>154</v>
      </c>
    </row>
    <row r="58" spans="6:6" x14ac:dyDescent="0.25">
      <c r="F58" s="13" t="s">
        <v>156</v>
      </c>
    </row>
    <row r="59" spans="6:6" x14ac:dyDescent="0.25">
      <c r="F59" s="13" t="s">
        <v>158</v>
      </c>
    </row>
    <row r="60" spans="6:6" x14ac:dyDescent="0.25">
      <c r="F60" s="13" t="s">
        <v>160</v>
      </c>
    </row>
    <row r="61" spans="6:6" x14ac:dyDescent="0.25">
      <c r="F61" s="13" t="s">
        <v>163</v>
      </c>
    </row>
    <row r="62" spans="6:6" x14ac:dyDescent="0.25">
      <c r="F62" s="13" t="s">
        <v>165</v>
      </c>
    </row>
    <row r="63" spans="6:6" x14ac:dyDescent="0.25">
      <c r="F63" s="13" t="s">
        <v>167</v>
      </c>
    </row>
    <row r="64" spans="6:6" x14ac:dyDescent="0.25">
      <c r="F64" s="13" t="s">
        <v>169</v>
      </c>
    </row>
    <row r="65" spans="6:6" x14ac:dyDescent="0.25">
      <c r="F65" s="13" t="s">
        <v>171</v>
      </c>
    </row>
    <row r="66" spans="6:6" x14ac:dyDescent="0.25">
      <c r="F66" s="13" t="s">
        <v>173</v>
      </c>
    </row>
    <row r="67" spans="6:6" x14ac:dyDescent="0.25">
      <c r="F67" s="13" t="s">
        <v>175</v>
      </c>
    </row>
    <row r="68" spans="6:6" x14ac:dyDescent="0.25">
      <c r="F68" s="13" t="s">
        <v>177</v>
      </c>
    </row>
    <row r="69" spans="6:6" x14ac:dyDescent="0.25">
      <c r="F69" s="13" t="s">
        <v>179</v>
      </c>
    </row>
    <row r="70" spans="6:6" x14ac:dyDescent="0.25">
      <c r="F70" s="13" t="s">
        <v>181</v>
      </c>
    </row>
    <row r="71" spans="6:6" x14ac:dyDescent="0.25">
      <c r="F71" s="13" t="s">
        <v>183</v>
      </c>
    </row>
    <row r="72" spans="6:6" x14ac:dyDescent="0.25">
      <c r="F72" s="13" t="s">
        <v>185</v>
      </c>
    </row>
    <row r="73" spans="6:6" x14ac:dyDescent="0.25">
      <c r="F73" s="13" t="s">
        <v>187</v>
      </c>
    </row>
    <row r="74" spans="6:6" x14ac:dyDescent="0.25">
      <c r="F74" s="13" t="s">
        <v>189</v>
      </c>
    </row>
    <row r="75" spans="6:6" x14ac:dyDescent="0.25">
      <c r="F75" s="13" t="s">
        <v>191</v>
      </c>
    </row>
    <row r="76" spans="6:6" x14ac:dyDescent="0.25">
      <c r="F76" s="13" t="s">
        <v>193</v>
      </c>
    </row>
    <row r="77" spans="6:6" x14ac:dyDescent="0.25">
      <c r="F77" s="13" t="s">
        <v>195</v>
      </c>
    </row>
    <row r="78" spans="6:6" x14ac:dyDescent="0.25">
      <c r="F78" s="13" t="s">
        <v>197</v>
      </c>
    </row>
    <row r="79" spans="6:6" x14ac:dyDescent="0.25">
      <c r="F79" s="13" t="s">
        <v>199</v>
      </c>
    </row>
    <row r="80" spans="6:6" x14ac:dyDescent="0.25">
      <c r="F80" s="13" t="s">
        <v>201</v>
      </c>
    </row>
    <row r="81" spans="6:6" x14ac:dyDescent="0.25">
      <c r="F81" s="13" t="s">
        <v>203</v>
      </c>
    </row>
    <row r="82" spans="6:6" x14ac:dyDescent="0.25">
      <c r="F82" s="13" t="s">
        <v>205</v>
      </c>
    </row>
    <row r="83" spans="6:6" x14ac:dyDescent="0.25">
      <c r="F83" s="13" t="s">
        <v>207</v>
      </c>
    </row>
    <row r="84" spans="6:6" x14ac:dyDescent="0.25">
      <c r="F84" s="13" t="s">
        <v>209</v>
      </c>
    </row>
    <row r="85" spans="6:6" x14ac:dyDescent="0.25">
      <c r="F85" s="13" t="s">
        <v>211</v>
      </c>
    </row>
    <row r="86" spans="6:6" x14ac:dyDescent="0.25">
      <c r="F86" s="13" t="s">
        <v>213</v>
      </c>
    </row>
    <row r="87" spans="6:6" x14ac:dyDescent="0.25">
      <c r="F87" s="13" t="s">
        <v>215</v>
      </c>
    </row>
    <row r="88" spans="6:6" x14ac:dyDescent="0.25">
      <c r="F88" s="13" t="s">
        <v>217</v>
      </c>
    </row>
    <row r="89" spans="6:6" x14ac:dyDescent="0.25">
      <c r="F89" s="13" t="s">
        <v>219</v>
      </c>
    </row>
    <row r="90" spans="6:6" x14ac:dyDescent="0.25">
      <c r="F90" s="13" t="s">
        <v>221</v>
      </c>
    </row>
    <row r="91" spans="6:6" x14ac:dyDescent="0.25">
      <c r="F91" s="13" t="s">
        <v>223</v>
      </c>
    </row>
    <row r="92" spans="6:6" x14ac:dyDescent="0.25">
      <c r="F92" s="13" t="s">
        <v>225</v>
      </c>
    </row>
    <row r="93" spans="6:6" x14ac:dyDescent="0.25">
      <c r="F93" s="13" t="s">
        <v>227</v>
      </c>
    </row>
    <row r="94" spans="6:6" x14ac:dyDescent="0.25">
      <c r="F94" s="13" t="s">
        <v>229</v>
      </c>
    </row>
    <row r="95" spans="6:6" x14ac:dyDescent="0.25">
      <c r="F95" s="13" t="s">
        <v>231</v>
      </c>
    </row>
    <row r="96" spans="6:6" x14ac:dyDescent="0.25">
      <c r="F96" s="13" t="s">
        <v>233</v>
      </c>
    </row>
    <row r="97" spans="6:6" x14ac:dyDescent="0.25">
      <c r="F97" s="13" t="s">
        <v>235</v>
      </c>
    </row>
    <row r="98" spans="6:6" x14ac:dyDescent="0.25">
      <c r="F98" s="13" t="s">
        <v>236</v>
      </c>
    </row>
    <row r="99" spans="6:6" x14ac:dyDescent="0.25">
      <c r="F99" s="13" t="s">
        <v>237</v>
      </c>
    </row>
    <row r="100" spans="6:6" x14ac:dyDescent="0.25">
      <c r="F100" s="13" t="s">
        <v>238</v>
      </c>
    </row>
    <row r="101" spans="6:6" x14ac:dyDescent="0.25">
      <c r="F101" s="13" t="s">
        <v>239</v>
      </c>
    </row>
    <row r="102" spans="6:6" x14ac:dyDescent="0.25">
      <c r="F102" s="13" t="s">
        <v>240</v>
      </c>
    </row>
    <row r="103" spans="6:6" x14ac:dyDescent="0.25">
      <c r="F103" s="13" t="s">
        <v>241</v>
      </c>
    </row>
    <row r="104" spans="6:6" x14ac:dyDescent="0.25">
      <c r="F104" s="13" t="s">
        <v>242</v>
      </c>
    </row>
    <row r="105" spans="6:6" x14ac:dyDescent="0.25">
      <c r="F105" s="13" t="s">
        <v>243</v>
      </c>
    </row>
    <row r="106" spans="6:6" x14ac:dyDescent="0.25">
      <c r="F106" s="13" t="s">
        <v>244</v>
      </c>
    </row>
    <row r="107" spans="6:6" x14ac:dyDescent="0.25">
      <c r="F107" s="13" t="s">
        <v>245</v>
      </c>
    </row>
    <row r="108" spans="6:6" x14ac:dyDescent="0.25">
      <c r="F108" s="13" t="s">
        <v>246</v>
      </c>
    </row>
    <row r="109" spans="6:6" x14ac:dyDescent="0.25">
      <c r="F109" s="13" t="s">
        <v>247</v>
      </c>
    </row>
    <row r="110" spans="6:6" x14ac:dyDescent="0.25">
      <c r="F110" s="13" t="s">
        <v>248</v>
      </c>
    </row>
    <row r="111" spans="6:6" x14ac:dyDescent="0.25">
      <c r="F111" s="13" t="s">
        <v>249</v>
      </c>
    </row>
    <row r="112" spans="6:6" x14ac:dyDescent="0.25">
      <c r="F112" s="13" t="s">
        <v>250</v>
      </c>
    </row>
    <row r="113" spans="6:6" x14ac:dyDescent="0.25">
      <c r="F113" s="13" t="s">
        <v>251</v>
      </c>
    </row>
    <row r="114" spans="6:6" x14ac:dyDescent="0.25">
      <c r="F114" s="13" t="s">
        <v>252</v>
      </c>
    </row>
    <row r="115" spans="6:6" x14ac:dyDescent="0.25">
      <c r="F115" s="13" t="s">
        <v>253</v>
      </c>
    </row>
    <row r="116" spans="6:6" x14ac:dyDescent="0.25">
      <c r="F116" s="13" t="s">
        <v>254</v>
      </c>
    </row>
    <row r="117" spans="6:6" x14ac:dyDescent="0.25">
      <c r="F117" s="13" t="s">
        <v>255</v>
      </c>
    </row>
    <row r="118" spans="6:6" x14ac:dyDescent="0.25">
      <c r="F118" s="13" t="s">
        <v>256</v>
      </c>
    </row>
    <row r="119" spans="6:6" x14ac:dyDescent="0.25">
      <c r="F119" s="13" t="s">
        <v>257</v>
      </c>
    </row>
    <row r="120" spans="6:6" x14ac:dyDescent="0.25">
      <c r="F120" s="13" t="s">
        <v>258</v>
      </c>
    </row>
    <row r="121" spans="6:6" x14ac:dyDescent="0.25">
      <c r="F121" s="13" t="s">
        <v>259</v>
      </c>
    </row>
    <row r="122" spans="6:6" x14ac:dyDescent="0.25">
      <c r="F122" s="13" t="s">
        <v>260</v>
      </c>
    </row>
    <row r="123" spans="6:6" x14ac:dyDescent="0.25">
      <c r="F123" s="13" t="s">
        <v>261</v>
      </c>
    </row>
    <row r="124" spans="6:6" x14ac:dyDescent="0.25">
      <c r="F124" s="13" t="s">
        <v>262</v>
      </c>
    </row>
    <row r="125" spans="6:6" x14ac:dyDescent="0.25">
      <c r="F125" s="13" t="s">
        <v>263</v>
      </c>
    </row>
    <row r="126" spans="6:6" x14ac:dyDescent="0.25">
      <c r="F126" s="13" t="s">
        <v>264</v>
      </c>
    </row>
    <row r="127" spans="6:6" x14ac:dyDescent="0.25">
      <c r="F127" s="13" t="s">
        <v>265</v>
      </c>
    </row>
    <row r="128" spans="6:6" x14ac:dyDescent="0.25">
      <c r="F128" s="13" t="s">
        <v>266</v>
      </c>
    </row>
    <row r="129" spans="6:6" x14ac:dyDescent="0.25">
      <c r="F129" s="13" t="s">
        <v>267</v>
      </c>
    </row>
    <row r="130" spans="6:6" x14ac:dyDescent="0.25">
      <c r="F130" s="13" t="s">
        <v>268</v>
      </c>
    </row>
    <row r="131" spans="6:6" x14ac:dyDescent="0.25">
      <c r="F131" s="13" t="s">
        <v>269</v>
      </c>
    </row>
    <row r="132" spans="6:6" x14ac:dyDescent="0.25">
      <c r="F132" s="13" t="s">
        <v>270</v>
      </c>
    </row>
    <row r="133" spans="6:6" x14ac:dyDescent="0.25">
      <c r="F133" s="13" t="s">
        <v>271</v>
      </c>
    </row>
    <row r="134" spans="6:6" x14ac:dyDescent="0.25">
      <c r="F134" s="13" t="s">
        <v>272</v>
      </c>
    </row>
    <row r="135" spans="6:6" x14ac:dyDescent="0.25">
      <c r="F135" s="13" t="s">
        <v>273</v>
      </c>
    </row>
    <row r="136" spans="6:6" x14ac:dyDescent="0.25">
      <c r="F136" s="13" t="s">
        <v>274</v>
      </c>
    </row>
    <row r="137" spans="6:6" x14ac:dyDescent="0.25">
      <c r="F137" s="13" t="s">
        <v>275</v>
      </c>
    </row>
    <row r="138" spans="6:6" x14ac:dyDescent="0.25">
      <c r="F138" s="13" t="s">
        <v>276</v>
      </c>
    </row>
    <row r="139" spans="6:6" x14ac:dyDescent="0.25">
      <c r="F139" s="13" t="s">
        <v>277</v>
      </c>
    </row>
    <row r="140" spans="6:6" x14ac:dyDescent="0.25">
      <c r="F140" s="13" t="s">
        <v>278</v>
      </c>
    </row>
    <row r="141" spans="6:6" x14ac:dyDescent="0.25">
      <c r="F141" s="13" t="s">
        <v>279</v>
      </c>
    </row>
    <row r="142" spans="6:6" x14ac:dyDescent="0.25">
      <c r="F142" s="13" t="s">
        <v>280</v>
      </c>
    </row>
    <row r="143" spans="6:6" x14ac:dyDescent="0.25">
      <c r="F143" s="13" t="s">
        <v>281</v>
      </c>
    </row>
    <row r="144" spans="6:6" x14ac:dyDescent="0.25">
      <c r="F144" s="13" t="s">
        <v>282</v>
      </c>
    </row>
    <row r="145" spans="6:6" x14ac:dyDescent="0.25">
      <c r="F145" s="13" t="s">
        <v>283</v>
      </c>
    </row>
    <row r="146" spans="6:6" x14ac:dyDescent="0.25">
      <c r="F146" s="13" t="s">
        <v>284</v>
      </c>
    </row>
    <row r="147" spans="6:6" x14ac:dyDescent="0.25">
      <c r="F147" s="13" t="s">
        <v>285</v>
      </c>
    </row>
    <row r="148" spans="6:6" x14ac:dyDescent="0.25">
      <c r="F148" s="13" t="s">
        <v>286</v>
      </c>
    </row>
    <row r="149" spans="6:6" x14ac:dyDescent="0.25">
      <c r="F149" s="13" t="s">
        <v>287</v>
      </c>
    </row>
    <row r="150" spans="6:6" x14ac:dyDescent="0.25">
      <c r="F150" s="13" t="s">
        <v>288</v>
      </c>
    </row>
    <row r="151" spans="6:6" x14ac:dyDescent="0.25">
      <c r="F151" s="13" t="s">
        <v>289</v>
      </c>
    </row>
    <row r="152" spans="6:6" x14ac:dyDescent="0.25">
      <c r="F152" s="13" t="s">
        <v>290</v>
      </c>
    </row>
    <row r="153" spans="6:6" x14ac:dyDescent="0.25">
      <c r="F153" s="13" t="s">
        <v>291</v>
      </c>
    </row>
    <row r="154" spans="6:6" x14ac:dyDescent="0.25">
      <c r="F154" s="13" t="s">
        <v>292</v>
      </c>
    </row>
    <row r="155" spans="6:6" x14ac:dyDescent="0.25">
      <c r="F155" s="13" t="s">
        <v>293</v>
      </c>
    </row>
    <row r="156" spans="6:6" x14ac:dyDescent="0.25">
      <c r="F156" s="13" t="s">
        <v>294</v>
      </c>
    </row>
    <row r="157" spans="6:6" x14ac:dyDescent="0.25">
      <c r="F157" s="13" t="s">
        <v>295</v>
      </c>
    </row>
    <row r="158" spans="6:6" x14ac:dyDescent="0.25">
      <c r="F158" s="13" t="s">
        <v>296</v>
      </c>
    </row>
    <row r="159" spans="6:6" x14ac:dyDescent="0.25">
      <c r="F159" s="13" t="s">
        <v>297</v>
      </c>
    </row>
    <row r="160" spans="6:6" x14ac:dyDescent="0.25">
      <c r="F160" s="13" t="s">
        <v>298</v>
      </c>
    </row>
    <row r="161" spans="6:6" x14ac:dyDescent="0.25">
      <c r="F161" s="13" t="s">
        <v>299</v>
      </c>
    </row>
    <row r="162" spans="6:6" x14ac:dyDescent="0.25">
      <c r="F162" s="13" t="s">
        <v>300</v>
      </c>
    </row>
    <row r="163" spans="6:6" x14ac:dyDescent="0.25">
      <c r="F163" s="13" t="s">
        <v>301</v>
      </c>
    </row>
    <row r="164" spans="6:6" x14ac:dyDescent="0.25">
      <c r="F164" s="13" t="s">
        <v>302</v>
      </c>
    </row>
    <row r="165" spans="6:6" x14ac:dyDescent="0.25">
      <c r="F165" s="13" t="s">
        <v>303</v>
      </c>
    </row>
    <row r="166" spans="6:6" x14ac:dyDescent="0.25">
      <c r="F166" s="13" t="s">
        <v>304</v>
      </c>
    </row>
    <row r="167" spans="6:6" x14ac:dyDescent="0.25">
      <c r="F167" s="13" t="s">
        <v>305</v>
      </c>
    </row>
    <row r="168" spans="6:6" x14ac:dyDescent="0.25">
      <c r="F168" s="13" t="s">
        <v>306</v>
      </c>
    </row>
    <row r="169" spans="6:6" x14ac:dyDescent="0.25">
      <c r="F169" s="13" t="s">
        <v>307</v>
      </c>
    </row>
    <row r="170" spans="6:6" x14ac:dyDescent="0.25">
      <c r="F170" s="13" t="s">
        <v>308</v>
      </c>
    </row>
    <row r="171" spans="6:6" x14ac:dyDescent="0.25">
      <c r="F171" s="13" t="s">
        <v>309</v>
      </c>
    </row>
    <row r="172" spans="6:6" x14ac:dyDescent="0.25">
      <c r="F172" s="13" t="s">
        <v>310</v>
      </c>
    </row>
    <row r="173" spans="6:6" x14ac:dyDescent="0.25">
      <c r="F173" s="13" t="s">
        <v>311</v>
      </c>
    </row>
    <row r="174" spans="6:6" x14ac:dyDescent="0.25">
      <c r="F174" s="13" t="s">
        <v>312</v>
      </c>
    </row>
    <row r="175" spans="6:6" x14ac:dyDescent="0.25">
      <c r="F175" s="13" t="s">
        <v>313</v>
      </c>
    </row>
    <row r="176" spans="6:6" x14ac:dyDescent="0.25">
      <c r="F176" s="13" t="s">
        <v>314</v>
      </c>
    </row>
    <row r="177" spans="6:6" x14ac:dyDescent="0.25">
      <c r="F177" s="13" t="s">
        <v>315</v>
      </c>
    </row>
    <row r="178" spans="6:6" x14ac:dyDescent="0.25">
      <c r="F178" s="13" t="s">
        <v>316</v>
      </c>
    </row>
    <row r="179" spans="6:6" x14ac:dyDescent="0.25">
      <c r="F179" s="13" t="s">
        <v>317</v>
      </c>
    </row>
    <row r="180" spans="6:6" x14ac:dyDescent="0.25">
      <c r="F180" s="13" t="s">
        <v>318</v>
      </c>
    </row>
    <row r="181" spans="6:6" x14ac:dyDescent="0.25">
      <c r="F181" s="13" t="s">
        <v>319</v>
      </c>
    </row>
    <row r="182" spans="6:6" x14ac:dyDescent="0.25">
      <c r="F182" s="13" t="s">
        <v>320</v>
      </c>
    </row>
    <row r="183" spans="6:6" x14ac:dyDescent="0.25">
      <c r="F183" s="13" t="s">
        <v>321</v>
      </c>
    </row>
    <row r="184" spans="6:6" x14ac:dyDescent="0.25">
      <c r="F184" s="13" t="s">
        <v>322</v>
      </c>
    </row>
    <row r="185" spans="6:6" x14ac:dyDescent="0.25">
      <c r="F185" s="13" t="s">
        <v>323</v>
      </c>
    </row>
    <row r="186" spans="6:6" x14ac:dyDescent="0.25">
      <c r="F186" s="13" t="s">
        <v>324</v>
      </c>
    </row>
    <row r="187" spans="6:6" x14ac:dyDescent="0.25">
      <c r="F187" s="13" t="s">
        <v>325</v>
      </c>
    </row>
    <row r="188" spans="6:6" x14ac:dyDescent="0.25">
      <c r="F188" s="13" t="s">
        <v>326</v>
      </c>
    </row>
    <row r="189" spans="6:6" x14ac:dyDescent="0.25">
      <c r="F189" s="13" t="s">
        <v>327</v>
      </c>
    </row>
    <row r="190" spans="6:6" x14ac:dyDescent="0.25">
      <c r="F190" s="13" t="s">
        <v>328</v>
      </c>
    </row>
    <row r="191" spans="6:6" x14ac:dyDescent="0.25">
      <c r="F191" s="13" t="s">
        <v>330</v>
      </c>
    </row>
    <row r="192" spans="6:6" x14ac:dyDescent="0.25">
      <c r="F192" s="13" t="s">
        <v>332</v>
      </c>
    </row>
    <row r="193" spans="6:6" x14ac:dyDescent="0.25">
      <c r="F193" s="13" t="s">
        <v>334</v>
      </c>
    </row>
    <row r="194" spans="6:6" x14ac:dyDescent="0.25">
      <c r="F194" s="13" t="s">
        <v>336</v>
      </c>
    </row>
    <row r="195" spans="6:6" x14ac:dyDescent="0.25">
      <c r="F195" s="13" t="s">
        <v>338</v>
      </c>
    </row>
    <row r="196" spans="6:6" x14ac:dyDescent="0.25">
      <c r="F196" s="13" t="s">
        <v>340</v>
      </c>
    </row>
    <row r="197" spans="6:6" x14ac:dyDescent="0.25">
      <c r="F197" s="13" t="s">
        <v>342</v>
      </c>
    </row>
    <row r="198" spans="6:6" x14ac:dyDescent="0.25">
      <c r="F198" s="13" t="s">
        <v>344</v>
      </c>
    </row>
    <row r="199" spans="6:6" x14ac:dyDescent="0.25">
      <c r="F199" s="13" t="s">
        <v>346</v>
      </c>
    </row>
    <row r="200" spans="6:6" x14ac:dyDescent="0.25">
      <c r="F200" s="13" t="s">
        <v>348</v>
      </c>
    </row>
    <row r="201" spans="6:6" x14ac:dyDescent="0.25">
      <c r="F201" s="13" t="s">
        <v>350</v>
      </c>
    </row>
    <row r="202" spans="6:6" x14ac:dyDescent="0.25">
      <c r="F202" s="13" t="s">
        <v>352</v>
      </c>
    </row>
    <row r="203" spans="6:6" x14ac:dyDescent="0.25">
      <c r="F203" s="13" t="s">
        <v>354</v>
      </c>
    </row>
    <row r="204" spans="6:6" x14ac:dyDescent="0.25">
      <c r="F204" s="13" t="s">
        <v>356</v>
      </c>
    </row>
    <row r="205" spans="6:6" x14ac:dyDescent="0.25">
      <c r="F205" s="13" t="s">
        <v>358</v>
      </c>
    </row>
    <row r="206" spans="6:6" x14ac:dyDescent="0.25">
      <c r="F206" s="13" t="s">
        <v>360</v>
      </c>
    </row>
    <row r="207" spans="6:6" x14ac:dyDescent="0.25">
      <c r="F207" s="13" t="s">
        <v>362</v>
      </c>
    </row>
    <row r="208" spans="6:6" x14ac:dyDescent="0.25">
      <c r="F208" s="13" t="s">
        <v>364</v>
      </c>
    </row>
    <row r="209" spans="6:6" x14ac:dyDescent="0.25">
      <c r="F209" s="13" t="s">
        <v>366</v>
      </c>
    </row>
    <row r="210" spans="6:6" x14ac:dyDescent="0.25">
      <c r="F210" s="13" t="s">
        <v>368</v>
      </c>
    </row>
    <row r="211" spans="6:6" x14ac:dyDescent="0.25">
      <c r="F211" s="13" t="s">
        <v>370</v>
      </c>
    </row>
    <row r="212" spans="6:6" x14ac:dyDescent="0.25">
      <c r="F212" s="13" t="s">
        <v>372</v>
      </c>
    </row>
    <row r="213" spans="6:6" x14ac:dyDescent="0.25">
      <c r="F213" s="13" t="s">
        <v>374</v>
      </c>
    </row>
    <row r="214" spans="6:6" x14ac:dyDescent="0.25">
      <c r="F214" s="13" t="s">
        <v>375</v>
      </c>
    </row>
    <row r="215" spans="6:6" x14ac:dyDescent="0.25">
      <c r="F215" s="13" t="s">
        <v>377</v>
      </c>
    </row>
    <row r="216" spans="6:6" x14ac:dyDescent="0.25">
      <c r="F216" s="13" t="s">
        <v>379</v>
      </c>
    </row>
    <row r="217" spans="6:6" x14ac:dyDescent="0.25">
      <c r="F217" s="13" t="s">
        <v>381</v>
      </c>
    </row>
    <row r="218" spans="6:6" x14ac:dyDescent="0.25">
      <c r="F218" s="13" t="s">
        <v>383</v>
      </c>
    </row>
    <row r="219" spans="6:6" x14ac:dyDescent="0.25">
      <c r="F219" s="13" t="s">
        <v>385</v>
      </c>
    </row>
    <row r="220" spans="6:6" x14ac:dyDescent="0.25">
      <c r="F220" s="13" t="s">
        <v>387</v>
      </c>
    </row>
    <row r="221" spans="6:6" x14ac:dyDescent="0.25">
      <c r="F221" s="13" t="s">
        <v>389</v>
      </c>
    </row>
    <row r="222" spans="6:6" x14ac:dyDescent="0.25">
      <c r="F222" s="13" t="s">
        <v>391</v>
      </c>
    </row>
    <row r="223" spans="6:6" x14ac:dyDescent="0.25">
      <c r="F223" s="13" t="s">
        <v>393</v>
      </c>
    </row>
    <row r="224" spans="6:6" x14ac:dyDescent="0.25">
      <c r="F224" s="13" t="s">
        <v>395</v>
      </c>
    </row>
    <row r="225" spans="6:6" x14ac:dyDescent="0.25">
      <c r="F225" s="13" t="s">
        <v>396</v>
      </c>
    </row>
    <row r="226" spans="6:6" x14ac:dyDescent="0.25">
      <c r="F226" s="13" t="s">
        <v>398</v>
      </c>
    </row>
    <row r="227" spans="6:6" x14ac:dyDescent="0.25">
      <c r="F227" s="13" t="s">
        <v>400</v>
      </c>
    </row>
    <row r="228" spans="6:6" x14ac:dyDescent="0.25">
      <c r="F228" s="13" t="s">
        <v>402</v>
      </c>
    </row>
    <row r="229" spans="6:6" x14ac:dyDescent="0.25">
      <c r="F229" s="13" t="s">
        <v>404</v>
      </c>
    </row>
    <row r="230" spans="6:6" x14ac:dyDescent="0.25">
      <c r="F230" s="13" t="s">
        <v>406</v>
      </c>
    </row>
    <row r="231" spans="6:6" x14ac:dyDescent="0.25">
      <c r="F231" s="13" t="s">
        <v>408</v>
      </c>
    </row>
    <row r="232" spans="6:6" x14ac:dyDescent="0.25">
      <c r="F232" s="13" t="s">
        <v>410</v>
      </c>
    </row>
    <row r="233" spans="6:6" x14ac:dyDescent="0.25">
      <c r="F233" s="13" t="s">
        <v>412</v>
      </c>
    </row>
    <row r="234" spans="6:6" x14ac:dyDescent="0.25">
      <c r="F234" s="13" t="s">
        <v>414</v>
      </c>
    </row>
    <row r="235" spans="6:6" x14ac:dyDescent="0.25">
      <c r="F235" s="13" t="s">
        <v>416</v>
      </c>
    </row>
    <row r="236" spans="6:6" x14ac:dyDescent="0.25">
      <c r="F236" s="13" t="s">
        <v>418</v>
      </c>
    </row>
    <row r="237" spans="6:6" x14ac:dyDescent="0.25">
      <c r="F237" s="13" t="s">
        <v>420</v>
      </c>
    </row>
    <row r="238" spans="6:6" x14ac:dyDescent="0.25">
      <c r="F238" s="13" t="s">
        <v>422</v>
      </c>
    </row>
    <row r="239" spans="6:6" x14ac:dyDescent="0.25">
      <c r="F239" s="13" t="s">
        <v>424</v>
      </c>
    </row>
    <row r="240" spans="6:6" x14ac:dyDescent="0.25">
      <c r="F240" s="13" t="s">
        <v>426</v>
      </c>
    </row>
    <row r="241" spans="6:6" x14ac:dyDescent="0.25">
      <c r="F241" s="13" t="s">
        <v>428</v>
      </c>
    </row>
    <row r="242" spans="6:6" x14ac:dyDescent="0.25">
      <c r="F242" s="13" t="s">
        <v>430</v>
      </c>
    </row>
    <row r="243" spans="6:6" x14ac:dyDescent="0.25">
      <c r="F243" s="13" t="s">
        <v>432</v>
      </c>
    </row>
    <row r="244" spans="6:6" x14ac:dyDescent="0.25">
      <c r="F244" s="13" t="s">
        <v>434</v>
      </c>
    </row>
    <row r="245" spans="6:6" x14ac:dyDescent="0.25">
      <c r="F245" s="13" t="s">
        <v>436</v>
      </c>
    </row>
    <row r="246" spans="6:6" x14ac:dyDescent="0.25">
      <c r="F246" s="13" t="s">
        <v>438</v>
      </c>
    </row>
    <row r="247" spans="6:6" x14ac:dyDescent="0.25">
      <c r="F247" s="13" t="s">
        <v>440</v>
      </c>
    </row>
    <row r="248" spans="6:6" x14ac:dyDescent="0.25">
      <c r="F248" s="13" t="s">
        <v>442</v>
      </c>
    </row>
    <row r="249" spans="6:6" x14ac:dyDescent="0.25">
      <c r="F249" s="13" t="s">
        <v>444</v>
      </c>
    </row>
    <row r="250" spans="6:6" x14ac:dyDescent="0.25">
      <c r="F250" s="13" t="s">
        <v>446</v>
      </c>
    </row>
    <row r="251" spans="6:6" x14ac:dyDescent="0.25">
      <c r="F251" s="13" t="s">
        <v>448</v>
      </c>
    </row>
    <row r="252" spans="6:6" x14ac:dyDescent="0.25">
      <c r="F252" s="13" t="s">
        <v>450</v>
      </c>
    </row>
    <row r="253" spans="6:6" x14ac:dyDescent="0.25">
      <c r="F253" s="13" t="s">
        <v>452</v>
      </c>
    </row>
    <row r="254" spans="6:6" x14ac:dyDescent="0.25">
      <c r="F254" s="13" t="s">
        <v>454</v>
      </c>
    </row>
    <row r="255" spans="6:6" x14ac:dyDescent="0.25">
      <c r="F255" s="13" t="s">
        <v>456</v>
      </c>
    </row>
    <row r="256" spans="6:6" x14ac:dyDescent="0.25">
      <c r="F256" s="13" t="s">
        <v>458</v>
      </c>
    </row>
    <row r="257" spans="6:6" x14ac:dyDescent="0.25">
      <c r="F257" s="13" t="s">
        <v>460</v>
      </c>
    </row>
    <row r="258" spans="6:6" x14ac:dyDescent="0.25">
      <c r="F258" s="13" t="s">
        <v>462</v>
      </c>
    </row>
    <row r="259" spans="6:6" x14ac:dyDescent="0.25">
      <c r="F259" s="13" t="s">
        <v>464</v>
      </c>
    </row>
    <row r="260" spans="6:6" x14ac:dyDescent="0.25">
      <c r="F260" s="13" t="s">
        <v>466</v>
      </c>
    </row>
    <row r="261" spans="6:6" x14ac:dyDescent="0.25">
      <c r="F261" s="13" t="s">
        <v>468</v>
      </c>
    </row>
    <row r="262" spans="6:6" x14ac:dyDescent="0.25">
      <c r="F262" s="13" t="s">
        <v>469</v>
      </c>
    </row>
    <row r="263" spans="6:6" x14ac:dyDescent="0.25">
      <c r="F263" s="13" t="s">
        <v>471</v>
      </c>
    </row>
    <row r="264" spans="6:6" x14ac:dyDescent="0.25">
      <c r="F264" s="13" t="s">
        <v>473</v>
      </c>
    </row>
    <row r="265" spans="6:6" x14ac:dyDescent="0.25">
      <c r="F265" s="13" t="s">
        <v>475</v>
      </c>
    </row>
    <row r="266" spans="6:6" x14ac:dyDescent="0.25">
      <c r="F266" s="13" t="s">
        <v>477</v>
      </c>
    </row>
    <row r="267" spans="6:6" x14ac:dyDescent="0.25">
      <c r="F267" s="13" t="s">
        <v>479</v>
      </c>
    </row>
    <row r="268" spans="6:6" x14ac:dyDescent="0.25">
      <c r="F268" s="13" t="s">
        <v>481</v>
      </c>
    </row>
    <row r="269" spans="6:6" x14ac:dyDescent="0.25">
      <c r="F269" s="13" t="s">
        <v>483</v>
      </c>
    </row>
    <row r="270" spans="6:6" x14ac:dyDescent="0.25">
      <c r="F270" s="13" t="s">
        <v>485</v>
      </c>
    </row>
    <row r="271" spans="6:6" x14ac:dyDescent="0.25">
      <c r="F271" s="13" t="s">
        <v>487</v>
      </c>
    </row>
    <row r="272" spans="6:6" x14ac:dyDescent="0.25">
      <c r="F272" s="13" t="s">
        <v>489</v>
      </c>
    </row>
    <row r="273" spans="6:6" x14ac:dyDescent="0.25">
      <c r="F273" s="13" t="s">
        <v>491</v>
      </c>
    </row>
    <row r="274" spans="6:6" x14ac:dyDescent="0.25">
      <c r="F274" s="13" t="s">
        <v>493</v>
      </c>
    </row>
    <row r="275" spans="6:6" x14ac:dyDescent="0.25">
      <c r="F275" s="13" t="s">
        <v>495</v>
      </c>
    </row>
    <row r="276" spans="6:6" x14ac:dyDescent="0.25">
      <c r="F276" s="13" t="s">
        <v>497</v>
      </c>
    </row>
    <row r="277" spans="6:6" x14ac:dyDescent="0.25">
      <c r="F277" s="13" t="s">
        <v>499</v>
      </c>
    </row>
    <row r="278" spans="6:6" x14ac:dyDescent="0.25">
      <c r="F278" s="13" t="s">
        <v>501</v>
      </c>
    </row>
    <row r="279" spans="6:6" x14ac:dyDescent="0.25">
      <c r="F279" s="13" t="s">
        <v>503</v>
      </c>
    </row>
    <row r="280" spans="6:6" x14ac:dyDescent="0.25">
      <c r="F280" s="13" t="s">
        <v>505</v>
      </c>
    </row>
    <row r="281" spans="6:6" x14ac:dyDescent="0.25">
      <c r="F281" s="13" t="s">
        <v>507</v>
      </c>
    </row>
    <row r="282" spans="6:6" x14ac:dyDescent="0.25">
      <c r="F282" s="13" t="s">
        <v>509</v>
      </c>
    </row>
    <row r="283" spans="6:6" x14ac:dyDescent="0.25">
      <c r="F283" s="13" t="s">
        <v>511</v>
      </c>
    </row>
    <row r="284" spans="6:6" x14ac:dyDescent="0.25">
      <c r="F284" s="13" t="s">
        <v>513</v>
      </c>
    </row>
    <row r="285" spans="6:6" x14ac:dyDescent="0.25">
      <c r="F285" s="13" t="s">
        <v>515</v>
      </c>
    </row>
    <row r="286" spans="6:6" x14ac:dyDescent="0.25">
      <c r="F286" s="13" t="s">
        <v>516</v>
      </c>
    </row>
    <row r="287" spans="6:6" x14ac:dyDescent="0.25">
      <c r="F287" s="13" t="s">
        <v>518</v>
      </c>
    </row>
    <row r="288" spans="6:6" x14ac:dyDescent="0.25">
      <c r="F288" s="13" t="s">
        <v>520</v>
      </c>
    </row>
    <row r="289" spans="6:6" x14ac:dyDescent="0.25">
      <c r="F289" s="13" t="s">
        <v>522</v>
      </c>
    </row>
    <row r="290" spans="6:6" x14ac:dyDescent="0.25">
      <c r="F290" s="13" t="s">
        <v>523</v>
      </c>
    </row>
    <row r="291" spans="6:6" x14ac:dyDescent="0.25">
      <c r="F291" s="13" t="s">
        <v>525</v>
      </c>
    </row>
    <row r="292" spans="6:6" x14ac:dyDescent="0.25">
      <c r="F292" s="13" t="s">
        <v>527</v>
      </c>
    </row>
    <row r="293" spans="6:6" x14ac:dyDescent="0.25">
      <c r="F293" s="13" t="s">
        <v>529</v>
      </c>
    </row>
    <row r="294" spans="6:6" x14ac:dyDescent="0.25">
      <c r="F294" s="13" t="s">
        <v>531</v>
      </c>
    </row>
    <row r="295" spans="6:6" x14ac:dyDescent="0.25">
      <c r="F295" s="13" t="s">
        <v>533</v>
      </c>
    </row>
    <row r="296" spans="6:6" x14ac:dyDescent="0.25">
      <c r="F296" s="13" t="s">
        <v>535</v>
      </c>
    </row>
    <row r="297" spans="6:6" x14ac:dyDescent="0.25">
      <c r="F297" s="13" t="s">
        <v>537</v>
      </c>
    </row>
    <row r="298" spans="6:6" x14ac:dyDescent="0.25">
      <c r="F298" s="13" t="s">
        <v>539</v>
      </c>
    </row>
    <row r="299" spans="6:6" x14ac:dyDescent="0.25">
      <c r="F299" s="13" t="s">
        <v>540</v>
      </c>
    </row>
    <row r="300" spans="6:6" x14ac:dyDescent="0.25">
      <c r="F300" s="13" t="s">
        <v>542</v>
      </c>
    </row>
    <row r="301" spans="6:6" x14ac:dyDescent="0.25">
      <c r="F301" s="13" t="s">
        <v>544</v>
      </c>
    </row>
    <row r="302" spans="6:6" x14ac:dyDescent="0.25">
      <c r="F302" s="13" t="s">
        <v>546</v>
      </c>
    </row>
    <row r="303" spans="6:6" x14ac:dyDescent="0.25">
      <c r="F303" s="13" t="s">
        <v>547</v>
      </c>
    </row>
    <row r="304" spans="6:6" x14ac:dyDescent="0.25">
      <c r="F304" s="13" t="s">
        <v>549</v>
      </c>
    </row>
    <row r="305" spans="6:6" x14ac:dyDescent="0.25">
      <c r="F305" s="13" t="s">
        <v>551</v>
      </c>
    </row>
    <row r="306" spans="6:6" x14ac:dyDescent="0.25">
      <c r="F306" s="13" t="s">
        <v>553</v>
      </c>
    </row>
    <row r="307" spans="6:6" x14ac:dyDescent="0.25">
      <c r="F307" s="13" t="s">
        <v>555</v>
      </c>
    </row>
    <row r="308" spans="6:6" x14ac:dyDescent="0.25">
      <c r="F308" s="13" t="s">
        <v>557</v>
      </c>
    </row>
    <row r="309" spans="6:6" x14ac:dyDescent="0.25">
      <c r="F309" s="13" t="s">
        <v>559</v>
      </c>
    </row>
    <row r="310" spans="6:6" x14ac:dyDescent="0.25">
      <c r="F310" s="13" t="s">
        <v>561</v>
      </c>
    </row>
    <row r="311" spans="6:6" x14ac:dyDescent="0.25">
      <c r="F311" s="13" t="s">
        <v>563</v>
      </c>
    </row>
    <row r="312" spans="6:6" x14ac:dyDescent="0.25">
      <c r="F312" s="13" t="s">
        <v>565</v>
      </c>
    </row>
    <row r="313" spans="6:6" x14ac:dyDescent="0.25">
      <c r="F313" s="13" t="s">
        <v>567</v>
      </c>
    </row>
    <row r="314" spans="6:6" x14ac:dyDescent="0.25">
      <c r="F314" s="13" t="s">
        <v>569</v>
      </c>
    </row>
    <row r="315" spans="6:6" x14ac:dyDescent="0.25">
      <c r="F315" s="13" t="s">
        <v>571</v>
      </c>
    </row>
    <row r="316" spans="6:6" x14ac:dyDescent="0.25">
      <c r="F316" s="13" t="s">
        <v>573</v>
      </c>
    </row>
    <row r="317" spans="6:6" x14ac:dyDescent="0.25">
      <c r="F317" s="13" t="s">
        <v>574</v>
      </c>
    </row>
    <row r="318" spans="6:6" x14ac:dyDescent="0.25">
      <c r="F318" s="13" t="s">
        <v>576</v>
      </c>
    </row>
    <row r="319" spans="6:6" x14ac:dyDescent="0.25">
      <c r="F319" s="13" t="s">
        <v>578</v>
      </c>
    </row>
    <row r="320" spans="6:6" x14ac:dyDescent="0.25">
      <c r="F320" s="13" t="s">
        <v>580</v>
      </c>
    </row>
    <row r="321" spans="6:6" x14ac:dyDescent="0.25">
      <c r="F321" s="13" t="s">
        <v>582</v>
      </c>
    </row>
    <row r="322" spans="6:6" x14ac:dyDescent="0.25">
      <c r="F322" s="13" t="s">
        <v>584</v>
      </c>
    </row>
    <row r="323" spans="6:6" x14ac:dyDescent="0.25">
      <c r="F323" s="13" t="s">
        <v>585</v>
      </c>
    </row>
    <row r="324" spans="6:6" x14ac:dyDescent="0.25">
      <c r="F324" s="13" t="s">
        <v>587</v>
      </c>
    </row>
    <row r="325" spans="6:6" x14ac:dyDescent="0.25">
      <c r="F325" s="13" t="s">
        <v>589</v>
      </c>
    </row>
    <row r="326" spans="6:6" x14ac:dyDescent="0.25">
      <c r="F326" s="13" t="s">
        <v>591</v>
      </c>
    </row>
    <row r="327" spans="6:6" x14ac:dyDescent="0.25">
      <c r="F327" s="13" t="s">
        <v>593</v>
      </c>
    </row>
    <row r="328" spans="6:6" x14ac:dyDescent="0.25">
      <c r="F328" s="13" t="s">
        <v>595</v>
      </c>
    </row>
    <row r="329" spans="6:6" x14ac:dyDescent="0.25">
      <c r="F329" s="13" t="s">
        <v>597</v>
      </c>
    </row>
    <row r="330" spans="6:6" x14ac:dyDescent="0.25">
      <c r="F330" s="13" t="s">
        <v>599</v>
      </c>
    </row>
    <row r="331" spans="6:6" x14ac:dyDescent="0.25">
      <c r="F331" s="13" t="s">
        <v>601</v>
      </c>
    </row>
    <row r="332" spans="6:6" x14ac:dyDescent="0.25">
      <c r="F332" s="13" t="s">
        <v>603</v>
      </c>
    </row>
    <row r="333" spans="6:6" x14ac:dyDescent="0.25">
      <c r="F333" s="13" t="s">
        <v>605</v>
      </c>
    </row>
    <row r="334" spans="6:6" x14ac:dyDescent="0.25">
      <c r="F334" s="13" t="s">
        <v>607</v>
      </c>
    </row>
    <row r="335" spans="6:6" x14ac:dyDescent="0.25">
      <c r="F335" s="13" t="s">
        <v>609</v>
      </c>
    </row>
    <row r="336" spans="6:6" x14ac:dyDescent="0.25">
      <c r="F336" s="13" t="s">
        <v>611</v>
      </c>
    </row>
    <row r="337" spans="6:6" x14ac:dyDescent="0.25">
      <c r="F337" s="13" t="s">
        <v>613</v>
      </c>
    </row>
    <row r="338" spans="6:6" x14ac:dyDescent="0.25">
      <c r="F338" s="13" t="s">
        <v>615</v>
      </c>
    </row>
    <row r="339" spans="6:6" x14ac:dyDescent="0.25">
      <c r="F339" s="13" t="s">
        <v>617</v>
      </c>
    </row>
    <row r="340" spans="6:6" x14ac:dyDescent="0.25">
      <c r="F340" s="13" t="s">
        <v>619</v>
      </c>
    </row>
    <row r="341" spans="6:6" x14ac:dyDescent="0.25">
      <c r="F341" s="13" t="s">
        <v>621</v>
      </c>
    </row>
    <row r="342" spans="6:6" x14ac:dyDescent="0.25">
      <c r="F342" s="13" t="s">
        <v>623</v>
      </c>
    </row>
    <row r="343" spans="6:6" x14ac:dyDescent="0.25">
      <c r="F343" s="13" t="s">
        <v>625</v>
      </c>
    </row>
    <row r="344" spans="6:6" x14ac:dyDescent="0.25">
      <c r="F344" s="13" t="s">
        <v>627</v>
      </c>
    </row>
    <row r="345" spans="6:6" x14ac:dyDescent="0.25">
      <c r="F345" s="13" t="s">
        <v>629</v>
      </c>
    </row>
    <row r="346" spans="6:6" x14ac:dyDescent="0.25">
      <c r="F346" s="13" t="s">
        <v>631</v>
      </c>
    </row>
    <row r="347" spans="6:6" x14ac:dyDescent="0.25">
      <c r="F347" s="13" t="s">
        <v>633</v>
      </c>
    </row>
    <row r="348" spans="6:6" x14ac:dyDescent="0.25">
      <c r="F348" s="13" t="s">
        <v>635</v>
      </c>
    </row>
    <row r="349" spans="6:6" x14ac:dyDescent="0.25">
      <c r="F349" s="13" t="s">
        <v>637</v>
      </c>
    </row>
    <row r="350" spans="6:6" x14ac:dyDescent="0.25">
      <c r="F350" s="13" t="s">
        <v>639</v>
      </c>
    </row>
    <row r="351" spans="6:6" x14ac:dyDescent="0.25">
      <c r="F351" s="13" t="s">
        <v>641</v>
      </c>
    </row>
    <row r="352" spans="6:6" x14ac:dyDescent="0.25">
      <c r="F352" s="13" t="s">
        <v>643</v>
      </c>
    </row>
    <row r="353" spans="6:6" x14ac:dyDescent="0.25">
      <c r="F353" s="13" t="s">
        <v>645</v>
      </c>
    </row>
    <row r="354" spans="6:6" x14ac:dyDescent="0.25">
      <c r="F354" s="13" t="s">
        <v>647</v>
      </c>
    </row>
    <row r="355" spans="6:6" x14ac:dyDescent="0.25">
      <c r="F355" s="13" t="s">
        <v>649</v>
      </c>
    </row>
    <row r="356" spans="6:6" x14ac:dyDescent="0.25">
      <c r="F356" s="13" t="s">
        <v>651</v>
      </c>
    </row>
    <row r="357" spans="6:6" x14ac:dyDescent="0.25">
      <c r="F357" s="13" t="s">
        <v>653</v>
      </c>
    </row>
    <row r="358" spans="6:6" x14ac:dyDescent="0.25">
      <c r="F358" s="13" t="s">
        <v>655</v>
      </c>
    </row>
    <row r="359" spans="6:6" x14ac:dyDescent="0.25">
      <c r="F359" s="13" t="s">
        <v>657</v>
      </c>
    </row>
    <row r="360" spans="6:6" x14ac:dyDescent="0.25">
      <c r="F360" s="13" t="s">
        <v>659</v>
      </c>
    </row>
    <row r="361" spans="6:6" x14ac:dyDescent="0.25">
      <c r="F361" s="13" t="s">
        <v>661</v>
      </c>
    </row>
    <row r="362" spans="6:6" x14ac:dyDescent="0.25">
      <c r="F362" s="13" t="s">
        <v>663</v>
      </c>
    </row>
    <row r="363" spans="6:6" x14ac:dyDescent="0.25">
      <c r="F363" s="13" t="s">
        <v>665</v>
      </c>
    </row>
    <row r="364" spans="6:6" x14ac:dyDescent="0.25">
      <c r="F364" s="13" t="s">
        <v>667</v>
      </c>
    </row>
    <row r="365" spans="6:6" x14ac:dyDescent="0.25">
      <c r="F365" s="13" t="s">
        <v>669</v>
      </c>
    </row>
    <row r="366" spans="6:6" x14ac:dyDescent="0.25">
      <c r="F366" s="13" t="s">
        <v>671</v>
      </c>
    </row>
    <row r="367" spans="6:6" x14ac:dyDescent="0.25">
      <c r="F367" s="13" t="s">
        <v>673</v>
      </c>
    </row>
    <row r="368" spans="6:6" x14ac:dyDescent="0.25">
      <c r="F368" s="13" t="s">
        <v>675</v>
      </c>
    </row>
    <row r="369" spans="6:6" x14ac:dyDescent="0.25">
      <c r="F369" s="13" t="s">
        <v>677</v>
      </c>
    </row>
    <row r="370" spans="6:6" x14ac:dyDescent="0.25">
      <c r="F370" s="13" t="s">
        <v>678</v>
      </c>
    </row>
    <row r="371" spans="6:6" x14ac:dyDescent="0.25">
      <c r="F371" s="13" t="s">
        <v>680</v>
      </c>
    </row>
    <row r="372" spans="6:6" x14ac:dyDescent="0.25">
      <c r="F372" s="13" t="s">
        <v>682</v>
      </c>
    </row>
    <row r="373" spans="6:6" x14ac:dyDescent="0.25">
      <c r="F373" s="13" t="s">
        <v>684</v>
      </c>
    </row>
    <row r="374" spans="6:6" x14ac:dyDescent="0.25">
      <c r="F374" s="13" t="s">
        <v>686</v>
      </c>
    </row>
    <row r="375" spans="6:6" x14ac:dyDescent="0.25">
      <c r="F375" s="13" t="s">
        <v>688</v>
      </c>
    </row>
    <row r="376" spans="6:6" x14ac:dyDescent="0.25">
      <c r="F376" s="13" t="s">
        <v>690</v>
      </c>
    </row>
    <row r="377" spans="6:6" x14ac:dyDescent="0.25">
      <c r="F377" s="13" t="s">
        <v>692</v>
      </c>
    </row>
    <row r="378" spans="6:6" x14ac:dyDescent="0.25">
      <c r="F378" s="13" t="s">
        <v>694</v>
      </c>
    </row>
    <row r="379" spans="6:6" x14ac:dyDescent="0.25">
      <c r="F379" s="13" t="s">
        <v>696</v>
      </c>
    </row>
    <row r="380" spans="6:6" x14ac:dyDescent="0.25">
      <c r="F380" s="13" t="s">
        <v>698</v>
      </c>
    </row>
    <row r="381" spans="6:6" x14ac:dyDescent="0.25">
      <c r="F381" s="13" t="s">
        <v>699</v>
      </c>
    </row>
    <row r="382" spans="6:6" x14ac:dyDescent="0.25">
      <c r="F382" s="13" t="s">
        <v>701</v>
      </c>
    </row>
    <row r="383" spans="6:6" x14ac:dyDescent="0.25">
      <c r="F383" s="13" t="s">
        <v>703</v>
      </c>
    </row>
    <row r="384" spans="6:6" x14ac:dyDescent="0.25">
      <c r="F384" s="13" t="s">
        <v>705</v>
      </c>
    </row>
    <row r="385" spans="6:6" x14ac:dyDescent="0.25">
      <c r="F385" s="13" t="s">
        <v>707</v>
      </c>
    </row>
    <row r="386" spans="6:6" x14ac:dyDescent="0.25">
      <c r="F386" s="13" t="s">
        <v>709</v>
      </c>
    </row>
    <row r="387" spans="6:6" x14ac:dyDescent="0.25">
      <c r="F387" s="13" t="s">
        <v>711</v>
      </c>
    </row>
    <row r="388" spans="6:6" x14ac:dyDescent="0.25">
      <c r="F388" s="13" t="s">
        <v>713</v>
      </c>
    </row>
    <row r="389" spans="6:6" x14ac:dyDescent="0.25">
      <c r="F389" s="13" t="s">
        <v>715</v>
      </c>
    </row>
    <row r="390" spans="6:6" x14ac:dyDescent="0.25">
      <c r="F390" s="13" t="s">
        <v>717</v>
      </c>
    </row>
    <row r="391" spans="6:6" x14ac:dyDescent="0.25">
      <c r="F391" s="13" t="s">
        <v>719</v>
      </c>
    </row>
    <row r="392" spans="6:6" x14ac:dyDescent="0.25">
      <c r="F392" s="13" t="s">
        <v>721</v>
      </c>
    </row>
    <row r="393" spans="6:6" x14ac:dyDescent="0.25">
      <c r="F393" s="13" t="s">
        <v>723</v>
      </c>
    </row>
    <row r="394" spans="6:6" x14ac:dyDescent="0.25">
      <c r="F394" s="13" t="s">
        <v>725</v>
      </c>
    </row>
    <row r="395" spans="6:6" x14ac:dyDescent="0.25">
      <c r="F395" s="13" t="s">
        <v>727</v>
      </c>
    </row>
    <row r="396" spans="6:6" x14ac:dyDescent="0.25">
      <c r="F396" s="13" t="s">
        <v>729</v>
      </c>
    </row>
    <row r="397" spans="6:6" x14ac:dyDescent="0.25">
      <c r="F397" s="13" t="s">
        <v>731</v>
      </c>
    </row>
    <row r="398" spans="6:6" x14ac:dyDescent="0.25">
      <c r="F398" s="13" t="s">
        <v>733</v>
      </c>
    </row>
    <row r="399" spans="6:6" x14ac:dyDescent="0.25">
      <c r="F399" s="13" t="s">
        <v>735</v>
      </c>
    </row>
    <row r="400" spans="6:6" x14ac:dyDescent="0.25">
      <c r="F400" s="13" t="s">
        <v>737</v>
      </c>
    </row>
    <row r="401" spans="6:6" x14ac:dyDescent="0.25">
      <c r="F401" s="13" t="s">
        <v>739</v>
      </c>
    </row>
    <row r="402" spans="6:6" x14ac:dyDescent="0.25">
      <c r="F402" s="13" t="s">
        <v>741</v>
      </c>
    </row>
    <row r="403" spans="6:6" x14ac:dyDescent="0.25">
      <c r="F403" s="13" t="s">
        <v>743</v>
      </c>
    </row>
    <row r="404" spans="6:6" x14ac:dyDescent="0.25">
      <c r="F404" s="13" t="s">
        <v>745</v>
      </c>
    </row>
    <row r="405" spans="6:6" x14ac:dyDescent="0.25">
      <c r="F405" s="13" t="s">
        <v>747</v>
      </c>
    </row>
    <row r="406" spans="6:6" x14ac:dyDescent="0.25">
      <c r="F406" s="13" t="s">
        <v>749</v>
      </c>
    </row>
    <row r="407" spans="6:6" x14ac:dyDescent="0.25">
      <c r="F407" s="13" t="s">
        <v>751</v>
      </c>
    </row>
    <row r="408" spans="6:6" x14ac:dyDescent="0.25">
      <c r="F408" s="13" t="s">
        <v>753</v>
      </c>
    </row>
    <row r="409" spans="6:6" x14ac:dyDescent="0.25">
      <c r="F409" s="13" t="s">
        <v>755</v>
      </c>
    </row>
    <row r="410" spans="6:6" x14ac:dyDescent="0.25">
      <c r="F410" s="13" t="s">
        <v>757</v>
      </c>
    </row>
    <row r="411" spans="6:6" x14ac:dyDescent="0.25">
      <c r="F411" s="13" t="s">
        <v>759</v>
      </c>
    </row>
    <row r="412" spans="6:6" x14ac:dyDescent="0.25">
      <c r="F412" s="13" t="s">
        <v>761</v>
      </c>
    </row>
    <row r="413" spans="6:6" x14ac:dyDescent="0.25">
      <c r="F413" s="13" t="s">
        <v>763</v>
      </c>
    </row>
    <row r="414" spans="6:6" x14ac:dyDescent="0.25">
      <c r="F414" s="13" t="s">
        <v>765</v>
      </c>
    </row>
    <row r="415" spans="6:6" x14ac:dyDescent="0.25">
      <c r="F415" s="13" t="s">
        <v>767</v>
      </c>
    </row>
    <row r="416" spans="6:6" x14ac:dyDescent="0.25">
      <c r="F416" s="13" t="s">
        <v>769</v>
      </c>
    </row>
    <row r="417" spans="6:6" x14ac:dyDescent="0.25">
      <c r="F417" s="13" t="s">
        <v>771</v>
      </c>
    </row>
    <row r="418" spans="6:6" x14ac:dyDescent="0.25">
      <c r="F418" s="13" t="s">
        <v>773</v>
      </c>
    </row>
    <row r="419" spans="6:6" x14ac:dyDescent="0.25">
      <c r="F419" s="13" t="s">
        <v>774</v>
      </c>
    </row>
    <row r="420" spans="6:6" x14ac:dyDescent="0.25">
      <c r="F420" s="13" t="s">
        <v>776</v>
      </c>
    </row>
    <row r="421" spans="6:6" x14ac:dyDescent="0.25">
      <c r="F421" s="13" t="s">
        <v>778</v>
      </c>
    </row>
    <row r="422" spans="6:6" x14ac:dyDescent="0.25">
      <c r="F422" s="13" t="s">
        <v>780</v>
      </c>
    </row>
    <row r="423" spans="6:6" x14ac:dyDescent="0.25">
      <c r="F423" s="13" t="s">
        <v>781</v>
      </c>
    </row>
    <row r="424" spans="6:6" x14ac:dyDescent="0.25">
      <c r="F424" s="13" t="s">
        <v>783</v>
      </c>
    </row>
    <row r="425" spans="6:6" x14ac:dyDescent="0.25">
      <c r="F425" s="13" t="s">
        <v>785</v>
      </c>
    </row>
    <row r="426" spans="6:6" x14ac:dyDescent="0.25">
      <c r="F426" s="13" t="s">
        <v>787</v>
      </c>
    </row>
    <row r="427" spans="6:6" x14ac:dyDescent="0.25">
      <c r="F427" s="13" t="s">
        <v>789</v>
      </c>
    </row>
    <row r="428" spans="6:6" x14ac:dyDescent="0.25">
      <c r="F428" s="13" t="s">
        <v>791</v>
      </c>
    </row>
    <row r="429" spans="6:6" x14ac:dyDescent="0.25">
      <c r="F429" s="13" t="s">
        <v>793</v>
      </c>
    </row>
    <row r="430" spans="6:6" x14ac:dyDescent="0.25">
      <c r="F430" s="13" t="s">
        <v>795</v>
      </c>
    </row>
    <row r="431" spans="6:6" x14ac:dyDescent="0.25">
      <c r="F431" s="13" t="s">
        <v>797</v>
      </c>
    </row>
    <row r="432" spans="6:6" x14ac:dyDescent="0.25">
      <c r="F432" s="13" t="s">
        <v>799</v>
      </c>
    </row>
    <row r="433" spans="6:6" x14ac:dyDescent="0.25">
      <c r="F433" s="13" t="s">
        <v>801</v>
      </c>
    </row>
    <row r="434" spans="6:6" x14ac:dyDescent="0.25">
      <c r="F434" s="13" t="s">
        <v>803</v>
      </c>
    </row>
    <row r="435" spans="6:6" x14ac:dyDescent="0.25">
      <c r="F435" s="13" t="s">
        <v>805</v>
      </c>
    </row>
    <row r="436" spans="6:6" x14ac:dyDescent="0.25">
      <c r="F436" s="13" t="s">
        <v>807</v>
      </c>
    </row>
    <row r="437" spans="6:6" x14ac:dyDescent="0.25">
      <c r="F437" s="13" t="s">
        <v>809</v>
      </c>
    </row>
    <row r="438" spans="6:6" x14ac:dyDescent="0.25">
      <c r="F438" s="13" t="s">
        <v>811</v>
      </c>
    </row>
    <row r="439" spans="6:6" x14ac:dyDescent="0.25">
      <c r="F439" s="13" t="s">
        <v>813</v>
      </c>
    </row>
    <row r="440" spans="6:6" x14ac:dyDescent="0.25">
      <c r="F440" s="13" t="s">
        <v>815</v>
      </c>
    </row>
    <row r="441" spans="6:6" x14ac:dyDescent="0.25">
      <c r="F441" s="13" t="s">
        <v>816</v>
      </c>
    </row>
    <row r="442" spans="6:6" x14ac:dyDescent="0.25">
      <c r="F442" s="13" t="s">
        <v>818</v>
      </c>
    </row>
    <row r="443" spans="6:6" x14ac:dyDescent="0.25">
      <c r="F443" s="13" t="s">
        <v>820</v>
      </c>
    </row>
    <row r="444" spans="6:6" x14ac:dyDescent="0.25">
      <c r="F444" s="13" t="s">
        <v>822</v>
      </c>
    </row>
    <row r="445" spans="6:6" x14ac:dyDescent="0.25">
      <c r="F445" s="13" t="s">
        <v>824</v>
      </c>
    </row>
    <row r="446" spans="6:6" x14ac:dyDescent="0.25">
      <c r="F446" s="13" t="s">
        <v>826</v>
      </c>
    </row>
    <row r="447" spans="6:6" x14ac:dyDescent="0.25">
      <c r="F447" s="13" t="s">
        <v>828</v>
      </c>
    </row>
    <row r="448" spans="6:6" x14ac:dyDescent="0.25">
      <c r="F448" s="13" t="s">
        <v>830</v>
      </c>
    </row>
    <row r="449" spans="6:6" x14ac:dyDescent="0.25">
      <c r="F449" s="13" t="s">
        <v>832</v>
      </c>
    </row>
    <row r="450" spans="6:6" x14ac:dyDescent="0.25">
      <c r="F450" s="13" t="s">
        <v>834</v>
      </c>
    </row>
    <row r="451" spans="6:6" x14ac:dyDescent="0.25">
      <c r="F451" s="13" t="s">
        <v>836</v>
      </c>
    </row>
    <row r="452" spans="6:6" x14ac:dyDescent="0.25">
      <c r="F452" s="13" t="s">
        <v>838</v>
      </c>
    </row>
    <row r="453" spans="6:6" x14ac:dyDescent="0.25">
      <c r="F453" s="13" t="s">
        <v>840</v>
      </c>
    </row>
    <row r="454" spans="6:6" x14ac:dyDescent="0.25">
      <c r="F454" s="13" t="s">
        <v>842</v>
      </c>
    </row>
    <row r="455" spans="6:6" x14ac:dyDescent="0.25">
      <c r="F455" s="13" t="s">
        <v>844</v>
      </c>
    </row>
    <row r="456" spans="6:6" x14ac:dyDescent="0.25">
      <c r="F456" s="13" t="s">
        <v>846</v>
      </c>
    </row>
    <row r="457" spans="6:6" x14ac:dyDescent="0.25">
      <c r="F457" s="13" t="s">
        <v>848</v>
      </c>
    </row>
    <row r="458" spans="6:6" x14ac:dyDescent="0.25">
      <c r="F458" s="13" t="s">
        <v>850</v>
      </c>
    </row>
    <row r="459" spans="6:6" x14ac:dyDescent="0.25">
      <c r="F459" s="13" t="s">
        <v>852</v>
      </c>
    </row>
    <row r="460" spans="6:6" x14ac:dyDescent="0.25">
      <c r="F460" s="13" t="s">
        <v>854</v>
      </c>
    </row>
    <row r="461" spans="6:6" x14ac:dyDescent="0.25">
      <c r="F461" s="13" t="s">
        <v>856</v>
      </c>
    </row>
    <row r="462" spans="6:6" x14ac:dyDescent="0.25">
      <c r="F462" s="13" t="s">
        <v>858</v>
      </c>
    </row>
    <row r="463" spans="6:6" x14ac:dyDescent="0.25">
      <c r="F463" s="13" t="s">
        <v>860</v>
      </c>
    </row>
    <row r="464" spans="6:6" x14ac:dyDescent="0.25">
      <c r="F464" s="13" t="s">
        <v>862</v>
      </c>
    </row>
    <row r="465" spans="6:6" x14ac:dyDescent="0.25">
      <c r="F465" s="13" t="s">
        <v>864</v>
      </c>
    </row>
    <row r="466" spans="6:6" x14ac:dyDescent="0.25">
      <c r="F466" s="13" t="s">
        <v>866</v>
      </c>
    </row>
    <row r="467" spans="6:6" x14ac:dyDescent="0.25">
      <c r="F467" s="13" t="s">
        <v>868</v>
      </c>
    </row>
    <row r="468" spans="6:6" x14ac:dyDescent="0.25">
      <c r="F468" s="13" t="s">
        <v>870</v>
      </c>
    </row>
    <row r="469" spans="6:6" x14ac:dyDescent="0.25">
      <c r="F469" s="13" t="s">
        <v>872</v>
      </c>
    </row>
    <row r="470" spans="6:6" x14ac:dyDescent="0.25">
      <c r="F470" s="13" t="s">
        <v>874</v>
      </c>
    </row>
    <row r="471" spans="6:6" x14ac:dyDescent="0.25">
      <c r="F471" s="13" t="s">
        <v>876</v>
      </c>
    </row>
    <row r="472" spans="6:6" x14ac:dyDescent="0.25">
      <c r="F472" s="13" t="s">
        <v>878</v>
      </c>
    </row>
    <row r="473" spans="6:6" x14ac:dyDescent="0.25">
      <c r="F473" s="13" t="s">
        <v>879</v>
      </c>
    </row>
    <row r="474" spans="6:6" x14ac:dyDescent="0.25">
      <c r="F474" s="13" t="s">
        <v>881</v>
      </c>
    </row>
    <row r="475" spans="6:6" x14ac:dyDescent="0.25">
      <c r="F475" s="13" t="s">
        <v>883</v>
      </c>
    </row>
    <row r="476" spans="6:6" x14ac:dyDescent="0.25">
      <c r="F476" s="13" t="s">
        <v>885</v>
      </c>
    </row>
    <row r="477" spans="6:6" x14ac:dyDescent="0.25">
      <c r="F477" s="13" t="s">
        <v>887</v>
      </c>
    </row>
    <row r="478" spans="6:6" x14ac:dyDescent="0.25">
      <c r="F478" s="13" t="s">
        <v>888</v>
      </c>
    </row>
    <row r="479" spans="6:6" x14ac:dyDescent="0.25">
      <c r="F479" s="13" t="s">
        <v>890</v>
      </c>
    </row>
    <row r="480" spans="6:6" x14ac:dyDescent="0.25">
      <c r="F480" s="13" t="s">
        <v>892</v>
      </c>
    </row>
    <row r="481" spans="6:6" x14ac:dyDescent="0.25">
      <c r="F481" s="13" t="s">
        <v>894</v>
      </c>
    </row>
    <row r="482" spans="6:6" x14ac:dyDescent="0.25">
      <c r="F482" s="13" t="s">
        <v>896</v>
      </c>
    </row>
    <row r="483" spans="6:6" x14ac:dyDescent="0.25">
      <c r="F483" s="13" t="s">
        <v>898</v>
      </c>
    </row>
    <row r="484" spans="6:6" x14ac:dyDescent="0.25">
      <c r="F484" s="13" t="s">
        <v>900</v>
      </c>
    </row>
    <row r="485" spans="6:6" x14ac:dyDescent="0.25">
      <c r="F485" s="13" t="s">
        <v>902</v>
      </c>
    </row>
    <row r="486" spans="6:6" x14ac:dyDescent="0.25">
      <c r="F486" s="13" t="s">
        <v>904</v>
      </c>
    </row>
    <row r="487" spans="6:6" x14ac:dyDescent="0.25">
      <c r="F487" s="13" t="s">
        <v>906</v>
      </c>
    </row>
    <row r="488" spans="6:6" x14ac:dyDescent="0.25">
      <c r="F488" s="13" t="s">
        <v>908</v>
      </c>
    </row>
    <row r="489" spans="6:6" x14ac:dyDescent="0.25">
      <c r="F489" s="13" t="s">
        <v>910</v>
      </c>
    </row>
    <row r="490" spans="6:6" x14ac:dyDescent="0.25">
      <c r="F490" s="13" t="s">
        <v>912</v>
      </c>
    </row>
    <row r="491" spans="6:6" x14ac:dyDescent="0.25">
      <c r="F491" s="13" t="s">
        <v>914</v>
      </c>
    </row>
    <row r="492" spans="6:6" x14ac:dyDescent="0.25">
      <c r="F492" s="13" t="s">
        <v>916</v>
      </c>
    </row>
    <row r="493" spans="6:6" x14ac:dyDescent="0.25">
      <c r="F493" s="13" t="s">
        <v>918</v>
      </c>
    </row>
    <row r="494" spans="6:6" x14ac:dyDescent="0.25">
      <c r="F494" s="13" t="s">
        <v>920</v>
      </c>
    </row>
    <row r="495" spans="6:6" x14ac:dyDescent="0.25">
      <c r="F495" s="13" t="s">
        <v>922</v>
      </c>
    </row>
    <row r="496" spans="6:6" x14ac:dyDescent="0.25">
      <c r="F496" s="13" t="s">
        <v>923</v>
      </c>
    </row>
    <row r="497" spans="6:6" x14ac:dyDescent="0.25">
      <c r="F497" s="13" t="s">
        <v>925</v>
      </c>
    </row>
    <row r="498" spans="6:6" x14ac:dyDescent="0.25">
      <c r="F498" s="13" t="s">
        <v>927</v>
      </c>
    </row>
    <row r="499" spans="6:6" x14ac:dyDescent="0.25">
      <c r="F499" s="13" t="s">
        <v>929</v>
      </c>
    </row>
    <row r="500" spans="6:6" x14ac:dyDescent="0.25">
      <c r="F500" s="13" t="s">
        <v>930</v>
      </c>
    </row>
    <row r="501" spans="6:6" x14ac:dyDescent="0.25">
      <c r="F501" s="13" t="s">
        <v>932</v>
      </c>
    </row>
    <row r="502" spans="6:6" x14ac:dyDescent="0.25">
      <c r="F502" s="13" t="s">
        <v>934</v>
      </c>
    </row>
    <row r="503" spans="6:6" x14ac:dyDescent="0.25">
      <c r="F503" s="13" t="s">
        <v>935</v>
      </c>
    </row>
    <row r="504" spans="6:6" x14ac:dyDescent="0.25">
      <c r="F504" s="13" t="s">
        <v>937</v>
      </c>
    </row>
    <row r="505" spans="6:6" x14ac:dyDescent="0.25">
      <c r="F505" s="13" t="s">
        <v>938</v>
      </c>
    </row>
    <row r="506" spans="6:6" x14ac:dyDescent="0.25">
      <c r="F506" s="13" t="s">
        <v>940</v>
      </c>
    </row>
    <row r="507" spans="6:6" x14ac:dyDescent="0.25">
      <c r="F507" s="13" t="s">
        <v>942</v>
      </c>
    </row>
    <row r="508" spans="6:6" x14ac:dyDescent="0.25">
      <c r="F508" s="13" t="s">
        <v>943</v>
      </c>
    </row>
    <row r="509" spans="6:6" x14ac:dyDescent="0.25">
      <c r="F509" s="13" t="s">
        <v>945</v>
      </c>
    </row>
    <row r="510" spans="6:6" x14ac:dyDescent="0.25">
      <c r="F510" s="13" t="s">
        <v>947</v>
      </c>
    </row>
    <row r="511" spans="6:6" x14ac:dyDescent="0.25">
      <c r="F511" s="13" t="s">
        <v>949</v>
      </c>
    </row>
    <row r="512" spans="6:6" x14ac:dyDescent="0.25">
      <c r="F512" s="13" t="s">
        <v>951</v>
      </c>
    </row>
    <row r="513" spans="6:6" x14ac:dyDescent="0.25">
      <c r="F513" s="13" t="s">
        <v>953</v>
      </c>
    </row>
    <row r="514" spans="6:6" x14ac:dyDescent="0.25">
      <c r="F514" s="13" t="s">
        <v>955</v>
      </c>
    </row>
    <row r="515" spans="6:6" x14ac:dyDescent="0.25">
      <c r="F515" s="13" t="s">
        <v>957</v>
      </c>
    </row>
    <row r="516" spans="6:6" x14ac:dyDescent="0.25">
      <c r="F516" s="13" t="s">
        <v>959</v>
      </c>
    </row>
    <row r="517" spans="6:6" x14ac:dyDescent="0.25">
      <c r="F517" s="13" t="s">
        <v>960</v>
      </c>
    </row>
    <row r="518" spans="6:6" x14ac:dyDescent="0.25">
      <c r="F518" s="13" t="s">
        <v>961</v>
      </c>
    </row>
    <row r="519" spans="6:6" x14ac:dyDescent="0.25">
      <c r="F519" s="13" t="s">
        <v>963</v>
      </c>
    </row>
    <row r="520" spans="6:6" x14ac:dyDescent="0.25">
      <c r="F520" s="13" t="s">
        <v>965</v>
      </c>
    </row>
    <row r="521" spans="6:6" x14ac:dyDescent="0.25">
      <c r="F521" s="13" t="s">
        <v>967</v>
      </c>
    </row>
    <row r="522" spans="6:6" x14ac:dyDescent="0.25">
      <c r="F522" s="13" t="s">
        <v>969</v>
      </c>
    </row>
    <row r="523" spans="6:6" x14ac:dyDescent="0.25">
      <c r="F523" s="13" t="s">
        <v>971</v>
      </c>
    </row>
    <row r="524" spans="6:6" x14ac:dyDescent="0.25">
      <c r="F524" s="13" t="s">
        <v>973</v>
      </c>
    </row>
    <row r="525" spans="6:6" x14ac:dyDescent="0.25">
      <c r="F525" s="13" t="s">
        <v>975</v>
      </c>
    </row>
    <row r="526" spans="6:6" x14ac:dyDescent="0.25">
      <c r="F526" s="13" t="s">
        <v>977</v>
      </c>
    </row>
    <row r="527" spans="6:6" x14ac:dyDescent="0.25">
      <c r="F527" s="13" t="s">
        <v>979</v>
      </c>
    </row>
    <row r="528" spans="6:6" x14ac:dyDescent="0.25">
      <c r="F528" s="13" t="s">
        <v>981</v>
      </c>
    </row>
    <row r="529" spans="6:6" x14ac:dyDescent="0.25">
      <c r="F529" s="13" t="s">
        <v>983</v>
      </c>
    </row>
    <row r="530" spans="6:6" x14ac:dyDescent="0.25">
      <c r="F530" s="13" t="s">
        <v>985</v>
      </c>
    </row>
    <row r="531" spans="6:6" x14ac:dyDescent="0.25">
      <c r="F531" s="13" t="s">
        <v>987</v>
      </c>
    </row>
    <row r="532" spans="6:6" x14ac:dyDescent="0.25">
      <c r="F532" s="13" t="s">
        <v>989</v>
      </c>
    </row>
    <row r="533" spans="6:6" x14ac:dyDescent="0.25">
      <c r="F533" s="13" t="s">
        <v>991</v>
      </c>
    </row>
    <row r="534" spans="6:6" x14ac:dyDescent="0.25">
      <c r="F534" s="13" t="s">
        <v>993</v>
      </c>
    </row>
    <row r="535" spans="6:6" x14ac:dyDescent="0.25">
      <c r="F535" s="13" t="s">
        <v>995</v>
      </c>
    </row>
    <row r="536" spans="6:6" x14ac:dyDescent="0.25">
      <c r="F536" s="13" t="s">
        <v>997</v>
      </c>
    </row>
    <row r="537" spans="6:6" x14ac:dyDescent="0.25">
      <c r="F537" s="13" t="s">
        <v>999</v>
      </c>
    </row>
    <row r="538" spans="6:6" x14ac:dyDescent="0.25">
      <c r="F538" s="13" t="s">
        <v>1001</v>
      </c>
    </row>
    <row r="539" spans="6:6" x14ac:dyDescent="0.25">
      <c r="F539" s="13" t="s">
        <v>1003</v>
      </c>
    </row>
    <row r="540" spans="6:6" x14ac:dyDescent="0.25">
      <c r="F540" s="13" t="s">
        <v>1005</v>
      </c>
    </row>
    <row r="541" spans="6:6" x14ac:dyDescent="0.25">
      <c r="F541" s="13" t="s">
        <v>1007</v>
      </c>
    </row>
    <row r="542" spans="6:6" x14ac:dyDescent="0.25">
      <c r="F542" s="13" t="s">
        <v>1009</v>
      </c>
    </row>
    <row r="543" spans="6:6" x14ac:dyDescent="0.25">
      <c r="F543" s="13" t="s">
        <v>1011</v>
      </c>
    </row>
    <row r="544" spans="6:6" x14ac:dyDescent="0.25">
      <c r="F544" s="13" t="s">
        <v>1013</v>
      </c>
    </row>
    <row r="545" spans="6:6" x14ac:dyDescent="0.25">
      <c r="F545" s="13" t="s">
        <v>1015</v>
      </c>
    </row>
    <row r="546" spans="6:6" x14ac:dyDescent="0.25">
      <c r="F546" s="13" t="s">
        <v>1016</v>
      </c>
    </row>
    <row r="547" spans="6:6" x14ac:dyDescent="0.25">
      <c r="F547" s="13" t="s">
        <v>1017</v>
      </c>
    </row>
    <row r="548" spans="6:6" x14ac:dyDescent="0.25">
      <c r="F548" s="13" t="s">
        <v>1019</v>
      </c>
    </row>
    <row r="549" spans="6:6" x14ac:dyDescent="0.25">
      <c r="F549" s="13" t="s">
        <v>1021</v>
      </c>
    </row>
    <row r="550" spans="6:6" x14ac:dyDescent="0.25">
      <c r="F550" s="13" t="s">
        <v>1023</v>
      </c>
    </row>
    <row r="551" spans="6:6" x14ac:dyDescent="0.25">
      <c r="F551" s="13" t="s">
        <v>1025</v>
      </c>
    </row>
    <row r="552" spans="6:6" x14ac:dyDescent="0.25">
      <c r="F552" s="13" t="s">
        <v>1027</v>
      </c>
    </row>
    <row r="553" spans="6:6" x14ac:dyDescent="0.25">
      <c r="F553" s="13" t="s">
        <v>1029</v>
      </c>
    </row>
    <row r="554" spans="6:6" x14ac:dyDescent="0.25">
      <c r="F554" s="13" t="s">
        <v>1031</v>
      </c>
    </row>
    <row r="555" spans="6:6" x14ac:dyDescent="0.25">
      <c r="F555" s="13" t="s">
        <v>1033</v>
      </c>
    </row>
    <row r="556" spans="6:6" x14ac:dyDescent="0.25">
      <c r="F556" s="13" t="s">
        <v>1035</v>
      </c>
    </row>
    <row r="557" spans="6:6" x14ac:dyDescent="0.25">
      <c r="F557" s="13" t="s">
        <v>1037</v>
      </c>
    </row>
    <row r="558" spans="6:6" x14ac:dyDescent="0.25">
      <c r="F558" s="13" t="s">
        <v>1039</v>
      </c>
    </row>
    <row r="559" spans="6:6" x14ac:dyDescent="0.25">
      <c r="F559" s="13" t="s">
        <v>1041</v>
      </c>
    </row>
    <row r="560" spans="6:6" x14ac:dyDescent="0.25">
      <c r="F560" s="13" t="s">
        <v>1043</v>
      </c>
    </row>
    <row r="561" spans="6:6" x14ac:dyDescent="0.25">
      <c r="F561" s="13" t="s">
        <v>1045</v>
      </c>
    </row>
    <row r="562" spans="6:6" x14ac:dyDescent="0.25">
      <c r="F562" s="13" t="s">
        <v>1047</v>
      </c>
    </row>
    <row r="563" spans="6:6" x14ac:dyDescent="0.25">
      <c r="F563" s="13" t="s">
        <v>1049</v>
      </c>
    </row>
    <row r="564" spans="6:6" x14ac:dyDescent="0.25">
      <c r="F564" s="13" t="s">
        <v>1051</v>
      </c>
    </row>
    <row r="565" spans="6:6" x14ac:dyDescent="0.25">
      <c r="F565" s="13" t="s">
        <v>1053</v>
      </c>
    </row>
    <row r="566" spans="6:6" x14ac:dyDescent="0.25">
      <c r="F566" s="13" t="s">
        <v>1055</v>
      </c>
    </row>
    <row r="567" spans="6:6" x14ac:dyDescent="0.25">
      <c r="F567" s="13" t="s">
        <v>1057</v>
      </c>
    </row>
    <row r="568" spans="6:6" x14ac:dyDescent="0.25">
      <c r="F568" s="13" t="s">
        <v>1059</v>
      </c>
    </row>
    <row r="569" spans="6:6" x14ac:dyDescent="0.25">
      <c r="F569" s="13" t="s">
        <v>1061</v>
      </c>
    </row>
    <row r="570" spans="6:6" x14ac:dyDescent="0.25">
      <c r="F570" s="13" t="s">
        <v>1063</v>
      </c>
    </row>
    <row r="571" spans="6:6" x14ac:dyDescent="0.25">
      <c r="F571" s="13" t="s">
        <v>1065</v>
      </c>
    </row>
    <row r="572" spans="6:6" x14ac:dyDescent="0.25">
      <c r="F572" s="13" t="s">
        <v>1066</v>
      </c>
    </row>
    <row r="573" spans="6:6" x14ac:dyDescent="0.25">
      <c r="F573" s="13" t="s">
        <v>1068</v>
      </c>
    </row>
    <row r="574" spans="6:6" x14ac:dyDescent="0.25">
      <c r="F574" s="13" t="s">
        <v>1070</v>
      </c>
    </row>
    <row r="575" spans="6:6" x14ac:dyDescent="0.25">
      <c r="F575" s="13" t="s">
        <v>1072</v>
      </c>
    </row>
    <row r="576" spans="6:6" x14ac:dyDescent="0.25">
      <c r="F576" s="13" t="s">
        <v>1074</v>
      </c>
    </row>
    <row r="577" spans="6:6" x14ac:dyDescent="0.25">
      <c r="F577" s="13" t="s">
        <v>1076</v>
      </c>
    </row>
    <row r="578" spans="6:6" x14ac:dyDescent="0.25">
      <c r="F578" s="13" t="s">
        <v>1078</v>
      </c>
    </row>
    <row r="579" spans="6:6" x14ac:dyDescent="0.25">
      <c r="F579" s="13" t="s">
        <v>1080</v>
      </c>
    </row>
    <row r="580" spans="6:6" x14ac:dyDescent="0.25">
      <c r="F580" s="13" t="s">
        <v>1082</v>
      </c>
    </row>
    <row r="581" spans="6:6" x14ac:dyDescent="0.25">
      <c r="F581" s="13" t="s">
        <v>1084</v>
      </c>
    </row>
    <row r="582" spans="6:6" x14ac:dyDescent="0.25">
      <c r="F582" s="13" t="s">
        <v>1086</v>
      </c>
    </row>
    <row r="583" spans="6:6" x14ac:dyDescent="0.25">
      <c r="F583" s="13" t="s">
        <v>1088</v>
      </c>
    </row>
    <row r="584" spans="6:6" x14ac:dyDescent="0.25">
      <c r="F584" s="13" t="s">
        <v>1090</v>
      </c>
    </row>
    <row r="585" spans="6:6" x14ac:dyDescent="0.25">
      <c r="F585" s="13" t="s">
        <v>1092</v>
      </c>
    </row>
    <row r="586" spans="6:6" x14ac:dyDescent="0.25">
      <c r="F586" s="13" t="s">
        <v>1094</v>
      </c>
    </row>
    <row r="587" spans="6:6" x14ac:dyDescent="0.25">
      <c r="F587" s="13" t="s">
        <v>1096</v>
      </c>
    </row>
    <row r="588" spans="6:6" x14ac:dyDescent="0.25">
      <c r="F588" s="13" t="s">
        <v>1098</v>
      </c>
    </row>
    <row r="589" spans="6:6" x14ac:dyDescent="0.25">
      <c r="F589" s="13" t="s">
        <v>1100</v>
      </c>
    </row>
    <row r="590" spans="6:6" x14ac:dyDescent="0.25">
      <c r="F590" s="13" t="s">
        <v>1102</v>
      </c>
    </row>
    <row r="591" spans="6:6" x14ac:dyDescent="0.25">
      <c r="F591" s="13" t="s">
        <v>1104</v>
      </c>
    </row>
    <row r="592" spans="6:6" x14ac:dyDescent="0.25">
      <c r="F592" s="13" t="s">
        <v>1106</v>
      </c>
    </row>
    <row r="593" spans="6:6" x14ac:dyDescent="0.25">
      <c r="F593" s="13" t="s">
        <v>1108</v>
      </c>
    </row>
    <row r="594" spans="6:6" x14ac:dyDescent="0.25">
      <c r="F594" s="13" t="s">
        <v>1110</v>
      </c>
    </row>
    <row r="595" spans="6:6" x14ac:dyDescent="0.25">
      <c r="F595" s="13" t="s">
        <v>1112</v>
      </c>
    </row>
    <row r="596" spans="6:6" x14ac:dyDescent="0.25">
      <c r="F596" s="13" t="s">
        <v>1114</v>
      </c>
    </row>
    <row r="597" spans="6:6" x14ac:dyDescent="0.25">
      <c r="F597" s="13" t="s">
        <v>1116</v>
      </c>
    </row>
    <row r="598" spans="6:6" x14ac:dyDescent="0.25">
      <c r="F598" s="13" t="s">
        <v>1118</v>
      </c>
    </row>
    <row r="599" spans="6:6" x14ac:dyDescent="0.25">
      <c r="F599" s="13" t="s">
        <v>1120</v>
      </c>
    </row>
    <row r="600" spans="6:6" x14ac:dyDescent="0.25">
      <c r="F600" s="13" t="s">
        <v>1121</v>
      </c>
    </row>
    <row r="601" spans="6:6" x14ac:dyDescent="0.25">
      <c r="F601" s="13" t="s">
        <v>1122</v>
      </c>
    </row>
    <row r="602" spans="6:6" x14ac:dyDescent="0.25">
      <c r="F602" s="13" t="s">
        <v>1123</v>
      </c>
    </row>
    <row r="603" spans="6:6" x14ac:dyDescent="0.25">
      <c r="F603" s="13" t="s">
        <v>1124</v>
      </c>
    </row>
    <row r="604" spans="6:6" x14ac:dyDescent="0.25">
      <c r="F604" s="13" t="s">
        <v>1125</v>
      </c>
    </row>
    <row r="605" spans="6:6" x14ac:dyDescent="0.25">
      <c r="F605" s="13" t="s">
        <v>1126</v>
      </c>
    </row>
    <row r="606" spans="6:6" x14ac:dyDescent="0.25">
      <c r="F606" s="13" t="s">
        <v>1127</v>
      </c>
    </row>
    <row r="607" spans="6:6" x14ac:dyDescent="0.25">
      <c r="F607" s="13" t="s">
        <v>1128</v>
      </c>
    </row>
    <row r="608" spans="6:6" x14ac:dyDescent="0.25">
      <c r="F608" s="13" t="s">
        <v>1129</v>
      </c>
    </row>
    <row r="609" spans="6:6" x14ac:dyDescent="0.25">
      <c r="F609" s="13" t="s">
        <v>1130</v>
      </c>
    </row>
    <row r="610" spans="6:6" x14ac:dyDescent="0.25">
      <c r="F610" s="13" t="s">
        <v>1131</v>
      </c>
    </row>
    <row r="611" spans="6:6" x14ac:dyDescent="0.25">
      <c r="F611" s="13" t="s">
        <v>1132</v>
      </c>
    </row>
    <row r="612" spans="6:6" x14ac:dyDescent="0.25">
      <c r="F612" s="13" t="s">
        <v>1133</v>
      </c>
    </row>
    <row r="613" spans="6:6" x14ac:dyDescent="0.25">
      <c r="F613" s="13" t="s">
        <v>1134</v>
      </c>
    </row>
    <row r="614" spans="6:6" x14ac:dyDescent="0.25">
      <c r="F614" s="13" t="s">
        <v>1135</v>
      </c>
    </row>
    <row r="615" spans="6:6" x14ac:dyDescent="0.25">
      <c r="F615" s="13" t="s">
        <v>1136</v>
      </c>
    </row>
    <row r="616" spans="6:6" x14ac:dyDescent="0.25">
      <c r="F616" s="13" t="s">
        <v>1137</v>
      </c>
    </row>
    <row r="617" spans="6:6" x14ac:dyDescent="0.25">
      <c r="F617" s="13" t="s">
        <v>1138</v>
      </c>
    </row>
    <row r="618" spans="6:6" x14ac:dyDescent="0.25">
      <c r="F618" s="13" t="s">
        <v>1139</v>
      </c>
    </row>
    <row r="619" spans="6:6" x14ac:dyDescent="0.25">
      <c r="F619" s="13" t="s">
        <v>1140</v>
      </c>
    </row>
    <row r="620" spans="6:6" x14ac:dyDescent="0.25">
      <c r="F620" s="13" t="s">
        <v>1141</v>
      </c>
    </row>
    <row r="621" spans="6:6" x14ac:dyDescent="0.25">
      <c r="F621" s="13" t="s">
        <v>1142</v>
      </c>
    </row>
    <row r="622" spans="6:6" x14ac:dyDescent="0.25">
      <c r="F622" s="13" t="s">
        <v>1143</v>
      </c>
    </row>
    <row r="623" spans="6:6" x14ac:dyDescent="0.25">
      <c r="F623" s="13" t="s">
        <v>1144</v>
      </c>
    </row>
    <row r="624" spans="6:6" x14ac:dyDescent="0.25">
      <c r="F624" s="13" t="s">
        <v>1145</v>
      </c>
    </row>
    <row r="625" spans="6:6" x14ac:dyDescent="0.25">
      <c r="F625" s="13" t="s">
        <v>1146</v>
      </c>
    </row>
    <row r="626" spans="6:6" x14ac:dyDescent="0.25">
      <c r="F626" s="13" t="s">
        <v>1147</v>
      </c>
    </row>
    <row r="627" spans="6:6" x14ac:dyDescent="0.25">
      <c r="F627" s="13" t="s">
        <v>1148</v>
      </c>
    </row>
    <row r="628" spans="6:6" x14ac:dyDescent="0.25">
      <c r="F628" s="13" t="s">
        <v>1149</v>
      </c>
    </row>
    <row r="629" spans="6:6" x14ac:dyDescent="0.25">
      <c r="F629" s="13" t="s">
        <v>1150</v>
      </c>
    </row>
    <row r="630" spans="6:6" x14ac:dyDescent="0.25">
      <c r="F630" s="13" t="s">
        <v>1151</v>
      </c>
    </row>
    <row r="631" spans="6:6" x14ac:dyDescent="0.25">
      <c r="F631" s="13" t="s">
        <v>1152</v>
      </c>
    </row>
    <row r="632" spans="6:6" x14ac:dyDescent="0.25">
      <c r="F632" s="13" t="s">
        <v>1153</v>
      </c>
    </row>
    <row r="633" spans="6:6" x14ac:dyDescent="0.25">
      <c r="F633" s="13" t="s">
        <v>1154</v>
      </c>
    </row>
    <row r="634" spans="6:6" x14ac:dyDescent="0.25">
      <c r="F634" s="13" t="s">
        <v>1155</v>
      </c>
    </row>
    <row r="635" spans="6:6" x14ac:dyDescent="0.25">
      <c r="F635" s="13" t="s">
        <v>1156</v>
      </c>
    </row>
    <row r="636" spans="6:6" x14ac:dyDescent="0.25">
      <c r="F636" s="13" t="s">
        <v>1157</v>
      </c>
    </row>
    <row r="637" spans="6:6" x14ac:dyDescent="0.25">
      <c r="F637" s="13" t="s">
        <v>1158</v>
      </c>
    </row>
    <row r="638" spans="6:6" x14ac:dyDescent="0.25">
      <c r="F638" s="13" t="s">
        <v>1159</v>
      </c>
    </row>
    <row r="639" spans="6:6" x14ac:dyDescent="0.25">
      <c r="F639" s="13" t="s">
        <v>1160</v>
      </c>
    </row>
    <row r="640" spans="6:6" x14ac:dyDescent="0.25">
      <c r="F640" s="13" t="s">
        <v>1161</v>
      </c>
    </row>
    <row r="641" spans="6:6" x14ac:dyDescent="0.25">
      <c r="F641" s="13" t="s">
        <v>1162</v>
      </c>
    </row>
    <row r="642" spans="6:6" x14ac:dyDescent="0.25">
      <c r="F642" s="13" t="s">
        <v>1163</v>
      </c>
    </row>
    <row r="643" spans="6:6" x14ac:dyDescent="0.25">
      <c r="F643" s="13" t="s">
        <v>1164</v>
      </c>
    </row>
    <row r="644" spans="6:6" x14ac:dyDescent="0.25">
      <c r="F644" s="13" t="s">
        <v>1165</v>
      </c>
    </row>
    <row r="645" spans="6:6" x14ac:dyDescent="0.25">
      <c r="F645" s="13" t="s">
        <v>1166</v>
      </c>
    </row>
    <row r="646" spans="6:6" x14ac:dyDescent="0.25">
      <c r="F646" s="13" t="s">
        <v>1167</v>
      </c>
    </row>
    <row r="647" spans="6:6" x14ac:dyDescent="0.25">
      <c r="F647" s="13" t="s">
        <v>1168</v>
      </c>
    </row>
    <row r="648" spans="6:6" x14ac:dyDescent="0.25">
      <c r="F648" s="13" t="s">
        <v>1169</v>
      </c>
    </row>
    <row r="649" spans="6:6" x14ac:dyDescent="0.25">
      <c r="F649" s="13" t="s">
        <v>1170</v>
      </c>
    </row>
    <row r="650" spans="6:6" x14ac:dyDescent="0.25">
      <c r="F650" s="13" t="s">
        <v>1171</v>
      </c>
    </row>
    <row r="651" spans="6:6" x14ac:dyDescent="0.25">
      <c r="F651" s="13" t="s">
        <v>1172</v>
      </c>
    </row>
    <row r="652" spans="6:6" x14ac:dyDescent="0.25">
      <c r="F652" s="13" t="s">
        <v>1173</v>
      </c>
    </row>
    <row r="653" spans="6:6" x14ac:dyDescent="0.25">
      <c r="F653" s="13" t="s">
        <v>1174</v>
      </c>
    </row>
    <row r="654" spans="6:6" x14ac:dyDescent="0.25">
      <c r="F654" s="13" t="s">
        <v>1175</v>
      </c>
    </row>
    <row r="655" spans="6:6" x14ac:dyDescent="0.25">
      <c r="F655" s="13" t="s">
        <v>1176</v>
      </c>
    </row>
    <row r="656" spans="6:6" x14ac:dyDescent="0.25">
      <c r="F656" s="13" t="s">
        <v>1177</v>
      </c>
    </row>
    <row r="657" spans="6:6" x14ac:dyDescent="0.25">
      <c r="F657" s="13" t="s">
        <v>1178</v>
      </c>
    </row>
    <row r="658" spans="6:6" x14ac:dyDescent="0.25">
      <c r="F658" s="13" t="s">
        <v>1179</v>
      </c>
    </row>
    <row r="659" spans="6:6" x14ac:dyDescent="0.25">
      <c r="F659" s="13" t="s">
        <v>1180</v>
      </c>
    </row>
    <row r="660" spans="6:6" x14ac:dyDescent="0.25">
      <c r="F660" s="13" t="s">
        <v>1181</v>
      </c>
    </row>
    <row r="661" spans="6:6" x14ac:dyDescent="0.25">
      <c r="F661" s="13" t="s">
        <v>1182</v>
      </c>
    </row>
    <row r="662" spans="6:6" x14ac:dyDescent="0.25">
      <c r="F662" s="13" t="s">
        <v>1183</v>
      </c>
    </row>
    <row r="663" spans="6:6" x14ac:dyDescent="0.25">
      <c r="F663" s="13" t="s">
        <v>1184</v>
      </c>
    </row>
    <row r="664" spans="6:6" x14ac:dyDescent="0.25">
      <c r="F664" s="13" t="s">
        <v>1185</v>
      </c>
    </row>
    <row r="665" spans="6:6" x14ac:dyDescent="0.25">
      <c r="F665" s="13" t="s">
        <v>1186</v>
      </c>
    </row>
    <row r="666" spans="6:6" x14ac:dyDescent="0.25">
      <c r="F666" s="13" t="s">
        <v>1187</v>
      </c>
    </row>
    <row r="667" spans="6:6" x14ac:dyDescent="0.25">
      <c r="F667" s="13" t="s">
        <v>1188</v>
      </c>
    </row>
    <row r="668" spans="6:6" x14ac:dyDescent="0.25">
      <c r="F668" s="13" t="s">
        <v>1189</v>
      </c>
    </row>
    <row r="669" spans="6:6" x14ac:dyDescent="0.25">
      <c r="F669" s="13" t="s">
        <v>1190</v>
      </c>
    </row>
    <row r="670" spans="6:6" x14ac:dyDescent="0.25">
      <c r="F670" s="13" t="s">
        <v>1191</v>
      </c>
    </row>
    <row r="671" spans="6:6" x14ac:dyDescent="0.25">
      <c r="F671" s="13" t="s">
        <v>1192</v>
      </c>
    </row>
    <row r="672" spans="6:6" x14ac:dyDescent="0.25">
      <c r="F672" s="13" t="s">
        <v>1193</v>
      </c>
    </row>
    <row r="673" spans="6:6" x14ac:dyDescent="0.25">
      <c r="F673" s="13" t="s">
        <v>1194</v>
      </c>
    </row>
    <row r="674" spans="6:6" x14ac:dyDescent="0.25">
      <c r="F674" s="13" t="s">
        <v>1195</v>
      </c>
    </row>
    <row r="675" spans="6:6" x14ac:dyDescent="0.25">
      <c r="F675" s="13" t="s">
        <v>1196</v>
      </c>
    </row>
    <row r="676" spans="6:6" x14ac:dyDescent="0.25">
      <c r="F676" s="13" t="s">
        <v>1197</v>
      </c>
    </row>
    <row r="677" spans="6:6" x14ac:dyDescent="0.25">
      <c r="F677" s="13" t="s">
        <v>1198</v>
      </c>
    </row>
    <row r="678" spans="6:6" x14ac:dyDescent="0.25">
      <c r="F678" s="13" t="s">
        <v>1199</v>
      </c>
    </row>
    <row r="679" spans="6:6" x14ac:dyDescent="0.25">
      <c r="F679" s="13" t="s">
        <v>1200</v>
      </c>
    </row>
    <row r="680" spans="6:6" x14ac:dyDescent="0.25">
      <c r="F680" s="13" t="s">
        <v>1201</v>
      </c>
    </row>
    <row r="681" spans="6:6" x14ac:dyDescent="0.25">
      <c r="F681" s="13" t="s">
        <v>1202</v>
      </c>
    </row>
    <row r="682" spans="6:6" x14ac:dyDescent="0.25">
      <c r="F682" s="13" t="s">
        <v>1203</v>
      </c>
    </row>
    <row r="683" spans="6:6" x14ac:dyDescent="0.25">
      <c r="F683" s="13" t="s">
        <v>1204</v>
      </c>
    </row>
    <row r="684" spans="6:6" x14ac:dyDescent="0.25">
      <c r="F684" s="13" t="s">
        <v>1205</v>
      </c>
    </row>
    <row r="685" spans="6:6" x14ac:dyDescent="0.25">
      <c r="F685" s="13" t="s">
        <v>1206</v>
      </c>
    </row>
    <row r="686" spans="6:6" x14ac:dyDescent="0.25">
      <c r="F686" s="13" t="s">
        <v>1207</v>
      </c>
    </row>
    <row r="687" spans="6:6" x14ac:dyDescent="0.25">
      <c r="F687" s="13" t="s">
        <v>1208</v>
      </c>
    </row>
    <row r="688" spans="6:6" x14ac:dyDescent="0.25">
      <c r="F688" s="13" t="s">
        <v>1209</v>
      </c>
    </row>
    <row r="689" spans="6:6" x14ac:dyDescent="0.25">
      <c r="F689" s="13" t="s">
        <v>1210</v>
      </c>
    </row>
    <row r="690" spans="6:6" x14ac:dyDescent="0.25">
      <c r="F690" s="13" t="s">
        <v>1211</v>
      </c>
    </row>
    <row r="691" spans="6:6" x14ac:dyDescent="0.25">
      <c r="F691" s="13" t="s">
        <v>1212</v>
      </c>
    </row>
    <row r="692" spans="6:6" x14ac:dyDescent="0.25">
      <c r="F692" s="13" t="s">
        <v>1213</v>
      </c>
    </row>
    <row r="693" spans="6:6" x14ac:dyDescent="0.25">
      <c r="F693" s="13" t="s">
        <v>1214</v>
      </c>
    </row>
    <row r="694" spans="6:6" x14ac:dyDescent="0.25">
      <c r="F694" s="13" t="s">
        <v>1215</v>
      </c>
    </row>
    <row r="695" spans="6:6" x14ac:dyDescent="0.25">
      <c r="F695" s="13" t="s">
        <v>1216</v>
      </c>
    </row>
    <row r="696" spans="6:6" x14ac:dyDescent="0.25">
      <c r="F696" s="13" t="s">
        <v>1217</v>
      </c>
    </row>
    <row r="697" spans="6:6" x14ac:dyDescent="0.25">
      <c r="F697" s="13" t="s">
        <v>1218</v>
      </c>
    </row>
    <row r="698" spans="6:6" x14ac:dyDescent="0.25">
      <c r="F698" s="13" t="s">
        <v>1219</v>
      </c>
    </row>
    <row r="699" spans="6:6" x14ac:dyDescent="0.25">
      <c r="F699" s="13" t="s">
        <v>1220</v>
      </c>
    </row>
    <row r="700" spans="6:6" x14ac:dyDescent="0.25">
      <c r="F700" s="13" t="s">
        <v>1221</v>
      </c>
    </row>
    <row r="701" spans="6:6" x14ac:dyDescent="0.25">
      <c r="F701" s="13" t="s">
        <v>1222</v>
      </c>
    </row>
    <row r="702" spans="6:6" x14ac:dyDescent="0.25">
      <c r="F702" s="13" t="s">
        <v>1223</v>
      </c>
    </row>
    <row r="703" spans="6:6" x14ac:dyDescent="0.25">
      <c r="F703" s="13" t="s">
        <v>1224</v>
      </c>
    </row>
    <row r="704" spans="6:6" x14ac:dyDescent="0.25">
      <c r="F704" s="13" t="s">
        <v>1225</v>
      </c>
    </row>
    <row r="705" spans="6:6" x14ac:dyDescent="0.25">
      <c r="F705" s="13" t="s">
        <v>1226</v>
      </c>
    </row>
    <row r="706" spans="6:6" x14ac:dyDescent="0.25">
      <c r="F706" s="13" t="s">
        <v>1227</v>
      </c>
    </row>
    <row r="707" spans="6:6" x14ac:dyDescent="0.25">
      <c r="F707" s="13" t="s">
        <v>1228</v>
      </c>
    </row>
    <row r="708" spans="6:6" x14ac:dyDescent="0.25">
      <c r="F708" s="13" t="s">
        <v>1229</v>
      </c>
    </row>
    <row r="709" spans="6:6" x14ac:dyDescent="0.25">
      <c r="F709" s="13" t="s">
        <v>1230</v>
      </c>
    </row>
    <row r="710" spans="6:6" x14ac:dyDescent="0.25">
      <c r="F710" s="13" t="s">
        <v>1231</v>
      </c>
    </row>
    <row r="711" spans="6:6" x14ac:dyDescent="0.25">
      <c r="F711" s="13" t="s">
        <v>1232</v>
      </c>
    </row>
    <row r="712" spans="6:6" x14ac:dyDescent="0.25">
      <c r="F712" s="13" t="s">
        <v>1233</v>
      </c>
    </row>
    <row r="713" spans="6:6" x14ac:dyDescent="0.25">
      <c r="F713" s="13" t="s">
        <v>1234</v>
      </c>
    </row>
    <row r="714" spans="6:6" x14ac:dyDescent="0.25">
      <c r="F714" s="13" t="s">
        <v>1235</v>
      </c>
    </row>
    <row r="715" spans="6:6" x14ac:dyDescent="0.25">
      <c r="F715" s="13" t="s">
        <v>1236</v>
      </c>
    </row>
    <row r="716" spans="6:6" x14ac:dyDescent="0.25">
      <c r="F716" s="13" t="s">
        <v>1237</v>
      </c>
    </row>
    <row r="717" spans="6:6" x14ac:dyDescent="0.25">
      <c r="F717" s="13" t="s">
        <v>1238</v>
      </c>
    </row>
    <row r="718" spans="6:6" x14ac:dyDescent="0.25">
      <c r="F718" s="13" t="s">
        <v>1239</v>
      </c>
    </row>
    <row r="719" spans="6:6" x14ac:dyDescent="0.25">
      <c r="F719" s="13" t="s">
        <v>1240</v>
      </c>
    </row>
    <row r="720" spans="6:6" x14ac:dyDescent="0.25">
      <c r="F720" s="13" t="s">
        <v>1241</v>
      </c>
    </row>
    <row r="721" spans="6:6" x14ac:dyDescent="0.25">
      <c r="F721" s="13" t="s">
        <v>1242</v>
      </c>
    </row>
    <row r="722" spans="6:6" x14ac:dyDescent="0.25">
      <c r="F722" s="13" t="s">
        <v>1243</v>
      </c>
    </row>
    <row r="723" spans="6:6" x14ac:dyDescent="0.25">
      <c r="F723" s="13" t="s">
        <v>1244</v>
      </c>
    </row>
    <row r="724" spans="6:6" x14ac:dyDescent="0.25">
      <c r="F724" s="13" t="s">
        <v>1245</v>
      </c>
    </row>
    <row r="725" spans="6:6" x14ac:dyDescent="0.25">
      <c r="F725" s="13" t="s">
        <v>1246</v>
      </c>
    </row>
    <row r="726" spans="6:6" x14ac:dyDescent="0.25">
      <c r="F726" s="13" t="s">
        <v>1247</v>
      </c>
    </row>
    <row r="727" spans="6:6" x14ac:dyDescent="0.25">
      <c r="F727" s="13" t="s">
        <v>1248</v>
      </c>
    </row>
    <row r="728" spans="6:6" x14ac:dyDescent="0.25">
      <c r="F728" s="13" t="s">
        <v>1249</v>
      </c>
    </row>
    <row r="729" spans="6:6" x14ac:dyDescent="0.25">
      <c r="F729" s="13" t="s">
        <v>1250</v>
      </c>
    </row>
    <row r="730" spans="6:6" x14ac:dyDescent="0.25">
      <c r="F730" s="13" t="s">
        <v>1251</v>
      </c>
    </row>
    <row r="731" spans="6:6" x14ac:dyDescent="0.25">
      <c r="F731" s="13" t="s">
        <v>1252</v>
      </c>
    </row>
    <row r="732" spans="6:6" x14ac:dyDescent="0.25">
      <c r="F732" s="13" t="s">
        <v>1253</v>
      </c>
    </row>
    <row r="733" spans="6:6" x14ac:dyDescent="0.25">
      <c r="F733" s="13" t="s">
        <v>1254</v>
      </c>
    </row>
    <row r="734" spans="6:6" x14ac:dyDescent="0.25">
      <c r="F734" s="13" t="s">
        <v>1255</v>
      </c>
    </row>
    <row r="735" spans="6:6" x14ac:dyDescent="0.25">
      <c r="F735" s="13" t="s">
        <v>1256</v>
      </c>
    </row>
    <row r="736" spans="6:6" x14ac:dyDescent="0.25">
      <c r="F736" s="13" t="s">
        <v>1257</v>
      </c>
    </row>
    <row r="737" spans="6:6" x14ac:dyDescent="0.25">
      <c r="F737" s="13" t="s">
        <v>1258</v>
      </c>
    </row>
    <row r="738" spans="6:6" x14ac:dyDescent="0.25">
      <c r="F738" s="13" t="s">
        <v>1259</v>
      </c>
    </row>
    <row r="739" spans="6:6" x14ac:dyDescent="0.25">
      <c r="F739" s="13" t="s">
        <v>1260</v>
      </c>
    </row>
    <row r="740" spans="6:6" x14ac:dyDescent="0.25">
      <c r="F740" s="13" t="s">
        <v>1261</v>
      </c>
    </row>
    <row r="741" spans="6:6" x14ac:dyDescent="0.25">
      <c r="F741" s="13" t="s">
        <v>1262</v>
      </c>
    </row>
    <row r="742" spans="6:6" x14ac:dyDescent="0.25">
      <c r="F742" s="13" t="s">
        <v>1263</v>
      </c>
    </row>
    <row r="743" spans="6:6" x14ac:dyDescent="0.25">
      <c r="F743" s="13" t="s">
        <v>1264</v>
      </c>
    </row>
    <row r="744" spans="6:6" x14ac:dyDescent="0.25">
      <c r="F744" s="13" t="s">
        <v>1265</v>
      </c>
    </row>
    <row r="745" spans="6:6" x14ac:dyDescent="0.25">
      <c r="F745" s="13" t="s">
        <v>1266</v>
      </c>
    </row>
    <row r="746" spans="6:6" x14ac:dyDescent="0.25">
      <c r="F746" s="13" t="s">
        <v>1267</v>
      </c>
    </row>
    <row r="747" spans="6:6" x14ac:dyDescent="0.25">
      <c r="F747" s="13" t="s">
        <v>1268</v>
      </c>
    </row>
    <row r="748" spans="6:6" x14ac:dyDescent="0.25">
      <c r="F748" s="13" t="s">
        <v>1269</v>
      </c>
    </row>
    <row r="749" spans="6:6" x14ac:dyDescent="0.25">
      <c r="F749" s="13" t="s">
        <v>1270</v>
      </c>
    </row>
    <row r="750" spans="6:6" x14ac:dyDescent="0.25">
      <c r="F750" s="13" t="s">
        <v>1271</v>
      </c>
    </row>
    <row r="751" spans="6:6" x14ac:dyDescent="0.25">
      <c r="F751" s="13" t="s">
        <v>1272</v>
      </c>
    </row>
    <row r="752" spans="6:6" x14ac:dyDescent="0.25">
      <c r="F752" s="13" t="s">
        <v>1273</v>
      </c>
    </row>
    <row r="753" spans="6:6" x14ac:dyDescent="0.25">
      <c r="F753" s="13" t="s">
        <v>1274</v>
      </c>
    </row>
    <row r="754" spans="6:6" x14ac:dyDescent="0.25">
      <c r="F754" s="13" t="s">
        <v>1275</v>
      </c>
    </row>
    <row r="755" spans="6:6" x14ac:dyDescent="0.25">
      <c r="F755" s="13" t="s">
        <v>1276</v>
      </c>
    </row>
    <row r="756" spans="6:6" x14ac:dyDescent="0.25">
      <c r="F756" s="13" t="s">
        <v>1277</v>
      </c>
    </row>
    <row r="757" spans="6:6" x14ac:dyDescent="0.25">
      <c r="F757" s="13" t="s">
        <v>1278</v>
      </c>
    </row>
    <row r="758" spans="6:6" x14ac:dyDescent="0.25">
      <c r="F758" s="13" t="s">
        <v>1279</v>
      </c>
    </row>
    <row r="759" spans="6:6" x14ac:dyDescent="0.25">
      <c r="F759" s="13" t="s">
        <v>1280</v>
      </c>
    </row>
    <row r="760" spans="6:6" x14ac:dyDescent="0.25">
      <c r="F760" s="13" t="s">
        <v>1281</v>
      </c>
    </row>
    <row r="761" spans="6:6" x14ac:dyDescent="0.25">
      <c r="F761" s="13" t="s">
        <v>1282</v>
      </c>
    </row>
    <row r="762" spans="6:6" x14ac:dyDescent="0.25">
      <c r="F762" s="13" t="s">
        <v>1283</v>
      </c>
    </row>
    <row r="763" spans="6:6" x14ac:dyDescent="0.25">
      <c r="F763" s="13" t="s">
        <v>1284</v>
      </c>
    </row>
    <row r="764" spans="6:6" x14ac:dyDescent="0.25">
      <c r="F764" s="13" t="s">
        <v>1285</v>
      </c>
    </row>
    <row r="765" spans="6:6" x14ac:dyDescent="0.25">
      <c r="F765" s="13" t="s">
        <v>1286</v>
      </c>
    </row>
    <row r="766" spans="6:6" x14ac:dyDescent="0.25">
      <c r="F766" s="13" t="s">
        <v>1287</v>
      </c>
    </row>
    <row r="767" spans="6:6" x14ac:dyDescent="0.25">
      <c r="F767" s="13" t="s">
        <v>1288</v>
      </c>
    </row>
    <row r="768" spans="6:6" x14ac:dyDescent="0.25">
      <c r="F768" s="13" t="s">
        <v>1289</v>
      </c>
    </row>
    <row r="769" spans="6:6" x14ac:dyDescent="0.25">
      <c r="F769" s="13" t="s">
        <v>1290</v>
      </c>
    </row>
    <row r="770" spans="6:6" x14ac:dyDescent="0.25">
      <c r="F770" s="13" t="s">
        <v>1291</v>
      </c>
    </row>
    <row r="771" spans="6:6" x14ac:dyDescent="0.25">
      <c r="F771" s="13" t="s">
        <v>1292</v>
      </c>
    </row>
    <row r="772" spans="6:6" x14ac:dyDescent="0.25">
      <c r="F772" s="13" t="s">
        <v>1293</v>
      </c>
    </row>
    <row r="773" spans="6:6" x14ac:dyDescent="0.25">
      <c r="F773" s="13" t="s">
        <v>1294</v>
      </c>
    </row>
    <row r="774" spans="6:6" x14ac:dyDescent="0.25">
      <c r="F774" s="13" t="s">
        <v>1295</v>
      </c>
    </row>
    <row r="775" spans="6:6" x14ac:dyDescent="0.25">
      <c r="F775" s="13" t="s">
        <v>1296</v>
      </c>
    </row>
    <row r="776" spans="6:6" x14ac:dyDescent="0.25">
      <c r="F776" s="13" t="s">
        <v>1297</v>
      </c>
    </row>
    <row r="777" spans="6:6" x14ac:dyDescent="0.25">
      <c r="F777" s="13" t="s">
        <v>1298</v>
      </c>
    </row>
    <row r="778" spans="6:6" x14ac:dyDescent="0.25">
      <c r="F778" s="13" t="s">
        <v>1299</v>
      </c>
    </row>
    <row r="779" spans="6:6" x14ac:dyDescent="0.25">
      <c r="F779" s="13" t="s">
        <v>1300</v>
      </c>
    </row>
    <row r="780" spans="6:6" x14ac:dyDescent="0.25">
      <c r="F780" s="13" t="s">
        <v>1301</v>
      </c>
    </row>
    <row r="781" spans="6:6" x14ac:dyDescent="0.25">
      <c r="F781" s="13" t="s">
        <v>1302</v>
      </c>
    </row>
    <row r="782" spans="6:6" x14ac:dyDescent="0.25">
      <c r="F782" s="13" t="s">
        <v>1303</v>
      </c>
    </row>
    <row r="783" spans="6:6" x14ac:dyDescent="0.25">
      <c r="F783" s="13" t="s">
        <v>1304</v>
      </c>
    </row>
    <row r="784" spans="6:6" x14ac:dyDescent="0.25">
      <c r="F784" s="13" t="s">
        <v>1305</v>
      </c>
    </row>
    <row r="785" spans="6:6" x14ac:dyDescent="0.25">
      <c r="F785" s="13" t="s">
        <v>1306</v>
      </c>
    </row>
    <row r="786" spans="6:6" x14ac:dyDescent="0.25">
      <c r="F786" s="13" t="s">
        <v>1307</v>
      </c>
    </row>
    <row r="787" spans="6:6" x14ac:dyDescent="0.25">
      <c r="F787" s="13" t="s">
        <v>1308</v>
      </c>
    </row>
    <row r="788" spans="6:6" x14ac:dyDescent="0.25">
      <c r="F788" s="13" t="s">
        <v>1309</v>
      </c>
    </row>
    <row r="789" spans="6:6" x14ac:dyDescent="0.25">
      <c r="F789" s="13" t="s">
        <v>1310</v>
      </c>
    </row>
    <row r="790" spans="6:6" x14ac:dyDescent="0.25">
      <c r="F790" s="13" t="s">
        <v>1311</v>
      </c>
    </row>
    <row r="791" spans="6:6" x14ac:dyDescent="0.25">
      <c r="F791" s="13" t="s">
        <v>1312</v>
      </c>
    </row>
    <row r="792" spans="6:6" x14ac:dyDescent="0.25">
      <c r="F792" s="13" t="s">
        <v>1313</v>
      </c>
    </row>
    <row r="793" spans="6:6" x14ac:dyDescent="0.25">
      <c r="F793" s="13" t="s">
        <v>1314</v>
      </c>
    </row>
    <row r="794" spans="6:6" x14ac:dyDescent="0.25">
      <c r="F794" s="13" t="s">
        <v>1315</v>
      </c>
    </row>
    <row r="795" spans="6:6" x14ac:dyDescent="0.25">
      <c r="F795" s="13" t="s">
        <v>1316</v>
      </c>
    </row>
    <row r="796" spans="6:6" x14ac:dyDescent="0.25">
      <c r="F796" s="13" t="s">
        <v>1317</v>
      </c>
    </row>
    <row r="797" spans="6:6" x14ac:dyDescent="0.25">
      <c r="F797" s="13" t="s">
        <v>1318</v>
      </c>
    </row>
    <row r="798" spans="6:6" x14ac:dyDescent="0.25">
      <c r="F798" s="13" t="s">
        <v>1319</v>
      </c>
    </row>
    <row r="799" spans="6:6" x14ac:dyDescent="0.25">
      <c r="F799" s="13" t="s">
        <v>1320</v>
      </c>
    </row>
    <row r="800" spans="6:6" x14ac:dyDescent="0.25">
      <c r="F800" s="13" t="s">
        <v>1321</v>
      </c>
    </row>
    <row r="801" spans="6:6" x14ac:dyDescent="0.25">
      <c r="F801" s="13" t="s">
        <v>1322</v>
      </c>
    </row>
    <row r="802" spans="6:6" x14ac:dyDescent="0.25">
      <c r="F802" s="13" t="s">
        <v>1323</v>
      </c>
    </row>
    <row r="803" spans="6:6" x14ac:dyDescent="0.25">
      <c r="F803" s="13" t="s">
        <v>1324</v>
      </c>
    </row>
    <row r="804" spans="6:6" x14ac:dyDescent="0.25">
      <c r="F804" s="13" t="s">
        <v>1325</v>
      </c>
    </row>
    <row r="805" spans="6:6" x14ac:dyDescent="0.25">
      <c r="F805" s="13" t="s">
        <v>1326</v>
      </c>
    </row>
    <row r="806" spans="6:6" x14ac:dyDescent="0.25">
      <c r="F806" s="13" t="s">
        <v>1327</v>
      </c>
    </row>
    <row r="807" spans="6:6" x14ac:dyDescent="0.25">
      <c r="F807" s="13" t="s">
        <v>1328</v>
      </c>
    </row>
    <row r="808" spans="6:6" x14ac:dyDescent="0.25">
      <c r="F808" s="13" t="s">
        <v>1329</v>
      </c>
    </row>
    <row r="809" spans="6:6" x14ac:dyDescent="0.25">
      <c r="F809" s="13" t="s">
        <v>1330</v>
      </c>
    </row>
    <row r="810" spans="6:6" x14ac:dyDescent="0.25">
      <c r="F810" s="13" t="s">
        <v>1331</v>
      </c>
    </row>
    <row r="811" spans="6:6" x14ac:dyDescent="0.25">
      <c r="F811" s="13" t="s">
        <v>1332</v>
      </c>
    </row>
    <row r="812" spans="6:6" x14ac:dyDescent="0.25">
      <c r="F812" s="13" t="s">
        <v>1333</v>
      </c>
    </row>
    <row r="813" spans="6:6" x14ac:dyDescent="0.25">
      <c r="F813" s="13" t="s">
        <v>1334</v>
      </c>
    </row>
    <row r="814" spans="6:6" x14ac:dyDescent="0.25">
      <c r="F814" s="13" t="s">
        <v>1335</v>
      </c>
    </row>
    <row r="815" spans="6:6" x14ac:dyDescent="0.25">
      <c r="F815" s="13" t="s">
        <v>1336</v>
      </c>
    </row>
    <row r="816" spans="6:6" x14ac:dyDescent="0.25">
      <c r="F816" s="13" t="s">
        <v>1337</v>
      </c>
    </row>
    <row r="817" spans="6:6" x14ac:dyDescent="0.25">
      <c r="F817" s="13" t="s">
        <v>1338</v>
      </c>
    </row>
    <row r="818" spans="6:6" x14ac:dyDescent="0.25">
      <c r="F818" s="13" t="s">
        <v>1339</v>
      </c>
    </row>
    <row r="819" spans="6:6" x14ac:dyDescent="0.25">
      <c r="F819" s="13" t="s">
        <v>1340</v>
      </c>
    </row>
    <row r="820" spans="6:6" x14ac:dyDescent="0.25">
      <c r="F820" s="13" t="s">
        <v>1341</v>
      </c>
    </row>
    <row r="821" spans="6:6" x14ac:dyDescent="0.25">
      <c r="F821" s="13" t="s">
        <v>1342</v>
      </c>
    </row>
    <row r="822" spans="6:6" x14ac:dyDescent="0.25">
      <c r="F822" s="13" t="s">
        <v>1343</v>
      </c>
    </row>
    <row r="823" spans="6:6" x14ac:dyDescent="0.25">
      <c r="F823" s="13" t="s">
        <v>1344</v>
      </c>
    </row>
    <row r="824" spans="6:6" x14ac:dyDescent="0.25">
      <c r="F824" s="13" t="s">
        <v>1345</v>
      </c>
    </row>
    <row r="825" spans="6:6" x14ac:dyDescent="0.25">
      <c r="F825" s="13" t="s">
        <v>1346</v>
      </c>
    </row>
    <row r="826" spans="6:6" x14ac:dyDescent="0.25">
      <c r="F826" s="13" t="s">
        <v>1347</v>
      </c>
    </row>
    <row r="827" spans="6:6" x14ac:dyDescent="0.25">
      <c r="F827" s="13" t="s">
        <v>1348</v>
      </c>
    </row>
    <row r="828" spans="6:6" x14ac:dyDescent="0.25">
      <c r="F828" s="13" t="s">
        <v>1349</v>
      </c>
    </row>
    <row r="829" spans="6:6" x14ac:dyDescent="0.25">
      <c r="F829" s="13" t="s">
        <v>1350</v>
      </c>
    </row>
    <row r="830" spans="6:6" x14ac:dyDescent="0.25">
      <c r="F830" s="13" t="s">
        <v>1351</v>
      </c>
    </row>
    <row r="831" spans="6:6" x14ac:dyDescent="0.25">
      <c r="F831" s="13" t="s">
        <v>1352</v>
      </c>
    </row>
    <row r="832" spans="6:6" x14ac:dyDescent="0.25">
      <c r="F832" s="13" t="s">
        <v>1353</v>
      </c>
    </row>
    <row r="833" spans="6:6" x14ac:dyDescent="0.25">
      <c r="F833" s="13" t="s">
        <v>1354</v>
      </c>
    </row>
    <row r="834" spans="6:6" x14ac:dyDescent="0.25">
      <c r="F834" s="13" t="s">
        <v>1355</v>
      </c>
    </row>
    <row r="835" spans="6:6" x14ac:dyDescent="0.25">
      <c r="F835" s="13" t="s">
        <v>1356</v>
      </c>
    </row>
    <row r="836" spans="6:6" x14ac:dyDescent="0.25">
      <c r="F836" s="13" t="s">
        <v>1357</v>
      </c>
    </row>
    <row r="837" spans="6:6" x14ac:dyDescent="0.25">
      <c r="F837" s="13" t="s">
        <v>1358</v>
      </c>
    </row>
    <row r="838" spans="6:6" x14ac:dyDescent="0.25">
      <c r="F838" s="13" t="s">
        <v>1359</v>
      </c>
    </row>
    <row r="839" spans="6:6" x14ac:dyDescent="0.25">
      <c r="F839" s="13" t="s">
        <v>1360</v>
      </c>
    </row>
    <row r="840" spans="6:6" x14ac:dyDescent="0.25">
      <c r="F840" s="13" t="s">
        <v>1361</v>
      </c>
    </row>
    <row r="841" spans="6:6" x14ac:dyDescent="0.25">
      <c r="F841" s="13" t="s">
        <v>1362</v>
      </c>
    </row>
    <row r="842" spans="6:6" x14ac:dyDescent="0.25">
      <c r="F842" s="13" t="s">
        <v>1363</v>
      </c>
    </row>
    <row r="843" spans="6:6" x14ac:dyDescent="0.25">
      <c r="F843" s="13" t="s">
        <v>1364</v>
      </c>
    </row>
    <row r="844" spans="6:6" x14ac:dyDescent="0.25">
      <c r="F844" s="13" t="s">
        <v>1365</v>
      </c>
    </row>
    <row r="845" spans="6:6" x14ac:dyDescent="0.25">
      <c r="F845" s="13" t="s">
        <v>1366</v>
      </c>
    </row>
    <row r="846" spans="6:6" x14ac:dyDescent="0.25">
      <c r="F846" s="13" t="s">
        <v>1367</v>
      </c>
    </row>
    <row r="847" spans="6:6" x14ac:dyDescent="0.25">
      <c r="F847" s="13" t="s">
        <v>1368</v>
      </c>
    </row>
    <row r="848" spans="6:6" x14ac:dyDescent="0.25">
      <c r="F848" s="13" t="s">
        <v>1369</v>
      </c>
    </row>
    <row r="849" spans="6:6" x14ac:dyDescent="0.25">
      <c r="F849" s="13" t="s">
        <v>1370</v>
      </c>
    </row>
    <row r="850" spans="6:6" x14ac:dyDescent="0.25">
      <c r="F850" s="13" t="s">
        <v>1371</v>
      </c>
    </row>
    <row r="851" spans="6:6" x14ac:dyDescent="0.25">
      <c r="F851" s="13" t="s">
        <v>1372</v>
      </c>
    </row>
    <row r="852" spans="6:6" x14ac:dyDescent="0.25">
      <c r="F852" s="13" t="s">
        <v>1373</v>
      </c>
    </row>
    <row r="853" spans="6:6" x14ac:dyDescent="0.25">
      <c r="F853" s="13" t="s">
        <v>1374</v>
      </c>
    </row>
    <row r="854" spans="6:6" x14ac:dyDescent="0.25">
      <c r="F854" s="13" t="s">
        <v>1375</v>
      </c>
    </row>
    <row r="855" spans="6:6" x14ac:dyDescent="0.25">
      <c r="F855" s="13" t="s">
        <v>1376</v>
      </c>
    </row>
    <row r="856" spans="6:6" x14ac:dyDescent="0.25">
      <c r="F856" s="13" t="s">
        <v>1377</v>
      </c>
    </row>
    <row r="857" spans="6:6" x14ac:dyDescent="0.25">
      <c r="F857" s="13" t="s">
        <v>1378</v>
      </c>
    </row>
    <row r="858" spans="6:6" x14ac:dyDescent="0.25">
      <c r="F858" s="13" t="s">
        <v>1379</v>
      </c>
    </row>
    <row r="859" spans="6:6" x14ac:dyDescent="0.25">
      <c r="F859" s="13" t="s">
        <v>1380</v>
      </c>
    </row>
    <row r="860" spans="6:6" x14ac:dyDescent="0.25">
      <c r="F860" s="13" t="s">
        <v>1381</v>
      </c>
    </row>
    <row r="861" spans="6:6" x14ac:dyDescent="0.25">
      <c r="F861" s="13" t="s">
        <v>1382</v>
      </c>
    </row>
    <row r="862" spans="6:6" x14ac:dyDescent="0.25">
      <c r="F862" s="13" t="s">
        <v>1383</v>
      </c>
    </row>
    <row r="863" spans="6:6" x14ac:dyDescent="0.25">
      <c r="F863" s="13" t="s">
        <v>1384</v>
      </c>
    </row>
    <row r="864" spans="6:6" x14ac:dyDescent="0.25">
      <c r="F864" s="13" t="s">
        <v>1385</v>
      </c>
    </row>
    <row r="865" spans="6:6" x14ac:dyDescent="0.25">
      <c r="F865" s="13" t="s">
        <v>1386</v>
      </c>
    </row>
    <row r="866" spans="6:6" x14ac:dyDescent="0.25">
      <c r="F866" s="13" t="s">
        <v>1387</v>
      </c>
    </row>
    <row r="867" spans="6:6" x14ac:dyDescent="0.25">
      <c r="F867" s="13" t="s">
        <v>1388</v>
      </c>
    </row>
    <row r="868" spans="6:6" x14ac:dyDescent="0.25">
      <c r="F868" s="13" t="s">
        <v>1389</v>
      </c>
    </row>
    <row r="869" spans="6:6" x14ac:dyDescent="0.25">
      <c r="F869" s="13" t="s">
        <v>1390</v>
      </c>
    </row>
    <row r="870" spans="6:6" x14ac:dyDescent="0.25">
      <c r="F870" s="13" t="s">
        <v>1391</v>
      </c>
    </row>
    <row r="871" spans="6:6" x14ac:dyDescent="0.25">
      <c r="F871" s="13" t="s">
        <v>1392</v>
      </c>
    </row>
    <row r="872" spans="6:6" x14ac:dyDescent="0.25">
      <c r="F872" s="13" t="s">
        <v>1393</v>
      </c>
    </row>
    <row r="873" spans="6:6" x14ac:dyDescent="0.25">
      <c r="F873" s="13" t="s">
        <v>1394</v>
      </c>
    </row>
    <row r="874" spans="6:6" x14ac:dyDescent="0.25">
      <c r="F874" s="13" t="s">
        <v>1395</v>
      </c>
    </row>
    <row r="875" spans="6:6" x14ac:dyDescent="0.25">
      <c r="F875" s="13" t="s">
        <v>1396</v>
      </c>
    </row>
    <row r="876" spans="6:6" x14ac:dyDescent="0.25">
      <c r="F876" s="13" t="s">
        <v>1397</v>
      </c>
    </row>
    <row r="877" spans="6:6" x14ac:dyDescent="0.25">
      <c r="F877" s="13" t="s">
        <v>1398</v>
      </c>
    </row>
    <row r="878" spans="6:6" x14ac:dyDescent="0.25">
      <c r="F878" s="13" t="s">
        <v>1399</v>
      </c>
    </row>
    <row r="879" spans="6:6" x14ac:dyDescent="0.25">
      <c r="F879" s="13" t="s">
        <v>1400</v>
      </c>
    </row>
    <row r="880" spans="6:6" x14ac:dyDescent="0.25">
      <c r="F880" s="13" t="s">
        <v>1401</v>
      </c>
    </row>
    <row r="881" spans="6:6" x14ac:dyDescent="0.25">
      <c r="F881" s="13" t="s">
        <v>1402</v>
      </c>
    </row>
    <row r="882" spans="6:6" x14ac:dyDescent="0.25">
      <c r="F882" s="13" t="s">
        <v>1403</v>
      </c>
    </row>
    <row r="883" spans="6:6" x14ac:dyDescent="0.25">
      <c r="F883" s="13" t="s">
        <v>1404</v>
      </c>
    </row>
    <row r="884" spans="6:6" x14ac:dyDescent="0.25">
      <c r="F884" s="13" t="s">
        <v>1405</v>
      </c>
    </row>
    <row r="885" spans="6:6" x14ac:dyDescent="0.25">
      <c r="F885" s="13" t="s">
        <v>1406</v>
      </c>
    </row>
    <row r="886" spans="6:6" x14ac:dyDescent="0.25">
      <c r="F886" s="13" t="s">
        <v>1407</v>
      </c>
    </row>
    <row r="887" spans="6:6" x14ac:dyDescent="0.25">
      <c r="F887" s="13" t="s">
        <v>1408</v>
      </c>
    </row>
    <row r="888" spans="6:6" x14ac:dyDescent="0.25">
      <c r="F888" s="13" t="s">
        <v>1409</v>
      </c>
    </row>
    <row r="889" spans="6:6" x14ac:dyDescent="0.25">
      <c r="F889" s="13" t="s">
        <v>1410</v>
      </c>
    </row>
    <row r="890" spans="6:6" x14ac:dyDescent="0.25">
      <c r="F890" s="13" t="s">
        <v>1411</v>
      </c>
    </row>
    <row r="891" spans="6:6" x14ac:dyDescent="0.25">
      <c r="F891" s="13" t="s">
        <v>1412</v>
      </c>
    </row>
    <row r="892" spans="6:6" x14ac:dyDescent="0.25">
      <c r="F892" s="13" t="s">
        <v>1413</v>
      </c>
    </row>
    <row r="893" spans="6:6" x14ac:dyDescent="0.25">
      <c r="F893" s="13" t="s">
        <v>1414</v>
      </c>
    </row>
    <row r="894" spans="6:6" x14ac:dyDescent="0.25">
      <c r="F894" s="13" t="s">
        <v>1415</v>
      </c>
    </row>
    <row r="895" spans="6:6" x14ac:dyDescent="0.25">
      <c r="F895" s="13" t="s">
        <v>1416</v>
      </c>
    </row>
    <row r="896" spans="6:6" x14ac:dyDescent="0.25">
      <c r="F896" s="13" t="s">
        <v>1417</v>
      </c>
    </row>
    <row r="897" spans="6:6" x14ac:dyDescent="0.25">
      <c r="F897" s="13" t="s">
        <v>1418</v>
      </c>
    </row>
    <row r="898" spans="6:6" x14ac:dyDescent="0.25">
      <c r="F898" s="13" t="s">
        <v>1419</v>
      </c>
    </row>
    <row r="899" spans="6:6" x14ac:dyDescent="0.25">
      <c r="F899" s="13" t="s">
        <v>1420</v>
      </c>
    </row>
    <row r="900" spans="6:6" x14ac:dyDescent="0.25">
      <c r="F900" s="13" t="s">
        <v>1421</v>
      </c>
    </row>
    <row r="901" spans="6:6" x14ac:dyDescent="0.25">
      <c r="F901" s="13" t="s">
        <v>1422</v>
      </c>
    </row>
    <row r="902" spans="6:6" x14ac:dyDescent="0.25">
      <c r="F902" s="13" t="s">
        <v>1423</v>
      </c>
    </row>
    <row r="903" spans="6:6" x14ac:dyDescent="0.25">
      <c r="F903" s="13" t="s">
        <v>1424</v>
      </c>
    </row>
    <row r="904" spans="6:6" x14ac:dyDescent="0.25">
      <c r="F904" s="13" t="s">
        <v>1425</v>
      </c>
    </row>
    <row r="905" spans="6:6" x14ac:dyDescent="0.25">
      <c r="F905" s="13" t="s">
        <v>1426</v>
      </c>
    </row>
    <row r="906" spans="6:6" x14ac:dyDescent="0.25">
      <c r="F906" s="13" t="s">
        <v>1427</v>
      </c>
    </row>
    <row r="907" spans="6:6" x14ac:dyDescent="0.25">
      <c r="F907" s="13" t="s">
        <v>1428</v>
      </c>
    </row>
    <row r="908" spans="6:6" x14ac:dyDescent="0.25">
      <c r="F908" s="13" t="s">
        <v>1429</v>
      </c>
    </row>
    <row r="909" spans="6:6" x14ac:dyDescent="0.25">
      <c r="F909" s="13" t="s">
        <v>1430</v>
      </c>
    </row>
    <row r="910" spans="6:6" x14ac:dyDescent="0.25">
      <c r="F910" s="13" t="s">
        <v>1431</v>
      </c>
    </row>
    <row r="911" spans="6:6" x14ac:dyDescent="0.25">
      <c r="F911" s="13" t="s">
        <v>1432</v>
      </c>
    </row>
    <row r="912" spans="6:6" x14ac:dyDescent="0.25">
      <c r="F912" s="13" t="s">
        <v>1433</v>
      </c>
    </row>
    <row r="913" spans="6:6" x14ac:dyDescent="0.25">
      <c r="F913" s="13" t="s">
        <v>1434</v>
      </c>
    </row>
    <row r="914" spans="6:6" x14ac:dyDescent="0.25">
      <c r="F914" s="13" t="s">
        <v>1435</v>
      </c>
    </row>
    <row r="915" spans="6:6" x14ac:dyDescent="0.25">
      <c r="F915" s="13" t="s">
        <v>1436</v>
      </c>
    </row>
    <row r="916" spans="6:6" x14ac:dyDescent="0.25">
      <c r="F916" s="13" t="s">
        <v>1437</v>
      </c>
    </row>
    <row r="917" spans="6:6" x14ac:dyDescent="0.25">
      <c r="F917" s="13" t="s">
        <v>1438</v>
      </c>
    </row>
    <row r="918" spans="6:6" x14ac:dyDescent="0.25">
      <c r="F918" s="13" t="s">
        <v>1439</v>
      </c>
    </row>
    <row r="919" spans="6:6" x14ac:dyDescent="0.25">
      <c r="F919" s="13" t="s">
        <v>1440</v>
      </c>
    </row>
    <row r="920" spans="6:6" x14ac:dyDescent="0.25">
      <c r="F920" s="13" t="s">
        <v>1441</v>
      </c>
    </row>
    <row r="921" spans="6:6" x14ac:dyDescent="0.25">
      <c r="F921" s="13" t="s">
        <v>1442</v>
      </c>
    </row>
    <row r="922" spans="6:6" x14ac:dyDescent="0.25">
      <c r="F922" s="13" t="s">
        <v>1443</v>
      </c>
    </row>
    <row r="923" spans="6:6" x14ac:dyDescent="0.25">
      <c r="F923" s="13" t="s">
        <v>1444</v>
      </c>
    </row>
    <row r="924" spans="6:6" x14ac:dyDescent="0.25">
      <c r="F924" s="13" t="s">
        <v>1445</v>
      </c>
    </row>
    <row r="925" spans="6:6" x14ac:dyDescent="0.25">
      <c r="F925" s="13" t="s">
        <v>1446</v>
      </c>
    </row>
    <row r="926" spans="6:6" x14ac:dyDescent="0.25">
      <c r="F926" s="13" t="s">
        <v>1447</v>
      </c>
    </row>
    <row r="927" spans="6:6" x14ac:dyDescent="0.25">
      <c r="F927" s="13" t="s">
        <v>1448</v>
      </c>
    </row>
    <row r="928" spans="6:6" x14ac:dyDescent="0.25">
      <c r="F928" s="13" t="s">
        <v>1449</v>
      </c>
    </row>
    <row r="929" spans="6:6" x14ac:dyDescent="0.25">
      <c r="F929" s="13" t="s">
        <v>1450</v>
      </c>
    </row>
    <row r="930" spans="6:6" x14ac:dyDescent="0.25">
      <c r="F930" s="13" t="s">
        <v>1451</v>
      </c>
    </row>
    <row r="931" spans="6:6" x14ac:dyDescent="0.25">
      <c r="F931" s="13" t="s">
        <v>1452</v>
      </c>
    </row>
    <row r="932" spans="6:6" x14ac:dyDescent="0.25">
      <c r="F932" s="13" t="s">
        <v>1453</v>
      </c>
    </row>
    <row r="933" spans="6:6" x14ac:dyDescent="0.25">
      <c r="F933" s="13" t="s">
        <v>1454</v>
      </c>
    </row>
    <row r="934" spans="6:6" x14ac:dyDescent="0.25">
      <c r="F934" s="13" t="s">
        <v>1455</v>
      </c>
    </row>
    <row r="935" spans="6:6" x14ac:dyDescent="0.25">
      <c r="F935" s="13" t="s">
        <v>1456</v>
      </c>
    </row>
    <row r="936" spans="6:6" x14ac:dyDescent="0.25">
      <c r="F936" s="13" t="s">
        <v>1457</v>
      </c>
    </row>
    <row r="937" spans="6:6" x14ac:dyDescent="0.25">
      <c r="F937" s="13" t="s">
        <v>1458</v>
      </c>
    </row>
    <row r="938" spans="6:6" x14ac:dyDescent="0.25">
      <c r="F938" s="13" t="s">
        <v>1459</v>
      </c>
    </row>
    <row r="939" spans="6:6" x14ac:dyDescent="0.25">
      <c r="F939" s="13" t="s">
        <v>1460</v>
      </c>
    </row>
    <row r="940" spans="6:6" x14ac:dyDescent="0.25">
      <c r="F940" s="13" t="s">
        <v>1461</v>
      </c>
    </row>
    <row r="941" spans="6:6" x14ac:dyDescent="0.25">
      <c r="F941" s="13" t="s">
        <v>1462</v>
      </c>
    </row>
    <row r="942" spans="6:6" x14ac:dyDescent="0.25">
      <c r="F942" s="13" t="s">
        <v>1463</v>
      </c>
    </row>
    <row r="943" spans="6:6" x14ac:dyDescent="0.25">
      <c r="F943" s="13" t="s">
        <v>1464</v>
      </c>
    </row>
    <row r="944" spans="6:6" x14ac:dyDescent="0.25">
      <c r="F944" s="13" t="s">
        <v>1465</v>
      </c>
    </row>
    <row r="945" spans="6:6" x14ac:dyDescent="0.25">
      <c r="F945" s="13" t="s">
        <v>1466</v>
      </c>
    </row>
    <row r="946" spans="6:6" x14ac:dyDescent="0.25">
      <c r="F946" s="13" t="s">
        <v>1467</v>
      </c>
    </row>
    <row r="947" spans="6:6" x14ac:dyDescent="0.25">
      <c r="F947" s="13" t="s">
        <v>1468</v>
      </c>
    </row>
    <row r="948" spans="6:6" x14ac:dyDescent="0.25">
      <c r="F948" s="13" t="s">
        <v>1469</v>
      </c>
    </row>
    <row r="949" spans="6:6" x14ac:dyDescent="0.25">
      <c r="F949" s="13" t="s">
        <v>1470</v>
      </c>
    </row>
    <row r="950" spans="6:6" x14ac:dyDescent="0.25">
      <c r="F950" s="13" t="s">
        <v>1471</v>
      </c>
    </row>
    <row r="951" spans="6:6" x14ac:dyDescent="0.25">
      <c r="F951" s="13" t="s">
        <v>1472</v>
      </c>
    </row>
    <row r="952" spans="6:6" x14ac:dyDescent="0.25">
      <c r="F952" s="13" t="s">
        <v>1473</v>
      </c>
    </row>
    <row r="953" spans="6:6" x14ac:dyDescent="0.25">
      <c r="F953" s="13" t="s">
        <v>1474</v>
      </c>
    </row>
    <row r="954" spans="6:6" x14ac:dyDescent="0.25">
      <c r="F954" s="13" t="s">
        <v>1475</v>
      </c>
    </row>
    <row r="955" spans="6:6" x14ac:dyDescent="0.25">
      <c r="F955" s="13" t="s">
        <v>1476</v>
      </c>
    </row>
    <row r="956" spans="6:6" x14ac:dyDescent="0.25">
      <c r="F956" s="13" t="s">
        <v>1477</v>
      </c>
    </row>
    <row r="957" spans="6:6" x14ac:dyDescent="0.25">
      <c r="F957" s="13" t="s">
        <v>1478</v>
      </c>
    </row>
    <row r="958" spans="6:6" x14ac:dyDescent="0.25">
      <c r="F958" s="13" t="s">
        <v>1479</v>
      </c>
    </row>
    <row r="959" spans="6:6" x14ac:dyDescent="0.25">
      <c r="F959" s="13" t="s">
        <v>1480</v>
      </c>
    </row>
    <row r="960" spans="6:6" x14ac:dyDescent="0.25">
      <c r="F960" s="13" t="s">
        <v>1481</v>
      </c>
    </row>
    <row r="961" spans="6:6" x14ac:dyDescent="0.25">
      <c r="F961" s="13" t="s">
        <v>1482</v>
      </c>
    </row>
    <row r="962" spans="6:6" x14ac:dyDescent="0.25">
      <c r="F962" s="13" t="s">
        <v>1483</v>
      </c>
    </row>
    <row r="963" spans="6:6" x14ac:dyDescent="0.25">
      <c r="F963" s="13" t="s">
        <v>1484</v>
      </c>
    </row>
    <row r="964" spans="6:6" x14ac:dyDescent="0.25">
      <c r="F964" s="13" t="s">
        <v>1485</v>
      </c>
    </row>
    <row r="965" spans="6:6" x14ac:dyDescent="0.25">
      <c r="F965" s="13" t="s">
        <v>1486</v>
      </c>
    </row>
    <row r="966" spans="6:6" x14ac:dyDescent="0.25">
      <c r="F966" s="13" t="s">
        <v>1487</v>
      </c>
    </row>
    <row r="967" spans="6:6" x14ac:dyDescent="0.25">
      <c r="F967" s="13" t="s">
        <v>1488</v>
      </c>
    </row>
    <row r="968" spans="6:6" x14ac:dyDescent="0.25">
      <c r="F968" s="13" t="s">
        <v>1489</v>
      </c>
    </row>
    <row r="969" spans="6:6" x14ac:dyDescent="0.25">
      <c r="F969" s="13" t="s">
        <v>1490</v>
      </c>
    </row>
    <row r="970" spans="6:6" x14ac:dyDescent="0.25">
      <c r="F970" s="13" t="s">
        <v>1491</v>
      </c>
    </row>
    <row r="971" spans="6:6" x14ac:dyDescent="0.25">
      <c r="F971" s="13" t="s">
        <v>1492</v>
      </c>
    </row>
    <row r="972" spans="6:6" x14ac:dyDescent="0.25">
      <c r="F972" s="13" t="s">
        <v>1493</v>
      </c>
    </row>
    <row r="973" spans="6:6" x14ac:dyDescent="0.25">
      <c r="F973" s="13" t="s">
        <v>1494</v>
      </c>
    </row>
    <row r="974" spans="6:6" x14ac:dyDescent="0.25">
      <c r="F974" s="13" t="s">
        <v>1495</v>
      </c>
    </row>
    <row r="975" spans="6:6" x14ac:dyDescent="0.25">
      <c r="F975" s="13" t="s">
        <v>1496</v>
      </c>
    </row>
    <row r="976" spans="6:6" x14ac:dyDescent="0.25">
      <c r="F976" s="13" t="s">
        <v>1497</v>
      </c>
    </row>
    <row r="977" spans="6:6" x14ac:dyDescent="0.25">
      <c r="F977" s="13" t="s">
        <v>1498</v>
      </c>
    </row>
    <row r="978" spans="6:6" x14ac:dyDescent="0.25">
      <c r="F978" s="13" t="s">
        <v>1499</v>
      </c>
    </row>
    <row r="979" spans="6:6" x14ac:dyDescent="0.25">
      <c r="F979" s="13" t="s">
        <v>1500</v>
      </c>
    </row>
    <row r="980" spans="6:6" x14ac:dyDescent="0.25">
      <c r="F980" s="13" t="s">
        <v>1501</v>
      </c>
    </row>
    <row r="981" spans="6:6" x14ac:dyDescent="0.25">
      <c r="F981" s="13" t="s">
        <v>1502</v>
      </c>
    </row>
    <row r="982" spans="6:6" x14ac:dyDescent="0.25">
      <c r="F982" s="13" t="s">
        <v>1503</v>
      </c>
    </row>
    <row r="983" spans="6:6" x14ac:dyDescent="0.25">
      <c r="F983" s="13" t="s">
        <v>1504</v>
      </c>
    </row>
    <row r="984" spans="6:6" x14ac:dyDescent="0.25">
      <c r="F984" s="13" t="s">
        <v>1505</v>
      </c>
    </row>
    <row r="985" spans="6:6" x14ac:dyDescent="0.25">
      <c r="F985" s="13" t="s">
        <v>1506</v>
      </c>
    </row>
    <row r="986" spans="6:6" x14ac:dyDescent="0.25">
      <c r="F986" s="13" t="s">
        <v>1507</v>
      </c>
    </row>
    <row r="987" spans="6:6" x14ac:dyDescent="0.25">
      <c r="F987" s="13" t="s">
        <v>1508</v>
      </c>
    </row>
    <row r="988" spans="6:6" x14ac:dyDescent="0.25">
      <c r="F988" s="13" t="s">
        <v>1509</v>
      </c>
    </row>
    <row r="989" spans="6:6" x14ac:dyDescent="0.25">
      <c r="F989" s="13" t="s">
        <v>1510</v>
      </c>
    </row>
    <row r="990" spans="6:6" x14ac:dyDescent="0.25">
      <c r="F990" s="13" t="s">
        <v>1511</v>
      </c>
    </row>
    <row r="991" spans="6:6" x14ac:dyDescent="0.25">
      <c r="F991" s="13" t="s">
        <v>1512</v>
      </c>
    </row>
    <row r="992" spans="6:6" x14ac:dyDescent="0.25">
      <c r="F992" s="13" t="s">
        <v>1513</v>
      </c>
    </row>
    <row r="993" spans="6:6" x14ac:dyDescent="0.25">
      <c r="F993" s="13" t="s">
        <v>1514</v>
      </c>
    </row>
    <row r="994" spans="6:6" x14ac:dyDescent="0.25">
      <c r="F994" s="13" t="s">
        <v>1515</v>
      </c>
    </row>
    <row r="995" spans="6:6" x14ac:dyDescent="0.25">
      <c r="F995" s="13" t="s">
        <v>1516</v>
      </c>
    </row>
    <row r="996" spans="6:6" x14ac:dyDescent="0.25">
      <c r="F996" s="13" t="s">
        <v>1517</v>
      </c>
    </row>
    <row r="997" spans="6:6" x14ac:dyDescent="0.25">
      <c r="F997" s="13" t="s">
        <v>1518</v>
      </c>
    </row>
    <row r="998" spans="6:6" x14ac:dyDescent="0.25">
      <c r="F998" s="13" t="s">
        <v>1519</v>
      </c>
    </row>
    <row r="999" spans="6:6" x14ac:dyDescent="0.25">
      <c r="F999" s="13" t="s">
        <v>1520</v>
      </c>
    </row>
    <row r="1000" spans="6:6" x14ac:dyDescent="0.25">
      <c r="F1000" s="13" t="s">
        <v>1521</v>
      </c>
    </row>
    <row r="1001" spans="6:6" x14ac:dyDescent="0.25">
      <c r="F1001" s="13" t="s">
        <v>1522</v>
      </c>
    </row>
    <row r="1002" spans="6:6" x14ac:dyDescent="0.25">
      <c r="F1002" s="13" t="s">
        <v>1523</v>
      </c>
    </row>
    <row r="1003" spans="6:6" x14ac:dyDescent="0.25">
      <c r="F1003" s="13" t="s">
        <v>1524</v>
      </c>
    </row>
    <row r="1004" spans="6:6" x14ac:dyDescent="0.25">
      <c r="F1004" s="13" t="s">
        <v>1525</v>
      </c>
    </row>
    <row r="1005" spans="6:6" x14ac:dyDescent="0.25">
      <c r="F1005" s="13" t="s">
        <v>1526</v>
      </c>
    </row>
    <row r="1006" spans="6:6" x14ac:dyDescent="0.25">
      <c r="F1006" s="13" t="s">
        <v>1527</v>
      </c>
    </row>
    <row r="1007" spans="6:6" x14ac:dyDescent="0.25">
      <c r="F1007" s="13" t="s">
        <v>1528</v>
      </c>
    </row>
    <row r="1008" spans="6:6" x14ac:dyDescent="0.25">
      <c r="F1008" s="13" t="s">
        <v>1529</v>
      </c>
    </row>
    <row r="1009" spans="6:6" x14ac:dyDescent="0.25">
      <c r="F1009" s="13" t="s">
        <v>1530</v>
      </c>
    </row>
    <row r="1010" spans="6:6" x14ac:dyDescent="0.25">
      <c r="F1010" s="13" t="s">
        <v>1531</v>
      </c>
    </row>
    <row r="1011" spans="6:6" x14ac:dyDescent="0.25">
      <c r="F1011" s="13" t="s">
        <v>1532</v>
      </c>
    </row>
    <row r="1012" spans="6:6" x14ac:dyDescent="0.25">
      <c r="F1012" s="13" t="s">
        <v>1533</v>
      </c>
    </row>
    <row r="1013" spans="6:6" x14ac:dyDescent="0.25">
      <c r="F1013" s="13" t="s">
        <v>1534</v>
      </c>
    </row>
    <row r="1014" spans="6:6" x14ac:dyDescent="0.25">
      <c r="F1014" s="13" t="s">
        <v>1535</v>
      </c>
    </row>
    <row r="1015" spans="6:6" x14ac:dyDescent="0.25">
      <c r="F1015" s="13" t="s">
        <v>1536</v>
      </c>
    </row>
    <row r="1016" spans="6:6" x14ac:dyDescent="0.25">
      <c r="F1016" s="13" t="s">
        <v>1537</v>
      </c>
    </row>
    <row r="1017" spans="6:6" x14ac:dyDescent="0.25">
      <c r="F1017" s="13" t="s">
        <v>1538</v>
      </c>
    </row>
    <row r="1018" spans="6:6" x14ac:dyDescent="0.25">
      <c r="F1018" s="13" t="s">
        <v>1539</v>
      </c>
    </row>
    <row r="1019" spans="6:6" x14ac:dyDescent="0.25">
      <c r="F1019" s="13" t="s">
        <v>1540</v>
      </c>
    </row>
    <row r="1020" spans="6:6" x14ac:dyDescent="0.25">
      <c r="F1020" s="13" t="s">
        <v>1541</v>
      </c>
    </row>
    <row r="1021" spans="6:6" x14ac:dyDescent="0.25">
      <c r="F1021" s="13" t="s">
        <v>1542</v>
      </c>
    </row>
    <row r="1022" spans="6:6" x14ac:dyDescent="0.25">
      <c r="F1022" s="13" t="s">
        <v>1543</v>
      </c>
    </row>
    <row r="1023" spans="6:6" x14ac:dyDescent="0.25">
      <c r="F1023" s="13" t="s">
        <v>1544</v>
      </c>
    </row>
    <row r="1024" spans="6:6" x14ac:dyDescent="0.25">
      <c r="F1024" s="13" t="s">
        <v>1545</v>
      </c>
    </row>
    <row r="1025" spans="6:6" x14ac:dyDescent="0.25">
      <c r="F1025" s="13" t="s">
        <v>1546</v>
      </c>
    </row>
    <row r="1026" spans="6:6" x14ac:dyDescent="0.25">
      <c r="F1026" s="13" t="s">
        <v>1547</v>
      </c>
    </row>
    <row r="1027" spans="6:6" x14ac:dyDescent="0.25">
      <c r="F1027" s="13" t="s">
        <v>1548</v>
      </c>
    </row>
    <row r="1028" spans="6:6" x14ac:dyDescent="0.25">
      <c r="F1028" s="13" t="s">
        <v>1549</v>
      </c>
    </row>
    <row r="1029" spans="6:6" x14ac:dyDescent="0.25">
      <c r="F1029" s="13" t="s">
        <v>1550</v>
      </c>
    </row>
    <row r="1030" spans="6:6" x14ac:dyDescent="0.25">
      <c r="F1030" s="13" t="s">
        <v>1551</v>
      </c>
    </row>
    <row r="1031" spans="6:6" x14ac:dyDescent="0.25">
      <c r="F1031" s="13" t="s">
        <v>1552</v>
      </c>
    </row>
    <row r="1032" spans="6:6" x14ac:dyDescent="0.25">
      <c r="F1032" s="13" t="s">
        <v>1553</v>
      </c>
    </row>
    <row r="1033" spans="6:6" x14ac:dyDescent="0.25">
      <c r="F1033" s="13" t="s">
        <v>1554</v>
      </c>
    </row>
    <row r="1034" spans="6:6" x14ac:dyDescent="0.25">
      <c r="F1034" s="13" t="s">
        <v>1555</v>
      </c>
    </row>
    <row r="1035" spans="6:6" x14ac:dyDescent="0.25">
      <c r="F1035" s="13" t="s">
        <v>1556</v>
      </c>
    </row>
    <row r="1036" spans="6:6" x14ac:dyDescent="0.25">
      <c r="F1036" s="13" t="s">
        <v>1557</v>
      </c>
    </row>
    <row r="1037" spans="6:6" x14ac:dyDescent="0.25">
      <c r="F1037" s="13" t="s">
        <v>1558</v>
      </c>
    </row>
    <row r="1038" spans="6:6" x14ac:dyDescent="0.25">
      <c r="F1038" s="13" t="s">
        <v>1559</v>
      </c>
    </row>
    <row r="1039" spans="6:6" x14ac:dyDescent="0.25">
      <c r="F1039" s="13" t="s">
        <v>1560</v>
      </c>
    </row>
    <row r="1040" spans="6:6" x14ac:dyDescent="0.25">
      <c r="F1040" s="13" t="s">
        <v>1561</v>
      </c>
    </row>
    <row r="1041" spans="6:6" x14ac:dyDescent="0.25">
      <c r="F1041" s="13" t="s">
        <v>1562</v>
      </c>
    </row>
    <row r="1042" spans="6:6" x14ac:dyDescent="0.25">
      <c r="F1042" s="13" t="s">
        <v>1563</v>
      </c>
    </row>
    <row r="1043" spans="6:6" x14ac:dyDescent="0.25">
      <c r="F1043" s="13" t="s">
        <v>1564</v>
      </c>
    </row>
    <row r="1044" spans="6:6" x14ac:dyDescent="0.25">
      <c r="F1044" s="13" t="s">
        <v>1565</v>
      </c>
    </row>
    <row r="1045" spans="6:6" x14ac:dyDescent="0.25">
      <c r="F1045" s="13" t="s">
        <v>1566</v>
      </c>
    </row>
    <row r="1046" spans="6:6" x14ac:dyDescent="0.25">
      <c r="F1046" s="13" t="s">
        <v>1567</v>
      </c>
    </row>
    <row r="1047" spans="6:6" x14ac:dyDescent="0.25">
      <c r="F1047" s="13" t="s">
        <v>1568</v>
      </c>
    </row>
    <row r="1048" spans="6:6" x14ac:dyDescent="0.25">
      <c r="F1048" s="13" t="s">
        <v>1569</v>
      </c>
    </row>
    <row r="1049" spans="6:6" x14ac:dyDescent="0.25">
      <c r="F1049" s="13" t="s">
        <v>1570</v>
      </c>
    </row>
    <row r="1050" spans="6:6" x14ac:dyDescent="0.25">
      <c r="F1050" s="13" t="s">
        <v>1571</v>
      </c>
    </row>
    <row r="1051" spans="6:6" x14ac:dyDescent="0.25">
      <c r="F1051" s="13" t="s">
        <v>1572</v>
      </c>
    </row>
    <row r="1052" spans="6:6" x14ac:dyDescent="0.25">
      <c r="F1052" s="13" t="s">
        <v>1573</v>
      </c>
    </row>
    <row r="1053" spans="6:6" x14ac:dyDescent="0.25">
      <c r="F1053" s="13" t="s">
        <v>1574</v>
      </c>
    </row>
    <row r="1054" spans="6:6" x14ac:dyDescent="0.25">
      <c r="F1054" s="13" t="s">
        <v>1575</v>
      </c>
    </row>
    <row r="1055" spans="6:6" x14ac:dyDescent="0.25">
      <c r="F1055" s="13" t="s">
        <v>1576</v>
      </c>
    </row>
    <row r="1056" spans="6:6" x14ac:dyDescent="0.25">
      <c r="F1056" s="13" t="s">
        <v>1577</v>
      </c>
    </row>
    <row r="1057" spans="6:6" x14ac:dyDescent="0.25">
      <c r="F1057" s="13" t="s">
        <v>1578</v>
      </c>
    </row>
    <row r="1058" spans="6:6" x14ac:dyDescent="0.25">
      <c r="F1058" s="13" t="s">
        <v>1579</v>
      </c>
    </row>
    <row r="1059" spans="6:6" x14ac:dyDescent="0.25">
      <c r="F1059" s="13" t="s">
        <v>1580</v>
      </c>
    </row>
    <row r="1060" spans="6:6" x14ac:dyDescent="0.25">
      <c r="F1060" s="13" t="s">
        <v>1581</v>
      </c>
    </row>
    <row r="1061" spans="6:6" x14ac:dyDescent="0.25">
      <c r="F1061" s="13" t="s">
        <v>1582</v>
      </c>
    </row>
    <row r="1062" spans="6:6" x14ac:dyDescent="0.25">
      <c r="F1062" s="13" t="s">
        <v>1583</v>
      </c>
    </row>
    <row r="1063" spans="6:6" x14ac:dyDescent="0.25">
      <c r="F1063" s="13" t="s">
        <v>1584</v>
      </c>
    </row>
    <row r="1064" spans="6:6" x14ac:dyDescent="0.25">
      <c r="F1064" s="13" t="s">
        <v>1585</v>
      </c>
    </row>
    <row r="1065" spans="6:6" x14ac:dyDescent="0.25">
      <c r="F1065" s="13" t="s">
        <v>1586</v>
      </c>
    </row>
    <row r="1066" spans="6:6" x14ac:dyDescent="0.25">
      <c r="F1066" s="13" t="s">
        <v>1587</v>
      </c>
    </row>
    <row r="1067" spans="6:6" x14ac:dyDescent="0.25">
      <c r="F1067" s="13" t="s">
        <v>1588</v>
      </c>
    </row>
    <row r="1068" spans="6:6" x14ac:dyDescent="0.25">
      <c r="F1068" s="13" t="s">
        <v>1589</v>
      </c>
    </row>
    <row r="1069" spans="6:6" x14ac:dyDescent="0.25">
      <c r="F1069" s="13" t="s">
        <v>1590</v>
      </c>
    </row>
    <row r="1070" spans="6:6" x14ac:dyDescent="0.25">
      <c r="F1070" s="13" t="s">
        <v>1591</v>
      </c>
    </row>
    <row r="1071" spans="6:6" x14ac:dyDescent="0.25">
      <c r="F1071" s="13" t="s">
        <v>1592</v>
      </c>
    </row>
    <row r="1072" spans="6:6" x14ac:dyDescent="0.25">
      <c r="F1072" s="13" t="s">
        <v>1593</v>
      </c>
    </row>
    <row r="1073" spans="6:6" x14ac:dyDescent="0.25">
      <c r="F1073" s="13" t="s">
        <v>1594</v>
      </c>
    </row>
    <row r="1074" spans="6:6" x14ac:dyDescent="0.25">
      <c r="F1074" s="13" t="s">
        <v>1595</v>
      </c>
    </row>
    <row r="1075" spans="6:6" x14ac:dyDescent="0.25">
      <c r="F1075" s="13" t="s">
        <v>1596</v>
      </c>
    </row>
    <row r="1076" spans="6:6" x14ac:dyDescent="0.25">
      <c r="F1076" s="13" t="s">
        <v>1597</v>
      </c>
    </row>
    <row r="1077" spans="6:6" x14ac:dyDescent="0.25">
      <c r="F1077" s="13" t="s">
        <v>1598</v>
      </c>
    </row>
    <row r="1078" spans="6:6" x14ac:dyDescent="0.25">
      <c r="F1078" s="13" t="s">
        <v>1599</v>
      </c>
    </row>
    <row r="1079" spans="6:6" x14ac:dyDescent="0.25">
      <c r="F1079" s="13" t="s">
        <v>1600</v>
      </c>
    </row>
    <row r="1080" spans="6:6" x14ac:dyDescent="0.25">
      <c r="F1080" s="13" t="s">
        <v>1601</v>
      </c>
    </row>
    <row r="1081" spans="6:6" x14ac:dyDescent="0.25">
      <c r="F1081" s="13" t="s">
        <v>1602</v>
      </c>
    </row>
    <row r="1082" spans="6:6" x14ac:dyDescent="0.25">
      <c r="F1082" s="13" t="s">
        <v>1603</v>
      </c>
    </row>
    <row r="1083" spans="6:6" x14ac:dyDescent="0.25">
      <c r="F1083" s="13" t="s">
        <v>1604</v>
      </c>
    </row>
    <row r="1084" spans="6:6" x14ac:dyDescent="0.25">
      <c r="F1084" s="13" t="s">
        <v>1605</v>
      </c>
    </row>
    <row r="1085" spans="6:6" x14ac:dyDescent="0.25">
      <c r="F1085" s="13" t="s">
        <v>1606</v>
      </c>
    </row>
    <row r="1086" spans="6:6" x14ac:dyDescent="0.25">
      <c r="F1086" s="13" t="s">
        <v>1607</v>
      </c>
    </row>
    <row r="1087" spans="6:6" x14ac:dyDescent="0.25">
      <c r="F1087" s="13" t="s">
        <v>1608</v>
      </c>
    </row>
    <row r="1088" spans="6:6" x14ac:dyDescent="0.25">
      <c r="F1088" s="13" t="s">
        <v>1609</v>
      </c>
    </row>
    <row r="1089" spans="6:6" x14ac:dyDescent="0.25">
      <c r="F1089" s="13" t="s">
        <v>1610</v>
      </c>
    </row>
    <row r="1090" spans="6:6" x14ac:dyDescent="0.25">
      <c r="F1090" s="13" t="s">
        <v>1611</v>
      </c>
    </row>
    <row r="1091" spans="6:6" x14ac:dyDescent="0.25">
      <c r="F1091" s="13" t="s">
        <v>1612</v>
      </c>
    </row>
    <row r="1092" spans="6:6" x14ac:dyDescent="0.25">
      <c r="F1092" s="13" t="s">
        <v>1613</v>
      </c>
    </row>
    <row r="1093" spans="6:6" x14ac:dyDescent="0.25">
      <c r="F1093" s="13" t="s">
        <v>1614</v>
      </c>
    </row>
    <row r="1094" spans="6:6" x14ac:dyDescent="0.25">
      <c r="F1094" s="13" t="s">
        <v>1615</v>
      </c>
    </row>
    <row r="1095" spans="6:6" x14ac:dyDescent="0.25">
      <c r="F1095" s="13" t="s">
        <v>1616</v>
      </c>
    </row>
    <row r="1096" spans="6:6" x14ac:dyDescent="0.25">
      <c r="F1096" s="13" t="s">
        <v>1617</v>
      </c>
    </row>
    <row r="1097" spans="6:6" x14ac:dyDescent="0.25">
      <c r="F1097" s="13" t="s">
        <v>1618</v>
      </c>
    </row>
    <row r="1098" spans="6:6" x14ac:dyDescent="0.25">
      <c r="F1098" s="13" t="s">
        <v>1619</v>
      </c>
    </row>
    <row r="1099" spans="6:6" x14ac:dyDescent="0.25">
      <c r="F1099" s="13" t="s">
        <v>1620</v>
      </c>
    </row>
    <row r="1100" spans="6:6" x14ac:dyDescent="0.25">
      <c r="F1100" s="13" t="s">
        <v>1621</v>
      </c>
    </row>
    <row r="1101" spans="6:6" x14ac:dyDescent="0.25">
      <c r="F1101" s="13" t="s">
        <v>1622</v>
      </c>
    </row>
    <row r="1102" spans="6:6" x14ac:dyDescent="0.25">
      <c r="F1102" s="13" t="s">
        <v>1623</v>
      </c>
    </row>
    <row r="1103" spans="6:6" x14ac:dyDescent="0.25">
      <c r="F1103" s="13" t="s">
        <v>1624</v>
      </c>
    </row>
    <row r="1104" spans="6:6" x14ac:dyDescent="0.25">
      <c r="F1104" s="13" t="s">
        <v>1625</v>
      </c>
    </row>
    <row r="1105" spans="6:6" x14ac:dyDescent="0.25">
      <c r="F1105" s="13" t="s">
        <v>1626</v>
      </c>
    </row>
    <row r="1106" spans="6:6" x14ac:dyDescent="0.25">
      <c r="F1106" s="13" t="s">
        <v>1627</v>
      </c>
    </row>
    <row r="1107" spans="6:6" x14ac:dyDescent="0.25">
      <c r="F1107" s="13" t="s">
        <v>1628</v>
      </c>
    </row>
    <row r="1108" spans="6:6" x14ac:dyDescent="0.25">
      <c r="F1108" s="13" t="s">
        <v>1629</v>
      </c>
    </row>
    <row r="1109" spans="6:6" x14ac:dyDescent="0.25">
      <c r="F1109" s="13" t="s">
        <v>1630</v>
      </c>
    </row>
    <row r="1110" spans="6:6" x14ac:dyDescent="0.25">
      <c r="F1110" s="13" t="s">
        <v>1631</v>
      </c>
    </row>
    <row r="1111" spans="6:6" x14ac:dyDescent="0.25">
      <c r="F1111" s="13" t="s">
        <v>1632</v>
      </c>
    </row>
    <row r="1112" spans="6:6" x14ac:dyDescent="0.25">
      <c r="F1112" s="13" t="s">
        <v>1633</v>
      </c>
    </row>
    <row r="1113" spans="6:6" x14ac:dyDescent="0.25">
      <c r="F1113" s="13" t="s">
        <v>1634</v>
      </c>
    </row>
    <row r="1114" spans="6:6" x14ac:dyDescent="0.25">
      <c r="F1114" s="13" t="s">
        <v>1635</v>
      </c>
    </row>
    <row r="1115" spans="6:6" x14ac:dyDescent="0.25">
      <c r="F1115" s="13" t="s">
        <v>1636</v>
      </c>
    </row>
    <row r="1116" spans="6:6" x14ac:dyDescent="0.25">
      <c r="F1116" s="13" t="s">
        <v>1637</v>
      </c>
    </row>
    <row r="1117" spans="6:6" x14ac:dyDescent="0.25">
      <c r="F1117" s="13" t="s">
        <v>1638</v>
      </c>
    </row>
    <row r="1118" spans="6:6" x14ac:dyDescent="0.25">
      <c r="F1118" s="13" t="s">
        <v>1639</v>
      </c>
    </row>
    <row r="1119" spans="6:6" x14ac:dyDescent="0.25">
      <c r="F1119" s="13" t="s">
        <v>1640</v>
      </c>
    </row>
    <row r="1120" spans="6:6" x14ac:dyDescent="0.25">
      <c r="F1120" s="13" t="s">
        <v>1641</v>
      </c>
    </row>
    <row r="1121" spans="6:6" x14ac:dyDescent="0.25">
      <c r="F1121" s="13" t="s">
        <v>1642</v>
      </c>
    </row>
    <row r="1122" spans="6:6" x14ac:dyDescent="0.25">
      <c r="F1122" s="13" t="s">
        <v>1643</v>
      </c>
    </row>
    <row r="1123" spans="6:6" x14ac:dyDescent="0.25">
      <c r="F1123" s="13" t="s">
        <v>1644</v>
      </c>
    </row>
    <row r="1124" spans="6:6" x14ac:dyDescent="0.25">
      <c r="F1124" s="13" t="s">
        <v>1645</v>
      </c>
    </row>
    <row r="1125" spans="6:6" x14ac:dyDescent="0.25">
      <c r="F1125" s="13" t="s">
        <v>1646</v>
      </c>
    </row>
    <row r="1126" spans="6:6" x14ac:dyDescent="0.25">
      <c r="F1126" s="13" t="s">
        <v>1647</v>
      </c>
    </row>
    <row r="1127" spans="6:6" x14ac:dyDescent="0.25">
      <c r="F1127" s="13" t="s">
        <v>1648</v>
      </c>
    </row>
    <row r="1128" spans="6:6" x14ac:dyDescent="0.25">
      <c r="F1128" s="13" t="s">
        <v>1649</v>
      </c>
    </row>
    <row r="1129" spans="6:6" x14ac:dyDescent="0.25">
      <c r="F1129" s="13" t="s">
        <v>1650</v>
      </c>
    </row>
    <row r="1130" spans="6:6" x14ac:dyDescent="0.25">
      <c r="F1130" s="13" t="s">
        <v>1651</v>
      </c>
    </row>
    <row r="1131" spans="6:6" x14ac:dyDescent="0.25">
      <c r="F1131" s="13" t="s">
        <v>1652</v>
      </c>
    </row>
    <row r="1132" spans="6:6" x14ac:dyDescent="0.25">
      <c r="F1132" s="13" t="s">
        <v>1653</v>
      </c>
    </row>
    <row r="1133" spans="6:6" x14ac:dyDescent="0.25">
      <c r="F1133" s="13" t="s">
        <v>1654</v>
      </c>
    </row>
    <row r="1134" spans="6:6" x14ac:dyDescent="0.25">
      <c r="F1134" s="13" t="s">
        <v>1655</v>
      </c>
    </row>
    <row r="1135" spans="6:6" x14ac:dyDescent="0.25">
      <c r="F1135" s="13" t="s">
        <v>1656</v>
      </c>
    </row>
    <row r="1136" spans="6:6" x14ac:dyDescent="0.25">
      <c r="F1136" s="13" t="s">
        <v>1657</v>
      </c>
    </row>
    <row r="1137" spans="6:6" x14ac:dyDescent="0.25">
      <c r="F1137" s="13" t="s">
        <v>1658</v>
      </c>
    </row>
    <row r="1138" spans="6:6" x14ac:dyDescent="0.25">
      <c r="F1138" s="13" t="s">
        <v>1659</v>
      </c>
    </row>
    <row r="1139" spans="6:6" x14ac:dyDescent="0.25">
      <c r="F1139" s="13" t="s">
        <v>1660</v>
      </c>
    </row>
    <row r="1140" spans="6:6" x14ac:dyDescent="0.25">
      <c r="F1140" s="13" t="s">
        <v>1661</v>
      </c>
    </row>
    <row r="1141" spans="6:6" x14ac:dyDescent="0.25">
      <c r="F1141" s="13" t="s">
        <v>1662</v>
      </c>
    </row>
    <row r="1142" spans="6:6" x14ac:dyDescent="0.25">
      <c r="F1142" s="13" t="s">
        <v>1663</v>
      </c>
    </row>
    <row r="1143" spans="6:6" x14ac:dyDescent="0.25">
      <c r="F1143" s="13" t="s">
        <v>1664</v>
      </c>
    </row>
    <row r="1144" spans="6:6" x14ac:dyDescent="0.25">
      <c r="F1144" s="13" t="s">
        <v>1665</v>
      </c>
    </row>
    <row r="1145" spans="6:6" x14ac:dyDescent="0.25">
      <c r="F1145" s="13" t="s">
        <v>1666</v>
      </c>
    </row>
    <row r="1146" spans="6:6" x14ac:dyDescent="0.25">
      <c r="F1146" s="13" t="s">
        <v>1667</v>
      </c>
    </row>
    <row r="1147" spans="6:6" x14ac:dyDescent="0.25">
      <c r="F1147" s="13" t="s">
        <v>1668</v>
      </c>
    </row>
    <row r="1148" spans="6:6" x14ac:dyDescent="0.25">
      <c r="F1148" s="13" t="s">
        <v>1669</v>
      </c>
    </row>
    <row r="1149" spans="6:6" x14ac:dyDescent="0.25">
      <c r="F1149" s="13" t="s">
        <v>1670</v>
      </c>
    </row>
    <row r="1150" spans="6:6" x14ac:dyDescent="0.25">
      <c r="F1150" s="13" t="s">
        <v>1671</v>
      </c>
    </row>
    <row r="1151" spans="6:6" x14ac:dyDescent="0.25">
      <c r="F1151" s="13" t="s">
        <v>1672</v>
      </c>
    </row>
    <row r="1152" spans="6:6" x14ac:dyDescent="0.25">
      <c r="F1152" s="13" t="s">
        <v>1673</v>
      </c>
    </row>
    <row r="1153" spans="6:6" x14ac:dyDescent="0.25">
      <c r="F1153" s="13" t="s">
        <v>1674</v>
      </c>
    </row>
    <row r="1154" spans="6:6" x14ac:dyDescent="0.25">
      <c r="F1154" s="13" t="s">
        <v>1675</v>
      </c>
    </row>
    <row r="1155" spans="6:6" x14ac:dyDescent="0.25">
      <c r="F1155" s="13" t="s">
        <v>1676</v>
      </c>
    </row>
    <row r="1156" spans="6:6" x14ac:dyDescent="0.25">
      <c r="F1156" s="13" t="s">
        <v>1677</v>
      </c>
    </row>
    <row r="1157" spans="6:6" x14ac:dyDescent="0.25">
      <c r="F1157" s="13" t="s">
        <v>1678</v>
      </c>
    </row>
    <row r="1158" spans="6:6" x14ac:dyDescent="0.25">
      <c r="F1158" s="13" t="s">
        <v>1679</v>
      </c>
    </row>
    <row r="1159" spans="6:6" x14ac:dyDescent="0.25">
      <c r="F1159" s="13" t="s">
        <v>1680</v>
      </c>
    </row>
    <row r="1160" spans="6:6" x14ac:dyDescent="0.25">
      <c r="F1160" s="13" t="s">
        <v>1681</v>
      </c>
    </row>
    <row r="1161" spans="6:6" x14ac:dyDescent="0.25">
      <c r="F1161" s="13" t="s">
        <v>1682</v>
      </c>
    </row>
    <row r="1162" spans="6:6" x14ac:dyDescent="0.25">
      <c r="F1162" s="13" t="s">
        <v>1683</v>
      </c>
    </row>
    <row r="1163" spans="6:6" x14ac:dyDescent="0.25">
      <c r="F1163" s="13" t="s">
        <v>1684</v>
      </c>
    </row>
    <row r="1164" spans="6:6" x14ac:dyDescent="0.25">
      <c r="F1164" s="13" t="s">
        <v>1685</v>
      </c>
    </row>
    <row r="1165" spans="6:6" x14ac:dyDescent="0.25">
      <c r="F1165" s="13" t="s">
        <v>1686</v>
      </c>
    </row>
    <row r="1166" spans="6:6" x14ac:dyDescent="0.25">
      <c r="F1166" s="13" t="s">
        <v>1687</v>
      </c>
    </row>
    <row r="1167" spans="6:6" x14ac:dyDescent="0.25">
      <c r="F1167" s="13" t="s">
        <v>1688</v>
      </c>
    </row>
    <row r="1168" spans="6:6" x14ac:dyDescent="0.25">
      <c r="F1168" s="13" t="s">
        <v>1689</v>
      </c>
    </row>
    <row r="1169" spans="6:6" x14ac:dyDescent="0.25">
      <c r="F1169" s="13" t="s">
        <v>1690</v>
      </c>
    </row>
    <row r="1170" spans="6:6" x14ac:dyDescent="0.25">
      <c r="F1170" s="13" t="s">
        <v>1691</v>
      </c>
    </row>
    <row r="1171" spans="6:6" x14ac:dyDescent="0.25">
      <c r="F1171" s="13" t="s">
        <v>1692</v>
      </c>
    </row>
    <row r="1172" spans="6:6" x14ac:dyDescent="0.25">
      <c r="F1172" s="13" t="s">
        <v>1693</v>
      </c>
    </row>
    <row r="1173" spans="6:6" x14ac:dyDescent="0.25">
      <c r="F1173" s="13" t="s">
        <v>1694</v>
      </c>
    </row>
    <row r="1174" spans="6:6" x14ac:dyDescent="0.25">
      <c r="F1174" s="13" t="s">
        <v>1695</v>
      </c>
    </row>
    <row r="1175" spans="6:6" x14ac:dyDescent="0.25">
      <c r="F1175" s="13" t="s">
        <v>1696</v>
      </c>
    </row>
    <row r="1176" spans="6:6" x14ac:dyDescent="0.25">
      <c r="F1176" s="13" t="s">
        <v>1697</v>
      </c>
    </row>
    <row r="1177" spans="6:6" x14ac:dyDescent="0.25">
      <c r="F1177" s="13" t="s">
        <v>1698</v>
      </c>
    </row>
    <row r="1178" spans="6:6" x14ac:dyDescent="0.25">
      <c r="F1178" s="13" t="s">
        <v>1699</v>
      </c>
    </row>
    <row r="1179" spans="6:6" x14ac:dyDescent="0.25">
      <c r="F1179" s="13" t="s">
        <v>1700</v>
      </c>
    </row>
    <row r="1180" spans="6:6" x14ac:dyDescent="0.25">
      <c r="F1180" s="13" t="s">
        <v>1701</v>
      </c>
    </row>
    <row r="1181" spans="6:6" x14ac:dyDescent="0.25">
      <c r="F1181" s="13" t="s">
        <v>1702</v>
      </c>
    </row>
    <row r="1182" spans="6:6" x14ac:dyDescent="0.25">
      <c r="F1182" s="13" t="s">
        <v>1703</v>
      </c>
    </row>
    <row r="1183" spans="6:6" x14ac:dyDescent="0.25">
      <c r="F1183" s="13" t="s">
        <v>1704</v>
      </c>
    </row>
    <row r="1184" spans="6:6" x14ac:dyDescent="0.25">
      <c r="F1184" s="13" t="s">
        <v>1705</v>
      </c>
    </row>
    <row r="1185" spans="6:6" x14ac:dyDescent="0.25">
      <c r="F1185" s="13" t="s">
        <v>1706</v>
      </c>
    </row>
    <row r="1186" spans="6:6" x14ac:dyDescent="0.25">
      <c r="F1186" s="13" t="s">
        <v>1707</v>
      </c>
    </row>
    <row r="1187" spans="6:6" x14ac:dyDescent="0.25">
      <c r="F1187" s="13" t="s">
        <v>1708</v>
      </c>
    </row>
    <row r="1188" spans="6:6" x14ac:dyDescent="0.25">
      <c r="F1188" s="13" t="s">
        <v>1709</v>
      </c>
    </row>
    <row r="1189" spans="6:6" x14ac:dyDescent="0.25">
      <c r="F1189" s="13" t="s">
        <v>1710</v>
      </c>
    </row>
    <row r="1190" spans="6:6" x14ac:dyDescent="0.25">
      <c r="F1190" s="13" t="s">
        <v>1711</v>
      </c>
    </row>
    <row r="1191" spans="6:6" x14ac:dyDescent="0.25">
      <c r="F1191" s="13" t="s">
        <v>1712</v>
      </c>
    </row>
    <row r="1192" spans="6:6" x14ac:dyDescent="0.25">
      <c r="F1192" s="13" t="s">
        <v>1713</v>
      </c>
    </row>
    <row r="1193" spans="6:6" x14ac:dyDescent="0.25">
      <c r="F1193" s="13" t="s">
        <v>1714</v>
      </c>
    </row>
    <row r="1194" spans="6:6" x14ac:dyDescent="0.25">
      <c r="F1194" s="13" t="s">
        <v>1715</v>
      </c>
    </row>
  </sheetData>
  <dataValidations count="1">
    <dataValidation type="list" allowBlank="1" showInputMessage="1" showErrorMessage="1" sqref="F3:F1194 J3" xr:uid="{7D5C84BA-0C0B-40B8-8004-026B01D94428}">
      <formula1>$F$3:$F$1194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EDD0-A2BB-4F4B-AEE6-394A08C56709}">
  <dimension ref="A1:AK1194"/>
  <sheetViews>
    <sheetView topLeftCell="V1159" workbookViewId="0">
      <selection activeCell="AK1" sqref="AK1:AK5"/>
    </sheetView>
  </sheetViews>
  <sheetFormatPr defaultRowHeight="15" x14ac:dyDescent="0.25"/>
  <cols>
    <col min="3" max="3" width="6.28515625" bestFit="1" customWidth="1"/>
    <col min="4" max="4" width="10.7109375" bestFit="1" customWidth="1"/>
    <col min="5" max="5" width="13.7109375" customWidth="1"/>
    <col min="7" max="7" width="14.7109375" customWidth="1"/>
    <col min="10" max="10" width="13.140625" bestFit="1" customWidth="1"/>
    <col min="14" max="14" width="17.5703125" bestFit="1" customWidth="1"/>
    <col min="15" max="15" width="19.5703125" customWidth="1"/>
    <col min="16" max="16" width="16.85546875" customWidth="1"/>
    <col min="17" max="17" width="21" customWidth="1"/>
    <col min="18" max="18" width="23.28515625" style="30" customWidth="1"/>
    <col min="19" max="19" width="17.28515625" style="30" customWidth="1"/>
    <col min="20" max="20" width="23.7109375" customWidth="1"/>
    <col min="21" max="21" width="18.85546875" customWidth="1"/>
    <col min="22" max="22" width="15" customWidth="1"/>
    <col min="23" max="23" width="18.140625" customWidth="1"/>
    <col min="25" max="25" width="10.42578125" bestFit="1" customWidth="1"/>
    <col min="26" max="26" width="20.7109375" customWidth="1"/>
    <col min="27" max="27" width="16.7109375" customWidth="1"/>
    <col min="28" max="28" width="19" customWidth="1"/>
    <col min="29" max="29" width="18.5703125" customWidth="1"/>
    <col min="34" max="34" width="10.42578125" style="30" bestFit="1" customWidth="1"/>
    <col min="35" max="35" width="10.42578125" bestFit="1" customWidth="1"/>
  </cols>
  <sheetData>
    <row r="1" spans="1:37" ht="19.5" thickBot="1" x14ac:dyDescent="0.35">
      <c r="A1" s="12" t="s">
        <v>2</v>
      </c>
      <c r="B1" s="10" t="s">
        <v>0</v>
      </c>
      <c r="C1" s="11" t="s">
        <v>1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6" t="s">
        <v>1716</v>
      </c>
      <c r="K1" s="16" t="s">
        <v>1717</v>
      </c>
      <c r="L1" s="16" t="s">
        <v>1718</v>
      </c>
      <c r="M1" s="16" t="s">
        <v>1719</v>
      </c>
      <c r="N1" s="16" t="s">
        <v>1720</v>
      </c>
      <c r="O1" s="4" t="s">
        <v>1720</v>
      </c>
      <c r="P1" s="4" t="s">
        <v>1721</v>
      </c>
      <c r="Q1" s="4" t="s">
        <v>1722</v>
      </c>
      <c r="R1" s="4" t="s">
        <v>1723</v>
      </c>
      <c r="S1" s="29" t="s">
        <v>1736</v>
      </c>
      <c r="T1" s="29" t="s">
        <v>1737</v>
      </c>
      <c r="U1" s="4" t="s">
        <v>1738</v>
      </c>
      <c r="V1" s="4" t="s">
        <v>1739</v>
      </c>
      <c r="W1" s="4" t="s">
        <v>1743</v>
      </c>
      <c r="X1" s="4" t="s">
        <v>1744</v>
      </c>
      <c r="Y1" s="4" t="s">
        <v>1745</v>
      </c>
      <c r="Z1" s="21" t="s">
        <v>1768</v>
      </c>
      <c r="AA1" s="21" t="s">
        <v>1769</v>
      </c>
      <c r="AB1" s="21" t="s">
        <v>1770</v>
      </c>
      <c r="AC1" s="27" t="s">
        <v>1771</v>
      </c>
      <c r="AD1" s="27" t="s">
        <v>1772</v>
      </c>
      <c r="AE1" s="27" t="s">
        <v>1773</v>
      </c>
      <c r="AF1" s="27" t="s">
        <v>1774</v>
      </c>
      <c r="AG1" s="27" t="s">
        <v>1775</v>
      </c>
      <c r="AH1" s="52" t="s">
        <v>1796</v>
      </c>
      <c r="AK1" t="s">
        <v>1776</v>
      </c>
    </row>
    <row r="2" spans="1:37" ht="18.75" x14ac:dyDescent="0.3">
      <c r="A2" s="13" t="s">
        <v>9</v>
      </c>
      <c r="B2" s="13">
        <v>1</v>
      </c>
      <c r="C2" s="13" t="s">
        <v>8</v>
      </c>
      <c r="D2" s="13" t="s">
        <v>9</v>
      </c>
      <c r="E2" s="13" t="s">
        <v>10</v>
      </c>
      <c r="F2" s="13">
        <v>39</v>
      </c>
      <c r="G2" s="13" t="s">
        <v>11</v>
      </c>
      <c r="H2" s="13" t="s">
        <v>12</v>
      </c>
      <c r="I2" s="13" t="s">
        <v>13</v>
      </c>
      <c r="J2" s="42"/>
      <c r="K2" s="42"/>
      <c r="L2" s="42"/>
      <c r="M2" s="42"/>
      <c r="N2" s="42"/>
      <c r="O2" s="43"/>
      <c r="P2" s="43"/>
      <c r="Q2" s="43"/>
      <c r="R2" s="43"/>
      <c r="S2" s="44"/>
      <c r="T2" s="44"/>
      <c r="U2" s="43"/>
      <c r="V2" s="43"/>
      <c r="W2" s="43"/>
      <c r="X2" s="43"/>
      <c r="Y2" s="43"/>
      <c r="Z2" s="45"/>
      <c r="AA2" s="45"/>
      <c r="AB2" s="45"/>
      <c r="AC2" s="46"/>
      <c r="AD2" s="46"/>
      <c r="AE2" s="46"/>
      <c r="AF2" s="46"/>
      <c r="AG2" s="46"/>
      <c r="AK2" t="s">
        <v>1777</v>
      </c>
    </row>
    <row r="3" spans="1:37" x14ac:dyDescent="0.25">
      <c r="A3" s="13" t="s">
        <v>15</v>
      </c>
      <c r="B3" s="13">
        <v>2</v>
      </c>
      <c r="C3" s="13" t="s">
        <v>14</v>
      </c>
      <c r="D3" s="13" t="s">
        <v>15</v>
      </c>
      <c r="E3" s="13" t="s">
        <v>16</v>
      </c>
      <c r="F3" s="13">
        <v>45</v>
      </c>
      <c r="G3" s="13" t="s">
        <v>17</v>
      </c>
      <c r="H3" s="13" t="s">
        <v>18</v>
      </c>
      <c r="I3" s="13" t="s">
        <v>13</v>
      </c>
      <c r="J3">
        <f>VLOOKUP(DATA!D2,'Performance management'!A$1:H$1193,4,0)</f>
        <v>5</v>
      </c>
      <c r="K3">
        <f>VLOOKUP(DATA!D2,'Performance management'!A$1:H$1193,5,0)</f>
        <v>5</v>
      </c>
      <c r="L3">
        <f>VLOOKUP(DATA!D2,'Performance management'!A$1:H$1193,6,0)</f>
        <v>5</v>
      </c>
      <c r="M3">
        <f>VLOOKUP(DATA!D2,'Performance management'!A$1:H$1193,7,0)</f>
        <v>5</v>
      </c>
      <c r="N3">
        <f>VLOOKUP(DATA!D2,'Performance management'!A$1:H$1193,8,0)</f>
        <v>5</v>
      </c>
      <c r="O3">
        <f>VLOOKUP(D2,'Learning  Mangement'!$A$1:$G$1193,4,0)</f>
        <v>5</v>
      </c>
      <c r="P3" t="str">
        <f>VLOOKUP(D2,'Learning  Mangement'!$A$1:$G$1193,5,0)</f>
        <v>David&amp;Lihar</v>
      </c>
      <c r="Q3" t="str">
        <f>VLOOKUP(D2,'Learning  Mangement'!$A$1:$G$1193,6,0)</f>
        <v>2h</v>
      </c>
      <c r="R3" t="str">
        <f>VLOOKUP(D2,'Learning  Mangement'!$A$1:$G$1193,7,0)</f>
        <v>Promotional Training</v>
      </c>
      <c r="S3" s="30">
        <f>VLOOKUP(D2,'Leave  Mangement'!$A$1:$F$1193,3,0)</f>
        <v>43109</v>
      </c>
      <c r="T3" s="30">
        <f>VLOOKUP(D2,'Leave  Mangement'!$A$1:$F$1193,4,0)</f>
        <v>43116</v>
      </c>
      <c r="U3" t="str">
        <f>VLOOKUP(D2,'Leave  Mangement'!$A$1:$F$1193,5,0)</f>
        <v>Maternity/Parental leave</v>
      </c>
      <c r="V3">
        <f>VLOOKUP(D2,'Leave  Mangement'!$A$1:$F$1193,6,0)</f>
        <v>37</v>
      </c>
      <c r="W3" t="str">
        <f>VLOOKUP(D2,'Span and Layer'!$A$1:$D$1193,2,0)</f>
        <v>Anudeep</v>
      </c>
      <c r="X3" t="str">
        <f>VLOOKUP(D2,'Span and Layer'!$A$1:$D$1193,3,0)</f>
        <v>Charlie</v>
      </c>
      <c r="Y3" t="str">
        <f>VLOOKUP(D2,'Span and Layer'!$A$1:$D$1193,4,0)</f>
        <v>George</v>
      </c>
      <c r="Z3" s="30">
        <f>VLOOKUP(D2,'Attrition Analysis'!$A$1:$E$1193,3,0)</f>
        <v>35798</v>
      </c>
      <c r="AA3" s="30">
        <f>VLOOKUP(D2,'Attrition Analysis'!$A$1:$E$1193,4,0)</f>
        <v>38731</v>
      </c>
      <c r="AB3">
        <f>VLOOKUP(D2,'Attrition Analysis'!$A$1:$E$1193,5,0)</f>
        <v>8</v>
      </c>
      <c r="AC3" t="str">
        <f>VLOOKUP(D2,CSAT!$A$1:$F$1193,2,0)</f>
        <v>Good</v>
      </c>
      <c r="AD3" t="str">
        <f>VLOOKUP(D2,CSAT!$A$1:$F$1193,3,0)</f>
        <v>Excellent</v>
      </c>
      <c r="AE3" t="str">
        <f>VLOOKUP(D2,CSAT!$A$1:$F$1193,4,0)</f>
        <v>Good</v>
      </c>
      <c r="AF3" t="str">
        <f>VLOOKUP(D2,CSAT!$A$1:$F$1193,5,0)</f>
        <v>Better</v>
      </c>
      <c r="AG3" t="str">
        <f>VLOOKUP(D2,CSAT!$A$1:$F$1193,6,0)</f>
        <v>Better</v>
      </c>
      <c r="AH3" s="30">
        <v>43206</v>
      </c>
      <c r="AI3" s="30"/>
      <c r="AK3" t="s">
        <v>1778</v>
      </c>
    </row>
    <row r="4" spans="1:37" x14ac:dyDescent="0.25">
      <c r="A4" s="13" t="s">
        <v>20</v>
      </c>
      <c r="B4" s="13">
        <v>3</v>
      </c>
      <c r="C4" s="13" t="s">
        <v>19</v>
      </c>
      <c r="D4" s="13" t="s">
        <v>20</v>
      </c>
      <c r="E4" s="13" t="s">
        <v>10</v>
      </c>
      <c r="F4" s="13">
        <v>41</v>
      </c>
      <c r="G4" s="13" t="s">
        <v>21</v>
      </c>
      <c r="H4" s="13" t="s">
        <v>22</v>
      </c>
      <c r="I4" s="13" t="s">
        <v>23</v>
      </c>
      <c r="J4">
        <f>VLOOKUP(DATA!D3,'Performance management'!A$1:H$1193,4,0)</f>
        <v>5</v>
      </c>
      <c r="K4">
        <f>VLOOKUP(DATA!D3,'Performance management'!A$1:H$1193,5,0)</f>
        <v>5</v>
      </c>
      <c r="L4">
        <f>VLOOKUP(DATA!D3,'Performance management'!A$1:H$1193,6,0)</f>
        <v>4</v>
      </c>
      <c r="M4">
        <f>VLOOKUP(DATA!D3,'Performance management'!A$1:H$1193,7,0)</f>
        <v>2</v>
      </c>
      <c r="N4">
        <f>VLOOKUP(DATA!D3,'Performance management'!A$1:H$1193,8,0)</f>
        <v>4</v>
      </c>
      <c r="O4">
        <f>VLOOKUP(D3,'Learning  Mangement'!$A$1:$G$1193,4,0)</f>
        <v>4</v>
      </c>
      <c r="P4" t="str">
        <f>VLOOKUP(D3,'Learning  Mangement'!$A$1:$G$1193,5,0)</f>
        <v>Santhosh&amp;Anudeep</v>
      </c>
      <c r="Q4" t="str">
        <f>VLOOKUP(D3,'Learning  Mangement'!$A$1:$G$1193,6,0)</f>
        <v>3h</v>
      </c>
      <c r="R4" t="str">
        <f>VLOOKUP(D3,'Learning  Mangement'!$A$1:$G$1193,7,0)</f>
        <v>Job Training</v>
      </c>
      <c r="S4" s="30">
        <f>VLOOKUP(D3,'Leave  Mangement'!$A$1:$F$1193,3,0)</f>
        <v>43110</v>
      </c>
      <c r="T4" s="30">
        <f>VLOOKUP(D3,'Leave  Mangement'!$A$1:$F$1193,4,0)</f>
        <v>43115</v>
      </c>
      <c r="U4" t="str">
        <f>VLOOKUP(D3,'Leave  Mangement'!$A$1:$F$1193,5,0)</f>
        <v>Maternity/Parental leave</v>
      </c>
      <c r="V4">
        <f>VLOOKUP(D3,'Leave  Mangement'!$A$1:$F$1193,6,0)</f>
        <v>35</v>
      </c>
      <c r="W4" t="str">
        <f>VLOOKUP(D3,'Span and Layer'!$A$1:$D$1193,2,0)</f>
        <v>Arundathi</v>
      </c>
      <c r="X4" t="str">
        <f>VLOOKUP(D3,'Span and Layer'!$A$1:$D$1193,3,0)</f>
        <v>Jacob</v>
      </c>
      <c r="Y4" t="str">
        <f>VLOOKUP(D3,'Span and Layer'!$A$1:$D$1193,4,0)</f>
        <v>George</v>
      </c>
      <c r="Z4" s="30">
        <f>VLOOKUP(D3,'Attrition Analysis'!$A$1:$E$1193,3,0)</f>
        <v>35823</v>
      </c>
      <c r="AA4" s="30">
        <f>VLOOKUP(D3,'Attrition Analysis'!$A$1:$E$1193,4,0)</f>
        <v>38771</v>
      </c>
      <c r="AB4">
        <f>VLOOKUP(D3,'Attrition Analysis'!$A$1:$E$1193,5,0)</f>
        <v>8</v>
      </c>
      <c r="AC4" t="str">
        <f>VLOOKUP(D3,CSAT!$A$1:$F$1193,2,0)</f>
        <v>Excellent</v>
      </c>
      <c r="AD4" t="str">
        <f>VLOOKUP(D3,CSAT!$A$1:$F$1193,3,0)</f>
        <v>Better</v>
      </c>
      <c r="AE4" t="str">
        <f>VLOOKUP(D3,CSAT!$A$1:$F$1193,4,0)</f>
        <v>Better</v>
      </c>
      <c r="AF4" t="str">
        <f>VLOOKUP(D3,CSAT!$A$1:$F$1193,5,0)</f>
        <v>Good</v>
      </c>
      <c r="AG4" t="str">
        <f>VLOOKUP(D3,CSAT!$A$1:$F$1193,6,0)</f>
        <v>Better</v>
      </c>
      <c r="AH4" s="30">
        <v>43424</v>
      </c>
      <c r="AI4" s="30"/>
      <c r="AK4" t="s">
        <v>1779</v>
      </c>
    </row>
    <row r="5" spans="1:37" x14ac:dyDescent="0.25">
      <c r="A5" s="13" t="s">
        <v>25</v>
      </c>
      <c r="B5" s="13">
        <v>4</v>
      </c>
      <c r="C5" s="13" t="s">
        <v>24</v>
      </c>
      <c r="D5" s="13" t="s">
        <v>25</v>
      </c>
      <c r="E5" s="13" t="s">
        <v>16</v>
      </c>
      <c r="F5" s="13">
        <v>35</v>
      </c>
      <c r="G5" s="13" t="s">
        <v>26</v>
      </c>
      <c r="H5" s="13" t="s">
        <v>27</v>
      </c>
      <c r="I5" s="13" t="s">
        <v>28</v>
      </c>
      <c r="J5">
        <f>VLOOKUP(DATA!D4,'Performance management'!A$1:H$1193,4,0)</f>
        <v>2</v>
      </c>
      <c r="K5">
        <f>VLOOKUP(DATA!D4,'Performance management'!A$1:H$1193,5,0)</f>
        <v>4</v>
      </c>
      <c r="L5">
        <f>VLOOKUP(DATA!D4,'Performance management'!A$1:H$1193,6,0)</f>
        <v>4</v>
      </c>
      <c r="M5">
        <f>VLOOKUP(DATA!D4,'Performance management'!A$1:H$1193,7,0)</f>
        <v>4</v>
      </c>
      <c r="N5">
        <f>VLOOKUP(DATA!D4,'Performance management'!A$1:H$1193,8,0)</f>
        <v>3.5</v>
      </c>
      <c r="O5">
        <f>VLOOKUP(D4,'Learning  Mangement'!$A$1:$G$1193,4,0)</f>
        <v>3.5</v>
      </c>
      <c r="P5" t="str">
        <f>VLOOKUP(D4,'Learning  Mangement'!$A$1:$G$1193,5,0)</f>
        <v>Hemanth&amp;Salomi</v>
      </c>
      <c r="Q5" t="str">
        <f>VLOOKUP(D4,'Learning  Mangement'!$A$1:$G$1193,6,0)</f>
        <v>3h</v>
      </c>
      <c r="R5" t="str">
        <f>VLOOKUP(D4,'Learning  Mangement'!$A$1:$G$1193,7,0)</f>
        <v>Soft skills Training</v>
      </c>
      <c r="S5" s="30">
        <f>VLOOKUP(D4,'Leave  Mangement'!$A$1:$F$1193,3,0)</f>
        <v>43111</v>
      </c>
      <c r="T5" s="30">
        <f>VLOOKUP(D4,'Leave  Mangement'!$A$1:$F$1193,4,0)</f>
        <v>43118</v>
      </c>
      <c r="U5" t="str">
        <f>VLOOKUP(D4,'Leave  Mangement'!$A$1:$F$1193,5,0)</f>
        <v>Emergency leave</v>
      </c>
      <c r="V5">
        <f>VLOOKUP(D4,'Leave  Mangement'!$A$1:$F$1193,6,0)</f>
        <v>7</v>
      </c>
      <c r="W5" t="str">
        <f>VLOOKUP(D4,'Span and Layer'!$A$1:$D$1193,2,0)</f>
        <v>Salomi</v>
      </c>
      <c r="X5" t="str">
        <f>VLOOKUP(D4,'Span and Layer'!$A$1:$D$1193,3,0)</f>
        <v>Harry</v>
      </c>
      <c r="Y5" t="str">
        <f>VLOOKUP(D4,'Span and Layer'!$A$1:$D$1193,4,0)</f>
        <v>George</v>
      </c>
      <c r="Z5" s="30">
        <f>VLOOKUP(D4,'Attrition Analysis'!$A$1:$E$1193,3,0)</f>
        <v>35848</v>
      </c>
      <c r="AA5" s="30">
        <f>VLOOKUP(D4,'Attrition Analysis'!$A$1:$E$1193,4,0)</f>
        <v>38811</v>
      </c>
      <c r="AB5">
        <f>VLOOKUP(D4,'Attrition Analysis'!$A$1:$E$1193,5,0)</f>
        <v>8</v>
      </c>
      <c r="AC5" t="str">
        <f>VLOOKUP(D4,CSAT!$A$1:$F$1193,2,0)</f>
        <v>Better</v>
      </c>
      <c r="AD5" t="str">
        <f>VLOOKUP(D4,CSAT!$A$1:$F$1193,3,0)</f>
        <v>Good</v>
      </c>
      <c r="AE5" t="str">
        <f>VLOOKUP(D4,CSAT!$A$1:$F$1193,4,0)</f>
        <v>Good</v>
      </c>
      <c r="AF5" t="str">
        <f>VLOOKUP(D4,CSAT!$A$1:$F$1193,5,0)</f>
        <v>Good</v>
      </c>
      <c r="AG5" t="str">
        <f>VLOOKUP(D4,CSAT!$A$1:$F$1193,6,0)</f>
        <v>Good</v>
      </c>
      <c r="AH5" s="30">
        <v>43182</v>
      </c>
      <c r="AK5" t="s">
        <v>1780</v>
      </c>
    </row>
    <row r="6" spans="1:37" x14ac:dyDescent="0.25">
      <c r="A6" s="13" t="s">
        <v>30</v>
      </c>
      <c r="B6" s="13">
        <v>5</v>
      </c>
      <c r="C6" s="13" t="s">
        <v>29</v>
      </c>
      <c r="D6" s="13" t="s">
        <v>30</v>
      </c>
      <c r="E6" s="13" t="s">
        <v>16</v>
      </c>
      <c r="F6" s="13">
        <v>35</v>
      </c>
      <c r="G6" s="13" t="s">
        <v>31</v>
      </c>
      <c r="H6" s="13" t="s">
        <v>27</v>
      </c>
      <c r="I6" s="13" t="s">
        <v>28</v>
      </c>
      <c r="J6">
        <f>VLOOKUP(DATA!D5,'Performance management'!A$1:H$1193,4,0)</f>
        <v>5</v>
      </c>
      <c r="K6">
        <f>VLOOKUP(DATA!D5,'Performance management'!A$1:H$1193,5,0)</f>
        <v>4</v>
      </c>
      <c r="L6">
        <f>VLOOKUP(DATA!D5,'Performance management'!A$1:H$1193,6,0)</f>
        <v>1</v>
      </c>
      <c r="M6">
        <f>VLOOKUP(DATA!D5,'Performance management'!A$1:H$1193,7,0)</f>
        <v>3</v>
      </c>
      <c r="N6">
        <f>VLOOKUP(DATA!D5,'Performance management'!A$1:H$1193,8,0)</f>
        <v>3.25</v>
      </c>
      <c r="O6">
        <f>VLOOKUP(D5,'Learning  Mangement'!$A$1:$G$1193,4,0)</f>
        <v>3.25</v>
      </c>
      <c r="P6" t="str">
        <f>VLOOKUP(D5,'Learning  Mangement'!$A$1:$G$1193,5,0)</f>
        <v>Hemanth&amp;Salomi</v>
      </c>
      <c r="Q6" t="str">
        <f>VLOOKUP(D5,'Learning  Mangement'!$A$1:$G$1193,6,0)</f>
        <v>3h</v>
      </c>
      <c r="R6" t="str">
        <f>VLOOKUP(D5,'Learning  Mangement'!$A$1:$G$1193,7,0)</f>
        <v>Soft skills Training</v>
      </c>
      <c r="S6" s="30">
        <f>VLOOKUP(D5,'Leave  Mangement'!$A$1:$F$1193,3,0)</f>
        <v>43112</v>
      </c>
      <c r="T6" s="30">
        <f>VLOOKUP(D5,'Leave  Mangement'!$A$1:$F$1193,4,0)</f>
        <v>43113</v>
      </c>
      <c r="U6" t="str">
        <f>VLOOKUP(D5,'Leave  Mangement'!$A$1:$F$1193,5,0)</f>
        <v>Emergency leave</v>
      </c>
      <c r="V6">
        <f>VLOOKUP(D5,'Leave  Mangement'!$A$1:$F$1193,6,0)</f>
        <v>1</v>
      </c>
      <c r="W6" t="str">
        <f>VLOOKUP(D5,'Span and Layer'!$A$1:$D$1193,2,0)</f>
        <v>Salomi</v>
      </c>
      <c r="X6" t="str">
        <f>VLOOKUP(D5,'Span and Layer'!$A$1:$D$1193,3,0)</f>
        <v>Harry</v>
      </c>
      <c r="Y6" t="str">
        <f>VLOOKUP(D5,'Span and Layer'!$A$1:$D$1193,4,0)</f>
        <v>George</v>
      </c>
      <c r="Z6" s="30">
        <f>VLOOKUP(D5,'Attrition Analysis'!$A$1:$E$1193,3,0)</f>
        <v>35873</v>
      </c>
      <c r="AA6" s="30">
        <f>VLOOKUP(D5,'Attrition Analysis'!$A$1:$E$1193,4,0)</f>
        <v>38851</v>
      </c>
      <c r="AB6">
        <f>VLOOKUP(D5,'Attrition Analysis'!$A$1:$E$1193,5,0)</f>
        <v>8</v>
      </c>
      <c r="AC6" t="str">
        <f>VLOOKUP(D5,CSAT!$A$1:$F$1193,2,0)</f>
        <v>Good</v>
      </c>
      <c r="AD6" t="str">
        <f>VLOOKUP(D5,CSAT!$A$1:$F$1193,3,0)</f>
        <v>Bad</v>
      </c>
      <c r="AE6" t="str">
        <f>VLOOKUP(D5,CSAT!$A$1:$F$1193,4,0)</f>
        <v>Better</v>
      </c>
      <c r="AF6" t="str">
        <f>VLOOKUP(D5,CSAT!$A$1:$F$1193,5,0)</f>
        <v>Worst</v>
      </c>
      <c r="AG6" t="str">
        <f>VLOOKUP(D5,CSAT!$A$1:$F$1193,6,0)</f>
        <v>Good</v>
      </c>
      <c r="AH6" s="30">
        <v>43397</v>
      </c>
    </row>
    <row r="7" spans="1:37" x14ac:dyDescent="0.25">
      <c r="A7" s="13" t="s">
        <v>33</v>
      </c>
      <c r="B7" s="13">
        <v>6</v>
      </c>
      <c r="C7" s="13" t="s">
        <v>32</v>
      </c>
      <c r="D7" s="13" t="s">
        <v>33</v>
      </c>
      <c r="E7" s="13" t="s">
        <v>10</v>
      </c>
      <c r="F7" s="13">
        <v>30</v>
      </c>
      <c r="G7" s="13" t="s">
        <v>17</v>
      </c>
      <c r="H7" s="13" t="s">
        <v>34</v>
      </c>
      <c r="I7" s="13" t="s">
        <v>35</v>
      </c>
      <c r="J7">
        <f>VLOOKUP(DATA!D6,'Performance management'!A$1:H$1193,4,0)</f>
        <v>3</v>
      </c>
      <c r="K7">
        <f>VLOOKUP(DATA!D6,'Performance management'!A$1:H$1193,5,0)</f>
        <v>1</v>
      </c>
      <c r="L7">
        <f>VLOOKUP(DATA!D6,'Performance management'!A$1:H$1193,6,0)</f>
        <v>4</v>
      </c>
      <c r="M7">
        <f>VLOOKUP(DATA!D6,'Performance management'!A$1:H$1193,7,0)</f>
        <v>5</v>
      </c>
      <c r="N7">
        <f>VLOOKUP(DATA!D6,'Performance management'!A$1:H$1193,8,0)</f>
        <v>3.25</v>
      </c>
      <c r="O7">
        <f>VLOOKUP(D6,'Learning  Mangement'!$A$1:$G$1193,4,0)</f>
        <v>3.25</v>
      </c>
      <c r="P7" t="str">
        <f>VLOOKUP(D6,'Learning  Mangement'!$A$1:$G$1193,5,0)</f>
        <v>Hemanth&amp;Salomi</v>
      </c>
      <c r="Q7" t="str">
        <f>VLOOKUP(D6,'Learning  Mangement'!$A$1:$G$1193,6,0)</f>
        <v>3h</v>
      </c>
      <c r="R7" t="str">
        <f>VLOOKUP(D6,'Learning  Mangement'!$A$1:$G$1193,7,0)</f>
        <v>Soft skills Training</v>
      </c>
      <c r="S7" s="30">
        <f>VLOOKUP(D6,'Leave  Mangement'!$A$1:$F$1193,3,0)</f>
        <v>43113</v>
      </c>
      <c r="T7" s="30">
        <f>VLOOKUP(D6,'Leave  Mangement'!$A$1:$F$1193,4,0)</f>
        <v>43118</v>
      </c>
      <c r="U7" t="str">
        <f>VLOOKUP(D6,'Leave  Mangement'!$A$1:$F$1193,5,0)</f>
        <v>Maternity/Parental leave</v>
      </c>
      <c r="V7">
        <f>VLOOKUP(D6,'Leave  Mangement'!$A$1:$F$1193,6,0)</f>
        <v>35</v>
      </c>
      <c r="W7" t="str">
        <f>VLOOKUP(D6,'Span and Layer'!$A$1:$D$1193,2,0)</f>
        <v>Rishitha</v>
      </c>
      <c r="X7" t="str">
        <f>VLOOKUP(D6,'Span and Layer'!$A$1:$D$1193,3,0)</f>
        <v>Isla</v>
      </c>
      <c r="Y7" t="str">
        <f>VLOOKUP(D6,'Span and Layer'!$A$1:$D$1193,4,0)</f>
        <v>George</v>
      </c>
      <c r="Z7" s="30">
        <f>VLOOKUP(D6,'Attrition Analysis'!$A$1:$E$1193,3,0)</f>
        <v>35898</v>
      </c>
      <c r="AA7" s="30">
        <f>VLOOKUP(D6,'Attrition Analysis'!$A$1:$E$1193,4,0)</f>
        <v>38891</v>
      </c>
      <c r="AB7">
        <f>VLOOKUP(D6,'Attrition Analysis'!$A$1:$E$1193,5,0)</f>
        <v>8</v>
      </c>
      <c r="AC7" t="str">
        <f>VLOOKUP(D6,CSAT!$A$1:$F$1193,2,0)</f>
        <v>Better</v>
      </c>
      <c r="AD7" t="str">
        <f>VLOOKUP(D6,CSAT!$A$1:$F$1193,3,0)</f>
        <v>Bad</v>
      </c>
      <c r="AE7" t="str">
        <f>VLOOKUP(D6,CSAT!$A$1:$F$1193,4,0)</f>
        <v>Excellent</v>
      </c>
      <c r="AF7" t="str">
        <f>VLOOKUP(D6,CSAT!$A$1:$F$1193,5,0)</f>
        <v>Worst</v>
      </c>
      <c r="AG7" t="str">
        <f>VLOOKUP(D6,CSAT!$A$1:$F$1193,6,0)</f>
        <v>Bad</v>
      </c>
      <c r="AH7" s="30">
        <v>43115</v>
      </c>
    </row>
    <row r="8" spans="1:37" x14ac:dyDescent="0.25">
      <c r="A8" s="13" t="s">
        <v>37</v>
      </c>
      <c r="B8" s="13">
        <v>7</v>
      </c>
      <c r="C8" s="13" t="s">
        <v>36</v>
      </c>
      <c r="D8" s="13" t="s">
        <v>37</v>
      </c>
      <c r="E8" s="13" t="s">
        <v>16</v>
      </c>
      <c r="F8" s="13">
        <v>36</v>
      </c>
      <c r="G8" s="13" t="s">
        <v>31</v>
      </c>
      <c r="H8" s="13" t="s">
        <v>12</v>
      </c>
      <c r="I8" s="13" t="s">
        <v>13</v>
      </c>
      <c r="J8">
        <f>VLOOKUP(DATA!D7,'Performance management'!A$1:H$1193,4,0)</f>
        <v>5</v>
      </c>
      <c r="K8">
        <f>VLOOKUP(DATA!D7,'Performance management'!A$1:H$1193,5,0)</f>
        <v>4</v>
      </c>
      <c r="L8">
        <f>VLOOKUP(DATA!D7,'Performance management'!A$1:H$1193,6,0)</f>
        <v>2</v>
      </c>
      <c r="M8">
        <f>VLOOKUP(DATA!D7,'Performance management'!A$1:H$1193,7,0)</f>
        <v>4</v>
      </c>
      <c r="N8">
        <f>VLOOKUP(DATA!D7,'Performance management'!A$1:H$1193,8,0)</f>
        <v>3.75</v>
      </c>
      <c r="O8">
        <f>VLOOKUP(D7,'Learning  Mangement'!$A$1:$G$1193,4,0)</f>
        <v>3.75</v>
      </c>
      <c r="P8" t="str">
        <f>VLOOKUP(D7,'Learning  Mangement'!$A$1:$G$1193,5,0)</f>
        <v>Hemanth&amp;Salomi</v>
      </c>
      <c r="Q8" t="str">
        <f>VLOOKUP(D7,'Learning  Mangement'!$A$1:$G$1193,6,0)</f>
        <v>3h</v>
      </c>
      <c r="R8" t="str">
        <f>VLOOKUP(D7,'Learning  Mangement'!$A$1:$G$1193,7,0)</f>
        <v>Soft skills Training</v>
      </c>
      <c r="S8" s="30">
        <f>VLOOKUP(D7,'Leave  Mangement'!$A$1:$F$1193,3,0)</f>
        <v>43114</v>
      </c>
      <c r="T8" s="30">
        <f>VLOOKUP(D7,'Leave  Mangement'!$A$1:$F$1193,4,0)</f>
        <v>43117</v>
      </c>
      <c r="U8" t="str">
        <f>VLOOKUP(D7,'Leave  Mangement'!$A$1:$F$1193,5,0)</f>
        <v>Maternity/Parental leave</v>
      </c>
      <c r="V8">
        <f>VLOOKUP(D7,'Leave  Mangement'!$A$1:$F$1193,6,0)</f>
        <v>33</v>
      </c>
      <c r="W8" t="str">
        <f>VLOOKUP(D7,'Span and Layer'!$A$1:$D$1193,2,0)</f>
        <v>Azim</v>
      </c>
      <c r="X8" t="str">
        <f>VLOOKUP(D7,'Span and Layer'!$A$1:$D$1193,3,0)</f>
        <v>Jacob</v>
      </c>
      <c r="Y8" t="str">
        <f>VLOOKUP(D7,'Span and Layer'!$A$1:$D$1193,4,0)</f>
        <v>George</v>
      </c>
      <c r="Z8" s="30">
        <f>VLOOKUP(D7,'Attrition Analysis'!$A$1:$E$1193,3,0)</f>
        <v>35923</v>
      </c>
      <c r="AA8" s="30">
        <f>VLOOKUP(D7,'Attrition Analysis'!$A$1:$E$1193,4,0)</f>
        <v>38931</v>
      </c>
      <c r="AB8">
        <f>VLOOKUP(D7,'Attrition Analysis'!$A$1:$E$1193,5,0)</f>
        <v>8</v>
      </c>
      <c r="AC8" t="str">
        <f>VLOOKUP(D7,CSAT!$A$1:$F$1193,2,0)</f>
        <v>Bad</v>
      </c>
      <c r="AD8" t="str">
        <f>VLOOKUP(D7,CSAT!$A$1:$F$1193,3,0)</f>
        <v>Worst</v>
      </c>
      <c r="AE8" t="str">
        <f>VLOOKUP(D7,CSAT!$A$1:$F$1193,4,0)</f>
        <v>Excellent</v>
      </c>
      <c r="AF8" t="str">
        <f>VLOOKUP(D7,CSAT!$A$1:$F$1193,5,0)</f>
        <v>Excellent</v>
      </c>
      <c r="AG8" t="str">
        <f>VLOOKUP(D7,CSAT!$A$1:$F$1193,6,0)</f>
        <v>Bad</v>
      </c>
      <c r="AH8" s="30">
        <v>43253</v>
      </c>
    </row>
    <row r="9" spans="1:37" x14ac:dyDescent="0.25">
      <c r="A9" s="13" t="s">
        <v>39</v>
      </c>
      <c r="B9" s="13">
        <v>8</v>
      </c>
      <c r="C9" s="13" t="s">
        <v>38</v>
      </c>
      <c r="D9" s="13" t="s">
        <v>39</v>
      </c>
      <c r="E9" s="13" t="s">
        <v>16</v>
      </c>
      <c r="F9" s="13">
        <v>26</v>
      </c>
      <c r="G9" s="13" t="s">
        <v>26</v>
      </c>
      <c r="H9" s="13" t="s">
        <v>40</v>
      </c>
      <c r="I9" s="13" t="s">
        <v>23</v>
      </c>
      <c r="J9">
        <f>VLOOKUP(DATA!D8,'Performance management'!A$1:H$1193,4,0)</f>
        <v>5</v>
      </c>
      <c r="K9">
        <f>VLOOKUP(DATA!D8,'Performance management'!A$1:H$1193,5,0)</f>
        <v>3</v>
      </c>
      <c r="L9">
        <f>VLOOKUP(DATA!D8,'Performance management'!A$1:H$1193,6,0)</f>
        <v>3</v>
      </c>
      <c r="M9">
        <f>VLOOKUP(DATA!D8,'Performance management'!A$1:H$1193,7,0)</f>
        <v>1</v>
      </c>
      <c r="N9">
        <f>VLOOKUP(DATA!D8,'Performance management'!A$1:H$1193,8,0)</f>
        <v>3</v>
      </c>
      <c r="O9">
        <f>VLOOKUP(D8,'Learning  Mangement'!$A$1:$G$1193,4,0)</f>
        <v>3</v>
      </c>
      <c r="P9" t="str">
        <f>VLOOKUP(D8,'Learning  Mangement'!$A$1:$G$1193,5,0)</f>
        <v>Hemanth&amp;Salomi</v>
      </c>
      <c r="Q9" t="str">
        <f>VLOOKUP(D8,'Learning  Mangement'!$A$1:$G$1193,6,0)</f>
        <v>3h</v>
      </c>
      <c r="R9" t="str">
        <f>VLOOKUP(D8,'Learning  Mangement'!$A$1:$G$1193,7,0)</f>
        <v>Soft skills Training</v>
      </c>
      <c r="S9" s="30">
        <f>VLOOKUP(D8,'Leave  Mangement'!$A$1:$F$1193,3,0)</f>
        <v>43115</v>
      </c>
      <c r="T9" s="30">
        <f>VLOOKUP(D8,'Leave  Mangement'!$A$1:$F$1193,4,0)</f>
        <v>43116</v>
      </c>
      <c r="U9" t="str">
        <f>VLOOKUP(D8,'Leave  Mangement'!$A$1:$F$1193,5,0)</f>
        <v>Maternity/Parental leave</v>
      </c>
      <c r="V9">
        <f>VLOOKUP(D8,'Leave  Mangement'!$A$1:$F$1193,6,0)</f>
        <v>31</v>
      </c>
      <c r="W9" t="str">
        <f>VLOOKUP(D8,'Span and Layer'!$A$1:$D$1193,2,0)</f>
        <v>Sathish</v>
      </c>
      <c r="X9" t="str">
        <f>VLOOKUP(D8,'Span and Layer'!$A$1:$D$1193,3,0)</f>
        <v>Charlie</v>
      </c>
      <c r="Y9" t="str">
        <f>VLOOKUP(D8,'Span and Layer'!$A$1:$D$1193,4,0)</f>
        <v>George</v>
      </c>
      <c r="Z9" s="30">
        <f>VLOOKUP(D8,'Attrition Analysis'!$A$1:$E$1193,3,0)</f>
        <v>35948</v>
      </c>
      <c r="AA9" s="30">
        <f>VLOOKUP(D8,'Attrition Analysis'!$A$1:$E$1193,4,0)</f>
        <v>38971</v>
      </c>
      <c r="AB9">
        <f>VLOOKUP(D8,'Attrition Analysis'!$A$1:$E$1193,5,0)</f>
        <v>8</v>
      </c>
      <c r="AC9" t="str">
        <f>VLOOKUP(D8,CSAT!$A$1:$F$1193,2,0)</f>
        <v>Excellent</v>
      </c>
      <c r="AD9" t="str">
        <f>VLOOKUP(D8,CSAT!$A$1:$F$1193,3,0)</f>
        <v>Better</v>
      </c>
      <c r="AE9" t="str">
        <f>VLOOKUP(D8,CSAT!$A$1:$F$1193,4,0)</f>
        <v>Good</v>
      </c>
      <c r="AF9" t="str">
        <f>VLOOKUP(D8,CSAT!$A$1:$F$1193,5,0)</f>
        <v>Better</v>
      </c>
      <c r="AG9" t="str">
        <f>VLOOKUP(D8,CSAT!$A$1:$F$1193,6,0)</f>
        <v>Excellent</v>
      </c>
      <c r="AH9" s="30">
        <v>43200</v>
      </c>
    </row>
    <row r="10" spans="1:37" x14ac:dyDescent="0.25">
      <c r="A10" s="13" t="s">
        <v>42</v>
      </c>
      <c r="B10" s="13">
        <v>9</v>
      </c>
      <c r="C10" s="13" t="s">
        <v>41</v>
      </c>
      <c r="D10" s="13" t="s">
        <v>42</v>
      </c>
      <c r="E10" s="13" t="s">
        <v>10</v>
      </c>
      <c r="F10" s="13">
        <v>33</v>
      </c>
      <c r="G10" s="13" t="s">
        <v>31</v>
      </c>
      <c r="H10" s="13" t="s">
        <v>40</v>
      </c>
      <c r="I10" s="13" t="s">
        <v>13</v>
      </c>
      <c r="J10">
        <f>VLOOKUP(DATA!D9,'Performance management'!A$1:H$1193,4,0)</f>
        <v>4</v>
      </c>
      <c r="K10">
        <f>VLOOKUP(DATA!D9,'Performance management'!A$1:H$1193,5,0)</f>
        <v>3</v>
      </c>
      <c r="L10">
        <f>VLOOKUP(DATA!D9,'Performance management'!A$1:H$1193,6,0)</f>
        <v>4</v>
      </c>
      <c r="M10">
        <f>VLOOKUP(DATA!D9,'Performance management'!A$1:H$1193,7,0)</f>
        <v>3</v>
      </c>
      <c r="N10">
        <f>VLOOKUP(DATA!D9,'Performance management'!A$1:H$1193,8,0)</f>
        <v>3.5</v>
      </c>
      <c r="O10">
        <f>VLOOKUP(D9,'Learning  Mangement'!$A$1:$G$1193,4,0)</f>
        <v>3.5</v>
      </c>
      <c r="P10" t="str">
        <f>VLOOKUP(D9,'Learning  Mangement'!$A$1:$G$1193,5,0)</f>
        <v>Hemanth&amp;Salomi</v>
      </c>
      <c r="Q10" t="str">
        <f>VLOOKUP(D9,'Learning  Mangement'!$A$1:$G$1193,6,0)</f>
        <v>3h</v>
      </c>
      <c r="R10" t="str">
        <f>VLOOKUP(D9,'Learning  Mangement'!$A$1:$G$1193,7,0)</f>
        <v>Soft skills Training</v>
      </c>
      <c r="S10" s="30">
        <f>VLOOKUP(D9,'Leave  Mangement'!$A$1:$F$1193,3,0)</f>
        <v>43116</v>
      </c>
      <c r="T10" s="30">
        <f>VLOOKUP(D9,'Leave  Mangement'!$A$1:$F$1193,4,0)</f>
        <v>43119</v>
      </c>
      <c r="U10" t="str">
        <f>VLOOKUP(D9,'Leave  Mangement'!$A$1:$F$1193,5,0)</f>
        <v>Maternity/Parental leave</v>
      </c>
      <c r="V10">
        <f>VLOOKUP(D9,'Leave  Mangement'!$A$1:$F$1193,6,0)</f>
        <v>33</v>
      </c>
      <c r="W10" t="str">
        <f>VLOOKUP(D9,'Span and Layer'!$A$1:$D$1193,2,0)</f>
        <v>Aneela</v>
      </c>
      <c r="X10" t="str">
        <f>VLOOKUP(D9,'Span and Layer'!$A$1:$D$1193,3,0)</f>
        <v>Charlie</v>
      </c>
      <c r="Y10" t="str">
        <f>VLOOKUP(D9,'Span and Layer'!$A$1:$D$1193,4,0)</f>
        <v>George</v>
      </c>
      <c r="Z10" s="30">
        <f>VLOOKUP(D9,'Attrition Analysis'!$A$1:$E$1193,3,0)</f>
        <v>35973</v>
      </c>
      <c r="AA10" s="30">
        <f>VLOOKUP(D9,'Attrition Analysis'!$A$1:$E$1193,4,0)</f>
        <v>39011</v>
      </c>
      <c r="AB10">
        <f>VLOOKUP(D9,'Attrition Analysis'!$A$1:$E$1193,5,0)</f>
        <v>8</v>
      </c>
      <c r="AC10" t="str">
        <f>VLOOKUP(D9,CSAT!$A$1:$F$1193,2,0)</f>
        <v>Bad</v>
      </c>
      <c r="AD10" t="str">
        <f>VLOOKUP(D9,CSAT!$A$1:$F$1193,3,0)</f>
        <v>Worst</v>
      </c>
      <c r="AE10" t="str">
        <f>VLOOKUP(D9,CSAT!$A$1:$F$1193,4,0)</f>
        <v>Good</v>
      </c>
      <c r="AF10" t="str">
        <f>VLOOKUP(D9,CSAT!$A$1:$F$1193,5,0)</f>
        <v>Better</v>
      </c>
      <c r="AG10" t="str">
        <f>VLOOKUP(D9,CSAT!$A$1:$F$1193,6,0)</f>
        <v>Better</v>
      </c>
      <c r="AH10" s="30">
        <v>43338</v>
      </c>
    </row>
    <row r="11" spans="1:37" x14ac:dyDescent="0.25">
      <c r="A11" s="13" t="s">
        <v>44</v>
      </c>
      <c r="B11" s="13">
        <v>10</v>
      </c>
      <c r="C11" s="13" t="s">
        <v>43</v>
      </c>
      <c r="D11" s="13" t="s">
        <v>44</v>
      </c>
      <c r="E11" s="13" t="s">
        <v>16</v>
      </c>
      <c r="F11" s="13">
        <v>24</v>
      </c>
      <c r="G11" s="13" t="s">
        <v>45</v>
      </c>
      <c r="H11" s="13" t="s">
        <v>40</v>
      </c>
      <c r="I11" s="13" t="s">
        <v>13</v>
      </c>
      <c r="J11">
        <f>VLOOKUP(DATA!D10,'Performance management'!A$1:H$1193,4,0)</f>
        <v>4</v>
      </c>
      <c r="K11">
        <f>VLOOKUP(DATA!D10,'Performance management'!A$1:H$1193,5,0)</f>
        <v>1</v>
      </c>
      <c r="L11">
        <f>VLOOKUP(DATA!D10,'Performance management'!A$1:H$1193,6,0)</f>
        <v>2</v>
      </c>
      <c r="M11">
        <f>VLOOKUP(DATA!D10,'Performance management'!A$1:H$1193,7,0)</f>
        <v>3</v>
      </c>
      <c r="N11">
        <f>VLOOKUP(DATA!D10,'Performance management'!A$1:H$1193,8,0)</f>
        <v>2.5</v>
      </c>
      <c r="O11">
        <f>VLOOKUP(D10,'Learning  Mangement'!$A$1:$G$1193,4,0)</f>
        <v>2.5</v>
      </c>
      <c r="P11" t="str">
        <f>VLOOKUP(D10,'Learning  Mangement'!$A$1:$G$1193,5,0)</f>
        <v>Sathish&amp;Azim</v>
      </c>
      <c r="Q11" t="str">
        <f>VLOOKUP(D10,'Learning  Mangement'!$A$1:$G$1193,6,0)</f>
        <v>4h</v>
      </c>
      <c r="R11" t="str">
        <f>VLOOKUP(D10,'Learning  Mangement'!$A$1:$G$1193,7,0)</f>
        <v>Technical skills Training</v>
      </c>
      <c r="S11" s="30">
        <f>VLOOKUP(D10,'Leave  Mangement'!$A$1:$F$1193,3,0)</f>
        <v>43117</v>
      </c>
      <c r="T11" s="30">
        <f>VLOOKUP(D10,'Leave  Mangement'!$A$1:$F$1193,4,0)</f>
        <v>43119</v>
      </c>
      <c r="U11" t="str">
        <f>VLOOKUP(D10,'Leave  Mangement'!$A$1:$F$1193,5,0)</f>
        <v>Emergency leave</v>
      </c>
      <c r="V11">
        <f>VLOOKUP(D10,'Leave  Mangement'!$A$1:$F$1193,6,0)</f>
        <v>2</v>
      </c>
      <c r="W11" t="str">
        <f>VLOOKUP(D10,'Span and Layer'!$A$1:$D$1193,2,0)</f>
        <v>Harish</v>
      </c>
      <c r="X11" t="str">
        <f>VLOOKUP(D10,'Span and Layer'!$A$1:$D$1193,3,0)</f>
        <v>Amelia</v>
      </c>
      <c r="Y11" t="str">
        <f>VLOOKUP(D10,'Span and Layer'!$A$1:$D$1193,4,0)</f>
        <v>George</v>
      </c>
      <c r="Z11" s="30">
        <f>VLOOKUP(D10,'Attrition Analysis'!$A$1:$E$1193,3,0)</f>
        <v>35998</v>
      </c>
      <c r="AA11" s="30">
        <f>VLOOKUP(D10,'Attrition Analysis'!$A$1:$E$1193,4,0)</f>
        <v>39051</v>
      </c>
      <c r="AB11">
        <f>VLOOKUP(D10,'Attrition Analysis'!$A$1:$E$1193,5,0)</f>
        <v>8</v>
      </c>
      <c r="AC11" t="str">
        <f>VLOOKUP(D10,CSAT!$A$1:$F$1193,2,0)</f>
        <v>Excellent</v>
      </c>
      <c r="AD11" t="str">
        <f>VLOOKUP(D10,CSAT!$A$1:$F$1193,3,0)</f>
        <v>Good</v>
      </c>
      <c r="AE11" t="str">
        <f>VLOOKUP(D10,CSAT!$A$1:$F$1193,4,0)</f>
        <v>Worst</v>
      </c>
      <c r="AF11" t="str">
        <f>VLOOKUP(D10,CSAT!$A$1:$F$1193,5,0)</f>
        <v>Excellent</v>
      </c>
      <c r="AG11" t="str">
        <f>VLOOKUP(D10,CSAT!$A$1:$F$1193,6,0)</f>
        <v>Better</v>
      </c>
      <c r="AH11" s="30">
        <v>43107</v>
      </c>
    </row>
    <row r="12" spans="1:37" x14ac:dyDescent="0.25">
      <c r="A12" s="13" t="s">
        <v>47</v>
      </c>
      <c r="B12" s="13">
        <v>11</v>
      </c>
      <c r="C12" s="13" t="s">
        <v>46</v>
      </c>
      <c r="D12" s="13" t="s">
        <v>47</v>
      </c>
      <c r="E12" s="13" t="s">
        <v>16</v>
      </c>
      <c r="F12" s="13">
        <v>27</v>
      </c>
      <c r="G12" s="13" t="s">
        <v>26</v>
      </c>
      <c r="H12" s="13" t="s">
        <v>40</v>
      </c>
      <c r="I12" s="13" t="s">
        <v>13</v>
      </c>
      <c r="J12">
        <f>VLOOKUP(DATA!D11,'Performance management'!A$1:H$1193,4,0)</f>
        <v>3</v>
      </c>
      <c r="K12">
        <f>VLOOKUP(DATA!D11,'Performance management'!A$1:H$1193,5,0)</f>
        <v>5</v>
      </c>
      <c r="L12">
        <f>VLOOKUP(DATA!D11,'Performance management'!A$1:H$1193,6,0)</f>
        <v>3</v>
      </c>
      <c r="M12">
        <f>VLOOKUP(DATA!D11,'Performance management'!A$1:H$1193,7,0)</f>
        <v>4</v>
      </c>
      <c r="N12">
        <f>VLOOKUP(DATA!D11,'Performance management'!A$1:H$1193,8,0)</f>
        <v>3.75</v>
      </c>
      <c r="O12">
        <f>VLOOKUP(D11,'Learning  Mangement'!$A$1:$G$1193,4,0)</f>
        <v>3.75</v>
      </c>
      <c r="P12" t="str">
        <f>VLOOKUP(D11,'Learning  Mangement'!$A$1:$G$1193,5,0)</f>
        <v>Hemanth&amp;Salomi</v>
      </c>
      <c r="Q12" t="str">
        <f>VLOOKUP(D11,'Learning  Mangement'!$A$1:$G$1193,6,0)</f>
        <v>3h</v>
      </c>
      <c r="R12" t="str">
        <f>VLOOKUP(D11,'Learning  Mangement'!$A$1:$G$1193,7,0)</f>
        <v>Soft skills Training</v>
      </c>
      <c r="S12" s="30">
        <f>VLOOKUP(D11,'Leave  Mangement'!$A$1:$F$1193,3,0)</f>
        <v>43118</v>
      </c>
      <c r="T12" s="30">
        <f>VLOOKUP(D11,'Leave  Mangement'!$A$1:$F$1193,4,0)</f>
        <v>43122</v>
      </c>
      <c r="U12" t="str">
        <f>VLOOKUP(D11,'Leave  Mangement'!$A$1:$F$1193,5,0)</f>
        <v>Emergency leave</v>
      </c>
      <c r="V12">
        <f>VLOOKUP(D11,'Leave  Mangement'!$A$1:$F$1193,6,0)</f>
        <v>4</v>
      </c>
      <c r="W12" t="str">
        <f>VLOOKUP(D11,'Span and Layer'!$A$1:$D$1193,2,0)</f>
        <v>Rajesh</v>
      </c>
      <c r="X12" t="str">
        <f>VLOOKUP(D11,'Span and Layer'!$A$1:$D$1193,3,0)</f>
        <v>Isla</v>
      </c>
      <c r="Y12" t="str">
        <f>VLOOKUP(D11,'Span and Layer'!$A$1:$D$1193,4,0)</f>
        <v>George</v>
      </c>
      <c r="Z12" s="30">
        <f>VLOOKUP(D11,'Attrition Analysis'!$A$1:$E$1193,3,0)</f>
        <v>36023</v>
      </c>
      <c r="AA12" s="30">
        <f>VLOOKUP(D11,'Attrition Analysis'!$A$1:$E$1193,4,0)</f>
        <v>39091</v>
      </c>
      <c r="AB12">
        <f>VLOOKUP(D11,'Attrition Analysis'!$A$1:$E$1193,5,0)</f>
        <v>9</v>
      </c>
      <c r="AC12" t="str">
        <f>VLOOKUP(D11,CSAT!$A$1:$F$1193,2,0)</f>
        <v>Worst</v>
      </c>
      <c r="AD12" t="str">
        <f>VLOOKUP(D11,CSAT!$A$1:$F$1193,3,0)</f>
        <v>Good</v>
      </c>
      <c r="AE12" t="str">
        <f>VLOOKUP(D11,CSAT!$A$1:$F$1193,4,0)</f>
        <v>Worst</v>
      </c>
      <c r="AF12" t="str">
        <f>VLOOKUP(D11,CSAT!$A$1:$F$1193,5,0)</f>
        <v>Worst</v>
      </c>
      <c r="AG12" t="str">
        <f>VLOOKUP(D11,CSAT!$A$1:$F$1193,6,0)</f>
        <v>Good</v>
      </c>
      <c r="AH12" s="30">
        <v>43109</v>
      </c>
    </row>
    <row r="13" spans="1:37" x14ac:dyDescent="0.25">
      <c r="A13" s="13" t="s">
        <v>49</v>
      </c>
      <c r="B13" s="13">
        <v>12</v>
      </c>
      <c r="C13" s="13" t="s">
        <v>48</v>
      </c>
      <c r="D13" s="13" t="s">
        <v>49</v>
      </c>
      <c r="E13" s="13" t="s">
        <v>10</v>
      </c>
      <c r="F13" s="13">
        <v>55</v>
      </c>
      <c r="G13" s="13" t="s">
        <v>31</v>
      </c>
      <c r="H13" s="13" t="s">
        <v>34</v>
      </c>
      <c r="I13" s="13" t="s">
        <v>35</v>
      </c>
      <c r="J13">
        <f>VLOOKUP(DATA!D12,'Performance management'!A$1:H$1193,4,0)</f>
        <v>2</v>
      </c>
      <c r="K13">
        <f>VLOOKUP(DATA!D12,'Performance management'!A$1:H$1193,5,0)</f>
        <v>1</v>
      </c>
      <c r="L13">
        <f>VLOOKUP(DATA!D12,'Performance management'!A$1:H$1193,6,0)</f>
        <v>1</v>
      </c>
      <c r="M13">
        <f>VLOOKUP(DATA!D12,'Performance management'!A$1:H$1193,7,0)</f>
        <v>1</v>
      </c>
      <c r="N13">
        <f>VLOOKUP(DATA!D12,'Performance management'!A$1:H$1193,8,0)</f>
        <v>1.25</v>
      </c>
      <c r="O13">
        <f>VLOOKUP(D12,'Learning  Mangement'!$A$1:$G$1193,4,0)</f>
        <v>1.25</v>
      </c>
      <c r="P13" t="str">
        <f>VLOOKUP(D12,'Learning  Mangement'!$A$1:$G$1193,5,0)</f>
        <v>Sathish&amp;Azim</v>
      </c>
      <c r="Q13" t="str">
        <f>VLOOKUP(D12,'Learning  Mangement'!$A$1:$G$1193,6,0)</f>
        <v>4h</v>
      </c>
      <c r="R13" t="str">
        <f>VLOOKUP(D12,'Learning  Mangement'!$A$1:$G$1193,7,0)</f>
        <v>Technical skills Training</v>
      </c>
      <c r="S13" s="30">
        <f>VLOOKUP(D12,'Leave  Mangement'!$A$1:$F$1193,3,0)</f>
        <v>43119</v>
      </c>
      <c r="T13" s="30">
        <f>VLOOKUP(D12,'Leave  Mangement'!$A$1:$F$1193,4,0)</f>
        <v>43123</v>
      </c>
      <c r="U13" t="str">
        <f>VLOOKUP(D12,'Leave  Mangement'!$A$1:$F$1193,5,0)</f>
        <v>Maternity/Parental leave</v>
      </c>
      <c r="V13">
        <f>VLOOKUP(D12,'Leave  Mangement'!$A$1:$F$1193,6,0)</f>
        <v>34</v>
      </c>
      <c r="W13" t="str">
        <f>VLOOKUP(D12,'Span and Layer'!$A$1:$D$1193,2,0)</f>
        <v>Sathish</v>
      </c>
      <c r="X13" t="str">
        <f>VLOOKUP(D12,'Span and Layer'!$A$1:$D$1193,3,0)</f>
        <v>Charlie</v>
      </c>
      <c r="Y13" t="str">
        <f>VLOOKUP(D12,'Span and Layer'!$A$1:$D$1193,4,0)</f>
        <v>George</v>
      </c>
      <c r="Z13" s="30">
        <f>VLOOKUP(D12,'Attrition Analysis'!$A$1:$E$1193,3,0)</f>
        <v>36048</v>
      </c>
      <c r="AA13" s="30">
        <f>VLOOKUP(D12,'Attrition Analysis'!$A$1:$E$1193,4,0)</f>
        <v>39131</v>
      </c>
      <c r="AB13">
        <f>VLOOKUP(D12,'Attrition Analysis'!$A$1:$E$1193,5,0)</f>
        <v>9</v>
      </c>
      <c r="AC13" t="str">
        <f>VLOOKUP(D12,CSAT!$A$1:$F$1193,2,0)</f>
        <v>Excellent</v>
      </c>
      <c r="AD13" t="str">
        <f>VLOOKUP(D12,CSAT!$A$1:$F$1193,3,0)</f>
        <v>Worst</v>
      </c>
      <c r="AE13" t="str">
        <f>VLOOKUP(D12,CSAT!$A$1:$F$1193,4,0)</f>
        <v>Good</v>
      </c>
      <c r="AF13" t="str">
        <f>VLOOKUP(D12,CSAT!$A$1:$F$1193,5,0)</f>
        <v>Good</v>
      </c>
      <c r="AG13" t="str">
        <f>VLOOKUP(D12,CSAT!$A$1:$F$1193,6,0)</f>
        <v>Good</v>
      </c>
      <c r="AH13" s="30">
        <v>43465</v>
      </c>
    </row>
    <row r="14" spans="1:37" x14ac:dyDescent="0.25">
      <c r="A14" s="13" t="s">
        <v>51</v>
      </c>
      <c r="B14" s="13">
        <v>13</v>
      </c>
      <c r="C14" s="13" t="s">
        <v>50</v>
      </c>
      <c r="D14" s="13" t="s">
        <v>51</v>
      </c>
      <c r="E14" s="13" t="s">
        <v>16</v>
      </c>
      <c r="F14" s="13">
        <v>26</v>
      </c>
      <c r="G14" s="13" t="s">
        <v>45</v>
      </c>
      <c r="H14" s="13" t="s">
        <v>52</v>
      </c>
      <c r="I14" s="13" t="s">
        <v>13</v>
      </c>
      <c r="J14">
        <f>VLOOKUP(DATA!D13,'Performance management'!A$1:H$1193,4,0)</f>
        <v>3</v>
      </c>
      <c r="K14">
        <f>VLOOKUP(DATA!D13,'Performance management'!A$1:H$1193,5,0)</f>
        <v>4</v>
      </c>
      <c r="L14">
        <f>VLOOKUP(DATA!D13,'Performance management'!A$1:H$1193,6,0)</f>
        <v>4</v>
      </c>
      <c r="M14">
        <f>VLOOKUP(DATA!D13,'Performance management'!A$1:H$1193,7,0)</f>
        <v>1</v>
      </c>
      <c r="N14">
        <f>VLOOKUP(DATA!D13,'Performance management'!A$1:H$1193,8,0)</f>
        <v>3</v>
      </c>
      <c r="O14">
        <f>VLOOKUP(D13,'Learning  Mangement'!$A$1:$G$1193,4,0)</f>
        <v>3</v>
      </c>
      <c r="P14" t="str">
        <f>VLOOKUP(D13,'Learning  Mangement'!$A$1:$G$1193,5,0)</f>
        <v>Hemanth&amp;Salomi</v>
      </c>
      <c r="Q14" t="str">
        <f>VLOOKUP(D13,'Learning  Mangement'!$A$1:$G$1193,6,0)</f>
        <v>3h</v>
      </c>
      <c r="R14" t="str">
        <f>VLOOKUP(D13,'Learning  Mangement'!$A$1:$G$1193,7,0)</f>
        <v>Soft skills Training</v>
      </c>
      <c r="S14" s="30">
        <f>VLOOKUP(D13,'Leave  Mangement'!$A$1:$F$1193,3,0)</f>
        <v>43120</v>
      </c>
      <c r="T14" s="30">
        <f>VLOOKUP(D13,'Leave  Mangement'!$A$1:$F$1193,4,0)</f>
        <v>43127</v>
      </c>
      <c r="U14" t="str">
        <f>VLOOKUP(D13,'Leave  Mangement'!$A$1:$F$1193,5,0)</f>
        <v>Emergency leave</v>
      </c>
      <c r="V14">
        <f>VLOOKUP(D13,'Leave  Mangement'!$A$1:$F$1193,6,0)</f>
        <v>7</v>
      </c>
      <c r="W14" t="str">
        <f>VLOOKUP(D13,'Span and Layer'!$A$1:$D$1193,2,0)</f>
        <v>Roy</v>
      </c>
      <c r="X14" t="str">
        <f>VLOOKUP(D13,'Span and Layer'!$A$1:$D$1193,3,0)</f>
        <v>Harry</v>
      </c>
      <c r="Y14" t="str">
        <f>VLOOKUP(D13,'Span and Layer'!$A$1:$D$1193,4,0)</f>
        <v>George</v>
      </c>
      <c r="Z14" s="30">
        <f>VLOOKUP(D13,'Attrition Analysis'!$A$1:$E$1193,3,0)</f>
        <v>36073</v>
      </c>
      <c r="AA14" s="30">
        <f>VLOOKUP(D13,'Attrition Analysis'!$A$1:$E$1193,4,0)</f>
        <v>39171</v>
      </c>
      <c r="AB14">
        <f>VLOOKUP(D13,'Attrition Analysis'!$A$1:$E$1193,5,0)</f>
        <v>9</v>
      </c>
      <c r="AC14" t="str">
        <f>VLOOKUP(D13,CSAT!$A$1:$F$1193,2,0)</f>
        <v>Good</v>
      </c>
      <c r="AD14" t="str">
        <f>VLOOKUP(D13,CSAT!$A$1:$F$1193,3,0)</f>
        <v>Good</v>
      </c>
      <c r="AE14" t="str">
        <f>VLOOKUP(D13,CSAT!$A$1:$F$1193,4,0)</f>
        <v>Better</v>
      </c>
      <c r="AF14" t="str">
        <f>VLOOKUP(D13,CSAT!$A$1:$F$1193,5,0)</f>
        <v>Good</v>
      </c>
      <c r="AG14" t="str">
        <f>VLOOKUP(D13,CSAT!$A$1:$F$1193,6,0)</f>
        <v>Bad</v>
      </c>
      <c r="AH14" s="30">
        <v>43163</v>
      </c>
    </row>
    <row r="15" spans="1:37" x14ac:dyDescent="0.25">
      <c r="A15" s="13" t="s">
        <v>54</v>
      </c>
      <c r="B15" s="13">
        <v>14</v>
      </c>
      <c r="C15" s="13" t="s">
        <v>53</v>
      </c>
      <c r="D15" s="13" t="s">
        <v>54</v>
      </c>
      <c r="E15" s="13" t="s">
        <v>10</v>
      </c>
      <c r="F15" s="13">
        <v>41</v>
      </c>
      <c r="G15" s="13" t="s">
        <v>55</v>
      </c>
      <c r="H15" s="13" t="s">
        <v>56</v>
      </c>
      <c r="I15" s="13" t="s">
        <v>13</v>
      </c>
      <c r="J15">
        <f>VLOOKUP(DATA!D14,'Performance management'!A$1:H$1193,4,0)</f>
        <v>2</v>
      </c>
      <c r="K15">
        <f>VLOOKUP(DATA!D14,'Performance management'!A$1:H$1193,5,0)</f>
        <v>2</v>
      </c>
      <c r="L15">
        <f>VLOOKUP(DATA!D14,'Performance management'!A$1:H$1193,6,0)</f>
        <v>5</v>
      </c>
      <c r="M15">
        <f>VLOOKUP(DATA!D14,'Performance management'!A$1:H$1193,7,0)</f>
        <v>2</v>
      </c>
      <c r="N15">
        <f>VLOOKUP(DATA!D14,'Performance management'!A$1:H$1193,8,0)</f>
        <v>2.75</v>
      </c>
      <c r="O15">
        <f>VLOOKUP(D14,'Learning  Mangement'!$A$1:$G$1193,4,0)</f>
        <v>2.75</v>
      </c>
      <c r="P15" t="str">
        <f>VLOOKUP(D14,'Learning  Mangement'!$A$1:$G$1193,5,0)</f>
        <v>Sathish&amp;Azim</v>
      </c>
      <c r="Q15" t="str">
        <f>VLOOKUP(D14,'Learning  Mangement'!$A$1:$G$1193,6,0)</f>
        <v>4h</v>
      </c>
      <c r="R15" t="str">
        <f>VLOOKUP(D14,'Learning  Mangement'!$A$1:$G$1193,7,0)</f>
        <v>Technical skills Training</v>
      </c>
      <c r="S15" s="30">
        <f>VLOOKUP(D14,'Leave  Mangement'!$A$1:$F$1193,3,0)</f>
        <v>43121</v>
      </c>
      <c r="T15" s="30">
        <f>VLOOKUP(D14,'Leave  Mangement'!$A$1:$F$1193,4,0)</f>
        <v>43124</v>
      </c>
      <c r="U15" t="str">
        <f>VLOOKUP(D14,'Leave  Mangement'!$A$1:$F$1193,5,0)</f>
        <v>Maternity/Parental leave</v>
      </c>
      <c r="V15">
        <f>VLOOKUP(D14,'Leave  Mangement'!$A$1:$F$1193,6,0)</f>
        <v>33</v>
      </c>
      <c r="W15" t="str">
        <f>VLOOKUP(D14,'Span and Layer'!$A$1:$D$1193,2,0)</f>
        <v>Salomi</v>
      </c>
      <c r="X15" t="str">
        <f>VLOOKUP(D14,'Span and Layer'!$A$1:$D$1193,3,0)</f>
        <v>Harry</v>
      </c>
      <c r="Y15" t="str">
        <f>VLOOKUP(D14,'Span and Layer'!$A$1:$D$1193,4,0)</f>
        <v>George</v>
      </c>
      <c r="Z15" s="30">
        <f>VLOOKUP(D14,'Attrition Analysis'!$A$1:$E$1193,3,0)</f>
        <v>36098</v>
      </c>
      <c r="AA15" s="30">
        <f>VLOOKUP(D14,'Attrition Analysis'!$A$1:$E$1193,4,0)</f>
        <v>39211</v>
      </c>
      <c r="AB15">
        <f>VLOOKUP(D14,'Attrition Analysis'!$A$1:$E$1193,5,0)</f>
        <v>9</v>
      </c>
      <c r="AC15" t="str">
        <f>VLOOKUP(D14,CSAT!$A$1:$F$1193,2,0)</f>
        <v>Better</v>
      </c>
      <c r="AD15" t="str">
        <f>VLOOKUP(D14,CSAT!$A$1:$F$1193,3,0)</f>
        <v>Worst</v>
      </c>
      <c r="AE15" t="str">
        <f>VLOOKUP(D14,CSAT!$A$1:$F$1193,4,0)</f>
        <v>Good</v>
      </c>
      <c r="AF15" t="str">
        <f>VLOOKUP(D14,CSAT!$A$1:$F$1193,5,0)</f>
        <v>Bad</v>
      </c>
      <c r="AG15" t="str">
        <f>VLOOKUP(D14,CSAT!$A$1:$F$1193,6,0)</f>
        <v>Excellent</v>
      </c>
      <c r="AH15" s="30">
        <v>43122</v>
      </c>
    </row>
    <row r="16" spans="1:37" x14ac:dyDescent="0.25">
      <c r="A16" s="13" t="s">
        <v>58</v>
      </c>
      <c r="B16" s="13">
        <v>15</v>
      </c>
      <c r="C16" s="13" t="s">
        <v>57</v>
      </c>
      <c r="D16" s="13" t="s">
        <v>58</v>
      </c>
      <c r="E16" s="13" t="s">
        <v>16</v>
      </c>
      <c r="F16" s="13">
        <v>48</v>
      </c>
      <c r="G16" s="13" t="s">
        <v>45</v>
      </c>
      <c r="H16" s="13" t="s">
        <v>59</v>
      </c>
      <c r="I16" s="13" t="s">
        <v>13</v>
      </c>
      <c r="J16">
        <f>VLOOKUP(DATA!D15,'Performance management'!A$1:H$1193,4,0)</f>
        <v>5</v>
      </c>
      <c r="K16">
        <f>VLOOKUP(DATA!D15,'Performance management'!A$1:H$1193,5,0)</f>
        <v>2</v>
      </c>
      <c r="L16">
        <f>VLOOKUP(DATA!D15,'Performance management'!A$1:H$1193,6,0)</f>
        <v>1</v>
      </c>
      <c r="M16">
        <f>VLOOKUP(DATA!D15,'Performance management'!A$1:H$1193,7,0)</f>
        <v>4</v>
      </c>
      <c r="N16">
        <f>VLOOKUP(DATA!D15,'Performance management'!A$1:H$1193,8,0)</f>
        <v>3</v>
      </c>
      <c r="O16">
        <f>VLOOKUP(D15,'Learning  Mangement'!$A$1:$G$1193,4,0)</f>
        <v>3</v>
      </c>
      <c r="P16" t="str">
        <f>VLOOKUP(D15,'Learning  Mangement'!$A$1:$G$1193,5,0)</f>
        <v>Hemanth&amp;Salomi</v>
      </c>
      <c r="Q16" t="str">
        <f>VLOOKUP(D15,'Learning  Mangement'!$A$1:$G$1193,6,0)</f>
        <v>3h</v>
      </c>
      <c r="R16" t="str">
        <f>VLOOKUP(D15,'Learning  Mangement'!$A$1:$G$1193,7,0)</f>
        <v>Soft skills Training</v>
      </c>
      <c r="S16" s="30">
        <f>VLOOKUP(D15,'Leave  Mangement'!$A$1:$F$1193,3,0)</f>
        <v>43122</v>
      </c>
      <c r="T16" s="30">
        <f>VLOOKUP(D15,'Leave  Mangement'!$A$1:$F$1193,4,0)</f>
        <v>43127</v>
      </c>
      <c r="U16" t="str">
        <f>VLOOKUP(D15,'Leave  Mangement'!$A$1:$F$1193,5,0)</f>
        <v>Emergency leave</v>
      </c>
      <c r="V16">
        <f>VLOOKUP(D15,'Leave  Mangement'!$A$1:$F$1193,6,0)</f>
        <v>5</v>
      </c>
      <c r="W16" t="str">
        <f>VLOOKUP(D15,'Span and Layer'!$A$1:$D$1193,2,0)</f>
        <v>Sathish</v>
      </c>
      <c r="X16" t="str">
        <f>VLOOKUP(D15,'Span and Layer'!$A$1:$D$1193,3,0)</f>
        <v>Charlie</v>
      </c>
      <c r="Y16" t="str">
        <f>VLOOKUP(D15,'Span and Layer'!$A$1:$D$1193,4,0)</f>
        <v>George</v>
      </c>
      <c r="Z16" s="30">
        <f>VLOOKUP(D15,'Attrition Analysis'!$A$1:$E$1193,3,0)</f>
        <v>36123</v>
      </c>
      <c r="AA16" s="30">
        <f>VLOOKUP(D15,'Attrition Analysis'!$A$1:$E$1193,4,0)</f>
        <v>39251</v>
      </c>
      <c r="AB16">
        <f>VLOOKUP(D15,'Attrition Analysis'!$A$1:$E$1193,5,0)</f>
        <v>9</v>
      </c>
      <c r="AC16" t="str">
        <f>VLOOKUP(D15,CSAT!$A$1:$F$1193,2,0)</f>
        <v>Bad</v>
      </c>
      <c r="AD16" t="str">
        <f>VLOOKUP(D15,CSAT!$A$1:$F$1193,3,0)</f>
        <v>Better</v>
      </c>
      <c r="AE16" t="str">
        <f>VLOOKUP(D15,CSAT!$A$1:$F$1193,4,0)</f>
        <v>Worst</v>
      </c>
      <c r="AF16" t="str">
        <f>VLOOKUP(D15,CSAT!$A$1:$F$1193,5,0)</f>
        <v>Excellent</v>
      </c>
      <c r="AG16" t="str">
        <f>VLOOKUP(D15,CSAT!$A$1:$F$1193,6,0)</f>
        <v>Bad</v>
      </c>
      <c r="AH16" s="30">
        <v>43167</v>
      </c>
    </row>
    <row r="17" spans="1:34" x14ac:dyDescent="0.25">
      <c r="A17" s="13" t="s">
        <v>61</v>
      </c>
      <c r="B17" s="13">
        <v>16</v>
      </c>
      <c r="C17" s="13" t="s">
        <v>60</v>
      </c>
      <c r="D17" s="13" t="s">
        <v>61</v>
      </c>
      <c r="E17" s="13" t="s">
        <v>10</v>
      </c>
      <c r="F17" s="13">
        <v>25</v>
      </c>
      <c r="G17" s="13" t="s">
        <v>62</v>
      </c>
      <c r="H17" s="13" t="s">
        <v>63</v>
      </c>
      <c r="I17" s="13" t="s">
        <v>13</v>
      </c>
      <c r="J17">
        <f>VLOOKUP(DATA!D16,'Performance management'!A$1:H$1193,4,0)</f>
        <v>4</v>
      </c>
      <c r="K17">
        <f>VLOOKUP(DATA!D16,'Performance management'!A$1:H$1193,5,0)</f>
        <v>3</v>
      </c>
      <c r="L17">
        <f>VLOOKUP(DATA!D16,'Performance management'!A$1:H$1193,6,0)</f>
        <v>5</v>
      </c>
      <c r="M17">
        <f>VLOOKUP(DATA!D16,'Performance management'!A$1:H$1193,7,0)</f>
        <v>1</v>
      </c>
      <c r="N17">
        <f>VLOOKUP(DATA!D16,'Performance management'!A$1:H$1193,8,0)</f>
        <v>3.25</v>
      </c>
      <c r="O17">
        <f>VLOOKUP(D16,'Learning  Mangement'!$A$1:$G$1193,4,0)</f>
        <v>3.25</v>
      </c>
      <c r="P17" t="str">
        <f>VLOOKUP(D16,'Learning  Mangement'!$A$1:$G$1193,5,0)</f>
        <v>Hemanth&amp;Salomi</v>
      </c>
      <c r="Q17" t="str">
        <f>VLOOKUP(D16,'Learning  Mangement'!$A$1:$G$1193,6,0)</f>
        <v>3h</v>
      </c>
      <c r="R17" t="str">
        <f>VLOOKUP(D16,'Learning  Mangement'!$A$1:$G$1193,7,0)</f>
        <v>Soft skills Training</v>
      </c>
      <c r="S17" s="30">
        <f>VLOOKUP(D16,'Leave  Mangement'!$A$1:$F$1193,3,0)</f>
        <v>43123</v>
      </c>
      <c r="T17" s="30">
        <f>VLOOKUP(D16,'Leave  Mangement'!$A$1:$F$1193,4,0)</f>
        <v>43125</v>
      </c>
      <c r="U17" t="str">
        <f>VLOOKUP(D16,'Leave  Mangement'!$A$1:$F$1193,5,0)</f>
        <v>Planned leave</v>
      </c>
      <c r="V17">
        <f>VLOOKUP(D16,'Leave  Mangement'!$A$1:$F$1193,6,0)</f>
        <v>2</v>
      </c>
      <c r="W17" t="str">
        <f>VLOOKUP(D16,'Span and Layer'!$A$1:$D$1193,2,0)</f>
        <v>Harish</v>
      </c>
      <c r="X17" t="str">
        <f>VLOOKUP(D16,'Span and Layer'!$A$1:$D$1193,3,0)</f>
        <v>Amelia</v>
      </c>
      <c r="Y17" t="str">
        <f>VLOOKUP(D16,'Span and Layer'!$A$1:$D$1193,4,0)</f>
        <v>George</v>
      </c>
      <c r="Z17" s="30">
        <f>VLOOKUP(D16,'Attrition Analysis'!$A$1:$E$1193,3,0)</f>
        <v>36148</v>
      </c>
      <c r="AA17" s="30">
        <f>VLOOKUP(D16,'Attrition Analysis'!$A$1:$E$1193,4,0)</f>
        <v>39291</v>
      </c>
      <c r="AB17">
        <f>VLOOKUP(D16,'Attrition Analysis'!$A$1:$E$1193,5,0)</f>
        <v>9</v>
      </c>
      <c r="AC17" t="str">
        <f>VLOOKUP(D16,CSAT!$A$1:$F$1193,2,0)</f>
        <v>Excellent</v>
      </c>
      <c r="AD17" t="str">
        <f>VLOOKUP(D16,CSAT!$A$1:$F$1193,3,0)</f>
        <v>Better</v>
      </c>
      <c r="AE17" t="str">
        <f>VLOOKUP(D16,CSAT!$A$1:$F$1193,4,0)</f>
        <v>Bad</v>
      </c>
      <c r="AF17" t="str">
        <f>VLOOKUP(D16,CSAT!$A$1:$F$1193,5,0)</f>
        <v>Bad</v>
      </c>
      <c r="AG17" t="str">
        <f>VLOOKUP(D16,CSAT!$A$1:$F$1193,6,0)</f>
        <v>Excellent</v>
      </c>
      <c r="AH17" s="30">
        <v>43185</v>
      </c>
    </row>
    <row r="18" spans="1:34" x14ac:dyDescent="0.25">
      <c r="A18" s="13" t="s">
        <v>65</v>
      </c>
      <c r="B18" s="13">
        <v>17</v>
      </c>
      <c r="C18" s="13" t="s">
        <v>64</v>
      </c>
      <c r="D18" s="13" t="s">
        <v>65</v>
      </c>
      <c r="E18" s="13" t="s">
        <v>10</v>
      </c>
      <c r="F18" s="13">
        <v>21</v>
      </c>
      <c r="G18" s="13" t="s">
        <v>21</v>
      </c>
      <c r="H18" s="13" t="s">
        <v>66</v>
      </c>
      <c r="I18" s="13" t="s">
        <v>13</v>
      </c>
      <c r="J18">
        <f>VLOOKUP(DATA!D17,'Performance management'!A$1:H$1193,4,0)</f>
        <v>5</v>
      </c>
      <c r="K18">
        <f>VLOOKUP(DATA!D17,'Performance management'!A$1:H$1193,5,0)</f>
        <v>5</v>
      </c>
      <c r="L18">
        <f>VLOOKUP(DATA!D17,'Performance management'!A$1:H$1193,6,0)</f>
        <v>4</v>
      </c>
      <c r="M18">
        <f>VLOOKUP(DATA!D17,'Performance management'!A$1:H$1193,7,0)</f>
        <v>5</v>
      </c>
      <c r="N18">
        <f>VLOOKUP(DATA!D17,'Performance management'!A$1:H$1193,8,0)</f>
        <v>4.75</v>
      </c>
      <c r="O18">
        <f>VLOOKUP(D17,'Learning  Mangement'!$A$1:$G$1193,4,0)</f>
        <v>4.75</v>
      </c>
      <c r="P18" t="str">
        <f>VLOOKUP(D17,'Learning  Mangement'!$A$1:$G$1193,5,0)</f>
        <v>Santhosh&amp;Anudeep</v>
      </c>
      <c r="Q18" t="str">
        <f>VLOOKUP(D17,'Learning  Mangement'!$A$1:$G$1193,6,0)</f>
        <v>3h</v>
      </c>
      <c r="R18" t="str">
        <f>VLOOKUP(D17,'Learning  Mangement'!$A$1:$G$1193,7,0)</f>
        <v>Job Training</v>
      </c>
      <c r="S18" s="30">
        <f>VLOOKUP(D17,'Leave  Mangement'!$A$1:$F$1193,3,0)</f>
        <v>43124</v>
      </c>
      <c r="T18" s="30">
        <f>VLOOKUP(D17,'Leave  Mangement'!$A$1:$F$1193,4,0)</f>
        <v>43126</v>
      </c>
      <c r="U18" t="str">
        <f>VLOOKUP(D17,'Leave  Mangement'!$A$1:$F$1193,5,0)</f>
        <v>Maternity/Parental leave</v>
      </c>
      <c r="V18">
        <f>VLOOKUP(D17,'Leave  Mangement'!$A$1:$F$1193,6,0)</f>
        <v>32</v>
      </c>
      <c r="W18" t="str">
        <f>VLOOKUP(D17,'Span and Layer'!$A$1:$D$1193,2,0)</f>
        <v>Santhosh</v>
      </c>
      <c r="X18" t="str">
        <f>VLOOKUP(D17,'Span and Layer'!$A$1:$D$1193,3,0)</f>
        <v>Harry</v>
      </c>
      <c r="Y18" t="str">
        <f>VLOOKUP(D17,'Span and Layer'!$A$1:$D$1193,4,0)</f>
        <v>George</v>
      </c>
      <c r="Z18" s="30">
        <f>VLOOKUP(D17,'Attrition Analysis'!$A$1:$E$1193,3,0)</f>
        <v>36173</v>
      </c>
      <c r="AA18" s="30">
        <f>VLOOKUP(D17,'Attrition Analysis'!$A$1:$E$1193,4,0)</f>
        <v>39331</v>
      </c>
      <c r="AB18">
        <f>VLOOKUP(D17,'Attrition Analysis'!$A$1:$E$1193,5,0)</f>
        <v>8</v>
      </c>
      <c r="AC18" t="str">
        <f>VLOOKUP(D17,CSAT!$A$1:$F$1193,2,0)</f>
        <v>Bad</v>
      </c>
      <c r="AD18" t="str">
        <f>VLOOKUP(D17,CSAT!$A$1:$F$1193,3,0)</f>
        <v>Better</v>
      </c>
      <c r="AE18" t="str">
        <f>VLOOKUP(D17,CSAT!$A$1:$F$1193,4,0)</f>
        <v>Better</v>
      </c>
      <c r="AF18" t="str">
        <f>VLOOKUP(D17,CSAT!$A$1:$F$1193,5,0)</f>
        <v>Good</v>
      </c>
      <c r="AG18" t="str">
        <f>VLOOKUP(D17,CSAT!$A$1:$F$1193,6,0)</f>
        <v>Worst</v>
      </c>
      <c r="AH18" s="30">
        <v>43325</v>
      </c>
    </row>
    <row r="19" spans="1:34" x14ac:dyDescent="0.25">
      <c r="A19" s="13" t="s">
        <v>68</v>
      </c>
      <c r="B19" s="13">
        <v>18</v>
      </c>
      <c r="C19" s="13" t="s">
        <v>67</v>
      </c>
      <c r="D19" s="13" t="s">
        <v>68</v>
      </c>
      <c r="E19" s="13" t="s">
        <v>10</v>
      </c>
      <c r="F19" s="13">
        <v>32</v>
      </c>
      <c r="G19" s="13" t="s">
        <v>45</v>
      </c>
      <c r="H19" s="13" t="s">
        <v>22</v>
      </c>
      <c r="I19" s="13" t="s">
        <v>23</v>
      </c>
      <c r="J19">
        <f>VLOOKUP(DATA!D18,'Performance management'!A$1:H$1193,4,0)</f>
        <v>3</v>
      </c>
      <c r="K19">
        <f>VLOOKUP(DATA!D18,'Performance management'!A$1:H$1193,5,0)</f>
        <v>3</v>
      </c>
      <c r="L19">
        <f>VLOOKUP(DATA!D18,'Performance management'!A$1:H$1193,6,0)</f>
        <v>2</v>
      </c>
      <c r="M19">
        <f>VLOOKUP(DATA!D18,'Performance management'!A$1:H$1193,7,0)</f>
        <v>3</v>
      </c>
      <c r="N19">
        <f>VLOOKUP(DATA!D18,'Performance management'!A$1:H$1193,8,0)</f>
        <v>2.75</v>
      </c>
      <c r="O19">
        <f>VLOOKUP(D18,'Learning  Mangement'!$A$1:$G$1193,4,0)</f>
        <v>2.75</v>
      </c>
      <c r="P19" t="str">
        <f>VLOOKUP(D18,'Learning  Mangement'!$A$1:$G$1193,5,0)</f>
        <v>Sathish&amp;Azim</v>
      </c>
      <c r="Q19" t="str">
        <f>VLOOKUP(D18,'Learning  Mangement'!$A$1:$G$1193,6,0)</f>
        <v>4h</v>
      </c>
      <c r="R19" t="str">
        <f>VLOOKUP(D18,'Learning  Mangement'!$A$1:$G$1193,7,0)</f>
        <v>Technical skills Training</v>
      </c>
      <c r="S19" s="30">
        <f>VLOOKUP(D18,'Leave  Mangement'!$A$1:$F$1193,3,0)</f>
        <v>43125</v>
      </c>
      <c r="T19" s="30">
        <f>VLOOKUP(D18,'Leave  Mangement'!$A$1:$F$1193,4,0)</f>
        <v>43129</v>
      </c>
      <c r="U19" t="str">
        <f>VLOOKUP(D18,'Leave  Mangement'!$A$1:$F$1193,5,0)</f>
        <v>Maternity/Parental leave</v>
      </c>
      <c r="V19">
        <f>VLOOKUP(D18,'Leave  Mangement'!$A$1:$F$1193,6,0)</f>
        <v>34</v>
      </c>
      <c r="W19" t="str">
        <f>VLOOKUP(D18,'Span and Layer'!$A$1:$D$1193,2,0)</f>
        <v>Aneela</v>
      </c>
      <c r="X19" t="str">
        <f>VLOOKUP(D18,'Span and Layer'!$A$1:$D$1193,3,0)</f>
        <v>Charlie</v>
      </c>
      <c r="Y19" t="str">
        <f>VLOOKUP(D18,'Span and Layer'!$A$1:$D$1193,4,0)</f>
        <v>George</v>
      </c>
      <c r="Z19" s="30">
        <f>VLOOKUP(D18,'Attrition Analysis'!$A$1:$E$1193,3,0)</f>
        <v>36198</v>
      </c>
      <c r="AA19" s="30">
        <f>VLOOKUP(D18,'Attrition Analysis'!$A$1:$E$1193,4,0)</f>
        <v>39371</v>
      </c>
      <c r="AB19">
        <f>VLOOKUP(D18,'Attrition Analysis'!$A$1:$E$1193,5,0)</f>
        <v>8</v>
      </c>
      <c r="AC19" t="str">
        <f>VLOOKUP(D18,CSAT!$A$1:$F$1193,2,0)</f>
        <v>Better</v>
      </c>
      <c r="AD19" t="str">
        <f>VLOOKUP(D18,CSAT!$A$1:$F$1193,3,0)</f>
        <v>Good</v>
      </c>
      <c r="AE19" t="str">
        <f>VLOOKUP(D18,CSAT!$A$1:$F$1193,4,0)</f>
        <v>Better</v>
      </c>
      <c r="AF19" t="str">
        <f>VLOOKUP(D18,CSAT!$A$1:$F$1193,5,0)</f>
        <v>Good</v>
      </c>
      <c r="AG19" t="str">
        <f>VLOOKUP(D18,CSAT!$A$1:$F$1193,6,0)</f>
        <v>Bad</v>
      </c>
      <c r="AH19" s="30">
        <v>43275</v>
      </c>
    </row>
    <row r="20" spans="1:34" x14ac:dyDescent="0.25">
      <c r="A20" s="13" t="s">
        <v>70</v>
      </c>
      <c r="B20" s="13">
        <v>19</v>
      </c>
      <c r="C20" s="13" t="s">
        <v>69</v>
      </c>
      <c r="D20" s="13" t="s">
        <v>70</v>
      </c>
      <c r="E20" s="13" t="s">
        <v>10</v>
      </c>
      <c r="F20" s="13">
        <v>46</v>
      </c>
      <c r="G20" s="13" t="s">
        <v>55</v>
      </c>
      <c r="H20" s="13" t="s">
        <v>40</v>
      </c>
      <c r="I20" s="13" t="s">
        <v>13</v>
      </c>
      <c r="J20">
        <f>VLOOKUP(DATA!D19,'Performance management'!A$1:H$1193,4,0)</f>
        <v>4</v>
      </c>
      <c r="K20">
        <f>VLOOKUP(DATA!D19,'Performance management'!A$1:H$1193,5,0)</f>
        <v>5</v>
      </c>
      <c r="L20">
        <f>VLOOKUP(DATA!D19,'Performance management'!A$1:H$1193,6,0)</f>
        <v>5</v>
      </c>
      <c r="M20">
        <f>VLOOKUP(DATA!D19,'Performance management'!A$1:H$1193,7,0)</f>
        <v>5</v>
      </c>
      <c r="N20">
        <f>VLOOKUP(DATA!D19,'Performance management'!A$1:H$1193,8,0)</f>
        <v>4.75</v>
      </c>
      <c r="O20">
        <f>VLOOKUP(D19,'Learning  Mangement'!$A$1:$G$1193,4,0)</f>
        <v>4.75</v>
      </c>
      <c r="P20" t="str">
        <f>VLOOKUP(D19,'Learning  Mangement'!$A$1:$G$1193,5,0)</f>
        <v>Santhosh&amp;Anudeep</v>
      </c>
      <c r="Q20" t="str">
        <f>VLOOKUP(D19,'Learning  Mangement'!$A$1:$G$1193,6,0)</f>
        <v>3h</v>
      </c>
      <c r="R20" t="str">
        <f>VLOOKUP(D19,'Learning  Mangement'!$A$1:$G$1193,7,0)</f>
        <v>Job Training</v>
      </c>
      <c r="S20" s="30">
        <f>VLOOKUP(D19,'Leave  Mangement'!$A$1:$F$1193,3,0)</f>
        <v>43126</v>
      </c>
      <c r="T20" s="30">
        <f>VLOOKUP(D19,'Leave  Mangement'!$A$1:$F$1193,4,0)</f>
        <v>43131</v>
      </c>
      <c r="U20" t="str">
        <f>VLOOKUP(D19,'Leave  Mangement'!$A$1:$F$1193,5,0)</f>
        <v>Emergency leave</v>
      </c>
      <c r="V20">
        <f>VLOOKUP(D19,'Leave  Mangement'!$A$1:$F$1193,6,0)</f>
        <v>5</v>
      </c>
      <c r="W20" t="str">
        <f>VLOOKUP(D19,'Span and Layer'!$A$1:$D$1193,2,0)</f>
        <v>Aneela</v>
      </c>
      <c r="X20" t="str">
        <f>VLOOKUP(D19,'Span and Layer'!$A$1:$D$1193,3,0)</f>
        <v>Charlie</v>
      </c>
      <c r="Y20" t="str">
        <f>VLOOKUP(D19,'Span and Layer'!$A$1:$D$1193,4,0)</f>
        <v>George</v>
      </c>
      <c r="Z20" s="30">
        <f>VLOOKUP(D19,'Attrition Analysis'!$A$1:$E$1193,3,0)</f>
        <v>36223</v>
      </c>
      <c r="AA20" s="30">
        <f>VLOOKUP(D19,'Attrition Analysis'!$A$1:$E$1193,4,0)</f>
        <v>39411</v>
      </c>
      <c r="AB20">
        <f>VLOOKUP(D19,'Attrition Analysis'!$A$1:$E$1193,5,0)</f>
        <v>8</v>
      </c>
      <c r="AC20" t="str">
        <f>VLOOKUP(D19,CSAT!$A$1:$F$1193,2,0)</f>
        <v>Good</v>
      </c>
      <c r="AD20" t="str">
        <f>VLOOKUP(D19,CSAT!$A$1:$F$1193,3,0)</f>
        <v>Good</v>
      </c>
      <c r="AE20" t="str">
        <f>VLOOKUP(D19,CSAT!$A$1:$F$1193,4,0)</f>
        <v>Excellent</v>
      </c>
      <c r="AF20" t="str">
        <f>VLOOKUP(D19,CSAT!$A$1:$F$1193,5,0)</f>
        <v>Good</v>
      </c>
      <c r="AG20" t="str">
        <f>VLOOKUP(D19,CSAT!$A$1:$F$1193,6,0)</f>
        <v>Bad</v>
      </c>
      <c r="AH20" s="30">
        <v>43276</v>
      </c>
    </row>
    <row r="21" spans="1:34" x14ac:dyDescent="0.25">
      <c r="A21" s="13" t="s">
        <v>72</v>
      </c>
      <c r="B21" s="13">
        <v>20</v>
      </c>
      <c r="C21" s="13" t="s">
        <v>71</v>
      </c>
      <c r="D21" s="13" t="s">
        <v>72</v>
      </c>
      <c r="E21" s="13" t="s">
        <v>16</v>
      </c>
      <c r="F21" s="13">
        <v>41</v>
      </c>
      <c r="G21" s="13" t="s">
        <v>31</v>
      </c>
      <c r="H21" s="13" t="s">
        <v>34</v>
      </c>
      <c r="I21" s="13" t="s">
        <v>35</v>
      </c>
      <c r="J21">
        <f>VLOOKUP(DATA!D20,'Performance management'!A$1:H$1193,4,0)</f>
        <v>3</v>
      </c>
      <c r="K21">
        <f>VLOOKUP(DATA!D20,'Performance management'!A$1:H$1193,5,0)</f>
        <v>4</v>
      </c>
      <c r="L21">
        <f>VLOOKUP(DATA!D20,'Performance management'!A$1:H$1193,6,0)</f>
        <v>1</v>
      </c>
      <c r="M21">
        <f>VLOOKUP(DATA!D20,'Performance management'!A$1:H$1193,7,0)</f>
        <v>4</v>
      </c>
      <c r="N21">
        <f>VLOOKUP(DATA!D20,'Performance management'!A$1:H$1193,8,0)</f>
        <v>3</v>
      </c>
      <c r="O21">
        <f>VLOOKUP(D20,'Learning  Mangement'!$A$1:$G$1193,4,0)</f>
        <v>3</v>
      </c>
      <c r="P21" t="str">
        <f>VLOOKUP(D20,'Learning  Mangement'!$A$1:$G$1193,5,0)</f>
        <v>Hemanth&amp;Salomi</v>
      </c>
      <c r="Q21" t="str">
        <f>VLOOKUP(D20,'Learning  Mangement'!$A$1:$G$1193,6,0)</f>
        <v>3h</v>
      </c>
      <c r="R21" t="str">
        <f>VLOOKUP(D20,'Learning  Mangement'!$A$1:$G$1193,7,0)</f>
        <v>Soft skills Training</v>
      </c>
      <c r="S21" s="30">
        <f>VLOOKUP(D20,'Leave  Mangement'!$A$1:$F$1193,3,0)</f>
        <v>43127</v>
      </c>
      <c r="T21" s="30">
        <f>VLOOKUP(D20,'Leave  Mangement'!$A$1:$F$1193,4,0)</f>
        <v>43131</v>
      </c>
      <c r="U21" t="str">
        <f>VLOOKUP(D20,'Leave  Mangement'!$A$1:$F$1193,5,0)</f>
        <v>Maternity/Parental leave</v>
      </c>
      <c r="V21">
        <f>VLOOKUP(D20,'Leave  Mangement'!$A$1:$F$1193,6,0)</f>
        <v>34</v>
      </c>
      <c r="W21" t="str">
        <f>VLOOKUP(D20,'Span and Layer'!$A$1:$D$1193,2,0)</f>
        <v>Hemanth</v>
      </c>
      <c r="X21" t="str">
        <f>VLOOKUP(D20,'Span and Layer'!$A$1:$D$1193,3,0)</f>
        <v>Amelia</v>
      </c>
      <c r="Y21" t="str">
        <f>VLOOKUP(D20,'Span and Layer'!$A$1:$D$1193,4,0)</f>
        <v>George</v>
      </c>
      <c r="Z21" s="30">
        <f>VLOOKUP(D20,'Attrition Analysis'!$A$1:$E$1193,3,0)</f>
        <v>36248</v>
      </c>
      <c r="AA21" s="30">
        <f>VLOOKUP(D20,'Attrition Analysis'!$A$1:$E$1193,4,0)</f>
        <v>39451</v>
      </c>
      <c r="AB21">
        <f>VLOOKUP(D20,'Attrition Analysis'!$A$1:$E$1193,5,0)</f>
        <v>9</v>
      </c>
      <c r="AC21" t="str">
        <f>VLOOKUP(D20,CSAT!$A$1:$F$1193,2,0)</f>
        <v>Excellent</v>
      </c>
      <c r="AD21" t="str">
        <f>VLOOKUP(D20,CSAT!$A$1:$F$1193,3,0)</f>
        <v>Good</v>
      </c>
      <c r="AE21" t="str">
        <f>VLOOKUP(D20,CSAT!$A$1:$F$1193,4,0)</f>
        <v>Excellent</v>
      </c>
      <c r="AF21" t="str">
        <f>VLOOKUP(D20,CSAT!$A$1:$F$1193,5,0)</f>
        <v>Bad</v>
      </c>
      <c r="AG21" t="str">
        <f>VLOOKUP(D20,CSAT!$A$1:$F$1193,6,0)</f>
        <v>Better</v>
      </c>
      <c r="AH21" s="30">
        <v>43452</v>
      </c>
    </row>
    <row r="22" spans="1:34" x14ac:dyDescent="0.25">
      <c r="A22" s="13" t="s">
        <v>74</v>
      </c>
      <c r="B22" s="13">
        <v>21</v>
      </c>
      <c r="C22" s="13" t="s">
        <v>73</v>
      </c>
      <c r="D22" s="13" t="s">
        <v>74</v>
      </c>
      <c r="E22" s="13" t="s">
        <v>16</v>
      </c>
      <c r="F22" s="13">
        <v>44</v>
      </c>
      <c r="G22" s="13" t="s">
        <v>45</v>
      </c>
      <c r="H22" s="13" t="s">
        <v>40</v>
      </c>
      <c r="I22" s="13" t="s">
        <v>13</v>
      </c>
      <c r="J22">
        <f>VLOOKUP(DATA!D21,'Performance management'!A$1:H$1193,4,0)</f>
        <v>2</v>
      </c>
      <c r="K22">
        <f>VLOOKUP(DATA!D21,'Performance management'!A$1:H$1193,5,0)</f>
        <v>4</v>
      </c>
      <c r="L22">
        <f>VLOOKUP(DATA!D21,'Performance management'!A$1:H$1193,6,0)</f>
        <v>5</v>
      </c>
      <c r="M22">
        <f>VLOOKUP(DATA!D21,'Performance management'!A$1:H$1193,7,0)</f>
        <v>2</v>
      </c>
      <c r="N22">
        <f>VLOOKUP(DATA!D21,'Performance management'!A$1:H$1193,8,0)</f>
        <v>3.25</v>
      </c>
      <c r="O22">
        <f>VLOOKUP(D21,'Learning  Mangement'!$A$1:$G$1193,4,0)</f>
        <v>3.25</v>
      </c>
      <c r="P22" t="str">
        <f>VLOOKUP(D21,'Learning  Mangement'!$A$1:$G$1193,5,0)</f>
        <v>Hemanth&amp;Salomi</v>
      </c>
      <c r="Q22" t="str">
        <f>VLOOKUP(D21,'Learning  Mangement'!$A$1:$G$1193,6,0)</f>
        <v>3h</v>
      </c>
      <c r="R22" t="str">
        <f>VLOOKUP(D21,'Learning  Mangement'!$A$1:$G$1193,7,0)</f>
        <v>Soft skills Training</v>
      </c>
      <c r="S22" s="30">
        <f>VLOOKUP(D21,'Leave  Mangement'!$A$1:$F$1193,3,0)</f>
        <v>43128</v>
      </c>
      <c r="T22" s="30">
        <f>VLOOKUP(D21,'Leave  Mangement'!$A$1:$F$1193,4,0)</f>
        <v>43135</v>
      </c>
      <c r="U22" t="str">
        <f>VLOOKUP(D21,'Leave  Mangement'!$A$1:$F$1193,5,0)</f>
        <v>Planned leave</v>
      </c>
      <c r="V22">
        <f>VLOOKUP(D21,'Leave  Mangement'!$A$1:$F$1193,6,0)</f>
        <v>7</v>
      </c>
      <c r="W22" t="str">
        <f>VLOOKUP(D21,'Span and Layer'!$A$1:$D$1193,2,0)</f>
        <v>Santhosh</v>
      </c>
      <c r="X22" t="str">
        <f>VLOOKUP(D21,'Span and Layer'!$A$1:$D$1193,3,0)</f>
        <v>Harry</v>
      </c>
      <c r="Y22" t="str">
        <f>VLOOKUP(D21,'Span and Layer'!$A$1:$D$1193,4,0)</f>
        <v>George</v>
      </c>
      <c r="Z22" s="30">
        <f>VLOOKUP(D21,'Attrition Analysis'!$A$1:$E$1193,3,0)</f>
        <v>36273</v>
      </c>
      <c r="AA22" s="30">
        <f>VLOOKUP(D21,'Attrition Analysis'!$A$1:$E$1193,4,0)</f>
        <v>39491</v>
      </c>
      <c r="AB22">
        <f>VLOOKUP(D21,'Attrition Analysis'!$A$1:$E$1193,5,0)</f>
        <v>9</v>
      </c>
      <c r="AC22" t="str">
        <f>VLOOKUP(D21,CSAT!$A$1:$F$1193,2,0)</f>
        <v>Worst</v>
      </c>
      <c r="AD22" t="str">
        <f>VLOOKUP(D21,CSAT!$A$1:$F$1193,3,0)</f>
        <v>Better</v>
      </c>
      <c r="AE22" t="str">
        <f>VLOOKUP(D21,CSAT!$A$1:$F$1193,4,0)</f>
        <v>Better</v>
      </c>
      <c r="AF22" t="str">
        <f>VLOOKUP(D21,CSAT!$A$1:$F$1193,5,0)</f>
        <v>Bad</v>
      </c>
      <c r="AG22" t="str">
        <f>VLOOKUP(D21,CSAT!$A$1:$F$1193,6,0)</f>
        <v>Excellent</v>
      </c>
      <c r="AH22" s="30">
        <v>43147</v>
      </c>
    </row>
    <row r="23" spans="1:34" x14ac:dyDescent="0.25">
      <c r="A23" s="13" t="s">
        <v>76</v>
      </c>
      <c r="B23" s="13">
        <v>22</v>
      </c>
      <c r="C23" s="13" t="s">
        <v>75</v>
      </c>
      <c r="D23" s="13" t="s">
        <v>76</v>
      </c>
      <c r="E23" s="13" t="s">
        <v>10</v>
      </c>
      <c r="F23" s="13">
        <v>59</v>
      </c>
      <c r="G23" s="13" t="s">
        <v>62</v>
      </c>
      <c r="H23" s="13" t="s">
        <v>63</v>
      </c>
      <c r="I23" s="13" t="s">
        <v>13</v>
      </c>
      <c r="J23">
        <f>VLOOKUP(DATA!D22,'Performance management'!A$1:H$1193,4,0)</f>
        <v>5</v>
      </c>
      <c r="K23">
        <f>VLOOKUP(DATA!D22,'Performance management'!A$1:H$1193,5,0)</f>
        <v>5</v>
      </c>
      <c r="L23">
        <f>VLOOKUP(DATA!D22,'Performance management'!A$1:H$1193,6,0)</f>
        <v>5</v>
      </c>
      <c r="M23">
        <f>VLOOKUP(DATA!D22,'Performance management'!A$1:H$1193,7,0)</f>
        <v>5</v>
      </c>
      <c r="N23">
        <f>VLOOKUP(DATA!D22,'Performance management'!A$1:H$1193,8,0)</f>
        <v>5</v>
      </c>
      <c r="O23">
        <f>VLOOKUP(D22,'Learning  Mangement'!$A$1:$G$1193,4,0)</f>
        <v>5</v>
      </c>
      <c r="P23" t="str">
        <f>VLOOKUP(D22,'Learning  Mangement'!$A$1:$G$1193,5,0)</f>
        <v>David&amp;Lihar</v>
      </c>
      <c r="Q23" t="str">
        <f>VLOOKUP(D22,'Learning  Mangement'!$A$1:$G$1193,6,0)</f>
        <v>2h</v>
      </c>
      <c r="R23" t="str">
        <f>VLOOKUP(D22,'Learning  Mangement'!$A$1:$G$1193,7,0)</f>
        <v>Promotional Training</v>
      </c>
      <c r="S23" s="30">
        <f>VLOOKUP(D22,'Leave  Mangement'!$A$1:$F$1193,3,0)</f>
        <v>43129</v>
      </c>
      <c r="T23" s="30">
        <f>VLOOKUP(D22,'Leave  Mangement'!$A$1:$F$1193,4,0)</f>
        <v>43135</v>
      </c>
      <c r="U23" t="str">
        <f>VLOOKUP(D22,'Leave  Mangement'!$A$1:$F$1193,5,0)</f>
        <v>Planned leave</v>
      </c>
      <c r="V23">
        <f>VLOOKUP(D22,'Leave  Mangement'!$A$1:$F$1193,6,0)</f>
        <v>6</v>
      </c>
      <c r="W23" t="str">
        <f>VLOOKUP(D22,'Span and Layer'!$A$1:$D$1193,2,0)</f>
        <v>Lihar</v>
      </c>
      <c r="X23" t="str">
        <f>VLOOKUP(D22,'Span and Layer'!$A$1:$D$1193,3,0)</f>
        <v>Isla</v>
      </c>
      <c r="Y23" t="str">
        <f>VLOOKUP(D22,'Span and Layer'!$A$1:$D$1193,4,0)</f>
        <v>George</v>
      </c>
      <c r="Z23" s="30">
        <f>VLOOKUP(D22,'Attrition Analysis'!$A$1:$E$1193,3,0)</f>
        <v>36298</v>
      </c>
      <c r="AA23" s="30">
        <f>VLOOKUP(D22,'Attrition Analysis'!$A$1:$E$1193,4,0)</f>
        <v>39531</v>
      </c>
      <c r="AB23">
        <f>VLOOKUP(D22,'Attrition Analysis'!$A$1:$E$1193,5,0)</f>
        <v>9</v>
      </c>
      <c r="AC23" t="str">
        <f>VLOOKUP(D22,CSAT!$A$1:$F$1193,2,0)</f>
        <v>Good</v>
      </c>
      <c r="AD23" t="str">
        <f>VLOOKUP(D22,CSAT!$A$1:$F$1193,3,0)</f>
        <v>Worst</v>
      </c>
      <c r="AE23" t="str">
        <f>VLOOKUP(D22,CSAT!$A$1:$F$1193,4,0)</f>
        <v>Excellent</v>
      </c>
      <c r="AF23" t="str">
        <f>VLOOKUP(D22,CSAT!$A$1:$F$1193,5,0)</f>
        <v>Worst</v>
      </c>
      <c r="AG23" t="str">
        <f>VLOOKUP(D22,CSAT!$A$1:$F$1193,6,0)</f>
        <v>Excellent</v>
      </c>
      <c r="AH23" s="30">
        <v>43236</v>
      </c>
    </row>
    <row r="24" spans="1:34" x14ac:dyDescent="0.25">
      <c r="A24" s="13" t="s">
        <v>78</v>
      </c>
      <c r="B24" s="13">
        <v>23</v>
      </c>
      <c r="C24" s="13" t="s">
        <v>77</v>
      </c>
      <c r="D24" s="13" t="s">
        <v>78</v>
      </c>
      <c r="E24" s="13" t="s">
        <v>10</v>
      </c>
      <c r="F24" s="13">
        <v>58</v>
      </c>
      <c r="G24" s="13" t="s">
        <v>11</v>
      </c>
      <c r="H24" s="13" t="s">
        <v>79</v>
      </c>
      <c r="I24" s="13" t="s">
        <v>80</v>
      </c>
      <c r="J24">
        <f>VLOOKUP(DATA!D23,'Performance management'!A$1:H$1193,4,0)</f>
        <v>4</v>
      </c>
      <c r="K24">
        <f>VLOOKUP(DATA!D23,'Performance management'!A$1:H$1193,5,0)</f>
        <v>3</v>
      </c>
      <c r="L24">
        <f>VLOOKUP(DATA!D23,'Performance management'!A$1:H$1193,6,0)</f>
        <v>5</v>
      </c>
      <c r="M24">
        <f>VLOOKUP(DATA!D23,'Performance management'!A$1:H$1193,7,0)</f>
        <v>3</v>
      </c>
      <c r="N24">
        <f>VLOOKUP(DATA!D23,'Performance management'!A$1:H$1193,8,0)</f>
        <v>3.75</v>
      </c>
      <c r="O24">
        <f>VLOOKUP(D23,'Learning  Mangement'!$A$1:$G$1193,4,0)</f>
        <v>3.75</v>
      </c>
      <c r="P24" t="str">
        <f>VLOOKUP(D23,'Learning  Mangement'!$A$1:$G$1193,5,0)</f>
        <v>Hemanth&amp;Salomi</v>
      </c>
      <c r="Q24" t="str">
        <f>VLOOKUP(D23,'Learning  Mangement'!$A$1:$G$1193,6,0)</f>
        <v>3h</v>
      </c>
      <c r="R24" t="str">
        <f>VLOOKUP(D23,'Learning  Mangement'!$A$1:$G$1193,7,0)</f>
        <v>Soft skills Training</v>
      </c>
      <c r="S24" s="30">
        <f>VLOOKUP(D23,'Leave  Mangement'!$A$1:$F$1193,3,0)</f>
        <v>43130</v>
      </c>
      <c r="T24" s="30">
        <f>VLOOKUP(D23,'Leave  Mangement'!$A$1:$F$1193,4,0)</f>
        <v>43134</v>
      </c>
      <c r="U24" t="str">
        <f>VLOOKUP(D23,'Leave  Mangement'!$A$1:$F$1193,5,0)</f>
        <v>Planned leave</v>
      </c>
      <c r="V24">
        <f>VLOOKUP(D23,'Leave  Mangement'!$A$1:$F$1193,6,0)</f>
        <v>4</v>
      </c>
      <c r="W24" t="str">
        <f>VLOOKUP(D23,'Span and Layer'!$A$1:$D$1193,2,0)</f>
        <v>Harish</v>
      </c>
      <c r="X24" t="str">
        <f>VLOOKUP(D23,'Span and Layer'!$A$1:$D$1193,3,0)</f>
        <v>Amelia</v>
      </c>
      <c r="Y24" t="str">
        <f>VLOOKUP(D23,'Span and Layer'!$A$1:$D$1193,4,0)</f>
        <v>George</v>
      </c>
      <c r="Z24" s="30">
        <f>VLOOKUP(D23,'Attrition Analysis'!$A$1:$E$1193,3,0)</f>
        <v>36323</v>
      </c>
      <c r="AA24" s="30">
        <f>VLOOKUP(D23,'Attrition Analysis'!$A$1:$E$1193,4,0)</f>
        <v>39571</v>
      </c>
      <c r="AB24">
        <f>VLOOKUP(D23,'Attrition Analysis'!$A$1:$E$1193,5,0)</f>
        <v>9</v>
      </c>
      <c r="AC24" t="str">
        <f>VLOOKUP(D23,CSAT!$A$1:$F$1193,2,0)</f>
        <v>Excellent</v>
      </c>
      <c r="AD24" t="str">
        <f>VLOOKUP(D23,CSAT!$A$1:$F$1193,3,0)</f>
        <v>Worst</v>
      </c>
      <c r="AE24" t="str">
        <f>VLOOKUP(D23,CSAT!$A$1:$F$1193,4,0)</f>
        <v>Excellent</v>
      </c>
      <c r="AF24" t="str">
        <f>VLOOKUP(D23,CSAT!$A$1:$F$1193,5,0)</f>
        <v>Excellent</v>
      </c>
      <c r="AG24" t="str">
        <f>VLOOKUP(D23,CSAT!$A$1:$F$1193,6,0)</f>
        <v>Good</v>
      </c>
      <c r="AH24" s="30">
        <v>43281</v>
      </c>
    </row>
    <row r="25" spans="1:34" x14ac:dyDescent="0.25">
      <c r="A25" s="13" t="s">
        <v>82</v>
      </c>
      <c r="B25" s="13">
        <v>24</v>
      </c>
      <c r="C25" s="13" t="s">
        <v>81</v>
      </c>
      <c r="D25" s="13" t="s">
        <v>82</v>
      </c>
      <c r="E25" s="13" t="s">
        <v>16</v>
      </c>
      <c r="F25" s="13">
        <v>37</v>
      </c>
      <c r="G25" s="13" t="s">
        <v>26</v>
      </c>
      <c r="H25" s="13" t="s">
        <v>27</v>
      </c>
      <c r="I25" s="13" t="s">
        <v>28</v>
      </c>
      <c r="J25">
        <f>VLOOKUP(DATA!D24,'Performance management'!A$1:H$1193,4,0)</f>
        <v>2</v>
      </c>
      <c r="K25">
        <f>VLOOKUP(DATA!D24,'Performance management'!A$1:H$1193,5,0)</f>
        <v>1</v>
      </c>
      <c r="L25">
        <f>VLOOKUP(DATA!D24,'Performance management'!A$1:H$1193,6,0)</f>
        <v>5</v>
      </c>
      <c r="M25">
        <f>VLOOKUP(DATA!D24,'Performance management'!A$1:H$1193,7,0)</f>
        <v>5</v>
      </c>
      <c r="N25">
        <f>VLOOKUP(DATA!D24,'Performance management'!A$1:H$1193,8,0)</f>
        <v>3.25</v>
      </c>
      <c r="O25">
        <f>VLOOKUP(D24,'Learning  Mangement'!$A$1:$G$1193,4,0)</f>
        <v>3.25</v>
      </c>
      <c r="P25" t="str">
        <f>VLOOKUP(D24,'Learning  Mangement'!$A$1:$G$1193,5,0)</f>
        <v>Hemanth&amp;Salomi</v>
      </c>
      <c r="Q25" t="str">
        <f>VLOOKUP(D24,'Learning  Mangement'!$A$1:$G$1193,6,0)</f>
        <v>3h</v>
      </c>
      <c r="R25" t="str">
        <f>VLOOKUP(D24,'Learning  Mangement'!$A$1:$G$1193,7,0)</f>
        <v>Soft skills Training</v>
      </c>
      <c r="S25" s="30">
        <f>VLOOKUP(D24,'Leave  Mangement'!$A$1:$F$1193,3,0)</f>
        <v>43131</v>
      </c>
      <c r="T25" s="30">
        <f>VLOOKUP(D24,'Leave  Mangement'!$A$1:$F$1193,4,0)</f>
        <v>43133</v>
      </c>
      <c r="U25" t="str">
        <f>VLOOKUP(D24,'Leave  Mangement'!$A$1:$F$1193,5,0)</f>
        <v>Emergency leave</v>
      </c>
      <c r="V25">
        <f>VLOOKUP(D24,'Leave  Mangement'!$A$1:$F$1193,6,0)</f>
        <v>2</v>
      </c>
      <c r="W25" t="str">
        <f>VLOOKUP(D24,'Span and Layer'!$A$1:$D$1193,2,0)</f>
        <v>Roy</v>
      </c>
      <c r="X25" t="str">
        <f>VLOOKUP(D24,'Span and Layer'!$A$1:$D$1193,3,0)</f>
        <v>Harry</v>
      </c>
      <c r="Y25" t="str">
        <f>VLOOKUP(D24,'Span and Layer'!$A$1:$D$1193,4,0)</f>
        <v>George</v>
      </c>
      <c r="Z25" s="30">
        <f>VLOOKUP(D24,'Attrition Analysis'!$A$1:$E$1193,3,0)</f>
        <v>36348</v>
      </c>
      <c r="AA25" s="30">
        <f>VLOOKUP(D24,'Attrition Analysis'!$A$1:$E$1193,4,0)</f>
        <v>39611</v>
      </c>
      <c r="AB25">
        <f>VLOOKUP(D24,'Attrition Analysis'!$A$1:$E$1193,5,0)</f>
        <v>9</v>
      </c>
      <c r="AC25" t="str">
        <f>VLOOKUP(D24,CSAT!$A$1:$F$1193,2,0)</f>
        <v>Good</v>
      </c>
      <c r="AD25" t="str">
        <f>VLOOKUP(D24,CSAT!$A$1:$F$1193,3,0)</f>
        <v>Worst</v>
      </c>
      <c r="AE25" t="str">
        <f>VLOOKUP(D24,CSAT!$A$1:$F$1193,4,0)</f>
        <v>Excellent</v>
      </c>
      <c r="AF25" t="str">
        <f>VLOOKUP(D24,CSAT!$A$1:$F$1193,5,0)</f>
        <v>Good</v>
      </c>
      <c r="AG25" t="str">
        <f>VLOOKUP(D24,CSAT!$A$1:$F$1193,6,0)</f>
        <v>Worst</v>
      </c>
      <c r="AH25" s="30">
        <v>43462</v>
      </c>
    </row>
    <row r="26" spans="1:34" x14ac:dyDescent="0.25">
      <c r="A26" s="13" t="s">
        <v>84</v>
      </c>
      <c r="B26" s="13">
        <v>25</v>
      </c>
      <c r="C26" s="13" t="s">
        <v>83</v>
      </c>
      <c r="D26" s="13" t="s">
        <v>84</v>
      </c>
      <c r="E26" s="13" t="s">
        <v>10</v>
      </c>
      <c r="F26" s="13">
        <v>21</v>
      </c>
      <c r="G26" s="13" t="s">
        <v>62</v>
      </c>
      <c r="H26" s="13" t="s">
        <v>34</v>
      </c>
      <c r="I26" s="13" t="s">
        <v>35</v>
      </c>
      <c r="J26">
        <f>VLOOKUP(DATA!D25,'Performance management'!A$1:H$1193,4,0)</f>
        <v>4</v>
      </c>
      <c r="K26">
        <f>VLOOKUP(DATA!D25,'Performance management'!A$1:H$1193,5,0)</f>
        <v>2</v>
      </c>
      <c r="L26">
        <f>VLOOKUP(DATA!D25,'Performance management'!A$1:H$1193,6,0)</f>
        <v>1</v>
      </c>
      <c r="M26">
        <f>VLOOKUP(DATA!D25,'Performance management'!A$1:H$1193,7,0)</f>
        <v>3</v>
      </c>
      <c r="N26">
        <f>VLOOKUP(DATA!D25,'Performance management'!A$1:H$1193,8,0)</f>
        <v>2.5</v>
      </c>
      <c r="O26">
        <f>VLOOKUP(D25,'Learning  Mangement'!$A$1:$G$1193,4,0)</f>
        <v>2.5</v>
      </c>
      <c r="P26" t="str">
        <f>VLOOKUP(D25,'Learning  Mangement'!$A$1:$G$1193,5,0)</f>
        <v>Sathish&amp;Azim</v>
      </c>
      <c r="Q26" t="str">
        <f>VLOOKUP(D25,'Learning  Mangement'!$A$1:$G$1193,6,0)</f>
        <v>4h</v>
      </c>
      <c r="R26" t="str">
        <f>VLOOKUP(D25,'Learning  Mangement'!$A$1:$G$1193,7,0)</f>
        <v>Technical skills Training</v>
      </c>
      <c r="S26" s="30">
        <f>VLOOKUP(D25,'Leave  Mangement'!$A$1:$F$1193,3,0)</f>
        <v>43132</v>
      </c>
      <c r="T26" s="30">
        <f>VLOOKUP(D25,'Leave  Mangement'!$A$1:$F$1193,4,0)</f>
        <v>43136</v>
      </c>
      <c r="U26" t="str">
        <f>VLOOKUP(D25,'Leave  Mangement'!$A$1:$F$1193,5,0)</f>
        <v>Maternity/Parental leave</v>
      </c>
      <c r="V26">
        <f>VLOOKUP(D25,'Leave  Mangement'!$A$1:$F$1193,6,0)</f>
        <v>34</v>
      </c>
      <c r="W26" t="str">
        <f>VLOOKUP(D25,'Span and Layer'!$A$1:$D$1193,2,0)</f>
        <v>Roy</v>
      </c>
      <c r="X26" t="str">
        <f>VLOOKUP(D25,'Span and Layer'!$A$1:$D$1193,3,0)</f>
        <v>Harry</v>
      </c>
      <c r="Y26" t="str">
        <f>VLOOKUP(D25,'Span and Layer'!$A$1:$D$1193,4,0)</f>
        <v>George</v>
      </c>
      <c r="Z26" s="30">
        <f>VLOOKUP(D25,'Attrition Analysis'!$A$1:$E$1193,3,0)</f>
        <v>36373</v>
      </c>
      <c r="AA26" s="30">
        <f>VLOOKUP(D25,'Attrition Analysis'!$A$1:$E$1193,4,0)</f>
        <v>39651</v>
      </c>
      <c r="AB26">
        <f>VLOOKUP(D25,'Attrition Analysis'!$A$1:$E$1193,5,0)</f>
        <v>9</v>
      </c>
      <c r="AC26" t="str">
        <f>VLOOKUP(D25,CSAT!$A$1:$F$1193,2,0)</f>
        <v>Excellent</v>
      </c>
      <c r="AD26" t="str">
        <f>VLOOKUP(D25,CSAT!$A$1:$F$1193,3,0)</f>
        <v>Excellent</v>
      </c>
      <c r="AE26" t="str">
        <f>VLOOKUP(D25,CSAT!$A$1:$F$1193,4,0)</f>
        <v>Excellent</v>
      </c>
      <c r="AF26" t="str">
        <f>VLOOKUP(D25,CSAT!$A$1:$F$1193,5,0)</f>
        <v>Better</v>
      </c>
      <c r="AG26" t="str">
        <f>VLOOKUP(D25,CSAT!$A$1:$F$1193,6,0)</f>
        <v>Bad</v>
      </c>
      <c r="AH26" s="30">
        <v>43180</v>
      </c>
    </row>
    <row r="27" spans="1:34" x14ac:dyDescent="0.25">
      <c r="A27" s="13" t="s">
        <v>86</v>
      </c>
      <c r="B27" s="13">
        <v>26</v>
      </c>
      <c r="C27" s="13" t="s">
        <v>85</v>
      </c>
      <c r="D27" s="13" t="s">
        <v>86</v>
      </c>
      <c r="E27" s="13" t="s">
        <v>16</v>
      </c>
      <c r="F27" s="13">
        <v>59</v>
      </c>
      <c r="G27" s="13" t="s">
        <v>62</v>
      </c>
      <c r="H27" s="13" t="s">
        <v>27</v>
      </c>
      <c r="I27" s="13" t="s">
        <v>28</v>
      </c>
      <c r="J27">
        <f>VLOOKUP(DATA!D26,'Performance management'!A$1:H$1193,4,0)</f>
        <v>5</v>
      </c>
      <c r="K27">
        <f>VLOOKUP(DATA!D26,'Performance management'!A$1:H$1193,5,0)</f>
        <v>5</v>
      </c>
      <c r="L27">
        <f>VLOOKUP(DATA!D26,'Performance management'!A$1:H$1193,6,0)</f>
        <v>2</v>
      </c>
      <c r="M27">
        <f>VLOOKUP(DATA!D26,'Performance management'!A$1:H$1193,7,0)</f>
        <v>1</v>
      </c>
      <c r="N27">
        <f>VLOOKUP(DATA!D26,'Performance management'!A$1:H$1193,8,0)</f>
        <v>3.25</v>
      </c>
      <c r="O27">
        <f>VLOOKUP(D26,'Learning  Mangement'!$A$1:$G$1193,4,0)</f>
        <v>3.25</v>
      </c>
      <c r="P27" t="str">
        <f>VLOOKUP(D26,'Learning  Mangement'!$A$1:$G$1193,5,0)</f>
        <v>Hemanth&amp;Salomi</v>
      </c>
      <c r="Q27" t="str">
        <f>VLOOKUP(D26,'Learning  Mangement'!$A$1:$G$1193,6,0)</f>
        <v>3h</v>
      </c>
      <c r="R27" t="str">
        <f>VLOOKUP(D26,'Learning  Mangement'!$A$1:$G$1193,7,0)</f>
        <v>Soft skills Training</v>
      </c>
      <c r="S27" s="30">
        <f>VLOOKUP(D26,'Leave  Mangement'!$A$1:$F$1193,3,0)</f>
        <v>43133</v>
      </c>
      <c r="T27" s="30">
        <f>VLOOKUP(D26,'Leave  Mangement'!$A$1:$F$1193,4,0)</f>
        <v>43135</v>
      </c>
      <c r="U27" t="str">
        <f>VLOOKUP(D26,'Leave  Mangement'!$A$1:$F$1193,5,0)</f>
        <v>Maternity/Parental leave</v>
      </c>
      <c r="V27">
        <f>VLOOKUP(D26,'Leave  Mangement'!$A$1:$F$1193,6,0)</f>
        <v>32</v>
      </c>
      <c r="W27" t="str">
        <f>VLOOKUP(D26,'Span and Layer'!$A$1:$D$1193,2,0)</f>
        <v>Roy</v>
      </c>
      <c r="X27" t="str">
        <f>VLOOKUP(D26,'Span and Layer'!$A$1:$D$1193,3,0)</f>
        <v>Harry</v>
      </c>
      <c r="Y27" t="str">
        <f>VLOOKUP(D26,'Span and Layer'!$A$1:$D$1193,4,0)</f>
        <v>George</v>
      </c>
      <c r="Z27" s="30">
        <f>VLOOKUP(D26,'Attrition Analysis'!$A$1:$E$1193,3,0)</f>
        <v>36398</v>
      </c>
      <c r="AA27" s="30">
        <f>VLOOKUP(D26,'Attrition Analysis'!$A$1:$E$1193,4,0)</f>
        <v>39691</v>
      </c>
      <c r="AB27">
        <f>VLOOKUP(D26,'Attrition Analysis'!$A$1:$E$1193,5,0)</f>
        <v>9</v>
      </c>
      <c r="AC27" t="str">
        <f>VLOOKUP(D26,CSAT!$A$1:$F$1193,2,0)</f>
        <v>Better</v>
      </c>
      <c r="AD27" t="str">
        <f>VLOOKUP(D26,CSAT!$A$1:$F$1193,3,0)</f>
        <v>Bad</v>
      </c>
      <c r="AE27" t="str">
        <f>VLOOKUP(D26,CSAT!$A$1:$F$1193,4,0)</f>
        <v>Good</v>
      </c>
      <c r="AF27" t="str">
        <f>VLOOKUP(D26,CSAT!$A$1:$F$1193,5,0)</f>
        <v>Worst</v>
      </c>
      <c r="AG27" t="str">
        <f>VLOOKUP(D26,CSAT!$A$1:$F$1193,6,0)</f>
        <v>Good</v>
      </c>
      <c r="AH27" s="30">
        <v>43198</v>
      </c>
    </row>
    <row r="28" spans="1:34" x14ac:dyDescent="0.25">
      <c r="A28" s="13" t="s">
        <v>88</v>
      </c>
      <c r="B28" s="13">
        <v>27</v>
      </c>
      <c r="C28" s="13" t="s">
        <v>87</v>
      </c>
      <c r="D28" s="13" t="s">
        <v>88</v>
      </c>
      <c r="E28" s="13" t="s">
        <v>16</v>
      </c>
      <c r="F28" s="13">
        <v>29</v>
      </c>
      <c r="G28" s="13" t="s">
        <v>55</v>
      </c>
      <c r="H28" s="13" t="s">
        <v>22</v>
      </c>
      <c r="I28" s="13" t="s">
        <v>23</v>
      </c>
      <c r="J28">
        <f>VLOOKUP(DATA!D27,'Performance management'!A$1:H$1193,4,0)</f>
        <v>2</v>
      </c>
      <c r="K28">
        <f>VLOOKUP(DATA!D27,'Performance management'!A$1:H$1193,5,0)</f>
        <v>3</v>
      </c>
      <c r="L28">
        <f>VLOOKUP(DATA!D27,'Performance management'!A$1:H$1193,6,0)</f>
        <v>3</v>
      </c>
      <c r="M28">
        <f>VLOOKUP(DATA!D27,'Performance management'!A$1:H$1193,7,0)</f>
        <v>5</v>
      </c>
      <c r="N28">
        <f>VLOOKUP(DATA!D27,'Performance management'!A$1:H$1193,8,0)</f>
        <v>3.25</v>
      </c>
      <c r="O28">
        <f>VLOOKUP(D27,'Learning  Mangement'!$A$1:$G$1193,4,0)</f>
        <v>3.25</v>
      </c>
      <c r="P28" t="str">
        <f>VLOOKUP(D27,'Learning  Mangement'!$A$1:$G$1193,5,0)</f>
        <v>Hemanth&amp;Salomi</v>
      </c>
      <c r="Q28" t="str">
        <f>VLOOKUP(D27,'Learning  Mangement'!$A$1:$G$1193,6,0)</f>
        <v>3h</v>
      </c>
      <c r="R28" t="str">
        <f>VLOOKUP(D27,'Learning  Mangement'!$A$1:$G$1193,7,0)</f>
        <v>Soft skills Training</v>
      </c>
      <c r="S28" s="30">
        <f>VLOOKUP(D27,'Leave  Mangement'!$A$1:$F$1193,3,0)</f>
        <v>43134</v>
      </c>
      <c r="T28" s="30">
        <f>VLOOKUP(D27,'Leave  Mangement'!$A$1:$F$1193,4,0)</f>
        <v>43140</v>
      </c>
      <c r="U28" t="str">
        <f>VLOOKUP(D27,'Leave  Mangement'!$A$1:$F$1193,5,0)</f>
        <v>Planned leave</v>
      </c>
      <c r="V28">
        <f>VLOOKUP(D27,'Leave  Mangement'!$A$1:$F$1193,6,0)</f>
        <v>6</v>
      </c>
      <c r="W28" t="str">
        <f>VLOOKUP(D27,'Span and Layer'!$A$1:$D$1193,2,0)</f>
        <v>Salomi</v>
      </c>
      <c r="X28" t="str">
        <f>VLOOKUP(D27,'Span and Layer'!$A$1:$D$1193,3,0)</f>
        <v>Harry</v>
      </c>
      <c r="Y28" t="str">
        <f>VLOOKUP(D27,'Span and Layer'!$A$1:$D$1193,4,0)</f>
        <v>George</v>
      </c>
      <c r="Z28" s="30">
        <f>VLOOKUP(D27,'Attrition Analysis'!$A$1:$E$1193,3,0)</f>
        <v>36423</v>
      </c>
      <c r="AA28" s="30">
        <f>VLOOKUP(D27,'Attrition Analysis'!$A$1:$E$1193,4,0)</f>
        <v>39731</v>
      </c>
      <c r="AB28">
        <f>VLOOKUP(D27,'Attrition Analysis'!$A$1:$E$1193,5,0)</f>
        <v>9</v>
      </c>
      <c r="AC28" t="str">
        <f>VLOOKUP(D27,CSAT!$A$1:$F$1193,2,0)</f>
        <v>Excellent</v>
      </c>
      <c r="AD28" t="str">
        <f>VLOOKUP(D27,CSAT!$A$1:$F$1193,3,0)</f>
        <v>Better</v>
      </c>
      <c r="AE28" t="str">
        <f>VLOOKUP(D27,CSAT!$A$1:$F$1193,4,0)</f>
        <v>Bad</v>
      </c>
      <c r="AF28" t="str">
        <f>VLOOKUP(D27,CSAT!$A$1:$F$1193,5,0)</f>
        <v>Excellent</v>
      </c>
      <c r="AG28" t="str">
        <f>VLOOKUP(D27,CSAT!$A$1:$F$1193,6,0)</f>
        <v>Bad</v>
      </c>
      <c r="AH28" s="30">
        <v>43320</v>
      </c>
    </row>
    <row r="29" spans="1:34" x14ac:dyDescent="0.25">
      <c r="A29" s="13" t="s">
        <v>90</v>
      </c>
      <c r="B29" s="13">
        <v>28</v>
      </c>
      <c r="C29" s="13" t="s">
        <v>89</v>
      </c>
      <c r="D29" s="13" t="s">
        <v>90</v>
      </c>
      <c r="E29" s="13" t="s">
        <v>10</v>
      </c>
      <c r="F29" s="13">
        <v>40</v>
      </c>
      <c r="G29" s="13" t="s">
        <v>91</v>
      </c>
      <c r="H29" s="13" t="s">
        <v>22</v>
      </c>
      <c r="I29" s="13" t="s">
        <v>23</v>
      </c>
      <c r="J29">
        <f>VLOOKUP(DATA!D28,'Performance management'!A$1:H$1193,4,0)</f>
        <v>4</v>
      </c>
      <c r="K29">
        <f>VLOOKUP(DATA!D28,'Performance management'!A$1:H$1193,5,0)</f>
        <v>5</v>
      </c>
      <c r="L29">
        <f>VLOOKUP(DATA!D28,'Performance management'!A$1:H$1193,6,0)</f>
        <v>4</v>
      </c>
      <c r="M29">
        <f>VLOOKUP(DATA!D28,'Performance management'!A$1:H$1193,7,0)</f>
        <v>3</v>
      </c>
      <c r="N29">
        <f>VLOOKUP(DATA!D28,'Performance management'!A$1:H$1193,8,0)</f>
        <v>4</v>
      </c>
      <c r="O29">
        <f>VLOOKUP(D28,'Learning  Mangement'!$A$1:$G$1193,4,0)</f>
        <v>4</v>
      </c>
      <c r="P29" t="str">
        <f>VLOOKUP(D28,'Learning  Mangement'!$A$1:$G$1193,5,0)</f>
        <v>Santhosh&amp;Anudeep</v>
      </c>
      <c r="Q29" t="str">
        <f>VLOOKUP(D28,'Learning  Mangement'!$A$1:$G$1193,6,0)</f>
        <v>3h</v>
      </c>
      <c r="R29" t="str">
        <f>VLOOKUP(D28,'Learning  Mangement'!$A$1:$G$1193,7,0)</f>
        <v>Job Training</v>
      </c>
      <c r="S29" s="30">
        <f>VLOOKUP(D28,'Leave  Mangement'!$A$1:$F$1193,3,0)</f>
        <v>43135</v>
      </c>
      <c r="T29" s="30">
        <f>VLOOKUP(D28,'Leave  Mangement'!$A$1:$F$1193,4,0)</f>
        <v>43142</v>
      </c>
      <c r="U29" t="str">
        <f>VLOOKUP(D28,'Leave  Mangement'!$A$1:$F$1193,5,0)</f>
        <v>Maternity/Parental leave</v>
      </c>
      <c r="V29">
        <f>VLOOKUP(D28,'Leave  Mangement'!$A$1:$F$1193,6,0)</f>
        <v>37</v>
      </c>
      <c r="W29" t="str">
        <f>VLOOKUP(D28,'Span and Layer'!$A$1:$D$1193,2,0)</f>
        <v>Rishitha</v>
      </c>
      <c r="X29" t="str">
        <f>VLOOKUP(D28,'Span and Layer'!$A$1:$D$1193,3,0)</f>
        <v>Isla</v>
      </c>
      <c r="Y29" t="str">
        <f>VLOOKUP(D28,'Span and Layer'!$A$1:$D$1193,4,0)</f>
        <v>George</v>
      </c>
      <c r="Z29" s="30">
        <f>VLOOKUP(D28,'Attrition Analysis'!$A$1:$E$1193,3,0)</f>
        <v>36448</v>
      </c>
      <c r="AA29" s="30">
        <f>VLOOKUP(D28,'Attrition Analysis'!$A$1:$E$1193,4,0)</f>
        <v>39771</v>
      </c>
      <c r="AB29">
        <f>VLOOKUP(D28,'Attrition Analysis'!$A$1:$E$1193,5,0)</f>
        <v>9</v>
      </c>
      <c r="AC29" t="str">
        <f>VLOOKUP(D28,CSAT!$A$1:$F$1193,2,0)</f>
        <v>Better</v>
      </c>
      <c r="AD29" t="str">
        <f>VLOOKUP(D28,CSAT!$A$1:$F$1193,3,0)</f>
        <v>Bad</v>
      </c>
      <c r="AE29" t="str">
        <f>VLOOKUP(D28,CSAT!$A$1:$F$1193,4,0)</f>
        <v>Good</v>
      </c>
      <c r="AF29" t="str">
        <f>VLOOKUP(D28,CSAT!$A$1:$F$1193,5,0)</f>
        <v>Bad</v>
      </c>
      <c r="AG29" t="str">
        <f>VLOOKUP(D28,CSAT!$A$1:$F$1193,6,0)</f>
        <v>Excellent</v>
      </c>
      <c r="AH29" s="30">
        <v>43233</v>
      </c>
    </row>
    <row r="30" spans="1:34" x14ac:dyDescent="0.25">
      <c r="A30" s="13" t="s">
        <v>93</v>
      </c>
      <c r="B30" s="13">
        <v>29</v>
      </c>
      <c r="C30" s="13" t="s">
        <v>92</v>
      </c>
      <c r="D30" s="13" t="s">
        <v>93</v>
      </c>
      <c r="E30" s="13" t="s">
        <v>10</v>
      </c>
      <c r="F30" s="13">
        <v>52</v>
      </c>
      <c r="G30" s="13" t="s">
        <v>62</v>
      </c>
      <c r="H30" s="13" t="s">
        <v>59</v>
      </c>
      <c r="I30" s="13" t="s">
        <v>13</v>
      </c>
      <c r="J30">
        <f>VLOOKUP(DATA!D29,'Performance management'!A$1:H$1193,4,0)</f>
        <v>5</v>
      </c>
      <c r="K30">
        <f>VLOOKUP(DATA!D29,'Performance management'!A$1:H$1193,5,0)</f>
        <v>5</v>
      </c>
      <c r="L30">
        <f>VLOOKUP(DATA!D29,'Performance management'!A$1:H$1193,6,0)</f>
        <v>4</v>
      </c>
      <c r="M30">
        <f>VLOOKUP(DATA!D29,'Performance management'!A$1:H$1193,7,0)</f>
        <v>5</v>
      </c>
      <c r="N30">
        <f>VLOOKUP(DATA!D29,'Performance management'!A$1:H$1193,8,0)</f>
        <v>4.75</v>
      </c>
      <c r="O30">
        <f>VLOOKUP(D29,'Learning  Mangement'!$A$1:$G$1193,4,0)</f>
        <v>4.75</v>
      </c>
      <c r="P30" t="str">
        <f>VLOOKUP(D29,'Learning  Mangement'!$A$1:$G$1193,5,0)</f>
        <v>Santhosh&amp;Anudeep</v>
      </c>
      <c r="Q30" t="str">
        <f>VLOOKUP(D29,'Learning  Mangement'!$A$1:$G$1193,6,0)</f>
        <v>3h</v>
      </c>
      <c r="R30" t="str">
        <f>VLOOKUP(D29,'Learning  Mangement'!$A$1:$G$1193,7,0)</f>
        <v>Job Training</v>
      </c>
      <c r="S30" s="30">
        <f>VLOOKUP(D29,'Leave  Mangement'!$A$1:$F$1193,3,0)</f>
        <v>43136</v>
      </c>
      <c r="T30" s="30">
        <f>VLOOKUP(D29,'Leave  Mangement'!$A$1:$F$1193,4,0)</f>
        <v>43143</v>
      </c>
      <c r="U30" t="str">
        <f>VLOOKUP(D29,'Leave  Mangement'!$A$1:$F$1193,5,0)</f>
        <v>Maternity/Parental leave</v>
      </c>
      <c r="V30">
        <f>VLOOKUP(D29,'Leave  Mangement'!$A$1:$F$1193,6,0)</f>
        <v>37</v>
      </c>
      <c r="W30" t="str">
        <f>VLOOKUP(D29,'Span and Layer'!$A$1:$D$1193,2,0)</f>
        <v>Sathish</v>
      </c>
      <c r="X30" t="str">
        <f>VLOOKUP(D29,'Span and Layer'!$A$1:$D$1193,3,0)</f>
        <v>Charlie</v>
      </c>
      <c r="Y30" t="str">
        <f>VLOOKUP(D29,'Span and Layer'!$A$1:$D$1193,4,0)</f>
        <v>George</v>
      </c>
      <c r="Z30" s="30">
        <f>VLOOKUP(D29,'Attrition Analysis'!$A$1:$E$1193,3,0)</f>
        <v>36473</v>
      </c>
      <c r="AA30" s="30">
        <f>VLOOKUP(D29,'Attrition Analysis'!$A$1:$E$1193,4,0)</f>
        <v>39811</v>
      </c>
      <c r="AB30">
        <f>VLOOKUP(D29,'Attrition Analysis'!$A$1:$E$1193,5,0)</f>
        <v>9</v>
      </c>
      <c r="AC30" t="str">
        <f>VLOOKUP(D29,CSAT!$A$1:$F$1193,2,0)</f>
        <v>Bad</v>
      </c>
      <c r="AD30" t="str">
        <f>VLOOKUP(D29,CSAT!$A$1:$F$1193,3,0)</f>
        <v>Excellent</v>
      </c>
      <c r="AE30" t="str">
        <f>VLOOKUP(D29,CSAT!$A$1:$F$1193,4,0)</f>
        <v>Better</v>
      </c>
      <c r="AF30" t="str">
        <f>VLOOKUP(D29,CSAT!$A$1:$F$1193,5,0)</f>
        <v>Excellent</v>
      </c>
      <c r="AG30" t="str">
        <f>VLOOKUP(D29,CSAT!$A$1:$F$1193,6,0)</f>
        <v>Worst</v>
      </c>
      <c r="AH30" s="30">
        <v>43271</v>
      </c>
    </row>
    <row r="31" spans="1:34" x14ac:dyDescent="0.25">
      <c r="A31" s="13" t="s">
        <v>95</v>
      </c>
      <c r="B31" s="13">
        <v>30</v>
      </c>
      <c r="C31" s="13" t="s">
        <v>94</v>
      </c>
      <c r="D31" s="13" t="s">
        <v>95</v>
      </c>
      <c r="E31" s="13" t="s">
        <v>16</v>
      </c>
      <c r="F31" s="13">
        <v>47</v>
      </c>
      <c r="G31" s="13" t="s">
        <v>96</v>
      </c>
      <c r="H31" s="13" t="s">
        <v>97</v>
      </c>
      <c r="I31" s="13" t="s">
        <v>98</v>
      </c>
      <c r="J31">
        <f>VLOOKUP(DATA!D30,'Performance management'!A$1:H$1193,4,0)</f>
        <v>3</v>
      </c>
      <c r="K31">
        <f>VLOOKUP(DATA!D30,'Performance management'!A$1:H$1193,5,0)</f>
        <v>4</v>
      </c>
      <c r="L31">
        <f>VLOOKUP(DATA!D30,'Performance management'!A$1:H$1193,6,0)</f>
        <v>2</v>
      </c>
      <c r="M31">
        <f>VLOOKUP(DATA!D30,'Performance management'!A$1:H$1193,7,0)</f>
        <v>3</v>
      </c>
      <c r="N31">
        <f>VLOOKUP(DATA!D30,'Performance management'!A$1:H$1193,8,0)</f>
        <v>3</v>
      </c>
      <c r="O31">
        <f>VLOOKUP(D30,'Learning  Mangement'!$A$1:$G$1193,4,0)</f>
        <v>3</v>
      </c>
      <c r="P31" t="str">
        <f>VLOOKUP(D30,'Learning  Mangement'!$A$1:$G$1193,5,0)</f>
        <v>Hemanth&amp;Salomi</v>
      </c>
      <c r="Q31" t="str">
        <f>VLOOKUP(D30,'Learning  Mangement'!$A$1:$G$1193,6,0)</f>
        <v>3h</v>
      </c>
      <c r="R31" t="str">
        <f>VLOOKUP(D30,'Learning  Mangement'!$A$1:$G$1193,7,0)</f>
        <v>Soft skills Training</v>
      </c>
      <c r="S31" s="30">
        <f>VLOOKUP(D30,'Leave  Mangement'!$A$1:$F$1193,3,0)</f>
        <v>43137</v>
      </c>
      <c r="T31" s="30">
        <f>VLOOKUP(D30,'Leave  Mangement'!$A$1:$F$1193,4,0)</f>
        <v>43143</v>
      </c>
      <c r="U31" t="str">
        <f>VLOOKUP(D30,'Leave  Mangement'!$A$1:$F$1193,5,0)</f>
        <v>Maternity/Parental leave</v>
      </c>
      <c r="V31">
        <f>VLOOKUP(D30,'Leave  Mangement'!$A$1:$F$1193,6,0)</f>
        <v>36</v>
      </c>
      <c r="W31" t="str">
        <f>VLOOKUP(D30,'Span and Layer'!$A$1:$D$1193,2,0)</f>
        <v>Rishitha</v>
      </c>
      <c r="X31" t="str">
        <f>VLOOKUP(D30,'Span and Layer'!$A$1:$D$1193,3,0)</f>
        <v>Isla</v>
      </c>
      <c r="Y31" t="str">
        <f>VLOOKUP(D30,'Span and Layer'!$A$1:$D$1193,4,0)</f>
        <v>George</v>
      </c>
      <c r="Z31" s="30">
        <f>VLOOKUP(D30,'Attrition Analysis'!$A$1:$E$1193,3,0)</f>
        <v>36498</v>
      </c>
      <c r="AA31" s="30">
        <f>VLOOKUP(D30,'Attrition Analysis'!$A$1:$E$1193,4,0)</f>
        <v>39851</v>
      </c>
      <c r="AB31">
        <f>VLOOKUP(D30,'Attrition Analysis'!$A$1:$E$1193,5,0)</f>
        <v>10</v>
      </c>
      <c r="AC31" t="str">
        <f>VLOOKUP(D30,CSAT!$A$1:$F$1193,2,0)</f>
        <v>Better</v>
      </c>
      <c r="AD31" t="str">
        <f>VLOOKUP(D30,CSAT!$A$1:$F$1193,3,0)</f>
        <v>Excellent</v>
      </c>
      <c r="AE31" t="str">
        <f>VLOOKUP(D30,CSAT!$A$1:$F$1193,4,0)</f>
        <v>Bad</v>
      </c>
      <c r="AF31" t="str">
        <f>VLOOKUP(D30,CSAT!$A$1:$F$1193,5,0)</f>
        <v>Bad</v>
      </c>
      <c r="AG31" t="str">
        <f>VLOOKUP(D30,CSAT!$A$1:$F$1193,6,0)</f>
        <v>Excellent</v>
      </c>
      <c r="AH31" s="30">
        <v>43368</v>
      </c>
    </row>
    <row r="32" spans="1:34" x14ac:dyDescent="0.25">
      <c r="A32" s="13" t="s">
        <v>100</v>
      </c>
      <c r="B32" s="13">
        <v>31</v>
      </c>
      <c r="C32" s="13" t="s">
        <v>99</v>
      </c>
      <c r="D32" s="13" t="s">
        <v>100</v>
      </c>
      <c r="E32" s="13" t="s">
        <v>10</v>
      </c>
      <c r="F32" s="13">
        <v>27</v>
      </c>
      <c r="G32" s="13" t="s">
        <v>31</v>
      </c>
      <c r="H32" s="13" t="s">
        <v>27</v>
      </c>
      <c r="I32" s="13" t="s">
        <v>28</v>
      </c>
      <c r="J32">
        <f>VLOOKUP(DATA!D31,'Performance management'!A$1:H$1193,4,0)</f>
        <v>5</v>
      </c>
      <c r="K32">
        <f>VLOOKUP(DATA!D31,'Performance management'!A$1:H$1193,5,0)</f>
        <v>1</v>
      </c>
      <c r="L32">
        <f>VLOOKUP(DATA!D31,'Performance management'!A$1:H$1193,6,0)</f>
        <v>4</v>
      </c>
      <c r="M32">
        <f>VLOOKUP(DATA!D31,'Performance management'!A$1:H$1193,7,0)</f>
        <v>1</v>
      </c>
      <c r="N32">
        <f>VLOOKUP(DATA!D31,'Performance management'!A$1:H$1193,8,0)</f>
        <v>2.75</v>
      </c>
      <c r="O32">
        <f>VLOOKUP(D31,'Learning  Mangement'!$A$1:$G$1193,4,0)</f>
        <v>2.75</v>
      </c>
      <c r="P32" t="str">
        <f>VLOOKUP(D31,'Learning  Mangement'!$A$1:$G$1193,5,0)</f>
        <v>Sathish&amp;Azim</v>
      </c>
      <c r="Q32" t="str">
        <f>VLOOKUP(D31,'Learning  Mangement'!$A$1:$G$1193,6,0)</f>
        <v>4h</v>
      </c>
      <c r="R32" t="str">
        <f>VLOOKUP(D31,'Learning  Mangement'!$A$1:$G$1193,7,0)</f>
        <v>Technical skills Training</v>
      </c>
      <c r="S32" s="30">
        <f>VLOOKUP(D31,'Leave  Mangement'!$A$1:$F$1193,3,0)</f>
        <v>43138</v>
      </c>
      <c r="T32" s="30">
        <f>VLOOKUP(D31,'Leave  Mangement'!$A$1:$F$1193,4,0)</f>
        <v>43143</v>
      </c>
      <c r="U32" t="str">
        <f>VLOOKUP(D31,'Leave  Mangement'!$A$1:$F$1193,5,0)</f>
        <v>Emergency leave</v>
      </c>
      <c r="V32">
        <f>VLOOKUP(D31,'Leave  Mangement'!$A$1:$F$1193,6,0)</f>
        <v>5</v>
      </c>
      <c r="W32" t="str">
        <f>VLOOKUP(D31,'Span and Layer'!$A$1:$D$1193,2,0)</f>
        <v>Azim</v>
      </c>
      <c r="X32" t="str">
        <f>VLOOKUP(D31,'Span and Layer'!$A$1:$D$1193,3,0)</f>
        <v>Jacob</v>
      </c>
      <c r="Y32" t="str">
        <f>VLOOKUP(D31,'Span and Layer'!$A$1:$D$1193,4,0)</f>
        <v>George</v>
      </c>
      <c r="Z32" s="30">
        <f>VLOOKUP(D31,'Attrition Analysis'!$A$1:$E$1193,3,0)</f>
        <v>36523</v>
      </c>
      <c r="AA32" s="30">
        <f>VLOOKUP(D31,'Attrition Analysis'!$A$1:$E$1193,4,0)</f>
        <v>39891</v>
      </c>
      <c r="AB32">
        <f>VLOOKUP(D31,'Attrition Analysis'!$A$1:$E$1193,5,0)</f>
        <v>10</v>
      </c>
      <c r="AC32" t="str">
        <f>VLOOKUP(D31,CSAT!$A$1:$F$1193,2,0)</f>
        <v>Worst</v>
      </c>
      <c r="AD32" t="str">
        <f>VLOOKUP(D31,CSAT!$A$1:$F$1193,3,0)</f>
        <v>Excellent</v>
      </c>
      <c r="AE32" t="str">
        <f>VLOOKUP(D31,CSAT!$A$1:$F$1193,4,0)</f>
        <v>Bad</v>
      </c>
      <c r="AF32" t="str">
        <f>VLOOKUP(D31,CSAT!$A$1:$F$1193,5,0)</f>
        <v>Bad</v>
      </c>
      <c r="AG32" t="str">
        <f>VLOOKUP(D31,CSAT!$A$1:$F$1193,6,0)</f>
        <v>Excellent</v>
      </c>
      <c r="AH32" s="30">
        <v>43287</v>
      </c>
    </row>
    <row r="33" spans="1:34" x14ac:dyDescent="0.25">
      <c r="A33" s="13" t="s">
        <v>102</v>
      </c>
      <c r="B33" s="13">
        <v>32</v>
      </c>
      <c r="C33" s="13" t="s">
        <v>101</v>
      </c>
      <c r="D33" s="13" t="s">
        <v>102</v>
      </c>
      <c r="E33" s="13" t="s">
        <v>16</v>
      </c>
      <c r="F33" s="13">
        <v>33</v>
      </c>
      <c r="G33" s="13" t="s">
        <v>31</v>
      </c>
      <c r="H33" s="13" t="s">
        <v>18</v>
      </c>
      <c r="I33" s="13" t="s">
        <v>13</v>
      </c>
      <c r="J33">
        <f>VLOOKUP(DATA!D32,'Performance management'!A$1:H$1193,4,0)</f>
        <v>4</v>
      </c>
      <c r="K33">
        <f>VLOOKUP(DATA!D32,'Performance management'!A$1:H$1193,5,0)</f>
        <v>1</v>
      </c>
      <c r="L33">
        <f>VLOOKUP(DATA!D32,'Performance management'!A$1:H$1193,6,0)</f>
        <v>3</v>
      </c>
      <c r="M33">
        <f>VLOOKUP(DATA!D32,'Performance management'!A$1:H$1193,7,0)</f>
        <v>3</v>
      </c>
      <c r="N33">
        <f>VLOOKUP(DATA!D32,'Performance management'!A$1:H$1193,8,0)</f>
        <v>2.75</v>
      </c>
      <c r="O33">
        <f>VLOOKUP(D32,'Learning  Mangement'!$A$1:$G$1193,4,0)</f>
        <v>2.75</v>
      </c>
      <c r="P33" t="str">
        <f>VLOOKUP(D32,'Learning  Mangement'!$A$1:$G$1193,5,0)</f>
        <v>Sathish&amp;Azim</v>
      </c>
      <c r="Q33" t="str">
        <f>VLOOKUP(D32,'Learning  Mangement'!$A$1:$G$1193,6,0)</f>
        <v>4h</v>
      </c>
      <c r="R33" t="str">
        <f>VLOOKUP(D32,'Learning  Mangement'!$A$1:$G$1193,7,0)</f>
        <v>Technical skills Training</v>
      </c>
      <c r="S33" s="30">
        <f>VLOOKUP(D32,'Leave  Mangement'!$A$1:$F$1193,3,0)</f>
        <v>43139</v>
      </c>
      <c r="T33" s="30">
        <f>VLOOKUP(D32,'Leave  Mangement'!$A$1:$F$1193,4,0)</f>
        <v>43142</v>
      </c>
      <c r="U33" t="str">
        <f>VLOOKUP(D32,'Leave  Mangement'!$A$1:$F$1193,5,0)</f>
        <v>Planned leave</v>
      </c>
      <c r="V33">
        <f>VLOOKUP(D32,'Leave  Mangement'!$A$1:$F$1193,6,0)</f>
        <v>3</v>
      </c>
      <c r="W33" t="str">
        <f>VLOOKUP(D32,'Span and Layer'!$A$1:$D$1193,2,0)</f>
        <v>Rishitha</v>
      </c>
      <c r="X33" t="str">
        <f>VLOOKUP(D32,'Span and Layer'!$A$1:$D$1193,3,0)</f>
        <v>Isla</v>
      </c>
      <c r="Y33" t="str">
        <f>VLOOKUP(D32,'Span and Layer'!$A$1:$D$1193,4,0)</f>
        <v>George</v>
      </c>
      <c r="Z33" s="30">
        <f>VLOOKUP(D32,'Attrition Analysis'!$A$1:$E$1193,3,0)</f>
        <v>36548</v>
      </c>
      <c r="AA33" s="30">
        <f>VLOOKUP(D32,'Attrition Analysis'!$A$1:$E$1193,4,0)</f>
        <v>39931</v>
      </c>
      <c r="AB33">
        <f>VLOOKUP(D32,'Attrition Analysis'!$A$1:$E$1193,5,0)</f>
        <v>9</v>
      </c>
      <c r="AC33" t="str">
        <f>VLOOKUP(D32,CSAT!$A$1:$F$1193,2,0)</f>
        <v>Worst</v>
      </c>
      <c r="AD33" t="str">
        <f>VLOOKUP(D32,CSAT!$A$1:$F$1193,3,0)</f>
        <v>Worst</v>
      </c>
      <c r="AE33" t="str">
        <f>VLOOKUP(D32,CSAT!$A$1:$F$1193,4,0)</f>
        <v>Good</v>
      </c>
      <c r="AF33" t="str">
        <f>VLOOKUP(D32,CSAT!$A$1:$F$1193,5,0)</f>
        <v>Good</v>
      </c>
      <c r="AG33" t="str">
        <f>VLOOKUP(D32,CSAT!$A$1:$F$1193,6,0)</f>
        <v>Good</v>
      </c>
      <c r="AH33" s="30">
        <v>43190</v>
      </c>
    </row>
    <row r="34" spans="1:34" x14ac:dyDescent="0.25">
      <c r="A34" s="13" t="s">
        <v>104</v>
      </c>
      <c r="B34" s="13">
        <v>33</v>
      </c>
      <c r="C34" s="13" t="s">
        <v>103</v>
      </c>
      <c r="D34" s="13" t="s">
        <v>104</v>
      </c>
      <c r="E34" s="13" t="s">
        <v>16</v>
      </c>
      <c r="F34" s="13">
        <v>34</v>
      </c>
      <c r="G34" s="13" t="s">
        <v>91</v>
      </c>
      <c r="H34" s="13" t="s">
        <v>105</v>
      </c>
      <c r="I34" s="13" t="s">
        <v>13</v>
      </c>
      <c r="J34">
        <f>VLOOKUP(DATA!D33,'Performance management'!A$1:H$1193,4,0)</f>
        <v>4</v>
      </c>
      <c r="K34">
        <f>VLOOKUP(DATA!D33,'Performance management'!A$1:H$1193,5,0)</f>
        <v>4</v>
      </c>
      <c r="L34">
        <f>VLOOKUP(DATA!D33,'Performance management'!A$1:H$1193,6,0)</f>
        <v>3</v>
      </c>
      <c r="M34">
        <f>VLOOKUP(DATA!D33,'Performance management'!A$1:H$1193,7,0)</f>
        <v>1</v>
      </c>
      <c r="N34">
        <f>VLOOKUP(DATA!D33,'Performance management'!A$1:H$1193,8,0)</f>
        <v>3</v>
      </c>
      <c r="O34">
        <f>VLOOKUP(D33,'Learning  Mangement'!$A$1:$G$1193,4,0)</f>
        <v>3</v>
      </c>
      <c r="P34" t="str">
        <f>VLOOKUP(D33,'Learning  Mangement'!$A$1:$G$1193,5,0)</f>
        <v>Hemanth&amp;Salomi</v>
      </c>
      <c r="Q34" t="str">
        <f>VLOOKUP(D33,'Learning  Mangement'!$A$1:$G$1193,6,0)</f>
        <v>3h</v>
      </c>
      <c r="R34" t="str">
        <f>VLOOKUP(D33,'Learning  Mangement'!$A$1:$G$1193,7,0)</f>
        <v>Soft skills Training</v>
      </c>
      <c r="S34" s="30">
        <f>VLOOKUP(D33,'Leave  Mangement'!$A$1:$F$1193,3,0)</f>
        <v>43140</v>
      </c>
      <c r="T34" s="30">
        <f>VLOOKUP(D33,'Leave  Mangement'!$A$1:$F$1193,4,0)</f>
        <v>43141</v>
      </c>
      <c r="U34" t="str">
        <f>VLOOKUP(D33,'Leave  Mangement'!$A$1:$F$1193,5,0)</f>
        <v>Maternity/Parental leave</v>
      </c>
      <c r="V34">
        <f>VLOOKUP(D33,'Leave  Mangement'!$A$1:$F$1193,6,0)</f>
        <v>31</v>
      </c>
      <c r="W34" t="str">
        <f>VLOOKUP(D33,'Span and Layer'!$A$1:$D$1193,2,0)</f>
        <v>Rajesh</v>
      </c>
      <c r="X34" t="str">
        <f>VLOOKUP(D33,'Span and Layer'!$A$1:$D$1193,3,0)</f>
        <v>Isla</v>
      </c>
      <c r="Y34" t="str">
        <f>VLOOKUP(D33,'Span and Layer'!$A$1:$D$1193,4,0)</f>
        <v>George</v>
      </c>
      <c r="Z34" s="30">
        <f>VLOOKUP(D33,'Attrition Analysis'!$A$1:$E$1193,3,0)</f>
        <v>36573</v>
      </c>
      <c r="AA34" s="30">
        <f>VLOOKUP(D33,'Attrition Analysis'!$A$1:$E$1193,4,0)</f>
        <v>39971</v>
      </c>
      <c r="AB34">
        <f>VLOOKUP(D33,'Attrition Analysis'!$A$1:$E$1193,5,0)</f>
        <v>9</v>
      </c>
      <c r="AC34" t="str">
        <f>VLOOKUP(D33,CSAT!$A$1:$F$1193,2,0)</f>
        <v>Bad</v>
      </c>
      <c r="AD34" t="str">
        <f>VLOOKUP(D33,CSAT!$A$1:$F$1193,3,0)</f>
        <v>Good</v>
      </c>
      <c r="AE34" t="str">
        <f>VLOOKUP(D33,CSAT!$A$1:$F$1193,4,0)</f>
        <v>Good</v>
      </c>
      <c r="AF34" t="str">
        <f>VLOOKUP(D33,CSAT!$A$1:$F$1193,5,0)</f>
        <v>Bad</v>
      </c>
      <c r="AG34" t="str">
        <f>VLOOKUP(D33,CSAT!$A$1:$F$1193,6,0)</f>
        <v>Good</v>
      </c>
      <c r="AH34" s="30">
        <v>43223</v>
      </c>
    </row>
    <row r="35" spans="1:34" x14ac:dyDescent="0.25">
      <c r="A35" s="13" t="s">
        <v>107</v>
      </c>
      <c r="B35" s="13">
        <v>34</v>
      </c>
      <c r="C35" s="13" t="s">
        <v>106</v>
      </c>
      <c r="D35" s="13" t="s">
        <v>107</v>
      </c>
      <c r="E35" s="13" t="s">
        <v>10</v>
      </c>
      <c r="F35" s="13">
        <v>59</v>
      </c>
      <c r="G35" s="13" t="s">
        <v>96</v>
      </c>
      <c r="H35" s="13" t="s">
        <v>34</v>
      </c>
      <c r="I35" s="13" t="s">
        <v>35</v>
      </c>
      <c r="J35">
        <f>VLOOKUP(DATA!D34,'Performance management'!A$1:H$1193,4,0)</f>
        <v>1</v>
      </c>
      <c r="K35">
        <f>VLOOKUP(DATA!D34,'Performance management'!A$1:H$1193,5,0)</f>
        <v>3</v>
      </c>
      <c r="L35">
        <f>VLOOKUP(DATA!D34,'Performance management'!A$1:H$1193,6,0)</f>
        <v>1</v>
      </c>
      <c r="M35">
        <f>VLOOKUP(DATA!D34,'Performance management'!A$1:H$1193,7,0)</f>
        <v>1</v>
      </c>
      <c r="N35">
        <f>VLOOKUP(DATA!D34,'Performance management'!A$1:H$1193,8,0)</f>
        <v>1.5</v>
      </c>
      <c r="O35">
        <f>VLOOKUP(D34,'Learning  Mangement'!$A$1:$G$1193,4,0)</f>
        <v>1.5</v>
      </c>
      <c r="P35" t="str">
        <f>VLOOKUP(D34,'Learning  Mangement'!$A$1:$G$1193,5,0)</f>
        <v>Sathish&amp;Azim</v>
      </c>
      <c r="Q35" t="str">
        <f>VLOOKUP(D34,'Learning  Mangement'!$A$1:$G$1193,6,0)</f>
        <v>4h</v>
      </c>
      <c r="R35" t="str">
        <f>VLOOKUP(D34,'Learning  Mangement'!$A$1:$G$1193,7,0)</f>
        <v>Technical skills Training</v>
      </c>
      <c r="S35" s="30">
        <f>VLOOKUP(D34,'Leave  Mangement'!$A$1:$F$1193,3,0)</f>
        <v>43141</v>
      </c>
      <c r="T35" s="30">
        <f>VLOOKUP(D34,'Leave  Mangement'!$A$1:$F$1193,4,0)</f>
        <v>43144</v>
      </c>
      <c r="U35" t="str">
        <f>VLOOKUP(D34,'Leave  Mangement'!$A$1:$F$1193,5,0)</f>
        <v>Planned leave</v>
      </c>
      <c r="V35">
        <f>VLOOKUP(D34,'Leave  Mangement'!$A$1:$F$1193,6,0)</f>
        <v>3</v>
      </c>
      <c r="W35" t="str">
        <f>VLOOKUP(D34,'Span and Layer'!$A$1:$D$1193,2,0)</f>
        <v>Sathish</v>
      </c>
      <c r="X35" t="str">
        <f>VLOOKUP(D34,'Span and Layer'!$A$1:$D$1193,3,0)</f>
        <v>Charlie</v>
      </c>
      <c r="Y35" t="str">
        <f>VLOOKUP(D34,'Span and Layer'!$A$1:$D$1193,4,0)</f>
        <v>George</v>
      </c>
      <c r="Z35" s="30">
        <f>VLOOKUP(D34,'Attrition Analysis'!$A$1:$E$1193,3,0)</f>
        <v>36598</v>
      </c>
      <c r="AA35" s="30">
        <f>VLOOKUP(D34,'Attrition Analysis'!$A$1:$E$1193,4,0)</f>
        <v>40011</v>
      </c>
      <c r="AB35">
        <f>VLOOKUP(D34,'Attrition Analysis'!$A$1:$E$1193,5,0)</f>
        <v>9</v>
      </c>
      <c r="AC35" t="str">
        <f>VLOOKUP(D34,CSAT!$A$1:$F$1193,2,0)</f>
        <v>Better</v>
      </c>
      <c r="AD35" t="str">
        <f>VLOOKUP(D34,CSAT!$A$1:$F$1193,3,0)</f>
        <v>Good</v>
      </c>
      <c r="AE35" t="str">
        <f>VLOOKUP(D34,CSAT!$A$1:$F$1193,4,0)</f>
        <v>Excellent</v>
      </c>
      <c r="AF35" t="str">
        <f>VLOOKUP(D34,CSAT!$A$1:$F$1193,5,0)</f>
        <v>Better</v>
      </c>
      <c r="AG35" t="str">
        <f>VLOOKUP(D34,CSAT!$A$1:$F$1193,6,0)</f>
        <v>Worst</v>
      </c>
      <c r="AH35" s="30">
        <v>43407</v>
      </c>
    </row>
    <row r="36" spans="1:34" x14ac:dyDescent="0.25">
      <c r="A36" s="13" t="s">
        <v>108</v>
      </c>
      <c r="B36" s="13">
        <v>35</v>
      </c>
      <c r="C36" s="13" t="s">
        <v>64</v>
      </c>
      <c r="D36" s="13" t="s">
        <v>108</v>
      </c>
      <c r="E36" s="13" t="s">
        <v>10</v>
      </c>
      <c r="F36" s="13">
        <v>55</v>
      </c>
      <c r="G36" s="13" t="s">
        <v>31</v>
      </c>
      <c r="H36" s="13" t="s">
        <v>109</v>
      </c>
      <c r="I36" s="13" t="s">
        <v>13</v>
      </c>
      <c r="J36">
        <f>VLOOKUP(DATA!D35,'Performance management'!A$1:H$1193,4,0)</f>
        <v>1</v>
      </c>
      <c r="K36">
        <f>VLOOKUP(DATA!D35,'Performance management'!A$1:H$1193,5,0)</f>
        <v>1</v>
      </c>
      <c r="L36">
        <f>VLOOKUP(DATA!D35,'Performance management'!A$1:H$1193,6,0)</f>
        <v>4</v>
      </c>
      <c r="M36">
        <f>VLOOKUP(DATA!D35,'Performance management'!A$1:H$1193,7,0)</f>
        <v>5</v>
      </c>
      <c r="N36">
        <f>VLOOKUP(DATA!D35,'Performance management'!A$1:H$1193,8,0)</f>
        <v>2.75</v>
      </c>
      <c r="O36">
        <f>VLOOKUP(D35,'Learning  Mangement'!$A$1:$G$1193,4,0)</f>
        <v>2.75</v>
      </c>
      <c r="P36" t="str">
        <f>VLOOKUP(D35,'Learning  Mangement'!$A$1:$G$1193,5,0)</f>
        <v>Sathish&amp;Azim</v>
      </c>
      <c r="Q36" t="str">
        <f>VLOOKUP(D35,'Learning  Mangement'!$A$1:$G$1193,6,0)</f>
        <v>4h</v>
      </c>
      <c r="R36" t="str">
        <f>VLOOKUP(D35,'Learning  Mangement'!$A$1:$G$1193,7,0)</f>
        <v>Technical skills Training</v>
      </c>
      <c r="S36" s="30">
        <f>VLOOKUP(D35,'Leave  Mangement'!$A$1:$F$1193,3,0)</f>
        <v>43142</v>
      </c>
      <c r="T36" s="30">
        <f>VLOOKUP(D35,'Leave  Mangement'!$A$1:$F$1193,4,0)</f>
        <v>43147</v>
      </c>
      <c r="U36" t="str">
        <f>VLOOKUP(D35,'Leave  Mangement'!$A$1:$F$1193,5,0)</f>
        <v>Planned leave</v>
      </c>
      <c r="V36">
        <f>VLOOKUP(D35,'Leave  Mangement'!$A$1:$F$1193,6,0)</f>
        <v>5</v>
      </c>
      <c r="W36" t="str">
        <f>VLOOKUP(D35,'Span and Layer'!$A$1:$D$1193,2,0)</f>
        <v>Rishitha</v>
      </c>
      <c r="X36" t="str">
        <f>VLOOKUP(D35,'Span and Layer'!$A$1:$D$1193,3,0)</f>
        <v>Isla</v>
      </c>
      <c r="Y36" t="str">
        <f>VLOOKUP(D35,'Span and Layer'!$A$1:$D$1193,4,0)</f>
        <v>George</v>
      </c>
      <c r="Z36" s="30">
        <f>VLOOKUP(D35,'Attrition Analysis'!$A$1:$E$1193,3,0)</f>
        <v>36623</v>
      </c>
      <c r="AA36" s="30">
        <f>VLOOKUP(D35,'Attrition Analysis'!$A$1:$E$1193,4,0)</f>
        <v>40051</v>
      </c>
      <c r="AB36">
        <f>VLOOKUP(D35,'Attrition Analysis'!$A$1:$E$1193,5,0)</f>
        <v>9</v>
      </c>
      <c r="AC36" t="str">
        <f>VLOOKUP(D35,CSAT!$A$1:$F$1193,2,0)</f>
        <v>Good</v>
      </c>
      <c r="AD36" t="str">
        <f>VLOOKUP(D35,CSAT!$A$1:$F$1193,3,0)</f>
        <v>Good</v>
      </c>
      <c r="AE36" t="str">
        <f>VLOOKUP(D35,CSAT!$A$1:$F$1193,4,0)</f>
        <v>Excellent</v>
      </c>
      <c r="AF36" t="str">
        <f>VLOOKUP(D35,CSAT!$A$1:$F$1193,5,0)</f>
        <v>Better</v>
      </c>
      <c r="AG36" t="str">
        <f>VLOOKUP(D35,CSAT!$A$1:$F$1193,6,0)</f>
        <v>Worst</v>
      </c>
      <c r="AH36" s="30">
        <v>43199</v>
      </c>
    </row>
    <row r="37" spans="1:34" x14ac:dyDescent="0.25">
      <c r="A37" s="13" t="s">
        <v>111</v>
      </c>
      <c r="B37" s="13">
        <v>36</v>
      </c>
      <c r="C37" s="13" t="s">
        <v>110</v>
      </c>
      <c r="D37" s="13" t="s">
        <v>111</v>
      </c>
      <c r="E37" s="13" t="s">
        <v>10</v>
      </c>
      <c r="F37" s="13">
        <v>24</v>
      </c>
      <c r="G37" s="13" t="s">
        <v>26</v>
      </c>
      <c r="H37" s="13" t="s">
        <v>109</v>
      </c>
      <c r="I37" s="13" t="s">
        <v>13</v>
      </c>
      <c r="J37">
        <f>VLOOKUP(DATA!D36,'Performance management'!A$1:H$1193,4,0)</f>
        <v>5</v>
      </c>
      <c r="K37">
        <f>VLOOKUP(DATA!D36,'Performance management'!A$1:H$1193,5,0)</f>
        <v>3</v>
      </c>
      <c r="L37">
        <f>VLOOKUP(DATA!D36,'Performance management'!A$1:H$1193,6,0)</f>
        <v>1</v>
      </c>
      <c r="M37">
        <f>VLOOKUP(DATA!D36,'Performance management'!A$1:H$1193,7,0)</f>
        <v>3</v>
      </c>
      <c r="N37">
        <f>VLOOKUP(DATA!D36,'Performance management'!A$1:H$1193,8,0)</f>
        <v>3</v>
      </c>
      <c r="O37">
        <f>VLOOKUP(D36,'Learning  Mangement'!$A$1:$G$1193,4,0)</f>
        <v>3</v>
      </c>
      <c r="P37" t="str">
        <f>VLOOKUP(D36,'Learning  Mangement'!$A$1:$G$1193,5,0)</f>
        <v>Hemanth&amp;Salomi</v>
      </c>
      <c r="Q37" t="str">
        <f>VLOOKUP(D36,'Learning  Mangement'!$A$1:$G$1193,6,0)</f>
        <v>3h</v>
      </c>
      <c r="R37" t="str">
        <f>VLOOKUP(D36,'Learning  Mangement'!$A$1:$G$1193,7,0)</f>
        <v>Soft skills Training</v>
      </c>
      <c r="S37" s="30">
        <f>VLOOKUP(D36,'Leave  Mangement'!$A$1:$F$1193,3,0)</f>
        <v>43143</v>
      </c>
      <c r="T37" s="30">
        <f>VLOOKUP(D36,'Leave  Mangement'!$A$1:$F$1193,4,0)</f>
        <v>43148</v>
      </c>
      <c r="U37" t="str">
        <f>VLOOKUP(D36,'Leave  Mangement'!$A$1:$F$1193,5,0)</f>
        <v>Planned leave</v>
      </c>
      <c r="V37">
        <f>VLOOKUP(D36,'Leave  Mangement'!$A$1:$F$1193,6,0)</f>
        <v>5</v>
      </c>
      <c r="W37" t="str">
        <f>VLOOKUP(D36,'Span and Layer'!$A$1:$D$1193,2,0)</f>
        <v>Lihar</v>
      </c>
      <c r="X37" t="str">
        <f>VLOOKUP(D36,'Span and Layer'!$A$1:$D$1193,3,0)</f>
        <v>Isla</v>
      </c>
      <c r="Y37" t="str">
        <f>VLOOKUP(D36,'Span and Layer'!$A$1:$D$1193,4,0)</f>
        <v>George</v>
      </c>
      <c r="Z37" s="30">
        <f>VLOOKUP(D36,'Attrition Analysis'!$A$1:$E$1193,3,0)</f>
        <v>36648</v>
      </c>
      <c r="AA37" s="30">
        <f>VLOOKUP(D36,'Attrition Analysis'!$A$1:$E$1193,4,0)</f>
        <v>40091</v>
      </c>
      <c r="AB37">
        <f>VLOOKUP(D36,'Attrition Analysis'!$A$1:$E$1193,5,0)</f>
        <v>9</v>
      </c>
      <c r="AC37" t="str">
        <f>VLOOKUP(D36,CSAT!$A$1:$F$1193,2,0)</f>
        <v>Worst</v>
      </c>
      <c r="AD37" t="str">
        <f>VLOOKUP(D36,CSAT!$A$1:$F$1193,3,0)</f>
        <v>Better</v>
      </c>
      <c r="AE37" t="str">
        <f>VLOOKUP(D36,CSAT!$A$1:$F$1193,4,0)</f>
        <v>Bad</v>
      </c>
      <c r="AF37" t="str">
        <f>VLOOKUP(D36,CSAT!$A$1:$F$1193,5,0)</f>
        <v>Good</v>
      </c>
      <c r="AG37" t="str">
        <f>VLOOKUP(D36,CSAT!$A$1:$F$1193,6,0)</f>
        <v>Better</v>
      </c>
      <c r="AH37" s="30">
        <v>43350</v>
      </c>
    </row>
    <row r="38" spans="1:34" x14ac:dyDescent="0.25">
      <c r="A38" s="13" t="s">
        <v>113</v>
      </c>
      <c r="B38" s="13">
        <v>37</v>
      </c>
      <c r="C38" s="13" t="s">
        <v>112</v>
      </c>
      <c r="D38" s="13" t="s">
        <v>113</v>
      </c>
      <c r="E38" s="13" t="s">
        <v>16</v>
      </c>
      <c r="F38" s="13">
        <v>48</v>
      </c>
      <c r="G38" s="13" t="s">
        <v>91</v>
      </c>
      <c r="H38" s="13" t="s">
        <v>22</v>
      </c>
      <c r="I38" s="13" t="s">
        <v>23</v>
      </c>
      <c r="J38">
        <f>VLOOKUP(DATA!D37,'Performance management'!A$1:H$1193,4,0)</f>
        <v>3</v>
      </c>
      <c r="K38">
        <f>VLOOKUP(DATA!D37,'Performance management'!A$1:H$1193,5,0)</f>
        <v>3</v>
      </c>
      <c r="L38">
        <f>VLOOKUP(DATA!D37,'Performance management'!A$1:H$1193,6,0)</f>
        <v>3</v>
      </c>
      <c r="M38">
        <f>VLOOKUP(DATA!D37,'Performance management'!A$1:H$1193,7,0)</f>
        <v>2</v>
      </c>
      <c r="N38">
        <f>VLOOKUP(DATA!D37,'Performance management'!A$1:H$1193,8,0)</f>
        <v>2.75</v>
      </c>
      <c r="O38">
        <f>VLOOKUP(D37,'Learning  Mangement'!$A$1:$G$1193,4,0)</f>
        <v>2.75</v>
      </c>
      <c r="P38" t="str">
        <f>VLOOKUP(D37,'Learning  Mangement'!$A$1:$G$1193,5,0)</f>
        <v>Sathish&amp;Azim</v>
      </c>
      <c r="Q38" t="str">
        <f>VLOOKUP(D37,'Learning  Mangement'!$A$1:$G$1193,6,0)</f>
        <v>4h</v>
      </c>
      <c r="R38" t="str">
        <f>VLOOKUP(D37,'Learning  Mangement'!$A$1:$G$1193,7,0)</f>
        <v>Technical skills Training</v>
      </c>
      <c r="S38" s="30">
        <f>VLOOKUP(D37,'Leave  Mangement'!$A$1:$F$1193,3,0)</f>
        <v>43144</v>
      </c>
      <c r="T38" s="30">
        <f>VLOOKUP(D37,'Leave  Mangement'!$A$1:$F$1193,4,0)</f>
        <v>43147</v>
      </c>
      <c r="U38" t="str">
        <f>VLOOKUP(D37,'Leave  Mangement'!$A$1:$F$1193,5,0)</f>
        <v>Planned leave</v>
      </c>
      <c r="V38">
        <f>VLOOKUP(D37,'Leave  Mangement'!$A$1:$F$1193,6,0)</f>
        <v>3</v>
      </c>
      <c r="W38" t="str">
        <f>VLOOKUP(D37,'Span and Layer'!$A$1:$D$1193,2,0)</f>
        <v>Harish</v>
      </c>
      <c r="X38" t="str">
        <f>VLOOKUP(D37,'Span and Layer'!$A$1:$D$1193,3,0)</f>
        <v>Amelia</v>
      </c>
      <c r="Y38" t="str">
        <f>VLOOKUP(D37,'Span and Layer'!$A$1:$D$1193,4,0)</f>
        <v>George</v>
      </c>
      <c r="Z38" s="30">
        <f>VLOOKUP(D37,'Attrition Analysis'!$A$1:$E$1193,3,0)</f>
        <v>36673</v>
      </c>
      <c r="AA38" s="30">
        <f>VLOOKUP(D37,'Attrition Analysis'!$A$1:$E$1193,4,0)</f>
        <v>40131</v>
      </c>
      <c r="AB38">
        <f>VLOOKUP(D37,'Attrition Analysis'!$A$1:$E$1193,5,0)</f>
        <v>9</v>
      </c>
      <c r="AC38" t="str">
        <f>VLOOKUP(D37,CSAT!$A$1:$F$1193,2,0)</f>
        <v>Better</v>
      </c>
      <c r="AD38" t="str">
        <f>VLOOKUP(D37,CSAT!$A$1:$F$1193,3,0)</f>
        <v>Better</v>
      </c>
      <c r="AE38" t="str">
        <f>VLOOKUP(D37,CSAT!$A$1:$F$1193,4,0)</f>
        <v>Better</v>
      </c>
      <c r="AF38" t="str">
        <f>VLOOKUP(D37,CSAT!$A$1:$F$1193,5,0)</f>
        <v>Bad</v>
      </c>
      <c r="AG38" t="str">
        <f>VLOOKUP(D37,CSAT!$A$1:$F$1193,6,0)</f>
        <v>Good</v>
      </c>
      <c r="AH38" s="30">
        <v>43468</v>
      </c>
    </row>
    <row r="39" spans="1:34" x14ac:dyDescent="0.25">
      <c r="A39" s="13" t="s">
        <v>115</v>
      </c>
      <c r="B39" s="13">
        <v>38</v>
      </c>
      <c r="C39" s="13" t="s">
        <v>114</v>
      </c>
      <c r="D39" s="13" t="s">
        <v>115</v>
      </c>
      <c r="E39" s="13" t="s">
        <v>10</v>
      </c>
      <c r="F39" s="13">
        <v>52</v>
      </c>
      <c r="G39" s="13" t="s">
        <v>26</v>
      </c>
      <c r="H39" s="13" t="s">
        <v>63</v>
      </c>
      <c r="I39" s="13" t="s">
        <v>13</v>
      </c>
      <c r="J39">
        <f>VLOOKUP(DATA!D38,'Performance management'!A$1:H$1193,4,0)</f>
        <v>3</v>
      </c>
      <c r="K39">
        <f>VLOOKUP(DATA!D38,'Performance management'!A$1:H$1193,5,0)</f>
        <v>5</v>
      </c>
      <c r="L39">
        <f>VLOOKUP(DATA!D38,'Performance management'!A$1:H$1193,6,0)</f>
        <v>2</v>
      </c>
      <c r="M39">
        <f>VLOOKUP(DATA!D38,'Performance management'!A$1:H$1193,7,0)</f>
        <v>3</v>
      </c>
      <c r="N39">
        <f>VLOOKUP(DATA!D38,'Performance management'!A$1:H$1193,8,0)</f>
        <v>3.25</v>
      </c>
      <c r="O39">
        <f>VLOOKUP(D38,'Learning  Mangement'!$A$1:$G$1193,4,0)</f>
        <v>3.25</v>
      </c>
      <c r="P39" t="str">
        <f>VLOOKUP(D38,'Learning  Mangement'!$A$1:$G$1193,5,0)</f>
        <v>Hemanth&amp;Salomi</v>
      </c>
      <c r="Q39" t="str">
        <f>VLOOKUP(D38,'Learning  Mangement'!$A$1:$G$1193,6,0)</f>
        <v>3h</v>
      </c>
      <c r="R39" t="str">
        <f>VLOOKUP(D38,'Learning  Mangement'!$A$1:$G$1193,7,0)</f>
        <v>Soft skills Training</v>
      </c>
      <c r="S39" s="30">
        <f>VLOOKUP(D38,'Leave  Mangement'!$A$1:$F$1193,3,0)</f>
        <v>43145</v>
      </c>
      <c r="T39" s="30">
        <f>VLOOKUP(D38,'Leave  Mangement'!$A$1:$F$1193,4,0)</f>
        <v>43147</v>
      </c>
      <c r="U39" t="str">
        <f>VLOOKUP(D38,'Leave  Mangement'!$A$1:$F$1193,5,0)</f>
        <v>Planned leave</v>
      </c>
      <c r="V39">
        <f>VLOOKUP(D38,'Leave  Mangement'!$A$1:$F$1193,6,0)</f>
        <v>2</v>
      </c>
      <c r="W39" t="str">
        <f>VLOOKUP(D38,'Span and Layer'!$A$1:$D$1193,2,0)</f>
        <v>Harish</v>
      </c>
      <c r="X39" t="str">
        <f>VLOOKUP(D38,'Span and Layer'!$A$1:$D$1193,3,0)</f>
        <v>Amelia</v>
      </c>
      <c r="Y39" t="str">
        <f>VLOOKUP(D38,'Span and Layer'!$A$1:$D$1193,4,0)</f>
        <v>George</v>
      </c>
      <c r="Z39" s="30">
        <f>VLOOKUP(D38,'Attrition Analysis'!$A$1:$E$1193,3,0)</f>
        <v>36698</v>
      </c>
      <c r="AA39" s="30">
        <f>VLOOKUP(D38,'Attrition Analysis'!$A$1:$E$1193,4,0)</f>
        <v>40171</v>
      </c>
      <c r="AB39">
        <f>VLOOKUP(D38,'Attrition Analysis'!$A$1:$E$1193,5,0)</f>
        <v>9</v>
      </c>
      <c r="AC39" t="str">
        <f>VLOOKUP(D38,CSAT!$A$1:$F$1193,2,0)</f>
        <v>Good</v>
      </c>
      <c r="AD39" t="str">
        <f>VLOOKUP(D38,CSAT!$A$1:$F$1193,3,0)</f>
        <v>Good</v>
      </c>
      <c r="AE39" t="str">
        <f>VLOOKUP(D38,CSAT!$A$1:$F$1193,4,0)</f>
        <v>Bad</v>
      </c>
      <c r="AF39" t="str">
        <f>VLOOKUP(D38,CSAT!$A$1:$F$1193,5,0)</f>
        <v>Bad</v>
      </c>
      <c r="AG39" t="str">
        <f>VLOOKUP(D38,CSAT!$A$1:$F$1193,6,0)</f>
        <v>Excellent</v>
      </c>
      <c r="AH39" s="30">
        <v>43156</v>
      </c>
    </row>
    <row r="40" spans="1:34" x14ac:dyDescent="0.25">
      <c r="A40" s="13" t="s">
        <v>117</v>
      </c>
      <c r="B40" s="13">
        <v>39</v>
      </c>
      <c r="C40" s="13" t="s">
        <v>116</v>
      </c>
      <c r="D40" s="13" t="s">
        <v>117</v>
      </c>
      <c r="E40" s="13" t="s">
        <v>16</v>
      </c>
      <c r="F40" s="13">
        <v>25</v>
      </c>
      <c r="G40" s="13" t="s">
        <v>45</v>
      </c>
      <c r="H40" s="13" t="s">
        <v>118</v>
      </c>
      <c r="I40" s="13" t="s">
        <v>13</v>
      </c>
      <c r="J40">
        <f>VLOOKUP(DATA!D39,'Performance management'!A$1:H$1193,4,0)</f>
        <v>1</v>
      </c>
      <c r="K40">
        <f>VLOOKUP(DATA!D39,'Performance management'!A$1:H$1193,5,0)</f>
        <v>5</v>
      </c>
      <c r="L40">
        <f>VLOOKUP(DATA!D39,'Performance management'!A$1:H$1193,6,0)</f>
        <v>1</v>
      </c>
      <c r="M40">
        <f>VLOOKUP(DATA!D39,'Performance management'!A$1:H$1193,7,0)</f>
        <v>1</v>
      </c>
      <c r="N40">
        <f>VLOOKUP(DATA!D39,'Performance management'!A$1:H$1193,8,0)</f>
        <v>2</v>
      </c>
      <c r="O40">
        <f>VLOOKUP(D39,'Learning  Mangement'!$A$1:$G$1193,4,0)</f>
        <v>2</v>
      </c>
      <c r="P40" t="str">
        <f>VLOOKUP(D39,'Learning  Mangement'!$A$1:$G$1193,5,0)</f>
        <v>Sathish&amp;Azim</v>
      </c>
      <c r="Q40" t="str">
        <f>VLOOKUP(D39,'Learning  Mangement'!$A$1:$G$1193,6,0)</f>
        <v>4h</v>
      </c>
      <c r="R40" t="str">
        <f>VLOOKUP(D39,'Learning  Mangement'!$A$1:$G$1193,7,0)</f>
        <v>Technical skills Training</v>
      </c>
      <c r="S40" s="30">
        <f>VLOOKUP(D39,'Leave  Mangement'!$A$1:$F$1193,3,0)</f>
        <v>43146</v>
      </c>
      <c r="T40" s="30">
        <f>VLOOKUP(D39,'Leave  Mangement'!$A$1:$F$1193,4,0)</f>
        <v>43150</v>
      </c>
      <c r="U40" t="str">
        <f>VLOOKUP(D39,'Leave  Mangement'!$A$1:$F$1193,5,0)</f>
        <v>Planned leave</v>
      </c>
      <c r="V40">
        <f>VLOOKUP(D39,'Leave  Mangement'!$A$1:$F$1193,6,0)</f>
        <v>4</v>
      </c>
      <c r="W40" t="str">
        <f>VLOOKUP(D39,'Span and Layer'!$A$1:$D$1193,2,0)</f>
        <v>Rajesh</v>
      </c>
      <c r="X40" t="str">
        <f>VLOOKUP(D39,'Span and Layer'!$A$1:$D$1193,3,0)</f>
        <v>Isla</v>
      </c>
      <c r="Y40" t="str">
        <f>VLOOKUP(D39,'Span and Layer'!$A$1:$D$1193,4,0)</f>
        <v>George</v>
      </c>
      <c r="Z40" s="30">
        <f>VLOOKUP(D39,'Attrition Analysis'!$A$1:$E$1193,3,0)</f>
        <v>36723</v>
      </c>
      <c r="AA40" s="30">
        <f>VLOOKUP(D39,'Attrition Analysis'!$A$1:$E$1193,4,0)</f>
        <v>40211</v>
      </c>
      <c r="AB40">
        <f>VLOOKUP(D39,'Attrition Analysis'!$A$1:$E$1193,5,0)</f>
        <v>10</v>
      </c>
      <c r="AC40" t="str">
        <f>VLOOKUP(D39,CSAT!$A$1:$F$1193,2,0)</f>
        <v>Good</v>
      </c>
      <c r="AD40" t="str">
        <f>VLOOKUP(D39,CSAT!$A$1:$F$1193,3,0)</f>
        <v>Worst</v>
      </c>
      <c r="AE40" t="str">
        <f>VLOOKUP(D39,CSAT!$A$1:$F$1193,4,0)</f>
        <v>Bad</v>
      </c>
      <c r="AF40" t="str">
        <f>VLOOKUP(D39,CSAT!$A$1:$F$1193,5,0)</f>
        <v>Better</v>
      </c>
      <c r="AG40" t="str">
        <f>VLOOKUP(D39,CSAT!$A$1:$F$1193,6,0)</f>
        <v>Bad</v>
      </c>
      <c r="AH40" s="30">
        <v>43319</v>
      </c>
    </row>
    <row r="41" spans="1:34" x14ac:dyDescent="0.25">
      <c r="A41" s="13" t="s">
        <v>120</v>
      </c>
      <c r="B41" s="13">
        <v>40</v>
      </c>
      <c r="C41" s="13" t="s">
        <v>119</v>
      </c>
      <c r="D41" s="13" t="s">
        <v>120</v>
      </c>
      <c r="E41" s="13" t="s">
        <v>16</v>
      </c>
      <c r="F41" s="13">
        <v>47</v>
      </c>
      <c r="G41" s="13" t="s">
        <v>96</v>
      </c>
      <c r="H41" s="13" t="s">
        <v>121</v>
      </c>
      <c r="I41" s="13" t="s">
        <v>13</v>
      </c>
      <c r="J41">
        <f>VLOOKUP(DATA!D40,'Performance management'!A$1:H$1193,4,0)</f>
        <v>2</v>
      </c>
      <c r="K41">
        <f>VLOOKUP(DATA!D40,'Performance management'!A$1:H$1193,5,0)</f>
        <v>4</v>
      </c>
      <c r="L41">
        <f>VLOOKUP(DATA!D40,'Performance management'!A$1:H$1193,6,0)</f>
        <v>4</v>
      </c>
      <c r="M41">
        <f>VLOOKUP(DATA!D40,'Performance management'!A$1:H$1193,7,0)</f>
        <v>4</v>
      </c>
      <c r="N41">
        <f>VLOOKUP(DATA!D40,'Performance management'!A$1:H$1193,8,0)</f>
        <v>3.5</v>
      </c>
      <c r="O41">
        <f>VLOOKUP(D40,'Learning  Mangement'!$A$1:$G$1193,4,0)</f>
        <v>3.5</v>
      </c>
      <c r="P41" t="str">
        <f>VLOOKUP(D40,'Learning  Mangement'!$A$1:$G$1193,5,0)</f>
        <v>Hemanth&amp;Salomi</v>
      </c>
      <c r="Q41" t="str">
        <f>VLOOKUP(D40,'Learning  Mangement'!$A$1:$G$1193,6,0)</f>
        <v>3h</v>
      </c>
      <c r="R41" t="str">
        <f>VLOOKUP(D40,'Learning  Mangement'!$A$1:$G$1193,7,0)</f>
        <v>Soft skills Training</v>
      </c>
      <c r="S41" s="30">
        <f>VLOOKUP(D40,'Leave  Mangement'!$A$1:$F$1193,3,0)</f>
        <v>43147</v>
      </c>
      <c r="T41" s="30">
        <f>VLOOKUP(D40,'Leave  Mangement'!$A$1:$F$1193,4,0)</f>
        <v>43154</v>
      </c>
      <c r="U41" t="str">
        <f>VLOOKUP(D40,'Leave  Mangement'!$A$1:$F$1193,5,0)</f>
        <v>Planned leave</v>
      </c>
      <c r="V41">
        <f>VLOOKUP(D40,'Leave  Mangement'!$A$1:$F$1193,6,0)</f>
        <v>7</v>
      </c>
      <c r="W41" t="str">
        <f>VLOOKUP(D40,'Span and Layer'!$A$1:$D$1193,2,0)</f>
        <v>Aneela</v>
      </c>
      <c r="X41" t="str">
        <f>VLOOKUP(D40,'Span and Layer'!$A$1:$D$1193,3,0)</f>
        <v>Charlie</v>
      </c>
      <c r="Y41" t="str">
        <f>VLOOKUP(D40,'Span and Layer'!$A$1:$D$1193,4,0)</f>
        <v>George</v>
      </c>
      <c r="Z41" s="30">
        <f>VLOOKUP(D40,'Attrition Analysis'!$A$1:$E$1193,3,0)</f>
        <v>36748</v>
      </c>
      <c r="AA41" s="30">
        <f>VLOOKUP(D40,'Attrition Analysis'!$A$1:$E$1193,4,0)</f>
        <v>40251</v>
      </c>
      <c r="AB41">
        <f>VLOOKUP(D40,'Attrition Analysis'!$A$1:$E$1193,5,0)</f>
        <v>10</v>
      </c>
      <c r="AC41" t="str">
        <f>VLOOKUP(D40,CSAT!$A$1:$F$1193,2,0)</f>
        <v>Bad</v>
      </c>
      <c r="AD41" t="str">
        <f>VLOOKUP(D40,CSAT!$A$1:$F$1193,3,0)</f>
        <v>Worst</v>
      </c>
      <c r="AE41" t="str">
        <f>VLOOKUP(D40,CSAT!$A$1:$F$1193,4,0)</f>
        <v>Excellent</v>
      </c>
      <c r="AF41" t="str">
        <f>VLOOKUP(D40,CSAT!$A$1:$F$1193,5,0)</f>
        <v>Good</v>
      </c>
      <c r="AG41" t="str">
        <f>VLOOKUP(D40,CSAT!$A$1:$F$1193,6,0)</f>
        <v>Better</v>
      </c>
      <c r="AH41" s="30">
        <v>43164</v>
      </c>
    </row>
    <row r="42" spans="1:34" x14ac:dyDescent="0.25">
      <c r="A42" s="13" t="s">
        <v>123</v>
      </c>
      <c r="B42" s="13">
        <v>41</v>
      </c>
      <c r="C42" s="13" t="s">
        <v>122</v>
      </c>
      <c r="D42" s="13" t="s">
        <v>123</v>
      </c>
      <c r="E42" s="13" t="s">
        <v>16</v>
      </c>
      <c r="F42" s="13">
        <v>39</v>
      </c>
      <c r="G42" s="13" t="s">
        <v>21</v>
      </c>
      <c r="H42" s="13" t="s">
        <v>27</v>
      </c>
      <c r="I42" s="13" t="s">
        <v>28</v>
      </c>
      <c r="J42">
        <f>VLOOKUP(DATA!D41,'Performance management'!A$1:H$1193,4,0)</f>
        <v>3</v>
      </c>
      <c r="K42">
        <f>VLOOKUP(DATA!D41,'Performance management'!A$1:H$1193,5,0)</f>
        <v>4</v>
      </c>
      <c r="L42">
        <f>VLOOKUP(DATA!D41,'Performance management'!A$1:H$1193,6,0)</f>
        <v>1</v>
      </c>
      <c r="M42">
        <f>VLOOKUP(DATA!D41,'Performance management'!A$1:H$1193,7,0)</f>
        <v>3</v>
      </c>
      <c r="N42">
        <f>VLOOKUP(DATA!D41,'Performance management'!A$1:H$1193,8,0)</f>
        <v>2.75</v>
      </c>
      <c r="O42">
        <f>VLOOKUP(D41,'Learning  Mangement'!$A$1:$G$1193,4,0)</f>
        <v>2.75</v>
      </c>
      <c r="P42" t="str">
        <f>VLOOKUP(D41,'Learning  Mangement'!$A$1:$G$1193,5,0)</f>
        <v>Sathish&amp;Azim</v>
      </c>
      <c r="Q42" t="str">
        <f>VLOOKUP(D41,'Learning  Mangement'!$A$1:$G$1193,6,0)</f>
        <v>4h</v>
      </c>
      <c r="R42" t="str">
        <f>VLOOKUP(D41,'Learning  Mangement'!$A$1:$G$1193,7,0)</f>
        <v>Technical skills Training</v>
      </c>
      <c r="S42" s="30">
        <f>VLOOKUP(D41,'Leave  Mangement'!$A$1:$F$1193,3,0)</f>
        <v>43148</v>
      </c>
      <c r="T42" s="30">
        <f>VLOOKUP(D41,'Leave  Mangement'!$A$1:$F$1193,4,0)</f>
        <v>43155</v>
      </c>
      <c r="U42" t="str">
        <f>VLOOKUP(D41,'Leave  Mangement'!$A$1:$F$1193,5,0)</f>
        <v>Emergency leave</v>
      </c>
      <c r="V42">
        <f>VLOOKUP(D41,'Leave  Mangement'!$A$1:$F$1193,6,0)</f>
        <v>7</v>
      </c>
      <c r="W42" t="str">
        <f>VLOOKUP(D41,'Span and Layer'!$A$1:$D$1193,2,0)</f>
        <v>Arundathi</v>
      </c>
      <c r="X42" t="str">
        <f>VLOOKUP(D41,'Span and Layer'!$A$1:$D$1193,3,0)</f>
        <v>Jacob</v>
      </c>
      <c r="Y42" t="str">
        <f>VLOOKUP(D41,'Span and Layer'!$A$1:$D$1193,4,0)</f>
        <v>George</v>
      </c>
      <c r="Z42" s="30">
        <f>VLOOKUP(D41,'Attrition Analysis'!$A$1:$E$1193,3,0)</f>
        <v>36773</v>
      </c>
      <c r="AA42" s="30">
        <f>VLOOKUP(D41,'Attrition Analysis'!$A$1:$E$1193,4,0)</f>
        <v>40291</v>
      </c>
      <c r="AB42">
        <f>VLOOKUP(D41,'Attrition Analysis'!$A$1:$E$1193,5,0)</f>
        <v>10</v>
      </c>
      <c r="AC42" t="str">
        <f>VLOOKUP(D41,CSAT!$A$1:$F$1193,2,0)</f>
        <v>Bad</v>
      </c>
      <c r="AD42" t="str">
        <f>VLOOKUP(D41,CSAT!$A$1:$F$1193,3,0)</f>
        <v>Excellent</v>
      </c>
      <c r="AE42" t="str">
        <f>VLOOKUP(D41,CSAT!$A$1:$F$1193,4,0)</f>
        <v>Good</v>
      </c>
      <c r="AF42" t="str">
        <f>VLOOKUP(D41,CSAT!$A$1:$F$1193,5,0)</f>
        <v>Worst</v>
      </c>
      <c r="AG42" t="str">
        <f>VLOOKUP(D41,CSAT!$A$1:$F$1193,6,0)</f>
        <v>Bad</v>
      </c>
      <c r="AH42" s="30">
        <v>43113</v>
      </c>
    </row>
    <row r="43" spans="1:34" x14ac:dyDescent="0.25">
      <c r="A43" s="13" t="s">
        <v>125</v>
      </c>
      <c r="B43" s="13">
        <v>42</v>
      </c>
      <c r="C43" s="13" t="s">
        <v>124</v>
      </c>
      <c r="D43" s="13" t="s">
        <v>125</v>
      </c>
      <c r="E43" s="13" t="s">
        <v>10</v>
      </c>
      <c r="F43" s="13">
        <v>24</v>
      </c>
      <c r="G43" s="13" t="s">
        <v>26</v>
      </c>
      <c r="H43" s="13" t="s">
        <v>126</v>
      </c>
      <c r="I43" s="13" t="s">
        <v>80</v>
      </c>
      <c r="J43">
        <f>VLOOKUP(DATA!D42,'Performance management'!A$1:H$1193,4,0)</f>
        <v>5</v>
      </c>
      <c r="K43">
        <f>VLOOKUP(DATA!D42,'Performance management'!A$1:H$1193,5,0)</f>
        <v>5</v>
      </c>
      <c r="L43">
        <f>VLOOKUP(DATA!D42,'Performance management'!A$1:H$1193,6,0)</f>
        <v>2</v>
      </c>
      <c r="M43">
        <f>VLOOKUP(DATA!D42,'Performance management'!A$1:H$1193,7,0)</f>
        <v>3</v>
      </c>
      <c r="N43">
        <f>VLOOKUP(DATA!D42,'Performance management'!A$1:H$1193,8,0)</f>
        <v>3.75</v>
      </c>
      <c r="O43">
        <f>VLOOKUP(D42,'Learning  Mangement'!$A$1:$G$1193,4,0)</f>
        <v>3.75</v>
      </c>
      <c r="P43" t="str">
        <f>VLOOKUP(D42,'Learning  Mangement'!$A$1:$G$1193,5,0)</f>
        <v>Hemanth&amp;Salomi</v>
      </c>
      <c r="Q43" t="str">
        <f>VLOOKUP(D42,'Learning  Mangement'!$A$1:$G$1193,6,0)</f>
        <v>3h</v>
      </c>
      <c r="R43" t="str">
        <f>VLOOKUP(D42,'Learning  Mangement'!$A$1:$G$1193,7,0)</f>
        <v>Soft skills Training</v>
      </c>
      <c r="S43" s="30">
        <f>VLOOKUP(D42,'Leave  Mangement'!$A$1:$F$1193,3,0)</f>
        <v>43149</v>
      </c>
      <c r="T43" s="30">
        <f>VLOOKUP(D42,'Leave  Mangement'!$A$1:$F$1193,4,0)</f>
        <v>43154</v>
      </c>
      <c r="U43" t="str">
        <f>VLOOKUP(D42,'Leave  Mangement'!$A$1:$F$1193,5,0)</f>
        <v>Maternity/Parental leave</v>
      </c>
      <c r="V43">
        <f>VLOOKUP(D42,'Leave  Mangement'!$A$1:$F$1193,6,0)</f>
        <v>35</v>
      </c>
      <c r="W43" t="str">
        <f>VLOOKUP(D42,'Span and Layer'!$A$1:$D$1193,2,0)</f>
        <v>Harika</v>
      </c>
      <c r="X43" t="str">
        <f>VLOOKUP(D42,'Span and Layer'!$A$1:$D$1193,3,0)</f>
        <v>Amelia</v>
      </c>
      <c r="Y43" t="str">
        <f>VLOOKUP(D42,'Span and Layer'!$A$1:$D$1193,4,0)</f>
        <v>George</v>
      </c>
      <c r="Z43" s="30">
        <f>VLOOKUP(D42,'Attrition Analysis'!$A$1:$E$1193,3,0)</f>
        <v>36798</v>
      </c>
      <c r="AA43" s="30">
        <f>VLOOKUP(D42,'Attrition Analysis'!$A$1:$E$1193,4,0)</f>
        <v>40331</v>
      </c>
      <c r="AB43">
        <f>VLOOKUP(D42,'Attrition Analysis'!$A$1:$E$1193,5,0)</f>
        <v>10</v>
      </c>
      <c r="AC43" t="str">
        <f>VLOOKUP(D42,CSAT!$A$1:$F$1193,2,0)</f>
        <v>Good</v>
      </c>
      <c r="AD43" t="str">
        <f>VLOOKUP(D42,CSAT!$A$1:$F$1193,3,0)</f>
        <v>Worst</v>
      </c>
      <c r="AE43" t="str">
        <f>VLOOKUP(D42,CSAT!$A$1:$F$1193,4,0)</f>
        <v>Good</v>
      </c>
      <c r="AF43" t="str">
        <f>VLOOKUP(D42,CSAT!$A$1:$F$1193,5,0)</f>
        <v>Bad</v>
      </c>
      <c r="AG43" t="str">
        <f>VLOOKUP(D42,CSAT!$A$1:$F$1193,6,0)</f>
        <v>Good</v>
      </c>
      <c r="AH43" s="30">
        <v>43144</v>
      </c>
    </row>
    <row r="44" spans="1:34" x14ac:dyDescent="0.25">
      <c r="A44" s="13" t="s">
        <v>128</v>
      </c>
      <c r="B44" s="13">
        <v>43</v>
      </c>
      <c r="C44" s="13" t="s">
        <v>127</v>
      </c>
      <c r="D44" s="13" t="s">
        <v>128</v>
      </c>
      <c r="E44" s="13" t="s">
        <v>16</v>
      </c>
      <c r="F44" s="13">
        <v>32</v>
      </c>
      <c r="G44" s="13" t="s">
        <v>17</v>
      </c>
      <c r="H44" s="13" t="s">
        <v>105</v>
      </c>
      <c r="I44" s="13" t="s">
        <v>13</v>
      </c>
      <c r="J44">
        <f>VLOOKUP(DATA!D43,'Performance management'!A$1:H$1193,4,0)</f>
        <v>3</v>
      </c>
      <c r="K44">
        <f>VLOOKUP(DATA!D43,'Performance management'!A$1:H$1193,5,0)</f>
        <v>5</v>
      </c>
      <c r="L44">
        <f>VLOOKUP(DATA!D43,'Performance management'!A$1:H$1193,6,0)</f>
        <v>1</v>
      </c>
      <c r="M44">
        <f>VLOOKUP(DATA!D43,'Performance management'!A$1:H$1193,7,0)</f>
        <v>5</v>
      </c>
      <c r="N44">
        <f>VLOOKUP(DATA!D43,'Performance management'!A$1:H$1193,8,0)</f>
        <v>3.5</v>
      </c>
      <c r="O44">
        <f>VLOOKUP(D43,'Learning  Mangement'!$A$1:$G$1193,4,0)</f>
        <v>3.5</v>
      </c>
      <c r="P44" t="str">
        <f>VLOOKUP(D43,'Learning  Mangement'!$A$1:$G$1193,5,0)</f>
        <v>Hemanth&amp;Salomi</v>
      </c>
      <c r="Q44" t="str">
        <f>VLOOKUP(D43,'Learning  Mangement'!$A$1:$G$1193,6,0)</f>
        <v>3h</v>
      </c>
      <c r="R44" t="str">
        <f>VLOOKUP(D43,'Learning  Mangement'!$A$1:$G$1193,7,0)</f>
        <v>Soft skills Training</v>
      </c>
      <c r="S44" s="30">
        <f>VLOOKUP(D43,'Leave  Mangement'!$A$1:$F$1193,3,0)</f>
        <v>43150</v>
      </c>
      <c r="T44" s="30">
        <f>VLOOKUP(D43,'Leave  Mangement'!$A$1:$F$1193,4,0)</f>
        <v>43152</v>
      </c>
      <c r="U44" t="str">
        <f>VLOOKUP(D43,'Leave  Mangement'!$A$1:$F$1193,5,0)</f>
        <v>Maternity/Parental leave</v>
      </c>
      <c r="V44">
        <f>VLOOKUP(D43,'Leave  Mangement'!$A$1:$F$1193,6,0)</f>
        <v>32</v>
      </c>
      <c r="W44" t="str">
        <f>VLOOKUP(D43,'Span and Layer'!$A$1:$D$1193,2,0)</f>
        <v>Rishitha</v>
      </c>
      <c r="X44" t="str">
        <f>VLOOKUP(D43,'Span and Layer'!$A$1:$D$1193,3,0)</f>
        <v>Isla</v>
      </c>
      <c r="Y44" t="str">
        <f>VLOOKUP(D43,'Span and Layer'!$A$1:$D$1193,4,0)</f>
        <v>George</v>
      </c>
      <c r="Z44" s="30">
        <f>VLOOKUP(D43,'Attrition Analysis'!$A$1:$E$1193,3,0)</f>
        <v>36823</v>
      </c>
      <c r="AA44" s="30">
        <f>VLOOKUP(D43,'Attrition Analysis'!$A$1:$E$1193,4,0)</f>
        <v>40371</v>
      </c>
      <c r="AB44">
        <f>VLOOKUP(D43,'Attrition Analysis'!$A$1:$E$1193,5,0)</f>
        <v>10</v>
      </c>
      <c r="AC44" t="str">
        <f>VLOOKUP(D43,CSAT!$A$1:$F$1193,2,0)</f>
        <v>Bad</v>
      </c>
      <c r="AD44" t="str">
        <f>VLOOKUP(D43,CSAT!$A$1:$F$1193,3,0)</f>
        <v>Good</v>
      </c>
      <c r="AE44" t="str">
        <f>VLOOKUP(D43,CSAT!$A$1:$F$1193,4,0)</f>
        <v>Excellent</v>
      </c>
      <c r="AF44" t="str">
        <f>VLOOKUP(D43,CSAT!$A$1:$F$1193,5,0)</f>
        <v>Bad</v>
      </c>
      <c r="AG44" t="str">
        <f>VLOOKUP(D43,CSAT!$A$1:$F$1193,6,0)</f>
        <v>Better</v>
      </c>
      <c r="AH44" s="30">
        <v>43198</v>
      </c>
    </row>
    <row r="45" spans="1:34" x14ac:dyDescent="0.25">
      <c r="A45" s="13" t="s">
        <v>130</v>
      </c>
      <c r="B45" s="13">
        <v>44</v>
      </c>
      <c r="C45" s="13" t="s">
        <v>129</v>
      </c>
      <c r="D45" s="13" t="s">
        <v>130</v>
      </c>
      <c r="E45" s="13" t="s">
        <v>10</v>
      </c>
      <c r="F45" s="13">
        <v>40</v>
      </c>
      <c r="G45" s="13" t="s">
        <v>17</v>
      </c>
      <c r="H45" s="13" t="s">
        <v>131</v>
      </c>
      <c r="I45" s="13" t="s">
        <v>132</v>
      </c>
      <c r="J45">
        <f>VLOOKUP(DATA!D44,'Performance management'!A$1:H$1193,4,0)</f>
        <v>4</v>
      </c>
      <c r="K45">
        <f>VLOOKUP(DATA!D44,'Performance management'!A$1:H$1193,5,0)</f>
        <v>3</v>
      </c>
      <c r="L45">
        <f>VLOOKUP(DATA!D44,'Performance management'!A$1:H$1193,6,0)</f>
        <v>2</v>
      </c>
      <c r="M45">
        <f>VLOOKUP(DATA!D44,'Performance management'!A$1:H$1193,7,0)</f>
        <v>3</v>
      </c>
      <c r="N45">
        <f>VLOOKUP(DATA!D44,'Performance management'!A$1:H$1193,8,0)</f>
        <v>3</v>
      </c>
      <c r="O45">
        <f>VLOOKUP(D44,'Learning  Mangement'!$A$1:$G$1193,4,0)</f>
        <v>3</v>
      </c>
      <c r="P45" t="str">
        <f>VLOOKUP(D44,'Learning  Mangement'!$A$1:$G$1193,5,0)</f>
        <v>Hemanth&amp;Salomi</v>
      </c>
      <c r="Q45" t="str">
        <f>VLOOKUP(D44,'Learning  Mangement'!$A$1:$G$1193,6,0)</f>
        <v>3h</v>
      </c>
      <c r="R45" t="str">
        <f>VLOOKUP(D44,'Learning  Mangement'!$A$1:$G$1193,7,0)</f>
        <v>Soft skills Training</v>
      </c>
      <c r="S45" s="30">
        <f>VLOOKUP(D44,'Leave  Mangement'!$A$1:$F$1193,3,0)</f>
        <v>43151</v>
      </c>
      <c r="T45" s="30">
        <f>VLOOKUP(D44,'Leave  Mangement'!$A$1:$F$1193,4,0)</f>
        <v>43158</v>
      </c>
      <c r="U45" t="str">
        <f>VLOOKUP(D44,'Leave  Mangement'!$A$1:$F$1193,5,0)</f>
        <v>Planned leave</v>
      </c>
      <c r="V45">
        <f>VLOOKUP(D44,'Leave  Mangement'!$A$1:$F$1193,6,0)</f>
        <v>7</v>
      </c>
      <c r="W45" t="str">
        <f>VLOOKUP(D44,'Span and Layer'!$A$1:$D$1193,2,0)</f>
        <v>Azim</v>
      </c>
      <c r="X45" t="str">
        <f>VLOOKUP(D44,'Span and Layer'!$A$1:$D$1193,3,0)</f>
        <v>Jacob</v>
      </c>
      <c r="Y45" t="str">
        <f>VLOOKUP(D44,'Span and Layer'!$A$1:$D$1193,4,0)</f>
        <v>George</v>
      </c>
      <c r="Z45" s="30">
        <f>VLOOKUP(D44,'Attrition Analysis'!$A$1:$E$1193,3,0)</f>
        <v>36848</v>
      </c>
      <c r="AA45" s="30">
        <f>VLOOKUP(D44,'Attrition Analysis'!$A$1:$E$1193,4,0)</f>
        <v>40411</v>
      </c>
      <c r="AB45">
        <f>VLOOKUP(D44,'Attrition Analysis'!$A$1:$E$1193,5,0)</f>
        <v>10</v>
      </c>
      <c r="AC45" t="str">
        <f>VLOOKUP(D44,CSAT!$A$1:$F$1193,2,0)</f>
        <v>Worst</v>
      </c>
      <c r="AD45" t="str">
        <f>VLOOKUP(D44,CSAT!$A$1:$F$1193,3,0)</f>
        <v>Excellent</v>
      </c>
      <c r="AE45" t="str">
        <f>VLOOKUP(D44,CSAT!$A$1:$F$1193,4,0)</f>
        <v>Worst</v>
      </c>
      <c r="AF45" t="str">
        <f>VLOOKUP(D44,CSAT!$A$1:$F$1193,5,0)</f>
        <v>Bad</v>
      </c>
      <c r="AG45" t="str">
        <f>VLOOKUP(D44,CSAT!$A$1:$F$1193,6,0)</f>
        <v>Bad</v>
      </c>
      <c r="AH45" s="30">
        <v>43203</v>
      </c>
    </row>
    <row r="46" spans="1:34" x14ac:dyDescent="0.25">
      <c r="A46" s="13" t="s">
        <v>134</v>
      </c>
      <c r="B46" s="13">
        <v>45</v>
      </c>
      <c r="C46" s="13" t="s">
        <v>133</v>
      </c>
      <c r="D46" s="13" t="s">
        <v>134</v>
      </c>
      <c r="E46" s="13" t="s">
        <v>16</v>
      </c>
      <c r="F46" s="13">
        <v>52</v>
      </c>
      <c r="G46" s="13" t="s">
        <v>31</v>
      </c>
      <c r="H46" s="13" t="s">
        <v>66</v>
      </c>
      <c r="I46" s="13" t="s">
        <v>13</v>
      </c>
      <c r="J46">
        <f>VLOOKUP(DATA!D45,'Performance management'!A$1:H$1193,4,0)</f>
        <v>1</v>
      </c>
      <c r="K46">
        <f>VLOOKUP(DATA!D45,'Performance management'!A$1:H$1193,5,0)</f>
        <v>4</v>
      </c>
      <c r="L46">
        <f>VLOOKUP(DATA!D45,'Performance management'!A$1:H$1193,6,0)</f>
        <v>1</v>
      </c>
      <c r="M46">
        <f>VLOOKUP(DATA!D45,'Performance management'!A$1:H$1193,7,0)</f>
        <v>3</v>
      </c>
      <c r="N46">
        <f>VLOOKUP(DATA!D45,'Performance management'!A$1:H$1193,8,0)</f>
        <v>2.25</v>
      </c>
      <c r="O46">
        <f>VLOOKUP(D45,'Learning  Mangement'!$A$1:$G$1193,4,0)</f>
        <v>2.25</v>
      </c>
      <c r="P46" t="str">
        <f>VLOOKUP(D45,'Learning  Mangement'!$A$1:$G$1193,5,0)</f>
        <v>Sathish&amp;Azim</v>
      </c>
      <c r="Q46" t="str">
        <f>VLOOKUP(D45,'Learning  Mangement'!$A$1:$G$1193,6,0)</f>
        <v>4h</v>
      </c>
      <c r="R46" t="str">
        <f>VLOOKUP(D45,'Learning  Mangement'!$A$1:$G$1193,7,0)</f>
        <v>Technical skills Training</v>
      </c>
      <c r="S46" s="30">
        <f>VLOOKUP(D45,'Leave  Mangement'!$A$1:$F$1193,3,0)</f>
        <v>43152</v>
      </c>
      <c r="T46" s="30">
        <f>VLOOKUP(D45,'Leave  Mangement'!$A$1:$F$1193,4,0)</f>
        <v>43159</v>
      </c>
      <c r="U46" t="str">
        <f>VLOOKUP(D45,'Leave  Mangement'!$A$1:$F$1193,5,0)</f>
        <v>Emergency leave</v>
      </c>
      <c r="V46">
        <f>VLOOKUP(D45,'Leave  Mangement'!$A$1:$F$1193,6,0)</f>
        <v>7</v>
      </c>
      <c r="W46" t="str">
        <f>VLOOKUP(D45,'Span and Layer'!$A$1:$D$1193,2,0)</f>
        <v>Rishitha</v>
      </c>
      <c r="X46" t="str">
        <f>VLOOKUP(D45,'Span and Layer'!$A$1:$D$1193,3,0)</f>
        <v>Isla</v>
      </c>
      <c r="Y46" t="str">
        <f>VLOOKUP(D45,'Span and Layer'!$A$1:$D$1193,4,0)</f>
        <v>George</v>
      </c>
      <c r="Z46" s="30">
        <f>VLOOKUP(D45,'Attrition Analysis'!$A$1:$E$1193,3,0)</f>
        <v>36873</v>
      </c>
      <c r="AA46" s="30">
        <f>VLOOKUP(D45,'Attrition Analysis'!$A$1:$E$1193,4,0)</f>
        <v>40451</v>
      </c>
      <c r="AB46">
        <f>VLOOKUP(D45,'Attrition Analysis'!$A$1:$E$1193,5,0)</f>
        <v>10</v>
      </c>
      <c r="AC46" t="str">
        <f>VLOOKUP(D45,CSAT!$A$1:$F$1193,2,0)</f>
        <v>Excellent</v>
      </c>
      <c r="AD46" t="str">
        <f>VLOOKUP(D45,CSAT!$A$1:$F$1193,3,0)</f>
        <v>Bad</v>
      </c>
      <c r="AE46" t="str">
        <f>VLOOKUP(D45,CSAT!$A$1:$F$1193,4,0)</f>
        <v>Bad</v>
      </c>
      <c r="AF46" t="str">
        <f>VLOOKUP(D45,CSAT!$A$1:$F$1193,5,0)</f>
        <v>Better</v>
      </c>
      <c r="AG46" t="str">
        <f>VLOOKUP(D45,CSAT!$A$1:$F$1193,6,0)</f>
        <v>Good</v>
      </c>
      <c r="AH46" s="30">
        <v>43148</v>
      </c>
    </row>
    <row r="47" spans="1:34" x14ac:dyDescent="0.25">
      <c r="A47" s="13" t="s">
        <v>136</v>
      </c>
      <c r="B47" s="13">
        <v>46</v>
      </c>
      <c r="C47" s="13" t="s">
        <v>135</v>
      </c>
      <c r="D47" s="13" t="s">
        <v>136</v>
      </c>
      <c r="E47" s="13" t="s">
        <v>16</v>
      </c>
      <c r="F47" s="13">
        <v>60</v>
      </c>
      <c r="G47" s="13" t="s">
        <v>26</v>
      </c>
      <c r="H47" s="13" t="s">
        <v>12</v>
      </c>
      <c r="I47" s="13" t="s">
        <v>13</v>
      </c>
      <c r="J47">
        <f>VLOOKUP(DATA!D46,'Performance management'!A$1:H$1193,4,0)</f>
        <v>1</v>
      </c>
      <c r="K47">
        <f>VLOOKUP(DATA!D46,'Performance management'!A$1:H$1193,5,0)</f>
        <v>3</v>
      </c>
      <c r="L47">
        <f>VLOOKUP(DATA!D46,'Performance management'!A$1:H$1193,6,0)</f>
        <v>3</v>
      </c>
      <c r="M47">
        <f>VLOOKUP(DATA!D46,'Performance management'!A$1:H$1193,7,0)</f>
        <v>2</v>
      </c>
      <c r="N47">
        <f>VLOOKUP(DATA!D46,'Performance management'!A$1:H$1193,8,0)</f>
        <v>2.25</v>
      </c>
      <c r="O47">
        <f>VLOOKUP(D46,'Learning  Mangement'!$A$1:$G$1193,4,0)</f>
        <v>2.25</v>
      </c>
      <c r="P47" t="str">
        <f>VLOOKUP(D46,'Learning  Mangement'!$A$1:$G$1193,5,0)</f>
        <v>Sathish&amp;Azim</v>
      </c>
      <c r="Q47" t="str">
        <f>VLOOKUP(D46,'Learning  Mangement'!$A$1:$G$1193,6,0)</f>
        <v>4h</v>
      </c>
      <c r="R47" t="str">
        <f>VLOOKUP(D46,'Learning  Mangement'!$A$1:$G$1193,7,0)</f>
        <v>Technical skills Training</v>
      </c>
      <c r="S47" s="30">
        <f>VLOOKUP(D46,'Leave  Mangement'!$A$1:$F$1193,3,0)</f>
        <v>43153</v>
      </c>
      <c r="T47" s="30">
        <f>VLOOKUP(D46,'Leave  Mangement'!$A$1:$F$1193,4,0)</f>
        <v>43158</v>
      </c>
      <c r="U47" t="str">
        <f>VLOOKUP(D46,'Leave  Mangement'!$A$1:$F$1193,5,0)</f>
        <v>Planned leave</v>
      </c>
      <c r="V47">
        <f>VLOOKUP(D46,'Leave  Mangement'!$A$1:$F$1193,6,0)</f>
        <v>5</v>
      </c>
      <c r="W47" t="str">
        <f>VLOOKUP(D46,'Span and Layer'!$A$1:$D$1193,2,0)</f>
        <v>Rajesh</v>
      </c>
      <c r="X47" t="str">
        <f>VLOOKUP(D46,'Span and Layer'!$A$1:$D$1193,3,0)</f>
        <v>Isla</v>
      </c>
      <c r="Y47" t="str">
        <f>VLOOKUP(D46,'Span and Layer'!$A$1:$D$1193,4,0)</f>
        <v>George</v>
      </c>
      <c r="Z47" s="30">
        <f>VLOOKUP(D46,'Attrition Analysis'!$A$1:$E$1193,3,0)</f>
        <v>36898</v>
      </c>
      <c r="AA47" s="30">
        <f>VLOOKUP(D46,'Attrition Analysis'!$A$1:$E$1193,4,0)</f>
        <v>40491</v>
      </c>
      <c r="AB47">
        <f>VLOOKUP(D46,'Attrition Analysis'!$A$1:$E$1193,5,0)</f>
        <v>9</v>
      </c>
      <c r="AC47" t="str">
        <f>VLOOKUP(D46,CSAT!$A$1:$F$1193,2,0)</f>
        <v>Worst</v>
      </c>
      <c r="AD47" t="str">
        <f>VLOOKUP(D46,CSAT!$A$1:$F$1193,3,0)</f>
        <v>Excellent</v>
      </c>
      <c r="AE47" t="str">
        <f>VLOOKUP(D46,CSAT!$A$1:$F$1193,4,0)</f>
        <v>Worst</v>
      </c>
      <c r="AF47" t="str">
        <f>VLOOKUP(D46,CSAT!$A$1:$F$1193,5,0)</f>
        <v>Good</v>
      </c>
      <c r="AG47" t="str">
        <f>VLOOKUP(D46,CSAT!$A$1:$F$1193,6,0)</f>
        <v>Better</v>
      </c>
      <c r="AH47" s="30">
        <v>43192</v>
      </c>
    </row>
    <row r="48" spans="1:34" x14ac:dyDescent="0.25">
      <c r="A48" s="13" t="s">
        <v>138</v>
      </c>
      <c r="B48" s="13">
        <v>47</v>
      </c>
      <c r="C48" s="13" t="s">
        <v>137</v>
      </c>
      <c r="D48" s="13" t="s">
        <v>138</v>
      </c>
      <c r="E48" s="13" t="s">
        <v>16</v>
      </c>
      <c r="F48" s="13">
        <v>40</v>
      </c>
      <c r="G48" s="13" t="s">
        <v>17</v>
      </c>
      <c r="H48" s="13" t="s">
        <v>12</v>
      </c>
      <c r="I48" s="13" t="s">
        <v>13</v>
      </c>
      <c r="J48">
        <f>VLOOKUP(DATA!D47,'Performance management'!A$1:H$1193,4,0)</f>
        <v>5</v>
      </c>
      <c r="K48">
        <f>VLOOKUP(DATA!D47,'Performance management'!A$1:H$1193,5,0)</f>
        <v>5</v>
      </c>
      <c r="L48">
        <f>VLOOKUP(DATA!D47,'Performance management'!A$1:H$1193,6,0)</f>
        <v>5</v>
      </c>
      <c r="M48">
        <f>VLOOKUP(DATA!D47,'Performance management'!A$1:H$1193,7,0)</f>
        <v>5</v>
      </c>
      <c r="N48">
        <f>VLOOKUP(DATA!D47,'Performance management'!A$1:H$1193,8,0)</f>
        <v>5</v>
      </c>
      <c r="O48">
        <f>VLOOKUP(D47,'Learning  Mangement'!$A$1:$G$1193,4,0)</f>
        <v>5</v>
      </c>
      <c r="P48" t="str">
        <f>VLOOKUP(D47,'Learning  Mangement'!$A$1:$G$1193,5,0)</f>
        <v>David&amp;Lihar</v>
      </c>
      <c r="Q48" t="str">
        <f>VLOOKUP(D47,'Learning  Mangement'!$A$1:$G$1193,6,0)</f>
        <v>2h</v>
      </c>
      <c r="R48" t="str">
        <f>VLOOKUP(D47,'Learning  Mangement'!$A$1:$G$1193,7,0)</f>
        <v>Promotional Training</v>
      </c>
      <c r="S48" s="30">
        <f>VLOOKUP(D47,'Leave  Mangement'!$A$1:$F$1193,3,0)</f>
        <v>43154</v>
      </c>
      <c r="T48" s="30">
        <f>VLOOKUP(D47,'Leave  Mangement'!$A$1:$F$1193,4,0)</f>
        <v>43159</v>
      </c>
      <c r="U48" t="str">
        <f>VLOOKUP(D47,'Leave  Mangement'!$A$1:$F$1193,5,0)</f>
        <v>Maternity/Parental leave</v>
      </c>
      <c r="V48">
        <f>VLOOKUP(D47,'Leave  Mangement'!$A$1:$F$1193,6,0)</f>
        <v>35</v>
      </c>
      <c r="W48" t="str">
        <f>VLOOKUP(D47,'Span and Layer'!$A$1:$D$1193,2,0)</f>
        <v>Harish</v>
      </c>
      <c r="X48" t="str">
        <f>VLOOKUP(D47,'Span and Layer'!$A$1:$D$1193,3,0)</f>
        <v>Amelia</v>
      </c>
      <c r="Y48" t="str">
        <f>VLOOKUP(D47,'Span and Layer'!$A$1:$D$1193,4,0)</f>
        <v>George</v>
      </c>
      <c r="Z48" s="30">
        <f>VLOOKUP(D47,'Attrition Analysis'!$A$1:$E$1193,3,0)</f>
        <v>36923</v>
      </c>
      <c r="AA48" s="30">
        <f>VLOOKUP(D47,'Attrition Analysis'!$A$1:$E$1193,4,0)</f>
        <v>40531</v>
      </c>
      <c r="AB48">
        <f>VLOOKUP(D47,'Attrition Analysis'!$A$1:$E$1193,5,0)</f>
        <v>9</v>
      </c>
      <c r="AC48" t="str">
        <f>VLOOKUP(D47,CSAT!$A$1:$F$1193,2,0)</f>
        <v>Excellent</v>
      </c>
      <c r="AD48" t="str">
        <f>VLOOKUP(D47,CSAT!$A$1:$F$1193,3,0)</f>
        <v>Good</v>
      </c>
      <c r="AE48" t="str">
        <f>VLOOKUP(D47,CSAT!$A$1:$F$1193,4,0)</f>
        <v>Bad</v>
      </c>
      <c r="AF48" t="str">
        <f>VLOOKUP(D47,CSAT!$A$1:$F$1193,5,0)</f>
        <v>Better</v>
      </c>
      <c r="AG48" t="str">
        <f>VLOOKUP(D47,CSAT!$A$1:$F$1193,6,0)</f>
        <v>Good</v>
      </c>
      <c r="AH48" s="30">
        <v>43149</v>
      </c>
    </row>
    <row r="49" spans="1:34" x14ac:dyDescent="0.25">
      <c r="A49" s="13" t="s">
        <v>140</v>
      </c>
      <c r="B49" s="13">
        <v>48</v>
      </c>
      <c r="C49" s="13" t="s">
        <v>139</v>
      </c>
      <c r="D49" s="13" t="s">
        <v>140</v>
      </c>
      <c r="E49" s="13" t="s">
        <v>10</v>
      </c>
      <c r="F49" s="13">
        <v>41</v>
      </c>
      <c r="G49" s="13" t="s">
        <v>45</v>
      </c>
      <c r="H49" s="13" t="s">
        <v>40</v>
      </c>
      <c r="I49" s="13" t="s">
        <v>13</v>
      </c>
      <c r="J49">
        <f>VLOOKUP(DATA!D48,'Performance management'!A$1:H$1193,4,0)</f>
        <v>4</v>
      </c>
      <c r="K49">
        <f>VLOOKUP(DATA!D48,'Performance management'!A$1:H$1193,5,0)</f>
        <v>5</v>
      </c>
      <c r="L49">
        <f>VLOOKUP(DATA!D48,'Performance management'!A$1:H$1193,6,0)</f>
        <v>3</v>
      </c>
      <c r="M49">
        <f>VLOOKUP(DATA!D48,'Performance management'!A$1:H$1193,7,0)</f>
        <v>5</v>
      </c>
      <c r="N49">
        <f>VLOOKUP(DATA!D48,'Performance management'!A$1:H$1193,8,0)</f>
        <v>4.25</v>
      </c>
      <c r="O49">
        <f>VLOOKUP(D48,'Learning  Mangement'!$A$1:$G$1193,4,0)</f>
        <v>4.25</v>
      </c>
      <c r="P49" t="str">
        <f>VLOOKUP(D48,'Learning  Mangement'!$A$1:$G$1193,5,0)</f>
        <v>Santhosh&amp;Anudeep</v>
      </c>
      <c r="Q49" t="str">
        <f>VLOOKUP(D48,'Learning  Mangement'!$A$1:$G$1193,6,0)</f>
        <v>3h</v>
      </c>
      <c r="R49" t="str">
        <f>VLOOKUP(D48,'Learning  Mangement'!$A$1:$G$1193,7,0)</f>
        <v>Job Training</v>
      </c>
      <c r="S49" s="30">
        <f>VLOOKUP(D48,'Leave  Mangement'!$A$1:$F$1193,3,0)</f>
        <v>43155</v>
      </c>
      <c r="T49" s="30">
        <f>VLOOKUP(D48,'Leave  Mangement'!$A$1:$F$1193,4,0)</f>
        <v>43156</v>
      </c>
      <c r="U49" t="str">
        <f>VLOOKUP(D48,'Leave  Mangement'!$A$1:$F$1193,5,0)</f>
        <v>Maternity/Parental leave</v>
      </c>
      <c r="V49">
        <f>VLOOKUP(D48,'Leave  Mangement'!$A$1:$F$1193,6,0)</f>
        <v>31</v>
      </c>
      <c r="W49" t="str">
        <f>VLOOKUP(D48,'Span and Layer'!$A$1:$D$1193,2,0)</f>
        <v>Sathish</v>
      </c>
      <c r="X49" t="str">
        <f>VLOOKUP(D48,'Span and Layer'!$A$1:$D$1193,3,0)</f>
        <v>Charlie</v>
      </c>
      <c r="Y49" t="str">
        <f>VLOOKUP(D48,'Span and Layer'!$A$1:$D$1193,4,0)</f>
        <v>George</v>
      </c>
      <c r="Z49" s="30">
        <f>VLOOKUP(D48,'Attrition Analysis'!$A$1:$E$1193,3,0)</f>
        <v>36948</v>
      </c>
      <c r="AA49" s="30">
        <f>VLOOKUP(D48,'Attrition Analysis'!$A$1:$E$1193,4,0)</f>
        <v>40571</v>
      </c>
      <c r="AB49">
        <f>VLOOKUP(D48,'Attrition Analysis'!$A$1:$E$1193,5,0)</f>
        <v>10</v>
      </c>
      <c r="AC49" t="str">
        <f>VLOOKUP(D48,CSAT!$A$1:$F$1193,2,0)</f>
        <v>Good</v>
      </c>
      <c r="AD49" t="str">
        <f>VLOOKUP(D48,CSAT!$A$1:$F$1193,3,0)</f>
        <v>Bad</v>
      </c>
      <c r="AE49" t="str">
        <f>VLOOKUP(D48,CSAT!$A$1:$F$1193,4,0)</f>
        <v>Good</v>
      </c>
      <c r="AF49" t="str">
        <f>VLOOKUP(D48,CSAT!$A$1:$F$1193,5,0)</f>
        <v>Bad</v>
      </c>
      <c r="AG49" t="str">
        <f>VLOOKUP(D48,CSAT!$A$1:$F$1193,6,0)</f>
        <v>Bad</v>
      </c>
      <c r="AH49" s="30">
        <v>43275</v>
      </c>
    </row>
    <row r="50" spans="1:34" x14ac:dyDescent="0.25">
      <c r="A50" s="13" t="s">
        <v>142</v>
      </c>
      <c r="B50" s="13">
        <v>49</v>
      </c>
      <c r="C50" s="13" t="s">
        <v>141</v>
      </c>
      <c r="D50" s="13" t="s">
        <v>142</v>
      </c>
      <c r="E50" s="13" t="s">
        <v>16</v>
      </c>
      <c r="F50" s="13">
        <v>46</v>
      </c>
      <c r="G50" s="13" t="s">
        <v>31</v>
      </c>
      <c r="H50" s="13" t="s">
        <v>118</v>
      </c>
      <c r="I50" s="13" t="s">
        <v>13</v>
      </c>
      <c r="J50">
        <f>VLOOKUP(DATA!D49,'Performance management'!A$1:H$1193,4,0)</f>
        <v>4</v>
      </c>
      <c r="K50">
        <f>VLOOKUP(DATA!D49,'Performance management'!A$1:H$1193,5,0)</f>
        <v>1</v>
      </c>
      <c r="L50">
        <f>VLOOKUP(DATA!D49,'Performance management'!A$1:H$1193,6,0)</f>
        <v>3</v>
      </c>
      <c r="M50">
        <f>VLOOKUP(DATA!D49,'Performance management'!A$1:H$1193,7,0)</f>
        <v>3</v>
      </c>
      <c r="N50">
        <f>VLOOKUP(DATA!D49,'Performance management'!A$1:H$1193,8,0)</f>
        <v>2.75</v>
      </c>
      <c r="O50">
        <f>VLOOKUP(D49,'Learning  Mangement'!$A$1:$G$1193,4,0)</f>
        <v>2.75</v>
      </c>
      <c r="P50" t="str">
        <f>VLOOKUP(D49,'Learning  Mangement'!$A$1:$G$1193,5,0)</f>
        <v>Sathish&amp;Azim</v>
      </c>
      <c r="Q50" t="str">
        <f>VLOOKUP(D49,'Learning  Mangement'!$A$1:$G$1193,6,0)</f>
        <v>4h</v>
      </c>
      <c r="R50" t="str">
        <f>VLOOKUP(D49,'Learning  Mangement'!$A$1:$G$1193,7,0)</f>
        <v>Technical skills Training</v>
      </c>
      <c r="S50" s="30">
        <f>VLOOKUP(D49,'Leave  Mangement'!$A$1:$F$1193,3,0)</f>
        <v>43156</v>
      </c>
      <c r="T50" s="30">
        <f>VLOOKUP(D49,'Leave  Mangement'!$A$1:$F$1193,4,0)</f>
        <v>43157</v>
      </c>
      <c r="U50" t="str">
        <f>VLOOKUP(D49,'Leave  Mangement'!$A$1:$F$1193,5,0)</f>
        <v>Emergency leave</v>
      </c>
      <c r="V50">
        <f>VLOOKUP(D49,'Leave  Mangement'!$A$1:$F$1193,6,0)</f>
        <v>1</v>
      </c>
      <c r="W50" t="str">
        <f>VLOOKUP(D49,'Span and Layer'!$A$1:$D$1193,2,0)</f>
        <v>Harish</v>
      </c>
      <c r="X50" t="str">
        <f>VLOOKUP(D49,'Span and Layer'!$A$1:$D$1193,3,0)</f>
        <v>Amelia</v>
      </c>
      <c r="Y50" t="str">
        <f>VLOOKUP(D49,'Span and Layer'!$A$1:$D$1193,4,0)</f>
        <v>George</v>
      </c>
      <c r="Z50" s="30">
        <f>VLOOKUP(D49,'Attrition Analysis'!$A$1:$E$1193,3,0)</f>
        <v>36973</v>
      </c>
      <c r="AA50" s="30">
        <f>VLOOKUP(D49,'Attrition Analysis'!$A$1:$E$1193,4,0)</f>
        <v>40611</v>
      </c>
      <c r="AB50">
        <f>VLOOKUP(D49,'Attrition Analysis'!$A$1:$E$1193,5,0)</f>
        <v>10</v>
      </c>
      <c r="AC50" t="str">
        <f>VLOOKUP(D49,CSAT!$A$1:$F$1193,2,0)</f>
        <v>Worst</v>
      </c>
      <c r="AD50" t="str">
        <f>VLOOKUP(D49,CSAT!$A$1:$F$1193,3,0)</f>
        <v>Worst</v>
      </c>
      <c r="AE50" t="str">
        <f>VLOOKUP(D49,CSAT!$A$1:$F$1193,4,0)</f>
        <v>Good</v>
      </c>
      <c r="AF50" t="str">
        <f>VLOOKUP(D49,CSAT!$A$1:$F$1193,5,0)</f>
        <v>Worst</v>
      </c>
      <c r="AG50" t="str">
        <f>VLOOKUP(D49,CSAT!$A$1:$F$1193,6,0)</f>
        <v>Bad</v>
      </c>
      <c r="AH50" s="30">
        <v>43418</v>
      </c>
    </row>
    <row r="51" spans="1:34" x14ac:dyDescent="0.25">
      <c r="A51" s="13" t="s">
        <v>144</v>
      </c>
      <c r="B51" s="13">
        <v>50</v>
      </c>
      <c r="C51" s="13" t="s">
        <v>143</v>
      </c>
      <c r="D51" s="13" t="s">
        <v>144</v>
      </c>
      <c r="E51" s="13" t="s">
        <v>10</v>
      </c>
      <c r="F51" s="13">
        <v>54</v>
      </c>
      <c r="G51" s="13" t="s">
        <v>21</v>
      </c>
      <c r="H51" s="13" t="s">
        <v>79</v>
      </c>
      <c r="I51" s="13" t="s">
        <v>80</v>
      </c>
      <c r="J51">
        <f>VLOOKUP(DATA!D50,'Performance management'!A$1:H$1193,4,0)</f>
        <v>5</v>
      </c>
      <c r="K51">
        <f>VLOOKUP(DATA!D50,'Performance management'!A$1:H$1193,5,0)</f>
        <v>2</v>
      </c>
      <c r="L51">
        <f>VLOOKUP(DATA!D50,'Performance management'!A$1:H$1193,6,0)</f>
        <v>5</v>
      </c>
      <c r="M51">
        <f>VLOOKUP(DATA!D50,'Performance management'!A$1:H$1193,7,0)</f>
        <v>1</v>
      </c>
      <c r="N51">
        <f>VLOOKUP(DATA!D50,'Performance management'!A$1:H$1193,8,0)</f>
        <v>3.25</v>
      </c>
      <c r="O51">
        <f>VLOOKUP(D50,'Learning  Mangement'!$A$1:$G$1193,4,0)</f>
        <v>3.25</v>
      </c>
      <c r="P51" t="str">
        <f>VLOOKUP(D50,'Learning  Mangement'!$A$1:$G$1193,5,0)</f>
        <v>Hemanth&amp;Salomi</v>
      </c>
      <c r="Q51" t="str">
        <f>VLOOKUP(D50,'Learning  Mangement'!$A$1:$G$1193,6,0)</f>
        <v>3h</v>
      </c>
      <c r="R51" t="str">
        <f>VLOOKUP(D50,'Learning  Mangement'!$A$1:$G$1193,7,0)</f>
        <v>Soft skills Training</v>
      </c>
      <c r="S51" s="30">
        <f>VLOOKUP(D50,'Leave  Mangement'!$A$1:$F$1193,3,0)</f>
        <v>43157</v>
      </c>
      <c r="T51" s="30">
        <f>VLOOKUP(D50,'Leave  Mangement'!$A$1:$F$1193,4,0)</f>
        <v>43163</v>
      </c>
      <c r="U51" t="str">
        <f>VLOOKUP(D50,'Leave  Mangement'!$A$1:$F$1193,5,0)</f>
        <v>Emergency leave</v>
      </c>
      <c r="V51">
        <f>VLOOKUP(D50,'Leave  Mangement'!$A$1:$F$1193,6,0)</f>
        <v>6</v>
      </c>
      <c r="W51" t="str">
        <f>VLOOKUP(D50,'Span and Layer'!$A$1:$D$1193,2,0)</f>
        <v>Arundathi</v>
      </c>
      <c r="X51" t="str">
        <f>VLOOKUP(D50,'Span and Layer'!$A$1:$D$1193,3,0)</f>
        <v>Jacob</v>
      </c>
      <c r="Y51" t="str">
        <f>VLOOKUP(D50,'Span and Layer'!$A$1:$D$1193,4,0)</f>
        <v>George</v>
      </c>
      <c r="Z51" s="30">
        <f>VLOOKUP(D50,'Attrition Analysis'!$A$1:$E$1193,3,0)</f>
        <v>36998</v>
      </c>
      <c r="AA51" s="30">
        <f>VLOOKUP(D50,'Attrition Analysis'!$A$1:$E$1193,4,0)</f>
        <v>40651</v>
      </c>
      <c r="AB51">
        <f>VLOOKUP(D50,'Attrition Analysis'!$A$1:$E$1193,5,0)</f>
        <v>10</v>
      </c>
      <c r="AC51" t="str">
        <f>VLOOKUP(D50,CSAT!$A$1:$F$1193,2,0)</f>
        <v>Excellent</v>
      </c>
      <c r="AD51" t="str">
        <f>VLOOKUP(D50,CSAT!$A$1:$F$1193,3,0)</f>
        <v>Worst</v>
      </c>
      <c r="AE51" t="str">
        <f>VLOOKUP(D50,CSAT!$A$1:$F$1193,4,0)</f>
        <v>Worst</v>
      </c>
      <c r="AF51" t="str">
        <f>VLOOKUP(D50,CSAT!$A$1:$F$1193,5,0)</f>
        <v>Worst</v>
      </c>
      <c r="AG51" t="str">
        <f>VLOOKUP(D50,CSAT!$A$1:$F$1193,6,0)</f>
        <v>Bad</v>
      </c>
      <c r="AH51" s="30">
        <v>43427</v>
      </c>
    </row>
    <row r="52" spans="1:34" x14ac:dyDescent="0.25">
      <c r="A52" s="13" t="s">
        <v>146</v>
      </c>
      <c r="B52" s="13">
        <v>51</v>
      </c>
      <c r="C52" s="13" t="s">
        <v>145</v>
      </c>
      <c r="D52" s="13" t="s">
        <v>146</v>
      </c>
      <c r="E52" s="13" t="s">
        <v>16</v>
      </c>
      <c r="F52" s="13">
        <v>35</v>
      </c>
      <c r="G52" s="13" t="s">
        <v>11</v>
      </c>
      <c r="H52" s="13" t="s">
        <v>22</v>
      </c>
      <c r="I52" s="13" t="s">
        <v>23</v>
      </c>
      <c r="J52">
        <f>VLOOKUP(DATA!D51,'Performance management'!A$1:H$1193,4,0)</f>
        <v>5</v>
      </c>
      <c r="K52">
        <f>VLOOKUP(DATA!D51,'Performance management'!A$1:H$1193,5,0)</f>
        <v>2</v>
      </c>
      <c r="L52">
        <f>VLOOKUP(DATA!D51,'Performance management'!A$1:H$1193,6,0)</f>
        <v>4</v>
      </c>
      <c r="M52">
        <f>VLOOKUP(DATA!D51,'Performance management'!A$1:H$1193,7,0)</f>
        <v>3</v>
      </c>
      <c r="N52">
        <f>VLOOKUP(DATA!D51,'Performance management'!A$1:H$1193,8,0)</f>
        <v>3.5</v>
      </c>
      <c r="O52">
        <f>VLOOKUP(D51,'Learning  Mangement'!$A$1:$G$1193,4,0)</f>
        <v>3.5</v>
      </c>
      <c r="P52" t="str">
        <f>VLOOKUP(D51,'Learning  Mangement'!$A$1:$G$1193,5,0)</f>
        <v>Hemanth&amp;Salomi</v>
      </c>
      <c r="Q52" t="str">
        <f>VLOOKUP(D51,'Learning  Mangement'!$A$1:$G$1193,6,0)</f>
        <v>3h</v>
      </c>
      <c r="R52" t="str">
        <f>VLOOKUP(D51,'Learning  Mangement'!$A$1:$G$1193,7,0)</f>
        <v>Soft skills Training</v>
      </c>
      <c r="S52" s="30">
        <f>VLOOKUP(D51,'Leave  Mangement'!$A$1:$F$1193,3,0)</f>
        <v>43158</v>
      </c>
      <c r="T52" s="30">
        <f>VLOOKUP(D51,'Leave  Mangement'!$A$1:$F$1193,4,0)</f>
        <v>43165</v>
      </c>
      <c r="U52" t="str">
        <f>VLOOKUP(D51,'Leave  Mangement'!$A$1:$F$1193,5,0)</f>
        <v>Emergency leave</v>
      </c>
      <c r="V52">
        <f>VLOOKUP(D51,'Leave  Mangement'!$A$1:$F$1193,6,0)</f>
        <v>7</v>
      </c>
      <c r="W52" t="str">
        <f>VLOOKUP(D51,'Span and Layer'!$A$1:$D$1193,2,0)</f>
        <v>Santhosh</v>
      </c>
      <c r="X52" t="str">
        <f>VLOOKUP(D51,'Span and Layer'!$A$1:$D$1193,3,0)</f>
        <v>Harry</v>
      </c>
      <c r="Y52" t="str">
        <f>VLOOKUP(D51,'Span and Layer'!$A$1:$D$1193,4,0)</f>
        <v>George</v>
      </c>
      <c r="Z52" s="30">
        <f>VLOOKUP(D51,'Attrition Analysis'!$A$1:$E$1193,3,0)</f>
        <v>37023</v>
      </c>
      <c r="AA52" s="30">
        <f>VLOOKUP(D51,'Attrition Analysis'!$A$1:$E$1193,4,0)</f>
        <v>40691</v>
      </c>
      <c r="AB52">
        <f>VLOOKUP(D51,'Attrition Analysis'!$A$1:$E$1193,5,0)</f>
        <v>10</v>
      </c>
      <c r="AC52" t="str">
        <f>VLOOKUP(D51,CSAT!$A$1:$F$1193,2,0)</f>
        <v>Good</v>
      </c>
      <c r="AD52" t="str">
        <f>VLOOKUP(D51,CSAT!$A$1:$F$1193,3,0)</f>
        <v>Bad</v>
      </c>
      <c r="AE52" t="str">
        <f>VLOOKUP(D51,CSAT!$A$1:$F$1193,4,0)</f>
        <v>Worst</v>
      </c>
      <c r="AF52" t="str">
        <f>VLOOKUP(D51,CSAT!$A$1:$F$1193,5,0)</f>
        <v>Worst</v>
      </c>
      <c r="AG52" t="str">
        <f>VLOOKUP(D51,CSAT!$A$1:$F$1193,6,0)</f>
        <v>Good</v>
      </c>
      <c r="AH52" s="30">
        <v>43398</v>
      </c>
    </row>
    <row r="53" spans="1:34" x14ac:dyDescent="0.25">
      <c r="A53" s="13" t="s">
        <v>148</v>
      </c>
      <c r="B53" s="13">
        <v>52</v>
      </c>
      <c r="C53" s="13" t="s">
        <v>147</v>
      </c>
      <c r="D53" s="13" t="s">
        <v>148</v>
      </c>
      <c r="E53" s="13" t="s">
        <v>10</v>
      </c>
      <c r="F53" s="13">
        <v>56</v>
      </c>
      <c r="G53" s="13" t="s">
        <v>62</v>
      </c>
      <c r="H53" s="13" t="s">
        <v>22</v>
      </c>
      <c r="I53" s="13" t="s">
        <v>23</v>
      </c>
      <c r="J53">
        <f>VLOOKUP(DATA!D52,'Performance management'!A$1:H$1193,4,0)</f>
        <v>4</v>
      </c>
      <c r="K53">
        <f>VLOOKUP(DATA!D52,'Performance management'!A$1:H$1193,5,0)</f>
        <v>2</v>
      </c>
      <c r="L53">
        <f>VLOOKUP(DATA!D52,'Performance management'!A$1:H$1193,6,0)</f>
        <v>4</v>
      </c>
      <c r="M53">
        <f>VLOOKUP(DATA!D52,'Performance management'!A$1:H$1193,7,0)</f>
        <v>3</v>
      </c>
      <c r="N53">
        <f>VLOOKUP(DATA!D52,'Performance management'!A$1:H$1193,8,0)</f>
        <v>3.25</v>
      </c>
      <c r="O53">
        <f>VLOOKUP(D52,'Learning  Mangement'!$A$1:$G$1193,4,0)</f>
        <v>3.25</v>
      </c>
      <c r="P53" t="str">
        <f>VLOOKUP(D52,'Learning  Mangement'!$A$1:$G$1193,5,0)</f>
        <v>Hemanth&amp;Salomi</v>
      </c>
      <c r="Q53" t="str">
        <f>VLOOKUP(D52,'Learning  Mangement'!$A$1:$G$1193,6,0)</f>
        <v>3h</v>
      </c>
      <c r="R53" t="str">
        <f>VLOOKUP(D52,'Learning  Mangement'!$A$1:$G$1193,7,0)</f>
        <v>Soft skills Training</v>
      </c>
      <c r="S53" s="30">
        <f>VLOOKUP(D52,'Leave  Mangement'!$A$1:$F$1193,3,0)</f>
        <v>43159</v>
      </c>
      <c r="T53" s="30">
        <f>VLOOKUP(D52,'Leave  Mangement'!$A$1:$F$1193,4,0)</f>
        <v>43164</v>
      </c>
      <c r="U53" t="str">
        <f>VLOOKUP(D52,'Leave  Mangement'!$A$1:$F$1193,5,0)</f>
        <v>Planned leave</v>
      </c>
      <c r="V53">
        <f>VLOOKUP(D52,'Leave  Mangement'!$A$1:$F$1193,6,0)</f>
        <v>5</v>
      </c>
      <c r="W53" t="str">
        <f>VLOOKUP(D52,'Span and Layer'!$A$1:$D$1193,2,0)</f>
        <v>Santhosh</v>
      </c>
      <c r="X53" t="str">
        <f>VLOOKUP(D52,'Span and Layer'!$A$1:$D$1193,3,0)</f>
        <v>Harry</v>
      </c>
      <c r="Y53" t="str">
        <f>VLOOKUP(D52,'Span and Layer'!$A$1:$D$1193,4,0)</f>
        <v>George</v>
      </c>
      <c r="Z53" s="30">
        <f>VLOOKUP(D52,'Attrition Analysis'!$A$1:$E$1193,3,0)</f>
        <v>37048</v>
      </c>
      <c r="AA53" s="30">
        <f>VLOOKUP(D52,'Attrition Analysis'!$A$1:$E$1193,4,0)</f>
        <v>40731</v>
      </c>
      <c r="AB53">
        <f>VLOOKUP(D52,'Attrition Analysis'!$A$1:$E$1193,5,0)</f>
        <v>10</v>
      </c>
      <c r="AC53" t="str">
        <f>VLOOKUP(D52,CSAT!$A$1:$F$1193,2,0)</f>
        <v>Worst</v>
      </c>
      <c r="AD53" t="str">
        <f>VLOOKUP(D52,CSAT!$A$1:$F$1193,3,0)</f>
        <v>Bad</v>
      </c>
      <c r="AE53" t="str">
        <f>VLOOKUP(D52,CSAT!$A$1:$F$1193,4,0)</f>
        <v>Worst</v>
      </c>
      <c r="AF53" t="str">
        <f>VLOOKUP(D52,CSAT!$A$1:$F$1193,5,0)</f>
        <v>Excellent</v>
      </c>
      <c r="AG53" t="str">
        <f>VLOOKUP(D52,CSAT!$A$1:$F$1193,6,0)</f>
        <v>Excellent</v>
      </c>
      <c r="AH53" s="30">
        <v>43106</v>
      </c>
    </row>
    <row r="54" spans="1:34" x14ac:dyDescent="0.25">
      <c r="A54" s="13" t="s">
        <v>150</v>
      </c>
      <c r="B54" s="13">
        <v>53</v>
      </c>
      <c r="C54" s="13" t="s">
        <v>149</v>
      </c>
      <c r="D54" s="13" t="s">
        <v>150</v>
      </c>
      <c r="E54" s="13" t="s">
        <v>16</v>
      </c>
      <c r="F54" s="13">
        <v>42</v>
      </c>
      <c r="G54" s="13" t="s">
        <v>21</v>
      </c>
      <c r="H54" s="13" t="s">
        <v>109</v>
      </c>
      <c r="I54" s="13" t="s">
        <v>13</v>
      </c>
      <c r="J54">
        <f>VLOOKUP(DATA!D53,'Performance management'!A$1:H$1193,4,0)</f>
        <v>2</v>
      </c>
      <c r="K54">
        <f>VLOOKUP(DATA!D53,'Performance management'!A$1:H$1193,5,0)</f>
        <v>4</v>
      </c>
      <c r="L54">
        <f>VLOOKUP(DATA!D53,'Performance management'!A$1:H$1193,6,0)</f>
        <v>5</v>
      </c>
      <c r="M54">
        <f>VLOOKUP(DATA!D53,'Performance management'!A$1:H$1193,7,0)</f>
        <v>3</v>
      </c>
      <c r="N54">
        <f>VLOOKUP(DATA!D53,'Performance management'!A$1:H$1193,8,0)</f>
        <v>3.5</v>
      </c>
      <c r="O54">
        <f>VLOOKUP(D53,'Learning  Mangement'!$A$1:$G$1193,4,0)</f>
        <v>3.5</v>
      </c>
      <c r="P54" t="str">
        <f>VLOOKUP(D53,'Learning  Mangement'!$A$1:$G$1193,5,0)</f>
        <v>Hemanth&amp;Salomi</v>
      </c>
      <c r="Q54" t="str">
        <f>VLOOKUP(D53,'Learning  Mangement'!$A$1:$G$1193,6,0)</f>
        <v>3h</v>
      </c>
      <c r="R54" t="str">
        <f>VLOOKUP(D53,'Learning  Mangement'!$A$1:$G$1193,7,0)</f>
        <v>Soft skills Training</v>
      </c>
      <c r="S54" s="30">
        <f>VLOOKUP(D53,'Leave  Mangement'!$A$1:$F$1193,3,0)</f>
        <v>43160</v>
      </c>
      <c r="T54" s="30">
        <f>VLOOKUP(D53,'Leave  Mangement'!$A$1:$F$1193,4,0)</f>
        <v>43164</v>
      </c>
      <c r="U54" t="str">
        <f>VLOOKUP(D53,'Leave  Mangement'!$A$1:$F$1193,5,0)</f>
        <v>Planned leave</v>
      </c>
      <c r="V54">
        <f>VLOOKUP(D53,'Leave  Mangement'!$A$1:$F$1193,6,0)</f>
        <v>4</v>
      </c>
      <c r="W54" t="str">
        <f>VLOOKUP(D53,'Span and Layer'!$A$1:$D$1193,2,0)</f>
        <v>Anudeep</v>
      </c>
      <c r="X54" t="str">
        <f>VLOOKUP(D53,'Span and Layer'!$A$1:$D$1193,3,0)</f>
        <v>Charlie</v>
      </c>
      <c r="Y54" t="str">
        <f>VLOOKUP(D53,'Span and Layer'!$A$1:$D$1193,4,0)</f>
        <v>George</v>
      </c>
      <c r="Z54" s="30">
        <f>VLOOKUP(D53,'Attrition Analysis'!$A$1:$E$1193,3,0)</f>
        <v>37073</v>
      </c>
      <c r="AA54" s="30">
        <f>VLOOKUP(D53,'Attrition Analysis'!$A$1:$E$1193,4,0)</f>
        <v>40771</v>
      </c>
      <c r="AB54">
        <f>VLOOKUP(D53,'Attrition Analysis'!$A$1:$E$1193,5,0)</f>
        <v>10</v>
      </c>
      <c r="AC54" t="str">
        <f>VLOOKUP(D53,CSAT!$A$1:$F$1193,2,0)</f>
        <v>Better</v>
      </c>
      <c r="AD54" t="str">
        <f>VLOOKUP(D53,CSAT!$A$1:$F$1193,3,0)</f>
        <v>Bad</v>
      </c>
      <c r="AE54" t="str">
        <f>VLOOKUP(D53,CSAT!$A$1:$F$1193,4,0)</f>
        <v>Worst</v>
      </c>
      <c r="AF54" t="str">
        <f>VLOOKUP(D53,CSAT!$A$1:$F$1193,5,0)</f>
        <v>Bad</v>
      </c>
      <c r="AG54" t="str">
        <f>VLOOKUP(D53,CSAT!$A$1:$F$1193,6,0)</f>
        <v>Better</v>
      </c>
      <c r="AH54" s="30">
        <v>43386</v>
      </c>
    </row>
    <row r="55" spans="1:34" x14ac:dyDescent="0.25">
      <c r="A55" s="13" t="s">
        <v>152</v>
      </c>
      <c r="B55" s="13">
        <v>54</v>
      </c>
      <c r="C55" s="13" t="s">
        <v>151</v>
      </c>
      <c r="D55" s="13" t="s">
        <v>152</v>
      </c>
      <c r="E55" s="13" t="s">
        <v>10</v>
      </c>
      <c r="F55" s="13">
        <v>32</v>
      </c>
      <c r="G55" s="13" t="s">
        <v>17</v>
      </c>
      <c r="H55" s="13" t="s">
        <v>40</v>
      </c>
      <c r="I55" s="13" t="s">
        <v>13</v>
      </c>
      <c r="J55">
        <f>VLOOKUP(DATA!D54,'Performance management'!A$1:H$1193,4,0)</f>
        <v>2</v>
      </c>
      <c r="K55">
        <f>VLOOKUP(DATA!D54,'Performance management'!A$1:H$1193,5,0)</f>
        <v>2</v>
      </c>
      <c r="L55">
        <f>VLOOKUP(DATA!D54,'Performance management'!A$1:H$1193,6,0)</f>
        <v>5</v>
      </c>
      <c r="M55">
        <f>VLOOKUP(DATA!D54,'Performance management'!A$1:H$1193,7,0)</f>
        <v>4</v>
      </c>
      <c r="N55">
        <f>VLOOKUP(DATA!D54,'Performance management'!A$1:H$1193,8,0)</f>
        <v>3.25</v>
      </c>
      <c r="O55">
        <f>VLOOKUP(D54,'Learning  Mangement'!$A$1:$G$1193,4,0)</f>
        <v>3.25</v>
      </c>
      <c r="P55" t="str">
        <f>VLOOKUP(D54,'Learning  Mangement'!$A$1:$G$1193,5,0)</f>
        <v>Hemanth&amp;Salomi</v>
      </c>
      <c r="Q55" t="str">
        <f>VLOOKUP(D54,'Learning  Mangement'!$A$1:$G$1193,6,0)</f>
        <v>3h</v>
      </c>
      <c r="R55" t="str">
        <f>VLOOKUP(D54,'Learning  Mangement'!$A$1:$G$1193,7,0)</f>
        <v>Soft skills Training</v>
      </c>
      <c r="S55" s="30">
        <f>VLOOKUP(D54,'Leave  Mangement'!$A$1:$F$1193,3,0)</f>
        <v>43161</v>
      </c>
      <c r="T55" s="30">
        <f>VLOOKUP(D54,'Leave  Mangement'!$A$1:$F$1193,4,0)</f>
        <v>43165</v>
      </c>
      <c r="U55" t="str">
        <f>VLOOKUP(D54,'Leave  Mangement'!$A$1:$F$1193,5,0)</f>
        <v>Emergency leave</v>
      </c>
      <c r="V55">
        <f>VLOOKUP(D54,'Leave  Mangement'!$A$1:$F$1193,6,0)</f>
        <v>4</v>
      </c>
      <c r="W55" t="str">
        <f>VLOOKUP(D54,'Span and Layer'!$A$1:$D$1193,2,0)</f>
        <v>Hemanth</v>
      </c>
      <c r="X55" t="str">
        <f>VLOOKUP(D54,'Span and Layer'!$A$1:$D$1193,3,0)</f>
        <v>Amelia</v>
      </c>
      <c r="Y55" t="str">
        <f>VLOOKUP(D54,'Span and Layer'!$A$1:$D$1193,4,0)</f>
        <v>George</v>
      </c>
      <c r="Z55" s="30">
        <f>VLOOKUP(D54,'Attrition Analysis'!$A$1:$E$1193,3,0)</f>
        <v>37098</v>
      </c>
      <c r="AA55" s="30">
        <f>VLOOKUP(D54,'Attrition Analysis'!$A$1:$E$1193,4,0)</f>
        <v>40811</v>
      </c>
      <c r="AB55">
        <f>VLOOKUP(D54,'Attrition Analysis'!$A$1:$E$1193,5,0)</f>
        <v>10</v>
      </c>
      <c r="AC55" t="str">
        <f>VLOOKUP(D54,CSAT!$A$1:$F$1193,2,0)</f>
        <v>Better</v>
      </c>
      <c r="AD55" t="str">
        <f>VLOOKUP(D54,CSAT!$A$1:$F$1193,3,0)</f>
        <v>Better</v>
      </c>
      <c r="AE55" t="str">
        <f>VLOOKUP(D54,CSAT!$A$1:$F$1193,4,0)</f>
        <v>Worst</v>
      </c>
      <c r="AF55" t="str">
        <f>VLOOKUP(D54,CSAT!$A$1:$F$1193,5,0)</f>
        <v>Worst</v>
      </c>
      <c r="AG55" t="str">
        <f>VLOOKUP(D54,CSAT!$A$1:$F$1193,6,0)</f>
        <v>Worst</v>
      </c>
      <c r="AH55" s="30">
        <v>43226</v>
      </c>
    </row>
    <row r="56" spans="1:34" x14ac:dyDescent="0.25">
      <c r="A56" s="13" t="s">
        <v>154</v>
      </c>
      <c r="B56" s="13">
        <v>55</v>
      </c>
      <c r="C56" s="13" t="s">
        <v>153</v>
      </c>
      <c r="D56" s="13" t="s">
        <v>154</v>
      </c>
      <c r="E56" s="13" t="s">
        <v>16</v>
      </c>
      <c r="F56" s="13">
        <v>54</v>
      </c>
      <c r="G56" s="13" t="s">
        <v>11</v>
      </c>
      <c r="H56" s="13" t="s">
        <v>22</v>
      </c>
      <c r="I56" s="13" t="s">
        <v>23</v>
      </c>
      <c r="J56">
        <f>VLOOKUP(DATA!D55,'Performance management'!A$1:H$1193,4,0)</f>
        <v>2</v>
      </c>
      <c r="K56">
        <f>VLOOKUP(DATA!D55,'Performance management'!A$1:H$1193,5,0)</f>
        <v>5</v>
      </c>
      <c r="L56">
        <f>VLOOKUP(DATA!D55,'Performance management'!A$1:H$1193,6,0)</f>
        <v>4</v>
      </c>
      <c r="M56">
        <f>VLOOKUP(DATA!D55,'Performance management'!A$1:H$1193,7,0)</f>
        <v>3</v>
      </c>
      <c r="N56">
        <f>VLOOKUP(DATA!D55,'Performance management'!A$1:H$1193,8,0)</f>
        <v>3.5</v>
      </c>
      <c r="O56">
        <f>VLOOKUP(D55,'Learning  Mangement'!$A$1:$G$1193,4,0)</f>
        <v>3.5</v>
      </c>
      <c r="P56" t="str">
        <f>VLOOKUP(D55,'Learning  Mangement'!$A$1:$G$1193,5,0)</f>
        <v>Hemanth&amp;Salomi</v>
      </c>
      <c r="Q56" t="str">
        <f>VLOOKUP(D55,'Learning  Mangement'!$A$1:$G$1193,6,0)</f>
        <v>3h</v>
      </c>
      <c r="R56" t="str">
        <f>VLOOKUP(D55,'Learning  Mangement'!$A$1:$G$1193,7,0)</f>
        <v>Soft skills Training</v>
      </c>
      <c r="S56" s="30">
        <f>VLOOKUP(D55,'Leave  Mangement'!$A$1:$F$1193,3,0)</f>
        <v>43162</v>
      </c>
      <c r="T56" s="30">
        <f>VLOOKUP(D55,'Leave  Mangement'!$A$1:$F$1193,4,0)</f>
        <v>43163</v>
      </c>
      <c r="U56" t="str">
        <f>VLOOKUP(D55,'Leave  Mangement'!$A$1:$F$1193,5,0)</f>
        <v>Maternity/Parental leave</v>
      </c>
      <c r="V56">
        <f>VLOOKUP(D55,'Leave  Mangement'!$A$1:$F$1193,6,0)</f>
        <v>31</v>
      </c>
      <c r="W56" t="str">
        <f>VLOOKUP(D55,'Span and Layer'!$A$1:$D$1193,2,0)</f>
        <v>Salomi</v>
      </c>
      <c r="X56" t="str">
        <f>VLOOKUP(D55,'Span and Layer'!$A$1:$D$1193,3,0)</f>
        <v>Harry</v>
      </c>
      <c r="Y56" t="str">
        <f>VLOOKUP(D55,'Span and Layer'!$A$1:$D$1193,4,0)</f>
        <v>George</v>
      </c>
      <c r="Z56" s="30">
        <f>VLOOKUP(D55,'Attrition Analysis'!$A$1:$E$1193,3,0)</f>
        <v>37123</v>
      </c>
      <c r="AA56" s="30">
        <f>VLOOKUP(D55,'Attrition Analysis'!$A$1:$E$1193,4,0)</f>
        <v>40851</v>
      </c>
      <c r="AB56">
        <f>VLOOKUP(D55,'Attrition Analysis'!$A$1:$E$1193,5,0)</f>
        <v>10</v>
      </c>
      <c r="AC56" t="str">
        <f>VLOOKUP(D55,CSAT!$A$1:$F$1193,2,0)</f>
        <v>Excellent</v>
      </c>
      <c r="AD56" t="str">
        <f>VLOOKUP(D55,CSAT!$A$1:$F$1193,3,0)</f>
        <v>Better</v>
      </c>
      <c r="AE56" t="str">
        <f>VLOOKUP(D55,CSAT!$A$1:$F$1193,4,0)</f>
        <v>Good</v>
      </c>
      <c r="AF56" t="str">
        <f>VLOOKUP(D55,CSAT!$A$1:$F$1193,5,0)</f>
        <v>Worst</v>
      </c>
      <c r="AG56" t="str">
        <f>VLOOKUP(D55,CSAT!$A$1:$F$1193,6,0)</f>
        <v>Good</v>
      </c>
      <c r="AH56" s="30">
        <v>43115</v>
      </c>
    </row>
    <row r="57" spans="1:34" x14ac:dyDescent="0.25">
      <c r="A57" s="13" t="s">
        <v>156</v>
      </c>
      <c r="B57" s="13">
        <v>56</v>
      </c>
      <c r="C57" s="13" t="s">
        <v>155</v>
      </c>
      <c r="D57" s="13" t="s">
        <v>156</v>
      </c>
      <c r="E57" s="13" t="s">
        <v>10</v>
      </c>
      <c r="F57" s="13">
        <v>51</v>
      </c>
      <c r="G57" s="13" t="s">
        <v>55</v>
      </c>
      <c r="H57" s="13" t="s">
        <v>52</v>
      </c>
      <c r="I57" s="13" t="s">
        <v>13</v>
      </c>
      <c r="J57">
        <f>VLOOKUP(DATA!D56,'Performance management'!A$1:H$1193,4,0)</f>
        <v>3</v>
      </c>
      <c r="K57">
        <f>VLOOKUP(DATA!D56,'Performance management'!A$1:H$1193,5,0)</f>
        <v>1</v>
      </c>
      <c r="L57">
        <f>VLOOKUP(DATA!D56,'Performance management'!A$1:H$1193,6,0)</f>
        <v>1</v>
      </c>
      <c r="M57">
        <f>VLOOKUP(DATA!D56,'Performance management'!A$1:H$1193,7,0)</f>
        <v>5</v>
      </c>
      <c r="N57">
        <f>VLOOKUP(DATA!D56,'Performance management'!A$1:H$1193,8,0)</f>
        <v>2.5</v>
      </c>
      <c r="O57">
        <f>VLOOKUP(D56,'Learning  Mangement'!$A$1:$G$1193,4,0)</f>
        <v>2.5</v>
      </c>
      <c r="P57" t="str">
        <f>VLOOKUP(D56,'Learning  Mangement'!$A$1:$G$1193,5,0)</f>
        <v>Sathish&amp;Azim</v>
      </c>
      <c r="Q57" t="str">
        <f>VLOOKUP(D56,'Learning  Mangement'!$A$1:$G$1193,6,0)</f>
        <v>4h</v>
      </c>
      <c r="R57" t="str">
        <f>VLOOKUP(D56,'Learning  Mangement'!$A$1:$G$1193,7,0)</f>
        <v>Technical skills Training</v>
      </c>
      <c r="S57" s="30">
        <f>VLOOKUP(D56,'Leave  Mangement'!$A$1:$F$1193,3,0)</f>
        <v>43163</v>
      </c>
      <c r="T57" s="30">
        <f>VLOOKUP(D56,'Leave  Mangement'!$A$1:$F$1193,4,0)</f>
        <v>43166</v>
      </c>
      <c r="U57" t="str">
        <f>VLOOKUP(D56,'Leave  Mangement'!$A$1:$F$1193,5,0)</f>
        <v>Maternity/Parental leave</v>
      </c>
      <c r="V57">
        <f>VLOOKUP(D56,'Leave  Mangement'!$A$1:$F$1193,6,0)</f>
        <v>33</v>
      </c>
      <c r="W57" t="str">
        <f>VLOOKUP(D56,'Span and Layer'!$A$1:$D$1193,2,0)</f>
        <v>Harika</v>
      </c>
      <c r="X57" t="str">
        <f>VLOOKUP(D56,'Span and Layer'!$A$1:$D$1193,3,0)</f>
        <v>Amelia</v>
      </c>
      <c r="Y57" t="str">
        <f>VLOOKUP(D56,'Span and Layer'!$A$1:$D$1193,4,0)</f>
        <v>George</v>
      </c>
      <c r="Z57" s="30">
        <f>VLOOKUP(D56,'Attrition Analysis'!$A$1:$E$1193,3,0)</f>
        <v>37148</v>
      </c>
      <c r="AA57" s="30">
        <f>VLOOKUP(D56,'Attrition Analysis'!$A$1:$E$1193,4,0)</f>
        <v>40891</v>
      </c>
      <c r="AB57">
        <f>VLOOKUP(D56,'Attrition Analysis'!$A$1:$E$1193,5,0)</f>
        <v>10</v>
      </c>
      <c r="AC57" t="str">
        <f>VLOOKUP(D56,CSAT!$A$1:$F$1193,2,0)</f>
        <v>Good</v>
      </c>
      <c r="AD57" t="str">
        <f>VLOOKUP(D56,CSAT!$A$1:$F$1193,3,0)</f>
        <v>Bad</v>
      </c>
      <c r="AE57" t="str">
        <f>VLOOKUP(D56,CSAT!$A$1:$F$1193,4,0)</f>
        <v>Worst</v>
      </c>
      <c r="AF57" t="str">
        <f>VLOOKUP(D56,CSAT!$A$1:$F$1193,5,0)</f>
        <v>Bad</v>
      </c>
      <c r="AG57" t="str">
        <f>VLOOKUP(D56,CSAT!$A$1:$F$1193,6,0)</f>
        <v>Good</v>
      </c>
      <c r="AH57" s="30">
        <v>43247</v>
      </c>
    </row>
    <row r="58" spans="1:34" x14ac:dyDescent="0.25">
      <c r="A58" s="13" t="s">
        <v>158</v>
      </c>
      <c r="B58" s="13">
        <v>57</v>
      </c>
      <c r="C58" s="13" t="s">
        <v>157</v>
      </c>
      <c r="D58" s="13" t="s">
        <v>158</v>
      </c>
      <c r="E58" s="13" t="s">
        <v>10</v>
      </c>
      <c r="F58" s="13">
        <v>30</v>
      </c>
      <c r="G58" s="13" t="s">
        <v>91</v>
      </c>
      <c r="H58" s="13" t="s">
        <v>40</v>
      </c>
      <c r="I58" s="13" t="s">
        <v>13</v>
      </c>
      <c r="J58">
        <f>VLOOKUP(DATA!D57,'Performance management'!A$1:H$1193,4,0)</f>
        <v>5</v>
      </c>
      <c r="K58">
        <f>VLOOKUP(DATA!D57,'Performance management'!A$1:H$1193,5,0)</f>
        <v>5</v>
      </c>
      <c r="L58">
        <f>VLOOKUP(DATA!D57,'Performance management'!A$1:H$1193,6,0)</f>
        <v>5</v>
      </c>
      <c r="M58">
        <f>VLOOKUP(DATA!D57,'Performance management'!A$1:H$1193,7,0)</f>
        <v>3</v>
      </c>
      <c r="N58">
        <f>VLOOKUP(DATA!D57,'Performance management'!A$1:H$1193,8,0)</f>
        <v>4.5</v>
      </c>
      <c r="O58">
        <f>VLOOKUP(D57,'Learning  Mangement'!$A$1:$G$1193,4,0)</f>
        <v>4.5</v>
      </c>
      <c r="P58" t="str">
        <f>VLOOKUP(D57,'Learning  Mangement'!$A$1:$G$1193,5,0)</f>
        <v>Santhosh&amp;Anudeep</v>
      </c>
      <c r="Q58" t="str">
        <f>VLOOKUP(D57,'Learning  Mangement'!$A$1:$G$1193,6,0)</f>
        <v>3h</v>
      </c>
      <c r="R58" t="str">
        <f>VLOOKUP(D57,'Learning  Mangement'!$A$1:$G$1193,7,0)</f>
        <v>Job Training</v>
      </c>
      <c r="S58" s="30">
        <f>VLOOKUP(D57,'Leave  Mangement'!$A$1:$F$1193,3,0)</f>
        <v>43164</v>
      </c>
      <c r="T58" s="30">
        <f>VLOOKUP(D57,'Leave  Mangement'!$A$1:$F$1193,4,0)</f>
        <v>43171</v>
      </c>
      <c r="U58" t="str">
        <f>VLOOKUP(D57,'Leave  Mangement'!$A$1:$F$1193,5,0)</f>
        <v>Planned leave</v>
      </c>
      <c r="V58">
        <f>VLOOKUP(D57,'Leave  Mangement'!$A$1:$F$1193,6,0)</f>
        <v>7</v>
      </c>
      <c r="W58" t="str">
        <f>VLOOKUP(D57,'Span and Layer'!$A$1:$D$1193,2,0)</f>
        <v>Salomi</v>
      </c>
      <c r="X58" t="str">
        <f>VLOOKUP(D57,'Span and Layer'!$A$1:$D$1193,3,0)</f>
        <v>Harry</v>
      </c>
      <c r="Y58" t="str">
        <f>VLOOKUP(D57,'Span and Layer'!$A$1:$D$1193,4,0)</f>
        <v>George</v>
      </c>
      <c r="Z58" s="30">
        <f>VLOOKUP(D57,'Attrition Analysis'!$A$1:$E$1193,3,0)</f>
        <v>37173</v>
      </c>
      <c r="AA58" s="30">
        <f>VLOOKUP(D57,'Attrition Analysis'!$A$1:$E$1193,4,0)</f>
        <v>40931</v>
      </c>
      <c r="AB58">
        <f>VLOOKUP(D57,'Attrition Analysis'!$A$1:$E$1193,5,0)</f>
        <v>11</v>
      </c>
      <c r="AC58" t="str">
        <f>VLOOKUP(D57,CSAT!$A$1:$F$1193,2,0)</f>
        <v>Good</v>
      </c>
      <c r="AD58" t="str">
        <f>VLOOKUP(D57,CSAT!$A$1:$F$1193,3,0)</f>
        <v>Bad</v>
      </c>
      <c r="AE58" t="str">
        <f>VLOOKUP(D57,CSAT!$A$1:$F$1193,4,0)</f>
        <v>Good</v>
      </c>
      <c r="AF58" t="str">
        <f>VLOOKUP(D57,CSAT!$A$1:$F$1193,5,0)</f>
        <v>Better</v>
      </c>
      <c r="AG58" t="str">
        <f>VLOOKUP(D57,CSAT!$A$1:$F$1193,6,0)</f>
        <v>Good</v>
      </c>
      <c r="AH58" s="30">
        <v>43432</v>
      </c>
    </row>
    <row r="59" spans="1:34" x14ac:dyDescent="0.25">
      <c r="A59" s="13" t="s">
        <v>160</v>
      </c>
      <c r="B59" s="13">
        <v>58</v>
      </c>
      <c r="C59" s="13" t="s">
        <v>159</v>
      </c>
      <c r="D59" s="13" t="s">
        <v>160</v>
      </c>
      <c r="E59" s="13" t="s">
        <v>10</v>
      </c>
      <c r="F59" s="13">
        <v>58</v>
      </c>
      <c r="G59" s="13" t="s">
        <v>31</v>
      </c>
      <c r="H59" s="13" t="s">
        <v>161</v>
      </c>
      <c r="I59" s="13" t="s">
        <v>13</v>
      </c>
      <c r="J59">
        <f>VLOOKUP(DATA!D58,'Performance management'!A$1:H$1193,4,0)</f>
        <v>1</v>
      </c>
      <c r="K59">
        <f>VLOOKUP(DATA!D58,'Performance management'!A$1:H$1193,5,0)</f>
        <v>2</v>
      </c>
      <c r="L59">
        <f>VLOOKUP(DATA!D58,'Performance management'!A$1:H$1193,6,0)</f>
        <v>1</v>
      </c>
      <c r="M59">
        <f>VLOOKUP(DATA!D58,'Performance management'!A$1:H$1193,7,0)</f>
        <v>1</v>
      </c>
      <c r="N59">
        <f>VLOOKUP(DATA!D58,'Performance management'!A$1:H$1193,8,0)</f>
        <v>1.25</v>
      </c>
      <c r="O59">
        <f>VLOOKUP(D58,'Learning  Mangement'!$A$1:$G$1193,4,0)</f>
        <v>1.25</v>
      </c>
      <c r="P59" t="str">
        <f>VLOOKUP(D58,'Learning  Mangement'!$A$1:$G$1193,5,0)</f>
        <v>Sathish&amp;Azim</v>
      </c>
      <c r="Q59" t="str">
        <f>VLOOKUP(D58,'Learning  Mangement'!$A$1:$G$1193,6,0)</f>
        <v>4h</v>
      </c>
      <c r="R59" t="str">
        <f>VLOOKUP(D58,'Learning  Mangement'!$A$1:$G$1193,7,0)</f>
        <v>Technical skills Training</v>
      </c>
      <c r="S59" s="30">
        <f>VLOOKUP(D58,'Leave  Mangement'!$A$1:$F$1193,3,0)</f>
        <v>43165</v>
      </c>
      <c r="T59" s="30">
        <f>VLOOKUP(D58,'Leave  Mangement'!$A$1:$F$1193,4,0)</f>
        <v>43169</v>
      </c>
      <c r="U59" t="str">
        <f>VLOOKUP(D58,'Leave  Mangement'!$A$1:$F$1193,5,0)</f>
        <v>Emergency leave</v>
      </c>
      <c r="V59">
        <f>VLOOKUP(D58,'Leave  Mangement'!$A$1:$F$1193,6,0)</f>
        <v>4</v>
      </c>
      <c r="W59" t="str">
        <f>VLOOKUP(D58,'Span and Layer'!$A$1:$D$1193,2,0)</f>
        <v>Aneela</v>
      </c>
      <c r="X59" t="str">
        <f>VLOOKUP(D58,'Span and Layer'!$A$1:$D$1193,3,0)</f>
        <v>Charlie</v>
      </c>
      <c r="Y59" t="str">
        <f>VLOOKUP(D58,'Span and Layer'!$A$1:$D$1193,4,0)</f>
        <v>George</v>
      </c>
      <c r="Z59" s="30">
        <f>VLOOKUP(D58,'Attrition Analysis'!$A$1:$E$1193,3,0)</f>
        <v>37198</v>
      </c>
      <c r="AA59" s="30">
        <f>VLOOKUP(D58,'Attrition Analysis'!$A$1:$E$1193,4,0)</f>
        <v>40971</v>
      </c>
      <c r="AB59">
        <f>VLOOKUP(D58,'Attrition Analysis'!$A$1:$E$1193,5,0)</f>
        <v>11</v>
      </c>
      <c r="AC59" t="str">
        <f>VLOOKUP(D58,CSAT!$A$1:$F$1193,2,0)</f>
        <v>Excellent</v>
      </c>
      <c r="AD59" t="str">
        <f>VLOOKUP(D58,CSAT!$A$1:$F$1193,3,0)</f>
        <v>Worst</v>
      </c>
      <c r="AE59" t="str">
        <f>VLOOKUP(D58,CSAT!$A$1:$F$1193,4,0)</f>
        <v>Better</v>
      </c>
      <c r="AF59" t="str">
        <f>VLOOKUP(D58,CSAT!$A$1:$F$1193,5,0)</f>
        <v>Excellent</v>
      </c>
      <c r="AG59" t="str">
        <f>VLOOKUP(D58,CSAT!$A$1:$F$1193,6,0)</f>
        <v>Worst</v>
      </c>
      <c r="AH59" s="30">
        <v>43158</v>
      </c>
    </row>
    <row r="60" spans="1:34" x14ac:dyDescent="0.25">
      <c r="A60" s="13" t="s">
        <v>163</v>
      </c>
      <c r="B60" s="13">
        <v>59</v>
      </c>
      <c r="C60" s="13" t="s">
        <v>162</v>
      </c>
      <c r="D60" s="13" t="s">
        <v>163</v>
      </c>
      <c r="E60" s="13" t="s">
        <v>16</v>
      </c>
      <c r="F60" s="13">
        <v>48</v>
      </c>
      <c r="G60" s="13" t="s">
        <v>45</v>
      </c>
      <c r="H60" s="13" t="s">
        <v>131</v>
      </c>
      <c r="I60" s="13" t="s">
        <v>132</v>
      </c>
      <c r="J60">
        <f>VLOOKUP(DATA!D59,'Performance management'!A$1:H$1193,4,0)</f>
        <v>1</v>
      </c>
      <c r="K60">
        <f>VLOOKUP(DATA!D59,'Performance management'!A$1:H$1193,5,0)</f>
        <v>4</v>
      </c>
      <c r="L60">
        <f>VLOOKUP(DATA!D59,'Performance management'!A$1:H$1193,6,0)</f>
        <v>1</v>
      </c>
      <c r="M60">
        <f>VLOOKUP(DATA!D59,'Performance management'!A$1:H$1193,7,0)</f>
        <v>1</v>
      </c>
      <c r="N60">
        <f>VLOOKUP(DATA!D59,'Performance management'!A$1:H$1193,8,0)</f>
        <v>1.75</v>
      </c>
      <c r="O60">
        <f>VLOOKUP(D59,'Learning  Mangement'!$A$1:$G$1193,4,0)</f>
        <v>1.75</v>
      </c>
      <c r="P60" t="str">
        <f>VLOOKUP(D59,'Learning  Mangement'!$A$1:$G$1193,5,0)</f>
        <v>Sathish&amp;Azim</v>
      </c>
      <c r="Q60" t="str">
        <f>VLOOKUP(D59,'Learning  Mangement'!$A$1:$G$1193,6,0)</f>
        <v>4h</v>
      </c>
      <c r="R60" t="str">
        <f>VLOOKUP(D59,'Learning  Mangement'!$A$1:$G$1193,7,0)</f>
        <v>Technical skills Training</v>
      </c>
      <c r="S60" s="30">
        <f>VLOOKUP(D59,'Leave  Mangement'!$A$1:$F$1193,3,0)</f>
        <v>43166</v>
      </c>
      <c r="T60" s="30">
        <f>VLOOKUP(D59,'Leave  Mangement'!$A$1:$F$1193,4,0)</f>
        <v>43172</v>
      </c>
      <c r="U60" t="str">
        <f>VLOOKUP(D59,'Leave  Mangement'!$A$1:$F$1193,5,0)</f>
        <v>Maternity/Parental leave</v>
      </c>
      <c r="V60">
        <f>VLOOKUP(D59,'Leave  Mangement'!$A$1:$F$1193,6,0)</f>
        <v>36</v>
      </c>
      <c r="W60" t="str">
        <f>VLOOKUP(D59,'Span and Layer'!$A$1:$D$1193,2,0)</f>
        <v>David</v>
      </c>
      <c r="X60" t="str">
        <f>VLOOKUP(D59,'Span and Layer'!$A$1:$D$1193,3,0)</f>
        <v>Jacob</v>
      </c>
      <c r="Y60" t="str">
        <f>VLOOKUP(D59,'Span and Layer'!$A$1:$D$1193,4,0)</f>
        <v>George</v>
      </c>
      <c r="Z60" s="30">
        <f>VLOOKUP(D59,'Attrition Analysis'!$A$1:$E$1193,3,0)</f>
        <v>37223</v>
      </c>
      <c r="AA60" s="30">
        <f>VLOOKUP(D59,'Attrition Analysis'!$A$1:$E$1193,4,0)</f>
        <v>41011</v>
      </c>
      <c r="AB60">
        <f>VLOOKUP(D59,'Attrition Analysis'!$A$1:$E$1193,5,0)</f>
        <v>11</v>
      </c>
      <c r="AC60" t="str">
        <f>VLOOKUP(D59,CSAT!$A$1:$F$1193,2,0)</f>
        <v>Excellent</v>
      </c>
      <c r="AD60" t="str">
        <f>VLOOKUP(D59,CSAT!$A$1:$F$1193,3,0)</f>
        <v>Better</v>
      </c>
      <c r="AE60" t="str">
        <f>VLOOKUP(D59,CSAT!$A$1:$F$1193,4,0)</f>
        <v>Good</v>
      </c>
      <c r="AF60" t="str">
        <f>VLOOKUP(D59,CSAT!$A$1:$F$1193,5,0)</f>
        <v>Better</v>
      </c>
      <c r="AG60" t="str">
        <f>VLOOKUP(D59,CSAT!$A$1:$F$1193,6,0)</f>
        <v>Better</v>
      </c>
      <c r="AH60" s="30">
        <v>43181</v>
      </c>
    </row>
    <row r="61" spans="1:34" x14ac:dyDescent="0.25">
      <c r="A61" s="13" t="s">
        <v>165</v>
      </c>
      <c r="B61" s="13">
        <v>60</v>
      </c>
      <c r="C61" s="13" t="s">
        <v>164</v>
      </c>
      <c r="D61" s="13" t="s">
        <v>165</v>
      </c>
      <c r="E61" s="13" t="s">
        <v>16</v>
      </c>
      <c r="F61" s="13">
        <v>43</v>
      </c>
      <c r="G61" s="13" t="s">
        <v>55</v>
      </c>
      <c r="H61" s="13" t="s">
        <v>131</v>
      </c>
      <c r="I61" s="13" t="s">
        <v>132</v>
      </c>
      <c r="J61">
        <f>VLOOKUP(DATA!D60,'Performance management'!A$1:H$1193,4,0)</f>
        <v>2</v>
      </c>
      <c r="K61">
        <f>VLOOKUP(DATA!D60,'Performance management'!A$1:H$1193,5,0)</f>
        <v>5</v>
      </c>
      <c r="L61">
        <f>VLOOKUP(DATA!D60,'Performance management'!A$1:H$1193,6,0)</f>
        <v>4</v>
      </c>
      <c r="M61">
        <f>VLOOKUP(DATA!D60,'Performance management'!A$1:H$1193,7,0)</f>
        <v>3</v>
      </c>
      <c r="N61">
        <f>VLOOKUP(DATA!D60,'Performance management'!A$1:H$1193,8,0)</f>
        <v>3.5</v>
      </c>
      <c r="O61">
        <f>VLOOKUP(D60,'Learning  Mangement'!$A$1:$G$1193,4,0)</f>
        <v>3.5</v>
      </c>
      <c r="P61" t="str">
        <f>VLOOKUP(D60,'Learning  Mangement'!$A$1:$G$1193,5,0)</f>
        <v>Hemanth&amp;Salomi</v>
      </c>
      <c r="Q61" t="str">
        <f>VLOOKUP(D60,'Learning  Mangement'!$A$1:$G$1193,6,0)</f>
        <v>3h</v>
      </c>
      <c r="R61" t="str">
        <f>VLOOKUP(D60,'Learning  Mangement'!$A$1:$G$1193,7,0)</f>
        <v>Soft skills Training</v>
      </c>
      <c r="S61" s="30">
        <f>VLOOKUP(D60,'Leave  Mangement'!$A$1:$F$1193,3,0)</f>
        <v>43167</v>
      </c>
      <c r="T61" s="30">
        <f>VLOOKUP(D60,'Leave  Mangement'!$A$1:$F$1193,4,0)</f>
        <v>43173</v>
      </c>
      <c r="U61" t="str">
        <f>VLOOKUP(D60,'Leave  Mangement'!$A$1:$F$1193,5,0)</f>
        <v>Planned leave</v>
      </c>
      <c r="V61">
        <f>VLOOKUP(D60,'Leave  Mangement'!$A$1:$F$1193,6,0)</f>
        <v>6</v>
      </c>
      <c r="W61" t="str">
        <f>VLOOKUP(D60,'Span and Layer'!$A$1:$D$1193,2,0)</f>
        <v>Harika</v>
      </c>
      <c r="X61" t="str">
        <f>VLOOKUP(D60,'Span and Layer'!$A$1:$D$1193,3,0)</f>
        <v>Amelia</v>
      </c>
      <c r="Y61" t="str">
        <f>VLOOKUP(D60,'Span and Layer'!$A$1:$D$1193,4,0)</f>
        <v>George</v>
      </c>
      <c r="Z61" s="30">
        <f>VLOOKUP(D60,'Attrition Analysis'!$A$1:$E$1193,3,0)</f>
        <v>37248</v>
      </c>
      <c r="AA61" s="30">
        <f>VLOOKUP(D60,'Attrition Analysis'!$A$1:$E$1193,4,0)</f>
        <v>41051</v>
      </c>
      <c r="AB61">
        <f>VLOOKUP(D60,'Attrition Analysis'!$A$1:$E$1193,5,0)</f>
        <v>11</v>
      </c>
      <c r="AC61" t="str">
        <f>VLOOKUP(D60,CSAT!$A$1:$F$1193,2,0)</f>
        <v>Good</v>
      </c>
      <c r="AD61" t="str">
        <f>VLOOKUP(D60,CSAT!$A$1:$F$1193,3,0)</f>
        <v>Better</v>
      </c>
      <c r="AE61" t="str">
        <f>VLOOKUP(D60,CSAT!$A$1:$F$1193,4,0)</f>
        <v>Better</v>
      </c>
      <c r="AF61" t="str">
        <f>VLOOKUP(D60,CSAT!$A$1:$F$1193,5,0)</f>
        <v>Worst</v>
      </c>
      <c r="AG61" t="str">
        <f>VLOOKUP(D60,CSAT!$A$1:$F$1193,6,0)</f>
        <v>Excellent</v>
      </c>
      <c r="AH61" s="30">
        <v>43149</v>
      </c>
    </row>
    <row r="62" spans="1:34" x14ac:dyDescent="0.25">
      <c r="A62" s="13" t="s">
        <v>167</v>
      </c>
      <c r="B62" s="13">
        <v>61</v>
      </c>
      <c r="C62" s="13" t="s">
        <v>166</v>
      </c>
      <c r="D62" s="13" t="s">
        <v>167</v>
      </c>
      <c r="E62" s="13" t="s">
        <v>16</v>
      </c>
      <c r="F62" s="13">
        <v>27</v>
      </c>
      <c r="G62" s="13" t="s">
        <v>96</v>
      </c>
      <c r="H62" s="13" t="s">
        <v>34</v>
      </c>
      <c r="I62" s="13" t="s">
        <v>35</v>
      </c>
      <c r="J62">
        <f>VLOOKUP(DATA!D61,'Performance management'!A$1:H$1193,4,0)</f>
        <v>1</v>
      </c>
      <c r="K62">
        <f>VLOOKUP(DATA!D61,'Performance management'!A$1:H$1193,5,0)</f>
        <v>5</v>
      </c>
      <c r="L62">
        <f>VLOOKUP(DATA!D61,'Performance management'!A$1:H$1193,6,0)</f>
        <v>4</v>
      </c>
      <c r="M62">
        <f>VLOOKUP(DATA!D61,'Performance management'!A$1:H$1193,7,0)</f>
        <v>2</v>
      </c>
      <c r="N62">
        <f>VLOOKUP(DATA!D61,'Performance management'!A$1:H$1193,8,0)</f>
        <v>3</v>
      </c>
      <c r="O62">
        <f>VLOOKUP(D61,'Learning  Mangement'!$A$1:$G$1193,4,0)</f>
        <v>3</v>
      </c>
      <c r="P62" t="str">
        <f>VLOOKUP(D61,'Learning  Mangement'!$A$1:$G$1193,5,0)</f>
        <v>Hemanth&amp;Salomi</v>
      </c>
      <c r="Q62" t="str">
        <f>VLOOKUP(D61,'Learning  Mangement'!$A$1:$G$1193,6,0)</f>
        <v>3h</v>
      </c>
      <c r="R62" t="str">
        <f>VLOOKUP(D61,'Learning  Mangement'!$A$1:$G$1193,7,0)</f>
        <v>Soft skills Training</v>
      </c>
      <c r="S62" s="30">
        <f>VLOOKUP(D61,'Leave  Mangement'!$A$1:$F$1193,3,0)</f>
        <v>43168</v>
      </c>
      <c r="T62" s="30">
        <f>VLOOKUP(D61,'Leave  Mangement'!$A$1:$F$1193,4,0)</f>
        <v>43170</v>
      </c>
      <c r="U62" t="str">
        <f>VLOOKUP(D61,'Leave  Mangement'!$A$1:$F$1193,5,0)</f>
        <v>Maternity/Parental leave</v>
      </c>
      <c r="V62">
        <f>VLOOKUP(D61,'Leave  Mangement'!$A$1:$F$1193,6,0)</f>
        <v>32</v>
      </c>
      <c r="W62" t="str">
        <f>VLOOKUP(D61,'Span and Layer'!$A$1:$D$1193,2,0)</f>
        <v>Anudeep</v>
      </c>
      <c r="X62" t="str">
        <f>VLOOKUP(D61,'Span and Layer'!$A$1:$D$1193,3,0)</f>
        <v>Charlie</v>
      </c>
      <c r="Y62" t="str">
        <f>VLOOKUP(D61,'Span and Layer'!$A$1:$D$1193,4,0)</f>
        <v>George</v>
      </c>
      <c r="Z62" s="30">
        <f>VLOOKUP(D61,'Attrition Analysis'!$A$1:$E$1193,3,0)</f>
        <v>37273</v>
      </c>
      <c r="AA62" s="30">
        <f>VLOOKUP(D61,'Attrition Analysis'!$A$1:$E$1193,4,0)</f>
        <v>41091</v>
      </c>
      <c r="AB62">
        <f>VLOOKUP(D61,'Attrition Analysis'!$A$1:$E$1193,5,0)</f>
        <v>10</v>
      </c>
      <c r="AC62" t="str">
        <f>VLOOKUP(D61,CSAT!$A$1:$F$1193,2,0)</f>
        <v>Bad</v>
      </c>
      <c r="AD62" t="str">
        <f>VLOOKUP(D61,CSAT!$A$1:$F$1193,3,0)</f>
        <v>Better</v>
      </c>
      <c r="AE62" t="str">
        <f>VLOOKUP(D61,CSAT!$A$1:$F$1193,4,0)</f>
        <v>Good</v>
      </c>
      <c r="AF62" t="str">
        <f>VLOOKUP(D61,CSAT!$A$1:$F$1193,5,0)</f>
        <v>Excellent</v>
      </c>
      <c r="AG62" t="str">
        <f>VLOOKUP(D61,CSAT!$A$1:$F$1193,6,0)</f>
        <v>Worst</v>
      </c>
      <c r="AH62" s="30">
        <v>43222</v>
      </c>
    </row>
    <row r="63" spans="1:34" x14ac:dyDescent="0.25">
      <c r="A63" s="13" t="s">
        <v>169</v>
      </c>
      <c r="B63" s="13">
        <v>62</v>
      </c>
      <c r="C63" s="13" t="s">
        <v>168</v>
      </c>
      <c r="D63" s="13" t="s">
        <v>169</v>
      </c>
      <c r="E63" s="13" t="s">
        <v>16</v>
      </c>
      <c r="F63" s="13">
        <v>47</v>
      </c>
      <c r="G63" s="13" t="s">
        <v>31</v>
      </c>
      <c r="H63" s="13" t="s">
        <v>40</v>
      </c>
      <c r="I63" s="13" t="s">
        <v>13</v>
      </c>
      <c r="J63">
        <f>VLOOKUP(DATA!D62,'Performance management'!A$1:H$1193,4,0)</f>
        <v>1</v>
      </c>
      <c r="K63">
        <f>VLOOKUP(DATA!D62,'Performance management'!A$1:H$1193,5,0)</f>
        <v>5</v>
      </c>
      <c r="L63">
        <f>VLOOKUP(DATA!D62,'Performance management'!A$1:H$1193,6,0)</f>
        <v>5</v>
      </c>
      <c r="M63">
        <f>VLOOKUP(DATA!D62,'Performance management'!A$1:H$1193,7,0)</f>
        <v>4</v>
      </c>
      <c r="N63">
        <f>VLOOKUP(DATA!D62,'Performance management'!A$1:H$1193,8,0)</f>
        <v>3.75</v>
      </c>
      <c r="O63">
        <f>VLOOKUP(D62,'Learning  Mangement'!$A$1:$G$1193,4,0)</f>
        <v>3.75</v>
      </c>
      <c r="P63" t="str">
        <f>VLOOKUP(D62,'Learning  Mangement'!$A$1:$G$1193,5,0)</f>
        <v>Hemanth&amp;Salomi</v>
      </c>
      <c r="Q63" t="str">
        <f>VLOOKUP(D62,'Learning  Mangement'!$A$1:$G$1193,6,0)</f>
        <v>3h</v>
      </c>
      <c r="R63" t="str">
        <f>VLOOKUP(D62,'Learning  Mangement'!$A$1:$G$1193,7,0)</f>
        <v>Soft skills Training</v>
      </c>
      <c r="S63" s="30">
        <f>VLOOKUP(D62,'Leave  Mangement'!$A$1:$F$1193,3,0)</f>
        <v>43169</v>
      </c>
      <c r="T63" s="30">
        <f>VLOOKUP(D62,'Leave  Mangement'!$A$1:$F$1193,4,0)</f>
        <v>43170</v>
      </c>
      <c r="U63" t="str">
        <f>VLOOKUP(D62,'Leave  Mangement'!$A$1:$F$1193,5,0)</f>
        <v>Planned leave</v>
      </c>
      <c r="V63">
        <f>VLOOKUP(D62,'Leave  Mangement'!$A$1:$F$1193,6,0)</f>
        <v>1</v>
      </c>
      <c r="W63" t="str">
        <f>VLOOKUP(D62,'Span and Layer'!$A$1:$D$1193,2,0)</f>
        <v>Azim</v>
      </c>
      <c r="X63" t="str">
        <f>VLOOKUP(D62,'Span and Layer'!$A$1:$D$1193,3,0)</f>
        <v>Jacob</v>
      </c>
      <c r="Y63" t="str">
        <f>VLOOKUP(D62,'Span and Layer'!$A$1:$D$1193,4,0)</f>
        <v>George</v>
      </c>
      <c r="Z63" s="30">
        <f>VLOOKUP(D62,'Attrition Analysis'!$A$1:$E$1193,3,0)</f>
        <v>37298</v>
      </c>
      <c r="AA63" s="30">
        <f>VLOOKUP(D62,'Attrition Analysis'!$A$1:$E$1193,4,0)</f>
        <v>41131</v>
      </c>
      <c r="AB63">
        <f>VLOOKUP(D62,'Attrition Analysis'!$A$1:$E$1193,5,0)</f>
        <v>10</v>
      </c>
      <c r="AC63" t="str">
        <f>VLOOKUP(D62,CSAT!$A$1:$F$1193,2,0)</f>
        <v>Worst</v>
      </c>
      <c r="AD63" t="str">
        <f>VLOOKUP(D62,CSAT!$A$1:$F$1193,3,0)</f>
        <v>Better</v>
      </c>
      <c r="AE63" t="str">
        <f>VLOOKUP(D62,CSAT!$A$1:$F$1193,4,0)</f>
        <v>Worst</v>
      </c>
      <c r="AF63" t="str">
        <f>VLOOKUP(D62,CSAT!$A$1:$F$1193,5,0)</f>
        <v>Excellent</v>
      </c>
      <c r="AG63" t="str">
        <f>VLOOKUP(D62,CSAT!$A$1:$F$1193,6,0)</f>
        <v>Worst</v>
      </c>
      <c r="AH63" s="30">
        <v>43375</v>
      </c>
    </row>
    <row r="64" spans="1:34" x14ac:dyDescent="0.25">
      <c r="A64" s="13" t="s">
        <v>171</v>
      </c>
      <c r="B64" s="13">
        <v>63</v>
      </c>
      <c r="C64" s="13" t="s">
        <v>170</v>
      </c>
      <c r="D64" s="13" t="s">
        <v>171</v>
      </c>
      <c r="E64" s="13" t="s">
        <v>10</v>
      </c>
      <c r="F64" s="13">
        <v>45</v>
      </c>
      <c r="G64" s="13" t="s">
        <v>21</v>
      </c>
      <c r="H64" s="13" t="s">
        <v>40</v>
      </c>
      <c r="I64" s="13" t="s">
        <v>13</v>
      </c>
      <c r="J64">
        <f>VLOOKUP(DATA!D63,'Performance management'!A$1:H$1193,4,0)</f>
        <v>1</v>
      </c>
      <c r="K64">
        <f>VLOOKUP(DATA!D63,'Performance management'!A$1:H$1193,5,0)</f>
        <v>1</v>
      </c>
      <c r="L64">
        <f>VLOOKUP(DATA!D63,'Performance management'!A$1:H$1193,6,0)</f>
        <v>1</v>
      </c>
      <c r="M64">
        <f>VLOOKUP(DATA!D63,'Performance management'!A$1:H$1193,7,0)</f>
        <v>1</v>
      </c>
      <c r="N64">
        <f>VLOOKUP(DATA!D63,'Performance management'!A$1:H$1193,8,0)</f>
        <v>1</v>
      </c>
      <c r="O64">
        <f>VLOOKUP(D63,'Learning  Mangement'!$A$1:$G$1193,4,0)</f>
        <v>1</v>
      </c>
      <c r="P64" t="str">
        <f>VLOOKUP(D63,'Learning  Mangement'!$A$1:$G$1193,5,0)</f>
        <v>Sathish&amp;Azim</v>
      </c>
      <c r="Q64" t="str">
        <f>VLOOKUP(D63,'Learning  Mangement'!$A$1:$G$1193,6,0)</f>
        <v>4h</v>
      </c>
      <c r="R64" t="str">
        <f>VLOOKUP(D63,'Learning  Mangement'!$A$1:$G$1193,7,0)</f>
        <v>Technical skills training</v>
      </c>
      <c r="S64" s="30">
        <f>VLOOKUP(D63,'Leave  Mangement'!$A$1:$F$1193,3,0)</f>
        <v>43170</v>
      </c>
      <c r="T64" s="30">
        <f>VLOOKUP(D63,'Leave  Mangement'!$A$1:$F$1193,4,0)</f>
        <v>43174</v>
      </c>
      <c r="U64" t="str">
        <f>VLOOKUP(D63,'Leave  Mangement'!$A$1:$F$1193,5,0)</f>
        <v>Maternity/Parental leave</v>
      </c>
      <c r="V64">
        <f>VLOOKUP(D63,'Leave  Mangement'!$A$1:$F$1193,6,0)</f>
        <v>34</v>
      </c>
      <c r="W64" t="str">
        <f>VLOOKUP(D63,'Span and Layer'!$A$1:$D$1193,2,0)</f>
        <v>David</v>
      </c>
      <c r="X64" t="str">
        <f>VLOOKUP(D63,'Span and Layer'!$A$1:$D$1193,3,0)</f>
        <v>Jacob</v>
      </c>
      <c r="Y64" t="str">
        <f>VLOOKUP(D63,'Span and Layer'!$A$1:$D$1193,4,0)</f>
        <v>George</v>
      </c>
      <c r="Z64" s="30">
        <f>VLOOKUP(D63,'Attrition Analysis'!$A$1:$E$1193,3,0)</f>
        <v>37323</v>
      </c>
      <c r="AA64" s="30">
        <f>VLOOKUP(D63,'Attrition Analysis'!$A$1:$E$1193,4,0)</f>
        <v>41171</v>
      </c>
      <c r="AB64">
        <f>VLOOKUP(D63,'Attrition Analysis'!$A$1:$E$1193,5,0)</f>
        <v>10</v>
      </c>
      <c r="AC64" t="str">
        <f>VLOOKUP(D63,CSAT!$A$1:$F$1193,2,0)</f>
        <v>Better</v>
      </c>
      <c r="AD64" t="str">
        <f>VLOOKUP(D63,CSAT!$A$1:$F$1193,3,0)</f>
        <v>Good</v>
      </c>
      <c r="AE64" t="str">
        <f>VLOOKUP(D63,CSAT!$A$1:$F$1193,4,0)</f>
        <v>Good</v>
      </c>
      <c r="AF64" t="str">
        <f>VLOOKUP(D63,CSAT!$A$1:$F$1193,5,0)</f>
        <v>Better</v>
      </c>
      <c r="AG64" t="str">
        <f>VLOOKUP(D63,CSAT!$A$1:$F$1193,6,0)</f>
        <v>Good</v>
      </c>
      <c r="AH64" s="30">
        <v>43390</v>
      </c>
    </row>
    <row r="65" spans="1:34" x14ac:dyDescent="0.25">
      <c r="A65" s="13" t="s">
        <v>173</v>
      </c>
      <c r="B65" s="13">
        <v>64</v>
      </c>
      <c r="C65" s="13" t="s">
        <v>172</v>
      </c>
      <c r="D65" s="13" t="s">
        <v>173</v>
      </c>
      <c r="E65" s="13" t="s">
        <v>16</v>
      </c>
      <c r="F65" s="13">
        <v>32</v>
      </c>
      <c r="G65" s="13" t="s">
        <v>96</v>
      </c>
      <c r="H65" s="13" t="s">
        <v>126</v>
      </c>
      <c r="I65" s="13" t="s">
        <v>80</v>
      </c>
      <c r="J65">
        <f>VLOOKUP(DATA!D64,'Performance management'!A$1:H$1193,4,0)</f>
        <v>5</v>
      </c>
      <c r="K65">
        <f>VLOOKUP(DATA!D64,'Performance management'!A$1:H$1193,5,0)</f>
        <v>5</v>
      </c>
      <c r="L65">
        <f>VLOOKUP(DATA!D64,'Performance management'!A$1:H$1193,6,0)</f>
        <v>2</v>
      </c>
      <c r="M65">
        <f>VLOOKUP(DATA!D64,'Performance management'!A$1:H$1193,7,0)</f>
        <v>5</v>
      </c>
      <c r="N65">
        <f>VLOOKUP(DATA!D64,'Performance management'!A$1:H$1193,8,0)</f>
        <v>4.25</v>
      </c>
      <c r="O65">
        <f>VLOOKUP(D64,'Learning  Mangement'!$A$1:$G$1193,4,0)</f>
        <v>4.25</v>
      </c>
      <c r="P65" t="str">
        <f>VLOOKUP(D64,'Learning  Mangement'!$A$1:$G$1193,5,0)</f>
        <v>Santhosh&amp;Anudeep</v>
      </c>
      <c r="Q65" t="str">
        <f>VLOOKUP(D64,'Learning  Mangement'!$A$1:$G$1193,6,0)</f>
        <v>3h</v>
      </c>
      <c r="R65" t="str">
        <f>VLOOKUP(D64,'Learning  Mangement'!$A$1:$G$1193,7,0)</f>
        <v>Job Training</v>
      </c>
      <c r="S65" s="30">
        <f>VLOOKUP(D64,'Leave  Mangement'!$A$1:$F$1193,3,0)</f>
        <v>43171</v>
      </c>
      <c r="T65" s="30">
        <f>VLOOKUP(D64,'Leave  Mangement'!$A$1:$F$1193,4,0)</f>
        <v>43175</v>
      </c>
      <c r="U65" t="str">
        <f>VLOOKUP(D64,'Leave  Mangement'!$A$1:$F$1193,5,0)</f>
        <v>Maternity/Parental leave</v>
      </c>
      <c r="V65">
        <f>VLOOKUP(D64,'Leave  Mangement'!$A$1:$F$1193,6,0)</f>
        <v>34</v>
      </c>
      <c r="W65" t="str">
        <f>VLOOKUP(D64,'Span and Layer'!$A$1:$D$1193,2,0)</f>
        <v>Azim</v>
      </c>
      <c r="X65" t="str">
        <f>VLOOKUP(D64,'Span and Layer'!$A$1:$D$1193,3,0)</f>
        <v>Jacob</v>
      </c>
      <c r="Y65" t="str">
        <f>VLOOKUP(D64,'Span and Layer'!$A$1:$D$1193,4,0)</f>
        <v>George</v>
      </c>
      <c r="Z65" s="30">
        <f>VLOOKUP(D64,'Attrition Analysis'!$A$1:$E$1193,3,0)</f>
        <v>37348</v>
      </c>
      <c r="AA65" s="30">
        <f>VLOOKUP(D64,'Attrition Analysis'!$A$1:$E$1193,4,0)</f>
        <v>41211</v>
      </c>
      <c r="AB65">
        <f>VLOOKUP(D64,'Attrition Analysis'!$A$1:$E$1193,5,0)</f>
        <v>10</v>
      </c>
      <c r="AC65" t="str">
        <f>VLOOKUP(D64,CSAT!$A$1:$F$1193,2,0)</f>
        <v>Good</v>
      </c>
      <c r="AD65" t="str">
        <f>VLOOKUP(D64,CSAT!$A$1:$F$1193,3,0)</f>
        <v>Excellent</v>
      </c>
      <c r="AE65" t="str">
        <f>VLOOKUP(D64,CSAT!$A$1:$F$1193,4,0)</f>
        <v>Bad</v>
      </c>
      <c r="AF65" t="str">
        <f>VLOOKUP(D64,CSAT!$A$1:$F$1193,5,0)</f>
        <v>Better</v>
      </c>
      <c r="AG65" t="str">
        <f>VLOOKUP(D64,CSAT!$A$1:$F$1193,6,0)</f>
        <v>Worst</v>
      </c>
      <c r="AH65" s="30">
        <v>43134</v>
      </c>
    </row>
    <row r="66" spans="1:34" x14ac:dyDescent="0.25">
      <c r="A66" s="13" t="s">
        <v>175</v>
      </c>
      <c r="B66" s="13">
        <v>65</v>
      </c>
      <c r="C66" s="13" t="s">
        <v>174</v>
      </c>
      <c r="D66" s="13" t="s">
        <v>175</v>
      </c>
      <c r="E66" s="13" t="s">
        <v>16</v>
      </c>
      <c r="F66" s="13">
        <v>40</v>
      </c>
      <c r="G66" s="13" t="s">
        <v>11</v>
      </c>
      <c r="H66" s="13" t="s">
        <v>131</v>
      </c>
      <c r="I66" s="13" t="s">
        <v>132</v>
      </c>
      <c r="J66">
        <f>VLOOKUP(DATA!D65,'Performance management'!A$1:H$1193,4,0)</f>
        <v>3</v>
      </c>
      <c r="K66">
        <f>VLOOKUP(DATA!D65,'Performance management'!A$1:H$1193,5,0)</f>
        <v>3</v>
      </c>
      <c r="L66">
        <f>VLOOKUP(DATA!D65,'Performance management'!A$1:H$1193,6,0)</f>
        <v>1</v>
      </c>
      <c r="M66">
        <f>VLOOKUP(DATA!D65,'Performance management'!A$1:H$1193,7,0)</f>
        <v>4</v>
      </c>
      <c r="N66">
        <f>VLOOKUP(DATA!D65,'Performance management'!A$1:H$1193,8,0)</f>
        <v>2.75</v>
      </c>
      <c r="O66">
        <f>VLOOKUP(D65,'Learning  Mangement'!$A$1:$G$1193,4,0)</f>
        <v>2.75</v>
      </c>
      <c r="P66" t="str">
        <f>VLOOKUP(D65,'Learning  Mangement'!$A$1:$G$1193,5,0)</f>
        <v>Sathish&amp;Azim</v>
      </c>
      <c r="Q66" t="str">
        <f>VLOOKUP(D65,'Learning  Mangement'!$A$1:$G$1193,6,0)</f>
        <v>4h</v>
      </c>
      <c r="R66" t="str">
        <f>VLOOKUP(D65,'Learning  Mangement'!$A$1:$G$1193,7,0)</f>
        <v>Technical skills Training</v>
      </c>
      <c r="S66" s="30">
        <f>VLOOKUP(D65,'Leave  Mangement'!$A$1:$F$1193,3,0)</f>
        <v>43172</v>
      </c>
      <c r="T66" s="30">
        <f>VLOOKUP(D65,'Leave  Mangement'!$A$1:$F$1193,4,0)</f>
        <v>43176</v>
      </c>
      <c r="U66" t="str">
        <f>VLOOKUP(D65,'Leave  Mangement'!$A$1:$F$1193,5,0)</f>
        <v>Emergency leave</v>
      </c>
      <c r="V66">
        <f>VLOOKUP(D65,'Leave  Mangement'!$A$1:$F$1193,6,0)</f>
        <v>4</v>
      </c>
      <c r="W66" t="str">
        <f>VLOOKUP(D65,'Span and Layer'!$A$1:$D$1193,2,0)</f>
        <v>Salomi</v>
      </c>
      <c r="X66" t="str">
        <f>VLOOKUP(D65,'Span and Layer'!$A$1:$D$1193,3,0)</f>
        <v>Harry</v>
      </c>
      <c r="Y66" t="str">
        <f>VLOOKUP(D65,'Span and Layer'!$A$1:$D$1193,4,0)</f>
        <v>George</v>
      </c>
      <c r="Z66" s="30">
        <f>VLOOKUP(D65,'Attrition Analysis'!$A$1:$E$1193,3,0)</f>
        <v>37373</v>
      </c>
      <c r="AA66" s="30">
        <f>VLOOKUP(D65,'Attrition Analysis'!$A$1:$E$1193,4,0)</f>
        <v>41251</v>
      </c>
      <c r="AB66">
        <f>VLOOKUP(D65,'Attrition Analysis'!$A$1:$E$1193,5,0)</f>
        <v>10</v>
      </c>
      <c r="AC66" t="str">
        <f>VLOOKUP(D65,CSAT!$A$1:$F$1193,2,0)</f>
        <v>Worst</v>
      </c>
      <c r="AD66" t="str">
        <f>VLOOKUP(D65,CSAT!$A$1:$F$1193,3,0)</f>
        <v>Excellent</v>
      </c>
      <c r="AE66" t="str">
        <f>VLOOKUP(D65,CSAT!$A$1:$F$1193,4,0)</f>
        <v>Bad</v>
      </c>
      <c r="AF66" t="str">
        <f>VLOOKUP(D65,CSAT!$A$1:$F$1193,5,0)</f>
        <v>Excellent</v>
      </c>
      <c r="AG66" t="str">
        <f>VLOOKUP(D65,CSAT!$A$1:$F$1193,6,0)</f>
        <v>Excellent</v>
      </c>
      <c r="AH66" s="30">
        <v>43179</v>
      </c>
    </row>
    <row r="67" spans="1:34" x14ac:dyDescent="0.25">
      <c r="A67" s="13" t="s">
        <v>177</v>
      </c>
      <c r="B67" s="13">
        <v>66</v>
      </c>
      <c r="C67" s="13" t="s">
        <v>176</v>
      </c>
      <c r="D67" s="13" t="s">
        <v>177</v>
      </c>
      <c r="E67" s="13" t="s">
        <v>16</v>
      </c>
      <c r="F67" s="13">
        <v>60</v>
      </c>
      <c r="G67" s="13" t="s">
        <v>62</v>
      </c>
      <c r="H67" s="13" t="s">
        <v>34</v>
      </c>
      <c r="I67" s="13" t="s">
        <v>35</v>
      </c>
      <c r="J67">
        <f>VLOOKUP(DATA!D66,'Performance management'!A$1:H$1193,4,0)</f>
        <v>1</v>
      </c>
      <c r="K67">
        <f>VLOOKUP(DATA!D66,'Performance management'!A$1:H$1193,5,0)</f>
        <v>1</v>
      </c>
      <c r="L67">
        <f>VLOOKUP(DATA!D66,'Performance management'!A$1:H$1193,6,0)</f>
        <v>2</v>
      </c>
      <c r="M67">
        <f>VLOOKUP(DATA!D66,'Performance management'!A$1:H$1193,7,0)</f>
        <v>4</v>
      </c>
      <c r="N67">
        <f>VLOOKUP(DATA!D66,'Performance management'!A$1:H$1193,8,0)</f>
        <v>2</v>
      </c>
      <c r="O67">
        <f>VLOOKUP(D66,'Learning  Mangement'!$A$1:$G$1193,4,0)</f>
        <v>2</v>
      </c>
      <c r="P67" t="str">
        <f>VLOOKUP(D66,'Learning  Mangement'!$A$1:$G$1193,5,0)</f>
        <v>Sathish&amp;Azim</v>
      </c>
      <c r="Q67" t="str">
        <f>VLOOKUP(D66,'Learning  Mangement'!$A$1:$G$1193,6,0)</f>
        <v>4h</v>
      </c>
      <c r="R67" t="str">
        <f>VLOOKUP(D66,'Learning  Mangement'!$A$1:$G$1193,7,0)</f>
        <v>Technical skills Training</v>
      </c>
      <c r="S67" s="30">
        <f>VLOOKUP(D66,'Leave  Mangement'!$A$1:$F$1193,3,0)</f>
        <v>43173</v>
      </c>
      <c r="T67" s="30">
        <f>VLOOKUP(D66,'Leave  Mangement'!$A$1:$F$1193,4,0)</f>
        <v>43178</v>
      </c>
      <c r="U67" t="str">
        <f>VLOOKUP(D66,'Leave  Mangement'!$A$1:$F$1193,5,0)</f>
        <v>Emergency leave</v>
      </c>
      <c r="V67">
        <f>VLOOKUP(D66,'Leave  Mangement'!$A$1:$F$1193,6,0)</f>
        <v>5</v>
      </c>
      <c r="W67" t="str">
        <f>VLOOKUP(D66,'Span and Layer'!$A$1:$D$1193,2,0)</f>
        <v>Harika</v>
      </c>
      <c r="X67" t="str">
        <f>VLOOKUP(D66,'Span and Layer'!$A$1:$D$1193,3,0)</f>
        <v>Amelia</v>
      </c>
      <c r="Y67" t="str">
        <f>VLOOKUP(D66,'Span and Layer'!$A$1:$D$1193,4,0)</f>
        <v>George</v>
      </c>
      <c r="Z67" s="30">
        <f>VLOOKUP(D66,'Attrition Analysis'!$A$1:$E$1193,3,0)</f>
        <v>37398</v>
      </c>
      <c r="AA67" s="30">
        <f>VLOOKUP(D66,'Attrition Analysis'!$A$1:$E$1193,4,0)</f>
        <v>41291</v>
      </c>
      <c r="AB67">
        <f>VLOOKUP(D66,'Attrition Analysis'!$A$1:$E$1193,5,0)</f>
        <v>11</v>
      </c>
      <c r="AC67" t="str">
        <f>VLOOKUP(D66,CSAT!$A$1:$F$1193,2,0)</f>
        <v>Excellent</v>
      </c>
      <c r="AD67" t="str">
        <f>VLOOKUP(D66,CSAT!$A$1:$F$1193,3,0)</f>
        <v>Worst</v>
      </c>
      <c r="AE67" t="str">
        <f>VLOOKUP(D66,CSAT!$A$1:$F$1193,4,0)</f>
        <v>Better</v>
      </c>
      <c r="AF67" t="str">
        <f>VLOOKUP(D66,CSAT!$A$1:$F$1193,5,0)</f>
        <v>Worst</v>
      </c>
      <c r="AG67" t="str">
        <f>VLOOKUP(D66,CSAT!$A$1:$F$1193,6,0)</f>
        <v>Excellent</v>
      </c>
      <c r="AH67" s="30">
        <v>43309</v>
      </c>
    </row>
    <row r="68" spans="1:34" x14ac:dyDescent="0.25">
      <c r="A68" s="13" t="s">
        <v>179</v>
      </c>
      <c r="B68" s="13">
        <v>67</v>
      </c>
      <c r="C68" s="13" t="s">
        <v>178</v>
      </c>
      <c r="D68" s="13" t="s">
        <v>179</v>
      </c>
      <c r="E68" s="13" t="s">
        <v>16</v>
      </c>
      <c r="F68" s="13">
        <v>23</v>
      </c>
      <c r="G68" s="13" t="s">
        <v>17</v>
      </c>
      <c r="H68" s="13" t="s">
        <v>22</v>
      </c>
      <c r="I68" s="13" t="s">
        <v>23</v>
      </c>
      <c r="J68">
        <f>VLOOKUP(DATA!D67,'Performance management'!A$1:H$1193,4,0)</f>
        <v>5</v>
      </c>
      <c r="K68">
        <f>VLOOKUP(DATA!D67,'Performance management'!A$1:H$1193,5,0)</f>
        <v>5</v>
      </c>
      <c r="L68">
        <f>VLOOKUP(DATA!D67,'Performance management'!A$1:H$1193,6,0)</f>
        <v>5</v>
      </c>
      <c r="M68">
        <f>VLOOKUP(DATA!D67,'Performance management'!A$1:H$1193,7,0)</f>
        <v>5</v>
      </c>
      <c r="N68">
        <f>VLOOKUP(DATA!D67,'Performance management'!A$1:H$1193,8,0)</f>
        <v>5</v>
      </c>
      <c r="O68">
        <f>VLOOKUP(D67,'Learning  Mangement'!$A$1:$G$1193,4,0)</f>
        <v>5</v>
      </c>
      <c r="P68" t="str">
        <f>VLOOKUP(D67,'Learning  Mangement'!$A$1:$G$1193,5,0)</f>
        <v>David&amp;Lihar</v>
      </c>
      <c r="Q68" t="str">
        <f>VLOOKUP(D67,'Learning  Mangement'!$A$1:$G$1193,6,0)</f>
        <v>2h</v>
      </c>
      <c r="R68" t="str">
        <f>VLOOKUP(D67,'Learning  Mangement'!$A$1:$G$1193,7,0)</f>
        <v>Promotional Training</v>
      </c>
      <c r="S68" s="30">
        <f>VLOOKUP(D67,'Leave  Mangement'!$A$1:$F$1193,3,0)</f>
        <v>43174</v>
      </c>
      <c r="T68" s="30">
        <f>VLOOKUP(D67,'Leave  Mangement'!$A$1:$F$1193,4,0)</f>
        <v>43180</v>
      </c>
      <c r="U68" t="str">
        <f>VLOOKUP(D67,'Leave  Mangement'!$A$1:$F$1193,5,0)</f>
        <v>Planned leave</v>
      </c>
      <c r="V68">
        <f>VLOOKUP(D67,'Leave  Mangement'!$A$1:$F$1193,6,0)</f>
        <v>6</v>
      </c>
      <c r="W68" t="str">
        <f>VLOOKUP(D67,'Span and Layer'!$A$1:$D$1193,2,0)</f>
        <v>David</v>
      </c>
      <c r="X68" t="str">
        <f>VLOOKUP(D67,'Span and Layer'!$A$1:$D$1193,3,0)</f>
        <v>Jacob</v>
      </c>
      <c r="Y68" t="str">
        <f>VLOOKUP(D67,'Span and Layer'!$A$1:$D$1193,4,0)</f>
        <v>George</v>
      </c>
      <c r="Z68" s="30">
        <f>VLOOKUP(D67,'Attrition Analysis'!$A$1:$E$1193,3,0)</f>
        <v>37423</v>
      </c>
      <c r="AA68" s="30">
        <f>VLOOKUP(D67,'Attrition Analysis'!$A$1:$E$1193,4,0)</f>
        <v>41331</v>
      </c>
      <c r="AB68">
        <f>VLOOKUP(D67,'Attrition Analysis'!$A$1:$E$1193,5,0)</f>
        <v>11</v>
      </c>
      <c r="AC68" t="str">
        <f>VLOOKUP(D67,CSAT!$A$1:$F$1193,2,0)</f>
        <v>Excellent</v>
      </c>
      <c r="AD68" t="str">
        <f>VLOOKUP(D67,CSAT!$A$1:$F$1193,3,0)</f>
        <v>Worst</v>
      </c>
      <c r="AE68" t="str">
        <f>VLOOKUP(D67,CSAT!$A$1:$F$1193,4,0)</f>
        <v>Excellent</v>
      </c>
      <c r="AF68" t="str">
        <f>VLOOKUP(D67,CSAT!$A$1:$F$1193,5,0)</f>
        <v>Bad</v>
      </c>
      <c r="AG68" t="str">
        <f>VLOOKUP(D67,CSAT!$A$1:$F$1193,6,0)</f>
        <v>Bad</v>
      </c>
      <c r="AH68" s="30">
        <v>43202</v>
      </c>
    </row>
    <row r="69" spans="1:34" x14ac:dyDescent="0.25">
      <c r="A69" s="13" t="s">
        <v>181</v>
      </c>
      <c r="B69" s="13">
        <v>68</v>
      </c>
      <c r="C69" s="13" t="s">
        <v>180</v>
      </c>
      <c r="D69" s="13" t="s">
        <v>181</v>
      </c>
      <c r="E69" s="13" t="s">
        <v>10</v>
      </c>
      <c r="F69" s="13">
        <v>51</v>
      </c>
      <c r="G69" s="13" t="s">
        <v>96</v>
      </c>
      <c r="H69" s="13" t="s">
        <v>118</v>
      </c>
      <c r="I69" s="13" t="s">
        <v>13</v>
      </c>
      <c r="J69">
        <f>VLOOKUP(DATA!D68,'Performance management'!A$1:H$1193,4,0)</f>
        <v>5</v>
      </c>
      <c r="K69">
        <f>VLOOKUP(DATA!D68,'Performance management'!A$1:H$1193,5,0)</f>
        <v>3</v>
      </c>
      <c r="L69">
        <f>VLOOKUP(DATA!D68,'Performance management'!A$1:H$1193,6,0)</f>
        <v>5</v>
      </c>
      <c r="M69">
        <f>VLOOKUP(DATA!D68,'Performance management'!A$1:H$1193,7,0)</f>
        <v>4</v>
      </c>
      <c r="N69">
        <f>VLOOKUP(DATA!D68,'Performance management'!A$1:H$1193,8,0)</f>
        <v>4.25</v>
      </c>
      <c r="O69">
        <f>VLOOKUP(D68,'Learning  Mangement'!$A$1:$G$1193,4,0)</f>
        <v>4.25</v>
      </c>
      <c r="P69" t="str">
        <f>VLOOKUP(D68,'Learning  Mangement'!$A$1:$G$1193,5,0)</f>
        <v>Santhosh&amp;Anudeep</v>
      </c>
      <c r="Q69" t="str">
        <f>VLOOKUP(D68,'Learning  Mangement'!$A$1:$G$1193,6,0)</f>
        <v>3h</v>
      </c>
      <c r="R69" t="str">
        <f>VLOOKUP(D68,'Learning  Mangement'!$A$1:$G$1193,7,0)</f>
        <v>Job Training</v>
      </c>
      <c r="S69" s="30">
        <f>VLOOKUP(D68,'Leave  Mangement'!$A$1:$F$1193,3,0)</f>
        <v>43175</v>
      </c>
      <c r="T69" s="30">
        <f>VLOOKUP(D68,'Leave  Mangement'!$A$1:$F$1193,4,0)</f>
        <v>43177</v>
      </c>
      <c r="U69" t="str">
        <f>VLOOKUP(D68,'Leave  Mangement'!$A$1:$F$1193,5,0)</f>
        <v>Emergency leave</v>
      </c>
      <c r="V69">
        <f>VLOOKUP(D68,'Leave  Mangement'!$A$1:$F$1193,6,0)</f>
        <v>2</v>
      </c>
      <c r="W69" t="str">
        <f>VLOOKUP(D68,'Span and Layer'!$A$1:$D$1193,2,0)</f>
        <v>Aneela</v>
      </c>
      <c r="X69" t="str">
        <f>VLOOKUP(D68,'Span and Layer'!$A$1:$D$1193,3,0)</f>
        <v>Charlie</v>
      </c>
      <c r="Y69" t="str">
        <f>VLOOKUP(D68,'Span and Layer'!$A$1:$D$1193,4,0)</f>
        <v>George</v>
      </c>
      <c r="Z69" s="30">
        <f>VLOOKUP(D68,'Attrition Analysis'!$A$1:$E$1193,3,0)</f>
        <v>37448</v>
      </c>
      <c r="AA69" s="30">
        <f>VLOOKUP(D68,'Attrition Analysis'!$A$1:$E$1193,4,0)</f>
        <v>41371</v>
      </c>
      <c r="AB69">
        <f>VLOOKUP(D68,'Attrition Analysis'!$A$1:$E$1193,5,0)</f>
        <v>11</v>
      </c>
      <c r="AC69" t="str">
        <f>VLOOKUP(D68,CSAT!$A$1:$F$1193,2,0)</f>
        <v>Good</v>
      </c>
      <c r="AD69" t="str">
        <f>VLOOKUP(D68,CSAT!$A$1:$F$1193,3,0)</f>
        <v>Good</v>
      </c>
      <c r="AE69" t="str">
        <f>VLOOKUP(D68,CSAT!$A$1:$F$1193,4,0)</f>
        <v>Better</v>
      </c>
      <c r="AF69" t="str">
        <f>VLOOKUP(D68,CSAT!$A$1:$F$1193,5,0)</f>
        <v>Bad</v>
      </c>
      <c r="AG69" t="str">
        <f>VLOOKUP(D68,CSAT!$A$1:$F$1193,6,0)</f>
        <v>Excellent</v>
      </c>
      <c r="AH69" s="30">
        <v>43258</v>
      </c>
    </row>
    <row r="70" spans="1:34" x14ac:dyDescent="0.25">
      <c r="A70" s="13" t="s">
        <v>183</v>
      </c>
      <c r="B70" s="13">
        <v>69</v>
      </c>
      <c r="C70" s="13" t="s">
        <v>182</v>
      </c>
      <c r="D70" s="13" t="s">
        <v>183</v>
      </c>
      <c r="E70" s="13" t="s">
        <v>10</v>
      </c>
      <c r="F70" s="13">
        <v>60</v>
      </c>
      <c r="G70" s="13" t="s">
        <v>55</v>
      </c>
      <c r="H70" s="13" t="s">
        <v>121</v>
      </c>
      <c r="I70" s="13" t="s">
        <v>13</v>
      </c>
      <c r="J70">
        <f>VLOOKUP(DATA!D69,'Performance management'!A$1:H$1193,4,0)</f>
        <v>2</v>
      </c>
      <c r="K70">
        <f>VLOOKUP(DATA!D69,'Performance management'!A$1:H$1193,5,0)</f>
        <v>5</v>
      </c>
      <c r="L70">
        <f>VLOOKUP(DATA!D69,'Performance management'!A$1:H$1193,6,0)</f>
        <v>3</v>
      </c>
      <c r="M70">
        <f>VLOOKUP(DATA!D69,'Performance management'!A$1:H$1193,7,0)</f>
        <v>5</v>
      </c>
      <c r="N70">
        <f>VLOOKUP(DATA!D69,'Performance management'!A$1:H$1193,8,0)</f>
        <v>3.75</v>
      </c>
      <c r="O70">
        <f>VLOOKUP(D69,'Learning  Mangement'!$A$1:$G$1193,4,0)</f>
        <v>3.75</v>
      </c>
      <c r="P70" t="str">
        <f>VLOOKUP(D69,'Learning  Mangement'!$A$1:$G$1193,5,0)</f>
        <v>Hemanth&amp;Salomi</v>
      </c>
      <c r="Q70" t="str">
        <f>VLOOKUP(D69,'Learning  Mangement'!$A$1:$G$1193,6,0)</f>
        <v>3h</v>
      </c>
      <c r="R70" t="str">
        <f>VLOOKUP(D69,'Learning  Mangement'!$A$1:$G$1193,7,0)</f>
        <v>Soft skills Training</v>
      </c>
      <c r="S70" s="30">
        <f>VLOOKUP(D69,'Leave  Mangement'!$A$1:$F$1193,3,0)</f>
        <v>43176</v>
      </c>
      <c r="T70" s="30">
        <f>VLOOKUP(D69,'Leave  Mangement'!$A$1:$F$1193,4,0)</f>
        <v>43178</v>
      </c>
      <c r="U70" t="str">
        <f>VLOOKUP(D69,'Leave  Mangement'!$A$1:$F$1193,5,0)</f>
        <v>Maternity/Parental leave</v>
      </c>
      <c r="V70">
        <f>VLOOKUP(D69,'Leave  Mangement'!$A$1:$F$1193,6,0)</f>
        <v>32</v>
      </c>
      <c r="W70" t="str">
        <f>VLOOKUP(D69,'Span and Layer'!$A$1:$D$1193,2,0)</f>
        <v>Roy</v>
      </c>
      <c r="X70" t="str">
        <f>VLOOKUP(D69,'Span and Layer'!$A$1:$D$1193,3,0)</f>
        <v>Harry</v>
      </c>
      <c r="Y70" t="str">
        <f>VLOOKUP(D69,'Span and Layer'!$A$1:$D$1193,4,0)</f>
        <v>George</v>
      </c>
      <c r="Z70" s="30">
        <f>VLOOKUP(D69,'Attrition Analysis'!$A$1:$E$1193,3,0)</f>
        <v>37473</v>
      </c>
      <c r="AA70" s="30">
        <f>VLOOKUP(D69,'Attrition Analysis'!$A$1:$E$1193,4,0)</f>
        <v>41411</v>
      </c>
      <c r="AB70">
        <f>VLOOKUP(D69,'Attrition Analysis'!$A$1:$E$1193,5,0)</f>
        <v>11</v>
      </c>
      <c r="AC70" t="str">
        <f>VLOOKUP(D69,CSAT!$A$1:$F$1193,2,0)</f>
        <v>Worst</v>
      </c>
      <c r="AD70" t="str">
        <f>VLOOKUP(D69,CSAT!$A$1:$F$1193,3,0)</f>
        <v>Bad</v>
      </c>
      <c r="AE70" t="str">
        <f>VLOOKUP(D69,CSAT!$A$1:$F$1193,4,0)</f>
        <v>Bad</v>
      </c>
      <c r="AF70" t="str">
        <f>VLOOKUP(D69,CSAT!$A$1:$F$1193,5,0)</f>
        <v>Good</v>
      </c>
      <c r="AG70" t="str">
        <f>VLOOKUP(D69,CSAT!$A$1:$F$1193,6,0)</f>
        <v>Better</v>
      </c>
      <c r="AH70" s="30">
        <v>43361</v>
      </c>
    </row>
    <row r="71" spans="1:34" x14ac:dyDescent="0.25">
      <c r="A71" s="13" t="s">
        <v>185</v>
      </c>
      <c r="B71" s="13">
        <v>70</v>
      </c>
      <c r="C71" s="13" t="s">
        <v>184</v>
      </c>
      <c r="D71" s="13" t="s">
        <v>185</v>
      </c>
      <c r="E71" s="13" t="s">
        <v>16</v>
      </c>
      <c r="F71" s="13">
        <v>49</v>
      </c>
      <c r="G71" s="13" t="s">
        <v>31</v>
      </c>
      <c r="H71" s="13" t="s">
        <v>22</v>
      </c>
      <c r="I71" s="13" t="s">
        <v>23</v>
      </c>
      <c r="J71">
        <f>VLOOKUP(DATA!D70,'Performance management'!A$1:H$1193,4,0)</f>
        <v>2</v>
      </c>
      <c r="K71">
        <f>VLOOKUP(DATA!D70,'Performance management'!A$1:H$1193,5,0)</f>
        <v>3</v>
      </c>
      <c r="L71">
        <f>VLOOKUP(DATA!D70,'Performance management'!A$1:H$1193,6,0)</f>
        <v>3</v>
      </c>
      <c r="M71">
        <f>VLOOKUP(DATA!D70,'Performance management'!A$1:H$1193,7,0)</f>
        <v>4</v>
      </c>
      <c r="N71">
        <f>VLOOKUP(DATA!D70,'Performance management'!A$1:H$1193,8,0)</f>
        <v>3</v>
      </c>
      <c r="O71">
        <f>VLOOKUP(D70,'Learning  Mangement'!$A$1:$G$1193,4,0)</f>
        <v>3</v>
      </c>
      <c r="P71" t="str">
        <f>VLOOKUP(D70,'Learning  Mangement'!$A$1:$G$1193,5,0)</f>
        <v>Hemanth&amp;Salomi</v>
      </c>
      <c r="Q71" t="str">
        <f>VLOOKUP(D70,'Learning  Mangement'!$A$1:$G$1193,6,0)</f>
        <v>3h</v>
      </c>
      <c r="R71" t="str">
        <f>VLOOKUP(D70,'Learning  Mangement'!$A$1:$G$1193,7,0)</f>
        <v>Soft skills Training</v>
      </c>
      <c r="S71" s="30">
        <f>VLOOKUP(D70,'Leave  Mangement'!$A$1:$F$1193,3,0)</f>
        <v>43177</v>
      </c>
      <c r="T71" s="30">
        <f>VLOOKUP(D70,'Leave  Mangement'!$A$1:$F$1193,4,0)</f>
        <v>43183</v>
      </c>
      <c r="U71" t="str">
        <f>VLOOKUP(D70,'Leave  Mangement'!$A$1:$F$1193,5,0)</f>
        <v>Maternity/Parental leave</v>
      </c>
      <c r="V71">
        <f>VLOOKUP(D70,'Leave  Mangement'!$A$1:$F$1193,6,0)</f>
        <v>36</v>
      </c>
      <c r="W71" t="str">
        <f>VLOOKUP(D70,'Span and Layer'!$A$1:$D$1193,2,0)</f>
        <v>Rajesh</v>
      </c>
      <c r="X71" t="str">
        <f>VLOOKUP(D70,'Span and Layer'!$A$1:$D$1193,3,0)</f>
        <v>Isla</v>
      </c>
      <c r="Y71" t="str">
        <f>VLOOKUP(D70,'Span and Layer'!$A$1:$D$1193,4,0)</f>
        <v>George</v>
      </c>
      <c r="Z71" s="30">
        <f>VLOOKUP(D70,'Attrition Analysis'!$A$1:$E$1193,3,0)</f>
        <v>37498</v>
      </c>
      <c r="AA71" s="30">
        <f>VLOOKUP(D70,'Attrition Analysis'!$A$1:$E$1193,4,0)</f>
        <v>41451</v>
      </c>
      <c r="AB71">
        <f>VLOOKUP(D70,'Attrition Analysis'!$A$1:$E$1193,5,0)</f>
        <v>11</v>
      </c>
      <c r="AC71" t="str">
        <f>VLOOKUP(D70,CSAT!$A$1:$F$1193,2,0)</f>
        <v>Better</v>
      </c>
      <c r="AD71" t="str">
        <f>VLOOKUP(D70,CSAT!$A$1:$F$1193,3,0)</f>
        <v>Worst</v>
      </c>
      <c r="AE71" t="str">
        <f>VLOOKUP(D70,CSAT!$A$1:$F$1193,4,0)</f>
        <v>Worst</v>
      </c>
      <c r="AF71" t="str">
        <f>VLOOKUP(D70,CSAT!$A$1:$F$1193,5,0)</f>
        <v>Good</v>
      </c>
      <c r="AG71" t="str">
        <f>VLOOKUP(D70,CSAT!$A$1:$F$1193,6,0)</f>
        <v>Better</v>
      </c>
      <c r="AH71" s="30">
        <v>43320</v>
      </c>
    </row>
    <row r="72" spans="1:34" x14ac:dyDescent="0.25">
      <c r="A72" s="13" t="s">
        <v>187</v>
      </c>
      <c r="B72" s="13">
        <v>71</v>
      </c>
      <c r="C72" s="13" t="s">
        <v>186</v>
      </c>
      <c r="D72" s="13" t="s">
        <v>187</v>
      </c>
      <c r="E72" s="13" t="s">
        <v>16</v>
      </c>
      <c r="F72" s="13">
        <v>49</v>
      </c>
      <c r="G72" s="13" t="s">
        <v>45</v>
      </c>
      <c r="H72" s="13" t="s">
        <v>52</v>
      </c>
      <c r="I72" s="13" t="s">
        <v>13</v>
      </c>
      <c r="J72">
        <f>VLOOKUP(DATA!D71,'Performance management'!A$1:H$1193,4,0)</f>
        <v>5</v>
      </c>
      <c r="K72">
        <f>VLOOKUP(DATA!D71,'Performance management'!A$1:H$1193,5,0)</f>
        <v>1</v>
      </c>
      <c r="L72">
        <f>VLOOKUP(DATA!D71,'Performance management'!A$1:H$1193,6,0)</f>
        <v>3</v>
      </c>
      <c r="M72">
        <f>VLOOKUP(DATA!D71,'Performance management'!A$1:H$1193,7,0)</f>
        <v>3</v>
      </c>
      <c r="N72">
        <f>VLOOKUP(DATA!D71,'Performance management'!A$1:H$1193,8,0)</f>
        <v>3</v>
      </c>
      <c r="O72">
        <f>VLOOKUP(D71,'Learning  Mangement'!$A$1:$G$1193,4,0)</f>
        <v>3</v>
      </c>
      <c r="P72" t="str">
        <f>VLOOKUP(D71,'Learning  Mangement'!$A$1:$G$1193,5,0)</f>
        <v>Hemanth&amp;Salomi</v>
      </c>
      <c r="Q72" t="str">
        <f>VLOOKUP(D71,'Learning  Mangement'!$A$1:$G$1193,6,0)</f>
        <v>3h</v>
      </c>
      <c r="R72" t="str">
        <f>VLOOKUP(D71,'Learning  Mangement'!$A$1:$G$1193,7,0)</f>
        <v>Soft skills Training</v>
      </c>
      <c r="S72" s="30">
        <f>VLOOKUP(D71,'Leave  Mangement'!$A$1:$F$1193,3,0)</f>
        <v>43178</v>
      </c>
      <c r="T72" s="30">
        <f>VLOOKUP(D71,'Leave  Mangement'!$A$1:$F$1193,4,0)</f>
        <v>43185</v>
      </c>
      <c r="U72" t="str">
        <f>VLOOKUP(D71,'Leave  Mangement'!$A$1:$F$1193,5,0)</f>
        <v>Planned leave</v>
      </c>
      <c r="V72">
        <f>VLOOKUP(D71,'Leave  Mangement'!$A$1:$F$1193,6,0)</f>
        <v>7</v>
      </c>
      <c r="W72" t="str">
        <f>VLOOKUP(D71,'Span and Layer'!$A$1:$D$1193,2,0)</f>
        <v>Aneela</v>
      </c>
      <c r="X72" t="str">
        <f>VLOOKUP(D71,'Span and Layer'!$A$1:$D$1193,3,0)</f>
        <v>Charlie</v>
      </c>
      <c r="Y72" t="str">
        <f>VLOOKUP(D71,'Span and Layer'!$A$1:$D$1193,4,0)</f>
        <v>George</v>
      </c>
      <c r="Z72" s="30">
        <f>VLOOKUP(D71,'Attrition Analysis'!$A$1:$E$1193,3,0)</f>
        <v>37523</v>
      </c>
      <c r="AA72" s="30">
        <f>VLOOKUP(D71,'Attrition Analysis'!$A$1:$E$1193,4,0)</f>
        <v>41491</v>
      </c>
      <c r="AB72">
        <f>VLOOKUP(D71,'Attrition Analysis'!$A$1:$E$1193,5,0)</f>
        <v>11</v>
      </c>
      <c r="AC72" t="str">
        <f>VLOOKUP(D71,CSAT!$A$1:$F$1193,2,0)</f>
        <v>Worst</v>
      </c>
      <c r="AD72" t="str">
        <f>VLOOKUP(D71,CSAT!$A$1:$F$1193,3,0)</f>
        <v>Good</v>
      </c>
      <c r="AE72" t="str">
        <f>VLOOKUP(D71,CSAT!$A$1:$F$1193,4,0)</f>
        <v>Good</v>
      </c>
      <c r="AF72" t="str">
        <f>VLOOKUP(D71,CSAT!$A$1:$F$1193,5,0)</f>
        <v>Better</v>
      </c>
      <c r="AG72" t="str">
        <f>VLOOKUP(D71,CSAT!$A$1:$F$1193,6,0)</f>
        <v>Bad</v>
      </c>
      <c r="AH72" s="30">
        <v>43198</v>
      </c>
    </row>
    <row r="73" spans="1:34" x14ac:dyDescent="0.25">
      <c r="A73" s="13" t="s">
        <v>189</v>
      </c>
      <c r="B73" s="13">
        <v>72</v>
      </c>
      <c r="C73" s="13" t="s">
        <v>188</v>
      </c>
      <c r="D73" s="13" t="s">
        <v>189</v>
      </c>
      <c r="E73" s="13" t="s">
        <v>10</v>
      </c>
      <c r="F73" s="13">
        <v>40</v>
      </c>
      <c r="G73" s="13" t="s">
        <v>26</v>
      </c>
      <c r="H73" s="13" t="s">
        <v>59</v>
      </c>
      <c r="I73" s="13" t="s">
        <v>13</v>
      </c>
      <c r="J73">
        <f>VLOOKUP(DATA!D72,'Performance management'!A$1:H$1193,4,0)</f>
        <v>4</v>
      </c>
      <c r="K73">
        <f>VLOOKUP(DATA!D72,'Performance management'!A$1:H$1193,5,0)</f>
        <v>1</v>
      </c>
      <c r="L73">
        <f>VLOOKUP(DATA!D72,'Performance management'!A$1:H$1193,6,0)</f>
        <v>2</v>
      </c>
      <c r="M73">
        <f>VLOOKUP(DATA!D72,'Performance management'!A$1:H$1193,7,0)</f>
        <v>1</v>
      </c>
      <c r="N73">
        <f>VLOOKUP(DATA!D72,'Performance management'!A$1:H$1193,8,0)</f>
        <v>2</v>
      </c>
      <c r="O73">
        <f>VLOOKUP(D72,'Learning  Mangement'!$A$1:$G$1193,4,0)</f>
        <v>2</v>
      </c>
      <c r="P73" t="str">
        <f>VLOOKUP(D72,'Learning  Mangement'!$A$1:$G$1193,5,0)</f>
        <v>Sathish&amp;Azim</v>
      </c>
      <c r="Q73" t="str">
        <f>VLOOKUP(D72,'Learning  Mangement'!$A$1:$G$1193,6,0)</f>
        <v>4h</v>
      </c>
      <c r="R73" t="str">
        <f>VLOOKUP(D72,'Learning  Mangement'!$A$1:$G$1193,7,0)</f>
        <v>Technical skills Training</v>
      </c>
      <c r="S73" s="30">
        <f>VLOOKUP(D72,'Leave  Mangement'!$A$1:$F$1193,3,0)</f>
        <v>43179</v>
      </c>
      <c r="T73" s="30">
        <f>VLOOKUP(D72,'Leave  Mangement'!$A$1:$F$1193,4,0)</f>
        <v>43185</v>
      </c>
      <c r="U73" t="str">
        <f>VLOOKUP(D72,'Leave  Mangement'!$A$1:$F$1193,5,0)</f>
        <v>Planned leave</v>
      </c>
      <c r="V73">
        <f>VLOOKUP(D72,'Leave  Mangement'!$A$1:$F$1193,6,0)</f>
        <v>6</v>
      </c>
      <c r="W73" t="str">
        <f>VLOOKUP(D72,'Span and Layer'!$A$1:$D$1193,2,0)</f>
        <v>Anudeep</v>
      </c>
      <c r="X73" t="str">
        <f>VLOOKUP(D72,'Span and Layer'!$A$1:$D$1193,3,0)</f>
        <v>Charlie</v>
      </c>
      <c r="Y73" t="str">
        <f>VLOOKUP(D72,'Span and Layer'!$A$1:$D$1193,4,0)</f>
        <v>George</v>
      </c>
      <c r="Z73" s="30">
        <f>VLOOKUP(D72,'Attrition Analysis'!$A$1:$E$1193,3,0)</f>
        <v>37548</v>
      </c>
      <c r="AA73" s="30">
        <f>VLOOKUP(D72,'Attrition Analysis'!$A$1:$E$1193,4,0)</f>
        <v>41531</v>
      </c>
      <c r="AB73">
        <f>VLOOKUP(D72,'Attrition Analysis'!$A$1:$E$1193,5,0)</f>
        <v>11</v>
      </c>
      <c r="AC73" t="str">
        <f>VLOOKUP(D72,CSAT!$A$1:$F$1193,2,0)</f>
        <v>Better</v>
      </c>
      <c r="AD73" t="str">
        <f>VLOOKUP(D72,CSAT!$A$1:$F$1193,3,0)</f>
        <v>Better</v>
      </c>
      <c r="AE73" t="str">
        <f>VLOOKUP(D72,CSAT!$A$1:$F$1193,4,0)</f>
        <v>Bad</v>
      </c>
      <c r="AF73" t="str">
        <f>VLOOKUP(D72,CSAT!$A$1:$F$1193,5,0)</f>
        <v>Good</v>
      </c>
      <c r="AG73" t="str">
        <f>VLOOKUP(D72,CSAT!$A$1:$F$1193,6,0)</f>
        <v>Good</v>
      </c>
      <c r="AH73" s="30">
        <v>43325</v>
      </c>
    </row>
    <row r="74" spans="1:34" x14ac:dyDescent="0.25">
      <c r="A74" s="13" t="s">
        <v>191</v>
      </c>
      <c r="B74" s="13">
        <v>73</v>
      </c>
      <c r="C74" s="13" t="s">
        <v>190</v>
      </c>
      <c r="D74" s="13" t="s">
        <v>191</v>
      </c>
      <c r="E74" s="13" t="s">
        <v>16</v>
      </c>
      <c r="F74" s="13">
        <v>37</v>
      </c>
      <c r="G74" s="13" t="s">
        <v>31</v>
      </c>
      <c r="H74" s="13" t="s">
        <v>105</v>
      </c>
      <c r="I74" s="13" t="s">
        <v>13</v>
      </c>
      <c r="J74">
        <f>VLOOKUP(DATA!D73,'Performance management'!A$1:H$1193,4,0)</f>
        <v>4</v>
      </c>
      <c r="K74">
        <f>VLOOKUP(DATA!D73,'Performance management'!A$1:H$1193,5,0)</f>
        <v>3</v>
      </c>
      <c r="L74">
        <f>VLOOKUP(DATA!D73,'Performance management'!A$1:H$1193,6,0)</f>
        <v>2</v>
      </c>
      <c r="M74">
        <f>VLOOKUP(DATA!D73,'Performance management'!A$1:H$1193,7,0)</f>
        <v>3</v>
      </c>
      <c r="N74">
        <f>VLOOKUP(DATA!D73,'Performance management'!A$1:H$1193,8,0)</f>
        <v>3</v>
      </c>
      <c r="O74">
        <f>VLOOKUP(D73,'Learning  Mangement'!$A$1:$G$1193,4,0)</f>
        <v>3</v>
      </c>
      <c r="P74" t="str">
        <f>VLOOKUP(D73,'Learning  Mangement'!$A$1:$G$1193,5,0)</f>
        <v>Hemanth&amp;Salomi</v>
      </c>
      <c r="Q74" t="str">
        <f>VLOOKUP(D73,'Learning  Mangement'!$A$1:$G$1193,6,0)</f>
        <v>3h</v>
      </c>
      <c r="R74" t="str">
        <f>VLOOKUP(D73,'Learning  Mangement'!$A$1:$G$1193,7,0)</f>
        <v>Soft skills Training</v>
      </c>
      <c r="S74" s="30">
        <f>VLOOKUP(D73,'Leave  Mangement'!$A$1:$F$1193,3,0)</f>
        <v>43180</v>
      </c>
      <c r="T74" s="30">
        <f>VLOOKUP(D73,'Leave  Mangement'!$A$1:$F$1193,4,0)</f>
        <v>43181</v>
      </c>
      <c r="U74" t="str">
        <f>VLOOKUP(D73,'Leave  Mangement'!$A$1:$F$1193,5,0)</f>
        <v>Maternity/Parental leave</v>
      </c>
      <c r="V74">
        <f>VLOOKUP(D73,'Leave  Mangement'!$A$1:$F$1193,6,0)</f>
        <v>31</v>
      </c>
      <c r="W74" t="str">
        <f>VLOOKUP(D73,'Span and Layer'!$A$1:$D$1193,2,0)</f>
        <v>David</v>
      </c>
      <c r="X74" t="str">
        <f>VLOOKUP(D73,'Span and Layer'!$A$1:$D$1193,3,0)</f>
        <v>Jacob</v>
      </c>
      <c r="Y74" t="str">
        <f>VLOOKUP(D73,'Span and Layer'!$A$1:$D$1193,4,0)</f>
        <v>George</v>
      </c>
      <c r="Z74" s="30">
        <f>VLOOKUP(D73,'Attrition Analysis'!$A$1:$E$1193,3,0)</f>
        <v>37573</v>
      </c>
      <c r="AA74" s="30">
        <f>VLOOKUP(D73,'Attrition Analysis'!$A$1:$E$1193,4,0)</f>
        <v>41571</v>
      </c>
      <c r="AB74">
        <f>VLOOKUP(D73,'Attrition Analysis'!$A$1:$E$1193,5,0)</f>
        <v>11</v>
      </c>
      <c r="AC74" t="str">
        <f>VLOOKUP(D73,CSAT!$A$1:$F$1193,2,0)</f>
        <v>Bad</v>
      </c>
      <c r="AD74" t="str">
        <f>VLOOKUP(D73,CSAT!$A$1:$F$1193,3,0)</f>
        <v>Excellent</v>
      </c>
      <c r="AE74" t="str">
        <f>VLOOKUP(D73,CSAT!$A$1:$F$1193,4,0)</f>
        <v>Good</v>
      </c>
      <c r="AF74" t="str">
        <f>VLOOKUP(D73,CSAT!$A$1:$F$1193,5,0)</f>
        <v>Worst</v>
      </c>
      <c r="AG74" t="str">
        <f>VLOOKUP(D73,CSAT!$A$1:$F$1193,6,0)</f>
        <v>Excellent</v>
      </c>
      <c r="AH74" s="30">
        <v>43224</v>
      </c>
    </row>
    <row r="75" spans="1:34" x14ac:dyDescent="0.25">
      <c r="A75" s="13" t="s">
        <v>193</v>
      </c>
      <c r="B75" s="13">
        <v>74</v>
      </c>
      <c r="C75" s="13" t="s">
        <v>192</v>
      </c>
      <c r="D75" s="13" t="s">
        <v>193</v>
      </c>
      <c r="E75" s="13" t="s">
        <v>10</v>
      </c>
      <c r="F75" s="13">
        <v>25</v>
      </c>
      <c r="G75" s="13" t="s">
        <v>96</v>
      </c>
      <c r="H75" s="13" t="s">
        <v>97</v>
      </c>
      <c r="I75" s="13" t="s">
        <v>98</v>
      </c>
      <c r="J75">
        <f>VLOOKUP(DATA!D74,'Performance management'!A$1:H$1193,4,0)</f>
        <v>2</v>
      </c>
      <c r="K75">
        <f>VLOOKUP(DATA!D74,'Performance management'!A$1:H$1193,5,0)</f>
        <v>5</v>
      </c>
      <c r="L75">
        <f>VLOOKUP(DATA!D74,'Performance management'!A$1:H$1193,6,0)</f>
        <v>4</v>
      </c>
      <c r="M75">
        <f>VLOOKUP(DATA!D74,'Performance management'!A$1:H$1193,7,0)</f>
        <v>2</v>
      </c>
      <c r="N75">
        <f>VLOOKUP(DATA!D74,'Performance management'!A$1:H$1193,8,0)</f>
        <v>3.25</v>
      </c>
      <c r="O75">
        <f>VLOOKUP(D74,'Learning  Mangement'!$A$1:$G$1193,4,0)</f>
        <v>3.25</v>
      </c>
      <c r="P75" t="str">
        <f>VLOOKUP(D74,'Learning  Mangement'!$A$1:$G$1193,5,0)</f>
        <v>Hemanth&amp;Salomi</v>
      </c>
      <c r="Q75" t="str">
        <f>VLOOKUP(D74,'Learning  Mangement'!$A$1:$G$1193,6,0)</f>
        <v>3h</v>
      </c>
      <c r="R75" t="str">
        <f>VLOOKUP(D74,'Learning  Mangement'!$A$1:$G$1193,7,0)</f>
        <v>Soft skills Training</v>
      </c>
      <c r="S75" s="30">
        <f>VLOOKUP(D74,'Leave  Mangement'!$A$1:$F$1193,3,0)</f>
        <v>43181</v>
      </c>
      <c r="T75" s="30">
        <f>VLOOKUP(D74,'Leave  Mangement'!$A$1:$F$1193,4,0)</f>
        <v>43185</v>
      </c>
      <c r="U75" t="str">
        <f>VLOOKUP(D74,'Leave  Mangement'!$A$1:$F$1193,5,0)</f>
        <v>Planned leave</v>
      </c>
      <c r="V75">
        <f>VLOOKUP(D74,'Leave  Mangement'!$A$1:$F$1193,6,0)</f>
        <v>4</v>
      </c>
      <c r="W75" t="str">
        <f>VLOOKUP(D74,'Span and Layer'!$A$1:$D$1193,2,0)</f>
        <v>Harish</v>
      </c>
      <c r="X75" t="str">
        <f>VLOOKUP(D74,'Span and Layer'!$A$1:$D$1193,3,0)</f>
        <v>Amelia</v>
      </c>
      <c r="Y75" t="str">
        <f>VLOOKUP(D74,'Span and Layer'!$A$1:$D$1193,4,0)</f>
        <v>George</v>
      </c>
      <c r="Z75" s="30">
        <f>VLOOKUP(D74,'Attrition Analysis'!$A$1:$E$1193,3,0)</f>
        <v>37598</v>
      </c>
      <c r="AA75" s="30">
        <f>VLOOKUP(D74,'Attrition Analysis'!$A$1:$E$1193,4,0)</f>
        <v>41611</v>
      </c>
      <c r="AB75">
        <f>VLOOKUP(D74,'Attrition Analysis'!$A$1:$E$1193,5,0)</f>
        <v>11</v>
      </c>
      <c r="AC75" t="str">
        <f>VLOOKUP(D74,CSAT!$A$1:$F$1193,2,0)</f>
        <v>Bad</v>
      </c>
      <c r="AD75" t="str">
        <f>VLOOKUP(D74,CSAT!$A$1:$F$1193,3,0)</f>
        <v>Excellent</v>
      </c>
      <c r="AE75" t="str">
        <f>VLOOKUP(D74,CSAT!$A$1:$F$1193,4,0)</f>
        <v>Bad</v>
      </c>
      <c r="AF75" t="str">
        <f>VLOOKUP(D74,CSAT!$A$1:$F$1193,5,0)</f>
        <v>Better</v>
      </c>
      <c r="AG75" t="str">
        <f>VLOOKUP(D74,CSAT!$A$1:$F$1193,6,0)</f>
        <v>Worst</v>
      </c>
      <c r="AH75" s="30">
        <v>43388</v>
      </c>
    </row>
    <row r="76" spans="1:34" x14ac:dyDescent="0.25">
      <c r="A76" s="13" t="s">
        <v>195</v>
      </c>
      <c r="B76" s="13">
        <v>75</v>
      </c>
      <c r="C76" s="13" t="s">
        <v>194</v>
      </c>
      <c r="D76" s="13" t="s">
        <v>195</v>
      </c>
      <c r="E76" s="13" t="s">
        <v>16</v>
      </c>
      <c r="F76" s="13">
        <v>37</v>
      </c>
      <c r="G76" s="13" t="s">
        <v>21</v>
      </c>
      <c r="H76" s="13" t="s">
        <v>27</v>
      </c>
      <c r="I76" s="13" t="s">
        <v>28</v>
      </c>
      <c r="J76">
        <f>VLOOKUP(DATA!D75,'Performance management'!A$1:H$1193,4,0)</f>
        <v>1</v>
      </c>
      <c r="K76">
        <f>VLOOKUP(DATA!D75,'Performance management'!A$1:H$1193,5,0)</f>
        <v>4</v>
      </c>
      <c r="L76">
        <f>VLOOKUP(DATA!D75,'Performance management'!A$1:H$1193,6,0)</f>
        <v>5</v>
      </c>
      <c r="M76">
        <f>VLOOKUP(DATA!D75,'Performance management'!A$1:H$1193,7,0)</f>
        <v>3</v>
      </c>
      <c r="N76">
        <f>VLOOKUP(DATA!D75,'Performance management'!A$1:H$1193,8,0)</f>
        <v>3.25</v>
      </c>
      <c r="O76">
        <f>VLOOKUP(D75,'Learning  Mangement'!$A$1:$G$1193,4,0)</f>
        <v>3.25</v>
      </c>
      <c r="P76" t="str">
        <f>VLOOKUP(D75,'Learning  Mangement'!$A$1:$G$1193,5,0)</f>
        <v>Hemanth&amp;Salomi</v>
      </c>
      <c r="Q76" t="str">
        <f>VLOOKUP(D75,'Learning  Mangement'!$A$1:$G$1193,6,0)</f>
        <v>3h</v>
      </c>
      <c r="R76" t="str">
        <f>VLOOKUP(D75,'Learning  Mangement'!$A$1:$G$1193,7,0)</f>
        <v>Soft skills Training</v>
      </c>
      <c r="S76" s="30">
        <f>VLOOKUP(D75,'Leave  Mangement'!$A$1:$F$1193,3,0)</f>
        <v>43182</v>
      </c>
      <c r="T76" s="30">
        <f>VLOOKUP(D75,'Leave  Mangement'!$A$1:$F$1193,4,0)</f>
        <v>43189</v>
      </c>
      <c r="U76" t="str">
        <f>VLOOKUP(D75,'Leave  Mangement'!$A$1:$F$1193,5,0)</f>
        <v>Maternity/Parental leave</v>
      </c>
      <c r="V76">
        <f>VLOOKUP(D75,'Leave  Mangement'!$A$1:$F$1193,6,0)</f>
        <v>37</v>
      </c>
      <c r="W76" t="str">
        <f>VLOOKUP(D75,'Span and Layer'!$A$1:$D$1193,2,0)</f>
        <v>Anudeep</v>
      </c>
      <c r="X76" t="str">
        <f>VLOOKUP(D75,'Span and Layer'!$A$1:$D$1193,3,0)</f>
        <v>Charlie</v>
      </c>
      <c r="Y76" t="str">
        <f>VLOOKUP(D75,'Span and Layer'!$A$1:$D$1193,4,0)</f>
        <v>George</v>
      </c>
      <c r="Z76" s="30">
        <f>VLOOKUP(D75,'Attrition Analysis'!$A$1:$E$1193,3,0)</f>
        <v>37623</v>
      </c>
      <c r="AA76" s="30">
        <f>VLOOKUP(D75,'Attrition Analysis'!$A$1:$E$1193,4,0)</f>
        <v>41651</v>
      </c>
      <c r="AB76">
        <f>VLOOKUP(D75,'Attrition Analysis'!$A$1:$E$1193,5,0)</f>
        <v>11</v>
      </c>
      <c r="AC76" t="str">
        <f>VLOOKUP(D75,CSAT!$A$1:$F$1193,2,0)</f>
        <v>Better</v>
      </c>
      <c r="AD76" t="str">
        <f>VLOOKUP(D75,CSAT!$A$1:$F$1193,3,0)</f>
        <v>Worst</v>
      </c>
      <c r="AE76" t="str">
        <f>VLOOKUP(D75,CSAT!$A$1:$F$1193,4,0)</f>
        <v>Good</v>
      </c>
      <c r="AF76" t="str">
        <f>VLOOKUP(D75,CSAT!$A$1:$F$1193,5,0)</f>
        <v>Excellent</v>
      </c>
      <c r="AG76" t="str">
        <f>VLOOKUP(D75,CSAT!$A$1:$F$1193,6,0)</f>
        <v>Good</v>
      </c>
      <c r="AH76" s="30">
        <v>43108</v>
      </c>
    </row>
    <row r="77" spans="1:34" x14ac:dyDescent="0.25">
      <c r="A77" s="13" t="s">
        <v>197</v>
      </c>
      <c r="B77" s="13">
        <v>76</v>
      </c>
      <c r="C77" s="13" t="s">
        <v>196</v>
      </c>
      <c r="D77" s="13" t="s">
        <v>197</v>
      </c>
      <c r="E77" s="13" t="s">
        <v>10</v>
      </c>
      <c r="F77" s="13">
        <v>41</v>
      </c>
      <c r="G77" s="13" t="s">
        <v>26</v>
      </c>
      <c r="H77" s="13" t="s">
        <v>52</v>
      </c>
      <c r="I77" s="13" t="s">
        <v>13</v>
      </c>
      <c r="J77">
        <f>VLOOKUP(DATA!D76,'Performance management'!A$1:H$1193,4,0)</f>
        <v>2</v>
      </c>
      <c r="K77">
        <f>VLOOKUP(DATA!D76,'Performance management'!A$1:H$1193,5,0)</f>
        <v>1</v>
      </c>
      <c r="L77">
        <f>VLOOKUP(DATA!D76,'Performance management'!A$1:H$1193,6,0)</f>
        <v>2</v>
      </c>
      <c r="M77">
        <f>VLOOKUP(DATA!D76,'Performance management'!A$1:H$1193,7,0)</f>
        <v>2</v>
      </c>
      <c r="N77">
        <f>VLOOKUP(DATA!D76,'Performance management'!A$1:H$1193,8,0)</f>
        <v>1.75</v>
      </c>
      <c r="O77">
        <f>VLOOKUP(D76,'Learning  Mangement'!$A$1:$G$1193,4,0)</f>
        <v>1.75</v>
      </c>
      <c r="P77" t="str">
        <f>VLOOKUP(D76,'Learning  Mangement'!$A$1:$G$1193,5,0)</f>
        <v>Sathish&amp;Azim</v>
      </c>
      <c r="Q77" t="str">
        <f>VLOOKUP(D76,'Learning  Mangement'!$A$1:$G$1193,6,0)</f>
        <v>4h</v>
      </c>
      <c r="R77" t="str">
        <f>VLOOKUP(D76,'Learning  Mangement'!$A$1:$G$1193,7,0)</f>
        <v>Technical skills Training</v>
      </c>
      <c r="S77" s="30">
        <f>VLOOKUP(D76,'Leave  Mangement'!$A$1:$F$1193,3,0)</f>
        <v>43183</v>
      </c>
      <c r="T77" s="30">
        <f>VLOOKUP(D76,'Leave  Mangement'!$A$1:$F$1193,4,0)</f>
        <v>43190</v>
      </c>
      <c r="U77" t="str">
        <f>VLOOKUP(D76,'Leave  Mangement'!$A$1:$F$1193,5,0)</f>
        <v>Emergency leave</v>
      </c>
      <c r="V77">
        <f>VLOOKUP(D76,'Leave  Mangement'!$A$1:$F$1193,6,0)</f>
        <v>7</v>
      </c>
      <c r="W77" t="str">
        <f>VLOOKUP(D76,'Span and Layer'!$A$1:$D$1193,2,0)</f>
        <v>Roy</v>
      </c>
      <c r="X77" t="str">
        <f>VLOOKUP(D76,'Span and Layer'!$A$1:$D$1193,3,0)</f>
        <v>Harry</v>
      </c>
      <c r="Y77" t="str">
        <f>VLOOKUP(D76,'Span and Layer'!$A$1:$D$1193,4,0)</f>
        <v>George</v>
      </c>
      <c r="Z77" s="30">
        <f>VLOOKUP(D76,'Attrition Analysis'!$A$1:$E$1193,3,0)</f>
        <v>37648</v>
      </c>
      <c r="AA77" s="30">
        <f>VLOOKUP(D76,'Attrition Analysis'!$A$1:$E$1193,4,0)</f>
        <v>41691</v>
      </c>
      <c r="AB77">
        <f>VLOOKUP(D76,'Attrition Analysis'!$A$1:$E$1193,5,0)</f>
        <v>11</v>
      </c>
      <c r="AC77" t="str">
        <f>VLOOKUP(D76,CSAT!$A$1:$F$1193,2,0)</f>
        <v>Good</v>
      </c>
      <c r="AD77" t="str">
        <f>VLOOKUP(D76,CSAT!$A$1:$F$1193,3,0)</f>
        <v>Better</v>
      </c>
      <c r="AE77" t="str">
        <f>VLOOKUP(D76,CSAT!$A$1:$F$1193,4,0)</f>
        <v>Good</v>
      </c>
      <c r="AF77" t="str">
        <f>VLOOKUP(D76,CSAT!$A$1:$F$1193,5,0)</f>
        <v>Bad</v>
      </c>
      <c r="AG77" t="str">
        <f>VLOOKUP(D76,CSAT!$A$1:$F$1193,6,0)</f>
        <v>Worst</v>
      </c>
      <c r="AH77" s="30">
        <v>43166</v>
      </c>
    </row>
    <row r="78" spans="1:34" x14ac:dyDescent="0.25">
      <c r="A78" s="13" t="s">
        <v>199</v>
      </c>
      <c r="B78" s="13">
        <v>77</v>
      </c>
      <c r="C78" s="13" t="s">
        <v>198</v>
      </c>
      <c r="D78" s="13" t="s">
        <v>199</v>
      </c>
      <c r="E78" s="13" t="s">
        <v>10</v>
      </c>
      <c r="F78" s="13">
        <v>34</v>
      </c>
      <c r="G78" s="13" t="s">
        <v>45</v>
      </c>
      <c r="H78" s="13" t="s">
        <v>118</v>
      </c>
      <c r="I78" s="13" t="s">
        <v>13</v>
      </c>
      <c r="J78">
        <f>VLOOKUP(DATA!D77,'Performance management'!A$1:H$1193,4,0)</f>
        <v>2</v>
      </c>
      <c r="K78">
        <f>VLOOKUP(DATA!D77,'Performance management'!A$1:H$1193,5,0)</f>
        <v>1</v>
      </c>
      <c r="L78">
        <f>VLOOKUP(DATA!D77,'Performance management'!A$1:H$1193,6,0)</f>
        <v>5</v>
      </c>
      <c r="M78">
        <f>VLOOKUP(DATA!D77,'Performance management'!A$1:H$1193,7,0)</f>
        <v>1</v>
      </c>
      <c r="N78">
        <f>VLOOKUP(DATA!D77,'Performance management'!A$1:H$1193,8,0)</f>
        <v>2.25</v>
      </c>
      <c r="O78">
        <f>VLOOKUP(D77,'Learning  Mangement'!$A$1:$G$1193,4,0)</f>
        <v>2.25</v>
      </c>
      <c r="P78" t="str">
        <f>VLOOKUP(D77,'Learning  Mangement'!$A$1:$G$1193,5,0)</f>
        <v>Sathish&amp;Azim</v>
      </c>
      <c r="Q78" t="str">
        <f>VLOOKUP(D77,'Learning  Mangement'!$A$1:$G$1193,6,0)</f>
        <v>4h</v>
      </c>
      <c r="R78" t="str">
        <f>VLOOKUP(D77,'Learning  Mangement'!$A$1:$G$1193,7,0)</f>
        <v>Technical skills Training</v>
      </c>
      <c r="S78" s="30">
        <f>VLOOKUP(D77,'Leave  Mangement'!$A$1:$F$1193,3,0)</f>
        <v>43184</v>
      </c>
      <c r="T78" s="30">
        <f>VLOOKUP(D77,'Leave  Mangement'!$A$1:$F$1193,4,0)</f>
        <v>43189</v>
      </c>
      <c r="U78" t="str">
        <f>VLOOKUP(D77,'Leave  Mangement'!$A$1:$F$1193,5,0)</f>
        <v>Emergency leave</v>
      </c>
      <c r="V78">
        <f>VLOOKUP(D77,'Leave  Mangement'!$A$1:$F$1193,6,0)</f>
        <v>5</v>
      </c>
      <c r="W78" t="str">
        <f>VLOOKUP(D77,'Span and Layer'!$A$1:$D$1193,2,0)</f>
        <v>Rajesh</v>
      </c>
      <c r="X78" t="str">
        <f>VLOOKUP(D77,'Span and Layer'!$A$1:$D$1193,3,0)</f>
        <v>Isla</v>
      </c>
      <c r="Y78" t="str">
        <f>VLOOKUP(D77,'Span and Layer'!$A$1:$D$1193,4,0)</f>
        <v>George</v>
      </c>
      <c r="Z78" s="30">
        <f>VLOOKUP(D77,'Attrition Analysis'!$A$1:$E$1193,3,0)</f>
        <v>37673</v>
      </c>
      <c r="AA78" s="30">
        <f>VLOOKUP(D77,'Attrition Analysis'!$A$1:$E$1193,4,0)</f>
        <v>41731</v>
      </c>
      <c r="AB78">
        <f>VLOOKUP(D77,'Attrition Analysis'!$A$1:$E$1193,5,0)</f>
        <v>11</v>
      </c>
      <c r="AC78" t="str">
        <f>VLOOKUP(D77,CSAT!$A$1:$F$1193,2,0)</f>
        <v>Bad</v>
      </c>
      <c r="AD78" t="str">
        <f>VLOOKUP(D77,CSAT!$A$1:$F$1193,3,0)</f>
        <v>Better</v>
      </c>
      <c r="AE78" t="str">
        <f>VLOOKUP(D77,CSAT!$A$1:$F$1193,4,0)</f>
        <v>Worst</v>
      </c>
      <c r="AF78" t="str">
        <f>VLOOKUP(D77,CSAT!$A$1:$F$1193,5,0)</f>
        <v>Worst</v>
      </c>
      <c r="AG78" t="str">
        <f>VLOOKUP(D77,CSAT!$A$1:$F$1193,6,0)</f>
        <v>Bad</v>
      </c>
      <c r="AH78" s="30">
        <v>43395</v>
      </c>
    </row>
    <row r="79" spans="1:34" x14ac:dyDescent="0.25">
      <c r="A79" s="13" t="s">
        <v>201</v>
      </c>
      <c r="B79" s="13">
        <v>78</v>
      </c>
      <c r="C79" s="13" t="s">
        <v>200</v>
      </c>
      <c r="D79" s="13" t="s">
        <v>201</v>
      </c>
      <c r="E79" s="13" t="s">
        <v>16</v>
      </c>
      <c r="F79" s="13">
        <v>57</v>
      </c>
      <c r="G79" s="13" t="s">
        <v>62</v>
      </c>
      <c r="H79" s="13" t="s">
        <v>59</v>
      </c>
      <c r="I79" s="13" t="s">
        <v>13</v>
      </c>
      <c r="J79">
        <f>VLOOKUP(DATA!D78,'Performance management'!A$1:H$1193,4,0)</f>
        <v>1</v>
      </c>
      <c r="K79">
        <f>VLOOKUP(DATA!D78,'Performance management'!A$1:H$1193,5,0)</f>
        <v>1</v>
      </c>
      <c r="L79">
        <f>VLOOKUP(DATA!D78,'Performance management'!A$1:H$1193,6,0)</f>
        <v>2</v>
      </c>
      <c r="M79">
        <f>VLOOKUP(DATA!D78,'Performance management'!A$1:H$1193,7,0)</f>
        <v>1</v>
      </c>
      <c r="N79">
        <f>VLOOKUP(DATA!D78,'Performance management'!A$1:H$1193,8,0)</f>
        <v>1.25</v>
      </c>
      <c r="O79">
        <f>VLOOKUP(D78,'Learning  Mangement'!$A$1:$G$1193,4,0)</f>
        <v>1.25</v>
      </c>
      <c r="P79" t="str">
        <f>VLOOKUP(D78,'Learning  Mangement'!$A$1:$G$1193,5,0)</f>
        <v>Sathish&amp;Azim</v>
      </c>
      <c r="Q79" t="str">
        <f>VLOOKUP(D78,'Learning  Mangement'!$A$1:$G$1193,6,0)</f>
        <v>4h</v>
      </c>
      <c r="R79" t="str">
        <f>VLOOKUP(D78,'Learning  Mangement'!$A$1:$G$1193,7,0)</f>
        <v>Technical skills Training</v>
      </c>
      <c r="S79" s="30">
        <f>VLOOKUP(D78,'Leave  Mangement'!$A$1:$F$1193,3,0)</f>
        <v>43185</v>
      </c>
      <c r="T79" s="30">
        <f>VLOOKUP(D78,'Leave  Mangement'!$A$1:$F$1193,4,0)</f>
        <v>43186</v>
      </c>
      <c r="U79" t="str">
        <f>VLOOKUP(D78,'Leave  Mangement'!$A$1:$F$1193,5,0)</f>
        <v>Emergency leave</v>
      </c>
      <c r="V79">
        <f>VLOOKUP(D78,'Leave  Mangement'!$A$1:$F$1193,6,0)</f>
        <v>1</v>
      </c>
      <c r="W79" t="str">
        <f>VLOOKUP(D78,'Span and Layer'!$A$1:$D$1193,2,0)</f>
        <v>Arundathi</v>
      </c>
      <c r="X79" t="str">
        <f>VLOOKUP(D78,'Span and Layer'!$A$1:$D$1193,3,0)</f>
        <v>Jacob</v>
      </c>
      <c r="Y79" t="str">
        <f>VLOOKUP(D78,'Span and Layer'!$A$1:$D$1193,4,0)</f>
        <v>George</v>
      </c>
      <c r="Z79" s="30">
        <f>VLOOKUP(D78,'Attrition Analysis'!$A$1:$E$1193,3,0)</f>
        <v>37698</v>
      </c>
      <c r="AA79" s="30">
        <f>VLOOKUP(D78,'Attrition Analysis'!$A$1:$E$1193,4,0)</f>
        <v>41771</v>
      </c>
      <c r="AB79">
        <f>VLOOKUP(D78,'Attrition Analysis'!$A$1:$E$1193,5,0)</f>
        <v>11</v>
      </c>
      <c r="AC79" t="str">
        <f>VLOOKUP(D78,CSAT!$A$1:$F$1193,2,0)</f>
        <v>Worst</v>
      </c>
      <c r="AD79" t="str">
        <f>VLOOKUP(D78,CSAT!$A$1:$F$1193,3,0)</f>
        <v>Good</v>
      </c>
      <c r="AE79" t="str">
        <f>VLOOKUP(D78,CSAT!$A$1:$F$1193,4,0)</f>
        <v>Good</v>
      </c>
      <c r="AF79" t="str">
        <f>VLOOKUP(D78,CSAT!$A$1:$F$1193,5,0)</f>
        <v>Better</v>
      </c>
      <c r="AG79" t="str">
        <f>VLOOKUP(D78,CSAT!$A$1:$F$1193,6,0)</f>
        <v>Better</v>
      </c>
      <c r="AH79" s="30">
        <v>43168</v>
      </c>
    </row>
    <row r="80" spans="1:34" x14ac:dyDescent="0.25">
      <c r="A80" s="13" t="s">
        <v>203</v>
      </c>
      <c r="B80" s="13">
        <v>79</v>
      </c>
      <c r="C80" s="13" t="s">
        <v>202</v>
      </c>
      <c r="D80" s="13" t="s">
        <v>203</v>
      </c>
      <c r="E80" s="13" t="s">
        <v>10</v>
      </c>
      <c r="F80" s="13">
        <v>28</v>
      </c>
      <c r="G80" s="13" t="s">
        <v>31</v>
      </c>
      <c r="H80" s="13" t="s">
        <v>34</v>
      </c>
      <c r="I80" s="13" t="s">
        <v>35</v>
      </c>
      <c r="J80">
        <f>VLOOKUP(DATA!D79,'Performance management'!A$1:H$1193,4,0)</f>
        <v>3</v>
      </c>
      <c r="K80">
        <f>VLOOKUP(DATA!D79,'Performance management'!A$1:H$1193,5,0)</f>
        <v>3</v>
      </c>
      <c r="L80">
        <f>VLOOKUP(DATA!D79,'Performance management'!A$1:H$1193,6,0)</f>
        <v>2</v>
      </c>
      <c r="M80">
        <f>VLOOKUP(DATA!D79,'Performance management'!A$1:H$1193,7,0)</f>
        <v>3</v>
      </c>
      <c r="N80">
        <f>VLOOKUP(DATA!D79,'Performance management'!A$1:H$1193,8,0)</f>
        <v>2.75</v>
      </c>
      <c r="O80">
        <f>VLOOKUP(D79,'Learning  Mangement'!$A$1:$G$1193,4,0)</f>
        <v>2.75</v>
      </c>
      <c r="P80" t="str">
        <f>VLOOKUP(D79,'Learning  Mangement'!$A$1:$G$1193,5,0)</f>
        <v>Sathish&amp;Azim</v>
      </c>
      <c r="Q80" t="str">
        <f>VLOOKUP(D79,'Learning  Mangement'!$A$1:$G$1193,6,0)</f>
        <v>4h</v>
      </c>
      <c r="R80" t="str">
        <f>VLOOKUP(D79,'Learning  Mangement'!$A$1:$G$1193,7,0)</f>
        <v>Technical skills Training</v>
      </c>
      <c r="S80" s="30">
        <f>VLOOKUP(D79,'Leave  Mangement'!$A$1:$F$1193,3,0)</f>
        <v>43186</v>
      </c>
      <c r="T80" s="30">
        <f>VLOOKUP(D79,'Leave  Mangement'!$A$1:$F$1193,4,0)</f>
        <v>43188</v>
      </c>
      <c r="U80" t="str">
        <f>VLOOKUP(D79,'Leave  Mangement'!$A$1:$F$1193,5,0)</f>
        <v>Planned leave</v>
      </c>
      <c r="V80">
        <f>VLOOKUP(D79,'Leave  Mangement'!$A$1:$F$1193,6,0)</f>
        <v>2</v>
      </c>
      <c r="W80" t="str">
        <f>VLOOKUP(D79,'Span and Layer'!$A$1:$D$1193,2,0)</f>
        <v>Rajesh</v>
      </c>
      <c r="X80" t="str">
        <f>VLOOKUP(D79,'Span and Layer'!$A$1:$D$1193,3,0)</f>
        <v>Isla</v>
      </c>
      <c r="Y80" t="str">
        <f>VLOOKUP(D79,'Span and Layer'!$A$1:$D$1193,4,0)</f>
        <v>George</v>
      </c>
      <c r="Z80" s="30">
        <f>VLOOKUP(D79,'Attrition Analysis'!$A$1:$E$1193,3,0)</f>
        <v>37723</v>
      </c>
      <c r="AA80" s="30">
        <f>VLOOKUP(D79,'Attrition Analysis'!$A$1:$E$1193,4,0)</f>
        <v>41811</v>
      </c>
      <c r="AB80">
        <f>VLOOKUP(D79,'Attrition Analysis'!$A$1:$E$1193,5,0)</f>
        <v>11</v>
      </c>
      <c r="AC80" t="str">
        <f>VLOOKUP(D79,CSAT!$A$1:$F$1193,2,0)</f>
        <v>Better</v>
      </c>
      <c r="AD80" t="str">
        <f>VLOOKUP(D79,CSAT!$A$1:$F$1193,3,0)</f>
        <v>Worst</v>
      </c>
      <c r="AE80" t="str">
        <f>VLOOKUP(D79,CSAT!$A$1:$F$1193,4,0)</f>
        <v>Bad</v>
      </c>
      <c r="AF80" t="str">
        <f>VLOOKUP(D79,CSAT!$A$1:$F$1193,5,0)</f>
        <v>Worst</v>
      </c>
      <c r="AG80" t="str">
        <f>VLOOKUP(D79,CSAT!$A$1:$F$1193,6,0)</f>
        <v>Bad</v>
      </c>
      <c r="AH80" s="30">
        <v>43251</v>
      </c>
    </row>
    <row r="81" spans="1:34" x14ac:dyDescent="0.25">
      <c r="A81" s="13" t="s">
        <v>205</v>
      </c>
      <c r="B81" s="13">
        <v>80</v>
      </c>
      <c r="C81" s="13" t="s">
        <v>204</v>
      </c>
      <c r="D81" s="13" t="s">
        <v>205</v>
      </c>
      <c r="E81" s="13" t="s">
        <v>10</v>
      </c>
      <c r="F81" s="13">
        <v>36</v>
      </c>
      <c r="G81" s="13" t="s">
        <v>91</v>
      </c>
      <c r="H81" s="13" t="s">
        <v>40</v>
      </c>
      <c r="I81" s="13" t="s">
        <v>13</v>
      </c>
      <c r="J81">
        <f>VLOOKUP(DATA!D80,'Performance management'!A$1:H$1193,4,0)</f>
        <v>2</v>
      </c>
      <c r="K81">
        <f>VLOOKUP(DATA!D80,'Performance management'!A$1:H$1193,5,0)</f>
        <v>2</v>
      </c>
      <c r="L81">
        <f>VLOOKUP(DATA!D80,'Performance management'!A$1:H$1193,6,0)</f>
        <v>2</v>
      </c>
      <c r="M81">
        <f>VLOOKUP(DATA!D80,'Performance management'!A$1:H$1193,7,0)</f>
        <v>3</v>
      </c>
      <c r="N81">
        <f>VLOOKUP(DATA!D80,'Performance management'!A$1:H$1193,8,0)</f>
        <v>2.25</v>
      </c>
      <c r="O81">
        <f>VLOOKUP(D80,'Learning  Mangement'!$A$1:$G$1193,4,0)</f>
        <v>2.25</v>
      </c>
      <c r="P81" t="str">
        <f>VLOOKUP(D80,'Learning  Mangement'!$A$1:$G$1193,5,0)</f>
        <v>Sathish&amp;Azim</v>
      </c>
      <c r="Q81" t="str">
        <f>VLOOKUP(D80,'Learning  Mangement'!$A$1:$G$1193,6,0)</f>
        <v>4h</v>
      </c>
      <c r="R81" t="str">
        <f>VLOOKUP(D80,'Learning  Mangement'!$A$1:$G$1193,7,0)</f>
        <v>Technical skills Training</v>
      </c>
      <c r="S81" s="30">
        <f>VLOOKUP(D80,'Leave  Mangement'!$A$1:$F$1193,3,0)</f>
        <v>43187</v>
      </c>
      <c r="T81" s="30">
        <f>VLOOKUP(D80,'Leave  Mangement'!$A$1:$F$1193,4,0)</f>
        <v>43194</v>
      </c>
      <c r="U81" t="str">
        <f>VLOOKUP(D80,'Leave  Mangement'!$A$1:$F$1193,5,0)</f>
        <v>Maternity/Parental leave</v>
      </c>
      <c r="V81">
        <f>VLOOKUP(D80,'Leave  Mangement'!$A$1:$F$1193,6,0)</f>
        <v>37</v>
      </c>
      <c r="W81" t="str">
        <f>VLOOKUP(D80,'Span and Layer'!$A$1:$D$1193,2,0)</f>
        <v>Sathish</v>
      </c>
      <c r="X81" t="str">
        <f>VLOOKUP(D80,'Span and Layer'!$A$1:$D$1193,3,0)</f>
        <v>Charlie</v>
      </c>
      <c r="Y81" t="str">
        <f>VLOOKUP(D80,'Span and Layer'!$A$1:$D$1193,4,0)</f>
        <v>George</v>
      </c>
      <c r="Z81" s="30">
        <f>VLOOKUP(D80,'Attrition Analysis'!$A$1:$E$1193,3,0)</f>
        <v>37748</v>
      </c>
      <c r="AA81" s="30">
        <f>VLOOKUP(D80,'Attrition Analysis'!$A$1:$E$1193,4,0)</f>
        <v>41851</v>
      </c>
      <c r="AB81">
        <f>VLOOKUP(D80,'Attrition Analysis'!$A$1:$E$1193,5,0)</f>
        <v>11</v>
      </c>
      <c r="AC81" t="str">
        <f>VLOOKUP(D80,CSAT!$A$1:$F$1193,2,0)</f>
        <v>Good</v>
      </c>
      <c r="AD81" t="str">
        <f>VLOOKUP(D80,CSAT!$A$1:$F$1193,3,0)</f>
        <v>Better</v>
      </c>
      <c r="AE81" t="str">
        <f>VLOOKUP(D80,CSAT!$A$1:$F$1193,4,0)</f>
        <v>Bad</v>
      </c>
      <c r="AF81" t="str">
        <f>VLOOKUP(D80,CSAT!$A$1:$F$1193,5,0)</f>
        <v>Worst</v>
      </c>
      <c r="AG81" t="str">
        <f>VLOOKUP(D80,CSAT!$A$1:$F$1193,6,0)</f>
        <v>Excellent</v>
      </c>
      <c r="AH81" s="30">
        <v>43416</v>
      </c>
    </row>
    <row r="82" spans="1:34" x14ac:dyDescent="0.25">
      <c r="A82" s="13" t="s">
        <v>207</v>
      </c>
      <c r="B82" s="13">
        <v>81</v>
      </c>
      <c r="C82" s="13" t="s">
        <v>206</v>
      </c>
      <c r="D82" s="13" t="s">
        <v>207</v>
      </c>
      <c r="E82" s="13" t="s">
        <v>10</v>
      </c>
      <c r="F82" s="13">
        <v>43</v>
      </c>
      <c r="G82" s="13" t="s">
        <v>21</v>
      </c>
      <c r="H82" s="13" t="s">
        <v>161</v>
      </c>
      <c r="I82" s="13" t="s">
        <v>13</v>
      </c>
      <c r="J82">
        <f>VLOOKUP(DATA!D81,'Performance management'!A$1:H$1193,4,0)</f>
        <v>5</v>
      </c>
      <c r="K82">
        <f>VLOOKUP(DATA!D81,'Performance management'!A$1:H$1193,5,0)</f>
        <v>2</v>
      </c>
      <c r="L82">
        <f>VLOOKUP(DATA!D81,'Performance management'!A$1:H$1193,6,0)</f>
        <v>1</v>
      </c>
      <c r="M82">
        <f>VLOOKUP(DATA!D81,'Performance management'!A$1:H$1193,7,0)</f>
        <v>4</v>
      </c>
      <c r="N82">
        <f>VLOOKUP(DATA!D81,'Performance management'!A$1:H$1193,8,0)</f>
        <v>3</v>
      </c>
      <c r="O82">
        <f>VLOOKUP(D81,'Learning  Mangement'!$A$1:$G$1193,4,0)</f>
        <v>3</v>
      </c>
      <c r="P82" t="str">
        <f>VLOOKUP(D81,'Learning  Mangement'!$A$1:$G$1193,5,0)</f>
        <v>Hemanth&amp;Salomi</v>
      </c>
      <c r="Q82" t="str">
        <f>VLOOKUP(D81,'Learning  Mangement'!$A$1:$G$1193,6,0)</f>
        <v>3h</v>
      </c>
      <c r="R82" t="str">
        <f>VLOOKUP(D81,'Learning  Mangement'!$A$1:$G$1193,7,0)</f>
        <v>Soft skills Training</v>
      </c>
      <c r="S82" s="30">
        <f>VLOOKUP(D81,'Leave  Mangement'!$A$1:$F$1193,3,0)</f>
        <v>43188</v>
      </c>
      <c r="T82" s="30">
        <f>VLOOKUP(D81,'Leave  Mangement'!$A$1:$F$1193,4,0)</f>
        <v>43194</v>
      </c>
      <c r="U82" t="str">
        <f>VLOOKUP(D81,'Leave  Mangement'!$A$1:$F$1193,5,0)</f>
        <v>Maternity/Parental leave</v>
      </c>
      <c r="V82">
        <f>VLOOKUP(D81,'Leave  Mangement'!$A$1:$F$1193,6,0)</f>
        <v>36</v>
      </c>
      <c r="W82" t="str">
        <f>VLOOKUP(D81,'Span and Layer'!$A$1:$D$1193,2,0)</f>
        <v>Azim</v>
      </c>
      <c r="X82" t="str">
        <f>VLOOKUP(D81,'Span and Layer'!$A$1:$D$1193,3,0)</f>
        <v>Jacob</v>
      </c>
      <c r="Y82" t="str">
        <f>VLOOKUP(D81,'Span and Layer'!$A$1:$D$1193,4,0)</f>
        <v>George</v>
      </c>
      <c r="Z82" s="30">
        <f>VLOOKUP(D81,'Attrition Analysis'!$A$1:$E$1193,3,0)</f>
        <v>37773</v>
      </c>
      <c r="AA82" s="30">
        <f>VLOOKUP(D81,'Attrition Analysis'!$A$1:$E$1193,4,0)</f>
        <v>41891</v>
      </c>
      <c r="AB82">
        <f>VLOOKUP(D81,'Attrition Analysis'!$A$1:$E$1193,5,0)</f>
        <v>11</v>
      </c>
      <c r="AC82" t="str">
        <f>VLOOKUP(D81,CSAT!$A$1:$F$1193,2,0)</f>
        <v>Better</v>
      </c>
      <c r="AD82" t="str">
        <f>VLOOKUP(D81,CSAT!$A$1:$F$1193,3,0)</f>
        <v>Good</v>
      </c>
      <c r="AE82" t="str">
        <f>VLOOKUP(D81,CSAT!$A$1:$F$1193,4,0)</f>
        <v>Bad</v>
      </c>
      <c r="AF82" t="str">
        <f>VLOOKUP(D81,CSAT!$A$1:$F$1193,5,0)</f>
        <v>Worst</v>
      </c>
      <c r="AG82" t="str">
        <f>VLOOKUP(D81,CSAT!$A$1:$F$1193,6,0)</f>
        <v>Better</v>
      </c>
      <c r="AH82" s="30">
        <v>43469</v>
      </c>
    </row>
    <row r="83" spans="1:34" x14ac:dyDescent="0.25">
      <c r="A83" s="13" t="s">
        <v>209</v>
      </c>
      <c r="B83" s="13">
        <v>82</v>
      </c>
      <c r="C83" s="13" t="s">
        <v>208</v>
      </c>
      <c r="D83" s="13" t="s">
        <v>209</v>
      </c>
      <c r="E83" s="13" t="s">
        <v>10</v>
      </c>
      <c r="F83" s="13">
        <v>27</v>
      </c>
      <c r="G83" s="13" t="s">
        <v>26</v>
      </c>
      <c r="H83" s="13" t="s">
        <v>66</v>
      </c>
      <c r="I83" s="13" t="s">
        <v>13</v>
      </c>
      <c r="J83">
        <f>VLOOKUP(DATA!D82,'Performance management'!A$1:H$1193,4,0)</f>
        <v>5</v>
      </c>
      <c r="K83">
        <f>VLOOKUP(DATA!D82,'Performance management'!A$1:H$1193,5,0)</f>
        <v>2</v>
      </c>
      <c r="L83">
        <f>VLOOKUP(DATA!D82,'Performance management'!A$1:H$1193,6,0)</f>
        <v>2</v>
      </c>
      <c r="M83">
        <f>VLOOKUP(DATA!D82,'Performance management'!A$1:H$1193,7,0)</f>
        <v>3</v>
      </c>
      <c r="N83">
        <f>VLOOKUP(DATA!D82,'Performance management'!A$1:H$1193,8,0)</f>
        <v>3</v>
      </c>
      <c r="O83">
        <f>VLOOKUP(D82,'Learning  Mangement'!$A$1:$G$1193,4,0)</f>
        <v>3</v>
      </c>
      <c r="P83" t="str">
        <f>VLOOKUP(D82,'Learning  Mangement'!$A$1:$G$1193,5,0)</f>
        <v>Hemanth&amp;Salomi</v>
      </c>
      <c r="Q83" t="str">
        <f>VLOOKUP(D82,'Learning  Mangement'!$A$1:$G$1193,6,0)</f>
        <v>3h</v>
      </c>
      <c r="R83" t="str">
        <f>VLOOKUP(D82,'Learning  Mangement'!$A$1:$G$1193,7,0)</f>
        <v>Soft skills Training</v>
      </c>
      <c r="S83" s="30">
        <f>VLOOKUP(D82,'Leave  Mangement'!$A$1:$F$1193,3,0)</f>
        <v>43189</v>
      </c>
      <c r="T83" s="30">
        <f>VLOOKUP(D82,'Leave  Mangement'!$A$1:$F$1193,4,0)</f>
        <v>43192</v>
      </c>
      <c r="U83" t="str">
        <f>VLOOKUP(D82,'Leave  Mangement'!$A$1:$F$1193,5,0)</f>
        <v>Emergency leave</v>
      </c>
      <c r="V83">
        <f>VLOOKUP(D82,'Leave  Mangement'!$A$1:$F$1193,6,0)</f>
        <v>3</v>
      </c>
      <c r="W83" t="str">
        <f>VLOOKUP(D82,'Span and Layer'!$A$1:$D$1193,2,0)</f>
        <v>Hemanth</v>
      </c>
      <c r="X83" t="str">
        <f>VLOOKUP(D82,'Span and Layer'!$A$1:$D$1193,3,0)</f>
        <v>Amelia</v>
      </c>
      <c r="Y83" t="str">
        <f>VLOOKUP(D82,'Span and Layer'!$A$1:$D$1193,4,0)</f>
        <v>George</v>
      </c>
      <c r="Z83" s="30">
        <f>VLOOKUP(D82,'Attrition Analysis'!$A$1:$E$1193,3,0)</f>
        <v>37798</v>
      </c>
      <c r="AA83" s="30">
        <f>VLOOKUP(D82,'Attrition Analysis'!$A$1:$E$1193,4,0)</f>
        <v>41931</v>
      </c>
      <c r="AB83">
        <f>VLOOKUP(D82,'Attrition Analysis'!$A$1:$E$1193,5,0)</f>
        <v>11</v>
      </c>
      <c r="AC83" t="str">
        <f>VLOOKUP(D82,CSAT!$A$1:$F$1193,2,0)</f>
        <v>Better</v>
      </c>
      <c r="AD83" t="str">
        <f>VLOOKUP(D82,CSAT!$A$1:$F$1193,3,0)</f>
        <v>Worst</v>
      </c>
      <c r="AE83" t="str">
        <f>VLOOKUP(D82,CSAT!$A$1:$F$1193,4,0)</f>
        <v>Worst</v>
      </c>
      <c r="AF83" t="str">
        <f>VLOOKUP(D82,CSAT!$A$1:$F$1193,5,0)</f>
        <v>Good</v>
      </c>
      <c r="AG83" t="str">
        <f>VLOOKUP(D82,CSAT!$A$1:$F$1193,6,0)</f>
        <v>Excellent</v>
      </c>
      <c r="AH83" s="30">
        <v>43428</v>
      </c>
    </row>
    <row r="84" spans="1:34" x14ac:dyDescent="0.25">
      <c r="A84" s="13" t="s">
        <v>211</v>
      </c>
      <c r="B84" s="13">
        <v>83</v>
      </c>
      <c r="C84" s="13" t="s">
        <v>210</v>
      </c>
      <c r="D84" s="13" t="s">
        <v>211</v>
      </c>
      <c r="E84" s="13" t="s">
        <v>16</v>
      </c>
      <c r="F84" s="13">
        <v>26</v>
      </c>
      <c r="G84" s="13" t="s">
        <v>96</v>
      </c>
      <c r="H84" s="13" t="s">
        <v>40</v>
      </c>
      <c r="I84" s="13" t="s">
        <v>13</v>
      </c>
      <c r="J84">
        <f>VLOOKUP(DATA!D83,'Performance management'!A$1:H$1193,4,0)</f>
        <v>5</v>
      </c>
      <c r="K84">
        <f>VLOOKUP(DATA!D83,'Performance management'!A$1:H$1193,5,0)</f>
        <v>1</v>
      </c>
      <c r="L84">
        <f>VLOOKUP(DATA!D83,'Performance management'!A$1:H$1193,6,0)</f>
        <v>1</v>
      </c>
      <c r="M84">
        <f>VLOOKUP(DATA!D83,'Performance management'!A$1:H$1193,7,0)</f>
        <v>2</v>
      </c>
      <c r="N84">
        <f>VLOOKUP(DATA!D83,'Performance management'!A$1:H$1193,8,0)</f>
        <v>2.25</v>
      </c>
      <c r="O84">
        <f>VLOOKUP(D83,'Learning  Mangement'!$A$1:$G$1193,4,0)</f>
        <v>2.25</v>
      </c>
      <c r="P84" t="str">
        <f>VLOOKUP(D83,'Learning  Mangement'!$A$1:$G$1193,5,0)</f>
        <v>Sathish&amp;Azim</v>
      </c>
      <c r="Q84" t="str">
        <f>VLOOKUP(D83,'Learning  Mangement'!$A$1:$G$1193,6,0)</f>
        <v>4h</v>
      </c>
      <c r="R84" t="str">
        <f>VLOOKUP(D83,'Learning  Mangement'!$A$1:$G$1193,7,0)</f>
        <v>Technical skills Training</v>
      </c>
      <c r="S84" s="30">
        <f>VLOOKUP(D83,'Leave  Mangement'!$A$1:$F$1193,3,0)</f>
        <v>43190</v>
      </c>
      <c r="T84" s="30">
        <f>VLOOKUP(D83,'Leave  Mangement'!$A$1:$F$1193,4,0)</f>
        <v>43191</v>
      </c>
      <c r="U84" t="str">
        <f>VLOOKUP(D83,'Leave  Mangement'!$A$1:$F$1193,5,0)</f>
        <v>Maternity/Parental leave</v>
      </c>
      <c r="V84">
        <f>VLOOKUP(D83,'Leave  Mangement'!$A$1:$F$1193,6,0)</f>
        <v>31</v>
      </c>
      <c r="W84" t="str">
        <f>VLOOKUP(D83,'Span and Layer'!$A$1:$D$1193,2,0)</f>
        <v>Harika</v>
      </c>
      <c r="X84" t="str">
        <f>VLOOKUP(D83,'Span and Layer'!$A$1:$D$1193,3,0)</f>
        <v>Amelia</v>
      </c>
      <c r="Y84" t="str">
        <f>VLOOKUP(D83,'Span and Layer'!$A$1:$D$1193,4,0)</f>
        <v>George</v>
      </c>
      <c r="Z84" s="30">
        <f>VLOOKUP(D83,'Attrition Analysis'!$A$1:$E$1193,3,0)</f>
        <v>37823</v>
      </c>
      <c r="AA84" s="30">
        <f>VLOOKUP(D83,'Attrition Analysis'!$A$1:$E$1193,4,0)</f>
        <v>41971</v>
      </c>
      <c r="AB84">
        <f>VLOOKUP(D83,'Attrition Analysis'!$A$1:$E$1193,5,0)</f>
        <v>11</v>
      </c>
      <c r="AC84" t="str">
        <f>VLOOKUP(D83,CSAT!$A$1:$F$1193,2,0)</f>
        <v>Worst</v>
      </c>
      <c r="AD84" t="str">
        <f>VLOOKUP(D83,CSAT!$A$1:$F$1193,3,0)</f>
        <v>Bad</v>
      </c>
      <c r="AE84" t="str">
        <f>VLOOKUP(D83,CSAT!$A$1:$F$1193,4,0)</f>
        <v>Worst</v>
      </c>
      <c r="AF84" t="str">
        <f>VLOOKUP(D83,CSAT!$A$1:$F$1193,5,0)</f>
        <v>Bad</v>
      </c>
      <c r="AG84" t="str">
        <f>VLOOKUP(D83,CSAT!$A$1:$F$1193,6,0)</f>
        <v>Excellent</v>
      </c>
      <c r="AH84" s="30">
        <v>43230</v>
      </c>
    </row>
    <row r="85" spans="1:34" x14ac:dyDescent="0.25">
      <c r="A85" s="13" t="s">
        <v>213</v>
      </c>
      <c r="B85" s="13">
        <v>84</v>
      </c>
      <c r="C85" s="13" t="s">
        <v>212</v>
      </c>
      <c r="D85" s="13" t="s">
        <v>213</v>
      </c>
      <c r="E85" s="13" t="s">
        <v>10</v>
      </c>
      <c r="F85" s="13">
        <v>51</v>
      </c>
      <c r="G85" s="13" t="s">
        <v>91</v>
      </c>
      <c r="H85" s="13" t="s">
        <v>27</v>
      </c>
      <c r="I85" s="13" t="s">
        <v>28</v>
      </c>
      <c r="J85">
        <f>VLOOKUP(DATA!D84,'Performance management'!A$1:H$1193,4,0)</f>
        <v>3</v>
      </c>
      <c r="K85">
        <f>VLOOKUP(DATA!D84,'Performance management'!A$1:H$1193,5,0)</f>
        <v>1</v>
      </c>
      <c r="L85">
        <f>VLOOKUP(DATA!D84,'Performance management'!A$1:H$1193,6,0)</f>
        <v>5</v>
      </c>
      <c r="M85">
        <f>VLOOKUP(DATA!D84,'Performance management'!A$1:H$1193,7,0)</f>
        <v>5</v>
      </c>
      <c r="N85">
        <f>VLOOKUP(DATA!D84,'Performance management'!A$1:H$1193,8,0)</f>
        <v>3.5</v>
      </c>
      <c r="O85">
        <f>VLOOKUP(D84,'Learning  Mangement'!$A$1:$G$1193,4,0)</f>
        <v>3.5</v>
      </c>
      <c r="P85" t="str">
        <f>VLOOKUP(D84,'Learning  Mangement'!$A$1:$G$1193,5,0)</f>
        <v>Hemanth&amp;Salomi</v>
      </c>
      <c r="Q85" t="str">
        <f>VLOOKUP(D84,'Learning  Mangement'!$A$1:$G$1193,6,0)</f>
        <v>3h</v>
      </c>
      <c r="R85" t="str">
        <f>VLOOKUP(D84,'Learning  Mangement'!$A$1:$G$1193,7,0)</f>
        <v>Soft skills Training</v>
      </c>
      <c r="S85" s="30">
        <f>VLOOKUP(D84,'Leave  Mangement'!$A$1:$F$1193,3,0)</f>
        <v>43191</v>
      </c>
      <c r="T85" s="30">
        <f>VLOOKUP(D84,'Leave  Mangement'!$A$1:$F$1193,4,0)</f>
        <v>43193</v>
      </c>
      <c r="U85" t="str">
        <f>VLOOKUP(D84,'Leave  Mangement'!$A$1:$F$1193,5,0)</f>
        <v>Planned leave</v>
      </c>
      <c r="V85">
        <f>VLOOKUP(D84,'Leave  Mangement'!$A$1:$F$1193,6,0)</f>
        <v>2</v>
      </c>
      <c r="W85" t="str">
        <f>VLOOKUP(D84,'Span and Layer'!$A$1:$D$1193,2,0)</f>
        <v>Hemanth</v>
      </c>
      <c r="X85" t="str">
        <f>VLOOKUP(D84,'Span and Layer'!$A$1:$D$1193,3,0)</f>
        <v>Amelia</v>
      </c>
      <c r="Y85" t="str">
        <f>VLOOKUP(D84,'Span and Layer'!$A$1:$D$1193,4,0)</f>
        <v>George</v>
      </c>
      <c r="Z85" s="30">
        <f>VLOOKUP(D84,'Attrition Analysis'!$A$1:$E$1193,3,0)</f>
        <v>37848</v>
      </c>
      <c r="AA85" s="30">
        <f>VLOOKUP(D84,'Attrition Analysis'!$A$1:$E$1193,4,0)</f>
        <v>42011</v>
      </c>
      <c r="AB85">
        <f>VLOOKUP(D84,'Attrition Analysis'!$A$1:$E$1193,5,0)</f>
        <v>12</v>
      </c>
      <c r="AC85" t="str">
        <f>VLOOKUP(D84,CSAT!$A$1:$F$1193,2,0)</f>
        <v>Worst</v>
      </c>
      <c r="AD85" t="str">
        <f>VLOOKUP(D84,CSAT!$A$1:$F$1193,3,0)</f>
        <v>Good</v>
      </c>
      <c r="AE85" t="str">
        <f>VLOOKUP(D84,CSAT!$A$1:$F$1193,4,0)</f>
        <v>Better</v>
      </c>
      <c r="AF85" t="str">
        <f>VLOOKUP(D84,CSAT!$A$1:$F$1193,5,0)</f>
        <v>Excellent</v>
      </c>
      <c r="AG85" t="str">
        <f>VLOOKUP(D84,CSAT!$A$1:$F$1193,6,0)</f>
        <v>Good</v>
      </c>
      <c r="AH85" s="30">
        <v>43299</v>
      </c>
    </row>
    <row r="86" spans="1:34" x14ac:dyDescent="0.25">
      <c r="A86" s="13" t="s">
        <v>215</v>
      </c>
      <c r="B86" s="13">
        <v>85</v>
      </c>
      <c r="C86" s="13" t="s">
        <v>214</v>
      </c>
      <c r="D86" s="13" t="s">
        <v>215</v>
      </c>
      <c r="E86" s="13" t="s">
        <v>16</v>
      </c>
      <c r="F86" s="13">
        <v>25</v>
      </c>
      <c r="G86" s="13" t="s">
        <v>11</v>
      </c>
      <c r="H86" s="13" t="s">
        <v>118</v>
      </c>
      <c r="I86" s="13" t="s">
        <v>13</v>
      </c>
      <c r="J86">
        <f>VLOOKUP(DATA!D85,'Performance management'!A$1:H$1193,4,0)</f>
        <v>5</v>
      </c>
      <c r="K86">
        <f>VLOOKUP(DATA!D85,'Performance management'!A$1:H$1193,5,0)</f>
        <v>4</v>
      </c>
      <c r="L86">
        <f>VLOOKUP(DATA!D85,'Performance management'!A$1:H$1193,6,0)</f>
        <v>3</v>
      </c>
      <c r="M86">
        <f>VLOOKUP(DATA!D85,'Performance management'!A$1:H$1193,7,0)</f>
        <v>5</v>
      </c>
      <c r="N86">
        <f>VLOOKUP(DATA!D85,'Performance management'!A$1:H$1193,8,0)</f>
        <v>4.25</v>
      </c>
      <c r="O86">
        <f>VLOOKUP(D85,'Learning  Mangement'!$A$1:$G$1193,4,0)</f>
        <v>4.25</v>
      </c>
      <c r="P86" t="str">
        <f>VLOOKUP(D85,'Learning  Mangement'!$A$1:$G$1193,5,0)</f>
        <v>Santhosh&amp;Anudeep</v>
      </c>
      <c r="Q86" t="str">
        <f>VLOOKUP(D85,'Learning  Mangement'!$A$1:$G$1193,6,0)</f>
        <v>3h</v>
      </c>
      <c r="R86" t="str">
        <f>VLOOKUP(D85,'Learning  Mangement'!$A$1:$G$1193,7,0)</f>
        <v>Job Training</v>
      </c>
      <c r="S86" s="30">
        <f>VLOOKUP(D85,'Leave  Mangement'!$A$1:$F$1193,3,0)</f>
        <v>43192</v>
      </c>
      <c r="T86" s="30">
        <f>VLOOKUP(D85,'Leave  Mangement'!$A$1:$F$1193,4,0)</f>
        <v>43199</v>
      </c>
      <c r="U86" t="str">
        <f>VLOOKUP(D85,'Leave  Mangement'!$A$1:$F$1193,5,0)</f>
        <v>Planned leave</v>
      </c>
      <c r="V86">
        <f>VLOOKUP(D85,'Leave  Mangement'!$A$1:$F$1193,6,0)</f>
        <v>7</v>
      </c>
      <c r="W86" t="str">
        <f>VLOOKUP(D85,'Span and Layer'!$A$1:$D$1193,2,0)</f>
        <v>Santhosh</v>
      </c>
      <c r="X86" t="str">
        <f>VLOOKUP(D85,'Span and Layer'!$A$1:$D$1193,3,0)</f>
        <v>Harry</v>
      </c>
      <c r="Y86" t="str">
        <f>VLOOKUP(D85,'Span and Layer'!$A$1:$D$1193,4,0)</f>
        <v>George</v>
      </c>
      <c r="Z86" s="30">
        <f>VLOOKUP(D85,'Attrition Analysis'!$A$1:$E$1193,3,0)</f>
        <v>37873</v>
      </c>
      <c r="AA86" s="30">
        <f>VLOOKUP(D85,'Attrition Analysis'!$A$1:$E$1193,4,0)</f>
        <v>42051</v>
      </c>
      <c r="AB86">
        <f>VLOOKUP(D85,'Attrition Analysis'!$A$1:$E$1193,5,0)</f>
        <v>12</v>
      </c>
      <c r="AC86" t="str">
        <f>VLOOKUP(D85,CSAT!$A$1:$F$1193,2,0)</f>
        <v>Better</v>
      </c>
      <c r="AD86" t="str">
        <f>VLOOKUP(D85,CSAT!$A$1:$F$1193,3,0)</f>
        <v>Worst</v>
      </c>
      <c r="AE86" t="str">
        <f>VLOOKUP(D85,CSAT!$A$1:$F$1193,4,0)</f>
        <v>Good</v>
      </c>
      <c r="AF86" t="str">
        <f>VLOOKUP(D85,CSAT!$A$1:$F$1193,5,0)</f>
        <v>Worst</v>
      </c>
      <c r="AG86" t="str">
        <f>VLOOKUP(D85,CSAT!$A$1:$F$1193,6,0)</f>
        <v>Excellent</v>
      </c>
      <c r="AH86" s="30">
        <v>43320</v>
      </c>
    </row>
    <row r="87" spans="1:34" x14ac:dyDescent="0.25">
      <c r="A87" s="13" t="s">
        <v>217</v>
      </c>
      <c r="B87" s="13">
        <v>86</v>
      </c>
      <c r="C87" s="13" t="s">
        <v>216</v>
      </c>
      <c r="D87" s="13" t="s">
        <v>217</v>
      </c>
      <c r="E87" s="13" t="s">
        <v>16</v>
      </c>
      <c r="F87" s="13">
        <v>55</v>
      </c>
      <c r="G87" s="13" t="s">
        <v>91</v>
      </c>
      <c r="H87" s="13" t="s">
        <v>59</v>
      </c>
      <c r="I87" s="13" t="s">
        <v>13</v>
      </c>
      <c r="J87">
        <f>VLOOKUP(DATA!D86,'Performance management'!A$1:H$1193,4,0)</f>
        <v>5</v>
      </c>
      <c r="K87">
        <f>VLOOKUP(DATA!D86,'Performance management'!A$1:H$1193,5,0)</f>
        <v>2</v>
      </c>
      <c r="L87">
        <f>VLOOKUP(DATA!D86,'Performance management'!A$1:H$1193,6,0)</f>
        <v>2</v>
      </c>
      <c r="M87">
        <f>VLOOKUP(DATA!D86,'Performance management'!A$1:H$1193,7,0)</f>
        <v>3</v>
      </c>
      <c r="N87">
        <f>VLOOKUP(DATA!D86,'Performance management'!A$1:H$1193,8,0)</f>
        <v>3</v>
      </c>
      <c r="O87">
        <f>VLOOKUP(D86,'Learning  Mangement'!$A$1:$G$1193,4,0)</f>
        <v>3</v>
      </c>
      <c r="P87" t="str">
        <f>VLOOKUP(D86,'Learning  Mangement'!$A$1:$G$1193,5,0)</f>
        <v>Hemanth&amp;Salomi</v>
      </c>
      <c r="Q87" t="str">
        <f>VLOOKUP(D86,'Learning  Mangement'!$A$1:$G$1193,6,0)</f>
        <v>3h</v>
      </c>
      <c r="R87" t="str">
        <f>VLOOKUP(D86,'Learning  Mangement'!$A$1:$G$1193,7,0)</f>
        <v>Soft skills Training</v>
      </c>
      <c r="S87" s="30">
        <f>VLOOKUP(D86,'Leave  Mangement'!$A$1:$F$1193,3,0)</f>
        <v>43193</v>
      </c>
      <c r="T87" s="30">
        <f>VLOOKUP(D86,'Leave  Mangement'!$A$1:$F$1193,4,0)</f>
        <v>43199</v>
      </c>
      <c r="U87" t="str">
        <f>VLOOKUP(D86,'Leave  Mangement'!$A$1:$F$1193,5,0)</f>
        <v>Planned leave</v>
      </c>
      <c r="V87">
        <f>VLOOKUP(D86,'Leave  Mangement'!$A$1:$F$1193,6,0)</f>
        <v>6</v>
      </c>
      <c r="W87" t="str">
        <f>VLOOKUP(D86,'Span and Layer'!$A$1:$D$1193,2,0)</f>
        <v>Azim</v>
      </c>
      <c r="X87" t="str">
        <f>VLOOKUP(D86,'Span and Layer'!$A$1:$D$1193,3,0)</f>
        <v>Jacob</v>
      </c>
      <c r="Y87" t="str">
        <f>VLOOKUP(D86,'Span and Layer'!$A$1:$D$1193,4,0)</f>
        <v>George</v>
      </c>
      <c r="Z87" s="30">
        <f>VLOOKUP(D86,'Attrition Analysis'!$A$1:$E$1193,3,0)</f>
        <v>37898</v>
      </c>
      <c r="AA87" s="30">
        <f>VLOOKUP(D86,'Attrition Analysis'!$A$1:$E$1193,4,0)</f>
        <v>42091</v>
      </c>
      <c r="AB87">
        <f>VLOOKUP(D86,'Attrition Analysis'!$A$1:$E$1193,5,0)</f>
        <v>12</v>
      </c>
      <c r="AC87" t="str">
        <f>VLOOKUP(D86,CSAT!$A$1:$F$1193,2,0)</f>
        <v>Good</v>
      </c>
      <c r="AD87" t="str">
        <f>VLOOKUP(D86,CSAT!$A$1:$F$1193,3,0)</f>
        <v>Good</v>
      </c>
      <c r="AE87" t="str">
        <f>VLOOKUP(D86,CSAT!$A$1:$F$1193,4,0)</f>
        <v>Excellent</v>
      </c>
      <c r="AF87" t="str">
        <f>VLOOKUP(D86,CSAT!$A$1:$F$1193,5,0)</f>
        <v>Excellent</v>
      </c>
      <c r="AG87" t="str">
        <f>VLOOKUP(D86,CSAT!$A$1:$F$1193,6,0)</f>
        <v>Good</v>
      </c>
      <c r="AH87" s="30">
        <v>43384</v>
      </c>
    </row>
    <row r="88" spans="1:34" x14ac:dyDescent="0.25">
      <c r="A88" s="13" t="s">
        <v>219</v>
      </c>
      <c r="B88" s="13">
        <v>87</v>
      </c>
      <c r="C88" s="13" t="s">
        <v>218</v>
      </c>
      <c r="D88" s="13" t="s">
        <v>219</v>
      </c>
      <c r="E88" s="13" t="s">
        <v>16</v>
      </c>
      <c r="F88" s="13">
        <v>50</v>
      </c>
      <c r="G88" s="13" t="s">
        <v>31</v>
      </c>
      <c r="H88" s="13" t="s">
        <v>27</v>
      </c>
      <c r="I88" s="13" t="s">
        <v>28</v>
      </c>
      <c r="J88">
        <f>VLOOKUP(DATA!D87,'Performance management'!A$1:H$1193,4,0)</f>
        <v>1</v>
      </c>
      <c r="K88">
        <f>VLOOKUP(DATA!D87,'Performance management'!A$1:H$1193,5,0)</f>
        <v>4</v>
      </c>
      <c r="L88">
        <f>VLOOKUP(DATA!D87,'Performance management'!A$1:H$1193,6,0)</f>
        <v>2</v>
      </c>
      <c r="M88">
        <f>VLOOKUP(DATA!D87,'Performance management'!A$1:H$1193,7,0)</f>
        <v>2</v>
      </c>
      <c r="N88">
        <f>VLOOKUP(DATA!D87,'Performance management'!A$1:H$1193,8,0)</f>
        <v>2.25</v>
      </c>
      <c r="O88">
        <f>VLOOKUP(D87,'Learning  Mangement'!$A$1:$G$1193,4,0)</f>
        <v>2.25</v>
      </c>
      <c r="P88" t="str">
        <f>VLOOKUP(D87,'Learning  Mangement'!$A$1:$G$1193,5,0)</f>
        <v>Sathish&amp;Azim</v>
      </c>
      <c r="Q88" t="str">
        <f>VLOOKUP(D87,'Learning  Mangement'!$A$1:$G$1193,6,0)</f>
        <v>4h</v>
      </c>
      <c r="R88" t="str">
        <f>VLOOKUP(D87,'Learning  Mangement'!$A$1:$G$1193,7,0)</f>
        <v>Technical skills Training</v>
      </c>
      <c r="S88" s="30">
        <f>VLOOKUP(D87,'Leave  Mangement'!$A$1:$F$1193,3,0)</f>
        <v>43194</v>
      </c>
      <c r="T88" s="30">
        <f>VLOOKUP(D87,'Leave  Mangement'!$A$1:$F$1193,4,0)</f>
        <v>43199</v>
      </c>
      <c r="U88" t="str">
        <f>VLOOKUP(D87,'Leave  Mangement'!$A$1:$F$1193,5,0)</f>
        <v>Emergency leave</v>
      </c>
      <c r="V88">
        <f>VLOOKUP(D87,'Leave  Mangement'!$A$1:$F$1193,6,0)</f>
        <v>5</v>
      </c>
      <c r="W88" t="str">
        <f>VLOOKUP(D87,'Span and Layer'!$A$1:$D$1193,2,0)</f>
        <v>Lihar</v>
      </c>
      <c r="X88" t="str">
        <f>VLOOKUP(D87,'Span and Layer'!$A$1:$D$1193,3,0)</f>
        <v>Isla</v>
      </c>
      <c r="Y88" t="str">
        <f>VLOOKUP(D87,'Span and Layer'!$A$1:$D$1193,4,0)</f>
        <v>George</v>
      </c>
      <c r="Z88" s="30">
        <f>VLOOKUP(D87,'Attrition Analysis'!$A$1:$E$1193,3,0)</f>
        <v>37923</v>
      </c>
      <c r="AA88" s="30">
        <f>VLOOKUP(D87,'Attrition Analysis'!$A$1:$E$1193,4,0)</f>
        <v>42131</v>
      </c>
      <c r="AB88">
        <f>VLOOKUP(D87,'Attrition Analysis'!$A$1:$E$1193,5,0)</f>
        <v>12</v>
      </c>
      <c r="AC88" t="str">
        <f>VLOOKUP(D87,CSAT!$A$1:$F$1193,2,0)</f>
        <v>Worst</v>
      </c>
      <c r="AD88" t="str">
        <f>VLOOKUP(D87,CSAT!$A$1:$F$1193,3,0)</f>
        <v>Better</v>
      </c>
      <c r="AE88" t="str">
        <f>VLOOKUP(D87,CSAT!$A$1:$F$1193,4,0)</f>
        <v>Better</v>
      </c>
      <c r="AF88" t="str">
        <f>VLOOKUP(D87,CSAT!$A$1:$F$1193,5,0)</f>
        <v>Bad</v>
      </c>
      <c r="AG88" t="str">
        <f>VLOOKUP(D87,CSAT!$A$1:$F$1193,6,0)</f>
        <v>Good</v>
      </c>
      <c r="AH88" s="30">
        <v>43160</v>
      </c>
    </row>
    <row r="89" spans="1:34" x14ac:dyDescent="0.25">
      <c r="A89" s="13" t="s">
        <v>221</v>
      </c>
      <c r="B89" s="13">
        <v>88</v>
      </c>
      <c r="C89" s="13" t="s">
        <v>220</v>
      </c>
      <c r="D89" s="13" t="s">
        <v>221</v>
      </c>
      <c r="E89" s="13" t="s">
        <v>16</v>
      </c>
      <c r="F89" s="13">
        <v>54</v>
      </c>
      <c r="G89" s="13" t="s">
        <v>17</v>
      </c>
      <c r="H89" s="13" t="s">
        <v>66</v>
      </c>
      <c r="I89" s="13" t="s">
        <v>13</v>
      </c>
      <c r="J89">
        <f>VLOOKUP(DATA!D88,'Performance management'!A$1:H$1193,4,0)</f>
        <v>3</v>
      </c>
      <c r="K89">
        <f>VLOOKUP(DATA!D88,'Performance management'!A$1:H$1193,5,0)</f>
        <v>3</v>
      </c>
      <c r="L89">
        <f>VLOOKUP(DATA!D88,'Performance management'!A$1:H$1193,6,0)</f>
        <v>3</v>
      </c>
      <c r="M89">
        <f>VLOOKUP(DATA!D88,'Performance management'!A$1:H$1193,7,0)</f>
        <v>2</v>
      </c>
      <c r="N89">
        <f>VLOOKUP(DATA!D88,'Performance management'!A$1:H$1193,8,0)</f>
        <v>2.75</v>
      </c>
      <c r="O89">
        <f>VLOOKUP(D88,'Learning  Mangement'!$A$1:$G$1193,4,0)</f>
        <v>2.75</v>
      </c>
      <c r="P89" t="str">
        <f>VLOOKUP(D88,'Learning  Mangement'!$A$1:$G$1193,5,0)</f>
        <v>Sathish&amp;Azim</v>
      </c>
      <c r="Q89" t="str">
        <f>VLOOKUP(D88,'Learning  Mangement'!$A$1:$G$1193,6,0)</f>
        <v>4h</v>
      </c>
      <c r="R89" t="str">
        <f>VLOOKUP(D88,'Learning  Mangement'!$A$1:$G$1193,7,0)</f>
        <v>Technical skills Training</v>
      </c>
      <c r="S89" s="30">
        <f>VLOOKUP(D88,'Leave  Mangement'!$A$1:$F$1193,3,0)</f>
        <v>43195</v>
      </c>
      <c r="T89" s="30">
        <f>VLOOKUP(D88,'Leave  Mangement'!$A$1:$F$1193,4,0)</f>
        <v>43201</v>
      </c>
      <c r="U89" t="str">
        <f>VLOOKUP(D88,'Leave  Mangement'!$A$1:$F$1193,5,0)</f>
        <v>Emergency leave</v>
      </c>
      <c r="V89">
        <f>VLOOKUP(D88,'Leave  Mangement'!$A$1:$F$1193,6,0)</f>
        <v>6</v>
      </c>
      <c r="W89" t="str">
        <f>VLOOKUP(D88,'Span and Layer'!$A$1:$D$1193,2,0)</f>
        <v>Azim</v>
      </c>
      <c r="X89" t="str">
        <f>VLOOKUP(D88,'Span and Layer'!$A$1:$D$1193,3,0)</f>
        <v>Jacob</v>
      </c>
      <c r="Y89" t="str">
        <f>VLOOKUP(D88,'Span and Layer'!$A$1:$D$1193,4,0)</f>
        <v>George</v>
      </c>
      <c r="Z89" s="30">
        <f>VLOOKUP(D88,'Attrition Analysis'!$A$1:$E$1193,3,0)</f>
        <v>37948</v>
      </c>
      <c r="AA89" s="30">
        <f>VLOOKUP(D88,'Attrition Analysis'!$A$1:$E$1193,4,0)</f>
        <v>42171</v>
      </c>
      <c r="AB89">
        <f>VLOOKUP(D88,'Attrition Analysis'!$A$1:$E$1193,5,0)</f>
        <v>12</v>
      </c>
      <c r="AC89" t="str">
        <f>VLOOKUP(D88,CSAT!$A$1:$F$1193,2,0)</f>
        <v>Good</v>
      </c>
      <c r="AD89" t="str">
        <f>VLOOKUP(D88,CSAT!$A$1:$F$1193,3,0)</f>
        <v>Good</v>
      </c>
      <c r="AE89" t="str">
        <f>VLOOKUP(D88,CSAT!$A$1:$F$1193,4,0)</f>
        <v>Better</v>
      </c>
      <c r="AF89" t="str">
        <f>VLOOKUP(D88,CSAT!$A$1:$F$1193,5,0)</f>
        <v>Better</v>
      </c>
      <c r="AG89" t="str">
        <f>VLOOKUP(D88,CSAT!$A$1:$F$1193,6,0)</f>
        <v>Good</v>
      </c>
      <c r="AH89" s="30">
        <v>43103</v>
      </c>
    </row>
    <row r="90" spans="1:34" x14ac:dyDescent="0.25">
      <c r="A90" s="13" t="s">
        <v>223</v>
      </c>
      <c r="B90" s="13">
        <v>89</v>
      </c>
      <c r="C90" s="13" t="s">
        <v>222</v>
      </c>
      <c r="D90" s="13" t="s">
        <v>223</v>
      </c>
      <c r="E90" s="13" t="s">
        <v>16</v>
      </c>
      <c r="F90" s="13">
        <v>36</v>
      </c>
      <c r="G90" s="13" t="s">
        <v>31</v>
      </c>
      <c r="H90" s="13" t="s">
        <v>12</v>
      </c>
      <c r="I90" s="13" t="s">
        <v>13</v>
      </c>
      <c r="J90">
        <f>VLOOKUP(DATA!D89,'Performance management'!A$1:H$1193,4,0)</f>
        <v>2</v>
      </c>
      <c r="K90">
        <f>VLOOKUP(DATA!D89,'Performance management'!A$1:H$1193,5,0)</f>
        <v>5</v>
      </c>
      <c r="L90">
        <f>VLOOKUP(DATA!D89,'Performance management'!A$1:H$1193,6,0)</f>
        <v>2</v>
      </c>
      <c r="M90">
        <f>VLOOKUP(DATA!D89,'Performance management'!A$1:H$1193,7,0)</f>
        <v>3</v>
      </c>
      <c r="N90">
        <f>VLOOKUP(DATA!D89,'Performance management'!A$1:H$1193,8,0)</f>
        <v>3</v>
      </c>
      <c r="O90">
        <f>VLOOKUP(D89,'Learning  Mangement'!$A$1:$G$1193,4,0)</f>
        <v>3</v>
      </c>
      <c r="P90" t="str">
        <f>VLOOKUP(D89,'Learning  Mangement'!$A$1:$G$1193,5,0)</f>
        <v>Hemanth&amp;Salomi</v>
      </c>
      <c r="Q90" t="str">
        <f>VLOOKUP(D89,'Learning  Mangement'!$A$1:$G$1193,6,0)</f>
        <v>3h</v>
      </c>
      <c r="R90" t="str">
        <f>VLOOKUP(D89,'Learning  Mangement'!$A$1:$G$1193,7,0)</f>
        <v>Soft skills Training</v>
      </c>
      <c r="S90" s="30">
        <f>VLOOKUP(D89,'Leave  Mangement'!$A$1:$F$1193,3,0)</f>
        <v>43196</v>
      </c>
      <c r="T90" s="30">
        <f>VLOOKUP(D89,'Leave  Mangement'!$A$1:$F$1193,4,0)</f>
        <v>43197</v>
      </c>
      <c r="U90" t="str">
        <f>VLOOKUP(D89,'Leave  Mangement'!$A$1:$F$1193,5,0)</f>
        <v>Planned leave</v>
      </c>
      <c r="V90">
        <f>VLOOKUP(D89,'Leave  Mangement'!$A$1:$F$1193,6,0)</f>
        <v>1</v>
      </c>
      <c r="W90" t="str">
        <f>VLOOKUP(D89,'Span and Layer'!$A$1:$D$1193,2,0)</f>
        <v>Lihar</v>
      </c>
      <c r="X90" t="str">
        <f>VLOOKUP(D89,'Span and Layer'!$A$1:$D$1193,3,0)</f>
        <v>Isla</v>
      </c>
      <c r="Y90" t="str">
        <f>VLOOKUP(D89,'Span and Layer'!$A$1:$D$1193,4,0)</f>
        <v>George</v>
      </c>
      <c r="Z90" s="30">
        <f>VLOOKUP(D89,'Attrition Analysis'!$A$1:$E$1193,3,0)</f>
        <v>37973</v>
      </c>
      <c r="AA90" s="30">
        <f>VLOOKUP(D89,'Attrition Analysis'!$A$1:$E$1193,4,0)</f>
        <v>42211</v>
      </c>
      <c r="AB90">
        <f>VLOOKUP(D89,'Attrition Analysis'!$A$1:$E$1193,5,0)</f>
        <v>12</v>
      </c>
      <c r="AC90" t="str">
        <f>VLOOKUP(D89,CSAT!$A$1:$F$1193,2,0)</f>
        <v>Good</v>
      </c>
      <c r="AD90" t="str">
        <f>VLOOKUP(D89,CSAT!$A$1:$F$1193,3,0)</f>
        <v>Excellent</v>
      </c>
      <c r="AE90" t="str">
        <f>VLOOKUP(D89,CSAT!$A$1:$F$1193,4,0)</f>
        <v>Excellent</v>
      </c>
      <c r="AF90" t="str">
        <f>VLOOKUP(D89,CSAT!$A$1:$F$1193,5,0)</f>
        <v>Excellent</v>
      </c>
      <c r="AG90" t="str">
        <f>VLOOKUP(D89,CSAT!$A$1:$F$1193,6,0)</f>
        <v>Good</v>
      </c>
      <c r="AH90" s="30">
        <v>43350</v>
      </c>
    </row>
    <row r="91" spans="1:34" x14ac:dyDescent="0.25">
      <c r="A91" s="13" t="s">
        <v>225</v>
      </c>
      <c r="B91" s="13">
        <v>90</v>
      </c>
      <c r="C91" s="13" t="s">
        <v>224</v>
      </c>
      <c r="D91" s="13" t="s">
        <v>225</v>
      </c>
      <c r="E91" s="13" t="s">
        <v>16</v>
      </c>
      <c r="F91" s="13">
        <v>33</v>
      </c>
      <c r="G91" s="13" t="s">
        <v>26</v>
      </c>
      <c r="H91" s="13" t="s">
        <v>63</v>
      </c>
      <c r="I91" s="13" t="s">
        <v>13</v>
      </c>
      <c r="J91">
        <f>VLOOKUP(DATA!D90,'Performance management'!A$1:H$1193,4,0)</f>
        <v>1</v>
      </c>
      <c r="K91">
        <f>VLOOKUP(DATA!D90,'Performance management'!A$1:H$1193,5,0)</f>
        <v>2</v>
      </c>
      <c r="L91">
        <f>VLOOKUP(DATA!D90,'Performance management'!A$1:H$1193,6,0)</f>
        <v>2</v>
      </c>
      <c r="M91">
        <f>VLOOKUP(DATA!D90,'Performance management'!A$1:H$1193,7,0)</f>
        <v>4</v>
      </c>
      <c r="N91">
        <f>VLOOKUP(DATA!D90,'Performance management'!A$1:H$1193,8,0)</f>
        <v>2.25</v>
      </c>
      <c r="O91">
        <f>VLOOKUP(D90,'Learning  Mangement'!$A$1:$G$1193,4,0)</f>
        <v>2.25</v>
      </c>
      <c r="P91" t="str">
        <f>VLOOKUP(D90,'Learning  Mangement'!$A$1:$G$1193,5,0)</f>
        <v>Sathish&amp;Azim</v>
      </c>
      <c r="Q91" t="str">
        <f>VLOOKUP(D90,'Learning  Mangement'!$A$1:$G$1193,6,0)</f>
        <v>4h</v>
      </c>
      <c r="R91" t="str">
        <f>VLOOKUP(D90,'Learning  Mangement'!$A$1:$G$1193,7,0)</f>
        <v>Technical skills Training</v>
      </c>
      <c r="S91" s="30">
        <f>VLOOKUP(D90,'Leave  Mangement'!$A$1:$F$1193,3,0)</f>
        <v>43197</v>
      </c>
      <c r="T91" s="30">
        <f>VLOOKUP(D90,'Leave  Mangement'!$A$1:$F$1193,4,0)</f>
        <v>43199</v>
      </c>
      <c r="U91" t="str">
        <f>VLOOKUP(D90,'Leave  Mangement'!$A$1:$F$1193,5,0)</f>
        <v>Maternity/Parental leave</v>
      </c>
      <c r="V91">
        <f>VLOOKUP(D90,'Leave  Mangement'!$A$1:$F$1193,6,0)</f>
        <v>32</v>
      </c>
      <c r="W91" t="str">
        <f>VLOOKUP(D90,'Span and Layer'!$A$1:$D$1193,2,0)</f>
        <v>Anudeep</v>
      </c>
      <c r="X91" t="str">
        <f>VLOOKUP(D90,'Span and Layer'!$A$1:$D$1193,3,0)</f>
        <v>Charlie</v>
      </c>
      <c r="Y91" t="str">
        <f>VLOOKUP(D90,'Span and Layer'!$A$1:$D$1193,4,0)</f>
        <v>George</v>
      </c>
      <c r="Z91" s="30">
        <f>VLOOKUP(D90,'Attrition Analysis'!$A$1:$E$1193,3,0)</f>
        <v>37998</v>
      </c>
      <c r="AA91" s="30">
        <f>VLOOKUP(D90,'Attrition Analysis'!$A$1:$E$1193,4,0)</f>
        <v>42251</v>
      </c>
      <c r="AB91">
        <f>VLOOKUP(D90,'Attrition Analysis'!$A$1:$E$1193,5,0)</f>
        <v>11</v>
      </c>
      <c r="AC91" t="str">
        <f>VLOOKUP(D90,CSAT!$A$1:$F$1193,2,0)</f>
        <v>Excellent</v>
      </c>
      <c r="AD91" t="str">
        <f>VLOOKUP(D90,CSAT!$A$1:$F$1193,3,0)</f>
        <v>Excellent</v>
      </c>
      <c r="AE91" t="str">
        <f>VLOOKUP(D90,CSAT!$A$1:$F$1193,4,0)</f>
        <v>Excellent</v>
      </c>
      <c r="AF91" t="str">
        <f>VLOOKUP(D90,CSAT!$A$1:$F$1193,5,0)</f>
        <v>Bad</v>
      </c>
      <c r="AG91" t="str">
        <f>VLOOKUP(D90,CSAT!$A$1:$F$1193,6,0)</f>
        <v>Better</v>
      </c>
      <c r="AH91" s="30">
        <v>43221</v>
      </c>
    </row>
    <row r="92" spans="1:34" x14ac:dyDescent="0.25">
      <c r="A92" s="13" t="s">
        <v>227</v>
      </c>
      <c r="B92" s="13">
        <v>91</v>
      </c>
      <c r="C92" s="13" t="s">
        <v>226</v>
      </c>
      <c r="D92" s="13" t="s">
        <v>227</v>
      </c>
      <c r="E92" s="13" t="s">
        <v>10</v>
      </c>
      <c r="F92" s="13">
        <v>55</v>
      </c>
      <c r="G92" s="13" t="s">
        <v>45</v>
      </c>
      <c r="H92" s="13" t="s">
        <v>63</v>
      </c>
      <c r="I92" s="13" t="s">
        <v>13</v>
      </c>
      <c r="J92">
        <f>VLOOKUP(DATA!D91,'Performance management'!A$1:H$1193,4,0)</f>
        <v>5</v>
      </c>
      <c r="K92">
        <f>VLOOKUP(DATA!D91,'Performance management'!A$1:H$1193,5,0)</f>
        <v>3</v>
      </c>
      <c r="L92">
        <f>VLOOKUP(DATA!D91,'Performance management'!A$1:H$1193,6,0)</f>
        <v>1</v>
      </c>
      <c r="M92">
        <f>VLOOKUP(DATA!D91,'Performance management'!A$1:H$1193,7,0)</f>
        <v>4</v>
      </c>
      <c r="N92">
        <f>VLOOKUP(DATA!D91,'Performance management'!A$1:H$1193,8,0)</f>
        <v>3.25</v>
      </c>
      <c r="O92">
        <f>VLOOKUP(D91,'Learning  Mangement'!$A$1:$G$1193,4,0)</f>
        <v>3.25</v>
      </c>
      <c r="P92" t="str">
        <f>VLOOKUP(D91,'Learning  Mangement'!$A$1:$G$1193,5,0)</f>
        <v>Hemanth&amp;Salomi</v>
      </c>
      <c r="Q92" t="str">
        <f>VLOOKUP(D91,'Learning  Mangement'!$A$1:$G$1193,6,0)</f>
        <v>3h</v>
      </c>
      <c r="R92" t="str">
        <f>VLOOKUP(D91,'Learning  Mangement'!$A$1:$G$1193,7,0)</f>
        <v>Soft skills Training</v>
      </c>
      <c r="S92" s="30">
        <f>VLOOKUP(D91,'Leave  Mangement'!$A$1:$F$1193,3,0)</f>
        <v>43198</v>
      </c>
      <c r="T92" s="30">
        <f>VLOOKUP(D91,'Leave  Mangement'!$A$1:$F$1193,4,0)</f>
        <v>43203</v>
      </c>
      <c r="U92" t="str">
        <f>VLOOKUP(D91,'Leave  Mangement'!$A$1:$F$1193,5,0)</f>
        <v>Maternity/Parental leave</v>
      </c>
      <c r="V92">
        <f>VLOOKUP(D91,'Leave  Mangement'!$A$1:$F$1193,6,0)</f>
        <v>35</v>
      </c>
      <c r="W92" t="str">
        <f>VLOOKUP(D91,'Span and Layer'!$A$1:$D$1193,2,0)</f>
        <v>Harika</v>
      </c>
      <c r="X92" t="str">
        <f>VLOOKUP(D91,'Span and Layer'!$A$1:$D$1193,3,0)</f>
        <v>Amelia</v>
      </c>
      <c r="Y92" t="str">
        <f>VLOOKUP(D91,'Span and Layer'!$A$1:$D$1193,4,0)</f>
        <v>George</v>
      </c>
      <c r="Z92" s="30">
        <f>VLOOKUP(D91,'Attrition Analysis'!$A$1:$E$1193,3,0)</f>
        <v>38023</v>
      </c>
      <c r="AA92" s="30">
        <f>VLOOKUP(D91,'Attrition Analysis'!$A$1:$E$1193,4,0)</f>
        <v>42291</v>
      </c>
      <c r="AB92">
        <f>VLOOKUP(D91,'Attrition Analysis'!$A$1:$E$1193,5,0)</f>
        <v>11</v>
      </c>
      <c r="AC92" t="str">
        <f>VLOOKUP(D91,CSAT!$A$1:$F$1193,2,0)</f>
        <v>Bad</v>
      </c>
      <c r="AD92" t="str">
        <f>VLOOKUP(D91,CSAT!$A$1:$F$1193,3,0)</f>
        <v>Good</v>
      </c>
      <c r="AE92" t="str">
        <f>VLOOKUP(D91,CSAT!$A$1:$F$1193,4,0)</f>
        <v>Bad</v>
      </c>
      <c r="AF92" t="str">
        <f>VLOOKUP(D91,CSAT!$A$1:$F$1193,5,0)</f>
        <v>Good</v>
      </c>
      <c r="AG92" t="str">
        <f>VLOOKUP(D91,CSAT!$A$1:$F$1193,6,0)</f>
        <v>Bad</v>
      </c>
      <c r="AH92" s="30">
        <v>43390</v>
      </c>
    </row>
    <row r="93" spans="1:34" x14ac:dyDescent="0.25">
      <c r="A93" s="13" t="s">
        <v>229</v>
      </c>
      <c r="B93" s="13">
        <v>92</v>
      </c>
      <c r="C93" s="13" t="s">
        <v>228</v>
      </c>
      <c r="D93" s="13" t="s">
        <v>229</v>
      </c>
      <c r="E93" s="13" t="s">
        <v>16</v>
      </c>
      <c r="F93" s="13">
        <v>29</v>
      </c>
      <c r="G93" s="13" t="s">
        <v>96</v>
      </c>
      <c r="H93" s="13" t="s">
        <v>40</v>
      </c>
      <c r="I93" s="13" t="s">
        <v>13</v>
      </c>
      <c r="J93">
        <f>VLOOKUP(DATA!D92,'Performance management'!A$1:H$1193,4,0)</f>
        <v>4</v>
      </c>
      <c r="K93">
        <f>VLOOKUP(DATA!D92,'Performance management'!A$1:H$1193,5,0)</f>
        <v>1</v>
      </c>
      <c r="L93">
        <f>VLOOKUP(DATA!D92,'Performance management'!A$1:H$1193,6,0)</f>
        <v>3</v>
      </c>
      <c r="M93">
        <f>VLOOKUP(DATA!D92,'Performance management'!A$1:H$1193,7,0)</f>
        <v>1</v>
      </c>
      <c r="N93">
        <f>VLOOKUP(DATA!D92,'Performance management'!A$1:H$1193,8,0)</f>
        <v>2.25</v>
      </c>
      <c r="O93">
        <f>VLOOKUP(D92,'Learning  Mangement'!$A$1:$G$1193,4,0)</f>
        <v>2.25</v>
      </c>
      <c r="P93" t="str">
        <f>VLOOKUP(D92,'Learning  Mangement'!$A$1:$G$1193,5,0)</f>
        <v>Sathish&amp;Azim</v>
      </c>
      <c r="Q93" t="str">
        <f>VLOOKUP(D92,'Learning  Mangement'!$A$1:$G$1193,6,0)</f>
        <v>4h</v>
      </c>
      <c r="R93" t="str">
        <f>VLOOKUP(D92,'Learning  Mangement'!$A$1:$G$1193,7,0)</f>
        <v>Technical skills Training</v>
      </c>
      <c r="S93" s="30">
        <f>VLOOKUP(D92,'Leave  Mangement'!$A$1:$F$1193,3,0)</f>
        <v>43199</v>
      </c>
      <c r="T93" s="30">
        <f>VLOOKUP(D92,'Leave  Mangement'!$A$1:$F$1193,4,0)</f>
        <v>43203</v>
      </c>
      <c r="U93" t="str">
        <f>VLOOKUP(D92,'Leave  Mangement'!$A$1:$F$1193,5,0)</f>
        <v>Maternity/Parental leave</v>
      </c>
      <c r="V93">
        <f>VLOOKUP(D92,'Leave  Mangement'!$A$1:$F$1193,6,0)</f>
        <v>34</v>
      </c>
      <c r="W93" t="str">
        <f>VLOOKUP(D92,'Span and Layer'!$A$1:$D$1193,2,0)</f>
        <v>Sathish</v>
      </c>
      <c r="X93" t="str">
        <f>VLOOKUP(D92,'Span and Layer'!$A$1:$D$1193,3,0)</f>
        <v>Charlie</v>
      </c>
      <c r="Y93" t="str">
        <f>VLOOKUP(D92,'Span and Layer'!$A$1:$D$1193,4,0)</f>
        <v>George</v>
      </c>
      <c r="Z93" s="30">
        <f>VLOOKUP(D92,'Attrition Analysis'!$A$1:$E$1193,3,0)</f>
        <v>38048</v>
      </c>
      <c r="AA93" s="30">
        <f>VLOOKUP(D92,'Attrition Analysis'!$A$1:$E$1193,4,0)</f>
        <v>42331</v>
      </c>
      <c r="AB93">
        <f>VLOOKUP(D92,'Attrition Analysis'!$A$1:$E$1193,5,0)</f>
        <v>11</v>
      </c>
      <c r="AC93" t="str">
        <f>VLOOKUP(D92,CSAT!$A$1:$F$1193,2,0)</f>
        <v>Excellent</v>
      </c>
      <c r="AD93" t="str">
        <f>VLOOKUP(D92,CSAT!$A$1:$F$1193,3,0)</f>
        <v>Excellent</v>
      </c>
      <c r="AE93" t="str">
        <f>VLOOKUP(D92,CSAT!$A$1:$F$1193,4,0)</f>
        <v>Worst</v>
      </c>
      <c r="AF93" t="str">
        <f>VLOOKUP(D92,CSAT!$A$1:$F$1193,5,0)</f>
        <v>Bad</v>
      </c>
      <c r="AG93" t="str">
        <f>VLOOKUP(D92,CSAT!$A$1:$F$1193,6,0)</f>
        <v>Good</v>
      </c>
      <c r="AH93" s="30">
        <v>43461</v>
      </c>
    </row>
    <row r="94" spans="1:34" x14ac:dyDescent="0.25">
      <c r="A94" s="13" t="s">
        <v>231</v>
      </c>
      <c r="B94" s="13">
        <v>93</v>
      </c>
      <c r="C94" s="13" t="s">
        <v>230</v>
      </c>
      <c r="D94" s="13" t="s">
        <v>231</v>
      </c>
      <c r="E94" s="13" t="s">
        <v>10</v>
      </c>
      <c r="F94" s="13">
        <v>39</v>
      </c>
      <c r="G94" s="13" t="s">
        <v>55</v>
      </c>
      <c r="H94" s="13" t="s">
        <v>121</v>
      </c>
      <c r="I94" s="13" t="s">
        <v>13</v>
      </c>
      <c r="J94">
        <f>VLOOKUP(DATA!D93,'Performance management'!A$1:H$1193,4,0)</f>
        <v>4</v>
      </c>
      <c r="K94">
        <f>VLOOKUP(DATA!D93,'Performance management'!A$1:H$1193,5,0)</f>
        <v>3</v>
      </c>
      <c r="L94">
        <f>VLOOKUP(DATA!D93,'Performance management'!A$1:H$1193,6,0)</f>
        <v>2</v>
      </c>
      <c r="M94">
        <f>VLOOKUP(DATA!D93,'Performance management'!A$1:H$1193,7,0)</f>
        <v>1</v>
      </c>
      <c r="N94">
        <f>VLOOKUP(DATA!D93,'Performance management'!A$1:H$1193,8,0)</f>
        <v>2.5</v>
      </c>
      <c r="O94">
        <f>VLOOKUP(D93,'Learning  Mangement'!$A$1:$G$1193,4,0)</f>
        <v>2.5</v>
      </c>
      <c r="P94" t="str">
        <f>VLOOKUP(D93,'Learning  Mangement'!$A$1:$G$1193,5,0)</f>
        <v>Sathish&amp;Azim</v>
      </c>
      <c r="Q94" t="str">
        <f>VLOOKUP(D93,'Learning  Mangement'!$A$1:$G$1193,6,0)</f>
        <v>4h</v>
      </c>
      <c r="R94" t="str">
        <f>VLOOKUP(D93,'Learning  Mangement'!$A$1:$G$1193,7,0)</f>
        <v>Technical skills Training</v>
      </c>
      <c r="S94" s="30">
        <f>VLOOKUP(D93,'Leave  Mangement'!$A$1:$F$1193,3,0)</f>
        <v>43200</v>
      </c>
      <c r="T94" s="30">
        <f>VLOOKUP(D93,'Leave  Mangement'!$A$1:$F$1193,4,0)</f>
        <v>43202</v>
      </c>
      <c r="U94" t="str">
        <f>VLOOKUP(D93,'Leave  Mangement'!$A$1:$F$1193,5,0)</f>
        <v>Maternity/Parental leave</v>
      </c>
      <c r="V94">
        <f>VLOOKUP(D93,'Leave  Mangement'!$A$1:$F$1193,6,0)</f>
        <v>32</v>
      </c>
      <c r="W94" t="str">
        <f>VLOOKUP(D93,'Span and Layer'!$A$1:$D$1193,2,0)</f>
        <v>Santhosh</v>
      </c>
      <c r="X94" t="str">
        <f>VLOOKUP(D93,'Span and Layer'!$A$1:$D$1193,3,0)</f>
        <v>Harry</v>
      </c>
      <c r="Y94" t="str">
        <f>VLOOKUP(D93,'Span and Layer'!$A$1:$D$1193,4,0)</f>
        <v>George</v>
      </c>
      <c r="Z94" s="30">
        <f>VLOOKUP(D93,'Attrition Analysis'!$A$1:$E$1193,3,0)</f>
        <v>38073</v>
      </c>
      <c r="AA94" s="30">
        <f>VLOOKUP(D93,'Attrition Analysis'!$A$1:$E$1193,4,0)</f>
        <v>42371</v>
      </c>
      <c r="AB94">
        <f>VLOOKUP(D93,'Attrition Analysis'!$A$1:$E$1193,5,0)</f>
        <v>12</v>
      </c>
      <c r="AC94" t="str">
        <f>VLOOKUP(D93,CSAT!$A$1:$F$1193,2,0)</f>
        <v>Better</v>
      </c>
      <c r="AD94" t="str">
        <f>VLOOKUP(D93,CSAT!$A$1:$F$1193,3,0)</f>
        <v>Excellent</v>
      </c>
      <c r="AE94" t="str">
        <f>VLOOKUP(D93,CSAT!$A$1:$F$1193,4,0)</f>
        <v>Excellent</v>
      </c>
      <c r="AF94" t="str">
        <f>VLOOKUP(D93,CSAT!$A$1:$F$1193,5,0)</f>
        <v>Worst</v>
      </c>
      <c r="AG94" t="str">
        <f>VLOOKUP(D93,CSAT!$A$1:$F$1193,6,0)</f>
        <v>Good</v>
      </c>
      <c r="AH94" s="30">
        <v>43288</v>
      </c>
    </row>
    <row r="95" spans="1:34" x14ac:dyDescent="0.25">
      <c r="A95" s="13" t="s">
        <v>233</v>
      </c>
      <c r="B95" s="13">
        <v>94</v>
      </c>
      <c r="C95" s="13" t="s">
        <v>232</v>
      </c>
      <c r="D95" s="13" t="s">
        <v>233</v>
      </c>
      <c r="E95" s="13" t="s">
        <v>10</v>
      </c>
      <c r="F95" s="13">
        <v>45</v>
      </c>
      <c r="G95" s="13" t="s">
        <v>45</v>
      </c>
      <c r="H95" s="13" t="s">
        <v>105</v>
      </c>
      <c r="I95" s="13" t="s">
        <v>13</v>
      </c>
      <c r="J95">
        <f>VLOOKUP(DATA!D94,'Performance management'!A$1:H$1193,4,0)</f>
        <v>5</v>
      </c>
      <c r="K95">
        <f>VLOOKUP(DATA!D94,'Performance management'!A$1:H$1193,5,0)</f>
        <v>4</v>
      </c>
      <c r="L95">
        <f>VLOOKUP(DATA!D94,'Performance management'!A$1:H$1193,6,0)</f>
        <v>2</v>
      </c>
      <c r="M95">
        <f>VLOOKUP(DATA!D94,'Performance management'!A$1:H$1193,7,0)</f>
        <v>3</v>
      </c>
      <c r="N95">
        <f>VLOOKUP(DATA!D94,'Performance management'!A$1:H$1193,8,0)</f>
        <v>3.5</v>
      </c>
      <c r="O95">
        <f>VLOOKUP(D94,'Learning  Mangement'!$A$1:$G$1193,4,0)</f>
        <v>3.5</v>
      </c>
      <c r="P95" t="str">
        <f>VLOOKUP(D94,'Learning  Mangement'!$A$1:$G$1193,5,0)</f>
        <v>Hemanth&amp;Salomi</v>
      </c>
      <c r="Q95" t="str">
        <f>VLOOKUP(D94,'Learning  Mangement'!$A$1:$G$1193,6,0)</f>
        <v>3h</v>
      </c>
      <c r="R95" t="str">
        <f>VLOOKUP(D94,'Learning  Mangement'!$A$1:$G$1193,7,0)</f>
        <v>Soft skills Training</v>
      </c>
      <c r="S95" s="30">
        <f>VLOOKUP(D94,'Leave  Mangement'!$A$1:$F$1193,3,0)</f>
        <v>43201</v>
      </c>
      <c r="T95" s="30">
        <f>VLOOKUP(D94,'Leave  Mangement'!$A$1:$F$1193,4,0)</f>
        <v>43207</v>
      </c>
      <c r="U95" t="str">
        <f>VLOOKUP(D94,'Leave  Mangement'!$A$1:$F$1193,5,0)</f>
        <v>Planned leave</v>
      </c>
      <c r="V95">
        <f>VLOOKUP(D94,'Leave  Mangement'!$A$1:$F$1193,6,0)</f>
        <v>6</v>
      </c>
      <c r="W95" t="str">
        <f>VLOOKUP(D94,'Span and Layer'!$A$1:$D$1193,2,0)</f>
        <v>Anudeep</v>
      </c>
      <c r="X95" t="str">
        <f>VLOOKUP(D94,'Span and Layer'!$A$1:$D$1193,3,0)</f>
        <v>Charlie</v>
      </c>
      <c r="Y95" t="str">
        <f>VLOOKUP(D94,'Span and Layer'!$A$1:$D$1193,4,0)</f>
        <v>George</v>
      </c>
      <c r="Z95" s="30">
        <f>VLOOKUP(D94,'Attrition Analysis'!$A$1:$E$1193,3,0)</f>
        <v>38098</v>
      </c>
      <c r="AA95" s="30">
        <f>VLOOKUP(D94,'Attrition Analysis'!$A$1:$E$1193,4,0)</f>
        <v>42411</v>
      </c>
      <c r="AB95">
        <f>VLOOKUP(D94,'Attrition Analysis'!$A$1:$E$1193,5,0)</f>
        <v>12</v>
      </c>
      <c r="AC95" t="str">
        <f>VLOOKUP(D94,CSAT!$A$1:$F$1193,2,0)</f>
        <v>Better</v>
      </c>
      <c r="AD95" t="str">
        <f>VLOOKUP(D94,CSAT!$A$1:$F$1193,3,0)</f>
        <v>Excellent</v>
      </c>
      <c r="AE95" t="str">
        <f>VLOOKUP(D94,CSAT!$A$1:$F$1193,4,0)</f>
        <v>Bad</v>
      </c>
      <c r="AF95" t="str">
        <f>VLOOKUP(D94,CSAT!$A$1:$F$1193,5,0)</f>
        <v>Worst</v>
      </c>
      <c r="AG95" t="str">
        <f>VLOOKUP(D94,CSAT!$A$1:$F$1193,6,0)</f>
        <v>Worst</v>
      </c>
      <c r="AH95" s="30">
        <v>43110</v>
      </c>
    </row>
    <row r="96" spans="1:34" x14ac:dyDescent="0.25">
      <c r="A96" s="13" t="s">
        <v>235</v>
      </c>
      <c r="B96" s="13">
        <v>95</v>
      </c>
      <c r="C96" s="13" t="s">
        <v>234</v>
      </c>
      <c r="D96" s="13" t="s">
        <v>235</v>
      </c>
      <c r="E96" s="13" t="s">
        <v>10</v>
      </c>
      <c r="F96" s="13">
        <v>52</v>
      </c>
      <c r="G96" s="13" t="s">
        <v>31</v>
      </c>
      <c r="H96" s="13" t="s">
        <v>66</v>
      </c>
      <c r="I96" s="13" t="s">
        <v>13</v>
      </c>
      <c r="J96">
        <f>VLOOKUP(DATA!D95,'Performance management'!A$1:H$1193,4,0)</f>
        <v>4</v>
      </c>
      <c r="K96">
        <f>VLOOKUP(DATA!D95,'Performance management'!A$1:H$1193,5,0)</f>
        <v>4</v>
      </c>
      <c r="L96">
        <f>VLOOKUP(DATA!D95,'Performance management'!A$1:H$1193,6,0)</f>
        <v>4</v>
      </c>
      <c r="M96">
        <f>VLOOKUP(DATA!D95,'Performance management'!A$1:H$1193,7,0)</f>
        <v>2</v>
      </c>
      <c r="N96">
        <f>VLOOKUP(DATA!D95,'Performance management'!A$1:H$1193,8,0)</f>
        <v>3.5</v>
      </c>
      <c r="O96">
        <f>VLOOKUP(D95,'Learning  Mangement'!$A$1:$G$1193,4,0)</f>
        <v>3.5</v>
      </c>
      <c r="P96" t="str">
        <f>VLOOKUP(D95,'Learning  Mangement'!$A$1:$G$1193,5,0)</f>
        <v>Hemanth&amp;Salomi</v>
      </c>
      <c r="Q96" t="str">
        <f>VLOOKUP(D95,'Learning  Mangement'!$A$1:$G$1193,6,0)</f>
        <v>3h</v>
      </c>
      <c r="R96" t="str">
        <f>VLOOKUP(D95,'Learning  Mangement'!$A$1:$G$1193,7,0)</f>
        <v>Soft skills Training</v>
      </c>
      <c r="S96" s="30">
        <f>VLOOKUP(D95,'Leave  Mangement'!$A$1:$F$1193,3,0)</f>
        <v>43202</v>
      </c>
      <c r="T96" s="30">
        <f>VLOOKUP(D95,'Leave  Mangement'!$A$1:$F$1193,4,0)</f>
        <v>43206</v>
      </c>
      <c r="U96" t="str">
        <f>VLOOKUP(D95,'Leave  Mangement'!$A$1:$F$1193,5,0)</f>
        <v>Emergency leave</v>
      </c>
      <c r="V96">
        <f>VLOOKUP(D95,'Leave  Mangement'!$A$1:$F$1193,6,0)</f>
        <v>4</v>
      </c>
      <c r="W96" t="str">
        <f>VLOOKUP(D95,'Span and Layer'!$A$1:$D$1193,2,0)</f>
        <v>Hemanth</v>
      </c>
      <c r="X96" t="str">
        <f>VLOOKUP(D95,'Span and Layer'!$A$1:$D$1193,3,0)</f>
        <v>Amelia</v>
      </c>
      <c r="Y96" t="str">
        <f>VLOOKUP(D95,'Span and Layer'!$A$1:$D$1193,4,0)</f>
        <v>George</v>
      </c>
      <c r="Z96" s="30">
        <f>VLOOKUP(D95,'Attrition Analysis'!$A$1:$E$1193,3,0)</f>
        <v>38123</v>
      </c>
      <c r="AA96" s="30">
        <f>VLOOKUP(D95,'Attrition Analysis'!$A$1:$E$1193,4,0)</f>
        <v>42451</v>
      </c>
      <c r="AB96">
        <f>VLOOKUP(D95,'Attrition Analysis'!$A$1:$E$1193,5,0)</f>
        <v>12</v>
      </c>
      <c r="AC96" t="str">
        <f>VLOOKUP(D95,CSAT!$A$1:$F$1193,2,0)</f>
        <v>Excellent</v>
      </c>
      <c r="AD96" t="str">
        <f>VLOOKUP(D95,CSAT!$A$1:$F$1193,3,0)</f>
        <v>Worst</v>
      </c>
      <c r="AE96" t="str">
        <f>VLOOKUP(D95,CSAT!$A$1:$F$1193,4,0)</f>
        <v>Excellent</v>
      </c>
      <c r="AF96" t="str">
        <f>VLOOKUP(D95,CSAT!$A$1:$F$1193,5,0)</f>
        <v>Excellent</v>
      </c>
      <c r="AG96" t="str">
        <f>VLOOKUP(D95,CSAT!$A$1:$F$1193,6,0)</f>
        <v>Worst</v>
      </c>
      <c r="AH96" s="30">
        <v>43335</v>
      </c>
    </row>
    <row r="97" spans="1:34" x14ac:dyDescent="0.25">
      <c r="A97" s="13" t="s">
        <v>236</v>
      </c>
      <c r="B97" s="13">
        <v>96</v>
      </c>
      <c r="C97" s="13" t="s">
        <v>14</v>
      </c>
      <c r="D97" s="13" t="s">
        <v>236</v>
      </c>
      <c r="E97" s="13" t="s">
        <v>16</v>
      </c>
      <c r="F97" s="13">
        <v>56</v>
      </c>
      <c r="G97" s="13" t="s">
        <v>96</v>
      </c>
      <c r="H97" s="13" t="s">
        <v>121</v>
      </c>
      <c r="I97" s="13" t="s">
        <v>13</v>
      </c>
      <c r="J97">
        <f>VLOOKUP(DATA!D96,'Performance management'!A$1:H$1193,4,0)</f>
        <v>2</v>
      </c>
      <c r="K97">
        <f>VLOOKUP(DATA!D96,'Performance management'!A$1:H$1193,5,0)</f>
        <v>1</v>
      </c>
      <c r="L97">
        <f>VLOOKUP(DATA!D96,'Performance management'!A$1:H$1193,6,0)</f>
        <v>1</v>
      </c>
      <c r="M97">
        <f>VLOOKUP(DATA!D96,'Performance management'!A$1:H$1193,7,0)</f>
        <v>3</v>
      </c>
      <c r="N97">
        <f>VLOOKUP(DATA!D96,'Performance management'!A$1:H$1193,8,0)</f>
        <v>1.75</v>
      </c>
      <c r="O97">
        <f>VLOOKUP(D96,'Learning  Mangement'!$A$1:$G$1193,4,0)</f>
        <v>1.75</v>
      </c>
      <c r="P97" t="str">
        <f>VLOOKUP(D96,'Learning  Mangement'!$A$1:$G$1193,5,0)</f>
        <v>Sathish&amp;Azim</v>
      </c>
      <c r="Q97" t="str">
        <f>VLOOKUP(D96,'Learning  Mangement'!$A$1:$G$1193,6,0)</f>
        <v>4h</v>
      </c>
      <c r="R97" t="str">
        <f>VLOOKUP(D96,'Learning  Mangement'!$A$1:$G$1193,7,0)</f>
        <v>Technical skills Training</v>
      </c>
      <c r="S97" s="30">
        <f>VLOOKUP(D96,'Leave  Mangement'!$A$1:$F$1193,3,0)</f>
        <v>43203</v>
      </c>
      <c r="T97" s="30">
        <f>VLOOKUP(D96,'Leave  Mangement'!$A$1:$F$1193,4,0)</f>
        <v>43205</v>
      </c>
      <c r="U97" t="str">
        <f>VLOOKUP(D96,'Leave  Mangement'!$A$1:$F$1193,5,0)</f>
        <v>Emergency leave</v>
      </c>
      <c r="V97">
        <f>VLOOKUP(D96,'Leave  Mangement'!$A$1:$F$1193,6,0)</f>
        <v>2</v>
      </c>
      <c r="W97" t="str">
        <f>VLOOKUP(D96,'Span and Layer'!$A$1:$D$1193,2,0)</f>
        <v>David</v>
      </c>
      <c r="X97" t="str">
        <f>VLOOKUP(D96,'Span and Layer'!$A$1:$D$1193,3,0)</f>
        <v>Jacob</v>
      </c>
      <c r="Y97" t="str">
        <f>VLOOKUP(D96,'Span and Layer'!$A$1:$D$1193,4,0)</f>
        <v>George</v>
      </c>
      <c r="Z97" s="30">
        <f>VLOOKUP(D96,'Attrition Analysis'!$A$1:$E$1193,3,0)</f>
        <v>38148</v>
      </c>
      <c r="AA97" s="30">
        <f>VLOOKUP(D96,'Attrition Analysis'!$A$1:$E$1193,4,0)</f>
        <v>42491</v>
      </c>
      <c r="AB97">
        <f>VLOOKUP(D96,'Attrition Analysis'!$A$1:$E$1193,5,0)</f>
        <v>12</v>
      </c>
      <c r="AC97" t="str">
        <f>VLOOKUP(D96,CSAT!$A$1:$F$1193,2,0)</f>
        <v>Worst</v>
      </c>
      <c r="AD97" t="str">
        <f>VLOOKUP(D96,CSAT!$A$1:$F$1193,3,0)</f>
        <v>Excellent</v>
      </c>
      <c r="AE97" t="str">
        <f>VLOOKUP(D96,CSAT!$A$1:$F$1193,4,0)</f>
        <v>Good</v>
      </c>
      <c r="AF97" t="str">
        <f>VLOOKUP(D96,CSAT!$A$1:$F$1193,5,0)</f>
        <v>Worst</v>
      </c>
      <c r="AG97" t="str">
        <f>VLOOKUP(D96,CSAT!$A$1:$F$1193,6,0)</f>
        <v>Excellent</v>
      </c>
      <c r="AH97" s="30">
        <v>43166</v>
      </c>
    </row>
    <row r="98" spans="1:34" x14ac:dyDescent="0.25">
      <c r="A98" s="13" t="s">
        <v>237</v>
      </c>
      <c r="B98" s="13">
        <v>97</v>
      </c>
      <c r="C98" s="13" t="s">
        <v>19</v>
      </c>
      <c r="D98" s="13" t="s">
        <v>237</v>
      </c>
      <c r="E98" s="13" t="s">
        <v>16</v>
      </c>
      <c r="F98" s="13">
        <v>29</v>
      </c>
      <c r="G98" s="13" t="s">
        <v>91</v>
      </c>
      <c r="H98" s="13" t="s">
        <v>126</v>
      </c>
      <c r="I98" s="13" t="s">
        <v>80</v>
      </c>
      <c r="J98">
        <f>VLOOKUP(DATA!D97,'Performance management'!A$1:H$1193,4,0)</f>
        <v>5</v>
      </c>
      <c r="K98">
        <f>VLOOKUP(DATA!D97,'Performance management'!A$1:H$1193,5,0)</f>
        <v>3</v>
      </c>
      <c r="L98">
        <f>VLOOKUP(DATA!D97,'Performance management'!A$1:H$1193,6,0)</f>
        <v>4</v>
      </c>
      <c r="M98">
        <f>VLOOKUP(DATA!D97,'Performance management'!A$1:H$1193,7,0)</f>
        <v>4</v>
      </c>
      <c r="N98">
        <f>VLOOKUP(DATA!D97,'Performance management'!A$1:H$1193,8,0)</f>
        <v>4</v>
      </c>
      <c r="O98">
        <f>VLOOKUP(D97,'Learning  Mangement'!$A$1:$G$1193,4,0)</f>
        <v>4</v>
      </c>
      <c r="P98" t="str">
        <f>VLOOKUP(D97,'Learning  Mangement'!$A$1:$G$1193,5,0)</f>
        <v>Santhosh&amp;Anudeep</v>
      </c>
      <c r="Q98" t="str">
        <f>VLOOKUP(D97,'Learning  Mangement'!$A$1:$G$1193,6,0)</f>
        <v>3h</v>
      </c>
      <c r="R98" t="str">
        <f>VLOOKUP(D97,'Learning  Mangement'!$A$1:$G$1193,7,0)</f>
        <v>Job Training</v>
      </c>
      <c r="S98" s="30">
        <f>VLOOKUP(D97,'Leave  Mangement'!$A$1:$F$1193,3,0)</f>
        <v>43204</v>
      </c>
      <c r="T98" s="30">
        <f>VLOOKUP(D97,'Leave  Mangement'!$A$1:$F$1193,4,0)</f>
        <v>43211</v>
      </c>
      <c r="U98" t="str">
        <f>VLOOKUP(D97,'Leave  Mangement'!$A$1:$F$1193,5,0)</f>
        <v>Planned leave</v>
      </c>
      <c r="V98">
        <f>VLOOKUP(D97,'Leave  Mangement'!$A$1:$F$1193,6,0)</f>
        <v>7</v>
      </c>
      <c r="W98" t="str">
        <f>VLOOKUP(D97,'Span and Layer'!$A$1:$D$1193,2,0)</f>
        <v>Salomi</v>
      </c>
      <c r="X98" t="str">
        <f>VLOOKUP(D97,'Span and Layer'!$A$1:$D$1193,3,0)</f>
        <v>Harry</v>
      </c>
      <c r="Y98" t="str">
        <f>VLOOKUP(D97,'Span and Layer'!$A$1:$D$1193,4,0)</f>
        <v>George</v>
      </c>
      <c r="Z98" s="30">
        <f>VLOOKUP(D97,'Attrition Analysis'!$A$1:$E$1193,3,0)</f>
        <v>38173</v>
      </c>
      <c r="AA98" s="30">
        <f>VLOOKUP(D97,'Attrition Analysis'!$A$1:$E$1193,4,0)</f>
        <v>42531</v>
      </c>
      <c r="AB98">
        <f>VLOOKUP(D97,'Attrition Analysis'!$A$1:$E$1193,5,0)</f>
        <v>12</v>
      </c>
      <c r="AC98" t="str">
        <f>VLOOKUP(D97,CSAT!$A$1:$F$1193,2,0)</f>
        <v>Better</v>
      </c>
      <c r="AD98" t="str">
        <f>VLOOKUP(D97,CSAT!$A$1:$F$1193,3,0)</f>
        <v>Bad</v>
      </c>
      <c r="AE98" t="str">
        <f>VLOOKUP(D97,CSAT!$A$1:$F$1193,4,0)</f>
        <v>Bad</v>
      </c>
      <c r="AF98" t="str">
        <f>VLOOKUP(D97,CSAT!$A$1:$F$1193,5,0)</f>
        <v>Excellent</v>
      </c>
      <c r="AG98" t="str">
        <f>VLOOKUP(D97,CSAT!$A$1:$F$1193,6,0)</f>
        <v>Better</v>
      </c>
      <c r="AH98" s="30">
        <v>43358</v>
      </c>
    </row>
    <row r="99" spans="1:34" x14ac:dyDescent="0.25">
      <c r="A99" s="13" t="s">
        <v>238</v>
      </c>
      <c r="B99" s="13">
        <v>98</v>
      </c>
      <c r="C99" s="13" t="s">
        <v>24</v>
      </c>
      <c r="D99" s="13" t="s">
        <v>238</v>
      </c>
      <c r="E99" s="13" t="s">
        <v>16</v>
      </c>
      <c r="F99" s="13">
        <v>25</v>
      </c>
      <c r="G99" s="13" t="s">
        <v>91</v>
      </c>
      <c r="H99" s="13" t="s">
        <v>40</v>
      </c>
      <c r="I99" s="13" t="s">
        <v>13</v>
      </c>
      <c r="J99">
        <f>VLOOKUP(DATA!D98,'Performance management'!A$1:H$1193,4,0)</f>
        <v>4</v>
      </c>
      <c r="K99">
        <f>VLOOKUP(DATA!D98,'Performance management'!A$1:H$1193,5,0)</f>
        <v>4</v>
      </c>
      <c r="L99">
        <f>VLOOKUP(DATA!D98,'Performance management'!A$1:H$1193,6,0)</f>
        <v>3</v>
      </c>
      <c r="M99">
        <f>VLOOKUP(DATA!D98,'Performance management'!A$1:H$1193,7,0)</f>
        <v>5</v>
      </c>
      <c r="N99">
        <f>VLOOKUP(DATA!D98,'Performance management'!A$1:H$1193,8,0)</f>
        <v>4</v>
      </c>
      <c r="O99">
        <f>VLOOKUP(D98,'Learning  Mangement'!$A$1:$G$1193,4,0)</f>
        <v>4</v>
      </c>
      <c r="P99" t="str">
        <f>VLOOKUP(D98,'Learning  Mangement'!$A$1:$G$1193,5,0)</f>
        <v>Santhosh&amp;Anudeep</v>
      </c>
      <c r="Q99" t="str">
        <f>VLOOKUP(D98,'Learning  Mangement'!$A$1:$G$1193,6,0)</f>
        <v>3h</v>
      </c>
      <c r="R99" t="str">
        <f>VLOOKUP(D98,'Learning  Mangement'!$A$1:$G$1193,7,0)</f>
        <v>Job Training</v>
      </c>
      <c r="S99" s="30">
        <f>VLOOKUP(D98,'Leave  Mangement'!$A$1:$F$1193,3,0)</f>
        <v>43205</v>
      </c>
      <c r="T99" s="30">
        <f>VLOOKUP(D98,'Leave  Mangement'!$A$1:$F$1193,4,0)</f>
        <v>43211</v>
      </c>
      <c r="U99" t="str">
        <f>VLOOKUP(D98,'Leave  Mangement'!$A$1:$F$1193,5,0)</f>
        <v>Emergency leave</v>
      </c>
      <c r="V99">
        <f>VLOOKUP(D98,'Leave  Mangement'!$A$1:$F$1193,6,0)</f>
        <v>6</v>
      </c>
      <c r="W99" t="str">
        <f>VLOOKUP(D98,'Span and Layer'!$A$1:$D$1193,2,0)</f>
        <v>Lihar</v>
      </c>
      <c r="X99" t="str">
        <f>VLOOKUP(D98,'Span and Layer'!$A$1:$D$1193,3,0)</f>
        <v>Isla</v>
      </c>
      <c r="Y99" t="str">
        <f>VLOOKUP(D98,'Span and Layer'!$A$1:$D$1193,4,0)</f>
        <v>George</v>
      </c>
      <c r="Z99" s="30">
        <f>VLOOKUP(D98,'Attrition Analysis'!$A$1:$E$1193,3,0)</f>
        <v>38198</v>
      </c>
      <c r="AA99" s="30">
        <f>VLOOKUP(D98,'Attrition Analysis'!$A$1:$E$1193,4,0)</f>
        <v>42571</v>
      </c>
      <c r="AB99">
        <f>VLOOKUP(D98,'Attrition Analysis'!$A$1:$E$1193,5,0)</f>
        <v>12</v>
      </c>
      <c r="AC99" t="str">
        <f>VLOOKUP(D98,CSAT!$A$1:$F$1193,2,0)</f>
        <v>Worst</v>
      </c>
      <c r="AD99" t="str">
        <f>VLOOKUP(D98,CSAT!$A$1:$F$1193,3,0)</f>
        <v>Bad</v>
      </c>
      <c r="AE99" t="str">
        <f>VLOOKUP(D98,CSAT!$A$1:$F$1193,4,0)</f>
        <v>Excellent</v>
      </c>
      <c r="AF99" t="str">
        <f>VLOOKUP(D98,CSAT!$A$1:$F$1193,5,0)</f>
        <v>Good</v>
      </c>
      <c r="AG99" t="str">
        <f>VLOOKUP(D98,CSAT!$A$1:$F$1193,6,0)</f>
        <v>Excellent</v>
      </c>
      <c r="AH99" s="30">
        <v>43332</v>
      </c>
    </row>
    <row r="100" spans="1:34" x14ac:dyDescent="0.25">
      <c r="A100" s="13" t="s">
        <v>239</v>
      </c>
      <c r="B100" s="13">
        <v>99</v>
      </c>
      <c r="C100" s="13" t="s">
        <v>29</v>
      </c>
      <c r="D100" s="13" t="s">
        <v>239</v>
      </c>
      <c r="E100" s="13" t="s">
        <v>16</v>
      </c>
      <c r="F100" s="13">
        <v>38</v>
      </c>
      <c r="G100" s="13" t="s">
        <v>31</v>
      </c>
      <c r="H100" s="13" t="s">
        <v>12</v>
      </c>
      <c r="I100" s="13" t="s">
        <v>13</v>
      </c>
      <c r="J100">
        <f>VLOOKUP(DATA!D99,'Performance management'!A$1:H$1193,4,0)</f>
        <v>4</v>
      </c>
      <c r="K100">
        <f>VLOOKUP(DATA!D99,'Performance management'!A$1:H$1193,5,0)</f>
        <v>2</v>
      </c>
      <c r="L100">
        <f>VLOOKUP(DATA!D99,'Performance management'!A$1:H$1193,6,0)</f>
        <v>1</v>
      </c>
      <c r="M100">
        <f>VLOOKUP(DATA!D99,'Performance management'!A$1:H$1193,7,0)</f>
        <v>4</v>
      </c>
      <c r="N100">
        <f>VLOOKUP(DATA!D99,'Performance management'!A$1:H$1193,8,0)</f>
        <v>2.75</v>
      </c>
      <c r="O100">
        <f>VLOOKUP(D99,'Learning  Mangement'!$A$1:$G$1193,4,0)</f>
        <v>2.75</v>
      </c>
      <c r="P100" t="str">
        <f>VLOOKUP(D99,'Learning  Mangement'!$A$1:$G$1193,5,0)</f>
        <v>Sathish&amp;Azim</v>
      </c>
      <c r="Q100" t="str">
        <f>VLOOKUP(D99,'Learning  Mangement'!$A$1:$G$1193,6,0)</f>
        <v>4h</v>
      </c>
      <c r="R100" t="str">
        <f>VLOOKUP(D99,'Learning  Mangement'!$A$1:$G$1193,7,0)</f>
        <v>Technical skills Training</v>
      </c>
      <c r="S100" s="30">
        <f>VLOOKUP(D99,'Leave  Mangement'!$A$1:$F$1193,3,0)</f>
        <v>43206</v>
      </c>
      <c r="T100" s="30">
        <f>VLOOKUP(D99,'Leave  Mangement'!$A$1:$F$1193,4,0)</f>
        <v>43209</v>
      </c>
      <c r="U100" t="str">
        <f>VLOOKUP(D99,'Leave  Mangement'!$A$1:$F$1193,5,0)</f>
        <v>Maternity/Parental leave</v>
      </c>
      <c r="V100">
        <f>VLOOKUP(D99,'Leave  Mangement'!$A$1:$F$1193,6,0)</f>
        <v>33</v>
      </c>
      <c r="W100" t="str">
        <f>VLOOKUP(D99,'Span and Layer'!$A$1:$D$1193,2,0)</f>
        <v>Azim</v>
      </c>
      <c r="X100" t="str">
        <f>VLOOKUP(D99,'Span and Layer'!$A$1:$D$1193,3,0)</f>
        <v>Jacob</v>
      </c>
      <c r="Y100" t="str">
        <f>VLOOKUP(D99,'Span and Layer'!$A$1:$D$1193,4,0)</f>
        <v>George</v>
      </c>
      <c r="Z100" s="30">
        <f>VLOOKUP(D99,'Attrition Analysis'!$A$1:$E$1193,3,0)</f>
        <v>38223</v>
      </c>
      <c r="AA100" s="30">
        <f>VLOOKUP(D99,'Attrition Analysis'!$A$1:$E$1193,4,0)</f>
        <v>42611</v>
      </c>
      <c r="AB100">
        <f>VLOOKUP(D99,'Attrition Analysis'!$A$1:$E$1193,5,0)</f>
        <v>12</v>
      </c>
      <c r="AC100" t="str">
        <f>VLOOKUP(D99,CSAT!$A$1:$F$1193,2,0)</f>
        <v>Good</v>
      </c>
      <c r="AD100" t="str">
        <f>VLOOKUP(D99,CSAT!$A$1:$F$1193,3,0)</f>
        <v>Worst</v>
      </c>
      <c r="AE100" t="str">
        <f>VLOOKUP(D99,CSAT!$A$1:$F$1193,4,0)</f>
        <v>Good</v>
      </c>
      <c r="AF100" t="str">
        <f>VLOOKUP(D99,CSAT!$A$1:$F$1193,5,0)</f>
        <v>Excellent</v>
      </c>
      <c r="AG100" t="str">
        <f>VLOOKUP(D99,CSAT!$A$1:$F$1193,6,0)</f>
        <v>Worst</v>
      </c>
      <c r="AH100" s="30">
        <v>43298</v>
      </c>
    </row>
    <row r="101" spans="1:34" x14ac:dyDescent="0.25">
      <c r="A101" s="13" t="s">
        <v>240</v>
      </c>
      <c r="B101" s="13">
        <v>100</v>
      </c>
      <c r="C101" s="13" t="s">
        <v>32</v>
      </c>
      <c r="D101" s="13" t="s">
        <v>240</v>
      </c>
      <c r="E101" s="13" t="s">
        <v>10</v>
      </c>
      <c r="F101" s="13">
        <v>37</v>
      </c>
      <c r="G101" s="13" t="s">
        <v>96</v>
      </c>
      <c r="H101" s="13" t="s">
        <v>121</v>
      </c>
      <c r="I101" s="13" t="s">
        <v>13</v>
      </c>
      <c r="J101">
        <f>VLOOKUP(DATA!D100,'Performance management'!A$1:H$1193,4,0)</f>
        <v>3</v>
      </c>
      <c r="K101">
        <f>VLOOKUP(DATA!D100,'Performance management'!A$1:H$1193,5,0)</f>
        <v>1</v>
      </c>
      <c r="L101">
        <f>VLOOKUP(DATA!D100,'Performance management'!A$1:H$1193,6,0)</f>
        <v>5</v>
      </c>
      <c r="M101">
        <f>VLOOKUP(DATA!D100,'Performance management'!A$1:H$1193,7,0)</f>
        <v>3</v>
      </c>
      <c r="N101">
        <f>VLOOKUP(DATA!D100,'Performance management'!A$1:H$1193,8,0)</f>
        <v>3</v>
      </c>
      <c r="O101">
        <f>VLOOKUP(D100,'Learning  Mangement'!$A$1:$G$1193,4,0)</f>
        <v>3</v>
      </c>
      <c r="P101" t="str">
        <f>VLOOKUP(D100,'Learning  Mangement'!$A$1:$G$1193,5,0)</f>
        <v>Hemanth&amp;Salomi</v>
      </c>
      <c r="Q101" t="str">
        <f>VLOOKUP(D100,'Learning  Mangement'!$A$1:$G$1193,6,0)</f>
        <v>3h</v>
      </c>
      <c r="R101" t="str">
        <f>VLOOKUP(D100,'Learning  Mangement'!$A$1:$G$1193,7,0)</f>
        <v>Soft skills Training</v>
      </c>
      <c r="S101" s="30">
        <f>VLOOKUP(D100,'Leave  Mangement'!$A$1:$F$1193,3,0)</f>
        <v>43207</v>
      </c>
      <c r="T101" s="30">
        <f>VLOOKUP(D100,'Leave  Mangement'!$A$1:$F$1193,4,0)</f>
        <v>43212</v>
      </c>
      <c r="U101" t="str">
        <f>VLOOKUP(D100,'Leave  Mangement'!$A$1:$F$1193,5,0)</f>
        <v>Maternity/Parental leave</v>
      </c>
      <c r="V101">
        <f>VLOOKUP(D100,'Leave  Mangement'!$A$1:$F$1193,6,0)</f>
        <v>35</v>
      </c>
      <c r="W101" t="str">
        <f>VLOOKUP(D100,'Span and Layer'!$A$1:$D$1193,2,0)</f>
        <v>Arundathi</v>
      </c>
      <c r="X101" t="str">
        <f>VLOOKUP(D100,'Span and Layer'!$A$1:$D$1193,3,0)</f>
        <v>Jacob</v>
      </c>
      <c r="Y101" t="str">
        <f>VLOOKUP(D100,'Span and Layer'!$A$1:$D$1193,4,0)</f>
        <v>George</v>
      </c>
      <c r="Z101" s="30">
        <f>VLOOKUP(D100,'Attrition Analysis'!$A$1:$E$1193,3,0)</f>
        <v>38248</v>
      </c>
      <c r="AA101" s="30">
        <f>VLOOKUP(D100,'Attrition Analysis'!$A$1:$E$1193,4,0)</f>
        <v>42651</v>
      </c>
      <c r="AB101">
        <f>VLOOKUP(D100,'Attrition Analysis'!$A$1:$E$1193,5,0)</f>
        <v>12</v>
      </c>
      <c r="AC101" t="str">
        <f>VLOOKUP(D100,CSAT!$A$1:$F$1193,2,0)</f>
        <v>Better</v>
      </c>
      <c r="AD101" t="str">
        <f>VLOOKUP(D100,CSAT!$A$1:$F$1193,3,0)</f>
        <v>Bad</v>
      </c>
      <c r="AE101" t="str">
        <f>VLOOKUP(D100,CSAT!$A$1:$F$1193,4,0)</f>
        <v>Worst</v>
      </c>
      <c r="AF101" t="str">
        <f>VLOOKUP(D100,CSAT!$A$1:$F$1193,5,0)</f>
        <v>Excellent</v>
      </c>
      <c r="AG101" t="str">
        <f>VLOOKUP(D100,CSAT!$A$1:$F$1193,6,0)</f>
        <v>Good</v>
      </c>
      <c r="AH101" s="30">
        <v>43154</v>
      </c>
    </row>
    <row r="102" spans="1:34" x14ac:dyDescent="0.25">
      <c r="A102" s="13" t="s">
        <v>241</v>
      </c>
      <c r="B102" s="13">
        <v>101</v>
      </c>
      <c r="C102" s="13" t="s">
        <v>36</v>
      </c>
      <c r="D102" s="13" t="s">
        <v>241</v>
      </c>
      <c r="E102" s="13" t="s">
        <v>16</v>
      </c>
      <c r="F102" s="13">
        <v>53</v>
      </c>
      <c r="G102" s="13" t="s">
        <v>21</v>
      </c>
      <c r="H102" s="13" t="s">
        <v>79</v>
      </c>
      <c r="I102" s="13" t="s">
        <v>80</v>
      </c>
      <c r="J102">
        <f>VLOOKUP(DATA!D101,'Performance management'!A$1:H$1193,4,0)</f>
        <v>4</v>
      </c>
      <c r="K102">
        <f>VLOOKUP(DATA!D101,'Performance management'!A$1:H$1193,5,0)</f>
        <v>4</v>
      </c>
      <c r="L102">
        <f>VLOOKUP(DATA!D101,'Performance management'!A$1:H$1193,6,0)</f>
        <v>4</v>
      </c>
      <c r="M102">
        <f>VLOOKUP(DATA!D101,'Performance management'!A$1:H$1193,7,0)</f>
        <v>1</v>
      </c>
      <c r="N102">
        <f>VLOOKUP(DATA!D101,'Performance management'!A$1:H$1193,8,0)</f>
        <v>3.25</v>
      </c>
      <c r="O102">
        <f>VLOOKUP(D101,'Learning  Mangement'!$A$1:$G$1193,4,0)</f>
        <v>3.25</v>
      </c>
      <c r="P102" t="str">
        <f>VLOOKUP(D101,'Learning  Mangement'!$A$1:$G$1193,5,0)</f>
        <v>Hemanth&amp;Salomi</v>
      </c>
      <c r="Q102" t="str">
        <f>VLOOKUP(D101,'Learning  Mangement'!$A$1:$G$1193,6,0)</f>
        <v>3h</v>
      </c>
      <c r="R102" t="str">
        <f>VLOOKUP(D101,'Learning  Mangement'!$A$1:$G$1193,7,0)</f>
        <v>Soft skills Training</v>
      </c>
      <c r="S102" s="30">
        <f>VLOOKUP(D101,'Leave  Mangement'!$A$1:$F$1193,3,0)</f>
        <v>43208</v>
      </c>
      <c r="T102" s="30">
        <f>VLOOKUP(D101,'Leave  Mangement'!$A$1:$F$1193,4,0)</f>
        <v>43213</v>
      </c>
      <c r="U102" t="str">
        <f>VLOOKUP(D101,'Leave  Mangement'!$A$1:$F$1193,5,0)</f>
        <v>Emergency leave</v>
      </c>
      <c r="V102">
        <f>VLOOKUP(D101,'Leave  Mangement'!$A$1:$F$1193,6,0)</f>
        <v>5</v>
      </c>
      <c r="W102" t="str">
        <f>VLOOKUP(D101,'Span and Layer'!$A$1:$D$1193,2,0)</f>
        <v>Salomi</v>
      </c>
      <c r="X102" t="str">
        <f>VLOOKUP(D101,'Span and Layer'!$A$1:$D$1193,3,0)</f>
        <v>Harry</v>
      </c>
      <c r="Y102" t="str">
        <f>VLOOKUP(D101,'Span and Layer'!$A$1:$D$1193,4,0)</f>
        <v>George</v>
      </c>
      <c r="Z102" s="30">
        <f>VLOOKUP(D101,'Attrition Analysis'!$A$1:$E$1193,3,0)</f>
        <v>38273</v>
      </c>
      <c r="AA102" s="30">
        <f>VLOOKUP(D101,'Attrition Analysis'!$A$1:$E$1193,4,0)</f>
        <v>42691</v>
      </c>
      <c r="AB102">
        <f>VLOOKUP(D101,'Attrition Analysis'!$A$1:$E$1193,5,0)</f>
        <v>12</v>
      </c>
      <c r="AC102" t="str">
        <f>VLOOKUP(D101,CSAT!$A$1:$F$1193,2,0)</f>
        <v>Good</v>
      </c>
      <c r="AD102" t="str">
        <f>VLOOKUP(D101,CSAT!$A$1:$F$1193,3,0)</f>
        <v>Excellent</v>
      </c>
      <c r="AE102" t="str">
        <f>VLOOKUP(D101,CSAT!$A$1:$F$1193,4,0)</f>
        <v>Worst</v>
      </c>
      <c r="AF102" t="str">
        <f>VLOOKUP(D101,CSAT!$A$1:$F$1193,5,0)</f>
        <v>Better</v>
      </c>
      <c r="AG102" t="str">
        <f>VLOOKUP(D101,CSAT!$A$1:$F$1193,6,0)</f>
        <v>Better</v>
      </c>
      <c r="AH102" s="30">
        <v>43190</v>
      </c>
    </row>
    <row r="103" spans="1:34" x14ac:dyDescent="0.25">
      <c r="A103" s="13" t="s">
        <v>242</v>
      </c>
      <c r="B103" s="13">
        <v>102</v>
      </c>
      <c r="C103" s="13" t="s">
        <v>38</v>
      </c>
      <c r="D103" s="13" t="s">
        <v>242</v>
      </c>
      <c r="E103" s="13" t="s">
        <v>10</v>
      </c>
      <c r="F103" s="13">
        <v>42</v>
      </c>
      <c r="G103" s="13" t="s">
        <v>96</v>
      </c>
      <c r="H103" s="13" t="s">
        <v>56</v>
      </c>
      <c r="I103" s="13" t="s">
        <v>13</v>
      </c>
      <c r="J103">
        <f>VLOOKUP(DATA!D102,'Performance management'!A$1:H$1193,4,0)</f>
        <v>3</v>
      </c>
      <c r="K103">
        <f>VLOOKUP(DATA!D102,'Performance management'!A$1:H$1193,5,0)</f>
        <v>2</v>
      </c>
      <c r="L103">
        <f>VLOOKUP(DATA!D102,'Performance management'!A$1:H$1193,6,0)</f>
        <v>1</v>
      </c>
      <c r="M103">
        <f>VLOOKUP(DATA!D102,'Performance management'!A$1:H$1193,7,0)</f>
        <v>1</v>
      </c>
      <c r="N103">
        <f>VLOOKUP(DATA!D102,'Performance management'!A$1:H$1193,8,0)</f>
        <v>1.75</v>
      </c>
      <c r="O103">
        <f>VLOOKUP(D102,'Learning  Mangement'!$A$1:$G$1193,4,0)</f>
        <v>1.75</v>
      </c>
      <c r="P103" t="str">
        <f>VLOOKUP(D102,'Learning  Mangement'!$A$1:$G$1193,5,0)</f>
        <v>Sathish&amp;Azim</v>
      </c>
      <c r="Q103" t="str">
        <f>VLOOKUP(D102,'Learning  Mangement'!$A$1:$G$1193,6,0)</f>
        <v>4h</v>
      </c>
      <c r="R103" t="str">
        <f>VLOOKUP(D102,'Learning  Mangement'!$A$1:$G$1193,7,0)</f>
        <v>Technical skills Training</v>
      </c>
      <c r="S103" s="30">
        <f>VLOOKUP(D102,'Leave  Mangement'!$A$1:$F$1193,3,0)</f>
        <v>43209</v>
      </c>
      <c r="T103" s="30">
        <f>VLOOKUP(D102,'Leave  Mangement'!$A$1:$F$1193,4,0)</f>
        <v>43215</v>
      </c>
      <c r="U103" t="str">
        <f>VLOOKUP(D102,'Leave  Mangement'!$A$1:$F$1193,5,0)</f>
        <v>Maternity/Parental leave</v>
      </c>
      <c r="V103">
        <f>VLOOKUP(D102,'Leave  Mangement'!$A$1:$F$1193,6,0)</f>
        <v>36</v>
      </c>
      <c r="W103" t="str">
        <f>VLOOKUP(D102,'Span and Layer'!$A$1:$D$1193,2,0)</f>
        <v>Aneela</v>
      </c>
      <c r="X103" t="str">
        <f>VLOOKUP(D102,'Span and Layer'!$A$1:$D$1193,3,0)</f>
        <v>Charlie</v>
      </c>
      <c r="Y103" t="str">
        <f>VLOOKUP(D102,'Span and Layer'!$A$1:$D$1193,4,0)</f>
        <v>George</v>
      </c>
      <c r="Z103" s="30">
        <f>VLOOKUP(D102,'Attrition Analysis'!$A$1:$E$1193,3,0)</f>
        <v>38298</v>
      </c>
      <c r="AA103" s="30">
        <f>VLOOKUP(D102,'Attrition Analysis'!$A$1:$E$1193,4,0)</f>
        <v>42731</v>
      </c>
      <c r="AB103">
        <f>VLOOKUP(D102,'Attrition Analysis'!$A$1:$E$1193,5,0)</f>
        <v>12</v>
      </c>
      <c r="AC103" t="str">
        <f>VLOOKUP(D102,CSAT!$A$1:$F$1193,2,0)</f>
        <v>Worst</v>
      </c>
      <c r="AD103" t="str">
        <f>VLOOKUP(D102,CSAT!$A$1:$F$1193,3,0)</f>
        <v>Excellent</v>
      </c>
      <c r="AE103" t="str">
        <f>VLOOKUP(D102,CSAT!$A$1:$F$1193,4,0)</f>
        <v>Better</v>
      </c>
      <c r="AF103" t="str">
        <f>VLOOKUP(D102,CSAT!$A$1:$F$1193,5,0)</f>
        <v>Excellent</v>
      </c>
      <c r="AG103" t="str">
        <f>VLOOKUP(D102,CSAT!$A$1:$F$1193,6,0)</f>
        <v>Bad</v>
      </c>
      <c r="AH103" s="30">
        <v>43187</v>
      </c>
    </row>
    <row r="104" spans="1:34" x14ac:dyDescent="0.25">
      <c r="A104" s="13" t="s">
        <v>243</v>
      </c>
      <c r="B104" s="13">
        <v>103</v>
      </c>
      <c r="C104" s="13" t="s">
        <v>41</v>
      </c>
      <c r="D104" s="13" t="s">
        <v>243</v>
      </c>
      <c r="E104" s="13" t="s">
        <v>16</v>
      </c>
      <c r="F104" s="13">
        <v>27</v>
      </c>
      <c r="G104" s="13" t="s">
        <v>96</v>
      </c>
      <c r="H104" s="13" t="s">
        <v>63</v>
      </c>
      <c r="I104" s="13" t="s">
        <v>13</v>
      </c>
      <c r="J104">
        <f>VLOOKUP(DATA!D103,'Performance management'!A$1:H$1193,4,0)</f>
        <v>3</v>
      </c>
      <c r="K104">
        <f>VLOOKUP(DATA!D103,'Performance management'!A$1:H$1193,5,0)</f>
        <v>5</v>
      </c>
      <c r="L104">
        <f>VLOOKUP(DATA!D103,'Performance management'!A$1:H$1193,6,0)</f>
        <v>1</v>
      </c>
      <c r="M104">
        <f>VLOOKUP(DATA!D103,'Performance management'!A$1:H$1193,7,0)</f>
        <v>3</v>
      </c>
      <c r="N104">
        <f>VLOOKUP(DATA!D103,'Performance management'!A$1:H$1193,8,0)</f>
        <v>3</v>
      </c>
      <c r="O104">
        <f>VLOOKUP(D103,'Learning  Mangement'!$A$1:$G$1193,4,0)</f>
        <v>3</v>
      </c>
      <c r="P104" t="str">
        <f>VLOOKUP(D103,'Learning  Mangement'!$A$1:$G$1193,5,0)</f>
        <v>Hemanth&amp;Salomi</v>
      </c>
      <c r="Q104" t="str">
        <f>VLOOKUP(D103,'Learning  Mangement'!$A$1:$G$1193,6,0)</f>
        <v>3h</v>
      </c>
      <c r="R104" t="str">
        <f>VLOOKUP(D103,'Learning  Mangement'!$A$1:$G$1193,7,0)</f>
        <v>Soft skills Training</v>
      </c>
      <c r="S104" s="30">
        <f>VLOOKUP(D103,'Leave  Mangement'!$A$1:$F$1193,3,0)</f>
        <v>43210</v>
      </c>
      <c r="T104" s="30">
        <f>VLOOKUP(D103,'Leave  Mangement'!$A$1:$F$1193,4,0)</f>
        <v>43211</v>
      </c>
      <c r="U104" t="str">
        <f>VLOOKUP(D103,'Leave  Mangement'!$A$1:$F$1193,5,0)</f>
        <v>Emergency leave</v>
      </c>
      <c r="V104">
        <f>VLOOKUP(D103,'Leave  Mangement'!$A$1:$F$1193,6,0)</f>
        <v>1</v>
      </c>
      <c r="W104" t="str">
        <f>VLOOKUP(D103,'Span and Layer'!$A$1:$D$1193,2,0)</f>
        <v>Harika</v>
      </c>
      <c r="X104" t="str">
        <f>VLOOKUP(D103,'Span and Layer'!$A$1:$D$1193,3,0)</f>
        <v>Amelia</v>
      </c>
      <c r="Y104" t="str">
        <f>VLOOKUP(D103,'Span and Layer'!$A$1:$D$1193,4,0)</f>
        <v>George</v>
      </c>
      <c r="Z104" s="30">
        <f>VLOOKUP(D103,'Attrition Analysis'!$A$1:$E$1193,3,0)</f>
        <v>38323</v>
      </c>
      <c r="AA104" s="30">
        <f>VLOOKUP(D103,'Attrition Analysis'!$A$1:$E$1193,4,0)</f>
        <v>42771</v>
      </c>
      <c r="AB104">
        <f>VLOOKUP(D103,'Attrition Analysis'!$A$1:$E$1193,5,0)</f>
        <v>13</v>
      </c>
      <c r="AC104" t="str">
        <f>VLOOKUP(D103,CSAT!$A$1:$F$1193,2,0)</f>
        <v>Excellent</v>
      </c>
      <c r="AD104" t="str">
        <f>VLOOKUP(D103,CSAT!$A$1:$F$1193,3,0)</f>
        <v>Excellent</v>
      </c>
      <c r="AE104" t="str">
        <f>VLOOKUP(D103,CSAT!$A$1:$F$1193,4,0)</f>
        <v>Excellent</v>
      </c>
      <c r="AF104" t="str">
        <f>VLOOKUP(D103,CSAT!$A$1:$F$1193,5,0)</f>
        <v>Excellent</v>
      </c>
      <c r="AG104" t="str">
        <f>VLOOKUP(D103,CSAT!$A$1:$F$1193,6,0)</f>
        <v>Bad</v>
      </c>
      <c r="AH104" s="30">
        <v>43399</v>
      </c>
    </row>
    <row r="105" spans="1:34" x14ac:dyDescent="0.25">
      <c r="A105" s="13" t="s">
        <v>244</v>
      </c>
      <c r="B105" s="13">
        <v>104</v>
      </c>
      <c r="C105" s="13" t="s">
        <v>43</v>
      </c>
      <c r="D105" s="13" t="s">
        <v>244</v>
      </c>
      <c r="E105" s="13" t="s">
        <v>10</v>
      </c>
      <c r="F105" s="13">
        <v>30</v>
      </c>
      <c r="G105" s="13" t="s">
        <v>21</v>
      </c>
      <c r="H105" s="13" t="s">
        <v>126</v>
      </c>
      <c r="I105" s="13" t="s">
        <v>80</v>
      </c>
      <c r="J105">
        <f>VLOOKUP(DATA!D104,'Performance management'!A$1:H$1193,4,0)</f>
        <v>4</v>
      </c>
      <c r="K105">
        <f>VLOOKUP(DATA!D104,'Performance management'!A$1:H$1193,5,0)</f>
        <v>2</v>
      </c>
      <c r="L105">
        <f>VLOOKUP(DATA!D104,'Performance management'!A$1:H$1193,6,0)</f>
        <v>4</v>
      </c>
      <c r="M105">
        <f>VLOOKUP(DATA!D104,'Performance management'!A$1:H$1193,7,0)</f>
        <v>3</v>
      </c>
      <c r="N105">
        <f>VLOOKUP(DATA!D104,'Performance management'!A$1:H$1193,8,0)</f>
        <v>3.25</v>
      </c>
      <c r="O105">
        <f>VLOOKUP(D104,'Learning  Mangement'!$A$1:$G$1193,4,0)</f>
        <v>3.25</v>
      </c>
      <c r="P105" t="str">
        <f>VLOOKUP(D104,'Learning  Mangement'!$A$1:$G$1193,5,0)</f>
        <v>Hemanth&amp;Salomi</v>
      </c>
      <c r="Q105" t="str">
        <f>VLOOKUP(D104,'Learning  Mangement'!$A$1:$G$1193,6,0)</f>
        <v>3h</v>
      </c>
      <c r="R105" t="str">
        <f>VLOOKUP(D104,'Learning  Mangement'!$A$1:$G$1193,7,0)</f>
        <v>Soft skills Training</v>
      </c>
      <c r="S105" s="30">
        <f>VLOOKUP(D104,'Leave  Mangement'!$A$1:$F$1193,3,0)</f>
        <v>43211</v>
      </c>
      <c r="T105" s="30">
        <f>VLOOKUP(D104,'Leave  Mangement'!$A$1:$F$1193,4,0)</f>
        <v>43214</v>
      </c>
      <c r="U105" t="str">
        <f>VLOOKUP(D104,'Leave  Mangement'!$A$1:$F$1193,5,0)</f>
        <v>Planned leave</v>
      </c>
      <c r="V105">
        <f>VLOOKUP(D104,'Leave  Mangement'!$A$1:$F$1193,6,0)</f>
        <v>3</v>
      </c>
      <c r="W105" t="str">
        <f>VLOOKUP(D104,'Span and Layer'!$A$1:$D$1193,2,0)</f>
        <v>Azim</v>
      </c>
      <c r="X105" t="str">
        <f>VLOOKUP(D104,'Span and Layer'!$A$1:$D$1193,3,0)</f>
        <v>Jacob</v>
      </c>
      <c r="Y105" t="str">
        <f>VLOOKUP(D104,'Span and Layer'!$A$1:$D$1193,4,0)</f>
        <v>George</v>
      </c>
      <c r="Z105" s="30">
        <f>VLOOKUP(D104,'Attrition Analysis'!$A$1:$E$1193,3,0)</f>
        <v>38348</v>
      </c>
      <c r="AA105" s="30">
        <f>VLOOKUP(D104,'Attrition Analysis'!$A$1:$E$1193,4,0)</f>
        <v>42811</v>
      </c>
      <c r="AB105">
        <f>VLOOKUP(D104,'Attrition Analysis'!$A$1:$E$1193,5,0)</f>
        <v>13</v>
      </c>
      <c r="AC105" t="str">
        <f>VLOOKUP(D104,CSAT!$A$1:$F$1193,2,0)</f>
        <v>Worst</v>
      </c>
      <c r="AD105" t="str">
        <f>VLOOKUP(D104,CSAT!$A$1:$F$1193,3,0)</f>
        <v>Better</v>
      </c>
      <c r="AE105" t="str">
        <f>VLOOKUP(D104,CSAT!$A$1:$F$1193,4,0)</f>
        <v>Good</v>
      </c>
      <c r="AF105" t="str">
        <f>VLOOKUP(D104,CSAT!$A$1:$F$1193,5,0)</f>
        <v>Bad</v>
      </c>
      <c r="AG105" t="str">
        <f>VLOOKUP(D104,CSAT!$A$1:$F$1193,6,0)</f>
        <v>Worst</v>
      </c>
      <c r="AH105" s="30">
        <v>43144</v>
      </c>
    </row>
    <row r="106" spans="1:34" x14ac:dyDescent="0.25">
      <c r="A106" s="13" t="s">
        <v>245</v>
      </c>
      <c r="B106" s="13">
        <v>105</v>
      </c>
      <c r="C106" s="13" t="s">
        <v>46</v>
      </c>
      <c r="D106" s="13" t="s">
        <v>245</v>
      </c>
      <c r="E106" s="13" t="s">
        <v>16</v>
      </c>
      <c r="F106" s="13">
        <v>35</v>
      </c>
      <c r="G106" s="13" t="s">
        <v>26</v>
      </c>
      <c r="H106" s="13" t="s">
        <v>79</v>
      </c>
      <c r="I106" s="13" t="s">
        <v>80</v>
      </c>
      <c r="J106">
        <f>VLOOKUP(DATA!D105,'Performance management'!A$1:H$1193,4,0)</f>
        <v>2</v>
      </c>
      <c r="K106">
        <f>VLOOKUP(DATA!D105,'Performance management'!A$1:H$1193,5,0)</f>
        <v>2</v>
      </c>
      <c r="L106">
        <f>VLOOKUP(DATA!D105,'Performance management'!A$1:H$1193,6,0)</f>
        <v>2</v>
      </c>
      <c r="M106">
        <f>VLOOKUP(DATA!D105,'Performance management'!A$1:H$1193,7,0)</f>
        <v>5</v>
      </c>
      <c r="N106">
        <f>VLOOKUP(DATA!D105,'Performance management'!A$1:H$1193,8,0)</f>
        <v>2.75</v>
      </c>
      <c r="O106">
        <f>VLOOKUP(D105,'Learning  Mangement'!$A$1:$G$1193,4,0)</f>
        <v>2.75</v>
      </c>
      <c r="P106" t="str">
        <f>VLOOKUP(D105,'Learning  Mangement'!$A$1:$G$1193,5,0)</f>
        <v>Sathish&amp;Azim</v>
      </c>
      <c r="Q106" t="str">
        <f>VLOOKUP(D105,'Learning  Mangement'!$A$1:$G$1193,6,0)</f>
        <v>4h</v>
      </c>
      <c r="R106" t="str">
        <f>VLOOKUP(D105,'Learning  Mangement'!$A$1:$G$1193,7,0)</f>
        <v>Technical skills Training</v>
      </c>
      <c r="S106" s="30">
        <f>VLOOKUP(D105,'Leave  Mangement'!$A$1:$F$1193,3,0)</f>
        <v>43212</v>
      </c>
      <c r="T106" s="30">
        <f>VLOOKUP(D105,'Leave  Mangement'!$A$1:$F$1193,4,0)</f>
        <v>43216</v>
      </c>
      <c r="U106" t="str">
        <f>VLOOKUP(D105,'Leave  Mangement'!$A$1:$F$1193,5,0)</f>
        <v>Planned leave</v>
      </c>
      <c r="V106">
        <f>VLOOKUP(D105,'Leave  Mangement'!$A$1:$F$1193,6,0)</f>
        <v>4</v>
      </c>
      <c r="W106" t="str">
        <f>VLOOKUP(D105,'Span and Layer'!$A$1:$D$1193,2,0)</f>
        <v>Rishitha</v>
      </c>
      <c r="X106" t="str">
        <f>VLOOKUP(D105,'Span and Layer'!$A$1:$D$1193,3,0)</f>
        <v>Isla</v>
      </c>
      <c r="Y106" t="str">
        <f>VLOOKUP(D105,'Span and Layer'!$A$1:$D$1193,4,0)</f>
        <v>George</v>
      </c>
      <c r="Z106" s="30">
        <f>VLOOKUP(D105,'Attrition Analysis'!$A$1:$E$1193,3,0)</f>
        <v>38373</v>
      </c>
      <c r="AA106" s="30">
        <f>VLOOKUP(D105,'Attrition Analysis'!$A$1:$E$1193,4,0)</f>
        <v>42851</v>
      </c>
      <c r="AB106">
        <f>VLOOKUP(D105,'Attrition Analysis'!$A$1:$E$1193,5,0)</f>
        <v>12</v>
      </c>
      <c r="AC106" t="str">
        <f>VLOOKUP(D105,CSAT!$A$1:$F$1193,2,0)</f>
        <v>Good</v>
      </c>
      <c r="AD106" t="str">
        <f>VLOOKUP(D105,CSAT!$A$1:$F$1193,3,0)</f>
        <v>Worst</v>
      </c>
      <c r="AE106" t="str">
        <f>VLOOKUP(D105,CSAT!$A$1:$F$1193,4,0)</f>
        <v>Excellent</v>
      </c>
      <c r="AF106" t="str">
        <f>VLOOKUP(D105,CSAT!$A$1:$F$1193,5,0)</f>
        <v>Bad</v>
      </c>
      <c r="AG106" t="str">
        <f>VLOOKUP(D105,CSAT!$A$1:$F$1193,6,0)</f>
        <v>Excellent</v>
      </c>
      <c r="AH106" s="30">
        <v>43206</v>
      </c>
    </row>
    <row r="107" spans="1:34" x14ac:dyDescent="0.25">
      <c r="A107" s="13" t="s">
        <v>246</v>
      </c>
      <c r="B107" s="13">
        <v>106</v>
      </c>
      <c r="C107" s="13" t="s">
        <v>48</v>
      </c>
      <c r="D107" s="13" t="s">
        <v>246</v>
      </c>
      <c r="E107" s="13" t="s">
        <v>10</v>
      </c>
      <c r="F107" s="13">
        <v>29</v>
      </c>
      <c r="G107" s="13" t="s">
        <v>91</v>
      </c>
      <c r="H107" s="13" t="s">
        <v>131</v>
      </c>
      <c r="I107" s="13" t="s">
        <v>132</v>
      </c>
      <c r="J107">
        <f>VLOOKUP(DATA!D106,'Performance management'!A$1:H$1193,4,0)</f>
        <v>5</v>
      </c>
      <c r="K107">
        <f>VLOOKUP(DATA!D106,'Performance management'!A$1:H$1193,5,0)</f>
        <v>4</v>
      </c>
      <c r="L107">
        <f>VLOOKUP(DATA!D106,'Performance management'!A$1:H$1193,6,0)</f>
        <v>3</v>
      </c>
      <c r="M107">
        <f>VLOOKUP(DATA!D106,'Performance management'!A$1:H$1193,7,0)</f>
        <v>1</v>
      </c>
      <c r="N107">
        <f>VLOOKUP(DATA!D106,'Performance management'!A$1:H$1193,8,0)</f>
        <v>3.25</v>
      </c>
      <c r="O107">
        <f>VLOOKUP(D106,'Learning  Mangement'!$A$1:$G$1193,4,0)</f>
        <v>3.25</v>
      </c>
      <c r="P107" t="str">
        <f>VLOOKUP(D106,'Learning  Mangement'!$A$1:$G$1193,5,0)</f>
        <v>Hemanth&amp;Salomi</v>
      </c>
      <c r="Q107" t="str">
        <f>VLOOKUP(D106,'Learning  Mangement'!$A$1:$G$1193,6,0)</f>
        <v>3h</v>
      </c>
      <c r="R107" t="str">
        <f>VLOOKUP(D106,'Learning  Mangement'!$A$1:$G$1193,7,0)</f>
        <v>Soft skills Training</v>
      </c>
      <c r="S107" s="30">
        <f>VLOOKUP(D106,'Leave  Mangement'!$A$1:$F$1193,3,0)</f>
        <v>43213</v>
      </c>
      <c r="T107" s="30">
        <f>VLOOKUP(D106,'Leave  Mangement'!$A$1:$F$1193,4,0)</f>
        <v>43215</v>
      </c>
      <c r="U107" t="str">
        <f>VLOOKUP(D106,'Leave  Mangement'!$A$1:$F$1193,5,0)</f>
        <v>Planned leave</v>
      </c>
      <c r="V107">
        <f>VLOOKUP(D106,'Leave  Mangement'!$A$1:$F$1193,6,0)</f>
        <v>2</v>
      </c>
      <c r="W107" t="str">
        <f>VLOOKUP(D106,'Span and Layer'!$A$1:$D$1193,2,0)</f>
        <v>Sathish</v>
      </c>
      <c r="X107" t="str">
        <f>VLOOKUP(D106,'Span and Layer'!$A$1:$D$1193,3,0)</f>
        <v>Charlie</v>
      </c>
      <c r="Y107" t="str">
        <f>VLOOKUP(D106,'Span and Layer'!$A$1:$D$1193,4,0)</f>
        <v>George</v>
      </c>
      <c r="Z107" s="30">
        <f>VLOOKUP(D106,'Attrition Analysis'!$A$1:$E$1193,3,0)</f>
        <v>38398</v>
      </c>
      <c r="AA107" s="30">
        <f>VLOOKUP(D106,'Attrition Analysis'!$A$1:$E$1193,4,0)</f>
        <v>42891</v>
      </c>
      <c r="AB107">
        <f>VLOOKUP(D106,'Attrition Analysis'!$A$1:$E$1193,5,0)</f>
        <v>12</v>
      </c>
      <c r="AC107" t="str">
        <f>VLOOKUP(D106,CSAT!$A$1:$F$1193,2,0)</f>
        <v>Good</v>
      </c>
      <c r="AD107" t="str">
        <f>VLOOKUP(D106,CSAT!$A$1:$F$1193,3,0)</f>
        <v>Excellent</v>
      </c>
      <c r="AE107" t="str">
        <f>VLOOKUP(D106,CSAT!$A$1:$F$1193,4,0)</f>
        <v>Good</v>
      </c>
      <c r="AF107" t="str">
        <f>VLOOKUP(D106,CSAT!$A$1:$F$1193,5,0)</f>
        <v>Good</v>
      </c>
      <c r="AG107" t="str">
        <f>VLOOKUP(D106,CSAT!$A$1:$F$1193,6,0)</f>
        <v>Bad</v>
      </c>
      <c r="AH107" s="30">
        <v>43393</v>
      </c>
    </row>
    <row r="108" spans="1:34" x14ac:dyDescent="0.25">
      <c r="A108" s="13" t="s">
        <v>247</v>
      </c>
      <c r="B108" s="13">
        <v>107</v>
      </c>
      <c r="C108" s="13" t="s">
        <v>50</v>
      </c>
      <c r="D108" s="13" t="s">
        <v>247</v>
      </c>
      <c r="E108" s="13" t="s">
        <v>16</v>
      </c>
      <c r="F108" s="13">
        <v>34</v>
      </c>
      <c r="G108" s="13" t="s">
        <v>17</v>
      </c>
      <c r="H108" s="13" t="s">
        <v>79</v>
      </c>
      <c r="I108" s="13" t="s">
        <v>80</v>
      </c>
      <c r="J108">
        <f>VLOOKUP(DATA!D107,'Performance management'!A$1:H$1193,4,0)</f>
        <v>4</v>
      </c>
      <c r="K108">
        <f>VLOOKUP(DATA!D107,'Performance management'!A$1:H$1193,5,0)</f>
        <v>3</v>
      </c>
      <c r="L108">
        <f>VLOOKUP(DATA!D107,'Performance management'!A$1:H$1193,6,0)</f>
        <v>2</v>
      </c>
      <c r="M108">
        <f>VLOOKUP(DATA!D107,'Performance management'!A$1:H$1193,7,0)</f>
        <v>2</v>
      </c>
      <c r="N108">
        <f>VLOOKUP(DATA!D107,'Performance management'!A$1:H$1193,8,0)</f>
        <v>2.75</v>
      </c>
      <c r="O108">
        <f>VLOOKUP(D107,'Learning  Mangement'!$A$1:$G$1193,4,0)</f>
        <v>2.75</v>
      </c>
      <c r="P108" t="str">
        <f>VLOOKUP(D107,'Learning  Mangement'!$A$1:$G$1193,5,0)</f>
        <v>Sathish&amp;Azim</v>
      </c>
      <c r="Q108" t="str">
        <f>VLOOKUP(D107,'Learning  Mangement'!$A$1:$G$1193,6,0)</f>
        <v>4h</v>
      </c>
      <c r="R108" t="str">
        <f>VLOOKUP(D107,'Learning  Mangement'!$A$1:$G$1193,7,0)</f>
        <v>Technical skills Training</v>
      </c>
      <c r="S108" s="30">
        <f>VLOOKUP(D107,'Leave  Mangement'!$A$1:$F$1193,3,0)</f>
        <v>43214</v>
      </c>
      <c r="T108" s="30">
        <f>VLOOKUP(D107,'Leave  Mangement'!$A$1:$F$1193,4,0)</f>
        <v>43219</v>
      </c>
      <c r="U108" t="str">
        <f>VLOOKUP(D107,'Leave  Mangement'!$A$1:$F$1193,5,0)</f>
        <v>Planned leave</v>
      </c>
      <c r="V108">
        <f>VLOOKUP(D107,'Leave  Mangement'!$A$1:$F$1193,6,0)</f>
        <v>5</v>
      </c>
      <c r="W108" t="str">
        <f>VLOOKUP(D107,'Span and Layer'!$A$1:$D$1193,2,0)</f>
        <v>Santhosh</v>
      </c>
      <c r="X108" t="str">
        <f>VLOOKUP(D107,'Span and Layer'!$A$1:$D$1193,3,0)</f>
        <v>Harry</v>
      </c>
      <c r="Y108" t="str">
        <f>VLOOKUP(D107,'Span and Layer'!$A$1:$D$1193,4,0)</f>
        <v>George</v>
      </c>
      <c r="Z108" s="30">
        <f>VLOOKUP(D107,'Attrition Analysis'!$A$1:$E$1193,3,0)</f>
        <v>38423</v>
      </c>
      <c r="AA108" s="30">
        <f>VLOOKUP(D107,'Attrition Analysis'!$A$1:$E$1193,4,0)</f>
        <v>42931</v>
      </c>
      <c r="AB108">
        <f>VLOOKUP(D107,'Attrition Analysis'!$A$1:$E$1193,5,0)</f>
        <v>12</v>
      </c>
      <c r="AC108" t="str">
        <f>VLOOKUP(D107,CSAT!$A$1:$F$1193,2,0)</f>
        <v>Good</v>
      </c>
      <c r="AD108" t="str">
        <f>VLOOKUP(D107,CSAT!$A$1:$F$1193,3,0)</f>
        <v>Better</v>
      </c>
      <c r="AE108" t="str">
        <f>VLOOKUP(D107,CSAT!$A$1:$F$1193,4,0)</f>
        <v>Bad</v>
      </c>
      <c r="AF108" t="str">
        <f>VLOOKUP(D107,CSAT!$A$1:$F$1193,5,0)</f>
        <v>Worst</v>
      </c>
      <c r="AG108" t="str">
        <f>VLOOKUP(D107,CSAT!$A$1:$F$1193,6,0)</f>
        <v>Excellent</v>
      </c>
      <c r="AH108" s="30">
        <v>43272</v>
      </c>
    </row>
    <row r="109" spans="1:34" x14ac:dyDescent="0.25">
      <c r="A109" s="13" t="s">
        <v>248</v>
      </c>
      <c r="B109" s="13">
        <v>108</v>
      </c>
      <c r="C109" s="13" t="s">
        <v>53</v>
      </c>
      <c r="D109" s="13" t="s">
        <v>248</v>
      </c>
      <c r="E109" s="13" t="s">
        <v>10</v>
      </c>
      <c r="F109" s="13">
        <v>33</v>
      </c>
      <c r="G109" s="13" t="s">
        <v>21</v>
      </c>
      <c r="H109" s="13" t="s">
        <v>18</v>
      </c>
      <c r="I109" s="13" t="s">
        <v>13</v>
      </c>
      <c r="J109">
        <f>VLOOKUP(DATA!D108,'Performance management'!A$1:H$1193,4,0)</f>
        <v>1</v>
      </c>
      <c r="K109">
        <f>VLOOKUP(DATA!D108,'Performance management'!A$1:H$1193,5,0)</f>
        <v>1</v>
      </c>
      <c r="L109">
        <f>VLOOKUP(DATA!D108,'Performance management'!A$1:H$1193,6,0)</f>
        <v>2</v>
      </c>
      <c r="M109">
        <f>VLOOKUP(DATA!D108,'Performance management'!A$1:H$1193,7,0)</f>
        <v>1</v>
      </c>
      <c r="N109">
        <f>VLOOKUP(DATA!D108,'Performance management'!A$1:H$1193,8,0)</f>
        <v>1.25</v>
      </c>
      <c r="O109">
        <f>VLOOKUP(D108,'Learning  Mangement'!$A$1:$G$1193,4,0)</f>
        <v>1.25</v>
      </c>
      <c r="P109" t="str">
        <f>VLOOKUP(D108,'Learning  Mangement'!$A$1:$G$1193,5,0)</f>
        <v>Sathish&amp;Azim</v>
      </c>
      <c r="Q109" t="str">
        <f>VLOOKUP(D108,'Learning  Mangement'!$A$1:$G$1193,6,0)</f>
        <v>4h</v>
      </c>
      <c r="R109" t="str">
        <f>VLOOKUP(D108,'Learning  Mangement'!$A$1:$G$1193,7,0)</f>
        <v>Technical skills Training</v>
      </c>
      <c r="S109" s="30">
        <f>VLOOKUP(D108,'Leave  Mangement'!$A$1:$F$1193,3,0)</f>
        <v>43215</v>
      </c>
      <c r="T109" s="30">
        <f>VLOOKUP(D108,'Leave  Mangement'!$A$1:$F$1193,4,0)</f>
        <v>43216</v>
      </c>
      <c r="U109" t="str">
        <f>VLOOKUP(D108,'Leave  Mangement'!$A$1:$F$1193,5,0)</f>
        <v>Planned leave</v>
      </c>
      <c r="V109">
        <f>VLOOKUP(D108,'Leave  Mangement'!$A$1:$F$1193,6,0)</f>
        <v>1</v>
      </c>
      <c r="W109" t="str">
        <f>VLOOKUP(D108,'Span and Layer'!$A$1:$D$1193,2,0)</f>
        <v>Lihar</v>
      </c>
      <c r="X109" t="str">
        <f>VLOOKUP(D108,'Span and Layer'!$A$1:$D$1193,3,0)</f>
        <v>Isla</v>
      </c>
      <c r="Y109" t="str">
        <f>VLOOKUP(D108,'Span and Layer'!$A$1:$D$1193,4,0)</f>
        <v>George</v>
      </c>
      <c r="Z109" s="30">
        <f>VLOOKUP(D108,'Attrition Analysis'!$A$1:$E$1193,3,0)</f>
        <v>38448</v>
      </c>
      <c r="AA109" s="30">
        <f>VLOOKUP(D108,'Attrition Analysis'!$A$1:$E$1193,4,0)</f>
        <v>42971</v>
      </c>
      <c r="AB109">
        <f>VLOOKUP(D108,'Attrition Analysis'!$A$1:$E$1193,5,0)</f>
        <v>12</v>
      </c>
      <c r="AC109" t="str">
        <f>VLOOKUP(D108,CSAT!$A$1:$F$1193,2,0)</f>
        <v>Bad</v>
      </c>
      <c r="AD109" t="str">
        <f>VLOOKUP(D108,CSAT!$A$1:$F$1193,3,0)</f>
        <v>Excellent</v>
      </c>
      <c r="AE109" t="str">
        <f>VLOOKUP(D108,CSAT!$A$1:$F$1193,4,0)</f>
        <v>Better</v>
      </c>
      <c r="AF109" t="str">
        <f>VLOOKUP(D108,CSAT!$A$1:$F$1193,5,0)</f>
        <v>Excellent</v>
      </c>
      <c r="AG109" t="str">
        <f>VLOOKUP(D108,CSAT!$A$1:$F$1193,6,0)</f>
        <v>Bad</v>
      </c>
      <c r="AH109" s="30">
        <v>43234</v>
      </c>
    </row>
    <row r="110" spans="1:34" x14ac:dyDescent="0.25">
      <c r="A110" s="13" t="s">
        <v>249</v>
      </c>
      <c r="B110" s="13">
        <v>109</v>
      </c>
      <c r="C110" s="13" t="s">
        <v>57</v>
      </c>
      <c r="D110" s="13" t="s">
        <v>249</v>
      </c>
      <c r="E110" s="13" t="s">
        <v>10</v>
      </c>
      <c r="F110" s="13">
        <v>46</v>
      </c>
      <c r="G110" s="13" t="s">
        <v>31</v>
      </c>
      <c r="H110" s="13" t="s">
        <v>63</v>
      </c>
      <c r="I110" s="13" t="s">
        <v>13</v>
      </c>
      <c r="J110">
        <f>VLOOKUP(DATA!D109,'Performance management'!A$1:H$1193,4,0)</f>
        <v>2</v>
      </c>
      <c r="K110">
        <f>VLOOKUP(DATA!D109,'Performance management'!A$1:H$1193,5,0)</f>
        <v>5</v>
      </c>
      <c r="L110">
        <f>VLOOKUP(DATA!D109,'Performance management'!A$1:H$1193,6,0)</f>
        <v>5</v>
      </c>
      <c r="M110">
        <f>VLOOKUP(DATA!D109,'Performance management'!A$1:H$1193,7,0)</f>
        <v>2</v>
      </c>
      <c r="N110">
        <f>VLOOKUP(DATA!D109,'Performance management'!A$1:H$1193,8,0)</f>
        <v>3.5</v>
      </c>
      <c r="O110">
        <f>VLOOKUP(D109,'Learning  Mangement'!$A$1:$G$1193,4,0)</f>
        <v>3.5</v>
      </c>
      <c r="P110" t="str">
        <f>VLOOKUP(D109,'Learning  Mangement'!$A$1:$G$1193,5,0)</f>
        <v>Hemanth&amp;Salomi</v>
      </c>
      <c r="Q110" t="str">
        <f>VLOOKUP(D109,'Learning  Mangement'!$A$1:$G$1193,6,0)</f>
        <v>3h</v>
      </c>
      <c r="R110" t="str">
        <f>VLOOKUP(D109,'Learning  Mangement'!$A$1:$G$1193,7,0)</f>
        <v>Soft skills Training</v>
      </c>
      <c r="S110" s="30">
        <f>VLOOKUP(D109,'Leave  Mangement'!$A$1:$F$1193,3,0)</f>
        <v>43216</v>
      </c>
      <c r="T110" s="30">
        <f>VLOOKUP(D109,'Leave  Mangement'!$A$1:$F$1193,4,0)</f>
        <v>43217</v>
      </c>
      <c r="U110" t="str">
        <f>VLOOKUP(D109,'Leave  Mangement'!$A$1:$F$1193,5,0)</f>
        <v>Planned leave</v>
      </c>
      <c r="V110">
        <f>VLOOKUP(D109,'Leave  Mangement'!$A$1:$F$1193,6,0)</f>
        <v>1</v>
      </c>
      <c r="W110" t="str">
        <f>VLOOKUP(D109,'Span and Layer'!$A$1:$D$1193,2,0)</f>
        <v>Sathish</v>
      </c>
      <c r="X110" t="str">
        <f>VLOOKUP(D109,'Span and Layer'!$A$1:$D$1193,3,0)</f>
        <v>Charlie</v>
      </c>
      <c r="Y110" t="str">
        <f>VLOOKUP(D109,'Span and Layer'!$A$1:$D$1193,4,0)</f>
        <v>George</v>
      </c>
      <c r="Z110" s="30">
        <f>VLOOKUP(D109,'Attrition Analysis'!$A$1:$E$1193,3,0)</f>
        <v>38473</v>
      </c>
      <c r="AA110" s="30">
        <f>VLOOKUP(D109,'Attrition Analysis'!$A$1:$E$1193,4,0)</f>
        <v>43011</v>
      </c>
      <c r="AB110">
        <f>VLOOKUP(D109,'Attrition Analysis'!$A$1:$E$1193,5,0)</f>
        <v>12</v>
      </c>
      <c r="AC110" t="str">
        <f>VLOOKUP(D109,CSAT!$A$1:$F$1193,2,0)</f>
        <v>Better</v>
      </c>
      <c r="AD110" t="str">
        <f>VLOOKUP(D109,CSAT!$A$1:$F$1193,3,0)</f>
        <v>Worst</v>
      </c>
      <c r="AE110" t="str">
        <f>VLOOKUP(D109,CSAT!$A$1:$F$1193,4,0)</f>
        <v>Better</v>
      </c>
      <c r="AF110" t="str">
        <f>VLOOKUP(D109,CSAT!$A$1:$F$1193,5,0)</f>
        <v>Worst</v>
      </c>
      <c r="AG110" t="str">
        <f>VLOOKUP(D109,CSAT!$A$1:$F$1193,6,0)</f>
        <v>Better</v>
      </c>
      <c r="AH110" s="30">
        <v>43288</v>
      </c>
    </row>
    <row r="111" spans="1:34" x14ac:dyDescent="0.25">
      <c r="A111" s="13" t="s">
        <v>250</v>
      </c>
      <c r="B111" s="13">
        <v>110</v>
      </c>
      <c r="C111" s="13" t="s">
        <v>60</v>
      </c>
      <c r="D111" s="13" t="s">
        <v>250</v>
      </c>
      <c r="E111" s="13" t="s">
        <v>16</v>
      </c>
      <c r="F111" s="13">
        <v>24</v>
      </c>
      <c r="G111" s="13" t="s">
        <v>96</v>
      </c>
      <c r="H111" s="13" t="s">
        <v>27</v>
      </c>
      <c r="I111" s="13" t="s">
        <v>28</v>
      </c>
      <c r="J111">
        <f>VLOOKUP(DATA!D110,'Performance management'!A$1:H$1193,4,0)</f>
        <v>1</v>
      </c>
      <c r="K111">
        <f>VLOOKUP(DATA!D110,'Performance management'!A$1:H$1193,5,0)</f>
        <v>5</v>
      </c>
      <c r="L111">
        <f>VLOOKUP(DATA!D110,'Performance management'!A$1:H$1193,6,0)</f>
        <v>4</v>
      </c>
      <c r="M111">
        <f>VLOOKUP(DATA!D110,'Performance management'!A$1:H$1193,7,0)</f>
        <v>5</v>
      </c>
      <c r="N111">
        <f>VLOOKUP(DATA!D110,'Performance management'!A$1:H$1193,8,0)</f>
        <v>3.75</v>
      </c>
      <c r="O111">
        <f>VLOOKUP(D110,'Learning  Mangement'!$A$1:$G$1193,4,0)</f>
        <v>3.75</v>
      </c>
      <c r="P111" t="str">
        <f>VLOOKUP(D110,'Learning  Mangement'!$A$1:$G$1193,5,0)</f>
        <v>Hemanth&amp;Salomi</v>
      </c>
      <c r="Q111" t="str">
        <f>VLOOKUP(D110,'Learning  Mangement'!$A$1:$G$1193,6,0)</f>
        <v>3h</v>
      </c>
      <c r="R111" t="str">
        <f>VLOOKUP(D110,'Learning  Mangement'!$A$1:$G$1193,7,0)</f>
        <v>Soft skills Training</v>
      </c>
      <c r="S111" s="30">
        <f>VLOOKUP(D110,'Leave  Mangement'!$A$1:$F$1193,3,0)</f>
        <v>43217</v>
      </c>
      <c r="T111" s="30">
        <f>VLOOKUP(D110,'Leave  Mangement'!$A$1:$F$1193,4,0)</f>
        <v>43222</v>
      </c>
      <c r="U111" t="str">
        <f>VLOOKUP(D110,'Leave  Mangement'!$A$1:$F$1193,5,0)</f>
        <v>Emergency leave</v>
      </c>
      <c r="V111">
        <f>VLOOKUP(D110,'Leave  Mangement'!$A$1:$F$1193,6,0)</f>
        <v>5</v>
      </c>
      <c r="W111" t="str">
        <f>VLOOKUP(D110,'Span and Layer'!$A$1:$D$1193,2,0)</f>
        <v>Harish</v>
      </c>
      <c r="X111" t="str">
        <f>VLOOKUP(D110,'Span and Layer'!$A$1:$D$1193,3,0)</f>
        <v>Amelia</v>
      </c>
      <c r="Y111" t="str">
        <f>VLOOKUP(D110,'Span and Layer'!$A$1:$D$1193,4,0)</f>
        <v>George</v>
      </c>
      <c r="Z111" s="30">
        <f>VLOOKUP(D110,'Attrition Analysis'!$A$1:$E$1193,3,0)</f>
        <v>38498</v>
      </c>
      <c r="AA111" s="30">
        <f>VLOOKUP(D110,'Attrition Analysis'!$A$1:$E$1193,4,0)</f>
        <v>43051</v>
      </c>
      <c r="AB111">
        <f>VLOOKUP(D110,'Attrition Analysis'!$A$1:$E$1193,5,0)</f>
        <v>12</v>
      </c>
      <c r="AC111" t="str">
        <f>VLOOKUP(D110,CSAT!$A$1:$F$1193,2,0)</f>
        <v>Bad</v>
      </c>
      <c r="AD111" t="str">
        <f>VLOOKUP(D110,CSAT!$A$1:$F$1193,3,0)</f>
        <v>Better</v>
      </c>
      <c r="AE111" t="str">
        <f>VLOOKUP(D110,CSAT!$A$1:$F$1193,4,0)</f>
        <v>Excellent</v>
      </c>
      <c r="AF111" t="str">
        <f>VLOOKUP(D110,CSAT!$A$1:$F$1193,5,0)</f>
        <v>Excellent</v>
      </c>
      <c r="AG111" t="str">
        <f>VLOOKUP(D110,CSAT!$A$1:$F$1193,6,0)</f>
        <v>Good</v>
      </c>
      <c r="AH111" s="30">
        <v>43256</v>
      </c>
    </row>
    <row r="112" spans="1:34" x14ac:dyDescent="0.25">
      <c r="A112" s="13" t="s">
        <v>251</v>
      </c>
      <c r="B112" s="13">
        <v>111</v>
      </c>
      <c r="C112" s="13" t="s">
        <v>64</v>
      </c>
      <c r="D112" s="13" t="s">
        <v>251</v>
      </c>
      <c r="E112" s="13" t="s">
        <v>10</v>
      </c>
      <c r="F112" s="13">
        <v>56</v>
      </c>
      <c r="G112" s="13" t="s">
        <v>62</v>
      </c>
      <c r="H112" s="13" t="s">
        <v>97</v>
      </c>
      <c r="I112" s="13" t="s">
        <v>98</v>
      </c>
      <c r="J112">
        <f>VLOOKUP(DATA!D111,'Performance management'!A$1:H$1193,4,0)</f>
        <v>2</v>
      </c>
      <c r="K112">
        <f>VLOOKUP(DATA!D111,'Performance management'!A$1:H$1193,5,0)</f>
        <v>2</v>
      </c>
      <c r="L112">
        <f>VLOOKUP(DATA!D111,'Performance management'!A$1:H$1193,6,0)</f>
        <v>4</v>
      </c>
      <c r="M112">
        <f>VLOOKUP(DATA!D111,'Performance management'!A$1:H$1193,7,0)</f>
        <v>3</v>
      </c>
      <c r="N112">
        <f>VLOOKUP(DATA!D111,'Performance management'!A$1:H$1193,8,0)</f>
        <v>2.75</v>
      </c>
      <c r="O112">
        <f>VLOOKUP(D111,'Learning  Mangement'!$A$1:$G$1193,4,0)</f>
        <v>2.75</v>
      </c>
      <c r="P112" t="str">
        <f>VLOOKUP(D111,'Learning  Mangement'!$A$1:$G$1193,5,0)</f>
        <v>Sathish&amp;Azim</v>
      </c>
      <c r="Q112" t="str">
        <f>VLOOKUP(D111,'Learning  Mangement'!$A$1:$G$1193,6,0)</f>
        <v>4h</v>
      </c>
      <c r="R112" t="str">
        <f>VLOOKUP(D111,'Learning  Mangement'!$A$1:$G$1193,7,0)</f>
        <v>Technical skills Training</v>
      </c>
      <c r="S112" s="30">
        <f>VLOOKUP(D111,'Leave  Mangement'!$A$1:$F$1193,3,0)</f>
        <v>43218</v>
      </c>
      <c r="T112" s="30">
        <f>VLOOKUP(D111,'Leave  Mangement'!$A$1:$F$1193,4,0)</f>
        <v>43223</v>
      </c>
      <c r="U112" t="str">
        <f>VLOOKUP(D111,'Leave  Mangement'!$A$1:$F$1193,5,0)</f>
        <v>Maternity/Parental leave</v>
      </c>
      <c r="V112">
        <f>VLOOKUP(D111,'Leave  Mangement'!$A$1:$F$1193,6,0)</f>
        <v>35</v>
      </c>
      <c r="W112" t="str">
        <f>VLOOKUP(D111,'Span and Layer'!$A$1:$D$1193,2,0)</f>
        <v>Lihar</v>
      </c>
      <c r="X112" t="str">
        <f>VLOOKUP(D111,'Span and Layer'!$A$1:$D$1193,3,0)</f>
        <v>Isla</v>
      </c>
      <c r="Y112" t="str">
        <f>VLOOKUP(D111,'Span and Layer'!$A$1:$D$1193,4,0)</f>
        <v>George</v>
      </c>
      <c r="Z112" s="30">
        <f>VLOOKUP(D111,'Attrition Analysis'!$A$1:$E$1193,3,0)</f>
        <v>38523</v>
      </c>
      <c r="AA112" s="30">
        <f>VLOOKUP(D111,'Attrition Analysis'!$A$1:$E$1193,4,0)</f>
        <v>43091</v>
      </c>
      <c r="AB112">
        <f>VLOOKUP(D111,'Attrition Analysis'!$A$1:$E$1193,5,0)</f>
        <v>12</v>
      </c>
      <c r="AC112" t="str">
        <f>VLOOKUP(D111,CSAT!$A$1:$F$1193,2,0)</f>
        <v>Worst</v>
      </c>
      <c r="AD112" t="str">
        <f>VLOOKUP(D111,CSAT!$A$1:$F$1193,3,0)</f>
        <v>Bad</v>
      </c>
      <c r="AE112" t="str">
        <f>VLOOKUP(D111,CSAT!$A$1:$F$1193,4,0)</f>
        <v>Bad</v>
      </c>
      <c r="AF112" t="str">
        <f>VLOOKUP(D111,CSAT!$A$1:$F$1193,5,0)</f>
        <v>Bad</v>
      </c>
      <c r="AG112" t="str">
        <f>VLOOKUP(D111,CSAT!$A$1:$F$1193,6,0)</f>
        <v>Better</v>
      </c>
      <c r="AH112" s="30">
        <v>43206</v>
      </c>
    </row>
    <row r="113" spans="1:34" x14ac:dyDescent="0.25">
      <c r="A113" s="13" t="s">
        <v>252</v>
      </c>
      <c r="B113" s="13">
        <v>112</v>
      </c>
      <c r="C113" s="13" t="s">
        <v>67</v>
      </c>
      <c r="D113" s="13" t="s">
        <v>252</v>
      </c>
      <c r="E113" s="13" t="s">
        <v>10</v>
      </c>
      <c r="F113" s="13">
        <v>27</v>
      </c>
      <c r="G113" s="13" t="s">
        <v>26</v>
      </c>
      <c r="H113" s="13" t="s">
        <v>40</v>
      </c>
      <c r="I113" s="13" t="s">
        <v>13</v>
      </c>
      <c r="J113">
        <f>VLOOKUP(DATA!D112,'Performance management'!A$1:H$1193,4,0)</f>
        <v>2</v>
      </c>
      <c r="K113">
        <f>VLOOKUP(DATA!D112,'Performance management'!A$1:H$1193,5,0)</f>
        <v>3</v>
      </c>
      <c r="L113">
        <f>VLOOKUP(DATA!D112,'Performance management'!A$1:H$1193,6,0)</f>
        <v>1</v>
      </c>
      <c r="M113">
        <f>VLOOKUP(DATA!D112,'Performance management'!A$1:H$1193,7,0)</f>
        <v>4</v>
      </c>
      <c r="N113">
        <f>VLOOKUP(DATA!D112,'Performance management'!A$1:H$1193,8,0)</f>
        <v>2.5</v>
      </c>
      <c r="O113">
        <f>VLOOKUP(D112,'Learning  Mangement'!$A$1:$G$1193,4,0)</f>
        <v>2.5</v>
      </c>
      <c r="P113" t="str">
        <f>VLOOKUP(D112,'Learning  Mangement'!$A$1:$G$1193,5,0)</f>
        <v>Sathish&amp;Azim</v>
      </c>
      <c r="Q113" t="str">
        <f>VLOOKUP(D112,'Learning  Mangement'!$A$1:$G$1193,6,0)</f>
        <v>4h</v>
      </c>
      <c r="R113" t="str">
        <f>VLOOKUP(D112,'Learning  Mangement'!$A$1:$G$1193,7,0)</f>
        <v>Technical skills Training</v>
      </c>
      <c r="S113" s="30">
        <f>VLOOKUP(D112,'Leave  Mangement'!$A$1:$F$1193,3,0)</f>
        <v>43219</v>
      </c>
      <c r="T113" s="30">
        <f>VLOOKUP(D112,'Leave  Mangement'!$A$1:$F$1193,4,0)</f>
        <v>43223</v>
      </c>
      <c r="U113" t="str">
        <f>VLOOKUP(D112,'Leave  Mangement'!$A$1:$F$1193,5,0)</f>
        <v>Emergency leave</v>
      </c>
      <c r="V113">
        <f>VLOOKUP(D112,'Leave  Mangement'!$A$1:$F$1193,6,0)</f>
        <v>4</v>
      </c>
      <c r="W113" t="str">
        <f>VLOOKUP(D112,'Span and Layer'!$A$1:$D$1193,2,0)</f>
        <v>Aneela</v>
      </c>
      <c r="X113" t="str">
        <f>VLOOKUP(D112,'Span and Layer'!$A$1:$D$1193,3,0)</f>
        <v>Charlie</v>
      </c>
      <c r="Y113" t="str">
        <f>VLOOKUP(D112,'Span and Layer'!$A$1:$D$1193,4,0)</f>
        <v>George</v>
      </c>
      <c r="Z113" s="30">
        <f>VLOOKUP(D112,'Attrition Analysis'!$A$1:$E$1193,3,0)</f>
        <v>38548</v>
      </c>
      <c r="AA113" s="30">
        <f>VLOOKUP(D112,'Attrition Analysis'!$A$1:$E$1193,4,0)</f>
        <v>43131</v>
      </c>
      <c r="AB113">
        <f>VLOOKUP(D112,'Attrition Analysis'!$A$1:$E$1193,5,0)</f>
        <v>13</v>
      </c>
      <c r="AC113" t="str">
        <f>VLOOKUP(D112,CSAT!$A$1:$F$1193,2,0)</f>
        <v>Better</v>
      </c>
      <c r="AD113" t="str">
        <f>VLOOKUP(D112,CSAT!$A$1:$F$1193,3,0)</f>
        <v>Worst</v>
      </c>
      <c r="AE113" t="str">
        <f>VLOOKUP(D112,CSAT!$A$1:$F$1193,4,0)</f>
        <v>Better</v>
      </c>
      <c r="AF113" t="str">
        <f>VLOOKUP(D112,CSAT!$A$1:$F$1193,5,0)</f>
        <v>Better</v>
      </c>
      <c r="AG113" t="str">
        <f>VLOOKUP(D112,CSAT!$A$1:$F$1193,6,0)</f>
        <v>Good</v>
      </c>
      <c r="AH113" s="30">
        <v>43461</v>
      </c>
    </row>
    <row r="114" spans="1:34" x14ac:dyDescent="0.25">
      <c r="A114" s="13" t="s">
        <v>253</v>
      </c>
      <c r="B114" s="13">
        <v>113</v>
      </c>
      <c r="C114" s="13" t="s">
        <v>69</v>
      </c>
      <c r="D114" s="13" t="s">
        <v>253</v>
      </c>
      <c r="E114" s="13" t="s">
        <v>10</v>
      </c>
      <c r="F114" s="13">
        <v>31</v>
      </c>
      <c r="G114" s="13" t="s">
        <v>62</v>
      </c>
      <c r="H114" s="13" t="s">
        <v>118</v>
      </c>
      <c r="I114" s="13" t="s">
        <v>13</v>
      </c>
      <c r="J114">
        <f>VLOOKUP(DATA!D113,'Performance management'!A$1:H$1193,4,0)</f>
        <v>2</v>
      </c>
      <c r="K114">
        <f>VLOOKUP(DATA!D113,'Performance management'!A$1:H$1193,5,0)</f>
        <v>1</v>
      </c>
      <c r="L114">
        <f>VLOOKUP(DATA!D113,'Performance management'!A$1:H$1193,6,0)</f>
        <v>5</v>
      </c>
      <c r="M114">
        <f>VLOOKUP(DATA!D113,'Performance management'!A$1:H$1193,7,0)</f>
        <v>5</v>
      </c>
      <c r="N114">
        <f>VLOOKUP(DATA!D113,'Performance management'!A$1:H$1193,8,0)</f>
        <v>3.25</v>
      </c>
      <c r="O114">
        <f>VLOOKUP(D113,'Learning  Mangement'!$A$1:$G$1193,4,0)</f>
        <v>3.25</v>
      </c>
      <c r="P114" t="str">
        <f>VLOOKUP(D113,'Learning  Mangement'!$A$1:$G$1193,5,0)</f>
        <v>Hemanth&amp;Salomi</v>
      </c>
      <c r="Q114" t="str">
        <f>VLOOKUP(D113,'Learning  Mangement'!$A$1:$G$1193,6,0)</f>
        <v>3h</v>
      </c>
      <c r="R114" t="str">
        <f>VLOOKUP(D113,'Learning  Mangement'!$A$1:$G$1193,7,0)</f>
        <v>Soft skills Training</v>
      </c>
      <c r="S114" s="30">
        <f>VLOOKUP(D113,'Leave  Mangement'!$A$1:$F$1193,3,0)</f>
        <v>43220</v>
      </c>
      <c r="T114" s="30">
        <f>VLOOKUP(D113,'Leave  Mangement'!$A$1:$F$1193,4,0)</f>
        <v>43227</v>
      </c>
      <c r="U114" t="str">
        <f>VLOOKUP(D113,'Leave  Mangement'!$A$1:$F$1193,5,0)</f>
        <v>Maternity/Parental leave</v>
      </c>
      <c r="V114">
        <f>VLOOKUP(D113,'Leave  Mangement'!$A$1:$F$1193,6,0)</f>
        <v>37</v>
      </c>
      <c r="W114" t="str">
        <f>VLOOKUP(D113,'Span and Layer'!$A$1:$D$1193,2,0)</f>
        <v>Salomi</v>
      </c>
      <c r="X114" t="str">
        <f>VLOOKUP(D113,'Span and Layer'!$A$1:$D$1193,3,0)</f>
        <v>Harry</v>
      </c>
      <c r="Y114" t="str">
        <f>VLOOKUP(D113,'Span and Layer'!$A$1:$D$1193,4,0)</f>
        <v>George</v>
      </c>
      <c r="Z114" s="30">
        <f>VLOOKUP(D113,'Attrition Analysis'!$A$1:$E$1193,3,0)</f>
        <v>38573</v>
      </c>
      <c r="AA114" s="30">
        <f>VLOOKUP(D113,'Attrition Analysis'!$A$1:$E$1193,4,0)</f>
        <v>43171</v>
      </c>
      <c r="AB114">
        <f>VLOOKUP(D113,'Attrition Analysis'!$A$1:$E$1193,5,0)</f>
        <v>13</v>
      </c>
      <c r="AC114" t="str">
        <f>VLOOKUP(D113,CSAT!$A$1:$F$1193,2,0)</f>
        <v>Good</v>
      </c>
      <c r="AD114" t="str">
        <f>VLOOKUP(D113,CSAT!$A$1:$F$1193,3,0)</f>
        <v>Excellent</v>
      </c>
      <c r="AE114" t="str">
        <f>VLOOKUP(D113,CSAT!$A$1:$F$1193,4,0)</f>
        <v>Good</v>
      </c>
      <c r="AF114" t="str">
        <f>VLOOKUP(D113,CSAT!$A$1:$F$1193,5,0)</f>
        <v>Bad</v>
      </c>
      <c r="AG114" t="str">
        <f>VLOOKUP(D113,CSAT!$A$1:$F$1193,6,0)</f>
        <v>Better</v>
      </c>
      <c r="AH114" s="30">
        <v>43181</v>
      </c>
    </row>
    <row r="115" spans="1:34" x14ac:dyDescent="0.25">
      <c r="A115" s="13" t="s">
        <v>254</v>
      </c>
      <c r="B115" s="13">
        <v>114</v>
      </c>
      <c r="C115" s="13" t="s">
        <v>71</v>
      </c>
      <c r="D115" s="13" t="s">
        <v>254</v>
      </c>
      <c r="E115" s="13" t="s">
        <v>10</v>
      </c>
      <c r="F115" s="13">
        <v>36</v>
      </c>
      <c r="G115" s="13" t="s">
        <v>55</v>
      </c>
      <c r="H115" s="13" t="s">
        <v>118</v>
      </c>
      <c r="I115" s="13" t="s">
        <v>13</v>
      </c>
      <c r="J115">
        <f>VLOOKUP(DATA!D114,'Performance management'!A$1:H$1193,4,0)</f>
        <v>5</v>
      </c>
      <c r="K115">
        <f>VLOOKUP(DATA!D114,'Performance management'!A$1:H$1193,5,0)</f>
        <v>5</v>
      </c>
      <c r="L115">
        <f>VLOOKUP(DATA!D114,'Performance management'!A$1:H$1193,6,0)</f>
        <v>4</v>
      </c>
      <c r="M115">
        <f>VLOOKUP(DATA!D114,'Performance management'!A$1:H$1193,7,0)</f>
        <v>3</v>
      </c>
      <c r="N115">
        <f>VLOOKUP(DATA!D114,'Performance management'!A$1:H$1193,8,0)</f>
        <v>4.25</v>
      </c>
      <c r="O115">
        <f>VLOOKUP(D114,'Learning  Mangement'!$A$1:$G$1193,4,0)</f>
        <v>4.25</v>
      </c>
      <c r="P115" t="str">
        <f>VLOOKUP(D114,'Learning  Mangement'!$A$1:$G$1193,5,0)</f>
        <v>Santhosh&amp;Anudeep</v>
      </c>
      <c r="Q115" t="str">
        <f>VLOOKUP(D114,'Learning  Mangement'!$A$1:$G$1193,6,0)</f>
        <v>3h</v>
      </c>
      <c r="R115" t="str">
        <f>VLOOKUP(D114,'Learning  Mangement'!$A$1:$G$1193,7,0)</f>
        <v>Job Training</v>
      </c>
      <c r="S115" s="30">
        <f>VLOOKUP(D114,'Leave  Mangement'!$A$1:$F$1193,3,0)</f>
        <v>43221</v>
      </c>
      <c r="T115" s="30">
        <f>VLOOKUP(D114,'Leave  Mangement'!$A$1:$F$1193,4,0)</f>
        <v>43228</v>
      </c>
      <c r="U115" t="str">
        <f>VLOOKUP(D114,'Leave  Mangement'!$A$1:$F$1193,5,0)</f>
        <v>Emergency leave</v>
      </c>
      <c r="V115">
        <f>VLOOKUP(D114,'Leave  Mangement'!$A$1:$F$1193,6,0)</f>
        <v>7</v>
      </c>
      <c r="W115" t="str">
        <f>VLOOKUP(D114,'Span and Layer'!$A$1:$D$1193,2,0)</f>
        <v>Hemanth</v>
      </c>
      <c r="X115" t="str">
        <f>VLOOKUP(D114,'Span and Layer'!$A$1:$D$1193,3,0)</f>
        <v>Amelia</v>
      </c>
      <c r="Y115" t="str">
        <f>VLOOKUP(D114,'Span and Layer'!$A$1:$D$1193,4,0)</f>
        <v>George</v>
      </c>
      <c r="Z115" s="30">
        <f>VLOOKUP(D114,'Attrition Analysis'!$A$1:$E$1193,3,0)</f>
        <v>38598</v>
      </c>
      <c r="AA115" s="30">
        <f>VLOOKUP(D114,'Attrition Analysis'!$A$1:$E$1193,4,0)</f>
        <v>43211</v>
      </c>
      <c r="AB115">
        <f>VLOOKUP(D114,'Attrition Analysis'!$A$1:$E$1193,5,0)</f>
        <v>13</v>
      </c>
      <c r="AC115" t="str">
        <f>VLOOKUP(D114,CSAT!$A$1:$F$1193,2,0)</f>
        <v>Excellent</v>
      </c>
      <c r="AD115" t="str">
        <f>VLOOKUP(D114,CSAT!$A$1:$F$1193,3,0)</f>
        <v>Worst</v>
      </c>
      <c r="AE115" t="str">
        <f>VLOOKUP(D114,CSAT!$A$1:$F$1193,4,0)</f>
        <v>Excellent</v>
      </c>
      <c r="AF115" t="str">
        <f>VLOOKUP(D114,CSAT!$A$1:$F$1193,5,0)</f>
        <v>Worst</v>
      </c>
      <c r="AG115" t="str">
        <f>VLOOKUP(D114,CSAT!$A$1:$F$1193,6,0)</f>
        <v>Excellent</v>
      </c>
      <c r="AH115" s="30">
        <v>43337</v>
      </c>
    </row>
    <row r="116" spans="1:34" x14ac:dyDescent="0.25">
      <c r="A116" s="13" t="s">
        <v>255</v>
      </c>
      <c r="B116" s="13">
        <v>115</v>
      </c>
      <c r="C116" s="13" t="s">
        <v>73</v>
      </c>
      <c r="D116" s="13" t="s">
        <v>255</v>
      </c>
      <c r="E116" s="13" t="s">
        <v>16</v>
      </c>
      <c r="F116" s="13">
        <v>27</v>
      </c>
      <c r="G116" s="13" t="s">
        <v>45</v>
      </c>
      <c r="H116" s="13" t="s">
        <v>161</v>
      </c>
      <c r="I116" s="13" t="s">
        <v>13</v>
      </c>
      <c r="J116">
        <f>VLOOKUP(DATA!D115,'Performance management'!A$1:H$1193,4,0)</f>
        <v>3</v>
      </c>
      <c r="K116">
        <f>VLOOKUP(DATA!D115,'Performance management'!A$1:H$1193,5,0)</f>
        <v>4</v>
      </c>
      <c r="L116">
        <f>VLOOKUP(DATA!D115,'Performance management'!A$1:H$1193,6,0)</f>
        <v>5</v>
      </c>
      <c r="M116">
        <f>VLOOKUP(DATA!D115,'Performance management'!A$1:H$1193,7,0)</f>
        <v>3</v>
      </c>
      <c r="N116">
        <f>VLOOKUP(DATA!D115,'Performance management'!A$1:H$1193,8,0)</f>
        <v>3.75</v>
      </c>
      <c r="O116">
        <f>VLOOKUP(D115,'Learning  Mangement'!$A$1:$G$1193,4,0)</f>
        <v>3.75</v>
      </c>
      <c r="P116" t="str">
        <f>VLOOKUP(D115,'Learning  Mangement'!$A$1:$G$1193,5,0)</f>
        <v>Hemanth&amp;Salomi</v>
      </c>
      <c r="Q116" t="str">
        <f>VLOOKUP(D115,'Learning  Mangement'!$A$1:$G$1193,6,0)</f>
        <v>3h</v>
      </c>
      <c r="R116" t="str">
        <f>VLOOKUP(D115,'Learning  Mangement'!$A$1:$G$1193,7,0)</f>
        <v>Soft skills Training</v>
      </c>
      <c r="S116" s="30">
        <f>VLOOKUP(D115,'Leave  Mangement'!$A$1:$F$1193,3,0)</f>
        <v>43222</v>
      </c>
      <c r="T116" s="30">
        <f>VLOOKUP(D115,'Leave  Mangement'!$A$1:$F$1193,4,0)</f>
        <v>43223</v>
      </c>
      <c r="U116" t="str">
        <f>VLOOKUP(D115,'Leave  Mangement'!$A$1:$F$1193,5,0)</f>
        <v>Maternity/Parental leave</v>
      </c>
      <c r="V116">
        <f>VLOOKUP(D115,'Leave  Mangement'!$A$1:$F$1193,6,0)</f>
        <v>31</v>
      </c>
      <c r="W116" t="str">
        <f>VLOOKUP(D115,'Span and Layer'!$A$1:$D$1193,2,0)</f>
        <v>Salomi</v>
      </c>
      <c r="X116" t="str">
        <f>VLOOKUP(D115,'Span and Layer'!$A$1:$D$1193,3,0)</f>
        <v>Harry</v>
      </c>
      <c r="Y116" t="str">
        <f>VLOOKUP(D115,'Span and Layer'!$A$1:$D$1193,4,0)</f>
        <v>George</v>
      </c>
      <c r="Z116" s="30">
        <f>VLOOKUP(D115,'Attrition Analysis'!$A$1:$E$1193,3,0)</f>
        <v>38623</v>
      </c>
      <c r="AA116" s="30">
        <f>VLOOKUP(D115,'Attrition Analysis'!$A$1:$E$1193,4,0)</f>
        <v>43251</v>
      </c>
      <c r="AB116">
        <f>VLOOKUP(D115,'Attrition Analysis'!$A$1:$E$1193,5,0)</f>
        <v>13</v>
      </c>
      <c r="AC116" t="str">
        <f>VLOOKUP(D115,CSAT!$A$1:$F$1193,2,0)</f>
        <v>Bad</v>
      </c>
      <c r="AD116" t="str">
        <f>VLOOKUP(D115,CSAT!$A$1:$F$1193,3,0)</f>
        <v>Better</v>
      </c>
      <c r="AE116" t="str">
        <f>VLOOKUP(D115,CSAT!$A$1:$F$1193,4,0)</f>
        <v>Excellent</v>
      </c>
      <c r="AF116" t="str">
        <f>VLOOKUP(D115,CSAT!$A$1:$F$1193,5,0)</f>
        <v>Excellent</v>
      </c>
      <c r="AG116" t="str">
        <f>VLOOKUP(D115,CSAT!$A$1:$F$1193,6,0)</f>
        <v>Good</v>
      </c>
      <c r="AH116" s="30">
        <v>43200</v>
      </c>
    </row>
    <row r="117" spans="1:34" x14ac:dyDescent="0.25">
      <c r="A117" s="13" t="s">
        <v>256</v>
      </c>
      <c r="B117" s="13">
        <v>116</v>
      </c>
      <c r="C117" s="13" t="s">
        <v>75</v>
      </c>
      <c r="D117" s="13" t="s">
        <v>256</v>
      </c>
      <c r="E117" s="13" t="s">
        <v>16</v>
      </c>
      <c r="F117" s="13">
        <v>34</v>
      </c>
      <c r="G117" s="13" t="s">
        <v>26</v>
      </c>
      <c r="H117" s="13" t="s">
        <v>63</v>
      </c>
      <c r="I117" s="13" t="s">
        <v>13</v>
      </c>
      <c r="J117">
        <f>VLOOKUP(DATA!D116,'Performance management'!A$1:H$1193,4,0)</f>
        <v>5</v>
      </c>
      <c r="K117">
        <f>VLOOKUP(DATA!D116,'Performance management'!A$1:H$1193,5,0)</f>
        <v>5</v>
      </c>
      <c r="L117">
        <f>VLOOKUP(DATA!D116,'Performance management'!A$1:H$1193,6,0)</f>
        <v>5</v>
      </c>
      <c r="M117">
        <f>VLOOKUP(DATA!D116,'Performance management'!A$1:H$1193,7,0)</f>
        <v>5</v>
      </c>
      <c r="N117">
        <f>VLOOKUP(DATA!D116,'Performance management'!A$1:H$1193,8,0)</f>
        <v>5</v>
      </c>
      <c r="O117">
        <f>VLOOKUP(D116,'Learning  Mangement'!$A$1:$G$1193,4,0)</f>
        <v>5</v>
      </c>
      <c r="P117" t="str">
        <f>VLOOKUP(D116,'Learning  Mangement'!$A$1:$G$1193,5,0)</f>
        <v>David&amp;Lihar</v>
      </c>
      <c r="Q117" t="str">
        <f>VLOOKUP(D116,'Learning  Mangement'!$A$1:$G$1193,6,0)</f>
        <v>2h</v>
      </c>
      <c r="R117" t="str">
        <f>VLOOKUP(D116,'Learning  Mangement'!$A$1:$G$1193,7,0)</f>
        <v>Promotional Training</v>
      </c>
      <c r="S117" s="30">
        <f>VLOOKUP(D116,'Leave  Mangement'!$A$1:$F$1193,3,0)</f>
        <v>43223</v>
      </c>
      <c r="T117" s="30">
        <f>VLOOKUP(D116,'Leave  Mangement'!$A$1:$F$1193,4,0)</f>
        <v>43225</v>
      </c>
      <c r="U117" t="str">
        <f>VLOOKUP(D116,'Leave  Mangement'!$A$1:$F$1193,5,0)</f>
        <v>Emergency leave</v>
      </c>
      <c r="V117">
        <f>VLOOKUP(D116,'Leave  Mangement'!$A$1:$F$1193,6,0)</f>
        <v>2</v>
      </c>
      <c r="W117" t="str">
        <f>VLOOKUP(D116,'Span and Layer'!$A$1:$D$1193,2,0)</f>
        <v>Harish</v>
      </c>
      <c r="X117" t="str">
        <f>VLOOKUP(D116,'Span and Layer'!$A$1:$D$1193,3,0)</f>
        <v>Amelia</v>
      </c>
      <c r="Y117" t="str">
        <f>VLOOKUP(D116,'Span and Layer'!$A$1:$D$1193,4,0)</f>
        <v>George</v>
      </c>
      <c r="Z117" s="30">
        <f>VLOOKUP(D116,'Attrition Analysis'!$A$1:$E$1193,3,0)</f>
        <v>38648</v>
      </c>
      <c r="AA117" s="30">
        <f>VLOOKUP(D116,'Attrition Analysis'!$A$1:$E$1193,4,0)</f>
        <v>43291</v>
      </c>
      <c r="AB117">
        <f>VLOOKUP(D116,'Attrition Analysis'!$A$1:$E$1193,5,0)</f>
        <v>13</v>
      </c>
      <c r="AC117" t="str">
        <f>VLOOKUP(D116,CSAT!$A$1:$F$1193,2,0)</f>
        <v>Bad</v>
      </c>
      <c r="AD117" t="str">
        <f>VLOOKUP(D116,CSAT!$A$1:$F$1193,3,0)</f>
        <v>Worst</v>
      </c>
      <c r="AE117" t="str">
        <f>VLOOKUP(D116,CSAT!$A$1:$F$1193,4,0)</f>
        <v>Excellent</v>
      </c>
      <c r="AF117" t="str">
        <f>VLOOKUP(D116,CSAT!$A$1:$F$1193,5,0)</f>
        <v>Good</v>
      </c>
      <c r="AG117" t="str">
        <f>VLOOKUP(D116,CSAT!$A$1:$F$1193,6,0)</f>
        <v>Better</v>
      </c>
      <c r="AH117" s="30">
        <v>43275</v>
      </c>
    </row>
    <row r="118" spans="1:34" x14ac:dyDescent="0.25">
      <c r="A118" s="13" t="s">
        <v>257</v>
      </c>
      <c r="B118" s="13">
        <v>117</v>
      </c>
      <c r="C118" s="13" t="s">
        <v>77</v>
      </c>
      <c r="D118" s="13" t="s">
        <v>257</v>
      </c>
      <c r="E118" s="13" t="s">
        <v>10</v>
      </c>
      <c r="F118" s="13">
        <v>48</v>
      </c>
      <c r="G118" s="13" t="s">
        <v>91</v>
      </c>
      <c r="H118" s="13" t="s">
        <v>52</v>
      </c>
      <c r="I118" s="13" t="s">
        <v>13</v>
      </c>
      <c r="J118">
        <f>VLOOKUP(DATA!D117,'Performance management'!A$1:H$1193,4,0)</f>
        <v>1</v>
      </c>
      <c r="K118">
        <f>VLOOKUP(DATA!D117,'Performance management'!A$1:H$1193,5,0)</f>
        <v>1</v>
      </c>
      <c r="L118">
        <f>VLOOKUP(DATA!D117,'Performance management'!A$1:H$1193,6,0)</f>
        <v>2</v>
      </c>
      <c r="M118">
        <f>VLOOKUP(DATA!D117,'Performance management'!A$1:H$1193,7,0)</f>
        <v>4</v>
      </c>
      <c r="N118">
        <f>VLOOKUP(DATA!D117,'Performance management'!A$1:H$1193,8,0)</f>
        <v>2</v>
      </c>
      <c r="O118">
        <f>VLOOKUP(D117,'Learning  Mangement'!$A$1:$G$1193,4,0)</f>
        <v>2</v>
      </c>
      <c r="P118" t="str">
        <f>VLOOKUP(D117,'Learning  Mangement'!$A$1:$G$1193,5,0)</f>
        <v>Sathish&amp;Azim</v>
      </c>
      <c r="Q118" t="str">
        <f>VLOOKUP(D117,'Learning  Mangement'!$A$1:$G$1193,6,0)</f>
        <v>4h</v>
      </c>
      <c r="R118" t="str">
        <f>VLOOKUP(D117,'Learning  Mangement'!$A$1:$G$1193,7,0)</f>
        <v>Technical skills Training</v>
      </c>
      <c r="S118" s="30">
        <f>VLOOKUP(D117,'Leave  Mangement'!$A$1:$F$1193,3,0)</f>
        <v>43224</v>
      </c>
      <c r="T118" s="30">
        <f>VLOOKUP(D117,'Leave  Mangement'!$A$1:$F$1193,4,0)</f>
        <v>43229</v>
      </c>
      <c r="U118" t="str">
        <f>VLOOKUP(D117,'Leave  Mangement'!$A$1:$F$1193,5,0)</f>
        <v>Maternity/Parental leave</v>
      </c>
      <c r="V118">
        <f>VLOOKUP(D117,'Leave  Mangement'!$A$1:$F$1193,6,0)</f>
        <v>35</v>
      </c>
      <c r="W118" t="str">
        <f>VLOOKUP(D117,'Span and Layer'!$A$1:$D$1193,2,0)</f>
        <v>Salomi</v>
      </c>
      <c r="X118" t="str">
        <f>VLOOKUP(D117,'Span and Layer'!$A$1:$D$1193,3,0)</f>
        <v>Harry</v>
      </c>
      <c r="Y118" t="str">
        <f>VLOOKUP(D117,'Span and Layer'!$A$1:$D$1193,4,0)</f>
        <v>George</v>
      </c>
      <c r="Z118" s="30">
        <f>VLOOKUP(D117,'Attrition Analysis'!$A$1:$E$1193,3,0)</f>
        <v>38673</v>
      </c>
      <c r="AA118" s="30">
        <f>VLOOKUP(D117,'Attrition Analysis'!$A$1:$E$1193,4,0)</f>
        <v>43331</v>
      </c>
      <c r="AB118">
        <f>VLOOKUP(D117,'Attrition Analysis'!$A$1:$E$1193,5,0)</f>
        <v>13</v>
      </c>
      <c r="AC118" t="str">
        <f>VLOOKUP(D117,CSAT!$A$1:$F$1193,2,0)</f>
        <v>Better</v>
      </c>
      <c r="AD118" t="str">
        <f>VLOOKUP(D117,CSAT!$A$1:$F$1193,3,0)</f>
        <v>Bad</v>
      </c>
      <c r="AE118" t="str">
        <f>VLOOKUP(D117,CSAT!$A$1:$F$1193,4,0)</f>
        <v>Worst</v>
      </c>
      <c r="AF118" t="str">
        <f>VLOOKUP(D117,CSAT!$A$1:$F$1193,5,0)</f>
        <v>Better</v>
      </c>
      <c r="AG118" t="str">
        <f>VLOOKUP(D117,CSAT!$A$1:$F$1193,6,0)</f>
        <v>Excellent</v>
      </c>
      <c r="AH118" s="30">
        <v>43305</v>
      </c>
    </row>
    <row r="119" spans="1:34" x14ac:dyDescent="0.25">
      <c r="A119" s="13" t="s">
        <v>258</v>
      </c>
      <c r="B119" s="13">
        <v>118</v>
      </c>
      <c r="C119" s="13" t="s">
        <v>81</v>
      </c>
      <c r="D119" s="13" t="s">
        <v>258</v>
      </c>
      <c r="E119" s="13" t="s">
        <v>16</v>
      </c>
      <c r="F119" s="13">
        <v>59</v>
      </c>
      <c r="G119" s="13" t="s">
        <v>31</v>
      </c>
      <c r="H119" s="13" t="s">
        <v>34</v>
      </c>
      <c r="I119" s="13" t="s">
        <v>35</v>
      </c>
      <c r="J119">
        <f>VLOOKUP(DATA!D118,'Performance management'!A$1:H$1193,4,0)</f>
        <v>3</v>
      </c>
      <c r="K119">
        <f>VLOOKUP(DATA!D118,'Performance management'!A$1:H$1193,5,0)</f>
        <v>1</v>
      </c>
      <c r="L119">
        <f>VLOOKUP(DATA!D118,'Performance management'!A$1:H$1193,6,0)</f>
        <v>1</v>
      </c>
      <c r="M119">
        <f>VLOOKUP(DATA!D118,'Performance management'!A$1:H$1193,7,0)</f>
        <v>5</v>
      </c>
      <c r="N119">
        <f>VLOOKUP(DATA!D118,'Performance management'!A$1:H$1193,8,0)</f>
        <v>2.5</v>
      </c>
      <c r="O119">
        <f>VLOOKUP(D118,'Learning  Mangement'!$A$1:$G$1193,4,0)</f>
        <v>2.5</v>
      </c>
      <c r="P119" t="str">
        <f>VLOOKUP(D118,'Learning  Mangement'!$A$1:$G$1193,5,0)</f>
        <v>Sathish&amp;Azim</v>
      </c>
      <c r="Q119" t="str">
        <f>VLOOKUP(D118,'Learning  Mangement'!$A$1:$G$1193,6,0)</f>
        <v>4h</v>
      </c>
      <c r="R119" t="str">
        <f>VLOOKUP(D118,'Learning  Mangement'!$A$1:$G$1193,7,0)</f>
        <v>Technical skills Training</v>
      </c>
      <c r="S119" s="30">
        <f>VLOOKUP(D118,'Leave  Mangement'!$A$1:$F$1193,3,0)</f>
        <v>43225</v>
      </c>
      <c r="T119" s="30">
        <f>VLOOKUP(D118,'Leave  Mangement'!$A$1:$F$1193,4,0)</f>
        <v>43232</v>
      </c>
      <c r="U119" t="str">
        <f>VLOOKUP(D118,'Leave  Mangement'!$A$1:$F$1193,5,0)</f>
        <v>Emergency leave</v>
      </c>
      <c r="V119">
        <f>VLOOKUP(D118,'Leave  Mangement'!$A$1:$F$1193,6,0)</f>
        <v>7</v>
      </c>
      <c r="W119" t="str">
        <f>VLOOKUP(D118,'Span and Layer'!$A$1:$D$1193,2,0)</f>
        <v>Lihar</v>
      </c>
      <c r="X119" t="str">
        <f>VLOOKUP(D118,'Span and Layer'!$A$1:$D$1193,3,0)</f>
        <v>Isla</v>
      </c>
      <c r="Y119" t="str">
        <f>VLOOKUP(D118,'Span and Layer'!$A$1:$D$1193,4,0)</f>
        <v>George</v>
      </c>
      <c r="Z119" s="30">
        <f>VLOOKUP(D118,'Attrition Analysis'!$A$1:$E$1193,3,0)</f>
        <v>38698</v>
      </c>
      <c r="AA119" s="30">
        <f>VLOOKUP(D118,'Attrition Analysis'!$A$1:$E$1193,4,0)</f>
        <v>43371</v>
      </c>
      <c r="AB119">
        <f>VLOOKUP(D118,'Attrition Analysis'!$A$1:$E$1193,5,0)</f>
        <v>13</v>
      </c>
      <c r="AC119" t="str">
        <f>VLOOKUP(D118,CSAT!$A$1:$F$1193,2,0)</f>
        <v>Excellent</v>
      </c>
      <c r="AD119" t="str">
        <f>VLOOKUP(D118,CSAT!$A$1:$F$1193,3,0)</f>
        <v>Good</v>
      </c>
      <c r="AE119" t="str">
        <f>VLOOKUP(D118,CSAT!$A$1:$F$1193,4,0)</f>
        <v>Good</v>
      </c>
      <c r="AF119" t="str">
        <f>VLOOKUP(D118,CSAT!$A$1:$F$1193,5,0)</f>
        <v>Worst</v>
      </c>
      <c r="AG119" t="str">
        <f>VLOOKUP(D118,CSAT!$A$1:$F$1193,6,0)</f>
        <v>Better</v>
      </c>
      <c r="AH119" s="30">
        <v>43395</v>
      </c>
    </row>
    <row r="120" spans="1:34" x14ac:dyDescent="0.25">
      <c r="A120" s="13" t="s">
        <v>259</v>
      </c>
      <c r="B120" s="13">
        <v>119</v>
      </c>
      <c r="C120" s="13" t="s">
        <v>83</v>
      </c>
      <c r="D120" s="13" t="s">
        <v>259</v>
      </c>
      <c r="E120" s="13" t="s">
        <v>16</v>
      </c>
      <c r="F120" s="13">
        <v>59</v>
      </c>
      <c r="G120" s="13" t="s">
        <v>45</v>
      </c>
      <c r="H120" s="13" t="s">
        <v>59</v>
      </c>
      <c r="I120" s="13" t="s">
        <v>13</v>
      </c>
      <c r="J120">
        <f>VLOOKUP(DATA!D119,'Performance management'!A$1:H$1193,4,0)</f>
        <v>4</v>
      </c>
      <c r="K120">
        <f>VLOOKUP(DATA!D119,'Performance management'!A$1:H$1193,5,0)</f>
        <v>5</v>
      </c>
      <c r="L120">
        <f>VLOOKUP(DATA!D119,'Performance management'!A$1:H$1193,6,0)</f>
        <v>5</v>
      </c>
      <c r="M120">
        <f>VLOOKUP(DATA!D119,'Performance management'!A$1:H$1193,7,0)</f>
        <v>2</v>
      </c>
      <c r="N120">
        <f>VLOOKUP(DATA!D119,'Performance management'!A$1:H$1193,8,0)</f>
        <v>4</v>
      </c>
      <c r="O120">
        <f>VLOOKUP(D119,'Learning  Mangement'!$A$1:$G$1193,4,0)</f>
        <v>4</v>
      </c>
      <c r="P120" t="str">
        <f>VLOOKUP(D119,'Learning  Mangement'!$A$1:$G$1193,5,0)</f>
        <v>Santhosh&amp;Anudeep</v>
      </c>
      <c r="Q120" t="str">
        <f>VLOOKUP(D119,'Learning  Mangement'!$A$1:$G$1193,6,0)</f>
        <v>3h</v>
      </c>
      <c r="R120" t="str">
        <f>VLOOKUP(D119,'Learning  Mangement'!$A$1:$G$1193,7,0)</f>
        <v>Job Training</v>
      </c>
      <c r="S120" s="30">
        <f>VLOOKUP(D119,'Leave  Mangement'!$A$1:$F$1193,3,0)</f>
        <v>43226</v>
      </c>
      <c r="T120" s="30">
        <f>VLOOKUP(D119,'Leave  Mangement'!$A$1:$F$1193,4,0)</f>
        <v>43228</v>
      </c>
      <c r="U120" t="str">
        <f>VLOOKUP(D119,'Leave  Mangement'!$A$1:$F$1193,5,0)</f>
        <v>Emergency leave</v>
      </c>
      <c r="V120">
        <f>VLOOKUP(D119,'Leave  Mangement'!$A$1:$F$1193,6,0)</f>
        <v>2</v>
      </c>
      <c r="W120" t="str">
        <f>VLOOKUP(D119,'Span and Layer'!$A$1:$D$1193,2,0)</f>
        <v>Sathish</v>
      </c>
      <c r="X120" t="str">
        <f>VLOOKUP(D119,'Span and Layer'!$A$1:$D$1193,3,0)</f>
        <v>Charlie</v>
      </c>
      <c r="Y120" t="str">
        <f>VLOOKUP(D119,'Span and Layer'!$A$1:$D$1193,4,0)</f>
        <v>George</v>
      </c>
      <c r="Z120" s="30">
        <f>VLOOKUP(D119,'Attrition Analysis'!$A$1:$E$1193,3,0)</f>
        <v>38723</v>
      </c>
      <c r="AA120" s="30">
        <f>VLOOKUP(D119,'Attrition Analysis'!$A$1:$E$1193,4,0)</f>
        <v>43411</v>
      </c>
      <c r="AB120">
        <f>VLOOKUP(D119,'Attrition Analysis'!$A$1:$E$1193,5,0)</f>
        <v>12</v>
      </c>
      <c r="AC120" t="str">
        <f>VLOOKUP(D119,CSAT!$A$1:$F$1193,2,0)</f>
        <v>Bad</v>
      </c>
      <c r="AD120" t="str">
        <f>VLOOKUP(D119,CSAT!$A$1:$F$1193,3,0)</f>
        <v>Worst</v>
      </c>
      <c r="AE120" t="str">
        <f>VLOOKUP(D119,CSAT!$A$1:$F$1193,4,0)</f>
        <v>Worst</v>
      </c>
      <c r="AF120" t="str">
        <f>VLOOKUP(D119,CSAT!$A$1:$F$1193,5,0)</f>
        <v>Worst</v>
      </c>
      <c r="AG120" t="str">
        <f>VLOOKUP(D119,CSAT!$A$1:$F$1193,6,0)</f>
        <v>Good</v>
      </c>
      <c r="AH120" s="30">
        <v>43342</v>
      </c>
    </row>
    <row r="121" spans="1:34" x14ac:dyDescent="0.25">
      <c r="A121" s="13" t="s">
        <v>260</v>
      </c>
      <c r="B121" s="13">
        <v>120</v>
      </c>
      <c r="C121" s="13" t="s">
        <v>85</v>
      </c>
      <c r="D121" s="13" t="s">
        <v>260</v>
      </c>
      <c r="E121" s="13" t="s">
        <v>16</v>
      </c>
      <c r="F121" s="13">
        <v>28</v>
      </c>
      <c r="G121" s="13" t="s">
        <v>31</v>
      </c>
      <c r="H121" s="13" t="s">
        <v>97</v>
      </c>
      <c r="I121" s="13" t="s">
        <v>98</v>
      </c>
      <c r="J121">
        <f>VLOOKUP(DATA!D120,'Performance management'!A$1:H$1193,4,0)</f>
        <v>3</v>
      </c>
      <c r="K121">
        <f>VLOOKUP(DATA!D120,'Performance management'!A$1:H$1193,5,0)</f>
        <v>3</v>
      </c>
      <c r="L121">
        <f>VLOOKUP(DATA!D120,'Performance management'!A$1:H$1193,6,0)</f>
        <v>5</v>
      </c>
      <c r="M121">
        <f>VLOOKUP(DATA!D120,'Performance management'!A$1:H$1193,7,0)</f>
        <v>4</v>
      </c>
      <c r="N121">
        <f>VLOOKUP(DATA!D120,'Performance management'!A$1:H$1193,8,0)</f>
        <v>3.75</v>
      </c>
      <c r="O121">
        <f>VLOOKUP(D120,'Learning  Mangement'!$A$1:$G$1193,4,0)</f>
        <v>3.75</v>
      </c>
      <c r="P121" t="str">
        <f>VLOOKUP(D120,'Learning  Mangement'!$A$1:$G$1193,5,0)</f>
        <v>Hemanth&amp;Salomi</v>
      </c>
      <c r="Q121" t="str">
        <f>VLOOKUP(D120,'Learning  Mangement'!$A$1:$G$1193,6,0)</f>
        <v>3h</v>
      </c>
      <c r="R121" t="str">
        <f>VLOOKUP(D120,'Learning  Mangement'!$A$1:$G$1193,7,0)</f>
        <v>Soft skills Training</v>
      </c>
      <c r="S121" s="30">
        <f>VLOOKUP(D120,'Leave  Mangement'!$A$1:$F$1193,3,0)</f>
        <v>43227</v>
      </c>
      <c r="T121" s="30">
        <f>VLOOKUP(D120,'Leave  Mangement'!$A$1:$F$1193,4,0)</f>
        <v>43228</v>
      </c>
      <c r="U121" t="str">
        <f>VLOOKUP(D120,'Leave  Mangement'!$A$1:$F$1193,5,0)</f>
        <v>Maternity/Parental leave</v>
      </c>
      <c r="V121">
        <f>VLOOKUP(D120,'Leave  Mangement'!$A$1:$F$1193,6,0)</f>
        <v>31</v>
      </c>
      <c r="W121" t="str">
        <f>VLOOKUP(D120,'Span and Layer'!$A$1:$D$1193,2,0)</f>
        <v>Aneela</v>
      </c>
      <c r="X121" t="str">
        <f>VLOOKUP(D120,'Span and Layer'!$A$1:$D$1193,3,0)</f>
        <v>Charlie</v>
      </c>
      <c r="Y121" t="str">
        <f>VLOOKUP(D120,'Span and Layer'!$A$1:$D$1193,4,0)</f>
        <v>George</v>
      </c>
      <c r="Z121" s="30">
        <f>VLOOKUP(D120,'Attrition Analysis'!$A$1:$E$1193,3,0)</f>
        <v>38748</v>
      </c>
      <c r="AA121" s="30">
        <f>VLOOKUP(D120,'Attrition Analysis'!$A$1:$E$1193,4,0)</f>
        <v>43451</v>
      </c>
      <c r="AB121">
        <f>VLOOKUP(D120,'Attrition Analysis'!$A$1:$E$1193,5,0)</f>
        <v>12</v>
      </c>
      <c r="AC121" t="str">
        <f>VLOOKUP(D120,CSAT!$A$1:$F$1193,2,0)</f>
        <v>Good</v>
      </c>
      <c r="AD121" t="str">
        <f>VLOOKUP(D120,CSAT!$A$1:$F$1193,3,0)</f>
        <v>Worst</v>
      </c>
      <c r="AE121" t="str">
        <f>VLOOKUP(D120,CSAT!$A$1:$F$1193,4,0)</f>
        <v>Bad</v>
      </c>
      <c r="AF121" t="str">
        <f>VLOOKUP(D120,CSAT!$A$1:$F$1193,5,0)</f>
        <v>Good</v>
      </c>
      <c r="AG121" t="str">
        <f>VLOOKUP(D120,CSAT!$A$1:$F$1193,6,0)</f>
        <v>Excellent</v>
      </c>
      <c r="AH121" s="30">
        <v>43391</v>
      </c>
    </row>
    <row r="122" spans="1:34" x14ac:dyDescent="0.25">
      <c r="A122" s="13" t="s">
        <v>261</v>
      </c>
      <c r="B122" s="13">
        <v>121</v>
      </c>
      <c r="C122" s="13" t="s">
        <v>87</v>
      </c>
      <c r="D122" s="13" t="s">
        <v>261</v>
      </c>
      <c r="E122" s="13" t="s">
        <v>16</v>
      </c>
      <c r="F122" s="13">
        <v>23</v>
      </c>
      <c r="G122" s="13" t="s">
        <v>17</v>
      </c>
      <c r="H122" s="13" t="s">
        <v>105</v>
      </c>
      <c r="I122" s="13" t="s">
        <v>13</v>
      </c>
      <c r="J122">
        <f>VLOOKUP(DATA!D121,'Performance management'!A$1:H$1193,4,0)</f>
        <v>5</v>
      </c>
      <c r="K122">
        <f>VLOOKUP(DATA!D121,'Performance management'!A$1:H$1193,5,0)</f>
        <v>4</v>
      </c>
      <c r="L122">
        <f>VLOOKUP(DATA!D121,'Performance management'!A$1:H$1193,6,0)</f>
        <v>1</v>
      </c>
      <c r="M122">
        <f>VLOOKUP(DATA!D121,'Performance management'!A$1:H$1193,7,0)</f>
        <v>5</v>
      </c>
      <c r="N122">
        <f>VLOOKUP(DATA!D121,'Performance management'!A$1:H$1193,8,0)</f>
        <v>3.75</v>
      </c>
      <c r="O122">
        <f>VLOOKUP(D121,'Learning  Mangement'!$A$1:$G$1193,4,0)</f>
        <v>3.75</v>
      </c>
      <c r="P122" t="str">
        <f>VLOOKUP(D121,'Learning  Mangement'!$A$1:$G$1193,5,0)</f>
        <v>Hemanth&amp;Salomi</v>
      </c>
      <c r="Q122" t="str">
        <f>VLOOKUP(D121,'Learning  Mangement'!$A$1:$G$1193,6,0)</f>
        <v>3h</v>
      </c>
      <c r="R122" t="str">
        <f>VLOOKUP(D121,'Learning  Mangement'!$A$1:$G$1193,7,0)</f>
        <v>Soft skills Training</v>
      </c>
      <c r="S122" s="30">
        <f>VLOOKUP(D121,'Leave  Mangement'!$A$1:$F$1193,3,0)</f>
        <v>43228</v>
      </c>
      <c r="T122" s="30">
        <f>VLOOKUP(D121,'Leave  Mangement'!$A$1:$F$1193,4,0)</f>
        <v>43231</v>
      </c>
      <c r="U122" t="str">
        <f>VLOOKUP(D121,'Leave  Mangement'!$A$1:$F$1193,5,0)</f>
        <v>Maternity/Parental leave</v>
      </c>
      <c r="V122">
        <f>VLOOKUP(D121,'Leave  Mangement'!$A$1:$F$1193,6,0)</f>
        <v>33</v>
      </c>
      <c r="W122" t="str">
        <f>VLOOKUP(D121,'Span and Layer'!$A$1:$D$1193,2,0)</f>
        <v>Salomi</v>
      </c>
      <c r="X122" t="str">
        <f>VLOOKUP(D121,'Span and Layer'!$A$1:$D$1193,3,0)</f>
        <v>Harry</v>
      </c>
      <c r="Y122" t="str">
        <f>VLOOKUP(D121,'Span and Layer'!$A$1:$D$1193,4,0)</f>
        <v>George</v>
      </c>
      <c r="Z122" s="30">
        <f>VLOOKUP(D121,'Attrition Analysis'!$A$1:$E$1193,3,0)</f>
        <v>38773</v>
      </c>
      <c r="AA122" s="30">
        <f>VLOOKUP(D121,'Attrition Analysis'!$A$1:$E$1193,4,0)</f>
        <v>43491</v>
      </c>
      <c r="AB122">
        <f>VLOOKUP(D121,'Attrition Analysis'!$A$1:$E$1193,5,0)</f>
        <v>13</v>
      </c>
      <c r="AC122" t="str">
        <f>VLOOKUP(D121,CSAT!$A$1:$F$1193,2,0)</f>
        <v>Better</v>
      </c>
      <c r="AD122" t="str">
        <f>VLOOKUP(D121,CSAT!$A$1:$F$1193,3,0)</f>
        <v>Good</v>
      </c>
      <c r="AE122" t="str">
        <f>VLOOKUP(D121,CSAT!$A$1:$F$1193,4,0)</f>
        <v>Worst</v>
      </c>
      <c r="AF122" t="str">
        <f>VLOOKUP(D121,CSAT!$A$1:$F$1193,5,0)</f>
        <v>Good</v>
      </c>
      <c r="AG122" t="str">
        <f>VLOOKUP(D121,CSAT!$A$1:$F$1193,6,0)</f>
        <v>Good</v>
      </c>
      <c r="AH122" s="30">
        <v>43462</v>
      </c>
    </row>
    <row r="123" spans="1:34" x14ac:dyDescent="0.25">
      <c r="A123" s="13" t="s">
        <v>262</v>
      </c>
      <c r="B123" s="13">
        <v>122</v>
      </c>
      <c r="C123" s="13" t="s">
        <v>89</v>
      </c>
      <c r="D123" s="13" t="s">
        <v>262</v>
      </c>
      <c r="E123" s="13" t="s">
        <v>10</v>
      </c>
      <c r="F123" s="13">
        <v>60</v>
      </c>
      <c r="G123" s="13" t="s">
        <v>21</v>
      </c>
      <c r="H123" s="13" t="s">
        <v>126</v>
      </c>
      <c r="I123" s="13" t="s">
        <v>80</v>
      </c>
      <c r="J123">
        <f>VLOOKUP(DATA!D122,'Performance management'!A$1:H$1193,4,0)</f>
        <v>3</v>
      </c>
      <c r="K123">
        <f>VLOOKUP(DATA!D122,'Performance management'!A$1:H$1193,5,0)</f>
        <v>3</v>
      </c>
      <c r="L123">
        <f>VLOOKUP(DATA!D122,'Performance management'!A$1:H$1193,6,0)</f>
        <v>1</v>
      </c>
      <c r="M123">
        <f>VLOOKUP(DATA!D122,'Performance management'!A$1:H$1193,7,0)</f>
        <v>3</v>
      </c>
      <c r="N123">
        <f>VLOOKUP(DATA!D122,'Performance management'!A$1:H$1193,8,0)</f>
        <v>2.5</v>
      </c>
      <c r="O123">
        <f>VLOOKUP(D122,'Learning  Mangement'!$A$1:$G$1193,4,0)</f>
        <v>2.5</v>
      </c>
      <c r="P123" t="str">
        <f>VLOOKUP(D122,'Learning  Mangement'!$A$1:$G$1193,5,0)</f>
        <v>Sathish&amp;Azim</v>
      </c>
      <c r="Q123" t="str">
        <f>VLOOKUP(D122,'Learning  Mangement'!$A$1:$G$1193,6,0)</f>
        <v>4h</v>
      </c>
      <c r="R123" t="str">
        <f>VLOOKUP(D122,'Learning  Mangement'!$A$1:$G$1193,7,0)</f>
        <v>Technical skills Training</v>
      </c>
      <c r="S123" s="30">
        <f>VLOOKUP(D122,'Leave  Mangement'!$A$1:$F$1193,3,0)</f>
        <v>43229</v>
      </c>
      <c r="T123" s="30">
        <f>VLOOKUP(D122,'Leave  Mangement'!$A$1:$F$1193,4,0)</f>
        <v>43230</v>
      </c>
      <c r="U123" t="str">
        <f>VLOOKUP(D122,'Leave  Mangement'!$A$1:$F$1193,5,0)</f>
        <v>Emergency leave</v>
      </c>
      <c r="V123">
        <f>VLOOKUP(D122,'Leave  Mangement'!$A$1:$F$1193,6,0)</f>
        <v>1</v>
      </c>
      <c r="W123" t="str">
        <f>VLOOKUP(D122,'Span and Layer'!$A$1:$D$1193,2,0)</f>
        <v>Harika</v>
      </c>
      <c r="X123" t="str">
        <f>VLOOKUP(D122,'Span and Layer'!$A$1:$D$1193,3,0)</f>
        <v>Amelia</v>
      </c>
      <c r="Y123" t="str">
        <f>VLOOKUP(D122,'Span and Layer'!$A$1:$D$1193,4,0)</f>
        <v>George</v>
      </c>
      <c r="Z123" s="30">
        <f>VLOOKUP(D122,'Attrition Analysis'!$A$1:$E$1193,3,0)</f>
        <v>38798</v>
      </c>
      <c r="AA123" s="30">
        <f>VLOOKUP(D122,'Attrition Analysis'!$A$1:$E$1193,4,0)</f>
        <v>43531</v>
      </c>
      <c r="AB123">
        <f>VLOOKUP(D122,'Attrition Analysis'!$A$1:$E$1193,5,0)</f>
        <v>13</v>
      </c>
      <c r="AC123" t="str">
        <f>VLOOKUP(D122,CSAT!$A$1:$F$1193,2,0)</f>
        <v>Good</v>
      </c>
      <c r="AD123" t="str">
        <f>VLOOKUP(D122,CSAT!$A$1:$F$1193,3,0)</f>
        <v>Excellent</v>
      </c>
      <c r="AE123" t="str">
        <f>VLOOKUP(D122,CSAT!$A$1:$F$1193,4,0)</f>
        <v>Worst</v>
      </c>
      <c r="AF123" t="str">
        <f>VLOOKUP(D122,CSAT!$A$1:$F$1193,5,0)</f>
        <v>Worst</v>
      </c>
      <c r="AG123" t="str">
        <f>VLOOKUP(D122,CSAT!$A$1:$F$1193,6,0)</f>
        <v>Good</v>
      </c>
      <c r="AH123" s="30">
        <v>43454</v>
      </c>
    </row>
    <row r="124" spans="1:34" x14ac:dyDescent="0.25">
      <c r="A124" s="13" t="s">
        <v>263</v>
      </c>
      <c r="B124" s="13">
        <v>123</v>
      </c>
      <c r="C124" s="13" t="s">
        <v>92</v>
      </c>
      <c r="D124" s="13" t="s">
        <v>263</v>
      </c>
      <c r="E124" s="13" t="s">
        <v>16</v>
      </c>
      <c r="F124" s="13">
        <v>39</v>
      </c>
      <c r="G124" s="13" t="s">
        <v>62</v>
      </c>
      <c r="H124" s="13" t="s">
        <v>40</v>
      </c>
      <c r="I124" s="13" t="s">
        <v>13</v>
      </c>
      <c r="J124">
        <f>VLOOKUP(DATA!D123,'Performance management'!A$1:H$1193,4,0)</f>
        <v>4</v>
      </c>
      <c r="K124">
        <f>VLOOKUP(DATA!D123,'Performance management'!A$1:H$1193,5,0)</f>
        <v>4</v>
      </c>
      <c r="L124">
        <f>VLOOKUP(DATA!D123,'Performance management'!A$1:H$1193,6,0)</f>
        <v>5</v>
      </c>
      <c r="M124">
        <f>VLOOKUP(DATA!D123,'Performance management'!A$1:H$1193,7,0)</f>
        <v>4</v>
      </c>
      <c r="N124">
        <f>VLOOKUP(DATA!D123,'Performance management'!A$1:H$1193,8,0)</f>
        <v>4.25</v>
      </c>
      <c r="O124">
        <f>VLOOKUP(D123,'Learning  Mangement'!$A$1:$G$1193,4,0)</f>
        <v>4.25</v>
      </c>
      <c r="P124" t="str">
        <f>VLOOKUP(D123,'Learning  Mangement'!$A$1:$G$1193,5,0)</f>
        <v>Santhosh&amp;Anudeep</v>
      </c>
      <c r="Q124" t="str">
        <f>VLOOKUP(D123,'Learning  Mangement'!$A$1:$G$1193,6,0)</f>
        <v>3h</v>
      </c>
      <c r="R124" t="str">
        <f>VLOOKUP(D123,'Learning  Mangement'!$A$1:$G$1193,7,0)</f>
        <v>Job Training</v>
      </c>
      <c r="S124" s="30">
        <f>VLOOKUP(D123,'Leave  Mangement'!$A$1:$F$1193,3,0)</f>
        <v>43230</v>
      </c>
      <c r="T124" s="30">
        <f>VLOOKUP(D123,'Leave  Mangement'!$A$1:$F$1193,4,0)</f>
        <v>43235</v>
      </c>
      <c r="U124" t="str">
        <f>VLOOKUP(D123,'Leave  Mangement'!$A$1:$F$1193,5,0)</f>
        <v>Maternity/Parental leave</v>
      </c>
      <c r="V124">
        <f>VLOOKUP(D123,'Leave  Mangement'!$A$1:$F$1193,6,0)</f>
        <v>35</v>
      </c>
      <c r="W124" t="str">
        <f>VLOOKUP(D123,'Span and Layer'!$A$1:$D$1193,2,0)</f>
        <v>Rajesh</v>
      </c>
      <c r="X124" t="str">
        <f>VLOOKUP(D123,'Span and Layer'!$A$1:$D$1193,3,0)</f>
        <v>Isla</v>
      </c>
      <c r="Y124" t="str">
        <f>VLOOKUP(D123,'Span and Layer'!$A$1:$D$1193,4,0)</f>
        <v>George</v>
      </c>
      <c r="Z124" s="30">
        <f>VLOOKUP(D123,'Attrition Analysis'!$A$1:$E$1193,3,0)</f>
        <v>38823</v>
      </c>
      <c r="AA124" s="30">
        <f>VLOOKUP(D123,'Attrition Analysis'!$A$1:$E$1193,4,0)</f>
        <v>43571</v>
      </c>
      <c r="AB124">
        <f>VLOOKUP(D123,'Attrition Analysis'!$A$1:$E$1193,5,0)</f>
        <v>13</v>
      </c>
      <c r="AC124" t="str">
        <f>VLOOKUP(D123,CSAT!$A$1:$F$1193,2,0)</f>
        <v>Excellent</v>
      </c>
      <c r="AD124" t="str">
        <f>VLOOKUP(D123,CSAT!$A$1:$F$1193,3,0)</f>
        <v>Excellent</v>
      </c>
      <c r="AE124" t="str">
        <f>VLOOKUP(D123,CSAT!$A$1:$F$1193,4,0)</f>
        <v>Bad</v>
      </c>
      <c r="AF124" t="str">
        <f>VLOOKUP(D123,CSAT!$A$1:$F$1193,5,0)</f>
        <v>Worst</v>
      </c>
      <c r="AG124" t="str">
        <f>VLOOKUP(D123,CSAT!$A$1:$F$1193,6,0)</f>
        <v>Bad</v>
      </c>
      <c r="AH124" s="30">
        <v>43248</v>
      </c>
    </row>
    <row r="125" spans="1:34" x14ac:dyDescent="0.25">
      <c r="A125" s="13" t="s">
        <v>264</v>
      </c>
      <c r="B125" s="13">
        <v>124</v>
      </c>
      <c r="C125" s="13" t="s">
        <v>94</v>
      </c>
      <c r="D125" s="13" t="s">
        <v>264</v>
      </c>
      <c r="E125" s="13" t="s">
        <v>10</v>
      </c>
      <c r="F125" s="13">
        <v>45</v>
      </c>
      <c r="G125" s="13" t="s">
        <v>45</v>
      </c>
      <c r="H125" s="13" t="s">
        <v>56</v>
      </c>
      <c r="I125" s="13" t="s">
        <v>13</v>
      </c>
      <c r="J125">
        <f>VLOOKUP(DATA!D124,'Performance management'!A$1:H$1193,4,0)</f>
        <v>3</v>
      </c>
      <c r="K125">
        <f>VLOOKUP(DATA!D124,'Performance management'!A$1:H$1193,5,0)</f>
        <v>2</v>
      </c>
      <c r="L125">
        <f>VLOOKUP(DATA!D124,'Performance management'!A$1:H$1193,6,0)</f>
        <v>2</v>
      </c>
      <c r="M125">
        <f>VLOOKUP(DATA!D124,'Performance management'!A$1:H$1193,7,0)</f>
        <v>2</v>
      </c>
      <c r="N125">
        <f>VLOOKUP(DATA!D124,'Performance management'!A$1:H$1193,8,0)</f>
        <v>2.25</v>
      </c>
      <c r="O125">
        <f>VLOOKUP(D124,'Learning  Mangement'!$A$1:$G$1193,4,0)</f>
        <v>2.25</v>
      </c>
      <c r="P125" t="str">
        <f>VLOOKUP(D124,'Learning  Mangement'!$A$1:$G$1193,5,0)</f>
        <v>Sathish&amp;Azim</v>
      </c>
      <c r="Q125" t="str">
        <f>VLOOKUP(D124,'Learning  Mangement'!$A$1:$G$1193,6,0)</f>
        <v>4h</v>
      </c>
      <c r="R125" t="str">
        <f>VLOOKUP(D124,'Learning  Mangement'!$A$1:$G$1193,7,0)</f>
        <v>Technical skills Training</v>
      </c>
      <c r="S125" s="30">
        <f>VLOOKUP(D124,'Leave  Mangement'!$A$1:$F$1193,3,0)</f>
        <v>43231</v>
      </c>
      <c r="T125" s="30">
        <f>VLOOKUP(D124,'Leave  Mangement'!$A$1:$F$1193,4,0)</f>
        <v>43238</v>
      </c>
      <c r="U125" t="str">
        <f>VLOOKUP(D124,'Leave  Mangement'!$A$1:$F$1193,5,0)</f>
        <v>Emergency leave</v>
      </c>
      <c r="V125">
        <f>VLOOKUP(D124,'Leave  Mangement'!$A$1:$F$1193,6,0)</f>
        <v>7</v>
      </c>
      <c r="W125" t="str">
        <f>VLOOKUP(D124,'Span and Layer'!$A$1:$D$1193,2,0)</f>
        <v>David</v>
      </c>
      <c r="X125" t="str">
        <f>VLOOKUP(D124,'Span and Layer'!$A$1:$D$1193,3,0)</f>
        <v>Jacob</v>
      </c>
      <c r="Y125" t="str">
        <f>VLOOKUP(D124,'Span and Layer'!$A$1:$D$1193,4,0)</f>
        <v>George</v>
      </c>
      <c r="Z125" s="30">
        <f>VLOOKUP(D124,'Attrition Analysis'!$A$1:$E$1193,3,0)</f>
        <v>38848</v>
      </c>
      <c r="AA125" s="30">
        <f>VLOOKUP(D124,'Attrition Analysis'!$A$1:$E$1193,4,0)</f>
        <v>43611</v>
      </c>
      <c r="AB125">
        <f>VLOOKUP(D124,'Attrition Analysis'!$A$1:$E$1193,5,0)</f>
        <v>13</v>
      </c>
      <c r="AC125" t="str">
        <f>VLOOKUP(D124,CSAT!$A$1:$F$1193,2,0)</f>
        <v>Good</v>
      </c>
      <c r="AD125" t="str">
        <f>VLOOKUP(D124,CSAT!$A$1:$F$1193,3,0)</f>
        <v>Excellent</v>
      </c>
      <c r="AE125" t="str">
        <f>VLOOKUP(D124,CSAT!$A$1:$F$1193,4,0)</f>
        <v>Good</v>
      </c>
      <c r="AF125" t="str">
        <f>VLOOKUP(D124,CSAT!$A$1:$F$1193,5,0)</f>
        <v>Good</v>
      </c>
      <c r="AG125" t="str">
        <f>VLOOKUP(D124,CSAT!$A$1:$F$1193,6,0)</f>
        <v>Worst</v>
      </c>
      <c r="AH125" s="30">
        <v>43283</v>
      </c>
    </row>
    <row r="126" spans="1:34" x14ac:dyDescent="0.25">
      <c r="A126" s="13" t="s">
        <v>265</v>
      </c>
      <c r="B126" s="13">
        <v>125</v>
      </c>
      <c r="C126" s="13" t="s">
        <v>99</v>
      </c>
      <c r="D126" s="13" t="s">
        <v>265</v>
      </c>
      <c r="E126" s="13" t="s">
        <v>10</v>
      </c>
      <c r="F126" s="13">
        <v>23</v>
      </c>
      <c r="G126" s="13" t="s">
        <v>21</v>
      </c>
      <c r="H126" s="13" t="s">
        <v>18</v>
      </c>
      <c r="I126" s="13" t="s">
        <v>13</v>
      </c>
      <c r="J126">
        <f>VLOOKUP(DATA!D125,'Performance management'!A$1:H$1193,4,0)</f>
        <v>2</v>
      </c>
      <c r="K126">
        <f>VLOOKUP(DATA!D125,'Performance management'!A$1:H$1193,5,0)</f>
        <v>4</v>
      </c>
      <c r="L126">
        <f>VLOOKUP(DATA!D125,'Performance management'!A$1:H$1193,6,0)</f>
        <v>1</v>
      </c>
      <c r="M126">
        <f>VLOOKUP(DATA!D125,'Performance management'!A$1:H$1193,7,0)</f>
        <v>5</v>
      </c>
      <c r="N126">
        <f>VLOOKUP(DATA!D125,'Performance management'!A$1:H$1193,8,0)</f>
        <v>3</v>
      </c>
      <c r="O126">
        <f>VLOOKUP(D125,'Learning  Mangement'!$A$1:$G$1193,4,0)</f>
        <v>3</v>
      </c>
      <c r="P126" t="str">
        <f>VLOOKUP(D125,'Learning  Mangement'!$A$1:$G$1193,5,0)</f>
        <v>Hemanth&amp;Salomi</v>
      </c>
      <c r="Q126" t="str">
        <f>VLOOKUP(D125,'Learning  Mangement'!$A$1:$G$1193,6,0)</f>
        <v>3h</v>
      </c>
      <c r="R126" t="str">
        <f>VLOOKUP(D125,'Learning  Mangement'!$A$1:$G$1193,7,0)</f>
        <v>Soft skills Training</v>
      </c>
      <c r="S126" s="30">
        <f>VLOOKUP(D125,'Leave  Mangement'!$A$1:$F$1193,3,0)</f>
        <v>43232</v>
      </c>
      <c r="T126" s="30">
        <f>VLOOKUP(D125,'Leave  Mangement'!$A$1:$F$1193,4,0)</f>
        <v>43237</v>
      </c>
      <c r="U126" t="str">
        <f>VLOOKUP(D125,'Leave  Mangement'!$A$1:$F$1193,5,0)</f>
        <v>Maternity/Parental leave</v>
      </c>
      <c r="V126">
        <f>VLOOKUP(D125,'Leave  Mangement'!$A$1:$F$1193,6,0)</f>
        <v>35</v>
      </c>
      <c r="W126" t="str">
        <f>VLOOKUP(D125,'Span and Layer'!$A$1:$D$1193,2,0)</f>
        <v>Roy</v>
      </c>
      <c r="X126" t="str">
        <f>VLOOKUP(D125,'Span and Layer'!$A$1:$D$1193,3,0)</f>
        <v>Harry</v>
      </c>
      <c r="Y126" t="str">
        <f>VLOOKUP(D125,'Span and Layer'!$A$1:$D$1193,4,0)</f>
        <v>George</v>
      </c>
      <c r="Z126" s="30">
        <f>VLOOKUP(D125,'Attrition Analysis'!$A$1:$E$1193,3,0)</f>
        <v>38873</v>
      </c>
      <c r="AA126" s="30">
        <f>VLOOKUP(D125,'Attrition Analysis'!$A$1:$E$1193,4,0)</f>
        <v>43651</v>
      </c>
      <c r="AB126">
        <f>VLOOKUP(D125,'Attrition Analysis'!$A$1:$E$1193,5,0)</f>
        <v>13</v>
      </c>
      <c r="AC126" t="str">
        <f>VLOOKUP(D125,CSAT!$A$1:$F$1193,2,0)</f>
        <v>Better</v>
      </c>
      <c r="AD126" t="str">
        <f>VLOOKUP(D125,CSAT!$A$1:$F$1193,3,0)</f>
        <v>Excellent</v>
      </c>
      <c r="AE126" t="str">
        <f>VLOOKUP(D125,CSAT!$A$1:$F$1193,4,0)</f>
        <v>Better</v>
      </c>
      <c r="AF126" t="str">
        <f>VLOOKUP(D125,CSAT!$A$1:$F$1193,5,0)</f>
        <v>Worst</v>
      </c>
      <c r="AG126" t="str">
        <f>VLOOKUP(D125,CSAT!$A$1:$F$1193,6,0)</f>
        <v>Bad</v>
      </c>
      <c r="AH126" s="30">
        <v>43426</v>
      </c>
    </row>
    <row r="127" spans="1:34" x14ac:dyDescent="0.25">
      <c r="A127" s="13" t="s">
        <v>266</v>
      </c>
      <c r="B127" s="13">
        <v>126</v>
      </c>
      <c r="C127" s="13" t="s">
        <v>101</v>
      </c>
      <c r="D127" s="13" t="s">
        <v>266</v>
      </c>
      <c r="E127" s="13" t="s">
        <v>10</v>
      </c>
      <c r="F127" s="13">
        <v>44</v>
      </c>
      <c r="G127" s="13" t="s">
        <v>96</v>
      </c>
      <c r="H127" s="13" t="s">
        <v>22</v>
      </c>
      <c r="I127" s="13" t="s">
        <v>23</v>
      </c>
      <c r="J127">
        <f>VLOOKUP(DATA!D126,'Performance management'!A$1:H$1193,4,0)</f>
        <v>5</v>
      </c>
      <c r="K127">
        <f>VLOOKUP(DATA!D126,'Performance management'!A$1:H$1193,5,0)</f>
        <v>3</v>
      </c>
      <c r="L127">
        <f>VLOOKUP(DATA!D126,'Performance management'!A$1:H$1193,6,0)</f>
        <v>5</v>
      </c>
      <c r="M127">
        <f>VLOOKUP(DATA!D126,'Performance management'!A$1:H$1193,7,0)</f>
        <v>1</v>
      </c>
      <c r="N127">
        <f>VLOOKUP(DATA!D126,'Performance management'!A$1:H$1193,8,0)</f>
        <v>3.5</v>
      </c>
      <c r="O127">
        <f>VLOOKUP(D126,'Learning  Mangement'!$A$1:$G$1193,4,0)</f>
        <v>3.5</v>
      </c>
      <c r="P127" t="str">
        <f>VLOOKUP(D126,'Learning  Mangement'!$A$1:$G$1193,5,0)</f>
        <v>Hemanth&amp;Salomi</v>
      </c>
      <c r="Q127" t="str">
        <f>VLOOKUP(D126,'Learning  Mangement'!$A$1:$G$1193,6,0)</f>
        <v>3h</v>
      </c>
      <c r="R127" t="str">
        <f>VLOOKUP(D126,'Learning  Mangement'!$A$1:$G$1193,7,0)</f>
        <v>Soft skills Training</v>
      </c>
      <c r="S127" s="30">
        <f>VLOOKUP(D126,'Leave  Mangement'!$A$1:$F$1193,3,0)</f>
        <v>43233</v>
      </c>
      <c r="T127" s="30">
        <f>VLOOKUP(D126,'Leave  Mangement'!$A$1:$F$1193,4,0)</f>
        <v>43234</v>
      </c>
      <c r="U127" t="str">
        <f>VLOOKUP(D126,'Leave  Mangement'!$A$1:$F$1193,5,0)</f>
        <v>Planned leave</v>
      </c>
      <c r="V127">
        <f>VLOOKUP(D126,'Leave  Mangement'!$A$1:$F$1193,6,0)</f>
        <v>1</v>
      </c>
      <c r="W127" t="str">
        <f>VLOOKUP(D126,'Span and Layer'!$A$1:$D$1193,2,0)</f>
        <v>Aneela</v>
      </c>
      <c r="X127" t="str">
        <f>VLOOKUP(D126,'Span and Layer'!$A$1:$D$1193,3,0)</f>
        <v>Charlie</v>
      </c>
      <c r="Y127" t="str">
        <f>VLOOKUP(D126,'Span and Layer'!$A$1:$D$1193,4,0)</f>
        <v>George</v>
      </c>
      <c r="Z127" s="30">
        <f>VLOOKUP(D126,'Attrition Analysis'!$A$1:$E$1193,3,0)</f>
        <v>38898</v>
      </c>
      <c r="AA127" s="30">
        <f>VLOOKUP(D126,'Attrition Analysis'!$A$1:$E$1193,4,0)</f>
        <v>43691</v>
      </c>
      <c r="AB127">
        <f>VLOOKUP(D126,'Attrition Analysis'!$A$1:$E$1193,5,0)</f>
        <v>13</v>
      </c>
      <c r="AC127" t="str">
        <f>VLOOKUP(D126,CSAT!$A$1:$F$1193,2,0)</f>
        <v>Excellent</v>
      </c>
      <c r="AD127" t="str">
        <f>VLOOKUP(D126,CSAT!$A$1:$F$1193,3,0)</f>
        <v>Bad</v>
      </c>
      <c r="AE127" t="str">
        <f>VLOOKUP(D126,CSAT!$A$1:$F$1193,4,0)</f>
        <v>Excellent</v>
      </c>
      <c r="AF127" t="str">
        <f>VLOOKUP(D126,CSAT!$A$1:$F$1193,5,0)</f>
        <v>Excellent</v>
      </c>
      <c r="AG127" t="str">
        <f>VLOOKUP(D126,CSAT!$A$1:$F$1193,6,0)</f>
        <v>Better</v>
      </c>
      <c r="AH127" s="30">
        <v>43288</v>
      </c>
    </row>
    <row r="128" spans="1:34" x14ac:dyDescent="0.25">
      <c r="A128" s="13" t="s">
        <v>267</v>
      </c>
      <c r="B128" s="13">
        <v>127</v>
      </c>
      <c r="C128" s="13" t="s">
        <v>103</v>
      </c>
      <c r="D128" s="13" t="s">
        <v>267</v>
      </c>
      <c r="E128" s="13" t="s">
        <v>16</v>
      </c>
      <c r="F128" s="13">
        <v>51</v>
      </c>
      <c r="G128" s="13" t="s">
        <v>96</v>
      </c>
      <c r="H128" s="13" t="s">
        <v>131</v>
      </c>
      <c r="I128" s="13" t="s">
        <v>132</v>
      </c>
      <c r="J128">
        <f>VLOOKUP(DATA!D127,'Performance management'!A$1:H$1193,4,0)</f>
        <v>2</v>
      </c>
      <c r="K128">
        <f>VLOOKUP(DATA!D127,'Performance management'!A$1:H$1193,5,0)</f>
        <v>4</v>
      </c>
      <c r="L128">
        <f>VLOOKUP(DATA!D127,'Performance management'!A$1:H$1193,6,0)</f>
        <v>2</v>
      </c>
      <c r="M128">
        <f>VLOOKUP(DATA!D127,'Performance management'!A$1:H$1193,7,0)</f>
        <v>2</v>
      </c>
      <c r="N128">
        <f>VLOOKUP(DATA!D127,'Performance management'!A$1:H$1193,8,0)</f>
        <v>2.5</v>
      </c>
      <c r="O128">
        <f>VLOOKUP(D127,'Learning  Mangement'!$A$1:$G$1193,4,0)</f>
        <v>2.5</v>
      </c>
      <c r="P128" t="str">
        <f>VLOOKUP(D127,'Learning  Mangement'!$A$1:$G$1193,5,0)</f>
        <v>Sathish&amp;Azim</v>
      </c>
      <c r="Q128" t="str">
        <f>VLOOKUP(D127,'Learning  Mangement'!$A$1:$G$1193,6,0)</f>
        <v>4h</v>
      </c>
      <c r="R128" t="str">
        <f>VLOOKUP(D127,'Learning  Mangement'!$A$1:$G$1193,7,0)</f>
        <v>Technical skills Training</v>
      </c>
      <c r="S128" s="30">
        <f>VLOOKUP(D127,'Leave  Mangement'!$A$1:$F$1193,3,0)</f>
        <v>43234</v>
      </c>
      <c r="T128" s="30">
        <f>VLOOKUP(D127,'Leave  Mangement'!$A$1:$F$1193,4,0)</f>
        <v>43236</v>
      </c>
      <c r="U128" t="str">
        <f>VLOOKUP(D127,'Leave  Mangement'!$A$1:$F$1193,5,0)</f>
        <v>Planned leave</v>
      </c>
      <c r="V128">
        <f>VLOOKUP(D127,'Leave  Mangement'!$A$1:$F$1193,6,0)</f>
        <v>2</v>
      </c>
      <c r="W128" t="str">
        <f>VLOOKUP(D127,'Span and Layer'!$A$1:$D$1193,2,0)</f>
        <v>Lihar</v>
      </c>
      <c r="X128" t="str">
        <f>VLOOKUP(D127,'Span and Layer'!$A$1:$D$1193,3,0)</f>
        <v>Isla</v>
      </c>
      <c r="Y128" t="str">
        <f>VLOOKUP(D127,'Span and Layer'!$A$1:$D$1193,4,0)</f>
        <v>George</v>
      </c>
      <c r="Z128" s="30">
        <f>VLOOKUP(D127,'Attrition Analysis'!$A$1:$E$1193,3,0)</f>
        <v>38923</v>
      </c>
      <c r="AA128" s="30">
        <f>VLOOKUP(D127,'Attrition Analysis'!$A$1:$E$1193,4,0)</f>
        <v>43731</v>
      </c>
      <c r="AB128">
        <f>VLOOKUP(D127,'Attrition Analysis'!$A$1:$E$1193,5,0)</f>
        <v>13</v>
      </c>
      <c r="AC128" t="str">
        <f>VLOOKUP(D127,CSAT!$A$1:$F$1193,2,0)</f>
        <v>Better</v>
      </c>
      <c r="AD128" t="str">
        <f>VLOOKUP(D127,CSAT!$A$1:$F$1193,3,0)</f>
        <v>Worst</v>
      </c>
      <c r="AE128" t="str">
        <f>VLOOKUP(D127,CSAT!$A$1:$F$1193,4,0)</f>
        <v>Excellent</v>
      </c>
      <c r="AF128" t="str">
        <f>VLOOKUP(D127,CSAT!$A$1:$F$1193,5,0)</f>
        <v>Worst</v>
      </c>
      <c r="AG128" t="str">
        <f>VLOOKUP(D127,CSAT!$A$1:$F$1193,6,0)</f>
        <v>Worst</v>
      </c>
      <c r="AH128" s="30">
        <v>43403</v>
      </c>
    </row>
    <row r="129" spans="1:34" x14ac:dyDescent="0.25">
      <c r="A129" s="13" t="s">
        <v>268</v>
      </c>
      <c r="B129" s="13">
        <v>128</v>
      </c>
      <c r="C129" s="13" t="s">
        <v>106</v>
      </c>
      <c r="D129" s="13" t="s">
        <v>268</v>
      </c>
      <c r="E129" s="13" t="s">
        <v>16</v>
      </c>
      <c r="F129" s="13">
        <v>31</v>
      </c>
      <c r="G129" s="13" t="s">
        <v>55</v>
      </c>
      <c r="H129" s="13" t="s">
        <v>161</v>
      </c>
      <c r="I129" s="13" t="s">
        <v>13</v>
      </c>
      <c r="J129">
        <f>VLOOKUP(DATA!D128,'Performance management'!A$1:H$1193,4,0)</f>
        <v>2</v>
      </c>
      <c r="K129">
        <f>VLOOKUP(DATA!D128,'Performance management'!A$1:H$1193,5,0)</f>
        <v>1</v>
      </c>
      <c r="L129">
        <f>VLOOKUP(DATA!D128,'Performance management'!A$1:H$1193,6,0)</f>
        <v>3</v>
      </c>
      <c r="M129">
        <f>VLOOKUP(DATA!D128,'Performance management'!A$1:H$1193,7,0)</f>
        <v>3</v>
      </c>
      <c r="N129">
        <f>VLOOKUP(DATA!D128,'Performance management'!A$1:H$1193,8,0)</f>
        <v>2.25</v>
      </c>
      <c r="O129">
        <f>VLOOKUP(D128,'Learning  Mangement'!$A$1:$G$1193,4,0)</f>
        <v>2.25</v>
      </c>
      <c r="P129" t="str">
        <f>VLOOKUP(D128,'Learning  Mangement'!$A$1:$G$1193,5,0)</f>
        <v>Sathish&amp;Azim</v>
      </c>
      <c r="Q129" t="str">
        <f>VLOOKUP(D128,'Learning  Mangement'!$A$1:$G$1193,6,0)</f>
        <v>4h</v>
      </c>
      <c r="R129" t="str">
        <f>VLOOKUP(D128,'Learning  Mangement'!$A$1:$G$1193,7,0)</f>
        <v>Technical skills Training</v>
      </c>
      <c r="S129" s="30">
        <f>VLOOKUP(D128,'Leave  Mangement'!$A$1:$F$1193,3,0)</f>
        <v>43235</v>
      </c>
      <c r="T129" s="30">
        <f>VLOOKUP(D128,'Leave  Mangement'!$A$1:$F$1193,4,0)</f>
        <v>43236</v>
      </c>
      <c r="U129" t="str">
        <f>VLOOKUP(D128,'Leave  Mangement'!$A$1:$F$1193,5,0)</f>
        <v>Emergency leave</v>
      </c>
      <c r="V129">
        <f>VLOOKUP(D128,'Leave  Mangement'!$A$1:$F$1193,6,0)</f>
        <v>1</v>
      </c>
      <c r="W129" t="str">
        <f>VLOOKUP(D128,'Span and Layer'!$A$1:$D$1193,2,0)</f>
        <v>Rishitha</v>
      </c>
      <c r="X129" t="str">
        <f>VLOOKUP(D128,'Span and Layer'!$A$1:$D$1193,3,0)</f>
        <v>Isla</v>
      </c>
      <c r="Y129" t="str">
        <f>VLOOKUP(D128,'Span and Layer'!$A$1:$D$1193,4,0)</f>
        <v>George</v>
      </c>
      <c r="Z129" s="30">
        <f>VLOOKUP(D128,'Attrition Analysis'!$A$1:$E$1193,3,0)</f>
        <v>38948</v>
      </c>
      <c r="AA129" s="30">
        <f>VLOOKUP(D128,'Attrition Analysis'!$A$1:$E$1193,4,0)</f>
        <v>43771</v>
      </c>
      <c r="AB129">
        <f>VLOOKUP(D128,'Attrition Analysis'!$A$1:$E$1193,5,0)</f>
        <v>13</v>
      </c>
      <c r="AC129" t="str">
        <f>VLOOKUP(D128,CSAT!$A$1:$F$1193,2,0)</f>
        <v>Worst</v>
      </c>
      <c r="AD129" t="str">
        <f>VLOOKUP(D128,CSAT!$A$1:$F$1193,3,0)</f>
        <v>Bad</v>
      </c>
      <c r="AE129" t="str">
        <f>VLOOKUP(D128,CSAT!$A$1:$F$1193,4,0)</f>
        <v>Good</v>
      </c>
      <c r="AF129" t="str">
        <f>VLOOKUP(D128,CSAT!$A$1:$F$1193,5,0)</f>
        <v>Better</v>
      </c>
      <c r="AG129" t="str">
        <f>VLOOKUP(D128,CSAT!$A$1:$F$1193,6,0)</f>
        <v>Better</v>
      </c>
      <c r="AH129" s="30">
        <v>43140</v>
      </c>
    </row>
    <row r="130" spans="1:34" x14ac:dyDescent="0.25">
      <c r="A130" s="13" t="s">
        <v>269</v>
      </c>
      <c r="B130" s="13">
        <v>129</v>
      </c>
      <c r="C130" s="13" t="s">
        <v>64</v>
      </c>
      <c r="D130" s="13" t="s">
        <v>269</v>
      </c>
      <c r="E130" s="13" t="s">
        <v>16</v>
      </c>
      <c r="F130" s="13">
        <v>48</v>
      </c>
      <c r="G130" s="13" t="s">
        <v>21</v>
      </c>
      <c r="H130" s="13" t="s">
        <v>121</v>
      </c>
      <c r="I130" s="13" t="s">
        <v>13</v>
      </c>
      <c r="J130">
        <f>VLOOKUP(DATA!D129,'Performance management'!A$1:H$1193,4,0)</f>
        <v>1</v>
      </c>
      <c r="K130">
        <f>VLOOKUP(DATA!D129,'Performance management'!A$1:H$1193,5,0)</f>
        <v>2</v>
      </c>
      <c r="L130">
        <f>VLOOKUP(DATA!D129,'Performance management'!A$1:H$1193,6,0)</f>
        <v>4</v>
      </c>
      <c r="M130">
        <f>VLOOKUP(DATA!D129,'Performance management'!A$1:H$1193,7,0)</f>
        <v>4</v>
      </c>
      <c r="N130">
        <f>VLOOKUP(DATA!D129,'Performance management'!A$1:H$1193,8,0)</f>
        <v>2.75</v>
      </c>
      <c r="O130">
        <f>VLOOKUP(D129,'Learning  Mangement'!$A$1:$G$1193,4,0)</f>
        <v>2.75</v>
      </c>
      <c r="P130" t="str">
        <f>VLOOKUP(D129,'Learning  Mangement'!$A$1:$G$1193,5,0)</f>
        <v>Sathish&amp;Azim</v>
      </c>
      <c r="Q130" t="str">
        <f>VLOOKUP(D129,'Learning  Mangement'!$A$1:$G$1193,6,0)</f>
        <v>4h</v>
      </c>
      <c r="R130" t="str">
        <f>VLOOKUP(D129,'Learning  Mangement'!$A$1:$G$1193,7,0)</f>
        <v>Technical skills Training</v>
      </c>
      <c r="S130" s="30">
        <f>VLOOKUP(D129,'Leave  Mangement'!$A$1:$F$1193,3,0)</f>
        <v>43236</v>
      </c>
      <c r="T130" s="30">
        <f>VLOOKUP(D129,'Leave  Mangement'!$A$1:$F$1193,4,0)</f>
        <v>43242</v>
      </c>
      <c r="U130" t="str">
        <f>VLOOKUP(D129,'Leave  Mangement'!$A$1:$F$1193,5,0)</f>
        <v>Emergency leave</v>
      </c>
      <c r="V130">
        <f>VLOOKUP(D129,'Leave  Mangement'!$A$1:$F$1193,6,0)</f>
        <v>6</v>
      </c>
      <c r="W130" t="str">
        <f>VLOOKUP(D129,'Span and Layer'!$A$1:$D$1193,2,0)</f>
        <v>Salomi</v>
      </c>
      <c r="X130" t="str">
        <f>VLOOKUP(D129,'Span and Layer'!$A$1:$D$1193,3,0)</f>
        <v>Harry</v>
      </c>
      <c r="Y130" t="str">
        <f>VLOOKUP(D129,'Span and Layer'!$A$1:$D$1193,4,0)</f>
        <v>George</v>
      </c>
      <c r="Z130" s="30">
        <f>VLOOKUP(D129,'Attrition Analysis'!$A$1:$E$1193,3,0)</f>
        <v>38973</v>
      </c>
      <c r="AA130" s="30">
        <f>VLOOKUP(D129,'Attrition Analysis'!$A$1:$E$1193,4,0)</f>
        <v>43811</v>
      </c>
      <c r="AB130">
        <f>VLOOKUP(D129,'Attrition Analysis'!$A$1:$E$1193,5,0)</f>
        <v>13</v>
      </c>
      <c r="AC130" t="str">
        <f>VLOOKUP(D129,CSAT!$A$1:$F$1193,2,0)</f>
        <v>Good</v>
      </c>
      <c r="AD130" t="str">
        <f>VLOOKUP(D129,CSAT!$A$1:$F$1193,3,0)</f>
        <v>Worst</v>
      </c>
      <c r="AE130" t="str">
        <f>VLOOKUP(D129,CSAT!$A$1:$F$1193,4,0)</f>
        <v>Good</v>
      </c>
      <c r="AF130" t="str">
        <f>VLOOKUP(D129,CSAT!$A$1:$F$1193,5,0)</f>
        <v>Worst</v>
      </c>
      <c r="AG130" t="str">
        <f>VLOOKUP(D129,CSAT!$A$1:$F$1193,6,0)</f>
        <v>Bad</v>
      </c>
      <c r="AH130" s="30">
        <v>43444</v>
      </c>
    </row>
    <row r="131" spans="1:34" x14ac:dyDescent="0.25">
      <c r="A131" s="13" t="s">
        <v>270</v>
      </c>
      <c r="B131" s="13">
        <v>130</v>
      </c>
      <c r="C131" s="13" t="s">
        <v>110</v>
      </c>
      <c r="D131" s="13" t="s">
        <v>270</v>
      </c>
      <c r="E131" s="13" t="s">
        <v>10</v>
      </c>
      <c r="F131" s="13">
        <v>52</v>
      </c>
      <c r="G131" s="13" t="s">
        <v>62</v>
      </c>
      <c r="H131" s="13" t="s">
        <v>59</v>
      </c>
      <c r="I131" s="13" t="s">
        <v>13</v>
      </c>
      <c r="J131">
        <f>VLOOKUP(DATA!D130,'Performance management'!A$1:H$1193,4,0)</f>
        <v>2</v>
      </c>
      <c r="K131">
        <f>VLOOKUP(DATA!D130,'Performance management'!A$1:H$1193,5,0)</f>
        <v>5</v>
      </c>
      <c r="L131">
        <f>VLOOKUP(DATA!D130,'Performance management'!A$1:H$1193,6,0)</f>
        <v>2</v>
      </c>
      <c r="M131">
        <f>VLOOKUP(DATA!D130,'Performance management'!A$1:H$1193,7,0)</f>
        <v>2</v>
      </c>
      <c r="N131">
        <f>VLOOKUP(DATA!D130,'Performance management'!A$1:H$1193,8,0)</f>
        <v>2.75</v>
      </c>
      <c r="O131">
        <f>VLOOKUP(D130,'Learning  Mangement'!$A$1:$G$1193,4,0)</f>
        <v>2.75</v>
      </c>
      <c r="P131" t="str">
        <f>VLOOKUP(D130,'Learning  Mangement'!$A$1:$G$1193,5,0)</f>
        <v>Sathish&amp;Azim</v>
      </c>
      <c r="Q131" t="str">
        <f>VLOOKUP(D130,'Learning  Mangement'!$A$1:$G$1193,6,0)</f>
        <v>4h</v>
      </c>
      <c r="R131" t="str">
        <f>VLOOKUP(D130,'Learning  Mangement'!$A$1:$G$1193,7,0)</f>
        <v>Technical skills Training</v>
      </c>
      <c r="S131" s="30">
        <f>VLOOKUP(D130,'Leave  Mangement'!$A$1:$F$1193,3,0)</f>
        <v>43237</v>
      </c>
      <c r="T131" s="30">
        <f>VLOOKUP(D130,'Leave  Mangement'!$A$1:$F$1193,4,0)</f>
        <v>43241</v>
      </c>
      <c r="U131" t="str">
        <f>VLOOKUP(D130,'Leave  Mangement'!$A$1:$F$1193,5,0)</f>
        <v>Maternity/Parental leave</v>
      </c>
      <c r="V131">
        <f>VLOOKUP(D130,'Leave  Mangement'!$A$1:$F$1193,6,0)</f>
        <v>34</v>
      </c>
      <c r="W131" t="str">
        <f>VLOOKUP(D130,'Span and Layer'!$A$1:$D$1193,2,0)</f>
        <v>Harish</v>
      </c>
      <c r="X131" t="str">
        <f>VLOOKUP(D130,'Span and Layer'!$A$1:$D$1193,3,0)</f>
        <v>Amelia</v>
      </c>
      <c r="Y131" t="str">
        <f>VLOOKUP(D130,'Span and Layer'!$A$1:$D$1193,4,0)</f>
        <v>George</v>
      </c>
      <c r="Z131" s="30">
        <f>VLOOKUP(D130,'Attrition Analysis'!$A$1:$E$1193,3,0)</f>
        <v>38998</v>
      </c>
      <c r="AA131" s="30">
        <f>VLOOKUP(D130,'Attrition Analysis'!$A$1:$E$1193,4,0)</f>
        <v>43851</v>
      </c>
      <c r="AB131">
        <f>VLOOKUP(D130,'Attrition Analysis'!$A$1:$E$1193,5,0)</f>
        <v>14</v>
      </c>
      <c r="AC131" t="str">
        <f>VLOOKUP(D130,CSAT!$A$1:$F$1193,2,0)</f>
        <v>Worst</v>
      </c>
      <c r="AD131" t="str">
        <f>VLOOKUP(D130,CSAT!$A$1:$F$1193,3,0)</f>
        <v>Worst</v>
      </c>
      <c r="AE131" t="str">
        <f>VLOOKUP(D130,CSAT!$A$1:$F$1193,4,0)</f>
        <v>Excellent</v>
      </c>
      <c r="AF131" t="str">
        <f>VLOOKUP(D130,CSAT!$A$1:$F$1193,5,0)</f>
        <v>Worst</v>
      </c>
      <c r="AG131" t="str">
        <f>VLOOKUP(D130,CSAT!$A$1:$F$1193,6,0)</f>
        <v>Good</v>
      </c>
      <c r="AH131" s="30">
        <v>43130</v>
      </c>
    </row>
    <row r="132" spans="1:34" x14ac:dyDescent="0.25">
      <c r="A132" s="13" t="s">
        <v>271</v>
      </c>
      <c r="B132" s="13">
        <v>131</v>
      </c>
      <c r="C132" s="13" t="s">
        <v>112</v>
      </c>
      <c r="D132" s="13" t="s">
        <v>271</v>
      </c>
      <c r="E132" s="13" t="s">
        <v>10</v>
      </c>
      <c r="F132" s="13">
        <v>29</v>
      </c>
      <c r="G132" s="13" t="s">
        <v>26</v>
      </c>
      <c r="H132" s="13" t="s">
        <v>59</v>
      </c>
      <c r="I132" s="13" t="s">
        <v>13</v>
      </c>
      <c r="J132">
        <f>VLOOKUP(DATA!D131,'Performance management'!A$1:H$1193,4,0)</f>
        <v>2</v>
      </c>
      <c r="K132">
        <f>VLOOKUP(DATA!D131,'Performance management'!A$1:H$1193,5,0)</f>
        <v>1</v>
      </c>
      <c r="L132">
        <f>VLOOKUP(DATA!D131,'Performance management'!A$1:H$1193,6,0)</f>
        <v>4</v>
      </c>
      <c r="M132">
        <f>VLOOKUP(DATA!D131,'Performance management'!A$1:H$1193,7,0)</f>
        <v>3</v>
      </c>
      <c r="N132">
        <f>VLOOKUP(DATA!D131,'Performance management'!A$1:H$1193,8,0)</f>
        <v>2.5</v>
      </c>
      <c r="O132">
        <f>VLOOKUP(D131,'Learning  Mangement'!$A$1:$G$1193,4,0)</f>
        <v>2.5</v>
      </c>
      <c r="P132" t="str">
        <f>VLOOKUP(D131,'Learning  Mangement'!$A$1:$G$1193,5,0)</f>
        <v>Sathish&amp;Azim</v>
      </c>
      <c r="Q132" t="str">
        <f>VLOOKUP(D131,'Learning  Mangement'!$A$1:$G$1193,6,0)</f>
        <v>4h</v>
      </c>
      <c r="R132" t="str">
        <f>VLOOKUP(D131,'Learning  Mangement'!$A$1:$G$1193,7,0)</f>
        <v>Technical skills Training</v>
      </c>
      <c r="S132" s="30">
        <f>VLOOKUP(D131,'Leave  Mangement'!$A$1:$F$1193,3,0)</f>
        <v>43238</v>
      </c>
      <c r="T132" s="30">
        <f>VLOOKUP(D131,'Leave  Mangement'!$A$1:$F$1193,4,0)</f>
        <v>43244</v>
      </c>
      <c r="U132" t="str">
        <f>VLOOKUP(D131,'Leave  Mangement'!$A$1:$F$1193,5,0)</f>
        <v>Emergency leave</v>
      </c>
      <c r="V132">
        <f>VLOOKUP(D131,'Leave  Mangement'!$A$1:$F$1193,6,0)</f>
        <v>6</v>
      </c>
      <c r="W132" t="str">
        <f>VLOOKUP(D131,'Span and Layer'!$A$1:$D$1193,2,0)</f>
        <v>Roy</v>
      </c>
      <c r="X132" t="str">
        <f>VLOOKUP(D131,'Span and Layer'!$A$1:$D$1193,3,0)</f>
        <v>Harry</v>
      </c>
      <c r="Y132" t="str">
        <f>VLOOKUP(D131,'Span and Layer'!$A$1:$D$1193,4,0)</f>
        <v>George</v>
      </c>
      <c r="Z132" s="30">
        <f>VLOOKUP(D131,'Attrition Analysis'!$A$1:$E$1193,3,0)</f>
        <v>39023</v>
      </c>
      <c r="AA132" s="30">
        <f>VLOOKUP(D131,'Attrition Analysis'!$A$1:$E$1193,4,0)</f>
        <v>43891</v>
      </c>
      <c r="AB132">
        <f>VLOOKUP(D131,'Attrition Analysis'!$A$1:$E$1193,5,0)</f>
        <v>14</v>
      </c>
      <c r="AC132" t="str">
        <f>VLOOKUP(D131,CSAT!$A$1:$F$1193,2,0)</f>
        <v>Excellent</v>
      </c>
      <c r="AD132" t="str">
        <f>VLOOKUP(D131,CSAT!$A$1:$F$1193,3,0)</f>
        <v>Good</v>
      </c>
      <c r="AE132" t="str">
        <f>VLOOKUP(D131,CSAT!$A$1:$F$1193,4,0)</f>
        <v>Bad</v>
      </c>
      <c r="AF132" t="str">
        <f>VLOOKUP(D131,CSAT!$A$1:$F$1193,5,0)</f>
        <v>Better</v>
      </c>
      <c r="AG132" t="str">
        <f>VLOOKUP(D131,CSAT!$A$1:$F$1193,6,0)</f>
        <v>Bad</v>
      </c>
      <c r="AH132" s="30">
        <v>43331</v>
      </c>
    </row>
    <row r="133" spans="1:34" x14ac:dyDescent="0.25">
      <c r="A133" s="13" t="s">
        <v>272</v>
      </c>
      <c r="B133" s="13">
        <v>132</v>
      </c>
      <c r="C133" s="13" t="s">
        <v>114</v>
      </c>
      <c r="D133" s="13" t="s">
        <v>272</v>
      </c>
      <c r="E133" s="13" t="s">
        <v>10</v>
      </c>
      <c r="F133" s="13">
        <v>39</v>
      </c>
      <c r="G133" s="13" t="s">
        <v>26</v>
      </c>
      <c r="H133" s="13" t="s">
        <v>52</v>
      </c>
      <c r="I133" s="13" t="s">
        <v>13</v>
      </c>
      <c r="J133">
        <f>VLOOKUP(DATA!D132,'Performance management'!A$1:H$1193,4,0)</f>
        <v>3</v>
      </c>
      <c r="K133">
        <f>VLOOKUP(DATA!D132,'Performance management'!A$1:H$1193,5,0)</f>
        <v>1</v>
      </c>
      <c r="L133">
        <f>VLOOKUP(DATA!D132,'Performance management'!A$1:H$1193,6,0)</f>
        <v>5</v>
      </c>
      <c r="M133">
        <f>VLOOKUP(DATA!D132,'Performance management'!A$1:H$1193,7,0)</f>
        <v>4</v>
      </c>
      <c r="N133">
        <f>VLOOKUP(DATA!D132,'Performance management'!A$1:H$1193,8,0)</f>
        <v>3.25</v>
      </c>
      <c r="O133">
        <f>VLOOKUP(D132,'Learning  Mangement'!$A$1:$G$1193,4,0)</f>
        <v>3.25</v>
      </c>
      <c r="P133" t="str">
        <f>VLOOKUP(D132,'Learning  Mangement'!$A$1:$G$1193,5,0)</f>
        <v>Hemanth&amp;Salomi</v>
      </c>
      <c r="Q133" t="str">
        <f>VLOOKUP(D132,'Learning  Mangement'!$A$1:$G$1193,6,0)</f>
        <v>3h</v>
      </c>
      <c r="R133" t="str">
        <f>VLOOKUP(D132,'Learning  Mangement'!$A$1:$G$1193,7,0)</f>
        <v>Soft skills Training</v>
      </c>
      <c r="S133" s="30">
        <f>VLOOKUP(D132,'Leave  Mangement'!$A$1:$F$1193,3,0)</f>
        <v>43239</v>
      </c>
      <c r="T133" s="30">
        <f>VLOOKUP(D132,'Leave  Mangement'!$A$1:$F$1193,4,0)</f>
        <v>43242</v>
      </c>
      <c r="U133" t="str">
        <f>VLOOKUP(D132,'Leave  Mangement'!$A$1:$F$1193,5,0)</f>
        <v>Maternity/Parental leave</v>
      </c>
      <c r="V133">
        <f>VLOOKUP(D132,'Leave  Mangement'!$A$1:$F$1193,6,0)</f>
        <v>33</v>
      </c>
      <c r="W133" t="str">
        <f>VLOOKUP(D132,'Span and Layer'!$A$1:$D$1193,2,0)</f>
        <v>Roy</v>
      </c>
      <c r="X133" t="str">
        <f>VLOOKUP(D132,'Span and Layer'!$A$1:$D$1193,3,0)</f>
        <v>Harry</v>
      </c>
      <c r="Y133" t="str">
        <f>VLOOKUP(D132,'Span and Layer'!$A$1:$D$1193,4,0)</f>
        <v>George</v>
      </c>
      <c r="Z133" s="30">
        <f>VLOOKUP(D132,'Attrition Analysis'!$A$1:$E$1193,3,0)</f>
        <v>39048</v>
      </c>
      <c r="AA133" s="30">
        <f>VLOOKUP(D132,'Attrition Analysis'!$A$1:$E$1193,4,0)</f>
        <v>43931</v>
      </c>
      <c r="AB133">
        <f>VLOOKUP(D132,'Attrition Analysis'!$A$1:$E$1193,5,0)</f>
        <v>14</v>
      </c>
      <c r="AC133" t="str">
        <f>VLOOKUP(D132,CSAT!$A$1:$F$1193,2,0)</f>
        <v>Good</v>
      </c>
      <c r="AD133" t="str">
        <f>VLOOKUP(D132,CSAT!$A$1:$F$1193,3,0)</f>
        <v>Better</v>
      </c>
      <c r="AE133" t="str">
        <f>VLOOKUP(D132,CSAT!$A$1:$F$1193,4,0)</f>
        <v>Bad</v>
      </c>
      <c r="AF133" t="str">
        <f>VLOOKUP(D132,CSAT!$A$1:$F$1193,5,0)</f>
        <v>Bad</v>
      </c>
      <c r="AG133" t="str">
        <f>VLOOKUP(D132,CSAT!$A$1:$F$1193,6,0)</f>
        <v>Worst</v>
      </c>
      <c r="AH133" s="30">
        <v>43187</v>
      </c>
    </row>
    <row r="134" spans="1:34" x14ac:dyDescent="0.25">
      <c r="A134" s="13" t="s">
        <v>273</v>
      </c>
      <c r="B134" s="13">
        <v>133</v>
      </c>
      <c r="C134" s="13" t="s">
        <v>116</v>
      </c>
      <c r="D134" s="13" t="s">
        <v>273</v>
      </c>
      <c r="E134" s="13" t="s">
        <v>10</v>
      </c>
      <c r="F134" s="13">
        <v>59</v>
      </c>
      <c r="G134" s="13" t="s">
        <v>26</v>
      </c>
      <c r="H134" s="13" t="s">
        <v>56</v>
      </c>
      <c r="I134" s="13" t="s">
        <v>13</v>
      </c>
      <c r="J134">
        <f>VLOOKUP(DATA!D133,'Performance management'!A$1:H$1193,4,0)</f>
        <v>2</v>
      </c>
      <c r="K134">
        <f>VLOOKUP(DATA!D133,'Performance management'!A$1:H$1193,5,0)</f>
        <v>3</v>
      </c>
      <c r="L134">
        <f>VLOOKUP(DATA!D133,'Performance management'!A$1:H$1193,6,0)</f>
        <v>2</v>
      </c>
      <c r="M134">
        <f>VLOOKUP(DATA!D133,'Performance management'!A$1:H$1193,7,0)</f>
        <v>2</v>
      </c>
      <c r="N134">
        <f>VLOOKUP(DATA!D133,'Performance management'!A$1:H$1193,8,0)</f>
        <v>2.25</v>
      </c>
      <c r="O134">
        <f>VLOOKUP(D133,'Learning  Mangement'!$A$1:$G$1193,4,0)</f>
        <v>2.25</v>
      </c>
      <c r="P134" t="str">
        <f>VLOOKUP(D133,'Learning  Mangement'!$A$1:$G$1193,5,0)</f>
        <v>Sathish&amp;Azim</v>
      </c>
      <c r="Q134" t="str">
        <f>VLOOKUP(D133,'Learning  Mangement'!$A$1:$G$1193,6,0)</f>
        <v>4h</v>
      </c>
      <c r="R134" t="str">
        <f>VLOOKUP(D133,'Learning  Mangement'!$A$1:$G$1193,7,0)</f>
        <v>Technical skills Training</v>
      </c>
      <c r="S134" s="30">
        <f>VLOOKUP(D133,'Leave  Mangement'!$A$1:$F$1193,3,0)</f>
        <v>43240</v>
      </c>
      <c r="T134" s="30">
        <f>VLOOKUP(D133,'Leave  Mangement'!$A$1:$F$1193,4,0)</f>
        <v>43245</v>
      </c>
      <c r="U134" t="str">
        <f>VLOOKUP(D133,'Leave  Mangement'!$A$1:$F$1193,5,0)</f>
        <v>Planned leave</v>
      </c>
      <c r="V134">
        <f>VLOOKUP(D133,'Leave  Mangement'!$A$1:$F$1193,6,0)</f>
        <v>5</v>
      </c>
      <c r="W134" t="str">
        <f>VLOOKUP(D133,'Span and Layer'!$A$1:$D$1193,2,0)</f>
        <v>Sathish</v>
      </c>
      <c r="X134" t="str">
        <f>VLOOKUP(D133,'Span and Layer'!$A$1:$D$1193,3,0)</f>
        <v>Charlie</v>
      </c>
      <c r="Y134" t="str">
        <f>VLOOKUP(D133,'Span and Layer'!$A$1:$D$1193,4,0)</f>
        <v>George</v>
      </c>
      <c r="Z134" s="30">
        <f>VLOOKUP(D133,'Attrition Analysis'!$A$1:$E$1193,3,0)</f>
        <v>39073</v>
      </c>
      <c r="AA134" s="30">
        <f>VLOOKUP(D133,'Attrition Analysis'!$A$1:$E$1193,4,0)</f>
        <v>43971</v>
      </c>
      <c r="AB134">
        <f>VLOOKUP(D133,'Attrition Analysis'!$A$1:$E$1193,5,0)</f>
        <v>14</v>
      </c>
      <c r="AC134" t="str">
        <f>VLOOKUP(D133,CSAT!$A$1:$F$1193,2,0)</f>
        <v>Bad</v>
      </c>
      <c r="AD134" t="str">
        <f>VLOOKUP(D133,CSAT!$A$1:$F$1193,3,0)</f>
        <v>Better</v>
      </c>
      <c r="AE134" t="str">
        <f>VLOOKUP(D133,CSAT!$A$1:$F$1193,4,0)</f>
        <v>Worst</v>
      </c>
      <c r="AF134" t="str">
        <f>VLOOKUP(D133,CSAT!$A$1:$F$1193,5,0)</f>
        <v>Worst</v>
      </c>
      <c r="AG134" t="str">
        <f>VLOOKUP(D133,CSAT!$A$1:$F$1193,6,0)</f>
        <v>Bad</v>
      </c>
      <c r="AH134" s="30">
        <v>43328</v>
      </c>
    </row>
    <row r="135" spans="1:34" x14ac:dyDescent="0.25">
      <c r="A135" s="13" t="s">
        <v>274</v>
      </c>
      <c r="B135" s="13">
        <v>134</v>
      </c>
      <c r="C135" s="13" t="s">
        <v>119</v>
      </c>
      <c r="D135" s="13" t="s">
        <v>274</v>
      </c>
      <c r="E135" s="13" t="s">
        <v>16</v>
      </c>
      <c r="F135" s="13">
        <v>32</v>
      </c>
      <c r="G135" s="13" t="s">
        <v>55</v>
      </c>
      <c r="H135" s="13" t="s">
        <v>66</v>
      </c>
      <c r="I135" s="13" t="s">
        <v>13</v>
      </c>
      <c r="J135">
        <f>VLOOKUP(DATA!D134,'Performance management'!A$1:H$1193,4,0)</f>
        <v>3</v>
      </c>
      <c r="K135">
        <f>VLOOKUP(DATA!D134,'Performance management'!A$1:H$1193,5,0)</f>
        <v>1</v>
      </c>
      <c r="L135">
        <f>VLOOKUP(DATA!D134,'Performance management'!A$1:H$1193,6,0)</f>
        <v>4</v>
      </c>
      <c r="M135">
        <f>VLOOKUP(DATA!D134,'Performance management'!A$1:H$1193,7,0)</f>
        <v>5</v>
      </c>
      <c r="N135">
        <f>VLOOKUP(DATA!D134,'Performance management'!A$1:H$1193,8,0)</f>
        <v>3.25</v>
      </c>
      <c r="O135">
        <f>VLOOKUP(D134,'Learning  Mangement'!$A$1:$G$1193,4,0)</f>
        <v>3.25</v>
      </c>
      <c r="P135" t="str">
        <f>VLOOKUP(D134,'Learning  Mangement'!$A$1:$G$1193,5,0)</f>
        <v>Hemanth&amp;Salomi</v>
      </c>
      <c r="Q135" t="str">
        <f>VLOOKUP(D134,'Learning  Mangement'!$A$1:$G$1193,6,0)</f>
        <v>3h</v>
      </c>
      <c r="R135" t="str">
        <f>VLOOKUP(D134,'Learning  Mangement'!$A$1:$G$1193,7,0)</f>
        <v>Soft skills Training</v>
      </c>
      <c r="S135" s="30">
        <f>VLOOKUP(D134,'Leave  Mangement'!$A$1:$F$1193,3,0)</f>
        <v>43241</v>
      </c>
      <c r="T135" s="30">
        <f>VLOOKUP(D134,'Leave  Mangement'!$A$1:$F$1193,4,0)</f>
        <v>43245</v>
      </c>
      <c r="U135" t="str">
        <f>VLOOKUP(D134,'Leave  Mangement'!$A$1:$F$1193,5,0)</f>
        <v>Maternity/Parental leave</v>
      </c>
      <c r="V135">
        <f>VLOOKUP(D134,'Leave  Mangement'!$A$1:$F$1193,6,0)</f>
        <v>34</v>
      </c>
      <c r="W135" t="str">
        <f>VLOOKUP(D134,'Span and Layer'!$A$1:$D$1193,2,0)</f>
        <v>Rajesh</v>
      </c>
      <c r="X135" t="str">
        <f>VLOOKUP(D134,'Span and Layer'!$A$1:$D$1193,3,0)</f>
        <v>Isla</v>
      </c>
      <c r="Y135" t="str">
        <f>VLOOKUP(D134,'Span and Layer'!$A$1:$D$1193,4,0)</f>
        <v>George</v>
      </c>
      <c r="Z135" s="30">
        <f>VLOOKUP(D134,'Attrition Analysis'!$A$1:$E$1193,3,0)</f>
        <v>39098</v>
      </c>
      <c r="AA135" s="30">
        <f>VLOOKUP(D134,'Attrition Analysis'!$A$1:$E$1193,4,0)</f>
        <v>44011</v>
      </c>
      <c r="AB135">
        <f>VLOOKUP(D134,'Attrition Analysis'!$A$1:$E$1193,5,0)</f>
        <v>13</v>
      </c>
      <c r="AC135" t="str">
        <f>VLOOKUP(D134,CSAT!$A$1:$F$1193,2,0)</f>
        <v>Good</v>
      </c>
      <c r="AD135" t="str">
        <f>VLOOKUP(D134,CSAT!$A$1:$F$1193,3,0)</f>
        <v>Excellent</v>
      </c>
      <c r="AE135" t="str">
        <f>VLOOKUP(D134,CSAT!$A$1:$F$1193,4,0)</f>
        <v>Bad</v>
      </c>
      <c r="AF135" t="str">
        <f>VLOOKUP(D134,CSAT!$A$1:$F$1193,5,0)</f>
        <v>Excellent</v>
      </c>
      <c r="AG135" t="str">
        <f>VLOOKUP(D134,CSAT!$A$1:$F$1193,6,0)</f>
        <v>Better</v>
      </c>
      <c r="AH135" s="30">
        <v>43124</v>
      </c>
    </row>
    <row r="136" spans="1:34" x14ac:dyDescent="0.25">
      <c r="A136" s="13" t="s">
        <v>275</v>
      </c>
      <c r="B136" s="13">
        <v>135</v>
      </c>
      <c r="C136" s="13" t="s">
        <v>122</v>
      </c>
      <c r="D136" s="13" t="s">
        <v>275</v>
      </c>
      <c r="E136" s="13" t="s">
        <v>16</v>
      </c>
      <c r="F136" s="13">
        <v>21</v>
      </c>
      <c r="G136" s="13" t="s">
        <v>45</v>
      </c>
      <c r="H136" s="13" t="s">
        <v>27</v>
      </c>
      <c r="I136" s="13" t="s">
        <v>28</v>
      </c>
      <c r="J136">
        <f>VLOOKUP(DATA!D135,'Performance management'!A$1:H$1193,4,0)</f>
        <v>2</v>
      </c>
      <c r="K136">
        <f>VLOOKUP(DATA!D135,'Performance management'!A$1:H$1193,5,0)</f>
        <v>4</v>
      </c>
      <c r="L136">
        <f>VLOOKUP(DATA!D135,'Performance management'!A$1:H$1193,6,0)</f>
        <v>4</v>
      </c>
      <c r="M136">
        <f>VLOOKUP(DATA!D135,'Performance management'!A$1:H$1193,7,0)</f>
        <v>5</v>
      </c>
      <c r="N136">
        <f>VLOOKUP(DATA!D135,'Performance management'!A$1:H$1193,8,0)</f>
        <v>3.75</v>
      </c>
      <c r="O136">
        <f>VLOOKUP(D135,'Learning  Mangement'!$A$1:$G$1193,4,0)</f>
        <v>3.75</v>
      </c>
      <c r="P136" t="str">
        <f>VLOOKUP(D135,'Learning  Mangement'!$A$1:$G$1193,5,0)</f>
        <v>Hemanth&amp;Salomi</v>
      </c>
      <c r="Q136" t="str">
        <f>VLOOKUP(D135,'Learning  Mangement'!$A$1:$G$1193,6,0)</f>
        <v>3h</v>
      </c>
      <c r="R136" t="str">
        <f>VLOOKUP(D135,'Learning  Mangement'!$A$1:$G$1193,7,0)</f>
        <v>Soft skills Training</v>
      </c>
      <c r="S136" s="30">
        <f>VLOOKUP(D135,'Leave  Mangement'!$A$1:$F$1193,3,0)</f>
        <v>43242</v>
      </c>
      <c r="T136" s="30">
        <f>VLOOKUP(D135,'Leave  Mangement'!$A$1:$F$1193,4,0)</f>
        <v>43243</v>
      </c>
      <c r="U136" t="str">
        <f>VLOOKUP(D135,'Leave  Mangement'!$A$1:$F$1193,5,0)</f>
        <v>Emergency leave</v>
      </c>
      <c r="V136">
        <f>VLOOKUP(D135,'Leave  Mangement'!$A$1:$F$1193,6,0)</f>
        <v>1</v>
      </c>
      <c r="W136" t="str">
        <f>VLOOKUP(D135,'Span and Layer'!$A$1:$D$1193,2,0)</f>
        <v>Sathish</v>
      </c>
      <c r="X136" t="str">
        <f>VLOOKUP(D135,'Span and Layer'!$A$1:$D$1193,3,0)</f>
        <v>Charlie</v>
      </c>
      <c r="Y136" t="str">
        <f>VLOOKUP(D135,'Span and Layer'!$A$1:$D$1193,4,0)</f>
        <v>George</v>
      </c>
      <c r="Z136" s="30">
        <f>VLOOKUP(D135,'Attrition Analysis'!$A$1:$E$1193,3,0)</f>
        <v>39123</v>
      </c>
      <c r="AA136" s="30">
        <f>VLOOKUP(D135,'Attrition Analysis'!$A$1:$E$1193,4,0)</f>
        <v>44051</v>
      </c>
      <c r="AB136">
        <f>VLOOKUP(D135,'Attrition Analysis'!$A$1:$E$1193,5,0)</f>
        <v>13</v>
      </c>
      <c r="AC136" t="str">
        <f>VLOOKUP(D135,CSAT!$A$1:$F$1193,2,0)</f>
        <v>Excellent</v>
      </c>
      <c r="AD136" t="str">
        <f>VLOOKUP(D135,CSAT!$A$1:$F$1193,3,0)</f>
        <v>Bad</v>
      </c>
      <c r="AE136" t="str">
        <f>VLOOKUP(D135,CSAT!$A$1:$F$1193,4,0)</f>
        <v>Bad</v>
      </c>
      <c r="AF136" t="str">
        <f>VLOOKUP(D135,CSAT!$A$1:$F$1193,5,0)</f>
        <v>Better</v>
      </c>
      <c r="AG136" t="str">
        <f>VLOOKUP(D135,CSAT!$A$1:$F$1193,6,0)</f>
        <v>Good</v>
      </c>
      <c r="AH136" s="30">
        <v>43243</v>
      </c>
    </row>
    <row r="137" spans="1:34" x14ac:dyDescent="0.25">
      <c r="A137" s="13" t="s">
        <v>276</v>
      </c>
      <c r="B137" s="13">
        <v>136</v>
      </c>
      <c r="C137" s="13" t="s">
        <v>124</v>
      </c>
      <c r="D137" s="13" t="s">
        <v>276</v>
      </c>
      <c r="E137" s="13" t="s">
        <v>10</v>
      </c>
      <c r="F137" s="13">
        <v>37</v>
      </c>
      <c r="G137" s="13" t="s">
        <v>26</v>
      </c>
      <c r="H137" s="13" t="s">
        <v>40</v>
      </c>
      <c r="I137" s="13" t="s">
        <v>13</v>
      </c>
      <c r="J137">
        <f>VLOOKUP(DATA!D136,'Performance management'!A$1:H$1193,4,0)</f>
        <v>3</v>
      </c>
      <c r="K137">
        <f>VLOOKUP(DATA!D136,'Performance management'!A$1:H$1193,5,0)</f>
        <v>1</v>
      </c>
      <c r="L137">
        <f>VLOOKUP(DATA!D136,'Performance management'!A$1:H$1193,6,0)</f>
        <v>5</v>
      </c>
      <c r="M137">
        <f>VLOOKUP(DATA!D136,'Performance management'!A$1:H$1193,7,0)</f>
        <v>5</v>
      </c>
      <c r="N137">
        <f>VLOOKUP(DATA!D136,'Performance management'!A$1:H$1193,8,0)</f>
        <v>3.5</v>
      </c>
      <c r="O137">
        <f>VLOOKUP(D136,'Learning  Mangement'!$A$1:$G$1193,4,0)</f>
        <v>3.5</v>
      </c>
      <c r="P137" t="str">
        <f>VLOOKUP(D136,'Learning  Mangement'!$A$1:$G$1193,5,0)</f>
        <v>Hemanth&amp;Salomi</v>
      </c>
      <c r="Q137" t="str">
        <f>VLOOKUP(D136,'Learning  Mangement'!$A$1:$G$1193,6,0)</f>
        <v>3h</v>
      </c>
      <c r="R137" t="str">
        <f>VLOOKUP(D136,'Learning  Mangement'!$A$1:$G$1193,7,0)</f>
        <v>Soft skills Training</v>
      </c>
      <c r="S137" s="30">
        <f>VLOOKUP(D136,'Leave  Mangement'!$A$1:$F$1193,3,0)</f>
        <v>43243</v>
      </c>
      <c r="T137" s="30">
        <f>VLOOKUP(D136,'Leave  Mangement'!$A$1:$F$1193,4,0)</f>
        <v>43250</v>
      </c>
      <c r="U137" t="str">
        <f>VLOOKUP(D136,'Leave  Mangement'!$A$1:$F$1193,5,0)</f>
        <v>Maternity/Parental leave</v>
      </c>
      <c r="V137">
        <f>VLOOKUP(D136,'Leave  Mangement'!$A$1:$F$1193,6,0)</f>
        <v>37</v>
      </c>
      <c r="W137" t="str">
        <f>VLOOKUP(D136,'Span and Layer'!$A$1:$D$1193,2,0)</f>
        <v>Lihar</v>
      </c>
      <c r="X137" t="str">
        <f>VLOOKUP(D136,'Span and Layer'!$A$1:$D$1193,3,0)</f>
        <v>Isla</v>
      </c>
      <c r="Y137" t="str">
        <f>VLOOKUP(D136,'Span and Layer'!$A$1:$D$1193,4,0)</f>
        <v>George</v>
      </c>
      <c r="Z137" s="30">
        <f>VLOOKUP(D136,'Attrition Analysis'!$A$1:$E$1193,3,0)</f>
        <v>39148</v>
      </c>
      <c r="AA137" s="30">
        <f>VLOOKUP(D136,'Attrition Analysis'!$A$1:$E$1193,4,0)</f>
        <v>44091</v>
      </c>
      <c r="AB137">
        <f>VLOOKUP(D136,'Attrition Analysis'!$A$1:$E$1193,5,0)</f>
        <v>13</v>
      </c>
      <c r="AC137" t="str">
        <f>VLOOKUP(D136,CSAT!$A$1:$F$1193,2,0)</f>
        <v>Good</v>
      </c>
      <c r="AD137" t="str">
        <f>VLOOKUP(D136,CSAT!$A$1:$F$1193,3,0)</f>
        <v>Excellent</v>
      </c>
      <c r="AE137" t="str">
        <f>VLOOKUP(D136,CSAT!$A$1:$F$1193,4,0)</f>
        <v>Excellent</v>
      </c>
      <c r="AF137" t="str">
        <f>VLOOKUP(D136,CSAT!$A$1:$F$1193,5,0)</f>
        <v>Bad</v>
      </c>
      <c r="AG137" t="str">
        <f>VLOOKUP(D136,CSAT!$A$1:$F$1193,6,0)</f>
        <v>Bad</v>
      </c>
      <c r="AH137" s="30">
        <v>43141</v>
      </c>
    </row>
    <row r="138" spans="1:34" x14ac:dyDescent="0.25">
      <c r="A138" s="13" t="s">
        <v>277</v>
      </c>
      <c r="B138" s="13">
        <v>137</v>
      </c>
      <c r="C138" s="13" t="s">
        <v>127</v>
      </c>
      <c r="D138" s="13" t="s">
        <v>277</v>
      </c>
      <c r="E138" s="13" t="s">
        <v>10</v>
      </c>
      <c r="F138" s="13">
        <v>57</v>
      </c>
      <c r="G138" s="13" t="s">
        <v>17</v>
      </c>
      <c r="H138" s="13" t="s">
        <v>52</v>
      </c>
      <c r="I138" s="13" t="s">
        <v>13</v>
      </c>
      <c r="J138">
        <f>VLOOKUP(DATA!D137,'Performance management'!A$1:H$1193,4,0)</f>
        <v>1</v>
      </c>
      <c r="K138">
        <f>VLOOKUP(DATA!D137,'Performance management'!A$1:H$1193,5,0)</f>
        <v>1</v>
      </c>
      <c r="L138">
        <f>VLOOKUP(DATA!D137,'Performance management'!A$1:H$1193,6,0)</f>
        <v>2</v>
      </c>
      <c r="M138">
        <f>VLOOKUP(DATA!D137,'Performance management'!A$1:H$1193,7,0)</f>
        <v>3</v>
      </c>
      <c r="N138">
        <f>VLOOKUP(DATA!D137,'Performance management'!A$1:H$1193,8,0)</f>
        <v>1.75</v>
      </c>
      <c r="O138">
        <f>VLOOKUP(D137,'Learning  Mangement'!$A$1:$G$1193,4,0)</f>
        <v>1.75</v>
      </c>
      <c r="P138" t="str">
        <f>VLOOKUP(D137,'Learning  Mangement'!$A$1:$G$1193,5,0)</f>
        <v>Sathish&amp;Azim</v>
      </c>
      <c r="Q138" t="str">
        <f>VLOOKUP(D137,'Learning  Mangement'!$A$1:$G$1193,6,0)</f>
        <v>4h</v>
      </c>
      <c r="R138" t="str">
        <f>VLOOKUP(D137,'Learning  Mangement'!$A$1:$G$1193,7,0)</f>
        <v>Technical skills Training</v>
      </c>
      <c r="S138" s="30">
        <f>VLOOKUP(D137,'Leave  Mangement'!$A$1:$F$1193,3,0)</f>
        <v>43244</v>
      </c>
      <c r="T138" s="30">
        <f>VLOOKUP(D137,'Leave  Mangement'!$A$1:$F$1193,4,0)</f>
        <v>43246</v>
      </c>
      <c r="U138" t="str">
        <f>VLOOKUP(D137,'Leave  Mangement'!$A$1:$F$1193,5,0)</f>
        <v>Emergency leave</v>
      </c>
      <c r="V138">
        <f>VLOOKUP(D137,'Leave  Mangement'!$A$1:$F$1193,6,0)</f>
        <v>2</v>
      </c>
      <c r="W138" t="str">
        <f>VLOOKUP(D137,'Span and Layer'!$A$1:$D$1193,2,0)</f>
        <v>Sathish</v>
      </c>
      <c r="X138" t="str">
        <f>VLOOKUP(D137,'Span and Layer'!$A$1:$D$1193,3,0)</f>
        <v>Charlie</v>
      </c>
      <c r="Y138" t="str">
        <f>VLOOKUP(D137,'Span and Layer'!$A$1:$D$1193,4,0)</f>
        <v>George</v>
      </c>
      <c r="Z138" s="30">
        <f>VLOOKUP(D137,'Attrition Analysis'!$A$1:$E$1193,3,0)</f>
        <v>39173</v>
      </c>
      <c r="AA138" s="30">
        <f>VLOOKUP(D137,'Attrition Analysis'!$A$1:$E$1193,4,0)</f>
        <v>44131</v>
      </c>
      <c r="AB138">
        <f>VLOOKUP(D137,'Attrition Analysis'!$A$1:$E$1193,5,0)</f>
        <v>13</v>
      </c>
      <c r="AC138" t="str">
        <f>VLOOKUP(D137,CSAT!$A$1:$F$1193,2,0)</f>
        <v>Good</v>
      </c>
      <c r="AD138" t="str">
        <f>VLOOKUP(D137,CSAT!$A$1:$F$1193,3,0)</f>
        <v>Worst</v>
      </c>
      <c r="AE138" t="str">
        <f>VLOOKUP(D137,CSAT!$A$1:$F$1193,4,0)</f>
        <v>Bad</v>
      </c>
      <c r="AF138" t="str">
        <f>VLOOKUP(D137,CSAT!$A$1:$F$1193,5,0)</f>
        <v>Good</v>
      </c>
      <c r="AG138" t="str">
        <f>VLOOKUP(D137,CSAT!$A$1:$F$1193,6,0)</f>
        <v>Better</v>
      </c>
      <c r="AH138" s="30">
        <v>43430</v>
      </c>
    </row>
    <row r="139" spans="1:34" x14ac:dyDescent="0.25">
      <c r="A139" s="13" t="s">
        <v>278</v>
      </c>
      <c r="B139" s="13">
        <v>138</v>
      </c>
      <c r="C139" s="13" t="s">
        <v>129</v>
      </c>
      <c r="D139" s="13" t="s">
        <v>278</v>
      </c>
      <c r="E139" s="13" t="s">
        <v>16</v>
      </c>
      <c r="F139" s="13">
        <v>33</v>
      </c>
      <c r="G139" s="13" t="s">
        <v>45</v>
      </c>
      <c r="H139" s="13" t="s">
        <v>52</v>
      </c>
      <c r="I139" s="13" t="s">
        <v>13</v>
      </c>
      <c r="J139">
        <f>VLOOKUP(DATA!D138,'Performance management'!A$1:H$1193,4,0)</f>
        <v>4</v>
      </c>
      <c r="K139">
        <f>VLOOKUP(DATA!D138,'Performance management'!A$1:H$1193,5,0)</f>
        <v>4</v>
      </c>
      <c r="L139">
        <f>VLOOKUP(DATA!D138,'Performance management'!A$1:H$1193,6,0)</f>
        <v>3</v>
      </c>
      <c r="M139">
        <f>VLOOKUP(DATA!D138,'Performance management'!A$1:H$1193,7,0)</f>
        <v>5</v>
      </c>
      <c r="N139">
        <f>VLOOKUP(DATA!D138,'Performance management'!A$1:H$1193,8,0)</f>
        <v>4</v>
      </c>
      <c r="O139">
        <f>VLOOKUP(D138,'Learning  Mangement'!$A$1:$G$1193,4,0)</f>
        <v>4</v>
      </c>
      <c r="P139" t="str">
        <f>VLOOKUP(D138,'Learning  Mangement'!$A$1:$G$1193,5,0)</f>
        <v>Santhosh&amp;Anudeep</v>
      </c>
      <c r="Q139" t="str">
        <f>VLOOKUP(D138,'Learning  Mangement'!$A$1:$G$1193,6,0)</f>
        <v>3h</v>
      </c>
      <c r="R139" t="str">
        <f>VLOOKUP(D138,'Learning  Mangement'!$A$1:$G$1193,7,0)</f>
        <v>Job Training</v>
      </c>
      <c r="S139" s="30">
        <f>VLOOKUP(D138,'Leave  Mangement'!$A$1:$F$1193,3,0)</f>
        <v>43245</v>
      </c>
      <c r="T139" s="30">
        <f>VLOOKUP(D138,'Leave  Mangement'!$A$1:$F$1193,4,0)</f>
        <v>43246</v>
      </c>
      <c r="U139" t="str">
        <f>VLOOKUP(D138,'Leave  Mangement'!$A$1:$F$1193,5,0)</f>
        <v>Maternity/Parental leave</v>
      </c>
      <c r="V139">
        <f>VLOOKUP(D138,'Leave  Mangement'!$A$1:$F$1193,6,0)</f>
        <v>31</v>
      </c>
      <c r="W139" t="str">
        <f>VLOOKUP(D138,'Span and Layer'!$A$1:$D$1193,2,0)</f>
        <v>Harish</v>
      </c>
      <c r="X139" t="str">
        <f>VLOOKUP(D138,'Span and Layer'!$A$1:$D$1193,3,0)</f>
        <v>Amelia</v>
      </c>
      <c r="Y139" t="str">
        <f>VLOOKUP(D138,'Span and Layer'!$A$1:$D$1193,4,0)</f>
        <v>George</v>
      </c>
      <c r="Z139" s="30">
        <f>VLOOKUP(D138,'Attrition Analysis'!$A$1:$E$1193,3,0)</f>
        <v>39198</v>
      </c>
      <c r="AA139" s="30">
        <f>VLOOKUP(D138,'Attrition Analysis'!$A$1:$E$1193,4,0)</f>
        <v>44171</v>
      </c>
      <c r="AB139">
        <f>VLOOKUP(D138,'Attrition Analysis'!$A$1:$E$1193,5,0)</f>
        <v>13</v>
      </c>
      <c r="AC139" t="str">
        <f>VLOOKUP(D138,CSAT!$A$1:$F$1193,2,0)</f>
        <v>Better</v>
      </c>
      <c r="AD139" t="str">
        <f>VLOOKUP(D138,CSAT!$A$1:$F$1193,3,0)</f>
        <v>Bad</v>
      </c>
      <c r="AE139" t="str">
        <f>VLOOKUP(D138,CSAT!$A$1:$F$1193,4,0)</f>
        <v>Bad</v>
      </c>
      <c r="AF139" t="str">
        <f>VLOOKUP(D138,CSAT!$A$1:$F$1193,5,0)</f>
        <v>Good</v>
      </c>
      <c r="AG139" t="str">
        <f>VLOOKUP(D138,CSAT!$A$1:$F$1193,6,0)</f>
        <v>Worst</v>
      </c>
      <c r="AH139" s="30">
        <v>43456</v>
      </c>
    </row>
    <row r="140" spans="1:34" x14ac:dyDescent="0.25">
      <c r="A140" s="13" t="s">
        <v>279</v>
      </c>
      <c r="B140" s="13">
        <v>139</v>
      </c>
      <c r="C140" s="13" t="s">
        <v>133</v>
      </c>
      <c r="D140" s="13" t="s">
        <v>279</v>
      </c>
      <c r="E140" s="13" t="s">
        <v>16</v>
      </c>
      <c r="F140" s="13">
        <v>25</v>
      </c>
      <c r="G140" s="13" t="s">
        <v>45</v>
      </c>
      <c r="H140" s="13" t="s">
        <v>12</v>
      </c>
      <c r="I140" s="13" t="s">
        <v>13</v>
      </c>
      <c r="J140">
        <f>VLOOKUP(DATA!D139,'Performance management'!A$1:H$1193,4,0)</f>
        <v>1</v>
      </c>
      <c r="K140">
        <f>VLOOKUP(DATA!D139,'Performance management'!A$1:H$1193,5,0)</f>
        <v>1</v>
      </c>
      <c r="L140">
        <f>VLOOKUP(DATA!D139,'Performance management'!A$1:H$1193,6,0)</f>
        <v>4</v>
      </c>
      <c r="M140">
        <f>VLOOKUP(DATA!D139,'Performance management'!A$1:H$1193,7,0)</f>
        <v>3</v>
      </c>
      <c r="N140">
        <f>VLOOKUP(DATA!D139,'Performance management'!A$1:H$1193,8,0)</f>
        <v>2.25</v>
      </c>
      <c r="O140">
        <f>VLOOKUP(D139,'Learning  Mangement'!$A$1:$G$1193,4,0)</f>
        <v>2.25</v>
      </c>
      <c r="P140" t="str">
        <f>VLOOKUP(D139,'Learning  Mangement'!$A$1:$G$1193,5,0)</f>
        <v>Sathish&amp;Azim</v>
      </c>
      <c r="Q140" t="str">
        <f>VLOOKUP(D139,'Learning  Mangement'!$A$1:$G$1193,6,0)</f>
        <v>4h</v>
      </c>
      <c r="R140" t="str">
        <f>VLOOKUP(D139,'Learning  Mangement'!$A$1:$G$1193,7,0)</f>
        <v>Technical skills Training</v>
      </c>
      <c r="S140" s="30">
        <f>VLOOKUP(D139,'Leave  Mangement'!$A$1:$F$1193,3,0)</f>
        <v>43246</v>
      </c>
      <c r="T140" s="30">
        <f>VLOOKUP(D139,'Leave  Mangement'!$A$1:$F$1193,4,0)</f>
        <v>43249</v>
      </c>
      <c r="U140" t="str">
        <f>VLOOKUP(D139,'Leave  Mangement'!$A$1:$F$1193,5,0)</f>
        <v>Maternity/Parental leave</v>
      </c>
      <c r="V140">
        <f>VLOOKUP(D139,'Leave  Mangement'!$A$1:$F$1193,6,0)</f>
        <v>33</v>
      </c>
      <c r="W140" t="str">
        <f>VLOOKUP(D139,'Span and Layer'!$A$1:$D$1193,2,0)</f>
        <v>Aneela</v>
      </c>
      <c r="X140" t="str">
        <f>VLOOKUP(D139,'Span and Layer'!$A$1:$D$1193,3,0)</f>
        <v>Charlie</v>
      </c>
      <c r="Y140" t="str">
        <f>VLOOKUP(D139,'Span and Layer'!$A$1:$D$1193,4,0)</f>
        <v>George</v>
      </c>
      <c r="Z140" s="30">
        <f>VLOOKUP(D139,'Attrition Analysis'!$A$1:$E$1193,3,0)</f>
        <v>39223</v>
      </c>
      <c r="AA140" s="30">
        <f>VLOOKUP(D139,'Attrition Analysis'!$A$1:$E$1193,4,0)</f>
        <v>39463</v>
      </c>
      <c r="AB140">
        <f>VLOOKUP(D139,'Attrition Analysis'!$A$1:$E$1193,5,0)</f>
        <v>0</v>
      </c>
      <c r="AC140" t="str">
        <f>VLOOKUP(D139,CSAT!$A$1:$F$1193,2,0)</f>
        <v>Bad</v>
      </c>
      <c r="AD140" t="str">
        <f>VLOOKUP(D139,CSAT!$A$1:$F$1193,3,0)</f>
        <v>Worst</v>
      </c>
      <c r="AE140" t="str">
        <f>VLOOKUP(D139,CSAT!$A$1:$F$1193,4,0)</f>
        <v>Bad</v>
      </c>
      <c r="AF140" t="str">
        <f>VLOOKUP(D139,CSAT!$A$1:$F$1193,5,0)</f>
        <v>Excellent</v>
      </c>
      <c r="AG140" t="str">
        <f>VLOOKUP(D139,CSAT!$A$1:$F$1193,6,0)</f>
        <v>Bad</v>
      </c>
      <c r="AH140" s="30">
        <v>43227</v>
      </c>
    </row>
    <row r="141" spans="1:34" x14ac:dyDescent="0.25">
      <c r="A141" s="13" t="s">
        <v>280</v>
      </c>
      <c r="B141" s="13">
        <v>140</v>
      </c>
      <c r="C141" s="13" t="s">
        <v>135</v>
      </c>
      <c r="D141" s="13" t="s">
        <v>280</v>
      </c>
      <c r="E141" s="13" t="s">
        <v>16</v>
      </c>
      <c r="F141" s="13">
        <v>39</v>
      </c>
      <c r="G141" s="13" t="s">
        <v>55</v>
      </c>
      <c r="H141" s="13" t="s">
        <v>109</v>
      </c>
      <c r="I141" s="13" t="s">
        <v>13</v>
      </c>
      <c r="J141">
        <f>VLOOKUP(DATA!D140,'Performance management'!A$1:H$1193,4,0)</f>
        <v>1</v>
      </c>
      <c r="K141">
        <f>VLOOKUP(DATA!D140,'Performance management'!A$1:H$1193,5,0)</f>
        <v>4</v>
      </c>
      <c r="L141">
        <f>VLOOKUP(DATA!D140,'Performance management'!A$1:H$1193,6,0)</f>
        <v>2</v>
      </c>
      <c r="M141">
        <f>VLOOKUP(DATA!D140,'Performance management'!A$1:H$1193,7,0)</f>
        <v>3</v>
      </c>
      <c r="N141">
        <f>VLOOKUP(DATA!D140,'Performance management'!A$1:H$1193,8,0)</f>
        <v>2.5</v>
      </c>
      <c r="O141">
        <f>VLOOKUP(D140,'Learning  Mangement'!$A$1:$G$1193,4,0)</f>
        <v>2.5</v>
      </c>
      <c r="P141" t="str">
        <f>VLOOKUP(D140,'Learning  Mangement'!$A$1:$G$1193,5,0)</f>
        <v>Sathish&amp;Azim</v>
      </c>
      <c r="Q141" t="str">
        <f>VLOOKUP(D140,'Learning  Mangement'!$A$1:$G$1193,6,0)</f>
        <v>4h</v>
      </c>
      <c r="R141" t="str">
        <f>VLOOKUP(D140,'Learning  Mangement'!$A$1:$G$1193,7,0)</f>
        <v>Technical skills Training</v>
      </c>
      <c r="S141" s="30">
        <f>VLOOKUP(D140,'Leave  Mangement'!$A$1:$F$1193,3,0)</f>
        <v>43247</v>
      </c>
      <c r="T141" s="30">
        <f>VLOOKUP(D140,'Leave  Mangement'!$A$1:$F$1193,4,0)</f>
        <v>43250</v>
      </c>
      <c r="U141" t="str">
        <f>VLOOKUP(D140,'Leave  Mangement'!$A$1:$F$1193,5,0)</f>
        <v>Planned leave</v>
      </c>
      <c r="V141">
        <f>VLOOKUP(D140,'Leave  Mangement'!$A$1:$F$1193,6,0)</f>
        <v>3</v>
      </c>
      <c r="W141" t="str">
        <f>VLOOKUP(D140,'Span and Layer'!$A$1:$D$1193,2,0)</f>
        <v>Azim</v>
      </c>
      <c r="X141" t="str">
        <f>VLOOKUP(D140,'Span and Layer'!$A$1:$D$1193,3,0)</f>
        <v>Jacob</v>
      </c>
      <c r="Y141" t="str">
        <f>VLOOKUP(D140,'Span and Layer'!$A$1:$D$1193,4,0)</f>
        <v>George</v>
      </c>
      <c r="Z141" s="30">
        <f>VLOOKUP(D140,'Attrition Analysis'!$A$1:$E$1193,3,0)</f>
        <v>39248</v>
      </c>
      <c r="AA141" s="30">
        <f>VLOOKUP(D140,'Attrition Analysis'!$A$1:$E$1193,4,0)</f>
        <v>39470</v>
      </c>
      <c r="AB141">
        <f>VLOOKUP(D140,'Attrition Analysis'!$A$1:$E$1193,5,0)</f>
        <v>0</v>
      </c>
      <c r="AC141" t="str">
        <f>VLOOKUP(D140,CSAT!$A$1:$F$1193,2,0)</f>
        <v>Worst</v>
      </c>
      <c r="AD141" t="str">
        <f>VLOOKUP(D140,CSAT!$A$1:$F$1193,3,0)</f>
        <v>Bad</v>
      </c>
      <c r="AE141" t="str">
        <f>VLOOKUP(D140,CSAT!$A$1:$F$1193,4,0)</f>
        <v>Good</v>
      </c>
      <c r="AF141" t="str">
        <f>VLOOKUP(D140,CSAT!$A$1:$F$1193,5,0)</f>
        <v>Bad</v>
      </c>
      <c r="AG141" t="str">
        <f>VLOOKUP(D140,CSAT!$A$1:$F$1193,6,0)</f>
        <v>Worst</v>
      </c>
      <c r="AH141" s="30">
        <v>43208</v>
      </c>
    </row>
    <row r="142" spans="1:34" x14ac:dyDescent="0.25">
      <c r="A142" s="13" t="s">
        <v>281</v>
      </c>
      <c r="B142" s="13">
        <v>141</v>
      </c>
      <c r="C142" s="13" t="s">
        <v>137</v>
      </c>
      <c r="D142" s="13" t="s">
        <v>281</v>
      </c>
      <c r="E142" s="13" t="s">
        <v>10</v>
      </c>
      <c r="F142" s="13">
        <v>23</v>
      </c>
      <c r="G142" s="13" t="s">
        <v>91</v>
      </c>
      <c r="H142" s="13" t="s">
        <v>56</v>
      </c>
      <c r="I142" s="13" t="s">
        <v>13</v>
      </c>
      <c r="J142">
        <f>VLOOKUP(DATA!D141,'Performance management'!A$1:H$1193,4,0)</f>
        <v>4</v>
      </c>
      <c r="K142">
        <f>VLOOKUP(DATA!D141,'Performance management'!A$1:H$1193,5,0)</f>
        <v>4</v>
      </c>
      <c r="L142">
        <f>VLOOKUP(DATA!D141,'Performance management'!A$1:H$1193,6,0)</f>
        <v>3</v>
      </c>
      <c r="M142">
        <f>VLOOKUP(DATA!D141,'Performance management'!A$1:H$1193,7,0)</f>
        <v>4</v>
      </c>
      <c r="N142">
        <f>VLOOKUP(DATA!D141,'Performance management'!A$1:H$1193,8,0)</f>
        <v>3.75</v>
      </c>
      <c r="O142">
        <f>VLOOKUP(D141,'Learning  Mangement'!$A$1:$G$1193,4,0)</f>
        <v>3.75</v>
      </c>
      <c r="P142" t="str">
        <f>VLOOKUP(D141,'Learning  Mangement'!$A$1:$G$1193,5,0)</f>
        <v>Hemanth&amp;Salomi</v>
      </c>
      <c r="Q142" t="str">
        <f>VLOOKUP(D141,'Learning  Mangement'!$A$1:$G$1193,6,0)</f>
        <v>3h</v>
      </c>
      <c r="R142" t="str">
        <f>VLOOKUP(D141,'Learning  Mangement'!$A$1:$G$1193,7,0)</f>
        <v>Soft skills Training</v>
      </c>
      <c r="S142" s="30">
        <f>VLOOKUP(D141,'Leave  Mangement'!$A$1:$F$1193,3,0)</f>
        <v>43248</v>
      </c>
      <c r="T142" s="30">
        <f>VLOOKUP(D141,'Leave  Mangement'!$A$1:$F$1193,4,0)</f>
        <v>43251</v>
      </c>
      <c r="U142" t="str">
        <f>VLOOKUP(D141,'Leave  Mangement'!$A$1:$F$1193,5,0)</f>
        <v>Planned leave</v>
      </c>
      <c r="V142">
        <f>VLOOKUP(D141,'Leave  Mangement'!$A$1:$F$1193,6,0)</f>
        <v>3</v>
      </c>
      <c r="W142" t="str">
        <f>VLOOKUP(D141,'Span and Layer'!$A$1:$D$1193,2,0)</f>
        <v>David</v>
      </c>
      <c r="X142" t="str">
        <f>VLOOKUP(D141,'Span and Layer'!$A$1:$D$1193,3,0)</f>
        <v>Jacob</v>
      </c>
      <c r="Y142" t="str">
        <f>VLOOKUP(D141,'Span and Layer'!$A$1:$D$1193,4,0)</f>
        <v>George</v>
      </c>
      <c r="Z142" s="30">
        <f>VLOOKUP(D141,'Attrition Analysis'!$A$1:$E$1193,3,0)</f>
        <v>39273</v>
      </c>
      <c r="AA142" s="30">
        <f>VLOOKUP(D141,'Attrition Analysis'!$A$1:$E$1193,4,0)</f>
        <v>39477</v>
      </c>
      <c r="AB142">
        <f>VLOOKUP(D141,'Attrition Analysis'!$A$1:$E$1193,5,0)</f>
        <v>0</v>
      </c>
      <c r="AC142" t="str">
        <f>VLOOKUP(D141,CSAT!$A$1:$F$1193,2,0)</f>
        <v>Excellent</v>
      </c>
      <c r="AD142" t="str">
        <f>VLOOKUP(D141,CSAT!$A$1:$F$1193,3,0)</f>
        <v>Worst</v>
      </c>
      <c r="AE142" t="str">
        <f>VLOOKUP(D141,CSAT!$A$1:$F$1193,4,0)</f>
        <v>Bad</v>
      </c>
      <c r="AF142" t="str">
        <f>VLOOKUP(D141,CSAT!$A$1:$F$1193,5,0)</f>
        <v>Better</v>
      </c>
      <c r="AG142" t="str">
        <f>VLOOKUP(D141,CSAT!$A$1:$F$1193,6,0)</f>
        <v>Worst</v>
      </c>
      <c r="AH142" s="30">
        <v>43466</v>
      </c>
    </row>
    <row r="143" spans="1:34" x14ac:dyDescent="0.25">
      <c r="A143" s="13" t="s">
        <v>282</v>
      </c>
      <c r="B143" s="13">
        <v>142</v>
      </c>
      <c r="C143" s="13" t="s">
        <v>139</v>
      </c>
      <c r="D143" s="13" t="s">
        <v>282</v>
      </c>
      <c r="E143" s="13" t="s">
        <v>16</v>
      </c>
      <c r="F143" s="13">
        <v>54</v>
      </c>
      <c r="G143" s="13" t="s">
        <v>91</v>
      </c>
      <c r="H143" s="13" t="s">
        <v>109</v>
      </c>
      <c r="I143" s="13" t="s">
        <v>13</v>
      </c>
      <c r="J143">
        <f>VLOOKUP(DATA!D142,'Performance management'!A$1:H$1193,4,0)</f>
        <v>1</v>
      </c>
      <c r="K143">
        <f>VLOOKUP(DATA!D142,'Performance management'!A$1:H$1193,5,0)</f>
        <v>2</v>
      </c>
      <c r="L143">
        <f>VLOOKUP(DATA!D142,'Performance management'!A$1:H$1193,6,0)</f>
        <v>2</v>
      </c>
      <c r="M143">
        <f>VLOOKUP(DATA!D142,'Performance management'!A$1:H$1193,7,0)</f>
        <v>5</v>
      </c>
      <c r="N143">
        <f>VLOOKUP(DATA!D142,'Performance management'!A$1:H$1193,8,0)</f>
        <v>2.5</v>
      </c>
      <c r="O143">
        <f>VLOOKUP(D142,'Learning  Mangement'!$A$1:$G$1193,4,0)</f>
        <v>2.5</v>
      </c>
      <c r="P143" t="str">
        <f>VLOOKUP(D142,'Learning  Mangement'!$A$1:$G$1193,5,0)</f>
        <v>Sathish&amp;Azim</v>
      </c>
      <c r="Q143" t="str">
        <f>VLOOKUP(D142,'Learning  Mangement'!$A$1:$G$1193,6,0)</f>
        <v>4h</v>
      </c>
      <c r="R143" t="str">
        <f>VLOOKUP(D142,'Learning  Mangement'!$A$1:$G$1193,7,0)</f>
        <v>Technical skills Training</v>
      </c>
      <c r="S143" s="30">
        <f>VLOOKUP(D142,'Leave  Mangement'!$A$1:$F$1193,3,0)</f>
        <v>43249</v>
      </c>
      <c r="T143" s="30">
        <f>VLOOKUP(D142,'Leave  Mangement'!$A$1:$F$1193,4,0)</f>
        <v>43255</v>
      </c>
      <c r="U143" t="str">
        <f>VLOOKUP(D142,'Leave  Mangement'!$A$1:$F$1193,5,0)</f>
        <v>Planned leave</v>
      </c>
      <c r="V143">
        <f>VLOOKUP(D142,'Leave  Mangement'!$A$1:$F$1193,6,0)</f>
        <v>6</v>
      </c>
      <c r="W143" t="str">
        <f>VLOOKUP(D142,'Span and Layer'!$A$1:$D$1193,2,0)</f>
        <v>Arundathi</v>
      </c>
      <c r="X143" t="str">
        <f>VLOOKUP(D142,'Span and Layer'!$A$1:$D$1193,3,0)</f>
        <v>Jacob</v>
      </c>
      <c r="Y143" t="str">
        <f>VLOOKUP(D142,'Span and Layer'!$A$1:$D$1193,4,0)</f>
        <v>George</v>
      </c>
      <c r="Z143" s="30">
        <f>VLOOKUP(D142,'Attrition Analysis'!$A$1:$E$1193,3,0)</f>
        <v>39298</v>
      </c>
      <c r="AA143" s="30">
        <f>VLOOKUP(D142,'Attrition Analysis'!$A$1:$E$1193,4,0)</f>
        <v>39484</v>
      </c>
      <c r="AB143">
        <f>VLOOKUP(D142,'Attrition Analysis'!$A$1:$E$1193,5,0)</f>
        <v>0</v>
      </c>
      <c r="AC143" t="str">
        <f>VLOOKUP(D142,CSAT!$A$1:$F$1193,2,0)</f>
        <v>Excellent</v>
      </c>
      <c r="AD143" t="str">
        <f>VLOOKUP(D142,CSAT!$A$1:$F$1193,3,0)</f>
        <v>Bad</v>
      </c>
      <c r="AE143" t="str">
        <f>VLOOKUP(D142,CSAT!$A$1:$F$1193,4,0)</f>
        <v>Good</v>
      </c>
      <c r="AF143" t="str">
        <f>VLOOKUP(D142,CSAT!$A$1:$F$1193,5,0)</f>
        <v>Bad</v>
      </c>
      <c r="AG143" t="str">
        <f>VLOOKUP(D142,CSAT!$A$1:$F$1193,6,0)</f>
        <v>Bad</v>
      </c>
      <c r="AH143" s="30">
        <v>43123</v>
      </c>
    </row>
    <row r="144" spans="1:34" x14ac:dyDescent="0.25">
      <c r="A144" s="13" t="s">
        <v>283</v>
      </c>
      <c r="B144" s="13">
        <v>143</v>
      </c>
      <c r="C144" s="13" t="s">
        <v>141</v>
      </c>
      <c r="D144" s="13" t="s">
        <v>283</v>
      </c>
      <c r="E144" s="13" t="s">
        <v>10</v>
      </c>
      <c r="F144" s="13">
        <v>60</v>
      </c>
      <c r="G144" s="13" t="s">
        <v>62</v>
      </c>
      <c r="H144" s="13" t="s">
        <v>59</v>
      </c>
      <c r="I144" s="13" t="s">
        <v>13</v>
      </c>
      <c r="J144">
        <f>VLOOKUP(DATA!D143,'Performance management'!A$1:H$1193,4,0)</f>
        <v>4</v>
      </c>
      <c r="K144">
        <f>VLOOKUP(DATA!D143,'Performance management'!A$1:H$1193,5,0)</f>
        <v>3</v>
      </c>
      <c r="L144">
        <f>VLOOKUP(DATA!D143,'Performance management'!A$1:H$1193,6,0)</f>
        <v>1</v>
      </c>
      <c r="M144">
        <f>VLOOKUP(DATA!D143,'Performance management'!A$1:H$1193,7,0)</f>
        <v>1</v>
      </c>
      <c r="N144">
        <f>VLOOKUP(DATA!D143,'Performance management'!A$1:H$1193,8,0)</f>
        <v>2.25</v>
      </c>
      <c r="O144">
        <f>VLOOKUP(D143,'Learning  Mangement'!$A$1:$G$1193,4,0)</f>
        <v>2.25</v>
      </c>
      <c r="P144" t="str">
        <f>VLOOKUP(D143,'Learning  Mangement'!$A$1:$G$1193,5,0)</f>
        <v>Sathish&amp;Azim</v>
      </c>
      <c r="Q144" t="str">
        <f>VLOOKUP(D143,'Learning  Mangement'!$A$1:$G$1193,6,0)</f>
        <v>4h</v>
      </c>
      <c r="R144" t="str">
        <f>VLOOKUP(D143,'Learning  Mangement'!$A$1:$G$1193,7,0)</f>
        <v>Technical skills Training</v>
      </c>
      <c r="S144" s="30">
        <f>VLOOKUP(D143,'Leave  Mangement'!$A$1:$F$1193,3,0)</f>
        <v>43250</v>
      </c>
      <c r="T144" s="30">
        <f>VLOOKUP(D143,'Leave  Mangement'!$A$1:$F$1193,4,0)</f>
        <v>43252</v>
      </c>
      <c r="U144" t="str">
        <f>VLOOKUP(D143,'Leave  Mangement'!$A$1:$F$1193,5,0)</f>
        <v>Emergency leave</v>
      </c>
      <c r="V144">
        <f>VLOOKUP(D143,'Leave  Mangement'!$A$1:$F$1193,6,0)</f>
        <v>2</v>
      </c>
      <c r="W144" t="str">
        <f>VLOOKUP(D143,'Span and Layer'!$A$1:$D$1193,2,0)</f>
        <v>Lihar</v>
      </c>
      <c r="X144" t="str">
        <f>VLOOKUP(D143,'Span and Layer'!$A$1:$D$1193,3,0)</f>
        <v>Isla</v>
      </c>
      <c r="Y144" t="str">
        <f>VLOOKUP(D143,'Span and Layer'!$A$1:$D$1193,4,0)</f>
        <v>George</v>
      </c>
      <c r="Z144" s="30">
        <f>VLOOKUP(D143,'Attrition Analysis'!$A$1:$E$1193,3,0)</f>
        <v>39323</v>
      </c>
      <c r="AA144" s="30">
        <f>VLOOKUP(D143,'Attrition Analysis'!$A$1:$E$1193,4,0)</f>
        <v>39491</v>
      </c>
      <c r="AB144">
        <f>VLOOKUP(D143,'Attrition Analysis'!$A$1:$E$1193,5,0)</f>
        <v>0</v>
      </c>
      <c r="AC144" t="str">
        <f>VLOOKUP(D143,CSAT!$A$1:$F$1193,2,0)</f>
        <v>Good</v>
      </c>
      <c r="AD144" t="str">
        <f>VLOOKUP(D143,CSAT!$A$1:$F$1193,3,0)</f>
        <v>Excellent</v>
      </c>
      <c r="AE144" t="str">
        <f>VLOOKUP(D143,CSAT!$A$1:$F$1193,4,0)</f>
        <v>Better</v>
      </c>
      <c r="AF144" t="str">
        <f>VLOOKUP(D143,CSAT!$A$1:$F$1193,5,0)</f>
        <v>Worst</v>
      </c>
      <c r="AG144" t="str">
        <f>VLOOKUP(D143,CSAT!$A$1:$F$1193,6,0)</f>
        <v>Excellent</v>
      </c>
      <c r="AH144" s="30">
        <v>43456</v>
      </c>
    </row>
    <row r="145" spans="1:34" x14ac:dyDescent="0.25">
      <c r="A145" s="13" t="s">
        <v>284</v>
      </c>
      <c r="B145" s="13">
        <v>144</v>
      </c>
      <c r="C145" s="13" t="s">
        <v>143</v>
      </c>
      <c r="D145" s="13" t="s">
        <v>284</v>
      </c>
      <c r="E145" s="13" t="s">
        <v>16</v>
      </c>
      <c r="F145" s="13">
        <v>22</v>
      </c>
      <c r="G145" s="13" t="s">
        <v>11</v>
      </c>
      <c r="H145" s="13" t="s">
        <v>63</v>
      </c>
      <c r="I145" s="13" t="s">
        <v>13</v>
      </c>
      <c r="J145">
        <f>VLOOKUP(DATA!D144,'Performance management'!A$1:H$1193,4,0)</f>
        <v>4</v>
      </c>
      <c r="K145">
        <f>VLOOKUP(DATA!D144,'Performance management'!A$1:H$1193,5,0)</f>
        <v>1</v>
      </c>
      <c r="L145">
        <f>VLOOKUP(DATA!D144,'Performance management'!A$1:H$1193,6,0)</f>
        <v>3</v>
      </c>
      <c r="M145">
        <f>VLOOKUP(DATA!D144,'Performance management'!A$1:H$1193,7,0)</f>
        <v>4</v>
      </c>
      <c r="N145">
        <f>VLOOKUP(DATA!D144,'Performance management'!A$1:H$1193,8,0)</f>
        <v>3</v>
      </c>
      <c r="O145">
        <f>VLOOKUP(D144,'Learning  Mangement'!$A$1:$G$1193,4,0)</f>
        <v>3</v>
      </c>
      <c r="P145" t="str">
        <f>VLOOKUP(D144,'Learning  Mangement'!$A$1:$G$1193,5,0)</f>
        <v>Hemanth&amp;Salomi</v>
      </c>
      <c r="Q145" t="str">
        <f>VLOOKUP(D144,'Learning  Mangement'!$A$1:$G$1193,6,0)</f>
        <v>3h</v>
      </c>
      <c r="R145" t="str">
        <f>VLOOKUP(D144,'Learning  Mangement'!$A$1:$G$1193,7,0)</f>
        <v>Soft skills Training</v>
      </c>
      <c r="S145" s="30">
        <f>VLOOKUP(D144,'Leave  Mangement'!$A$1:$F$1193,3,0)</f>
        <v>43251</v>
      </c>
      <c r="T145" s="30">
        <f>VLOOKUP(D144,'Leave  Mangement'!$A$1:$F$1193,4,0)</f>
        <v>43258</v>
      </c>
      <c r="U145" t="str">
        <f>VLOOKUP(D144,'Leave  Mangement'!$A$1:$F$1193,5,0)</f>
        <v>Planned leave</v>
      </c>
      <c r="V145">
        <f>VLOOKUP(D144,'Leave  Mangement'!$A$1:$F$1193,6,0)</f>
        <v>7</v>
      </c>
      <c r="W145" t="str">
        <f>VLOOKUP(D144,'Span and Layer'!$A$1:$D$1193,2,0)</f>
        <v>Rajesh</v>
      </c>
      <c r="X145" t="str">
        <f>VLOOKUP(D144,'Span and Layer'!$A$1:$D$1193,3,0)</f>
        <v>Isla</v>
      </c>
      <c r="Y145" t="str">
        <f>VLOOKUP(D144,'Span and Layer'!$A$1:$D$1193,4,0)</f>
        <v>George</v>
      </c>
      <c r="Z145" s="30">
        <f>VLOOKUP(D144,'Attrition Analysis'!$A$1:$E$1193,3,0)</f>
        <v>39348</v>
      </c>
      <c r="AA145" s="30">
        <f>VLOOKUP(D144,'Attrition Analysis'!$A$1:$E$1193,4,0)</f>
        <v>39498</v>
      </c>
      <c r="AB145">
        <f>VLOOKUP(D144,'Attrition Analysis'!$A$1:$E$1193,5,0)</f>
        <v>0</v>
      </c>
      <c r="AC145" t="str">
        <f>VLOOKUP(D144,CSAT!$A$1:$F$1193,2,0)</f>
        <v>Worst</v>
      </c>
      <c r="AD145" t="str">
        <f>VLOOKUP(D144,CSAT!$A$1:$F$1193,3,0)</f>
        <v>Good</v>
      </c>
      <c r="AE145" t="str">
        <f>VLOOKUP(D144,CSAT!$A$1:$F$1193,4,0)</f>
        <v>Worst</v>
      </c>
      <c r="AF145" t="str">
        <f>VLOOKUP(D144,CSAT!$A$1:$F$1193,5,0)</f>
        <v>Bad</v>
      </c>
      <c r="AG145" t="str">
        <f>VLOOKUP(D144,CSAT!$A$1:$F$1193,6,0)</f>
        <v>Better</v>
      </c>
      <c r="AH145" s="30">
        <v>43177</v>
      </c>
    </row>
    <row r="146" spans="1:34" x14ac:dyDescent="0.25">
      <c r="A146" s="13" t="s">
        <v>285</v>
      </c>
      <c r="B146" s="13">
        <v>145</v>
      </c>
      <c r="C146" s="13" t="s">
        <v>145</v>
      </c>
      <c r="D146" s="13" t="s">
        <v>285</v>
      </c>
      <c r="E146" s="13" t="s">
        <v>10</v>
      </c>
      <c r="F146" s="13">
        <v>30</v>
      </c>
      <c r="G146" s="13" t="s">
        <v>17</v>
      </c>
      <c r="H146" s="13" t="s">
        <v>131</v>
      </c>
      <c r="I146" s="13" t="s">
        <v>132</v>
      </c>
      <c r="J146">
        <f>VLOOKUP(DATA!D145,'Performance management'!A$1:H$1193,4,0)</f>
        <v>5</v>
      </c>
      <c r="K146">
        <f>VLOOKUP(DATA!D145,'Performance management'!A$1:H$1193,5,0)</f>
        <v>1</v>
      </c>
      <c r="L146">
        <f>VLOOKUP(DATA!D145,'Performance management'!A$1:H$1193,6,0)</f>
        <v>3</v>
      </c>
      <c r="M146">
        <f>VLOOKUP(DATA!D145,'Performance management'!A$1:H$1193,7,0)</f>
        <v>1</v>
      </c>
      <c r="N146">
        <f>VLOOKUP(DATA!D145,'Performance management'!A$1:H$1193,8,0)</f>
        <v>2.5</v>
      </c>
      <c r="O146">
        <f>VLOOKUP(D145,'Learning  Mangement'!$A$1:$G$1193,4,0)</f>
        <v>2.5</v>
      </c>
      <c r="P146" t="str">
        <f>VLOOKUP(D145,'Learning  Mangement'!$A$1:$G$1193,5,0)</f>
        <v>Sathish&amp;Azim</v>
      </c>
      <c r="Q146" t="str">
        <f>VLOOKUP(D145,'Learning  Mangement'!$A$1:$G$1193,6,0)</f>
        <v>4h</v>
      </c>
      <c r="R146" t="str">
        <f>VLOOKUP(D145,'Learning  Mangement'!$A$1:$G$1193,7,0)</f>
        <v>Technical skills Training</v>
      </c>
      <c r="S146" s="30">
        <f>VLOOKUP(D145,'Leave  Mangement'!$A$1:$F$1193,3,0)</f>
        <v>43252</v>
      </c>
      <c r="T146" s="30">
        <f>VLOOKUP(D145,'Leave  Mangement'!$A$1:$F$1193,4,0)</f>
        <v>43253</v>
      </c>
      <c r="U146" t="str">
        <f>VLOOKUP(D145,'Leave  Mangement'!$A$1:$F$1193,5,0)</f>
        <v>Maternity/Parental leave</v>
      </c>
      <c r="V146">
        <f>VLOOKUP(D145,'Leave  Mangement'!$A$1:$F$1193,6,0)</f>
        <v>31</v>
      </c>
      <c r="W146" t="str">
        <f>VLOOKUP(D145,'Span and Layer'!$A$1:$D$1193,2,0)</f>
        <v>Harika</v>
      </c>
      <c r="X146" t="str">
        <f>VLOOKUP(D145,'Span and Layer'!$A$1:$D$1193,3,0)</f>
        <v>Amelia</v>
      </c>
      <c r="Y146" t="str">
        <f>VLOOKUP(D145,'Span and Layer'!$A$1:$D$1193,4,0)</f>
        <v>George</v>
      </c>
      <c r="Z146" s="30">
        <f>VLOOKUP(D145,'Attrition Analysis'!$A$1:$E$1193,3,0)</f>
        <v>39373</v>
      </c>
      <c r="AA146" s="30">
        <f>VLOOKUP(D145,'Attrition Analysis'!$A$1:$E$1193,4,0)</f>
        <v>39505</v>
      </c>
      <c r="AB146">
        <f>VLOOKUP(D145,'Attrition Analysis'!$A$1:$E$1193,5,0)</f>
        <v>0</v>
      </c>
      <c r="AC146" t="str">
        <f>VLOOKUP(D145,CSAT!$A$1:$F$1193,2,0)</f>
        <v>Bad</v>
      </c>
      <c r="AD146" t="str">
        <f>VLOOKUP(D145,CSAT!$A$1:$F$1193,3,0)</f>
        <v>Better</v>
      </c>
      <c r="AE146" t="str">
        <f>VLOOKUP(D145,CSAT!$A$1:$F$1193,4,0)</f>
        <v>Better</v>
      </c>
      <c r="AF146" t="str">
        <f>VLOOKUP(D145,CSAT!$A$1:$F$1193,5,0)</f>
        <v>Worst</v>
      </c>
      <c r="AG146" t="str">
        <f>VLOOKUP(D145,CSAT!$A$1:$F$1193,6,0)</f>
        <v>Good</v>
      </c>
      <c r="AH146" s="30">
        <v>43286</v>
      </c>
    </row>
    <row r="147" spans="1:34" x14ac:dyDescent="0.25">
      <c r="A147" s="13" t="s">
        <v>286</v>
      </c>
      <c r="B147" s="13">
        <v>146</v>
      </c>
      <c r="C147" s="13" t="s">
        <v>147</v>
      </c>
      <c r="D147" s="13" t="s">
        <v>286</v>
      </c>
      <c r="E147" s="13" t="s">
        <v>10</v>
      </c>
      <c r="F147" s="13">
        <v>27</v>
      </c>
      <c r="G147" s="13" t="s">
        <v>17</v>
      </c>
      <c r="H147" s="13" t="s">
        <v>126</v>
      </c>
      <c r="I147" s="13" t="s">
        <v>80</v>
      </c>
      <c r="J147">
        <f>VLOOKUP(DATA!D146,'Performance management'!A$1:H$1193,4,0)</f>
        <v>5</v>
      </c>
      <c r="K147">
        <f>VLOOKUP(DATA!D146,'Performance management'!A$1:H$1193,5,0)</f>
        <v>5</v>
      </c>
      <c r="L147">
        <f>VLOOKUP(DATA!D146,'Performance management'!A$1:H$1193,6,0)</f>
        <v>5</v>
      </c>
      <c r="M147">
        <f>VLOOKUP(DATA!D146,'Performance management'!A$1:H$1193,7,0)</f>
        <v>5</v>
      </c>
      <c r="N147">
        <f>VLOOKUP(DATA!D146,'Performance management'!A$1:H$1193,8,0)</f>
        <v>5</v>
      </c>
      <c r="O147">
        <f>VLOOKUP(D146,'Learning  Mangement'!$A$1:$G$1193,4,0)</f>
        <v>5</v>
      </c>
      <c r="P147" t="str">
        <f>VLOOKUP(D146,'Learning  Mangement'!$A$1:$G$1193,5,0)</f>
        <v>David&amp;Lihar</v>
      </c>
      <c r="Q147" t="str">
        <f>VLOOKUP(D146,'Learning  Mangement'!$A$1:$G$1193,6,0)</f>
        <v>2h</v>
      </c>
      <c r="R147" t="str">
        <f>VLOOKUP(D146,'Learning  Mangement'!$A$1:$G$1193,7,0)</f>
        <v>Promotional Training</v>
      </c>
      <c r="S147" s="30">
        <f>VLOOKUP(D146,'Leave  Mangement'!$A$1:$F$1193,3,0)</f>
        <v>43253</v>
      </c>
      <c r="T147" s="30">
        <f>VLOOKUP(D146,'Leave  Mangement'!$A$1:$F$1193,4,0)</f>
        <v>43256</v>
      </c>
      <c r="U147" t="str">
        <f>VLOOKUP(D146,'Leave  Mangement'!$A$1:$F$1193,5,0)</f>
        <v>Maternity/Parental leave</v>
      </c>
      <c r="V147">
        <f>VLOOKUP(D146,'Leave  Mangement'!$A$1:$F$1193,6,0)</f>
        <v>33</v>
      </c>
      <c r="W147" t="str">
        <f>VLOOKUP(D146,'Span and Layer'!$A$1:$D$1193,2,0)</f>
        <v>Hemanth</v>
      </c>
      <c r="X147" t="str">
        <f>VLOOKUP(D146,'Span and Layer'!$A$1:$D$1193,3,0)</f>
        <v>Amelia</v>
      </c>
      <c r="Y147" t="str">
        <f>VLOOKUP(D146,'Span and Layer'!$A$1:$D$1193,4,0)</f>
        <v>George</v>
      </c>
      <c r="Z147" s="30">
        <f>VLOOKUP(D146,'Attrition Analysis'!$A$1:$E$1193,3,0)</f>
        <v>39398</v>
      </c>
      <c r="AA147" s="30">
        <f>VLOOKUP(D146,'Attrition Analysis'!$A$1:$E$1193,4,0)</f>
        <v>39512</v>
      </c>
      <c r="AB147">
        <f>VLOOKUP(D146,'Attrition Analysis'!$A$1:$E$1193,5,0)</f>
        <v>0</v>
      </c>
      <c r="AC147" t="str">
        <f>VLOOKUP(D146,CSAT!$A$1:$F$1193,2,0)</f>
        <v>Bad</v>
      </c>
      <c r="AD147" t="str">
        <f>VLOOKUP(D146,CSAT!$A$1:$F$1193,3,0)</f>
        <v>Bad</v>
      </c>
      <c r="AE147" t="str">
        <f>VLOOKUP(D146,CSAT!$A$1:$F$1193,4,0)</f>
        <v>Good</v>
      </c>
      <c r="AF147" t="str">
        <f>VLOOKUP(D146,CSAT!$A$1:$F$1193,5,0)</f>
        <v>Good</v>
      </c>
      <c r="AG147" t="str">
        <f>VLOOKUP(D146,CSAT!$A$1:$F$1193,6,0)</f>
        <v>Bad</v>
      </c>
      <c r="AH147" s="30">
        <v>43349</v>
      </c>
    </row>
    <row r="148" spans="1:34" x14ac:dyDescent="0.25">
      <c r="A148" s="13" t="s">
        <v>287</v>
      </c>
      <c r="B148" s="13">
        <v>147</v>
      </c>
      <c r="C148" s="13" t="s">
        <v>149</v>
      </c>
      <c r="D148" s="13" t="s">
        <v>287</v>
      </c>
      <c r="E148" s="13" t="s">
        <v>16</v>
      </c>
      <c r="F148" s="13">
        <v>32</v>
      </c>
      <c r="G148" s="13" t="s">
        <v>17</v>
      </c>
      <c r="H148" s="13" t="s">
        <v>118</v>
      </c>
      <c r="I148" s="13" t="s">
        <v>13</v>
      </c>
      <c r="J148">
        <f>VLOOKUP(DATA!D147,'Performance management'!A$1:H$1193,4,0)</f>
        <v>2</v>
      </c>
      <c r="K148">
        <f>VLOOKUP(DATA!D147,'Performance management'!A$1:H$1193,5,0)</f>
        <v>2</v>
      </c>
      <c r="L148">
        <f>VLOOKUP(DATA!D147,'Performance management'!A$1:H$1193,6,0)</f>
        <v>3</v>
      </c>
      <c r="M148">
        <f>VLOOKUP(DATA!D147,'Performance management'!A$1:H$1193,7,0)</f>
        <v>3</v>
      </c>
      <c r="N148">
        <f>VLOOKUP(DATA!D147,'Performance management'!A$1:H$1193,8,0)</f>
        <v>2.5</v>
      </c>
      <c r="O148">
        <f>VLOOKUP(D147,'Learning  Mangement'!$A$1:$G$1193,4,0)</f>
        <v>2.5</v>
      </c>
      <c r="P148" t="str">
        <f>VLOOKUP(D147,'Learning  Mangement'!$A$1:$G$1193,5,0)</f>
        <v>Sathish&amp;Azim</v>
      </c>
      <c r="Q148" t="str">
        <f>VLOOKUP(D147,'Learning  Mangement'!$A$1:$G$1193,6,0)</f>
        <v>4h</v>
      </c>
      <c r="R148" t="str">
        <f>VLOOKUP(D147,'Learning  Mangement'!$A$1:$G$1193,7,0)</f>
        <v>Technical skills Training</v>
      </c>
      <c r="S148" s="30">
        <f>VLOOKUP(D147,'Leave  Mangement'!$A$1:$F$1193,3,0)</f>
        <v>43254</v>
      </c>
      <c r="T148" s="30">
        <f>VLOOKUP(D147,'Leave  Mangement'!$A$1:$F$1193,4,0)</f>
        <v>43256</v>
      </c>
      <c r="U148" t="str">
        <f>VLOOKUP(D147,'Leave  Mangement'!$A$1:$F$1193,5,0)</f>
        <v>Maternity/Parental leave</v>
      </c>
      <c r="V148">
        <f>VLOOKUP(D147,'Leave  Mangement'!$A$1:$F$1193,6,0)</f>
        <v>32</v>
      </c>
      <c r="W148" t="str">
        <f>VLOOKUP(D147,'Span and Layer'!$A$1:$D$1193,2,0)</f>
        <v>Anudeep</v>
      </c>
      <c r="X148" t="str">
        <f>VLOOKUP(D147,'Span and Layer'!$A$1:$D$1193,3,0)</f>
        <v>Charlie</v>
      </c>
      <c r="Y148" t="str">
        <f>VLOOKUP(D147,'Span and Layer'!$A$1:$D$1193,4,0)</f>
        <v>George</v>
      </c>
      <c r="Z148" s="30">
        <f>VLOOKUP(D147,'Attrition Analysis'!$A$1:$E$1193,3,0)</f>
        <v>39423</v>
      </c>
      <c r="AA148" s="30">
        <f>VLOOKUP(D147,'Attrition Analysis'!$A$1:$E$1193,4,0)</f>
        <v>39519</v>
      </c>
      <c r="AB148">
        <f>VLOOKUP(D147,'Attrition Analysis'!$A$1:$E$1193,5,0)</f>
        <v>0</v>
      </c>
      <c r="AC148" t="str">
        <f>VLOOKUP(D147,CSAT!$A$1:$F$1193,2,0)</f>
        <v>Bad</v>
      </c>
      <c r="AD148" t="str">
        <f>VLOOKUP(D147,CSAT!$A$1:$F$1193,3,0)</f>
        <v>Worst</v>
      </c>
      <c r="AE148" t="str">
        <f>VLOOKUP(D147,CSAT!$A$1:$F$1193,4,0)</f>
        <v>Better</v>
      </c>
      <c r="AF148" t="str">
        <f>VLOOKUP(D147,CSAT!$A$1:$F$1193,5,0)</f>
        <v>Excellent</v>
      </c>
      <c r="AG148" t="str">
        <f>VLOOKUP(D147,CSAT!$A$1:$F$1193,6,0)</f>
        <v>Good</v>
      </c>
      <c r="AH148" s="30">
        <v>43181</v>
      </c>
    </row>
    <row r="149" spans="1:34" x14ac:dyDescent="0.25">
      <c r="A149" s="13" t="s">
        <v>288</v>
      </c>
      <c r="B149" s="13">
        <v>148</v>
      </c>
      <c r="C149" s="13" t="s">
        <v>151</v>
      </c>
      <c r="D149" s="13" t="s">
        <v>288</v>
      </c>
      <c r="E149" s="13" t="s">
        <v>10</v>
      </c>
      <c r="F149" s="13">
        <v>47</v>
      </c>
      <c r="G149" s="13" t="s">
        <v>11</v>
      </c>
      <c r="H149" s="13" t="s">
        <v>131</v>
      </c>
      <c r="I149" s="13" t="s">
        <v>132</v>
      </c>
      <c r="J149">
        <f>VLOOKUP(DATA!D148,'Performance management'!A$1:H$1193,4,0)</f>
        <v>5</v>
      </c>
      <c r="K149">
        <f>VLOOKUP(DATA!D148,'Performance management'!A$1:H$1193,5,0)</f>
        <v>4</v>
      </c>
      <c r="L149">
        <f>VLOOKUP(DATA!D148,'Performance management'!A$1:H$1193,6,0)</f>
        <v>3</v>
      </c>
      <c r="M149">
        <f>VLOOKUP(DATA!D148,'Performance management'!A$1:H$1193,7,0)</f>
        <v>1</v>
      </c>
      <c r="N149">
        <f>VLOOKUP(DATA!D148,'Performance management'!A$1:H$1193,8,0)</f>
        <v>3.25</v>
      </c>
      <c r="O149">
        <f>VLOOKUP(D148,'Learning  Mangement'!$A$1:$G$1193,4,0)</f>
        <v>3.25</v>
      </c>
      <c r="P149" t="str">
        <f>VLOOKUP(D148,'Learning  Mangement'!$A$1:$G$1193,5,0)</f>
        <v>Hemanth&amp;Salomi</v>
      </c>
      <c r="Q149" t="str">
        <f>VLOOKUP(D148,'Learning  Mangement'!$A$1:$G$1193,6,0)</f>
        <v>3h</v>
      </c>
      <c r="R149" t="str">
        <f>VLOOKUP(D148,'Learning  Mangement'!$A$1:$G$1193,7,0)</f>
        <v>Soft skills Training</v>
      </c>
      <c r="S149" s="30">
        <f>VLOOKUP(D148,'Leave  Mangement'!$A$1:$F$1193,3,0)</f>
        <v>43255</v>
      </c>
      <c r="T149" s="30">
        <f>VLOOKUP(D148,'Leave  Mangement'!$A$1:$F$1193,4,0)</f>
        <v>43258</v>
      </c>
      <c r="U149" t="str">
        <f>VLOOKUP(D148,'Leave  Mangement'!$A$1:$F$1193,5,0)</f>
        <v>Emergency leave</v>
      </c>
      <c r="V149">
        <f>VLOOKUP(D148,'Leave  Mangement'!$A$1:$F$1193,6,0)</f>
        <v>3</v>
      </c>
      <c r="W149" t="str">
        <f>VLOOKUP(D148,'Span and Layer'!$A$1:$D$1193,2,0)</f>
        <v>Lihar</v>
      </c>
      <c r="X149" t="str">
        <f>VLOOKUP(D148,'Span and Layer'!$A$1:$D$1193,3,0)</f>
        <v>Isla</v>
      </c>
      <c r="Y149" t="str">
        <f>VLOOKUP(D148,'Span and Layer'!$A$1:$D$1193,4,0)</f>
        <v>George</v>
      </c>
      <c r="Z149" s="30">
        <f>VLOOKUP(D148,'Attrition Analysis'!$A$1:$E$1193,3,0)</f>
        <v>39448</v>
      </c>
      <c r="AA149" s="30">
        <f>VLOOKUP(D148,'Attrition Analysis'!$A$1:$E$1193,4,0)</f>
        <v>39832</v>
      </c>
      <c r="AB149">
        <f>VLOOKUP(D148,'Attrition Analysis'!$A$1:$E$1193,5,0)</f>
        <v>0</v>
      </c>
      <c r="AC149" t="str">
        <f>VLOOKUP(D148,CSAT!$A$1:$F$1193,2,0)</f>
        <v>Excellent</v>
      </c>
      <c r="AD149" t="str">
        <f>VLOOKUP(D148,CSAT!$A$1:$F$1193,3,0)</f>
        <v>Good</v>
      </c>
      <c r="AE149" t="str">
        <f>VLOOKUP(D148,CSAT!$A$1:$F$1193,4,0)</f>
        <v>Better</v>
      </c>
      <c r="AF149" t="str">
        <f>VLOOKUP(D148,CSAT!$A$1:$F$1193,5,0)</f>
        <v>Better</v>
      </c>
      <c r="AG149" t="str">
        <f>VLOOKUP(D148,CSAT!$A$1:$F$1193,6,0)</f>
        <v>Good</v>
      </c>
      <c r="AH149" s="30">
        <v>43117</v>
      </c>
    </row>
    <row r="150" spans="1:34" x14ac:dyDescent="0.25">
      <c r="A150" s="13" t="s">
        <v>289</v>
      </c>
      <c r="B150" s="13">
        <v>149</v>
      </c>
      <c r="C150" s="13" t="s">
        <v>153</v>
      </c>
      <c r="D150" s="13" t="s">
        <v>289</v>
      </c>
      <c r="E150" s="13" t="s">
        <v>16</v>
      </c>
      <c r="F150" s="13">
        <v>34</v>
      </c>
      <c r="G150" s="13" t="s">
        <v>91</v>
      </c>
      <c r="H150" s="13" t="s">
        <v>131</v>
      </c>
      <c r="I150" s="13" t="s">
        <v>132</v>
      </c>
      <c r="J150">
        <f>VLOOKUP(DATA!D149,'Performance management'!A$1:H$1193,4,0)</f>
        <v>4</v>
      </c>
      <c r="K150">
        <f>VLOOKUP(DATA!D149,'Performance management'!A$1:H$1193,5,0)</f>
        <v>2</v>
      </c>
      <c r="L150">
        <f>VLOOKUP(DATA!D149,'Performance management'!A$1:H$1193,6,0)</f>
        <v>5</v>
      </c>
      <c r="M150">
        <f>VLOOKUP(DATA!D149,'Performance management'!A$1:H$1193,7,0)</f>
        <v>4</v>
      </c>
      <c r="N150">
        <f>VLOOKUP(DATA!D149,'Performance management'!A$1:H$1193,8,0)</f>
        <v>3.75</v>
      </c>
      <c r="O150">
        <f>VLOOKUP(D149,'Learning  Mangement'!$A$1:$G$1193,4,0)</f>
        <v>3.75</v>
      </c>
      <c r="P150" t="str">
        <f>VLOOKUP(D149,'Learning  Mangement'!$A$1:$G$1193,5,0)</f>
        <v>Hemanth&amp;Salomi</v>
      </c>
      <c r="Q150" t="str">
        <f>VLOOKUP(D149,'Learning  Mangement'!$A$1:$G$1193,6,0)</f>
        <v>3h</v>
      </c>
      <c r="R150" t="str">
        <f>VLOOKUP(D149,'Learning  Mangement'!$A$1:$G$1193,7,0)</f>
        <v>Soft skills Training</v>
      </c>
      <c r="S150" s="30">
        <f>VLOOKUP(D149,'Leave  Mangement'!$A$1:$F$1193,3,0)</f>
        <v>43256</v>
      </c>
      <c r="T150" s="30">
        <f>VLOOKUP(D149,'Leave  Mangement'!$A$1:$F$1193,4,0)</f>
        <v>43257</v>
      </c>
      <c r="U150" t="str">
        <f>VLOOKUP(D149,'Leave  Mangement'!$A$1:$F$1193,5,0)</f>
        <v>Maternity/Parental leave</v>
      </c>
      <c r="V150">
        <f>VLOOKUP(D149,'Leave  Mangement'!$A$1:$F$1193,6,0)</f>
        <v>31</v>
      </c>
      <c r="W150" t="str">
        <f>VLOOKUP(D149,'Span and Layer'!$A$1:$D$1193,2,0)</f>
        <v>Roy</v>
      </c>
      <c r="X150" t="str">
        <f>VLOOKUP(D149,'Span and Layer'!$A$1:$D$1193,3,0)</f>
        <v>Harry</v>
      </c>
      <c r="Y150" t="str">
        <f>VLOOKUP(D149,'Span and Layer'!$A$1:$D$1193,4,0)</f>
        <v>George</v>
      </c>
      <c r="Z150" s="30">
        <f>VLOOKUP(D149,'Attrition Analysis'!$A$1:$E$1193,3,0)</f>
        <v>39473</v>
      </c>
      <c r="AA150" s="30">
        <f>VLOOKUP(D149,'Attrition Analysis'!$A$1:$E$1193,4,0)</f>
        <v>39847</v>
      </c>
      <c r="AB150">
        <f>VLOOKUP(D149,'Attrition Analysis'!$A$1:$E$1193,5,0)</f>
        <v>0</v>
      </c>
      <c r="AC150" t="str">
        <f>VLOOKUP(D149,CSAT!$A$1:$F$1193,2,0)</f>
        <v>Excellent</v>
      </c>
      <c r="AD150" t="str">
        <f>VLOOKUP(D149,CSAT!$A$1:$F$1193,3,0)</f>
        <v>Better</v>
      </c>
      <c r="AE150" t="str">
        <f>VLOOKUP(D149,CSAT!$A$1:$F$1193,4,0)</f>
        <v>Good</v>
      </c>
      <c r="AF150" t="str">
        <f>VLOOKUP(D149,CSAT!$A$1:$F$1193,5,0)</f>
        <v>Worst</v>
      </c>
      <c r="AG150" t="str">
        <f>VLOOKUP(D149,CSAT!$A$1:$F$1193,6,0)</f>
        <v>Good</v>
      </c>
      <c r="AH150" s="30">
        <v>43457</v>
      </c>
    </row>
    <row r="151" spans="1:34" x14ac:dyDescent="0.25">
      <c r="A151" s="13" t="s">
        <v>290</v>
      </c>
      <c r="B151" s="13">
        <v>150</v>
      </c>
      <c r="C151" s="13" t="s">
        <v>155</v>
      </c>
      <c r="D151" s="13" t="s">
        <v>290</v>
      </c>
      <c r="E151" s="13" t="s">
        <v>16</v>
      </c>
      <c r="F151" s="13">
        <v>56</v>
      </c>
      <c r="G151" s="13" t="s">
        <v>62</v>
      </c>
      <c r="H151" s="13" t="s">
        <v>12</v>
      </c>
      <c r="I151" s="13" t="s">
        <v>13</v>
      </c>
      <c r="J151">
        <f>VLOOKUP(DATA!D150,'Performance management'!A$1:H$1193,4,0)</f>
        <v>1</v>
      </c>
      <c r="K151">
        <f>VLOOKUP(DATA!D150,'Performance management'!A$1:H$1193,5,0)</f>
        <v>1</v>
      </c>
      <c r="L151">
        <f>VLOOKUP(DATA!D150,'Performance management'!A$1:H$1193,6,0)</f>
        <v>1</v>
      </c>
      <c r="M151">
        <f>VLOOKUP(DATA!D150,'Performance management'!A$1:H$1193,7,0)</f>
        <v>2</v>
      </c>
      <c r="N151">
        <f>VLOOKUP(DATA!D150,'Performance management'!A$1:H$1193,8,0)</f>
        <v>1.25</v>
      </c>
      <c r="O151">
        <f>VLOOKUP(D150,'Learning  Mangement'!$A$1:$G$1193,4,0)</f>
        <v>1.25</v>
      </c>
      <c r="P151" t="str">
        <f>VLOOKUP(D150,'Learning  Mangement'!$A$1:$G$1193,5,0)</f>
        <v>Sathish&amp;Azim</v>
      </c>
      <c r="Q151" t="str">
        <f>VLOOKUP(D150,'Learning  Mangement'!$A$1:$G$1193,6,0)</f>
        <v>4h</v>
      </c>
      <c r="R151" t="str">
        <f>VLOOKUP(D150,'Learning  Mangement'!$A$1:$G$1193,7,0)</f>
        <v>Technical skills Training</v>
      </c>
      <c r="S151" s="30">
        <f>VLOOKUP(D150,'Leave  Mangement'!$A$1:$F$1193,3,0)</f>
        <v>43257</v>
      </c>
      <c r="T151" s="30">
        <f>VLOOKUP(D150,'Leave  Mangement'!$A$1:$F$1193,4,0)</f>
        <v>43264</v>
      </c>
      <c r="U151" t="str">
        <f>VLOOKUP(D150,'Leave  Mangement'!$A$1:$F$1193,5,0)</f>
        <v>Maternity/Parental leave</v>
      </c>
      <c r="V151">
        <f>VLOOKUP(D150,'Leave  Mangement'!$A$1:$F$1193,6,0)</f>
        <v>37</v>
      </c>
      <c r="W151" t="str">
        <f>VLOOKUP(D150,'Span and Layer'!$A$1:$D$1193,2,0)</f>
        <v>Roy</v>
      </c>
      <c r="X151" t="str">
        <f>VLOOKUP(D150,'Span and Layer'!$A$1:$D$1193,3,0)</f>
        <v>Harry</v>
      </c>
      <c r="Y151" t="str">
        <f>VLOOKUP(D150,'Span and Layer'!$A$1:$D$1193,4,0)</f>
        <v>George</v>
      </c>
      <c r="Z151" s="30">
        <f>VLOOKUP(D150,'Attrition Analysis'!$A$1:$E$1193,3,0)</f>
        <v>39498</v>
      </c>
      <c r="AA151" s="30">
        <f>VLOOKUP(D150,'Attrition Analysis'!$A$1:$E$1193,4,0)</f>
        <v>39862</v>
      </c>
      <c r="AB151">
        <f>VLOOKUP(D150,'Attrition Analysis'!$A$1:$E$1193,5,0)</f>
        <v>0</v>
      </c>
      <c r="AC151" t="str">
        <f>VLOOKUP(D150,CSAT!$A$1:$F$1193,2,0)</f>
        <v>Bad</v>
      </c>
      <c r="AD151" t="str">
        <f>VLOOKUP(D150,CSAT!$A$1:$F$1193,3,0)</f>
        <v>Good</v>
      </c>
      <c r="AE151" t="str">
        <f>VLOOKUP(D150,CSAT!$A$1:$F$1193,4,0)</f>
        <v>Bad</v>
      </c>
      <c r="AF151" t="str">
        <f>VLOOKUP(D150,CSAT!$A$1:$F$1193,5,0)</f>
        <v>Bad</v>
      </c>
      <c r="AG151" t="str">
        <f>VLOOKUP(D150,CSAT!$A$1:$F$1193,6,0)</f>
        <v>Worst</v>
      </c>
      <c r="AH151" s="30">
        <v>43290</v>
      </c>
    </row>
    <row r="152" spans="1:34" x14ac:dyDescent="0.25">
      <c r="A152" s="13" t="s">
        <v>291</v>
      </c>
      <c r="B152" s="13">
        <v>151</v>
      </c>
      <c r="C152" s="13" t="s">
        <v>157</v>
      </c>
      <c r="D152" s="13" t="s">
        <v>291</v>
      </c>
      <c r="E152" s="13" t="s">
        <v>10</v>
      </c>
      <c r="F152" s="13">
        <v>37</v>
      </c>
      <c r="G152" s="13" t="s">
        <v>31</v>
      </c>
      <c r="H152" s="13" t="s">
        <v>52</v>
      </c>
      <c r="I152" s="13" t="s">
        <v>13</v>
      </c>
      <c r="J152">
        <f>VLOOKUP(DATA!D151,'Performance management'!A$1:H$1193,4,0)</f>
        <v>1</v>
      </c>
      <c r="K152">
        <f>VLOOKUP(DATA!D151,'Performance management'!A$1:H$1193,5,0)</f>
        <v>4</v>
      </c>
      <c r="L152">
        <f>VLOOKUP(DATA!D151,'Performance management'!A$1:H$1193,6,0)</f>
        <v>1</v>
      </c>
      <c r="M152">
        <f>VLOOKUP(DATA!D151,'Performance management'!A$1:H$1193,7,0)</f>
        <v>2</v>
      </c>
      <c r="N152">
        <f>VLOOKUP(DATA!D151,'Performance management'!A$1:H$1193,8,0)</f>
        <v>2</v>
      </c>
      <c r="O152">
        <f>VLOOKUP(D151,'Learning  Mangement'!$A$1:$G$1193,4,0)</f>
        <v>2</v>
      </c>
      <c r="P152" t="str">
        <f>VLOOKUP(D151,'Learning  Mangement'!$A$1:$G$1193,5,0)</f>
        <v>Sathish&amp;Azim</v>
      </c>
      <c r="Q152" t="str">
        <f>VLOOKUP(D151,'Learning  Mangement'!$A$1:$G$1193,6,0)</f>
        <v>4h</v>
      </c>
      <c r="R152" t="str">
        <f>VLOOKUP(D151,'Learning  Mangement'!$A$1:$G$1193,7,0)</f>
        <v>Technical skills Training</v>
      </c>
      <c r="S152" s="30">
        <f>VLOOKUP(D151,'Leave  Mangement'!$A$1:$F$1193,3,0)</f>
        <v>43258</v>
      </c>
      <c r="T152" s="30">
        <f>VLOOKUP(D151,'Leave  Mangement'!$A$1:$F$1193,4,0)</f>
        <v>43262</v>
      </c>
      <c r="U152" t="str">
        <f>VLOOKUP(D151,'Leave  Mangement'!$A$1:$F$1193,5,0)</f>
        <v>Maternity/Parental leave</v>
      </c>
      <c r="V152">
        <f>VLOOKUP(D151,'Leave  Mangement'!$A$1:$F$1193,6,0)</f>
        <v>34</v>
      </c>
      <c r="W152" t="str">
        <f>VLOOKUP(D151,'Span and Layer'!$A$1:$D$1193,2,0)</f>
        <v>David</v>
      </c>
      <c r="X152" t="str">
        <f>VLOOKUP(D151,'Span and Layer'!$A$1:$D$1193,3,0)</f>
        <v>Jacob</v>
      </c>
      <c r="Y152" t="str">
        <f>VLOOKUP(D151,'Span and Layer'!$A$1:$D$1193,4,0)</f>
        <v>George</v>
      </c>
      <c r="Z152" s="30">
        <f>VLOOKUP(D151,'Attrition Analysis'!$A$1:$E$1193,3,0)</f>
        <v>39523</v>
      </c>
      <c r="AA152" s="30">
        <f>VLOOKUP(D151,'Attrition Analysis'!$A$1:$E$1193,4,0)</f>
        <v>39877</v>
      </c>
      <c r="AB152">
        <f>VLOOKUP(D151,'Attrition Analysis'!$A$1:$E$1193,5,0)</f>
        <v>0</v>
      </c>
      <c r="AC152" t="str">
        <f>VLOOKUP(D151,CSAT!$A$1:$F$1193,2,0)</f>
        <v>Good</v>
      </c>
      <c r="AD152" t="str">
        <f>VLOOKUP(D151,CSAT!$A$1:$F$1193,3,0)</f>
        <v>Good</v>
      </c>
      <c r="AE152" t="str">
        <f>VLOOKUP(D151,CSAT!$A$1:$F$1193,4,0)</f>
        <v>Excellent</v>
      </c>
      <c r="AF152" t="str">
        <f>VLOOKUP(D151,CSAT!$A$1:$F$1193,5,0)</f>
        <v>Good</v>
      </c>
      <c r="AG152" t="str">
        <f>VLOOKUP(D151,CSAT!$A$1:$F$1193,6,0)</f>
        <v>Better</v>
      </c>
      <c r="AH152" s="30">
        <v>43410</v>
      </c>
    </row>
    <row r="153" spans="1:34" x14ac:dyDescent="0.25">
      <c r="A153" s="13" t="s">
        <v>292</v>
      </c>
      <c r="B153" s="13">
        <v>152</v>
      </c>
      <c r="C153" s="13" t="s">
        <v>159</v>
      </c>
      <c r="D153" s="13" t="s">
        <v>292</v>
      </c>
      <c r="E153" s="13" t="s">
        <v>10</v>
      </c>
      <c r="F153" s="13">
        <v>31</v>
      </c>
      <c r="G153" s="13" t="s">
        <v>26</v>
      </c>
      <c r="H153" s="13" t="s">
        <v>18</v>
      </c>
      <c r="I153" s="13" t="s">
        <v>13</v>
      </c>
      <c r="J153">
        <f>VLOOKUP(DATA!D152,'Performance management'!A$1:H$1193,4,0)</f>
        <v>2</v>
      </c>
      <c r="K153">
        <f>VLOOKUP(DATA!D152,'Performance management'!A$1:H$1193,5,0)</f>
        <v>2</v>
      </c>
      <c r="L153">
        <f>VLOOKUP(DATA!D152,'Performance management'!A$1:H$1193,6,0)</f>
        <v>2</v>
      </c>
      <c r="M153">
        <f>VLOOKUP(DATA!D152,'Performance management'!A$1:H$1193,7,0)</f>
        <v>4</v>
      </c>
      <c r="N153">
        <f>VLOOKUP(DATA!D152,'Performance management'!A$1:H$1193,8,0)</f>
        <v>2.5</v>
      </c>
      <c r="O153">
        <f>VLOOKUP(D152,'Learning  Mangement'!$A$1:$G$1193,4,0)</f>
        <v>2.5</v>
      </c>
      <c r="P153" t="str">
        <f>VLOOKUP(D152,'Learning  Mangement'!$A$1:$G$1193,5,0)</f>
        <v>Sathish&amp;Azim</v>
      </c>
      <c r="Q153" t="str">
        <f>VLOOKUP(D152,'Learning  Mangement'!$A$1:$G$1193,6,0)</f>
        <v>4h</v>
      </c>
      <c r="R153" t="str">
        <f>VLOOKUP(D152,'Learning  Mangement'!$A$1:$G$1193,7,0)</f>
        <v>Technical skills Training</v>
      </c>
      <c r="S153" s="30">
        <f>VLOOKUP(D152,'Leave  Mangement'!$A$1:$F$1193,3,0)</f>
        <v>43259</v>
      </c>
      <c r="T153" s="30">
        <f>VLOOKUP(D152,'Leave  Mangement'!$A$1:$F$1193,4,0)</f>
        <v>43260</v>
      </c>
      <c r="U153" t="str">
        <f>VLOOKUP(D152,'Leave  Mangement'!$A$1:$F$1193,5,0)</f>
        <v>Planned leave</v>
      </c>
      <c r="V153">
        <f>VLOOKUP(D152,'Leave  Mangement'!$A$1:$F$1193,6,0)</f>
        <v>1</v>
      </c>
      <c r="W153" t="str">
        <f>VLOOKUP(D152,'Span and Layer'!$A$1:$D$1193,2,0)</f>
        <v>Santhosh</v>
      </c>
      <c r="X153" t="str">
        <f>VLOOKUP(D152,'Span and Layer'!$A$1:$D$1193,3,0)</f>
        <v>Harry</v>
      </c>
      <c r="Y153" t="str">
        <f>VLOOKUP(D152,'Span and Layer'!$A$1:$D$1193,4,0)</f>
        <v>George</v>
      </c>
      <c r="Z153" s="30">
        <f>VLOOKUP(D152,'Attrition Analysis'!$A$1:$E$1193,3,0)</f>
        <v>39548</v>
      </c>
      <c r="AA153" s="30">
        <f>VLOOKUP(D152,'Attrition Analysis'!$A$1:$E$1193,4,0)</f>
        <v>39892</v>
      </c>
      <c r="AB153">
        <f>VLOOKUP(D152,'Attrition Analysis'!$A$1:$E$1193,5,0)</f>
        <v>0</v>
      </c>
      <c r="AC153" t="str">
        <f>VLOOKUP(D152,CSAT!$A$1:$F$1193,2,0)</f>
        <v>Good</v>
      </c>
      <c r="AD153" t="str">
        <f>VLOOKUP(D152,CSAT!$A$1:$F$1193,3,0)</f>
        <v>Worst</v>
      </c>
      <c r="AE153" t="str">
        <f>VLOOKUP(D152,CSAT!$A$1:$F$1193,4,0)</f>
        <v>Excellent</v>
      </c>
      <c r="AF153" t="str">
        <f>VLOOKUP(D152,CSAT!$A$1:$F$1193,5,0)</f>
        <v>Bad</v>
      </c>
      <c r="AG153" t="str">
        <f>VLOOKUP(D152,CSAT!$A$1:$F$1193,6,0)</f>
        <v>Worst</v>
      </c>
      <c r="AH153" s="30">
        <v>43349</v>
      </c>
    </row>
    <row r="154" spans="1:34" x14ac:dyDescent="0.25">
      <c r="A154" s="13" t="s">
        <v>293</v>
      </c>
      <c r="B154" s="13">
        <v>153</v>
      </c>
      <c r="C154" s="13" t="s">
        <v>162</v>
      </c>
      <c r="D154" s="13" t="s">
        <v>293</v>
      </c>
      <c r="E154" s="13" t="s">
        <v>10</v>
      </c>
      <c r="F154" s="13">
        <v>50</v>
      </c>
      <c r="G154" s="13" t="s">
        <v>11</v>
      </c>
      <c r="H154" s="13" t="s">
        <v>52</v>
      </c>
      <c r="I154" s="13" t="s">
        <v>13</v>
      </c>
      <c r="J154">
        <f>VLOOKUP(DATA!D153,'Performance management'!A$1:H$1193,4,0)</f>
        <v>5</v>
      </c>
      <c r="K154">
        <f>VLOOKUP(DATA!D153,'Performance management'!A$1:H$1193,5,0)</f>
        <v>5</v>
      </c>
      <c r="L154">
        <f>VLOOKUP(DATA!D153,'Performance management'!A$1:H$1193,6,0)</f>
        <v>5</v>
      </c>
      <c r="M154">
        <f>VLOOKUP(DATA!D153,'Performance management'!A$1:H$1193,7,0)</f>
        <v>5</v>
      </c>
      <c r="N154">
        <f>VLOOKUP(DATA!D153,'Performance management'!A$1:H$1193,8,0)</f>
        <v>5</v>
      </c>
      <c r="O154">
        <f>VLOOKUP(D153,'Learning  Mangement'!$A$1:$G$1193,4,0)</f>
        <v>5</v>
      </c>
      <c r="P154" t="str">
        <f>VLOOKUP(D153,'Learning  Mangement'!$A$1:$G$1193,5,0)</f>
        <v>David&amp;Lihar</v>
      </c>
      <c r="Q154" t="str">
        <f>VLOOKUP(D153,'Learning  Mangement'!$A$1:$G$1193,6,0)</f>
        <v>2h</v>
      </c>
      <c r="R154" t="str">
        <f>VLOOKUP(D153,'Learning  Mangement'!$A$1:$G$1193,7,0)</f>
        <v>Promotional Training</v>
      </c>
      <c r="S154" s="30">
        <f>VLOOKUP(D153,'Leave  Mangement'!$A$1:$F$1193,3,0)</f>
        <v>43260</v>
      </c>
      <c r="T154" s="30">
        <f>VLOOKUP(D153,'Leave  Mangement'!$A$1:$F$1193,4,0)</f>
        <v>43263</v>
      </c>
      <c r="U154" t="str">
        <f>VLOOKUP(D153,'Leave  Mangement'!$A$1:$F$1193,5,0)</f>
        <v>Emergency leave</v>
      </c>
      <c r="V154">
        <f>VLOOKUP(D153,'Leave  Mangement'!$A$1:$F$1193,6,0)</f>
        <v>3</v>
      </c>
      <c r="W154" t="str">
        <f>VLOOKUP(D153,'Span and Layer'!$A$1:$D$1193,2,0)</f>
        <v>Sathish</v>
      </c>
      <c r="X154" t="str">
        <f>VLOOKUP(D153,'Span and Layer'!$A$1:$D$1193,3,0)</f>
        <v>Charlie</v>
      </c>
      <c r="Y154" t="str">
        <f>VLOOKUP(D153,'Span and Layer'!$A$1:$D$1193,4,0)</f>
        <v>George</v>
      </c>
      <c r="Z154" s="30">
        <f>VLOOKUP(D153,'Attrition Analysis'!$A$1:$E$1193,3,0)</f>
        <v>39573</v>
      </c>
      <c r="AA154" s="30">
        <f>VLOOKUP(D153,'Attrition Analysis'!$A$1:$E$1193,4,0)</f>
        <v>39907</v>
      </c>
      <c r="AB154">
        <f>VLOOKUP(D153,'Attrition Analysis'!$A$1:$E$1193,5,0)</f>
        <v>0</v>
      </c>
      <c r="AC154" t="str">
        <f>VLOOKUP(D153,CSAT!$A$1:$F$1193,2,0)</f>
        <v>Bad</v>
      </c>
      <c r="AD154" t="str">
        <f>VLOOKUP(D153,CSAT!$A$1:$F$1193,3,0)</f>
        <v>Good</v>
      </c>
      <c r="AE154" t="str">
        <f>VLOOKUP(D153,CSAT!$A$1:$F$1193,4,0)</f>
        <v>Worst</v>
      </c>
      <c r="AF154" t="str">
        <f>VLOOKUP(D153,CSAT!$A$1:$F$1193,5,0)</f>
        <v>Excellent</v>
      </c>
      <c r="AG154" t="str">
        <f>VLOOKUP(D153,CSAT!$A$1:$F$1193,6,0)</f>
        <v>Better</v>
      </c>
      <c r="AH154" s="30">
        <v>43364</v>
      </c>
    </row>
    <row r="155" spans="1:34" x14ac:dyDescent="0.25">
      <c r="A155" s="13" t="s">
        <v>294</v>
      </c>
      <c r="B155" s="13">
        <v>154</v>
      </c>
      <c r="C155" s="13" t="s">
        <v>164</v>
      </c>
      <c r="D155" s="13" t="s">
        <v>294</v>
      </c>
      <c r="E155" s="13" t="s">
        <v>16</v>
      </c>
      <c r="F155" s="13">
        <v>55</v>
      </c>
      <c r="G155" s="13" t="s">
        <v>91</v>
      </c>
      <c r="H155" s="13" t="s">
        <v>52</v>
      </c>
      <c r="I155" s="13" t="s">
        <v>13</v>
      </c>
      <c r="J155">
        <f>VLOOKUP(DATA!D154,'Performance management'!A$1:H$1193,4,0)</f>
        <v>1</v>
      </c>
      <c r="K155">
        <f>VLOOKUP(DATA!D154,'Performance management'!A$1:H$1193,5,0)</f>
        <v>2</v>
      </c>
      <c r="L155">
        <f>VLOOKUP(DATA!D154,'Performance management'!A$1:H$1193,6,0)</f>
        <v>2</v>
      </c>
      <c r="M155">
        <f>VLOOKUP(DATA!D154,'Performance management'!A$1:H$1193,7,0)</f>
        <v>4</v>
      </c>
      <c r="N155">
        <f>VLOOKUP(DATA!D154,'Performance management'!A$1:H$1193,8,0)</f>
        <v>2.25</v>
      </c>
      <c r="O155">
        <f>VLOOKUP(D154,'Learning  Mangement'!$A$1:$G$1193,4,0)</f>
        <v>2.25</v>
      </c>
      <c r="P155" t="str">
        <f>VLOOKUP(D154,'Learning  Mangement'!$A$1:$G$1193,5,0)</f>
        <v>Sathish&amp;Azim</v>
      </c>
      <c r="Q155" t="str">
        <f>VLOOKUP(D154,'Learning  Mangement'!$A$1:$G$1193,6,0)</f>
        <v>4h</v>
      </c>
      <c r="R155" t="str">
        <f>VLOOKUP(D154,'Learning  Mangement'!$A$1:$G$1193,7,0)</f>
        <v>Technical skills Training</v>
      </c>
      <c r="S155" s="30">
        <f>VLOOKUP(D154,'Leave  Mangement'!$A$1:$F$1193,3,0)</f>
        <v>43261</v>
      </c>
      <c r="T155" s="30">
        <f>VLOOKUP(D154,'Leave  Mangement'!$A$1:$F$1193,4,0)</f>
        <v>43266</v>
      </c>
      <c r="U155" t="str">
        <f>VLOOKUP(D154,'Leave  Mangement'!$A$1:$F$1193,5,0)</f>
        <v>Emergency leave</v>
      </c>
      <c r="V155">
        <f>VLOOKUP(D154,'Leave  Mangement'!$A$1:$F$1193,6,0)</f>
        <v>5</v>
      </c>
      <c r="W155" t="str">
        <f>VLOOKUP(D154,'Span and Layer'!$A$1:$D$1193,2,0)</f>
        <v>Hemanth</v>
      </c>
      <c r="X155" t="str">
        <f>VLOOKUP(D154,'Span and Layer'!$A$1:$D$1193,3,0)</f>
        <v>Amelia</v>
      </c>
      <c r="Y155" t="str">
        <f>VLOOKUP(D154,'Span and Layer'!$A$1:$D$1193,4,0)</f>
        <v>George</v>
      </c>
      <c r="Z155" s="30">
        <f>VLOOKUP(D154,'Attrition Analysis'!$A$1:$E$1193,3,0)</f>
        <v>39598</v>
      </c>
      <c r="AA155" s="30">
        <f>VLOOKUP(D154,'Attrition Analysis'!$A$1:$E$1193,4,0)</f>
        <v>39922</v>
      </c>
      <c r="AB155">
        <f>VLOOKUP(D154,'Attrition Analysis'!$A$1:$E$1193,5,0)</f>
        <v>0</v>
      </c>
      <c r="AC155" t="str">
        <f>VLOOKUP(D154,CSAT!$A$1:$F$1193,2,0)</f>
        <v>Bad</v>
      </c>
      <c r="AD155" t="str">
        <f>VLOOKUP(D154,CSAT!$A$1:$F$1193,3,0)</f>
        <v>Better</v>
      </c>
      <c r="AE155" t="str">
        <f>VLOOKUP(D154,CSAT!$A$1:$F$1193,4,0)</f>
        <v>Better</v>
      </c>
      <c r="AF155" t="str">
        <f>VLOOKUP(D154,CSAT!$A$1:$F$1193,5,0)</f>
        <v>Excellent</v>
      </c>
      <c r="AG155" t="str">
        <f>VLOOKUP(D154,CSAT!$A$1:$F$1193,6,0)</f>
        <v>Worst</v>
      </c>
      <c r="AH155" s="30">
        <v>43135</v>
      </c>
    </row>
    <row r="156" spans="1:34" x14ac:dyDescent="0.25">
      <c r="A156" s="13" t="s">
        <v>295</v>
      </c>
      <c r="B156" s="13">
        <v>155</v>
      </c>
      <c r="C156" s="13" t="s">
        <v>166</v>
      </c>
      <c r="D156" s="13" t="s">
        <v>295</v>
      </c>
      <c r="E156" s="13" t="s">
        <v>10</v>
      </c>
      <c r="F156" s="13">
        <v>58</v>
      </c>
      <c r="G156" s="13" t="s">
        <v>21</v>
      </c>
      <c r="H156" s="13" t="s">
        <v>12</v>
      </c>
      <c r="I156" s="13" t="s">
        <v>13</v>
      </c>
      <c r="J156">
        <f>VLOOKUP(DATA!D155,'Performance management'!A$1:H$1193,4,0)</f>
        <v>2</v>
      </c>
      <c r="K156">
        <f>VLOOKUP(DATA!D155,'Performance management'!A$1:H$1193,5,0)</f>
        <v>5</v>
      </c>
      <c r="L156">
        <f>VLOOKUP(DATA!D155,'Performance management'!A$1:H$1193,6,0)</f>
        <v>1</v>
      </c>
      <c r="M156">
        <f>VLOOKUP(DATA!D155,'Performance management'!A$1:H$1193,7,0)</f>
        <v>3</v>
      </c>
      <c r="N156">
        <f>VLOOKUP(DATA!D155,'Performance management'!A$1:H$1193,8,0)</f>
        <v>2.75</v>
      </c>
      <c r="O156">
        <f>VLOOKUP(D155,'Learning  Mangement'!$A$1:$G$1193,4,0)</f>
        <v>2.75</v>
      </c>
      <c r="P156" t="str">
        <f>VLOOKUP(D155,'Learning  Mangement'!$A$1:$G$1193,5,0)</f>
        <v>Sathish&amp;Azim</v>
      </c>
      <c r="Q156" t="str">
        <f>VLOOKUP(D155,'Learning  Mangement'!$A$1:$G$1193,6,0)</f>
        <v>4h</v>
      </c>
      <c r="R156" t="str">
        <f>VLOOKUP(D155,'Learning  Mangement'!$A$1:$G$1193,7,0)</f>
        <v>Technical skills Training</v>
      </c>
      <c r="S156" s="30">
        <f>VLOOKUP(D155,'Leave  Mangement'!$A$1:$F$1193,3,0)</f>
        <v>43262</v>
      </c>
      <c r="T156" s="30">
        <f>VLOOKUP(D155,'Leave  Mangement'!$A$1:$F$1193,4,0)</f>
        <v>43266</v>
      </c>
      <c r="U156" t="str">
        <f>VLOOKUP(D155,'Leave  Mangement'!$A$1:$F$1193,5,0)</f>
        <v>Maternity/Parental leave</v>
      </c>
      <c r="V156">
        <f>VLOOKUP(D155,'Leave  Mangement'!$A$1:$F$1193,6,0)</f>
        <v>34</v>
      </c>
      <c r="W156" t="str">
        <f>VLOOKUP(D155,'Span and Layer'!$A$1:$D$1193,2,0)</f>
        <v>Roy</v>
      </c>
      <c r="X156" t="str">
        <f>VLOOKUP(D155,'Span and Layer'!$A$1:$D$1193,3,0)</f>
        <v>Harry</v>
      </c>
      <c r="Y156" t="str">
        <f>VLOOKUP(D155,'Span and Layer'!$A$1:$D$1193,4,0)</f>
        <v>George</v>
      </c>
      <c r="Z156" s="30">
        <f>VLOOKUP(D155,'Attrition Analysis'!$A$1:$E$1193,3,0)</f>
        <v>39623</v>
      </c>
      <c r="AA156" s="30">
        <f>VLOOKUP(D155,'Attrition Analysis'!$A$1:$E$1193,4,0)</f>
        <v>39937</v>
      </c>
      <c r="AB156">
        <f>VLOOKUP(D155,'Attrition Analysis'!$A$1:$E$1193,5,0)</f>
        <v>0</v>
      </c>
      <c r="AC156" t="str">
        <f>VLOOKUP(D155,CSAT!$A$1:$F$1193,2,0)</f>
        <v>Excellent</v>
      </c>
      <c r="AD156" t="str">
        <f>VLOOKUP(D155,CSAT!$A$1:$F$1193,3,0)</f>
        <v>Excellent</v>
      </c>
      <c r="AE156" t="str">
        <f>VLOOKUP(D155,CSAT!$A$1:$F$1193,4,0)</f>
        <v>Better</v>
      </c>
      <c r="AF156" t="str">
        <f>VLOOKUP(D155,CSAT!$A$1:$F$1193,5,0)</f>
        <v>Excellent</v>
      </c>
      <c r="AG156" t="str">
        <f>VLOOKUP(D155,CSAT!$A$1:$F$1193,6,0)</f>
        <v>Worst</v>
      </c>
      <c r="AH156" s="30">
        <v>43110</v>
      </c>
    </row>
    <row r="157" spans="1:34" x14ac:dyDescent="0.25">
      <c r="A157" s="13" t="s">
        <v>296</v>
      </c>
      <c r="B157" s="13">
        <v>156</v>
      </c>
      <c r="C157" s="13" t="s">
        <v>168</v>
      </c>
      <c r="D157" s="13" t="s">
        <v>296</v>
      </c>
      <c r="E157" s="13" t="s">
        <v>16</v>
      </c>
      <c r="F157" s="13">
        <v>22</v>
      </c>
      <c r="G157" s="13" t="s">
        <v>17</v>
      </c>
      <c r="H157" s="13" t="s">
        <v>18</v>
      </c>
      <c r="I157" s="13" t="s">
        <v>13</v>
      </c>
      <c r="J157">
        <f>VLOOKUP(DATA!D156,'Performance management'!A$1:H$1193,4,0)</f>
        <v>3</v>
      </c>
      <c r="K157">
        <f>VLOOKUP(DATA!D156,'Performance management'!A$1:H$1193,5,0)</f>
        <v>1</v>
      </c>
      <c r="L157">
        <f>VLOOKUP(DATA!D156,'Performance management'!A$1:H$1193,6,0)</f>
        <v>4</v>
      </c>
      <c r="M157">
        <f>VLOOKUP(DATA!D156,'Performance management'!A$1:H$1193,7,0)</f>
        <v>3</v>
      </c>
      <c r="N157">
        <f>VLOOKUP(DATA!D156,'Performance management'!A$1:H$1193,8,0)</f>
        <v>2.75</v>
      </c>
      <c r="O157">
        <f>VLOOKUP(D156,'Learning  Mangement'!$A$1:$G$1193,4,0)</f>
        <v>2.75</v>
      </c>
      <c r="P157" t="str">
        <f>VLOOKUP(D156,'Learning  Mangement'!$A$1:$G$1193,5,0)</f>
        <v>Sathish&amp;Azim</v>
      </c>
      <c r="Q157" t="str">
        <f>VLOOKUP(D156,'Learning  Mangement'!$A$1:$G$1193,6,0)</f>
        <v>4h</v>
      </c>
      <c r="R157" t="str">
        <f>VLOOKUP(D156,'Learning  Mangement'!$A$1:$G$1193,7,0)</f>
        <v>Technical skills Training</v>
      </c>
      <c r="S157" s="30">
        <f>VLOOKUP(D156,'Leave  Mangement'!$A$1:$F$1193,3,0)</f>
        <v>43263</v>
      </c>
      <c r="T157" s="30">
        <f>VLOOKUP(D156,'Leave  Mangement'!$A$1:$F$1193,4,0)</f>
        <v>43269</v>
      </c>
      <c r="U157" t="str">
        <f>VLOOKUP(D156,'Leave  Mangement'!$A$1:$F$1193,5,0)</f>
        <v>Maternity/Parental leave</v>
      </c>
      <c r="V157">
        <f>VLOOKUP(D156,'Leave  Mangement'!$A$1:$F$1193,6,0)</f>
        <v>36</v>
      </c>
      <c r="W157" t="str">
        <f>VLOOKUP(D156,'Span and Layer'!$A$1:$D$1193,2,0)</f>
        <v>Rajesh</v>
      </c>
      <c r="X157" t="str">
        <f>VLOOKUP(D156,'Span and Layer'!$A$1:$D$1193,3,0)</f>
        <v>Isla</v>
      </c>
      <c r="Y157" t="str">
        <f>VLOOKUP(D156,'Span and Layer'!$A$1:$D$1193,4,0)</f>
        <v>George</v>
      </c>
      <c r="Z157" s="30">
        <f>VLOOKUP(D156,'Attrition Analysis'!$A$1:$E$1193,3,0)</f>
        <v>39648</v>
      </c>
      <c r="AA157" s="30">
        <f>VLOOKUP(D156,'Attrition Analysis'!$A$1:$E$1193,4,0)</f>
        <v>39952</v>
      </c>
      <c r="AB157">
        <f>VLOOKUP(D156,'Attrition Analysis'!$A$1:$E$1193,5,0)</f>
        <v>0</v>
      </c>
      <c r="AC157" t="str">
        <f>VLOOKUP(D156,CSAT!$A$1:$F$1193,2,0)</f>
        <v>Bad</v>
      </c>
      <c r="AD157" t="str">
        <f>VLOOKUP(D156,CSAT!$A$1:$F$1193,3,0)</f>
        <v>Better</v>
      </c>
      <c r="AE157" t="str">
        <f>VLOOKUP(D156,CSAT!$A$1:$F$1193,4,0)</f>
        <v>Good</v>
      </c>
      <c r="AF157" t="str">
        <f>VLOOKUP(D156,CSAT!$A$1:$F$1193,5,0)</f>
        <v>Better</v>
      </c>
      <c r="AG157" t="str">
        <f>VLOOKUP(D156,CSAT!$A$1:$F$1193,6,0)</f>
        <v>Worst</v>
      </c>
      <c r="AH157" s="30">
        <v>43176</v>
      </c>
    </row>
    <row r="158" spans="1:34" x14ac:dyDescent="0.25">
      <c r="A158" s="13" t="s">
        <v>297</v>
      </c>
      <c r="B158" s="13">
        <v>157</v>
      </c>
      <c r="C158" s="13" t="s">
        <v>170</v>
      </c>
      <c r="D158" s="13" t="s">
        <v>297</v>
      </c>
      <c r="E158" s="13" t="s">
        <v>10</v>
      </c>
      <c r="F158" s="13">
        <v>31</v>
      </c>
      <c r="G158" s="13" t="s">
        <v>62</v>
      </c>
      <c r="H158" s="13" t="s">
        <v>40</v>
      </c>
      <c r="I158" s="13" t="s">
        <v>13</v>
      </c>
      <c r="J158">
        <f>VLOOKUP(DATA!D157,'Performance management'!A$1:H$1193,4,0)</f>
        <v>3</v>
      </c>
      <c r="K158">
        <f>VLOOKUP(DATA!D157,'Performance management'!A$1:H$1193,5,0)</f>
        <v>1</v>
      </c>
      <c r="L158">
        <f>VLOOKUP(DATA!D157,'Performance management'!A$1:H$1193,6,0)</f>
        <v>2</v>
      </c>
      <c r="M158">
        <f>VLOOKUP(DATA!D157,'Performance management'!A$1:H$1193,7,0)</f>
        <v>1</v>
      </c>
      <c r="N158">
        <f>VLOOKUP(DATA!D157,'Performance management'!A$1:H$1193,8,0)</f>
        <v>1.75</v>
      </c>
      <c r="O158">
        <f>VLOOKUP(D157,'Learning  Mangement'!$A$1:$G$1193,4,0)</f>
        <v>1.75</v>
      </c>
      <c r="P158" t="str">
        <f>VLOOKUP(D157,'Learning  Mangement'!$A$1:$G$1193,5,0)</f>
        <v>Sathish&amp;Azim</v>
      </c>
      <c r="Q158" t="str">
        <f>VLOOKUP(D157,'Learning  Mangement'!$A$1:$G$1193,6,0)</f>
        <v>4h</v>
      </c>
      <c r="R158" t="str">
        <f>VLOOKUP(D157,'Learning  Mangement'!$A$1:$G$1193,7,0)</f>
        <v>Technical skills Training</v>
      </c>
      <c r="S158" s="30">
        <f>VLOOKUP(D157,'Leave  Mangement'!$A$1:$F$1193,3,0)</f>
        <v>43264</v>
      </c>
      <c r="T158" s="30">
        <f>VLOOKUP(D157,'Leave  Mangement'!$A$1:$F$1193,4,0)</f>
        <v>43271</v>
      </c>
      <c r="U158" t="str">
        <f>VLOOKUP(D157,'Leave  Mangement'!$A$1:$F$1193,5,0)</f>
        <v>Maternity/Parental leave</v>
      </c>
      <c r="V158">
        <f>VLOOKUP(D157,'Leave  Mangement'!$A$1:$F$1193,6,0)</f>
        <v>37</v>
      </c>
      <c r="W158" t="str">
        <f>VLOOKUP(D157,'Span and Layer'!$A$1:$D$1193,2,0)</f>
        <v>Azim</v>
      </c>
      <c r="X158" t="str">
        <f>VLOOKUP(D157,'Span and Layer'!$A$1:$D$1193,3,0)</f>
        <v>Jacob</v>
      </c>
      <c r="Y158" t="str">
        <f>VLOOKUP(D157,'Span and Layer'!$A$1:$D$1193,4,0)</f>
        <v>George</v>
      </c>
      <c r="Z158" s="30">
        <f>VLOOKUP(D157,'Attrition Analysis'!$A$1:$E$1193,3,0)</f>
        <v>39673</v>
      </c>
      <c r="AA158" s="30">
        <f>VLOOKUP(D157,'Attrition Analysis'!$A$1:$E$1193,4,0)</f>
        <v>39967</v>
      </c>
      <c r="AB158">
        <f>VLOOKUP(D157,'Attrition Analysis'!$A$1:$E$1193,5,0)</f>
        <v>0</v>
      </c>
      <c r="AC158" t="str">
        <f>VLOOKUP(D157,CSAT!$A$1:$F$1193,2,0)</f>
        <v>Excellent</v>
      </c>
      <c r="AD158" t="str">
        <f>VLOOKUP(D157,CSAT!$A$1:$F$1193,3,0)</f>
        <v>Good</v>
      </c>
      <c r="AE158" t="str">
        <f>VLOOKUP(D157,CSAT!$A$1:$F$1193,4,0)</f>
        <v>Good</v>
      </c>
      <c r="AF158" t="str">
        <f>VLOOKUP(D157,CSAT!$A$1:$F$1193,5,0)</f>
        <v>Good</v>
      </c>
      <c r="AG158" t="str">
        <f>VLOOKUP(D157,CSAT!$A$1:$F$1193,6,0)</f>
        <v>Better</v>
      </c>
      <c r="AH158" s="30">
        <v>43245</v>
      </c>
    </row>
    <row r="159" spans="1:34" x14ac:dyDescent="0.25">
      <c r="A159" s="13" t="s">
        <v>298</v>
      </c>
      <c r="B159" s="13">
        <v>158</v>
      </c>
      <c r="C159" s="13" t="s">
        <v>172</v>
      </c>
      <c r="D159" s="13" t="s">
        <v>298</v>
      </c>
      <c r="E159" s="13" t="s">
        <v>16</v>
      </c>
      <c r="F159" s="13">
        <v>53</v>
      </c>
      <c r="G159" s="13" t="s">
        <v>21</v>
      </c>
      <c r="H159" s="13" t="s">
        <v>118</v>
      </c>
      <c r="I159" s="13" t="s">
        <v>13</v>
      </c>
      <c r="J159">
        <f>VLOOKUP(DATA!D158,'Performance management'!A$1:H$1193,4,0)</f>
        <v>2</v>
      </c>
      <c r="K159">
        <f>VLOOKUP(DATA!D158,'Performance management'!A$1:H$1193,5,0)</f>
        <v>1</v>
      </c>
      <c r="L159">
        <f>VLOOKUP(DATA!D158,'Performance management'!A$1:H$1193,6,0)</f>
        <v>2</v>
      </c>
      <c r="M159">
        <f>VLOOKUP(DATA!D158,'Performance management'!A$1:H$1193,7,0)</f>
        <v>2</v>
      </c>
      <c r="N159">
        <f>VLOOKUP(DATA!D158,'Performance management'!A$1:H$1193,8,0)</f>
        <v>1.75</v>
      </c>
      <c r="O159">
        <f>VLOOKUP(D158,'Learning  Mangement'!$A$1:$G$1193,4,0)</f>
        <v>1.75</v>
      </c>
      <c r="P159" t="str">
        <f>VLOOKUP(D158,'Learning  Mangement'!$A$1:$G$1193,5,0)</f>
        <v>Sathish&amp;Azim</v>
      </c>
      <c r="Q159" t="str">
        <f>VLOOKUP(D158,'Learning  Mangement'!$A$1:$G$1193,6,0)</f>
        <v>4h</v>
      </c>
      <c r="R159" t="str">
        <f>VLOOKUP(D158,'Learning  Mangement'!$A$1:$G$1193,7,0)</f>
        <v>Technical skills Training</v>
      </c>
      <c r="S159" s="30">
        <f>VLOOKUP(D158,'Leave  Mangement'!$A$1:$F$1193,3,0)</f>
        <v>43265</v>
      </c>
      <c r="T159" s="30">
        <f>VLOOKUP(D158,'Leave  Mangement'!$A$1:$F$1193,4,0)</f>
        <v>43266</v>
      </c>
      <c r="U159" t="str">
        <f>VLOOKUP(D158,'Leave  Mangement'!$A$1:$F$1193,5,0)</f>
        <v>Emergency leave</v>
      </c>
      <c r="V159">
        <f>VLOOKUP(D158,'Leave  Mangement'!$A$1:$F$1193,6,0)</f>
        <v>1</v>
      </c>
      <c r="W159" t="str">
        <f>VLOOKUP(D158,'Span and Layer'!$A$1:$D$1193,2,0)</f>
        <v>Harish</v>
      </c>
      <c r="X159" t="str">
        <f>VLOOKUP(D158,'Span and Layer'!$A$1:$D$1193,3,0)</f>
        <v>Amelia</v>
      </c>
      <c r="Y159" t="str">
        <f>VLOOKUP(D158,'Span and Layer'!$A$1:$D$1193,4,0)</f>
        <v>George</v>
      </c>
      <c r="Z159" s="30">
        <f>VLOOKUP(D158,'Attrition Analysis'!$A$1:$E$1193,3,0)</f>
        <v>39698</v>
      </c>
      <c r="AA159" s="30">
        <f>VLOOKUP(D158,'Attrition Analysis'!$A$1:$E$1193,4,0)</f>
        <v>39982</v>
      </c>
      <c r="AB159">
        <f>VLOOKUP(D158,'Attrition Analysis'!$A$1:$E$1193,5,0)</f>
        <v>0</v>
      </c>
      <c r="AC159" t="str">
        <f>VLOOKUP(D158,CSAT!$A$1:$F$1193,2,0)</f>
        <v>Better</v>
      </c>
      <c r="AD159" t="str">
        <f>VLOOKUP(D158,CSAT!$A$1:$F$1193,3,0)</f>
        <v>Worst</v>
      </c>
      <c r="AE159" t="str">
        <f>VLOOKUP(D158,CSAT!$A$1:$F$1193,4,0)</f>
        <v>Good</v>
      </c>
      <c r="AF159" t="str">
        <f>VLOOKUP(D158,CSAT!$A$1:$F$1193,5,0)</f>
        <v>Good</v>
      </c>
      <c r="AG159" t="str">
        <f>VLOOKUP(D158,CSAT!$A$1:$F$1193,6,0)</f>
        <v>Good</v>
      </c>
      <c r="AH159" s="30">
        <v>43186</v>
      </c>
    </row>
    <row r="160" spans="1:34" x14ac:dyDescent="0.25">
      <c r="A160" s="13" t="s">
        <v>299</v>
      </c>
      <c r="B160" s="13">
        <v>159</v>
      </c>
      <c r="C160" s="13" t="s">
        <v>174</v>
      </c>
      <c r="D160" s="13" t="s">
        <v>299</v>
      </c>
      <c r="E160" s="13" t="s">
        <v>10</v>
      </c>
      <c r="F160" s="13">
        <v>55</v>
      </c>
      <c r="G160" s="13" t="s">
        <v>26</v>
      </c>
      <c r="H160" s="13" t="s">
        <v>12</v>
      </c>
      <c r="I160" s="13" t="s">
        <v>13</v>
      </c>
      <c r="J160">
        <f>VLOOKUP(DATA!D159,'Performance management'!A$1:H$1193,4,0)</f>
        <v>5</v>
      </c>
      <c r="K160">
        <f>VLOOKUP(DATA!D159,'Performance management'!A$1:H$1193,5,0)</f>
        <v>2</v>
      </c>
      <c r="L160">
        <f>VLOOKUP(DATA!D159,'Performance management'!A$1:H$1193,6,0)</f>
        <v>4</v>
      </c>
      <c r="M160">
        <f>VLOOKUP(DATA!D159,'Performance management'!A$1:H$1193,7,0)</f>
        <v>3</v>
      </c>
      <c r="N160">
        <f>VLOOKUP(DATA!D159,'Performance management'!A$1:H$1193,8,0)</f>
        <v>3.5</v>
      </c>
      <c r="O160">
        <f>VLOOKUP(D159,'Learning  Mangement'!$A$1:$G$1193,4,0)</f>
        <v>3.5</v>
      </c>
      <c r="P160" t="str">
        <f>VLOOKUP(D159,'Learning  Mangement'!$A$1:$G$1193,5,0)</f>
        <v>Hemanth&amp;Salomi</v>
      </c>
      <c r="Q160" t="str">
        <f>VLOOKUP(D159,'Learning  Mangement'!$A$1:$G$1193,6,0)</f>
        <v>3h</v>
      </c>
      <c r="R160" t="str">
        <f>VLOOKUP(D159,'Learning  Mangement'!$A$1:$G$1193,7,0)</f>
        <v>Soft skills Training</v>
      </c>
      <c r="S160" s="30">
        <f>VLOOKUP(D159,'Leave  Mangement'!$A$1:$F$1193,3,0)</f>
        <v>43266</v>
      </c>
      <c r="T160" s="30">
        <f>VLOOKUP(D159,'Leave  Mangement'!$A$1:$F$1193,4,0)</f>
        <v>43267</v>
      </c>
      <c r="U160" t="str">
        <f>VLOOKUP(D159,'Leave  Mangement'!$A$1:$F$1193,5,0)</f>
        <v>Planned leave</v>
      </c>
      <c r="V160">
        <f>VLOOKUP(D159,'Leave  Mangement'!$A$1:$F$1193,6,0)</f>
        <v>1</v>
      </c>
      <c r="W160" t="str">
        <f>VLOOKUP(D159,'Span and Layer'!$A$1:$D$1193,2,0)</f>
        <v>Arundathi</v>
      </c>
      <c r="X160" t="str">
        <f>VLOOKUP(D159,'Span and Layer'!$A$1:$D$1193,3,0)</f>
        <v>Jacob</v>
      </c>
      <c r="Y160" t="str">
        <f>VLOOKUP(D159,'Span and Layer'!$A$1:$D$1193,4,0)</f>
        <v>George</v>
      </c>
      <c r="Z160" s="30">
        <f>VLOOKUP(D159,'Attrition Analysis'!$A$1:$E$1193,3,0)</f>
        <v>39723</v>
      </c>
      <c r="AA160" s="30">
        <f>VLOOKUP(D159,'Attrition Analysis'!$A$1:$E$1193,4,0)</f>
        <v>39997</v>
      </c>
      <c r="AB160">
        <f>VLOOKUP(D159,'Attrition Analysis'!$A$1:$E$1193,5,0)</f>
        <v>0</v>
      </c>
      <c r="AC160" t="str">
        <f>VLOOKUP(D159,CSAT!$A$1:$F$1193,2,0)</f>
        <v>Bad</v>
      </c>
      <c r="AD160" t="str">
        <f>VLOOKUP(D159,CSAT!$A$1:$F$1193,3,0)</f>
        <v>Excellent</v>
      </c>
      <c r="AE160" t="str">
        <f>VLOOKUP(D159,CSAT!$A$1:$F$1193,4,0)</f>
        <v>Good</v>
      </c>
      <c r="AF160" t="str">
        <f>VLOOKUP(D159,CSAT!$A$1:$F$1193,5,0)</f>
        <v>Bad</v>
      </c>
      <c r="AG160" t="str">
        <f>VLOOKUP(D159,CSAT!$A$1:$F$1193,6,0)</f>
        <v>Excellent</v>
      </c>
      <c r="AH160" s="30">
        <v>43462</v>
      </c>
    </row>
    <row r="161" spans="1:34" x14ac:dyDescent="0.25">
      <c r="A161" s="13" t="s">
        <v>300</v>
      </c>
      <c r="B161" s="13">
        <v>160</v>
      </c>
      <c r="C161" s="13" t="s">
        <v>176</v>
      </c>
      <c r="D161" s="13" t="s">
        <v>300</v>
      </c>
      <c r="E161" s="13" t="s">
        <v>10</v>
      </c>
      <c r="F161" s="13">
        <v>52</v>
      </c>
      <c r="G161" s="13" t="s">
        <v>17</v>
      </c>
      <c r="H161" s="13" t="s">
        <v>12</v>
      </c>
      <c r="I161" s="13" t="s">
        <v>13</v>
      </c>
      <c r="J161">
        <f>VLOOKUP(DATA!D160,'Performance management'!A$1:H$1193,4,0)</f>
        <v>3</v>
      </c>
      <c r="K161">
        <f>VLOOKUP(DATA!D160,'Performance management'!A$1:H$1193,5,0)</f>
        <v>3</v>
      </c>
      <c r="L161">
        <f>VLOOKUP(DATA!D160,'Performance management'!A$1:H$1193,6,0)</f>
        <v>1</v>
      </c>
      <c r="M161">
        <f>VLOOKUP(DATA!D160,'Performance management'!A$1:H$1193,7,0)</f>
        <v>1</v>
      </c>
      <c r="N161">
        <f>VLOOKUP(DATA!D160,'Performance management'!A$1:H$1193,8,0)</f>
        <v>2</v>
      </c>
      <c r="O161">
        <f>VLOOKUP(D160,'Learning  Mangement'!$A$1:$G$1193,4,0)</f>
        <v>2</v>
      </c>
      <c r="P161" t="str">
        <f>VLOOKUP(D160,'Learning  Mangement'!$A$1:$G$1193,5,0)</f>
        <v>Sathish&amp;Azim</v>
      </c>
      <c r="Q161" t="str">
        <f>VLOOKUP(D160,'Learning  Mangement'!$A$1:$G$1193,6,0)</f>
        <v>4h</v>
      </c>
      <c r="R161" t="str">
        <f>VLOOKUP(D160,'Learning  Mangement'!$A$1:$G$1193,7,0)</f>
        <v>Technical skills Training</v>
      </c>
      <c r="S161" s="30">
        <f>VLOOKUP(D160,'Leave  Mangement'!$A$1:$F$1193,3,0)</f>
        <v>43267</v>
      </c>
      <c r="T161" s="30">
        <f>VLOOKUP(D160,'Leave  Mangement'!$A$1:$F$1193,4,0)</f>
        <v>43273</v>
      </c>
      <c r="U161" t="str">
        <f>VLOOKUP(D160,'Leave  Mangement'!$A$1:$F$1193,5,0)</f>
        <v>Maternity/Parental leave</v>
      </c>
      <c r="V161">
        <f>VLOOKUP(D160,'Leave  Mangement'!$A$1:$F$1193,6,0)</f>
        <v>36</v>
      </c>
      <c r="W161" t="str">
        <f>VLOOKUP(D160,'Span and Layer'!$A$1:$D$1193,2,0)</f>
        <v>Sathish</v>
      </c>
      <c r="X161" t="str">
        <f>VLOOKUP(D160,'Span and Layer'!$A$1:$D$1193,3,0)</f>
        <v>Charlie</v>
      </c>
      <c r="Y161" t="str">
        <f>VLOOKUP(D160,'Span and Layer'!$A$1:$D$1193,4,0)</f>
        <v>George</v>
      </c>
      <c r="Z161" s="30">
        <f>VLOOKUP(D160,'Attrition Analysis'!$A$1:$E$1193,3,0)</f>
        <v>39748</v>
      </c>
      <c r="AA161" s="30">
        <f>VLOOKUP(D160,'Attrition Analysis'!$A$1:$E$1193,4,0)</f>
        <v>40012</v>
      </c>
      <c r="AB161">
        <f>VLOOKUP(D160,'Attrition Analysis'!$A$1:$E$1193,5,0)</f>
        <v>0</v>
      </c>
      <c r="AC161" t="str">
        <f>VLOOKUP(D160,CSAT!$A$1:$F$1193,2,0)</f>
        <v>Bad</v>
      </c>
      <c r="AD161" t="str">
        <f>VLOOKUP(D160,CSAT!$A$1:$F$1193,3,0)</f>
        <v>Bad</v>
      </c>
      <c r="AE161" t="str">
        <f>VLOOKUP(D160,CSAT!$A$1:$F$1193,4,0)</f>
        <v>Good</v>
      </c>
      <c r="AF161" t="str">
        <f>VLOOKUP(D160,CSAT!$A$1:$F$1193,5,0)</f>
        <v>Worst</v>
      </c>
      <c r="AG161" t="str">
        <f>VLOOKUP(D160,CSAT!$A$1:$F$1193,6,0)</f>
        <v>Good</v>
      </c>
      <c r="AH161" s="30">
        <v>43427</v>
      </c>
    </row>
    <row r="162" spans="1:34" x14ac:dyDescent="0.25">
      <c r="A162" s="13" t="s">
        <v>301</v>
      </c>
      <c r="B162" s="13">
        <v>161</v>
      </c>
      <c r="C162" s="13" t="s">
        <v>178</v>
      </c>
      <c r="D162" s="13" t="s">
        <v>301</v>
      </c>
      <c r="E162" s="13" t="s">
        <v>16</v>
      </c>
      <c r="F162" s="13">
        <v>50</v>
      </c>
      <c r="G162" s="13" t="s">
        <v>31</v>
      </c>
      <c r="H162" s="13" t="s">
        <v>18</v>
      </c>
      <c r="I162" s="13" t="s">
        <v>13</v>
      </c>
      <c r="J162">
        <f>VLOOKUP(DATA!D161,'Performance management'!A$1:H$1193,4,0)</f>
        <v>2</v>
      </c>
      <c r="K162">
        <f>VLOOKUP(DATA!D161,'Performance management'!A$1:H$1193,5,0)</f>
        <v>4</v>
      </c>
      <c r="L162">
        <f>VLOOKUP(DATA!D161,'Performance management'!A$1:H$1193,6,0)</f>
        <v>3</v>
      </c>
      <c r="M162">
        <f>VLOOKUP(DATA!D161,'Performance management'!A$1:H$1193,7,0)</f>
        <v>4</v>
      </c>
      <c r="N162">
        <f>VLOOKUP(DATA!D161,'Performance management'!A$1:H$1193,8,0)</f>
        <v>3.25</v>
      </c>
      <c r="O162">
        <f>VLOOKUP(D161,'Learning  Mangement'!$A$1:$G$1193,4,0)</f>
        <v>3.25</v>
      </c>
      <c r="P162" t="str">
        <f>VLOOKUP(D161,'Learning  Mangement'!$A$1:$G$1193,5,0)</f>
        <v>Hemanth&amp;Salomi</v>
      </c>
      <c r="Q162" t="str">
        <f>VLOOKUP(D161,'Learning  Mangement'!$A$1:$G$1193,6,0)</f>
        <v>3h</v>
      </c>
      <c r="R162" t="str">
        <f>VLOOKUP(D161,'Learning  Mangement'!$A$1:$G$1193,7,0)</f>
        <v>Soft skills Training</v>
      </c>
      <c r="S162" s="30">
        <f>VLOOKUP(D161,'Leave  Mangement'!$A$1:$F$1193,3,0)</f>
        <v>43268</v>
      </c>
      <c r="T162" s="30">
        <f>VLOOKUP(D161,'Leave  Mangement'!$A$1:$F$1193,4,0)</f>
        <v>43270</v>
      </c>
      <c r="U162" t="str">
        <f>VLOOKUP(D161,'Leave  Mangement'!$A$1:$F$1193,5,0)</f>
        <v>Planned leave</v>
      </c>
      <c r="V162">
        <f>VLOOKUP(D161,'Leave  Mangement'!$A$1:$F$1193,6,0)</f>
        <v>2</v>
      </c>
      <c r="W162" t="str">
        <f>VLOOKUP(D161,'Span and Layer'!$A$1:$D$1193,2,0)</f>
        <v>Harika</v>
      </c>
      <c r="X162" t="str">
        <f>VLOOKUP(D161,'Span and Layer'!$A$1:$D$1193,3,0)</f>
        <v>Amelia</v>
      </c>
      <c r="Y162" t="str">
        <f>VLOOKUP(D161,'Span and Layer'!$A$1:$D$1193,4,0)</f>
        <v>George</v>
      </c>
      <c r="Z162" s="30">
        <f>VLOOKUP(D161,'Attrition Analysis'!$A$1:$E$1193,3,0)</f>
        <v>39773</v>
      </c>
      <c r="AA162" s="30">
        <f>VLOOKUP(D161,'Attrition Analysis'!$A$1:$E$1193,4,0)</f>
        <v>40027</v>
      </c>
      <c r="AB162">
        <f>VLOOKUP(D161,'Attrition Analysis'!$A$1:$E$1193,5,0)</f>
        <v>0</v>
      </c>
      <c r="AC162" t="str">
        <f>VLOOKUP(D161,CSAT!$A$1:$F$1193,2,0)</f>
        <v>Excellent</v>
      </c>
      <c r="AD162" t="str">
        <f>VLOOKUP(D161,CSAT!$A$1:$F$1193,3,0)</f>
        <v>Good</v>
      </c>
      <c r="AE162" t="str">
        <f>VLOOKUP(D161,CSAT!$A$1:$F$1193,4,0)</f>
        <v>Excellent</v>
      </c>
      <c r="AF162" t="str">
        <f>VLOOKUP(D161,CSAT!$A$1:$F$1193,5,0)</f>
        <v>Good</v>
      </c>
      <c r="AG162" t="str">
        <f>VLOOKUP(D161,CSAT!$A$1:$F$1193,6,0)</f>
        <v>Better</v>
      </c>
      <c r="AH162" s="30">
        <v>43249</v>
      </c>
    </row>
    <row r="163" spans="1:34" x14ac:dyDescent="0.25">
      <c r="A163" s="13" t="s">
        <v>302</v>
      </c>
      <c r="B163" s="13">
        <v>162</v>
      </c>
      <c r="C163" s="13" t="s">
        <v>180</v>
      </c>
      <c r="D163" s="13" t="s">
        <v>302</v>
      </c>
      <c r="E163" s="13" t="s">
        <v>10</v>
      </c>
      <c r="F163" s="13">
        <v>38</v>
      </c>
      <c r="G163" s="13" t="s">
        <v>11</v>
      </c>
      <c r="H163" s="13" t="s">
        <v>161</v>
      </c>
      <c r="I163" s="13" t="s">
        <v>13</v>
      </c>
      <c r="J163">
        <f>VLOOKUP(DATA!D162,'Performance management'!A$1:H$1193,4,0)</f>
        <v>5</v>
      </c>
      <c r="K163">
        <f>VLOOKUP(DATA!D162,'Performance management'!A$1:H$1193,5,0)</f>
        <v>2</v>
      </c>
      <c r="L163">
        <f>VLOOKUP(DATA!D162,'Performance management'!A$1:H$1193,6,0)</f>
        <v>4</v>
      </c>
      <c r="M163">
        <f>VLOOKUP(DATA!D162,'Performance management'!A$1:H$1193,7,0)</f>
        <v>1</v>
      </c>
      <c r="N163">
        <f>VLOOKUP(DATA!D162,'Performance management'!A$1:H$1193,8,0)</f>
        <v>3</v>
      </c>
      <c r="O163">
        <f>VLOOKUP(D162,'Learning  Mangement'!$A$1:$G$1193,4,0)</f>
        <v>3</v>
      </c>
      <c r="P163" t="str">
        <f>VLOOKUP(D162,'Learning  Mangement'!$A$1:$G$1193,5,0)</f>
        <v>Hemanth&amp;Salomi</v>
      </c>
      <c r="Q163" t="str">
        <f>VLOOKUP(D162,'Learning  Mangement'!$A$1:$G$1193,6,0)</f>
        <v>3h</v>
      </c>
      <c r="R163" t="str">
        <f>VLOOKUP(D162,'Learning  Mangement'!$A$1:$G$1193,7,0)</f>
        <v>Soft skills Training</v>
      </c>
      <c r="S163" s="30">
        <f>VLOOKUP(D162,'Leave  Mangement'!$A$1:$F$1193,3,0)</f>
        <v>43269</v>
      </c>
      <c r="T163" s="30">
        <f>VLOOKUP(D162,'Leave  Mangement'!$A$1:$F$1193,4,0)</f>
        <v>43271</v>
      </c>
      <c r="U163" t="str">
        <f>VLOOKUP(D162,'Leave  Mangement'!$A$1:$F$1193,5,0)</f>
        <v>Planned leave</v>
      </c>
      <c r="V163">
        <f>VLOOKUP(D162,'Leave  Mangement'!$A$1:$F$1193,6,0)</f>
        <v>2</v>
      </c>
      <c r="W163" t="str">
        <f>VLOOKUP(D162,'Span and Layer'!$A$1:$D$1193,2,0)</f>
        <v>Arundathi</v>
      </c>
      <c r="X163" t="str">
        <f>VLOOKUP(D162,'Span and Layer'!$A$1:$D$1193,3,0)</f>
        <v>Jacob</v>
      </c>
      <c r="Y163" t="str">
        <f>VLOOKUP(D162,'Span and Layer'!$A$1:$D$1193,4,0)</f>
        <v>George</v>
      </c>
      <c r="Z163" s="30">
        <f>VLOOKUP(D162,'Attrition Analysis'!$A$1:$E$1193,3,0)</f>
        <v>39798</v>
      </c>
      <c r="AA163" s="30">
        <f>VLOOKUP(D162,'Attrition Analysis'!$A$1:$E$1193,4,0)</f>
        <v>40042</v>
      </c>
      <c r="AB163">
        <f>VLOOKUP(D162,'Attrition Analysis'!$A$1:$E$1193,5,0)</f>
        <v>0</v>
      </c>
      <c r="AC163" t="str">
        <f>VLOOKUP(D162,CSAT!$A$1:$F$1193,2,0)</f>
        <v>Worst</v>
      </c>
      <c r="AD163" t="str">
        <f>VLOOKUP(D162,CSAT!$A$1:$F$1193,3,0)</f>
        <v>Worst</v>
      </c>
      <c r="AE163" t="str">
        <f>VLOOKUP(D162,CSAT!$A$1:$F$1193,4,0)</f>
        <v>Worst</v>
      </c>
      <c r="AF163" t="str">
        <f>VLOOKUP(D162,CSAT!$A$1:$F$1193,5,0)</f>
        <v>Worst</v>
      </c>
      <c r="AG163" t="str">
        <f>VLOOKUP(D162,CSAT!$A$1:$F$1193,6,0)</f>
        <v>Better</v>
      </c>
      <c r="AH163" s="30">
        <v>43271</v>
      </c>
    </row>
    <row r="164" spans="1:34" x14ac:dyDescent="0.25">
      <c r="A164" s="13" t="s">
        <v>303</v>
      </c>
      <c r="B164" s="13">
        <v>163</v>
      </c>
      <c r="C164" s="13" t="s">
        <v>182</v>
      </c>
      <c r="D164" s="13" t="s">
        <v>303</v>
      </c>
      <c r="E164" s="13" t="s">
        <v>16</v>
      </c>
      <c r="F164" s="13">
        <v>27</v>
      </c>
      <c r="G164" s="13" t="s">
        <v>55</v>
      </c>
      <c r="H164" s="13" t="s">
        <v>27</v>
      </c>
      <c r="I164" s="13" t="s">
        <v>28</v>
      </c>
      <c r="J164">
        <f>VLOOKUP(DATA!D163,'Performance management'!A$1:H$1193,4,0)</f>
        <v>1</v>
      </c>
      <c r="K164">
        <f>VLOOKUP(DATA!D163,'Performance management'!A$1:H$1193,5,0)</f>
        <v>5</v>
      </c>
      <c r="L164">
        <f>VLOOKUP(DATA!D163,'Performance management'!A$1:H$1193,6,0)</f>
        <v>3</v>
      </c>
      <c r="M164">
        <f>VLOOKUP(DATA!D163,'Performance management'!A$1:H$1193,7,0)</f>
        <v>3</v>
      </c>
      <c r="N164">
        <f>VLOOKUP(DATA!D163,'Performance management'!A$1:H$1193,8,0)</f>
        <v>3</v>
      </c>
      <c r="O164">
        <f>VLOOKUP(D163,'Learning  Mangement'!$A$1:$G$1193,4,0)</f>
        <v>3</v>
      </c>
      <c r="P164" t="str">
        <f>VLOOKUP(D163,'Learning  Mangement'!$A$1:$G$1193,5,0)</f>
        <v>Hemanth&amp;Salomi</v>
      </c>
      <c r="Q164" t="str">
        <f>VLOOKUP(D163,'Learning  Mangement'!$A$1:$G$1193,6,0)</f>
        <v>3h</v>
      </c>
      <c r="R164" t="str">
        <f>VLOOKUP(D163,'Learning  Mangement'!$A$1:$G$1193,7,0)</f>
        <v>Soft skills Training</v>
      </c>
      <c r="S164" s="30">
        <f>VLOOKUP(D163,'Leave  Mangement'!$A$1:$F$1193,3,0)</f>
        <v>43270</v>
      </c>
      <c r="T164" s="30">
        <f>VLOOKUP(D163,'Leave  Mangement'!$A$1:$F$1193,4,0)</f>
        <v>43276</v>
      </c>
      <c r="U164" t="str">
        <f>VLOOKUP(D163,'Leave  Mangement'!$A$1:$F$1193,5,0)</f>
        <v>Maternity/Parental leave</v>
      </c>
      <c r="V164">
        <f>VLOOKUP(D163,'Leave  Mangement'!$A$1:$F$1193,6,0)</f>
        <v>36</v>
      </c>
      <c r="W164" t="str">
        <f>VLOOKUP(D163,'Span and Layer'!$A$1:$D$1193,2,0)</f>
        <v>Roy</v>
      </c>
      <c r="X164" t="str">
        <f>VLOOKUP(D163,'Span and Layer'!$A$1:$D$1193,3,0)</f>
        <v>Harry</v>
      </c>
      <c r="Y164" t="str">
        <f>VLOOKUP(D163,'Span and Layer'!$A$1:$D$1193,4,0)</f>
        <v>George</v>
      </c>
      <c r="Z164" s="30">
        <f>VLOOKUP(D163,'Attrition Analysis'!$A$1:$E$1193,3,0)</f>
        <v>39823</v>
      </c>
      <c r="AA164" s="30">
        <f>VLOOKUP(D163,'Attrition Analysis'!$A$1:$E$1193,4,0)</f>
        <v>40422</v>
      </c>
      <c r="AB164">
        <f>VLOOKUP(D163,'Attrition Analysis'!$A$1:$E$1193,5,0)</f>
        <v>0</v>
      </c>
      <c r="AC164" t="str">
        <f>VLOOKUP(D163,CSAT!$A$1:$F$1193,2,0)</f>
        <v>Excellent</v>
      </c>
      <c r="AD164" t="str">
        <f>VLOOKUP(D163,CSAT!$A$1:$F$1193,3,0)</f>
        <v>Better</v>
      </c>
      <c r="AE164" t="str">
        <f>VLOOKUP(D163,CSAT!$A$1:$F$1193,4,0)</f>
        <v>Good</v>
      </c>
      <c r="AF164" t="str">
        <f>VLOOKUP(D163,CSAT!$A$1:$F$1193,5,0)</f>
        <v>Worst</v>
      </c>
      <c r="AG164" t="str">
        <f>VLOOKUP(D163,CSAT!$A$1:$F$1193,6,0)</f>
        <v>Good</v>
      </c>
      <c r="AH164" s="30">
        <v>43150</v>
      </c>
    </row>
    <row r="165" spans="1:34" x14ac:dyDescent="0.25">
      <c r="A165" s="13" t="s">
        <v>304</v>
      </c>
      <c r="B165" s="13">
        <v>164</v>
      </c>
      <c r="C165" s="13" t="s">
        <v>184</v>
      </c>
      <c r="D165" s="13" t="s">
        <v>304</v>
      </c>
      <c r="E165" s="13" t="s">
        <v>10</v>
      </c>
      <c r="F165" s="13">
        <v>50</v>
      </c>
      <c r="G165" s="13" t="s">
        <v>21</v>
      </c>
      <c r="H165" s="13" t="s">
        <v>121</v>
      </c>
      <c r="I165" s="13" t="s">
        <v>13</v>
      </c>
      <c r="J165">
        <f>VLOOKUP(DATA!D164,'Performance management'!A$1:H$1193,4,0)</f>
        <v>1</v>
      </c>
      <c r="K165">
        <f>VLOOKUP(DATA!D164,'Performance management'!A$1:H$1193,5,0)</f>
        <v>2</v>
      </c>
      <c r="L165">
        <f>VLOOKUP(DATA!D164,'Performance management'!A$1:H$1193,6,0)</f>
        <v>3</v>
      </c>
      <c r="M165">
        <f>VLOOKUP(DATA!D164,'Performance management'!A$1:H$1193,7,0)</f>
        <v>5</v>
      </c>
      <c r="N165">
        <f>VLOOKUP(DATA!D164,'Performance management'!A$1:H$1193,8,0)</f>
        <v>2.75</v>
      </c>
      <c r="O165">
        <f>VLOOKUP(D164,'Learning  Mangement'!$A$1:$G$1193,4,0)</f>
        <v>2.75</v>
      </c>
      <c r="P165" t="str">
        <f>VLOOKUP(D164,'Learning  Mangement'!$A$1:$G$1193,5,0)</f>
        <v>Sathish&amp;Azim</v>
      </c>
      <c r="Q165" t="str">
        <f>VLOOKUP(D164,'Learning  Mangement'!$A$1:$G$1193,6,0)</f>
        <v>4h</v>
      </c>
      <c r="R165" t="str">
        <f>VLOOKUP(D164,'Learning  Mangement'!$A$1:$G$1193,7,0)</f>
        <v>Technical skills Training</v>
      </c>
      <c r="S165" s="30">
        <f>VLOOKUP(D164,'Leave  Mangement'!$A$1:$F$1193,3,0)</f>
        <v>43271</v>
      </c>
      <c r="T165" s="30">
        <f>VLOOKUP(D164,'Leave  Mangement'!$A$1:$F$1193,4,0)</f>
        <v>43272</v>
      </c>
      <c r="U165" t="str">
        <f>VLOOKUP(D164,'Leave  Mangement'!$A$1:$F$1193,5,0)</f>
        <v>Planned leave</v>
      </c>
      <c r="V165">
        <f>VLOOKUP(D164,'Leave  Mangement'!$A$1:$F$1193,6,0)</f>
        <v>1</v>
      </c>
      <c r="W165" t="str">
        <f>VLOOKUP(D164,'Span and Layer'!$A$1:$D$1193,2,0)</f>
        <v>David</v>
      </c>
      <c r="X165" t="str">
        <f>VLOOKUP(D164,'Span and Layer'!$A$1:$D$1193,3,0)</f>
        <v>Jacob</v>
      </c>
      <c r="Y165" t="str">
        <f>VLOOKUP(D164,'Span and Layer'!$A$1:$D$1193,4,0)</f>
        <v>George</v>
      </c>
      <c r="Z165" s="30">
        <f>VLOOKUP(D164,'Attrition Analysis'!$A$1:$E$1193,3,0)</f>
        <v>39848</v>
      </c>
      <c r="AA165" s="30">
        <f>VLOOKUP(D164,'Attrition Analysis'!$A$1:$E$1193,4,0)</f>
        <v>40434</v>
      </c>
      <c r="AB165">
        <f>VLOOKUP(D164,'Attrition Analysis'!$A$1:$E$1193,5,0)</f>
        <v>0</v>
      </c>
      <c r="AC165" t="str">
        <f>VLOOKUP(D164,CSAT!$A$1:$F$1193,2,0)</f>
        <v>Worst</v>
      </c>
      <c r="AD165" t="str">
        <f>VLOOKUP(D164,CSAT!$A$1:$F$1193,3,0)</f>
        <v>Excellent</v>
      </c>
      <c r="AE165" t="str">
        <f>VLOOKUP(D164,CSAT!$A$1:$F$1193,4,0)</f>
        <v>Worst</v>
      </c>
      <c r="AF165" t="str">
        <f>VLOOKUP(D164,CSAT!$A$1:$F$1193,5,0)</f>
        <v>Excellent</v>
      </c>
      <c r="AG165" t="str">
        <f>VLOOKUP(D164,CSAT!$A$1:$F$1193,6,0)</f>
        <v>Worst</v>
      </c>
      <c r="AH165" s="30">
        <v>43288</v>
      </c>
    </row>
    <row r="166" spans="1:34" x14ac:dyDescent="0.25">
      <c r="A166" s="13" t="s">
        <v>305</v>
      </c>
      <c r="B166" s="13">
        <v>165</v>
      </c>
      <c r="C166" s="13" t="s">
        <v>186</v>
      </c>
      <c r="D166" s="13" t="s">
        <v>305</v>
      </c>
      <c r="E166" s="13" t="s">
        <v>16</v>
      </c>
      <c r="F166" s="13">
        <v>26</v>
      </c>
      <c r="G166" s="13" t="s">
        <v>96</v>
      </c>
      <c r="H166" s="13" t="s">
        <v>126</v>
      </c>
      <c r="I166" s="13" t="s">
        <v>80</v>
      </c>
      <c r="J166">
        <f>VLOOKUP(DATA!D165,'Performance management'!A$1:H$1193,4,0)</f>
        <v>4</v>
      </c>
      <c r="K166">
        <f>VLOOKUP(DATA!D165,'Performance management'!A$1:H$1193,5,0)</f>
        <v>2</v>
      </c>
      <c r="L166">
        <f>VLOOKUP(DATA!D165,'Performance management'!A$1:H$1193,6,0)</f>
        <v>5</v>
      </c>
      <c r="M166">
        <f>VLOOKUP(DATA!D165,'Performance management'!A$1:H$1193,7,0)</f>
        <v>4</v>
      </c>
      <c r="N166">
        <f>VLOOKUP(DATA!D165,'Performance management'!A$1:H$1193,8,0)</f>
        <v>3.75</v>
      </c>
      <c r="O166">
        <f>VLOOKUP(D165,'Learning  Mangement'!$A$1:$G$1193,4,0)</f>
        <v>3.75</v>
      </c>
      <c r="P166" t="str">
        <f>VLOOKUP(D165,'Learning  Mangement'!$A$1:$G$1193,5,0)</f>
        <v>Hemanth&amp;Salomi</v>
      </c>
      <c r="Q166" t="str">
        <f>VLOOKUP(D165,'Learning  Mangement'!$A$1:$G$1193,6,0)</f>
        <v>3h</v>
      </c>
      <c r="R166" t="str">
        <f>VLOOKUP(D165,'Learning  Mangement'!$A$1:$G$1193,7,0)</f>
        <v>Soft skills Training</v>
      </c>
      <c r="S166" s="30">
        <f>VLOOKUP(D165,'Leave  Mangement'!$A$1:$F$1193,3,0)</f>
        <v>43272</v>
      </c>
      <c r="T166" s="30">
        <f>VLOOKUP(D165,'Leave  Mangement'!$A$1:$F$1193,4,0)</f>
        <v>43274</v>
      </c>
      <c r="U166" t="str">
        <f>VLOOKUP(D165,'Leave  Mangement'!$A$1:$F$1193,5,0)</f>
        <v>Planned leave</v>
      </c>
      <c r="V166">
        <f>VLOOKUP(D165,'Leave  Mangement'!$A$1:$F$1193,6,0)</f>
        <v>2</v>
      </c>
      <c r="W166" t="str">
        <f>VLOOKUP(D165,'Span and Layer'!$A$1:$D$1193,2,0)</f>
        <v>Arundathi</v>
      </c>
      <c r="X166" t="str">
        <f>VLOOKUP(D165,'Span and Layer'!$A$1:$D$1193,3,0)</f>
        <v>Jacob</v>
      </c>
      <c r="Y166" t="str">
        <f>VLOOKUP(D165,'Span and Layer'!$A$1:$D$1193,4,0)</f>
        <v>George</v>
      </c>
      <c r="Z166" s="30">
        <f>VLOOKUP(D165,'Attrition Analysis'!$A$1:$E$1193,3,0)</f>
        <v>39873</v>
      </c>
      <c r="AA166" s="30">
        <f>VLOOKUP(D165,'Attrition Analysis'!$A$1:$E$1193,4,0)</f>
        <v>40446</v>
      </c>
      <c r="AB166">
        <f>VLOOKUP(D165,'Attrition Analysis'!$A$1:$E$1193,5,0)</f>
        <v>0</v>
      </c>
      <c r="AC166" t="str">
        <f>VLOOKUP(D165,CSAT!$A$1:$F$1193,2,0)</f>
        <v>Bad</v>
      </c>
      <c r="AD166" t="str">
        <f>VLOOKUP(D165,CSAT!$A$1:$F$1193,3,0)</f>
        <v>Better</v>
      </c>
      <c r="AE166" t="str">
        <f>VLOOKUP(D165,CSAT!$A$1:$F$1193,4,0)</f>
        <v>Worst</v>
      </c>
      <c r="AF166" t="str">
        <f>VLOOKUP(D165,CSAT!$A$1:$F$1193,5,0)</f>
        <v>Worst</v>
      </c>
      <c r="AG166" t="str">
        <f>VLOOKUP(D165,CSAT!$A$1:$F$1193,6,0)</f>
        <v>Better</v>
      </c>
      <c r="AH166" s="30">
        <v>43233</v>
      </c>
    </row>
    <row r="167" spans="1:34" x14ac:dyDescent="0.25">
      <c r="A167" s="13" t="s">
        <v>306</v>
      </c>
      <c r="B167" s="13">
        <v>166</v>
      </c>
      <c r="C167" s="13" t="s">
        <v>188</v>
      </c>
      <c r="D167" s="13" t="s">
        <v>306</v>
      </c>
      <c r="E167" s="13" t="s">
        <v>10</v>
      </c>
      <c r="F167" s="13">
        <v>31</v>
      </c>
      <c r="G167" s="13" t="s">
        <v>21</v>
      </c>
      <c r="H167" s="13" t="s">
        <v>97</v>
      </c>
      <c r="I167" s="13" t="s">
        <v>98</v>
      </c>
      <c r="J167">
        <f>VLOOKUP(DATA!D166,'Performance management'!A$1:H$1193,4,0)</f>
        <v>2</v>
      </c>
      <c r="K167">
        <f>VLOOKUP(DATA!D166,'Performance management'!A$1:H$1193,5,0)</f>
        <v>1</v>
      </c>
      <c r="L167">
        <f>VLOOKUP(DATA!D166,'Performance management'!A$1:H$1193,6,0)</f>
        <v>4</v>
      </c>
      <c r="M167">
        <f>VLOOKUP(DATA!D166,'Performance management'!A$1:H$1193,7,0)</f>
        <v>1</v>
      </c>
      <c r="N167">
        <f>VLOOKUP(DATA!D166,'Performance management'!A$1:H$1193,8,0)</f>
        <v>2</v>
      </c>
      <c r="O167">
        <f>VLOOKUP(D166,'Learning  Mangement'!$A$1:$G$1193,4,0)</f>
        <v>2</v>
      </c>
      <c r="P167" t="str">
        <f>VLOOKUP(D166,'Learning  Mangement'!$A$1:$G$1193,5,0)</f>
        <v>Sathish&amp;Azim</v>
      </c>
      <c r="Q167" t="str">
        <f>VLOOKUP(D166,'Learning  Mangement'!$A$1:$G$1193,6,0)</f>
        <v>4h</v>
      </c>
      <c r="R167" t="str">
        <f>VLOOKUP(D166,'Learning  Mangement'!$A$1:$G$1193,7,0)</f>
        <v>Technical skills Training</v>
      </c>
      <c r="S167" s="30">
        <f>VLOOKUP(D166,'Leave  Mangement'!$A$1:$F$1193,3,0)</f>
        <v>43273</v>
      </c>
      <c r="T167" s="30">
        <f>VLOOKUP(D166,'Leave  Mangement'!$A$1:$F$1193,4,0)</f>
        <v>43279</v>
      </c>
      <c r="U167" t="str">
        <f>VLOOKUP(D166,'Leave  Mangement'!$A$1:$F$1193,5,0)</f>
        <v>Emergency leave</v>
      </c>
      <c r="V167">
        <f>VLOOKUP(D166,'Leave  Mangement'!$A$1:$F$1193,6,0)</f>
        <v>6</v>
      </c>
      <c r="W167" t="str">
        <f>VLOOKUP(D166,'Span and Layer'!$A$1:$D$1193,2,0)</f>
        <v>Sathish</v>
      </c>
      <c r="X167" t="str">
        <f>VLOOKUP(D166,'Span and Layer'!$A$1:$D$1193,3,0)</f>
        <v>Charlie</v>
      </c>
      <c r="Y167" t="str">
        <f>VLOOKUP(D166,'Span and Layer'!$A$1:$D$1193,4,0)</f>
        <v>George</v>
      </c>
      <c r="Z167" s="30">
        <f>VLOOKUP(D166,'Attrition Analysis'!$A$1:$E$1193,3,0)</f>
        <v>39898</v>
      </c>
      <c r="AA167" s="30">
        <f>VLOOKUP(D166,'Attrition Analysis'!$A$1:$E$1193,4,0)</f>
        <v>40458</v>
      </c>
      <c r="AB167">
        <f>VLOOKUP(D166,'Attrition Analysis'!$A$1:$E$1193,5,0)</f>
        <v>0</v>
      </c>
      <c r="AC167" t="str">
        <f>VLOOKUP(D166,CSAT!$A$1:$F$1193,2,0)</f>
        <v>Excellent</v>
      </c>
      <c r="AD167" t="str">
        <f>VLOOKUP(D166,CSAT!$A$1:$F$1193,3,0)</f>
        <v>Excellent</v>
      </c>
      <c r="AE167" t="str">
        <f>VLOOKUP(D166,CSAT!$A$1:$F$1193,4,0)</f>
        <v>Excellent</v>
      </c>
      <c r="AF167" t="str">
        <f>VLOOKUP(D166,CSAT!$A$1:$F$1193,5,0)</f>
        <v>Worst</v>
      </c>
      <c r="AG167" t="str">
        <f>VLOOKUP(D166,CSAT!$A$1:$F$1193,6,0)</f>
        <v>Better</v>
      </c>
      <c r="AH167" s="30">
        <v>43445</v>
      </c>
    </row>
    <row r="168" spans="1:34" x14ac:dyDescent="0.25">
      <c r="A168" s="13" t="s">
        <v>307</v>
      </c>
      <c r="B168" s="13">
        <v>167</v>
      </c>
      <c r="C168" s="13" t="s">
        <v>190</v>
      </c>
      <c r="D168" s="13" t="s">
        <v>307</v>
      </c>
      <c r="E168" s="13" t="s">
        <v>16</v>
      </c>
      <c r="F168" s="13">
        <v>35</v>
      </c>
      <c r="G168" s="13" t="s">
        <v>55</v>
      </c>
      <c r="H168" s="13" t="s">
        <v>161</v>
      </c>
      <c r="I168" s="13" t="s">
        <v>13</v>
      </c>
      <c r="J168">
        <f>VLOOKUP(DATA!D167,'Performance management'!A$1:H$1193,4,0)</f>
        <v>4</v>
      </c>
      <c r="K168">
        <f>VLOOKUP(DATA!D167,'Performance management'!A$1:H$1193,5,0)</f>
        <v>4</v>
      </c>
      <c r="L168">
        <f>VLOOKUP(DATA!D167,'Performance management'!A$1:H$1193,6,0)</f>
        <v>3</v>
      </c>
      <c r="M168">
        <f>VLOOKUP(DATA!D167,'Performance management'!A$1:H$1193,7,0)</f>
        <v>5</v>
      </c>
      <c r="N168">
        <f>VLOOKUP(DATA!D167,'Performance management'!A$1:H$1193,8,0)</f>
        <v>4</v>
      </c>
      <c r="O168">
        <f>VLOOKUP(D167,'Learning  Mangement'!$A$1:$G$1193,4,0)</f>
        <v>4</v>
      </c>
      <c r="P168" t="str">
        <f>VLOOKUP(D167,'Learning  Mangement'!$A$1:$G$1193,5,0)</f>
        <v>Santhosh&amp;Anudeep</v>
      </c>
      <c r="Q168" t="str">
        <f>VLOOKUP(D167,'Learning  Mangement'!$A$1:$G$1193,6,0)</f>
        <v>3h</v>
      </c>
      <c r="R168" t="str">
        <f>VLOOKUP(D167,'Learning  Mangement'!$A$1:$G$1193,7,0)</f>
        <v>Job Training</v>
      </c>
      <c r="S168" s="30">
        <f>VLOOKUP(D167,'Leave  Mangement'!$A$1:$F$1193,3,0)</f>
        <v>43274</v>
      </c>
      <c r="T168" s="30">
        <f>VLOOKUP(D167,'Leave  Mangement'!$A$1:$F$1193,4,0)</f>
        <v>43276</v>
      </c>
      <c r="U168" t="str">
        <f>VLOOKUP(D167,'Leave  Mangement'!$A$1:$F$1193,5,0)</f>
        <v>Planned leave</v>
      </c>
      <c r="V168">
        <f>VLOOKUP(D167,'Leave  Mangement'!$A$1:$F$1193,6,0)</f>
        <v>2</v>
      </c>
      <c r="W168" t="str">
        <f>VLOOKUP(D167,'Span and Layer'!$A$1:$D$1193,2,0)</f>
        <v>Roy</v>
      </c>
      <c r="X168" t="str">
        <f>VLOOKUP(D167,'Span and Layer'!$A$1:$D$1193,3,0)</f>
        <v>Harry</v>
      </c>
      <c r="Y168" t="str">
        <f>VLOOKUP(D167,'Span and Layer'!$A$1:$D$1193,4,0)</f>
        <v>George</v>
      </c>
      <c r="Z168" s="30">
        <f>VLOOKUP(D167,'Attrition Analysis'!$A$1:$E$1193,3,0)</f>
        <v>39923</v>
      </c>
      <c r="AA168" s="30">
        <f>VLOOKUP(D167,'Attrition Analysis'!$A$1:$E$1193,4,0)</f>
        <v>40470</v>
      </c>
      <c r="AB168">
        <f>VLOOKUP(D167,'Attrition Analysis'!$A$1:$E$1193,5,0)</f>
        <v>0</v>
      </c>
      <c r="AC168" t="str">
        <f>VLOOKUP(D167,CSAT!$A$1:$F$1193,2,0)</f>
        <v>Good</v>
      </c>
      <c r="AD168" t="str">
        <f>VLOOKUP(D167,CSAT!$A$1:$F$1193,3,0)</f>
        <v>Better</v>
      </c>
      <c r="AE168" t="str">
        <f>VLOOKUP(D167,CSAT!$A$1:$F$1193,4,0)</f>
        <v>Excellent</v>
      </c>
      <c r="AF168" t="str">
        <f>VLOOKUP(D167,CSAT!$A$1:$F$1193,5,0)</f>
        <v>Better</v>
      </c>
      <c r="AG168" t="str">
        <f>VLOOKUP(D167,CSAT!$A$1:$F$1193,6,0)</f>
        <v>Excellent</v>
      </c>
      <c r="AH168" s="30">
        <v>43312</v>
      </c>
    </row>
    <row r="169" spans="1:34" x14ac:dyDescent="0.25">
      <c r="A169" s="13" t="s">
        <v>308</v>
      </c>
      <c r="B169" s="13">
        <v>168</v>
      </c>
      <c r="C169" s="13" t="s">
        <v>192</v>
      </c>
      <c r="D169" s="13" t="s">
        <v>308</v>
      </c>
      <c r="E169" s="13" t="s">
        <v>16</v>
      </c>
      <c r="F169" s="13">
        <v>36</v>
      </c>
      <c r="G169" s="13" t="s">
        <v>31</v>
      </c>
      <c r="H169" s="13" t="s">
        <v>109</v>
      </c>
      <c r="I169" s="13" t="s">
        <v>13</v>
      </c>
      <c r="J169">
        <f>VLOOKUP(DATA!D168,'Performance management'!A$1:H$1193,4,0)</f>
        <v>3</v>
      </c>
      <c r="K169">
        <f>VLOOKUP(DATA!D168,'Performance management'!A$1:H$1193,5,0)</f>
        <v>5</v>
      </c>
      <c r="L169">
        <f>VLOOKUP(DATA!D168,'Performance management'!A$1:H$1193,6,0)</f>
        <v>2</v>
      </c>
      <c r="M169">
        <f>VLOOKUP(DATA!D168,'Performance management'!A$1:H$1193,7,0)</f>
        <v>4</v>
      </c>
      <c r="N169">
        <f>VLOOKUP(DATA!D168,'Performance management'!A$1:H$1193,8,0)</f>
        <v>3.5</v>
      </c>
      <c r="O169">
        <f>VLOOKUP(D168,'Learning  Mangement'!$A$1:$G$1193,4,0)</f>
        <v>3.5</v>
      </c>
      <c r="P169" t="str">
        <f>VLOOKUP(D168,'Learning  Mangement'!$A$1:$G$1193,5,0)</f>
        <v>Hemanth&amp;Salomi</v>
      </c>
      <c r="Q169" t="str">
        <f>VLOOKUP(D168,'Learning  Mangement'!$A$1:$G$1193,6,0)</f>
        <v>3h</v>
      </c>
      <c r="R169" t="str">
        <f>VLOOKUP(D168,'Learning  Mangement'!$A$1:$G$1193,7,0)</f>
        <v>Soft skills Training</v>
      </c>
      <c r="S169" s="30">
        <f>VLOOKUP(D168,'Leave  Mangement'!$A$1:$F$1193,3,0)</f>
        <v>43275</v>
      </c>
      <c r="T169" s="30">
        <f>VLOOKUP(D168,'Leave  Mangement'!$A$1:$F$1193,4,0)</f>
        <v>43279</v>
      </c>
      <c r="U169" t="str">
        <f>VLOOKUP(D168,'Leave  Mangement'!$A$1:$F$1193,5,0)</f>
        <v>Maternity/Parental leave</v>
      </c>
      <c r="V169">
        <f>VLOOKUP(D168,'Leave  Mangement'!$A$1:$F$1193,6,0)</f>
        <v>34</v>
      </c>
      <c r="W169" t="str">
        <f>VLOOKUP(D168,'Span and Layer'!$A$1:$D$1193,2,0)</f>
        <v>Sathish</v>
      </c>
      <c r="X169" t="str">
        <f>VLOOKUP(D168,'Span and Layer'!$A$1:$D$1193,3,0)</f>
        <v>Charlie</v>
      </c>
      <c r="Y169" t="str">
        <f>VLOOKUP(D168,'Span and Layer'!$A$1:$D$1193,4,0)</f>
        <v>George</v>
      </c>
      <c r="Z169" s="30">
        <f>VLOOKUP(D168,'Attrition Analysis'!$A$1:$E$1193,3,0)</f>
        <v>39948</v>
      </c>
      <c r="AA169" s="30">
        <f>VLOOKUP(D168,'Attrition Analysis'!$A$1:$E$1193,4,0)</f>
        <v>40482</v>
      </c>
      <c r="AB169">
        <f>VLOOKUP(D168,'Attrition Analysis'!$A$1:$E$1193,5,0)</f>
        <v>0</v>
      </c>
      <c r="AC169" t="str">
        <f>VLOOKUP(D168,CSAT!$A$1:$F$1193,2,0)</f>
        <v>Worst</v>
      </c>
      <c r="AD169" t="str">
        <f>VLOOKUP(D168,CSAT!$A$1:$F$1193,3,0)</f>
        <v>Bad</v>
      </c>
      <c r="AE169" t="str">
        <f>VLOOKUP(D168,CSAT!$A$1:$F$1193,4,0)</f>
        <v>Bad</v>
      </c>
      <c r="AF169" t="str">
        <f>VLOOKUP(D168,CSAT!$A$1:$F$1193,5,0)</f>
        <v>Better</v>
      </c>
      <c r="AG169" t="str">
        <f>VLOOKUP(D168,CSAT!$A$1:$F$1193,6,0)</f>
        <v>Bad</v>
      </c>
      <c r="AH169" s="30">
        <v>43180</v>
      </c>
    </row>
    <row r="170" spans="1:34" x14ac:dyDescent="0.25">
      <c r="A170" s="13" t="s">
        <v>309</v>
      </c>
      <c r="B170" s="13">
        <v>169</v>
      </c>
      <c r="C170" s="13" t="s">
        <v>194</v>
      </c>
      <c r="D170" s="13" t="s">
        <v>309</v>
      </c>
      <c r="E170" s="13" t="s">
        <v>10</v>
      </c>
      <c r="F170" s="13">
        <v>53</v>
      </c>
      <c r="G170" s="13" t="s">
        <v>21</v>
      </c>
      <c r="H170" s="13" t="s">
        <v>97</v>
      </c>
      <c r="I170" s="13" t="s">
        <v>98</v>
      </c>
      <c r="J170">
        <f>VLOOKUP(DATA!D169,'Performance management'!A$1:H$1193,4,0)</f>
        <v>1</v>
      </c>
      <c r="K170">
        <f>VLOOKUP(DATA!D169,'Performance management'!A$1:H$1193,5,0)</f>
        <v>3</v>
      </c>
      <c r="L170">
        <f>VLOOKUP(DATA!D169,'Performance management'!A$1:H$1193,6,0)</f>
        <v>1</v>
      </c>
      <c r="M170">
        <f>VLOOKUP(DATA!D169,'Performance management'!A$1:H$1193,7,0)</f>
        <v>1</v>
      </c>
      <c r="N170">
        <f>VLOOKUP(DATA!D169,'Performance management'!A$1:H$1193,8,0)</f>
        <v>1.5</v>
      </c>
      <c r="O170">
        <f>VLOOKUP(D169,'Learning  Mangement'!$A$1:$G$1193,4,0)</f>
        <v>1.5</v>
      </c>
      <c r="P170" t="str">
        <f>VLOOKUP(D169,'Learning  Mangement'!$A$1:$G$1193,5,0)</f>
        <v>Sathish&amp;Azim</v>
      </c>
      <c r="Q170" t="str">
        <f>VLOOKUP(D169,'Learning  Mangement'!$A$1:$G$1193,6,0)</f>
        <v>4h</v>
      </c>
      <c r="R170" t="str">
        <f>VLOOKUP(D169,'Learning  Mangement'!$A$1:$G$1193,7,0)</f>
        <v>Technical skills Training</v>
      </c>
      <c r="S170" s="30">
        <f>VLOOKUP(D169,'Leave  Mangement'!$A$1:$F$1193,3,0)</f>
        <v>43276</v>
      </c>
      <c r="T170" s="30">
        <f>VLOOKUP(D169,'Leave  Mangement'!$A$1:$F$1193,4,0)</f>
        <v>43278</v>
      </c>
      <c r="U170" t="str">
        <f>VLOOKUP(D169,'Leave  Mangement'!$A$1:$F$1193,5,0)</f>
        <v>Maternity/Parental leave</v>
      </c>
      <c r="V170">
        <f>VLOOKUP(D169,'Leave  Mangement'!$A$1:$F$1193,6,0)</f>
        <v>32</v>
      </c>
      <c r="W170" t="str">
        <f>VLOOKUP(D169,'Span and Layer'!$A$1:$D$1193,2,0)</f>
        <v>Hemanth</v>
      </c>
      <c r="X170" t="str">
        <f>VLOOKUP(D169,'Span and Layer'!$A$1:$D$1193,3,0)</f>
        <v>Amelia</v>
      </c>
      <c r="Y170" t="str">
        <f>VLOOKUP(D169,'Span and Layer'!$A$1:$D$1193,4,0)</f>
        <v>George</v>
      </c>
      <c r="Z170" s="30">
        <f>VLOOKUP(D169,'Attrition Analysis'!$A$1:$E$1193,3,0)</f>
        <v>39973</v>
      </c>
      <c r="AA170" s="30">
        <f>VLOOKUP(D169,'Attrition Analysis'!$A$1:$E$1193,4,0)</f>
        <v>40494</v>
      </c>
      <c r="AB170">
        <f>VLOOKUP(D169,'Attrition Analysis'!$A$1:$E$1193,5,0)</f>
        <v>0</v>
      </c>
      <c r="AC170" t="str">
        <f>VLOOKUP(D169,CSAT!$A$1:$F$1193,2,0)</f>
        <v>Better</v>
      </c>
      <c r="AD170" t="str">
        <f>VLOOKUP(D169,CSAT!$A$1:$F$1193,3,0)</f>
        <v>Excellent</v>
      </c>
      <c r="AE170" t="str">
        <f>VLOOKUP(D169,CSAT!$A$1:$F$1193,4,0)</f>
        <v>Better</v>
      </c>
      <c r="AF170" t="str">
        <f>VLOOKUP(D169,CSAT!$A$1:$F$1193,5,0)</f>
        <v>Bad</v>
      </c>
      <c r="AG170" t="str">
        <f>VLOOKUP(D169,CSAT!$A$1:$F$1193,6,0)</f>
        <v>Better</v>
      </c>
      <c r="AH170" s="30">
        <v>43152</v>
      </c>
    </row>
    <row r="171" spans="1:34" x14ac:dyDescent="0.25">
      <c r="A171" s="13" t="s">
        <v>310</v>
      </c>
      <c r="B171" s="13">
        <v>170</v>
      </c>
      <c r="C171" s="13" t="s">
        <v>196</v>
      </c>
      <c r="D171" s="13" t="s">
        <v>310</v>
      </c>
      <c r="E171" s="13" t="s">
        <v>16</v>
      </c>
      <c r="F171" s="13">
        <v>22</v>
      </c>
      <c r="G171" s="13" t="s">
        <v>21</v>
      </c>
      <c r="H171" s="13" t="s">
        <v>66</v>
      </c>
      <c r="I171" s="13" t="s">
        <v>13</v>
      </c>
      <c r="J171">
        <f>VLOOKUP(DATA!D170,'Performance management'!A$1:H$1193,4,0)</f>
        <v>1</v>
      </c>
      <c r="K171">
        <f>VLOOKUP(DATA!D170,'Performance management'!A$1:H$1193,5,0)</f>
        <v>2</v>
      </c>
      <c r="L171">
        <f>VLOOKUP(DATA!D170,'Performance management'!A$1:H$1193,6,0)</f>
        <v>1</v>
      </c>
      <c r="M171">
        <f>VLOOKUP(DATA!D170,'Performance management'!A$1:H$1193,7,0)</f>
        <v>3</v>
      </c>
      <c r="N171">
        <f>VLOOKUP(DATA!D170,'Performance management'!A$1:H$1193,8,0)</f>
        <v>1.75</v>
      </c>
      <c r="O171">
        <f>VLOOKUP(D170,'Learning  Mangement'!$A$1:$G$1193,4,0)</f>
        <v>1.75</v>
      </c>
      <c r="P171" t="str">
        <f>VLOOKUP(D170,'Learning  Mangement'!$A$1:$G$1193,5,0)</f>
        <v>Sathish&amp;Azim</v>
      </c>
      <c r="Q171" t="str">
        <f>VLOOKUP(D170,'Learning  Mangement'!$A$1:$G$1193,6,0)</f>
        <v>4h</v>
      </c>
      <c r="R171" t="str">
        <f>VLOOKUP(D170,'Learning  Mangement'!$A$1:$G$1193,7,0)</f>
        <v>Technical skills Training</v>
      </c>
      <c r="S171" s="30">
        <f>VLOOKUP(D170,'Leave  Mangement'!$A$1:$F$1193,3,0)</f>
        <v>43277</v>
      </c>
      <c r="T171" s="30">
        <f>VLOOKUP(D170,'Leave  Mangement'!$A$1:$F$1193,4,0)</f>
        <v>43283</v>
      </c>
      <c r="U171" t="str">
        <f>VLOOKUP(D170,'Leave  Mangement'!$A$1:$F$1193,5,0)</f>
        <v>Maternity/Parental leave</v>
      </c>
      <c r="V171">
        <f>VLOOKUP(D170,'Leave  Mangement'!$A$1:$F$1193,6,0)</f>
        <v>36</v>
      </c>
      <c r="W171" t="str">
        <f>VLOOKUP(D170,'Span and Layer'!$A$1:$D$1193,2,0)</f>
        <v>Lihar</v>
      </c>
      <c r="X171" t="str">
        <f>VLOOKUP(D170,'Span and Layer'!$A$1:$D$1193,3,0)</f>
        <v>Isla</v>
      </c>
      <c r="Y171" t="str">
        <f>VLOOKUP(D170,'Span and Layer'!$A$1:$D$1193,4,0)</f>
        <v>George</v>
      </c>
      <c r="Z171" s="30">
        <f>VLOOKUP(D170,'Attrition Analysis'!$A$1:$E$1193,3,0)</f>
        <v>39998</v>
      </c>
      <c r="AA171" s="30">
        <f>VLOOKUP(D170,'Attrition Analysis'!$A$1:$E$1193,4,0)</f>
        <v>40506</v>
      </c>
      <c r="AB171">
        <f>VLOOKUP(D170,'Attrition Analysis'!$A$1:$E$1193,5,0)</f>
        <v>0</v>
      </c>
      <c r="AC171" t="str">
        <f>VLOOKUP(D170,CSAT!$A$1:$F$1193,2,0)</f>
        <v>Better</v>
      </c>
      <c r="AD171" t="str">
        <f>VLOOKUP(D170,CSAT!$A$1:$F$1193,3,0)</f>
        <v>Good</v>
      </c>
      <c r="AE171" t="str">
        <f>VLOOKUP(D170,CSAT!$A$1:$F$1193,4,0)</f>
        <v>Excellent</v>
      </c>
      <c r="AF171" t="str">
        <f>VLOOKUP(D170,CSAT!$A$1:$F$1193,5,0)</f>
        <v>Worst</v>
      </c>
      <c r="AG171" t="str">
        <f>VLOOKUP(D170,CSAT!$A$1:$F$1193,6,0)</f>
        <v>Bad</v>
      </c>
      <c r="AH171" s="30">
        <v>43148</v>
      </c>
    </row>
    <row r="172" spans="1:34" x14ac:dyDescent="0.25">
      <c r="A172" s="13" t="s">
        <v>311</v>
      </c>
      <c r="B172" s="13">
        <v>171</v>
      </c>
      <c r="C172" s="13" t="s">
        <v>198</v>
      </c>
      <c r="D172" s="13" t="s">
        <v>311</v>
      </c>
      <c r="E172" s="13" t="s">
        <v>10</v>
      </c>
      <c r="F172" s="13">
        <v>47</v>
      </c>
      <c r="G172" s="13" t="s">
        <v>17</v>
      </c>
      <c r="H172" s="13" t="s">
        <v>12</v>
      </c>
      <c r="I172" s="13" t="s">
        <v>13</v>
      </c>
      <c r="J172">
        <f>VLOOKUP(DATA!D171,'Performance management'!A$1:H$1193,4,0)</f>
        <v>1</v>
      </c>
      <c r="K172">
        <f>VLOOKUP(DATA!D171,'Performance management'!A$1:H$1193,5,0)</f>
        <v>5</v>
      </c>
      <c r="L172">
        <f>VLOOKUP(DATA!D171,'Performance management'!A$1:H$1193,6,0)</f>
        <v>5</v>
      </c>
      <c r="M172">
        <f>VLOOKUP(DATA!D171,'Performance management'!A$1:H$1193,7,0)</f>
        <v>3</v>
      </c>
      <c r="N172">
        <f>VLOOKUP(DATA!D171,'Performance management'!A$1:H$1193,8,0)</f>
        <v>3.5</v>
      </c>
      <c r="O172">
        <f>VLOOKUP(D171,'Learning  Mangement'!$A$1:$G$1193,4,0)</f>
        <v>3.5</v>
      </c>
      <c r="P172" t="str">
        <f>VLOOKUP(D171,'Learning  Mangement'!$A$1:$G$1193,5,0)</f>
        <v>Hemanth&amp;Salomi</v>
      </c>
      <c r="Q172" t="str">
        <f>VLOOKUP(D171,'Learning  Mangement'!$A$1:$G$1193,6,0)</f>
        <v>3h</v>
      </c>
      <c r="R172" t="str">
        <f>VLOOKUP(D171,'Learning  Mangement'!$A$1:$G$1193,7,0)</f>
        <v>Soft skills Training</v>
      </c>
      <c r="S172" s="30">
        <f>VLOOKUP(D171,'Leave  Mangement'!$A$1:$F$1193,3,0)</f>
        <v>43278</v>
      </c>
      <c r="T172" s="30">
        <f>VLOOKUP(D171,'Leave  Mangement'!$A$1:$F$1193,4,0)</f>
        <v>43284</v>
      </c>
      <c r="U172" t="str">
        <f>VLOOKUP(D171,'Leave  Mangement'!$A$1:$F$1193,5,0)</f>
        <v>Maternity/Parental leave</v>
      </c>
      <c r="V172">
        <f>VLOOKUP(D171,'Leave  Mangement'!$A$1:$F$1193,6,0)</f>
        <v>36</v>
      </c>
      <c r="W172" t="str">
        <f>VLOOKUP(D171,'Span and Layer'!$A$1:$D$1193,2,0)</f>
        <v>Aneela</v>
      </c>
      <c r="X172" t="str">
        <f>VLOOKUP(D171,'Span and Layer'!$A$1:$D$1193,3,0)</f>
        <v>Charlie</v>
      </c>
      <c r="Y172" t="str">
        <f>VLOOKUP(D171,'Span and Layer'!$A$1:$D$1193,4,0)</f>
        <v>George</v>
      </c>
      <c r="Z172" s="30">
        <f>VLOOKUP(D171,'Attrition Analysis'!$A$1:$E$1193,3,0)</f>
        <v>40023</v>
      </c>
      <c r="AA172" s="30">
        <f>VLOOKUP(D171,'Attrition Analysis'!$A$1:$E$1193,4,0)</f>
        <v>40518</v>
      </c>
      <c r="AB172">
        <f>VLOOKUP(D171,'Attrition Analysis'!$A$1:$E$1193,5,0)</f>
        <v>0</v>
      </c>
      <c r="AC172" t="str">
        <f>VLOOKUP(D171,CSAT!$A$1:$F$1193,2,0)</f>
        <v>Excellent</v>
      </c>
      <c r="AD172" t="str">
        <f>VLOOKUP(D171,CSAT!$A$1:$F$1193,3,0)</f>
        <v>Bad</v>
      </c>
      <c r="AE172" t="str">
        <f>VLOOKUP(D171,CSAT!$A$1:$F$1193,4,0)</f>
        <v>Worst</v>
      </c>
      <c r="AF172" t="str">
        <f>VLOOKUP(D171,CSAT!$A$1:$F$1193,5,0)</f>
        <v>Good</v>
      </c>
      <c r="AG172" t="str">
        <f>VLOOKUP(D171,CSAT!$A$1:$F$1193,6,0)</f>
        <v>Good</v>
      </c>
      <c r="AH172" s="30">
        <v>43157</v>
      </c>
    </row>
    <row r="173" spans="1:34" x14ac:dyDescent="0.25">
      <c r="A173" s="13" t="s">
        <v>312</v>
      </c>
      <c r="B173" s="13">
        <v>172</v>
      </c>
      <c r="C173" s="13" t="s">
        <v>200</v>
      </c>
      <c r="D173" s="13" t="s">
        <v>312</v>
      </c>
      <c r="E173" s="13" t="s">
        <v>10</v>
      </c>
      <c r="F173" s="13">
        <v>50</v>
      </c>
      <c r="G173" s="13" t="s">
        <v>45</v>
      </c>
      <c r="H173" s="13" t="s">
        <v>118</v>
      </c>
      <c r="I173" s="13" t="s">
        <v>13</v>
      </c>
      <c r="J173">
        <f>VLOOKUP(DATA!D172,'Performance management'!A$1:H$1193,4,0)</f>
        <v>3</v>
      </c>
      <c r="K173">
        <f>VLOOKUP(DATA!D172,'Performance management'!A$1:H$1193,5,0)</f>
        <v>3</v>
      </c>
      <c r="L173">
        <f>VLOOKUP(DATA!D172,'Performance management'!A$1:H$1193,6,0)</f>
        <v>5</v>
      </c>
      <c r="M173">
        <f>VLOOKUP(DATA!D172,'Performance management'!A$1:H$1193,7,0)</f>
        <v>2</v>
      </c>
      <c r="N173">
        <f>VLOOKUP(DATA!D172,'Performance management'!A$1:H$1193,8,0)</f>
        <v>3.25</v>
      </c>
      <c r="O173">
        <f>VLOOKUP(D172,'Learning  Mangement'!$A$1:$G$1193,4,0)</f>
        <v>3.25</v>
      </c>
      <c r="P173" t="str">
        <f>VLOOKUP(D172,'Learning  Mangement'!$A$1:$G$1193,5,0)</f>
        <v>Hemanth&amp;Salomi</v>
      </c>
      <c r="Q173" t="str">
        <f>VLOOKUP(D172,'Learning  Mangement'!$A$1:$G$1193,6,0)</f>
        <v>3h</v>
      </c>
      <c r="R173" t="str">
        <f>VLOOKUP(D172,'Learning  Mangement'!$A$1:$G$1193,7,0)</f>
        <v>Soft skills Training</v>
      </c>
      <c r="S173" s="30">
        <f>VLOOKUP(D172,'Leave  Mangement'!$A$1:$F$1193,3,0)</f>
        <v>43279</v>
      </c>
      <c r="T173" s="30">
        <f>VLOOKUP(D172,'Leave  Mangement'!$A$1:$F$1193,4,0)</f>
        <v>43283</v>
      </c>
      <c r="U173" t="str">
        <f>VLOOKUP(D172,'Leave  Mangement'!$A$1:$F$1193,5,0)</f>
        <v>Maternity/Parental leave</v>
      </c>
      <c r="V173">
        <f>VLOOKUP(D172,'Leave  Mangement'!$A$1:$F$1193,6,0)</f>
        <v>34</v>
      </c>
      <c r="W173" t="str">
        <f>VLOOKUP(D172,'Span and Layer'!$A$1:$D$1193,2,0)</f>
        <v>Lihar</v>
      </c>
      <c r="X173" t="str">
        <f>VLOOKUP(D172,'Span and Layer'!$A$1:$D$1193,3,0)</f>
        <v>Isla</v>
      </c>
      <c r="Y173" t="str">
        <f>VLOOKUP(D172,'Span and Layer'!$A$1:$D$1193,4,0)</f>
        <v>George</v>
      </c>
      <c r="Z173" s="30">
        <f>VLOOKUP(D172,'Attrition Analysis'!$A$1:$E$1193,3,0)</f>
        <v>40048</v>
      </c>
      <c r="AA173" s="30">
        <f>VLOOKUP(D172,'Attrition Analysis'!$A$1:$E$1193,4,0)</f>
        <v>40530</v>
      </c>
      <c r="AB173">
        <f>VLOOKUP(D172,'Attrition Analysis'!$A$1:$E$1193,5,0)</f>
        <v>0</v>
      </c>
      <c r="AC173" t="str">
        <f>VLOOKUP(D172,CSAT!$A$1:$F$1193,2,0)</f>
        <v>Better</v>
      </c>
      <c r="AD173" t="str">
        <f>VLOOKUP(D172,CSAT!$A$1:$F$1193,3,0)</f>
        <v>Worst</v>
      </c>
      <c r="AE173" t="str">
        <f>VLOOKUP(D172,CSAT!$A$1:$F$1193,4,0)</f>
        <v>Good</v>
      </c>
      <c r="AF173" t="str">
        <f>VLOOKUP(D172,CSAT!$A$1:$F$1193,5,0)</f>
        <v>Worst</v>
      </c>
      <c r="AG173" t="str">
        <f>VLOOKUP(D172,CSAT!$A$1:$F$1193,6,0)</f>
        <v>Good</v>
      </c>
      <c r="AH173" s="30">
        <v>43236</v>
      </c>
    </row>
    <row r="174" spans="1:34" x14ac:dyDescent="0.25">
      <c r="A174" s="13" t="s">
        <v>313</v>
      </c>
      <c r="B174" s="13">
        <v>173</v>
      </c>
      <c r="C174" s="13" t="s">
        <v>202</v>
      </c>
      <c r="D174" s="13" t="s">
        <v>313</v>
      </c>
      <c r="E174" s="13" t="s">
        <v>16</v>
      </c>
      <c r="F174" s="13">
        <v>37</v>
      </c>
      <c r="G174" s="13" t="s">
        <v>62</v>
      </c>
      <c r="H174" s="13" t="s">
        <v>18</v>
      </c>
      <c r="I174" s="13" t="s">
        <v>13</v>
      </c>
      <c r="J174">
        <f>VLOOKUP(DATA!D173,'Performance management'!A$1:H$1193,4,0)</f>
        <v>1</v>
      </c>
      <c r="K174">
        <f>VLOOKUP(DATA!D173,'Performance management'!A$1:H$1193,5,0)</f>
        <v>3</v>
      </c>
      <c r="L174">
        <f>VLOOKUP(DATA!D173,'Performance management'!A$1:H$1193,6,0)</f>
        <v>5</v>
      </c>
      <c r="M174">
        <f>VLOOKUP(DATA!D173,'Performance management'!A$1:H$1193,7,0)</f>
        <v>4</v>
      </c>
      <c r="N174">
        <f>VLOOKUP(DATA!D173,'Performance management'!A$1:H$1193,8,0)</f>
        <v>3.25</v>
      </c>
      <c r="O174">
        <f>VLOOKUP(D173,'Learning  Mangement'!$A$1:$G$1193,4,0)</f>
        <v>3.25</v>
      </c>
      <c r="P174" t="str">
        <f>VLOOKUP(D173,'Learning  Mangement'!$A$1:$G$1193,5,0)</f>
        <v>Hemanth&amp;Salomi</v>
      </c>
      <c r="Q174" t="str">
        <f>VLOOKUP(D173,'Learning  Mangement'!$A$1:$G$1193,6,0)</f>
        <v>3h</v>
      </c>
      <c r="R174" t="str">
        <f>VLOOKUP(D173,'Learning  Mangement'!$A$1:$G$1193,7,0)</f>
        <v>Soft skills Training</v>
      </c>
      <c r="S174" s="30">
        <f>VLOOKUP(D173,'Leave  Mangement'!$A$1:$F$1193,3,0)</f>
        <v>43280</v>
      </c>
      <c r="T174" s="30">
        <f>VLOOKUP(D173,'Leave  Mangement'!$A$1:$F$1193,4,0)</f>
        <v>43284</v>
      </c>
      <c r="U174" t="str">
        <f>VLOOKUP(D173,'Leave  Mangement'!$A$1:$F$1193,5,0)</f>
        <v>Planned leave</v>
      </c>
      <c r="V174">
        <f>VLOOKUP(D173,'Leave  Mangement'!$A$1:$F$1193,6,0)</f>
        <v>4</v>
      </c>
      <c r="W174" t="str">
        <f>VLOOKUP(D173,'Span and Layer'!$A$1:$D$1193,2,0)</f>
        <v>Aneela</v>
      </c>
      <c r="X174" t="str">
        <f>VLOOKUP(D173,'Span and Layer'!$A$1:$D$1193,3,0)</f>
        <v>Charlie</v>
      </c>
      <c r="Y174" t="str">
        <f>VLOOKUP(D173,'Span and Layer'!$A$1:$D$1193,4,0)</f>
        <v>George</v>
      </c>
      <c r="Z174" s="30">
        <f>VLOOKUP(D173,'Attrition Analysis'!$A$1:$E$1193,3,0)</f>
        <v>40073</v>
      </c>
      <c r="AA174" s="30">
        <f>VLOOKUP(D173,'Attrition Analysis'!$A$1:$E$1193,4,0)</f>
        <v>40542</v>
      </c>
      <c r="AB174">
        <f>VLOOKUP(D173,'Attrition Analysis'!$A$1:$E$1193,5,0)</f>
        <v>0</v>
      </c>
      <c r="AC174" t="str">
        <f>VLOOKUP(D173,CSAT!$A$1:$F$1193,2,0)</f>
        <v>Bad</v>
      </c>
      <c r="AD174" t="str">
        <f>VLOOKUP(D173,CSAT!$A$1:$F$1193,3,0)</f>
        <v>Good</v>
      </c>
      <c r="AE174" t="str">
        <f>VLOOKUP(D173,CSAT!$A$1:$F$1193,4,0)</f>
        <v>Excellent</v>
      </c>
      <c r="AF174" t="str">
        <f>VLOOKUP(D173,CSAT!$A$1:$F$1193,5,0)</f>
        <v>Good</v>
      </c>
      <c r="AG174" t="str">
        <f>VLOOKUP(D173,CSAT!$A$1:$F$1193,6,0)</f>
        <v>Better</v>
      </c>
      <c r="AH174" s="30">
        <v>43223</v>
      </c>
    </row>
    <row r="175" spans="1:34" x14ac:dyDescent="0.25">
      <c r="A175" s="13" t="s">
        <v>314</v>
      </c>
      <c r="B175" s="13">
        <v>174</v>
      </c>
      <c r="C175" s="13" t="s">
        <v>204</v>
      </c>
      <c r="D175" s="13" t="s">
        <v>314</v>
      </c>
      <c r="E175" s="13" t="s">
        <v>16</v>
      </c>
      <c r="F175" s="13">
        <v>44</v>
      </c>
      <c r="G175" s="13" t="s">
        <v>62</v>
      </c>
      <c r="H175" s="13" t="s">
        <v>22</v>
      </c>
      <c r="I175" s="13" t="s">
        <v>23</v>
      </c>
      <c r="J175">
        <f>VLOOKUP(DATA!D174,'Performance management'!A$1:H$1193,4,0)</f>
        <v>5</v>
      </c>
      <c r="K175">
        <f>VLOOKUP(DATA!D174,'Performance management'!A$1:H$1193,5,0)</f>
        <v>4</v>
      </c>
      <c r="L175">
        <f>VLOOKUP(DATA!D174,'Performance management'!A$1:H$1193,6,0)</f>
        <v>3</v>
      </c>
      <c r="M175">
        <f>VLOOKUP(DATA!D174,'Performance management'!A$1:H$1193,7,0)</f>
        <v>1</v>
      </c>
      <c r="N175">
        <f>VLOOKUP(DATA!D174,'Performance management'!A$1:H$1193,8,0)</f>
        <v>3.25</v>
      </c>
      <c r="O175">
        <f>VLOOKUP(D174,'Learning  Mangement'!$A$1:$G$1193,4,0)</f>
        <v>3.25</v>
      </c>
      <c r="P175" t="str">
        <f>VLOOKUP(D174,'Learning  Mangement'!$A$1:$G$1193,5,0)</f>
        <v>Hemanth&amp;Salomi</v>
      </c>
      <c r="Q175" t="str">
        <f>VLOOKUP(D174,'Learning  Mangement'!$A$1:$G$1193,6,0)</f>
        <v>3h</v>
      </c>
      <c r="R175" t="str">
        <f>VLOOKUP(D174,'Learning  Mangement'!$A$1:$G$1193,7,0)</f>
        <v>Soft skills Training</v>
      </c>
      <c r="S175" s="30">
        <f>VLOOKUP(D174,'Leave  Mangement'!$A$1:$F$1193,3,0)</f>
        <v>43281</v>
      </c>
      <c r="T175" s="30">
        <f>VLOOKUP(D174,'Leave  Mangement'!$A$1:$F$1193,4,0)</f>
        <v>43287</v>
      </c>
      <c r="U175" t="str">
        <f>VLOOKUP(D174,'Leave  Mangement'!$A$1:$F$1193,5,0)</f>
        <v>Emergency leave</v>
      </c>
      <c r="V175">
        <f>VLOOKUP(D174,'Leave  Mangement'!$A$1:$F$1193,6,0)</f>
        <v>6</v>
      </c>
      <c r="W175" t="str">
        <f>VLOOKUP(D174,'Span and Layer'!$A$1:$D$1193,2,0)</f>
        <v>David</v>
      </c>
      <c r="X175" t="str">
        <f>VLOOKUP(D174,'Span and Layer'!$A$1:$D$1193,3,0)</f>
        <v>Jacob</v>
      </c>
      <c r="Y175" t="str">
        <f>VLOOKUP(D174,'Span and Layer'!$A$1:$D$1193,4,0)</f>
        <v>George</v>
      </c>
      <c r="Z175" s="30">
        <f>VLOOKUP(D174,'Attrition Analysis'!$A$1:$E$1193,3,0)</f>
        <v>40098</v>
      </c>
      <c r="AA175" s="30">
        <f>VLOOKUP(D174,'Attrition Analysis'!$A$1:$E$1193,4,0)</f>
        <v>40554</v>
      </c>
      <c r="AB175">
        <f>VLOOKUP(D174,'Attrition Analysis'!$A$1:$E$1193,5,0)</f>
        <v>0</v>
      </c>
      <c r="AC175" t="str">
        <f>VLOOKUP(D174,CSAT!$A$1:$F$1193,2,0)</f>
        <v>Better</v>
      </c>
      <c r="AD175" t="str">
        <f>VLOOKUP(D174,CSAT!$A$1:$F$1193,3,0)</f>
        <v>Worst</v>
      </c>
      <c r="AE175" t="str">
        <f>VLOOKUP(D174,CSAT!$A$1:$F$1193,4,0)</f>
        <v>Worst</v>
      </c>
      <c r="AF175" t="str">
        <f>VLOOKUP(D174,CSAT!$A$1:$F$1193,5,0)</f>
        <v>Worst</v>
      </c>
      <c r="AG175" t="str">
        <f>VLOOKUP(D174,CSAT!$A$1:$F$1193,6,0)</f>
        <v>Good</v>
      </c>
      <c r="AH175" s="30">
        <v>43347</v>
      </c>
    </row>
    <row r="176" spans="1:34" x14ac:dyDescent="0.25">
      <c r="A176" s="13" t="s">
        <v>315</v>
      </c>
      <c r="B176" s="13">
        <v>175</v>
      </c>
      <c r="C176" s="13" t="s">
        <v>206</v>
      </c>
      <c r="D176" s="13" t="s">
        <v>315</v>
      </c>
      <c r="E176" s="13" t="s">
        <v>10</v>
      </c>
      <c r="F176" s="13">
        <v>33</v>
      </c>
      <c r="G176" s="13" t="s">
        <v>96</v>
      </c>
      <c r="H176" s="13" t="s">
        <v>52</v>
      </c>
      <c r="I176" s="13" t="s">
        <v>13</v>
      </c>
      <c r="J176">
        <f>VLOOKUP(DATA!D175,'Performance management'!A$1:H$1193,4,0)</f>
        <v>3</v>
      </c>
      <c r="K176">
        <f>VLOOKUP(DATA!D175,'Performance management'!A$1:H$1193,5,0)</f>
        <v>1</v>
      </c>
      <c r="L176">
        <f>VLOOKUP(DATA!D175,'Performance management'!A$1:H$1193,6,0)</f>
        <v>1</v>
      </c>
      <c r="M176">
        <f>VLOOKUP(DATA!D175,'Performance management'!A$1:H$1193,7,0)</f>
        <v>5</v>
      </c>
      <c r="N176">
        <f>VLOOKUP(DATA!D175,'Performance management'!A$1:H$1193,8,0)</f>
        <v>2.5</v>
      </c>
      <c r="O176">
        <f>VLOOKUP(D175,'Learning  Mangement'!$A$1:$G$1193,4,0)</f>
        <v>2.5</v>
      </c>
      <c r="P176" t="str">
        <f>VLOOKUP(D175,'Learning  Mangement'!$A$1:$G$1193,5,0)</f>
        <v>Sathish&amp;Azim</v>
      </c>
      <c r="Q176" t="str">
        <f>VLOOKUP(D175,'Learning  Mangement'!$A$1:$G$1193,6,0)</f>
        <v>4h</v>
      </c>
      <c r="R176" t="str">
        <f>VLOOKUP(D175,'Learning  Mangement'!$A$1:$G$1193,7,0)</f>
        <v>Technical skills Training</v>
      </c>
      <c r="S176" s="30">
        <f>VLOOKUP(D175,'Leave  Mangement'!$A$1:$F$1193,3,0)</f>
        <v>43282</v>
      </c>
      <c r="T176" s="30">
        <f>VLOOKUP(D175,'Leave  Mangement'!$A$1:$F$1193,4,0)</f>
        <v>43289</v>
      </c>
      <c r="U176" t="str">
        <f>VLOOKUP(D175,'Leave  Mangement'!$A$1:$F$1193,5,0)</f>
        <v>Emergency leave</v>
      </c>
      <c r="V176">
        <f>VLOOKUP(D175,'Leave  Mangement'!$A$1:$F$1193,6,0)</f>
        <v>7</v>
      </c>
      <c r="W176" t="str">
        <f>VLOOKUP(D175,'Span and Layer'!$A$1:$D$1193,2,0)</f>
        <v>Aneela</v>
      </c>
      <c r="X176" t="str">
        <f>VLOOKUP(D175,'Span and Layer'!$A$1:$D$1193,3,0)</f>
        <v>Charlie</v>
      </c>
      <c r="Y176" t="str">
        <f>VLOOKUP(D175,'Span and Layer'!$A$1:$D$1193,4,0)</f>
        <v>George</v>
      </c>
      <c r="Z176" s="30">
        <f>VLOOKUP(D175,'Attrition Analysis'!$A$1:$E$1193,3,0)</f>
        <v>40123</v>
      </c>
      <c r="AA176" s="30">
        <f>VLOOKUP(D175,'Attrition Analysis'!$A$1:$E$1193,4,0)</f>
        <v>40566</v>
      </c>
      <c r="AB176">
        <f>VLOOKUP(D175,'Attrition Analysis'!$A$1:$E$1193,5,0)</f>
        <v>0</v>
      </c>
      <c r="AC176" t="str">
        <f>VLOOKUP(D175,CSAT!$A$1:$F$1193,2,0)</f>
        <v>Excellent</v>
      </c>
      <c r="AD176" t="str">
        <f>VLOOKUP(D175,CSAT!$A$1:$F$1193,3,0)</f>
        <v>Excellent</v>
      </c>
      <c r="AE176" t="str">
        <f>VLOOKUP(D175,CSAT!$A$1:$F$1193,4,0)</f>
        <v>Good</v>
      </c>
      <c r="AF176" t="str">
        <f>VLOOKUP(D175,CSAT!$A$1:$F$1193,5,0)</f>
        <v>Excellent</v>
      </c>
      <c r="AG176" t="str">
        <f>VLOOKUP(D175,CSAT!$A$1:$F$1193,6,0)</f>
        <v>Worst</v>
      </c>
      <c r="AH176" s="30">
        <v>43277</v>
      </c>
    </row>
    <row r="177" spans="1:34" x14ac:dyDescent="0.25">
      <c r="A177" s="13" t="s">
        <v>316</v>
      </c>
      <c r="B177" s="13">
        <v>176</v>
      </c>
      <c r="C177" s="13" t="s">
        <v>208</v>
      </c>
      <c r="D177" s="13" t="s">
        <v>316</v>
      </c>
      <c r="E177" s="13" t="s">
        <v>16</v>
      </c>
      <c r="F177" s="13">
        <v>30</v>
      </c>
      <c r="G177" s="13" t="s">
        <v>62</v>
      </c>
      <c r="H177" s="13" t="s">
        <v>12</v>
      </c>
      <c r="I177" s="13" t="s">
        <v>13</v>
      </c>
      <c r="J177">
        <f>VLOOKUP(DATA!D176,'Performance management'!A$1:H$1193,4,0)</f>
        <v>5</v>
      </c>
      <c r="K177">
        <f>VLOOKUP(DATA!D176,'Performance management'!A$1:H$1193,5,0)</f>
        <v>2</v>
      </c>
      <c r="L177">
        <f>VLOOKUP(DATA!D176,'Performance management'!A$1:H$1193,6,0)</f>
        <v>4</v>
      </c>
      <c r="M177">
        <f>VLOOKUP(DATA!D176,'Performance management'!A$1:H$1193,7,0)</f>
        <v>2</v>
      </c>
      <c r="N177">
        <f>VLOOKUP(DATA!D176,'Performance management'!A$1:H$1193,8,0)</f>
        <v>3.25</v>
      </c>
      <c r="O177">
        <f>VLOOKUP(D176,'Learning  Mangement'!$A$1:$G$1193,4,0)</f>
        <v>3.25</v>
      </c>
      <c r="P177" t="str">
        <f>VLOOKUP(D176,'Learning  Mangement'!$A$1:$G$1193,5,0)</f>
        <v>Hemanth&amp;Salomi</v>
      </c>
      <c r="Q177" t="str">
        <f>VLOOKUP(D176,'Learning  Mangement'!$A$1:$G$1193,6,0)</f>
        <v>3h</v>
      </c>
      <c r="R177" t="str">
        <f>VLOOKUP(D176,'Learning  Mangement'!$A$1:$G$1193,7,0)</f>
        <v>Soft skills Training</v>
      </c>
      <c r="S177" s="30">
        <f>VLOOKUP(D176,'Leave  Mangement'!$A$1:$F$1193,3,0)</f>
        <v>43283</v>
      </c>
      <c r="T177" s="30">
        <f>VLOOKUP(D176,'Leave  Mangement'!$A$1:$F$1193,4,0)</f>
        <v>43287</v>
      </c>
      <c r="U177" t="str">
        <f>VLOOKUP(D176,'Leave  Mangement'!$A$1:$F$1193,5,0)</f>
        <v>Maternity/Parental leave</v>
      </c>
      <c r="V177">
        <f>VLOOKUP(D176,'Leave  Mangement'!$A$1:$F$1193,6,0)</f>
        <v>34</v>
      </c>
      <c r="W177" t="str">
        <f>VLOOKUP(D176,'Span and Layer'!$A$1:$D$1193,2,0)</f>
        <v>Lihar</v>
      </c>
      <c r="X177" t="str">
        <f>VLOOKUP(D176,'Span and Layer'!$A$1:$D$1193,3,0)</f>
        <v>Isla</v>
      </c>
      <c r="Y177" t="str">
        <f>VLOOKUP(D176,'Span and Layer'!$A$1:$D$1193,4,0)</f>
        <v>George</v>
      </c>
      <c r="Z177" s="30">
        <f>VLOOKUP(D176,'Attrition Analysis'!$A$1:$E$1193,3,0)</f>
        <v>40148</v>
      </c>
      <c r="AA177" s="30">
        <f>VLOOKUP(D176,'Attrition Analysis'!$A$1:$E$1193,4,0)</f>
        <v>40578</v>
      </c>
      <c r="AB177">
        <f>VLOOKUP(D176,'Attrition Analysis'!$A$1:$E$1193,5,0)</f>
        <v>0</v>
      </c>
      <c r="AC177" t="str">
        <f>VLOOKUP(D176,CSAT!$A$1:$F$1193,2,0)</f>
        <v>Better</v>
      </c>
      <c r="AD177" t="str">
        <f>VLOOKUP(D176,CSAT!$A$1:$F$1193,3,0)</f>
        <v>Bad</v>
      </c>
      <c r="AE177" t="str">
        <f>VLOOKUP(D176,CSAT!$A$1:$F$1193,4,0)</f>
        <v>Worst</v>
      </c>
      <c r="AF177" t="str">
        <f>VLOOKUP(D176,CSAT!$A$1:$F$1193,5,0)</f>
        <v>Worst</v>
      </c>
      <c r="AG177" t="str">
        <f>VLOOKUP(D176,CSAT!$A$1:$F$1193,6,0)</f>
        <v>Excellent</v>
      </c>
      <c r="AH177" s="30">
        <v>43224</v>
      </c>
    </row>
    <row r="178" spans="1:34" x14ac:dyDescent="0.25">
      <c r="A178" s="13" t="s">
        <v>317</v>
      </c>
      <c r="B178" s="13">
        <v>177</v>
      </c>
      <c r="C178" s="13" t="s">
        <v>210</v>
      </c>
      <c r="D178" s="13" t="s">
        <v>317</v>
      </c>
      <c r="E178" s="13" t="s">
        <v>10</v>
      </c>
      <c r="F178" s="13">
        <v>49</v>
      </c>
      <c r="G178" s="13" t="s">
        <v>11</v>
      </c>
      <c r="H178" s="13" t="s">
        <v>63</v>
      </c>
      <c r="I178" s="13" t="s">
        <v>13</v>
      </c>
      <c r="J178">
        <f>VLOOKUP(DATA!D177,'Performance management'!A$1:H$1193,4,0)</f>
        <v>4</v>
      </c>
      <c r="K178">
        <f>VLOOKUP(DATA!D177,'Performance management'!A$1:H$1193,5,0)</f>
        <v>4</v>
      </c>
      <c r="L178">
        <f>VLOOKUP(DATA!D177,'Performance management'!A$1:H$1193,6,0)</f>
        <v>1</v>
      </c>
      <c r="M178">
        <f>VLOOKUP(DATA!D177,'Performance management'!A$1:H$1193,7,0)</f>
        <v>1</v>
      </c>
      <c r="N178">
        <f>VLOOKUP(DATA!D177,'Performance management'!A$1:H$1193,8,0)</f>
        <v>2.5</v>
      </c>
      <c r="O178">
        <f>VLOOKUP(D177,'Learning  Mangement'!$A$1:$G$1193,4,0)</f>
        <v>2.5</v>
      </c>
      <c r="P178" t="str">
        <f>VLOOKUP(D177,'Learning  Mangement'!$A$1:$G$1193,5,0)</f>
        <v>Sathish&amp;Azim</v>
      </c>
      <c r="Q178" t="str">
        <f>VLOOKUP(D177,'Learning  Mangement'!$A$1:$G$1193,6,0)</f>
        <v>4h</v>
      </c>
      <c r="R178" t="str">
        <f>VLOOKUP(D177,'Learning  Mangement'!$A$1:$G$1193,7,0)</f>
        <v>Technical skills Training</v>
      </c>
      <c r="S178" s="30">
        <f>VLOOKUP(D177,'Leave  Mangement'!$A$1:$F$1193,3,0)</f>
        <v>43284</v>
      </c>
      <c r="T178" s="30">
        <f>VLOOKUP(D177,'Leave  Mangement'!$A$1:$F$1193,4,0)</f>
        <v>43285</v>
      </c>
      <c r="U178" t="str">
        <f>VLOOKUP(D177,'Leave  Mangement'!$A$1:$F$1193,5,0)</f>
        <v>Emergency leave</v>
      </c>
      <c r="V178">
        <f>VLOOKUP(D177,'Leave  Mangement'!$A$1:$F$1193,6,0)</f>
        <v>1</v>
      </c>
      <c r="W178" t="str">
        <f>VLOOKUP(D177,'Span and Layer'!$A$1:$D$1193,2,0)</f>
        <v>David</v>
      </c>
      <c r="X178" t="str">
        <f>VLOOKUP(D177,'Span and Layer'!$A$1:$D$1193,3,0)</f>
        <v>Jacob</v>
      </c>
      <c r="Y178" t="str">
        <f>VLOOKUP(D177,'Span and Layer'!$A$1:$D$1193,4,0)</f>
        <v>George</v>
      </c>
      <c r="Z178" s="30">
        <f>VLOOKUP(D177,'Attrition Analysis'!$A$1:$E$1193,3,0)</f>
        <v>40173</v>
      </c>
      <c r="AA178" s="30">
        <f>VLOOKUP(D177,'Attrition Analysis'!$A$1:$E$1193,4,0)</f>
        <v>40590</v>
      </c>
      <c r="AB178">
        <f>VLOOKUP(D177,'Attrition Analysis'!$A$1:$E$1193,5,0)</f>
        <v>0</v>
      </c>
      <c r="AC178" t="str">
        <f>VLOOKUP(D177,CSAT!$A$1:$F$1193,2,0)</f>
        <v>Worst</v>
      </c>
      <c r="AD178" t="str">
        <f>VLOOKUP(D177,CSAT!$A$1:$F$1193,3,0)</f>
        <v>Worst</v>
      </c>
      <c r="AE178" t="str">
        <f>VLOOKUP(D177,CSAT!$A$1:$F$1193,4,0)</f>
        <v>Bad</v>
      </c>
      <c r="AF178" t="str">
        <f>VLOOKUP(D177,CSAT!$A$1:$F$1193,5,0)</f>
        <v>Better</v>
      </c>
      <c r="AG178" t="str">
        <f>VLOOKUP(D177,CSAT!$A$1:$F$1193,6,0)</f>
        <v>Bad</v>
      </c>
      <c r="AH178" s="30">
        <v>43272</v>
      </c>
    </row>
    <row r="179" spans="1:34" x14ac:dyDescent="0.25">
      <c r="A179" s="13" t="s">
        <v>318</v>
      </c>
      <c r="B179" s="13">
        <v>178</v>
      </c>
      <c r="C179" s="13" t="s">
        <v>212</v>
      </c>
      <c r="D179" s="13" t="s">
        <v>318</v>
      </c>
      <c r="E179" s="13" t="s">
        <v>16</v>
      </c>
      <c r="F179" s="13">
        <v>37</v>
      </c>
      <c r="G179" s="13" t="s">
        <v>17</v>
      </c>
      <c r="H179" s="13" t="s">
        <v>126</v>
      </c>
      <c r="I179" s="13" t="s">
        <v>80</v>
      </c>
      <c r="J179">
        <f>VLOOKUP(DATA!D178,'Performance management'!A$1:H$1193,4,0)</f>
        <v>2</v>
      </c>
      <c r="K179">
        <f>VLOOKUP(DATA!D178,'Performance management'!A$1:H$1193,5,0)</f>
        <v>1</v>
      </c>
      <c r="L179">
        <f>VLOOKUP(DATA!D178,'Performance management'!A$1:H$1193,6,0)</f>
        <v>5</v>
      </c>
      <c r="M179">
        <f>VLOOKUP(DATA!D178,'Performance management'!A$1:H$1193,7,0)</f>
        <v>2</v>
      </c>
      <c r="N179">
        <f>VLOOKUP(DATA!D178,'Performance management'!A$1:H$1193,8,0)</f>
        <v>2.5</v>
      </c>
      <c r="O179">
        <f>VLOOKUP(D178,'Learning  Mangement'!$A$1:$G$1193,4,0)</f>
        <v>2.5</v>
      </c>
      <c r="P179" t="str">
        <f>VLOOKUP(D178,'Learning  Mangement'!$A$1:$G$1193,5,0)</f>
        <v>Sathish&amp;Azim</v>
      </c>
      <c r="Q179" t="str">
        <f>VLOOKUP(D178,'Learning  Mangement'!$A$1:$G$1193,6,0)</f>
        <v>4h</v>
      </c>
      <c r="R179" t="str">
        <f>VLOOKUP(D178,'Learning  Mangement'!$A$1:$G$1193,7,0)</f>
        <v>Technical skills Training</v>
      </c>
      <c r="S179" s="30">
        <f>VLOOKUP(D178,'Leave  Mangement'!$A$1:$F$1193,3,0)</f>
        <v>43285</v>
      </c>
      <c r="T179" s="30">
        <f>VLOOKUP(D178,'Leave  Mangement'!$A$1:$F$1193,4,0)</f>
        <v>43292</v>
      </c>
      <c r="U179" t="str">
        <f>VLOOKUP(D178,'Leave  Mangement'!$A$1:$F$1193,5,0)</f>
        <v>Maternity/Parental leave</v>
      </c>
      <c r="V179">
        <f>VLOOKUP(D178,'Leave  Mangement'!$A$1:$F$1193,6,0)</f>
        <v>37</v>
      </c>
      <c r="W179" t="str">
        <f>VLOOKUP(D178,'Span and Layer'!$A$1:$D$1193,2,0)</f>
        <v>Lihar</v>
      </c>
      <c r="X179" t="str">
        <f>VLOOKUP(D178,'Span and Layer'!$A$1:$D$1193,3,0)</f>
        <v>Isla</v>
      </c>
      <c r="Y179" t="str">
        <f>VLOOKUP(D178,'Span and Layer'!$A$1:$D$1193,4,0)</f>
        <v>George</v>
      </c>
      <c r="Z179" s="30">
        <f>VLOOKUP(D178,'Attrition Analysis'!$A$1:$E$1193,3,0)</f>
        <v>40198</v>
      </c>
      <c r="AA179" s="30">
        <f>VLOOKUP(D178,'Attrition Analysis'!$A$1:$E$1193,4,0)</f>
        <v>40602</v>
      </c>
      <c r="AB179">
        <f>VLOOKUP(D178,'Attrition Analysis'!$A$1:$E$1193,5,0)</f>
        <v>0</v>
      </c>
      <c r="AC179" t="str">
        <f>VLOOKUP(D178,CSAT!$A$1:$F$1193,2,0)</f>
        <v>Worst</v>
      </c>
      <c r="AD179" t="str">
        <f>VLOOKUP(D178,CSAT!$A$1:$F$1193,3,0)</f>
        <v>Excellent</v>
      </c>
      <c r="AE179" t="str">
        <f>VLOOKUP(D178,CSAT!$A$1:$F$1193,4,0)</f>
        <v>Worst</v>
      </c>
      <c r="AF179" t="str">
        <f>VLOOKUP(D178,CSAT!$A$1:$F$1193,5,0)</f>
        <v>Excellent</v>
      </c>
      <c r="AG179" t="str">
        <f>VLOOKUP(D178,CSAT!$A$1:$F$1193,6,0)</f>
        <v>Better</v>
      </c>
      <c r="AH179" s="30">
        <v>43457</v>
      </c>
    </row>
    <row r="180" spans="1:34" x14ac:dyDescent="0.25">
      <c r="A180" s="13" t="s">
        <v>319</v>
      </c>
      <c r="B180" s="13">
        <v>179</v>
      </c>
      <c r="C180" s="13" t="s">
        <v>214</v>
      </c>
      <c r="D180" s="13" t="s">
        <v>319</v>
      </c>
      <c r="E180" s="13" t="s">
        <v>10</v>
      </c>
      <c r="F180" s="13">
        <v>50</v>
      </c>
      <c r="G180" s="13" t="s">
        <v>91</v>
      </c>
      <c r="H180" s="13" t="s">
        <v>118</v>
      </c>
      <c r="I180" s="13" t="s">
        <v>13</v>
      </c>
      <c r="J180">
        <f>VLOOKUP(DATA!D179,'Performance management'!A$1:H$1193,4,0)</f>
        <v>1</v>
      </c>
      <c r="K180">
        <f>VLOOKUP(DATA!D179,'Performance management'!A$1:H$1193,5,0)</f>
        <v>2</v>
      </c>
      <c r="L180">
        <f>VLOOKUP(DATA!D179,'Performance management'!A$1:H$1193,6,0)</f>
        <v>1</v>
      </c>
      <c r="M180">
        <f>VLOOKUP(DATA!D179,'Performance management'!A$1:H$1193,7,0)</f>
        <v>3</v>
      </c>
      <c r="N180">
        <f>VLOOKUP(DATA!D179,'Performance management'!A$1:H$1193,8,0)</f>
        <v>1.75</v>
      </c>
      <c r="O180">
        <f>VLOOKUP(D179,'Learning  Mangement'!$A$1:$G$1193,4,0)</f>
        <v>1.75</v>
      </c>
      <c r="P180" t="str">
        <f>VLOOKUP(D179,'Learning  Mangement'!$A$1:$G$1193,5,0)</f>
        <v>Sathish&amp;Azim</v>
      </c>
      <c r="Q180" t="str">
        <f>VLOOKUP(D179,'Learning  Mangement'!$A$1:$G$1193,6,0)</f>
        <v>4h</v>
      </c>
      <c r="R180" t="str">
        <f>VLOOKUP(D179,'Learning  Mangement'!$A$1:$G$1193,7,0)</f>
        <v>Technical skills Training</v>
      </c>
      <c r="S180" s="30">
        <f>VLOOKUP(D179,'Leave  Mangement'!$A$1:$F$1193,3,0)</f>
        <v>43286</v>
      </c>
      <c r="T180" s="30">
        <f>VLOOKUP(D179,'Leave  Mangement'!$A$1:$F$1193,4,0)</f>
        <v>43292</v>
      </c>
      <c r="U180" t="str">
        <f>VLOOKUP(D179,'Leave  Mangement'!$A$1:$F$1193,5,0)</f>
        <v>Emergency leave</v>
      </c>
      <c r="V180">
        <f>VLOOKUP(D179,'Leave  Mangement'!$A$1:$F$1193,6,0)</f>
        <v>6</v>
      </c>
      <c r="W180" t="str">
        <f>VLOOKUP(D179,'Span and Layer'!$A$1:$D$1193,2,0)</f>
        <v>David</v>
      </c>
      <c r="X180" t="str">
        <f>VLOOKUP(D179,'Span and Layer'!$A$1:$D$1193,3,0)</f>
        <v>Jacob</v>
      </c>
      <c r="Y180" t="str">
        <f>VLOOKUP(D179,'Span and Layer'!$A$1:$D$1193,4,0)</f>
        <v>George</v>
      </c>
      <c r="Z180" s="30">
        <f>VLOOKUP(D179,'Attrition Analysis'!$A$1:$E$1193,3,0)</f>
        <v>40223</v>
      </c>
      <c r="AA180" s="30">
        <f>VLOOKUP(D179,'Attrition Analysis'!$A$1:$E$1193,4,0)</f>
        <v>40614</v>
      </c>
      <c r="AB180">
        <f>VLOOKUP(D179,'Attrition Analysis'!$A$1:$E$1193,5,0)</f>
        <v>0</v>
      </c>
      <c r="AC180" t="str">
        <f>VLOOKUP(D179,CSAT!$A$1:$F$1193,2,0)</f>
        <v>Good</v>
      </c>
      <c r="AD180" t="str">
        <f>VLOOKUP(D179,CSAT!$A$1:$F$1193,3,0)</f>
        <v>Bad</v>
      </c>
      <c r="AE180" t="str">
        <f>VLOOKUP(D179,CSAT!$A$1:$F$1193,4,0)</f>
        <v>Better</v>
      </c>
      <c r="AF180" t="str">
        <f>VLOOKUP(D179,CSAT!$A$1:$F$1193,5,0)</f>
        <v>Bad</v>
      </c>
      <c r="AG180" t="str">
        <f>VLOOKUP(D179,CSAT!$A$1:$F$1193,6,0)</f>
        <v>Better</v>
      </c>
      <c r="AH180" s="30">
        <v>43285</v>
      </c>
    </row>
    <row r="181" spans="1:34" x14ac:dyDescent="0.25">
      <c r="A181" s="13" t="s">
        <v>320</v>
      </c>
      <c r="B181" s="13">
        <v>180</v>
      </c>
      <c r="C181" s="13" t="s">
        <v>216</v>
      </c>
      <c r="D181" s="13" t="s">
        <v>320</v>
      </c>
      <c r="E181" s="13" t="s">
        <v>16</v>
      </c>
      <c r="F181" s="13">
        <v>49</v>
      </c>
      <c r="G181" s="13" t="s">
        <v>91</v>
      </c>
      <c r="H181" s="13" t="s">
        <v>66</v>
      </c>
      <c r="I181" s="13" t="s">
        <v>13</v>
      </c>
      <c r="J181">
        <f>VLOOKUP(DATA!D180,'Performance management'!A$1:H$1193,4,0)</f>
        <v>2</v>
      </c>
      <c r="K181">
        <f>VLOOKUP(DATA!D180,'Performance management'!A$1:H$1193,5,0)</f>
        <v>4</v>
      </c>
      <c r="L181">
        <f>VLOOKUP(DATA!D180,'Performance management'!A$1:H$1193,6,0)</f>
        <v>5</v>
      </c>
      <c r="M181">
        <f>VLOOKUP(DATA!D180,'Performance management'!A$1:H$1193,7,0)</f>
        <v>3</v>
      </c>
      <c r="N181">
        <f>VLOOKUP(DATA!D180,'Performance management'!A$1:H$1193,8,0)</f>
        <v>3.5</v>
      </c>
      <c r="O181">
        <f>VLOOKUP(D180,'Learning  Mangement'!$A$1:$G$1193,4,0)</f>
        <v>3.5</v>
      </c>
      <c r="P181" t="str">
        <f>VLOOKUP(D180,'Learning  Mangement'!$A$1:$G$1193,5,0)</f>
        <v>Hemanth&amp;Salomi</v>
      </c>
      <c r="Q181" t="str">
        <f>VLOOKUP(D180,'Learning  Mangement'!$A$1:$G$1193,6,0)</f>
        <v>3h</v>
      </c>
      <c r="R181" t="str">
        <f>VLOOKUP(D180,'Learning  Mangement'!$A$1:$G$1193,7,0)</f>
        <v>Soft skills Training</v>
      </c>
      <c r="S181" s="30">
        <f>VLOOKUP(D180,'Leave  Mangement'!$A$1:$F$1193,3,0)</f>
        <v>43287</v>
      </c>
      <c r="T181" s="30">
        <f>VLOOKUP(D180,'Leave  Mangement'!$A$1:$F$1193,4,0)</f>
        <v>43289</v>
      </c>
      <c r="U181" t="str">
        <f>VLOOKUP(D180,'Leave  Mangement'!$A$1:$F$1193,5,0)</f>
        <v>Planned leave</v>
      </c>
      <c r="V181">
        <f>VLOOKUP(D180,'Leave  Mangement'!$A$1:$F$1193,6,0)</f>
        <v>2</v>
      </c>
      <c r="W181" t="str">
        <f>VLOOKUP(D180,'Span and Layer'!$A$1:$D$1193,2,0)</f>
        <v>Harish</v>
      </c>
      <c r="X181" t="str">
        <f>VLOOKUP(D180,'Span and Layer'!$A$1:$D$1193,3,0)</f>
        <v>Amelia</v>
      </c>
      <c r="Y181" t="str">
        <f>VLOOKUP(D180,'Span and Layer'!$A$1:$D$1193,4,0)</f>
        <v>George</v>
      </c>
      <c r="Z181" s="30">
        <f>VLOOKUP(D180,'Attrition Analysis'!$A$1:$E$1193,3,0)</f>
        <v>40248</v>
      </c>
      <c r="AA181" s="30">
        <f>VLOOKUP(D180,'Attrition Analysis'!$A$1:$E$1193,4,0)</f>
        <v>40626</v>
      </c>
      <c r="AB181">
        <f>VLOOKUP(D180,'Attrition Analysis'!$A$1:$E$1193,5,0)</f>
        <v>0</v>
      </c>
      <c r="AC181" t="str">
        <f>VLOOKUP(D180,CSAT!$A$1:$F$1193,2,0)</f>
        <v>Better</v>
      </c>
      <c r="AD181" t="str">
        <f>VLOOKUP(D180,CSAT!$A$1:$F$1193,3,0)</f>
        <v>Excellent</v>
      </c>
      <c r="AE181" t="str">
        <f>VLOOKUP(D180,CSAT!$A$1:$F$1193,4,0)</f>
        <v>Bad</v>
      </c>
      <c r="AF181" t="str">
        <f>VLOOKUP(D180,CSAT!$A$1:$F$1193,5,0)</f>
        <v>Good</v>
      </c>
      <c r="AG181" t="str">
        <f>VLOOKUP(D180,CSAT!$A$1:$F$1193,6,0)</f>
        <v>Better</v>
      </c>
      <c r="AH181" s="30">
        <v>43240</v>
      </c>
    </row>
    <row r="182" spans="1:34" x14ac:dyDescent="0.25">
      <c r="A182" s="13" t="s">
        <v>321</v>
      </c>
      <c r="B182" s="13">
        <v>181</v>
      </c>
      <c r="C182" s="13" t="s">
        <v>218</v>
      </c>
      <c r="D182" s="13" t="s">
        <v>321</v>
      </c>
      <c r="E182" s="13" t="s">
        <v>16</v>
      </c>
      <c r="F182" s="13">
        <v>47</v>
      </c>
      <c r="G182" s="13" t="s">
        <v>55</v>
      </c>
      <c r="H182" s="13" t="s">
        <v>40</v>
      </c>
      <c r="I182" s="13" t="s">
        <v>13</v>
      </c>
      <c r="J182">
        <f>VLOOKUP(DATA!D181,'Performance management'!A$1:H$1193,4,0)</f>
        <v>2</v>
      </c>
      <c r="K182">
        <f>VLOOKUP(DATA!D181,'Performance management'!A$1:H$1193,5,0)</f>
        <v>4</v>
      </c>
      <c r="L182">
        <f>VLOOKUP(DATA!D181,'Performance management'!A$1:H$1193,6,0)</f>
        <v>4</v>
      </c>
      <c r="M182">
        <f>VLOOKUP(DATA!D181,'Performance management'!A$1:H$1193,7,0)</f>
        <v>4</v>
      </c>
      <c r="N182">
        <f>VLOOKUP(DATA!D181,'Performance management'!A$1:H$1193,8,0)</f>
        <v>3.5</v>
      </c>
      <c r="O182">
        <f>VLOOKUP(D181,'Learning  Mangement'!$A$1:$G$1193,4,0)</f>
        <v>3.5</v>
      </c>
      <c r="P182" t="str">
        <f>VLOOKUP(D181,'Learning  Mangement'!$A$1:$G$1193,5,0)</f>
        <v>Hemanth&amp;Salomi</v>
      </c>
      <c r="Q182" t="str">
        <f>VLOOKUP(D181,'Learning  Mangement'!$A$1:$G$1193,6,0)</f>
        <v>3h</v>
      </c>
      <c r="R182" t="str">
        <f>VLOOKUP(D181,'Learning  Mangement'!$A$1:$G$1193,7,0)</f>
        <v>Soft skills Training</v>
      </c>
      <c r="S182" s="30">
        <f>VLOOKUP(D181,'Leave  Mangement'!$A$1:$F$1193,3,0)</f>
        <v>43288</v>
      </c>
      <c r="T182" s="30">
        <f>VLOOKUP(D181,'Leave  Mangement'!$A$1:$F$1193,4,0)</f>
        <v>43290</v>
      </c>
      <c r="U182" t="str">
        <f>VLOOKUP(D181,'Leave  Mangement'!$A$1:$F$1193,5,0)</f>
        <v>Emergency leave</v>
      </c>
      <c r="V182">
        <f>VLOOKUP(D181,'Leave  Mangement'!$A$1:$F$1193,6,0)</f>
        <v>2</v>
      </c>
      <c r="W182" t="str">
        <f>VLOOKUP(D181,'Span and Layer'!$A$1:$D$1193,2,0)</f>
        <v>Hemanth</v>
      </c>
      <c r="X182" t="str">
        <f>VLOOKUP(D181,'Span and Layer'!$A$1:$D$1193,3,0)</f>
        <v>Amelia</v>
      </c>
      <c r="Y182" t="str">
        <f>VLOOKUP(D181,'Span and Layer'!$A$1:$D$1193,4,0)</f>
        <v>George</v>
      </c>
      <c r="Z182" s="30">
        <f>VLOOKUP(D181,'Attrition Analysis'!$A$1:$E$1193,3,0)</f>
        <v>40273</v>
      </c>
      <c r="AA182" s="30">
        <f>VLOOKUP(D181,'Attrition Analysis'!$A$1:$E$1193,4,0)</f>
        <v>40638</v>
      </c>
      <c r="AB182">
        <f>VLOOKUP(D181,'Attrition Analysis'!$A$1:$E$1193,5,0)</f>
        <v>0</v>
      </c>
      <c r="AC182" t="str">
        <f>VLOOKUP(D181,CSAT!$A$1:$F$1193,2,0)</f>
        <v>Bad</v>
      </c>
      <c r="AD182" t="str">
        <f>VLOOKUP(D181,CSAT!$A$1:$F$1193,3,0)</f>
        <v>Excellent</v>
      </c>
      <c r="AE182" t="str">
        <f>VLOOKUP(D181,CSAT!$A$1:$F$1193,4,0)</f>
        <v>Excellent</v>
      </c>
      <c r="AF182" t="str">
        <f>VLOOKUP(D181,CSAT!$A$1:$F$1193,5,0)</f>
        <v>Bad</v>
      </c>
      <c r="AG182" t="str">
        <f>VLOOKUP(D181,CSAT!$A$1:$F$1193,6,0)</f>
        <v>Bad</v>
      </c>
      <c r="AH182" s="30">
        <v>43208</v>
      </c>
    </row>
    <row r="183" spans="1:34" x14ac:dyDescent="0.25">
      <c r="A183" s="13" t="s">
        <v>322</v>
      </c>
      <c r="B183" s="13">
        <v>182</v>
      </c>
      <c r="C183" s="13" t="s">
        <v>220</v>
      </c>
      <c r="D183" s="13" t="s">
        <v>322</v>
      </c>
      <c r="E183" s="13" t="s">
        <v>10</v>
      </c>
      <c r="F183" s="13">
        <v>59</v>
      </c>
      <c r="G183" s="13" t="s">
        <v>45</v>
      </c>
      <c r="H183" s="13" t="s">
        <v>118</v>
      </c>
      <c r="I183" s="13" t="s">
        <v>13</v>
      </c>
      <c r="J183">
        <f>VLOOKUP(DATA!D182,'Performance management'!A$1:H$1193,4,0)</f>
        <v>1</v>
      </c>
      <c r="K183">
        <f>VLOOKUP(DATA!D182,'Performance management'!A$1:H$1193,5,0)</f>
        <v>4</v>
      </c>
      <c r="L183">
        <f>VLOOKUP(DATA!D182,'Performance management'!A$1:H$1193,6,0)</f>
        <v>1</v>
      </c>
      <c r="M183">
        <f>VLOOKUP(DATA!D182,'Performance management'!A$1:H$1193,7,0)</f>
        <v>2</v>
      </c>
      <c r="N183">
        <f>VLOOKUP(DATA!D182,'Performance management'!A$1:H$1193,8,0)</f>
        <v>2</v>
      </c>
      <c r="O183">
        <f>VLOOKUP(D182,'Learning  Mangement'!$A$1:$G$1193,4,0)</f>
        <v>2</v>
      </c>
      <c r="P183" t="str">
        <f>VLOOKUP(D182,'Learning  Mangement'!$A$1:$G$1193,5,0)</f>
        <v>Sathish&amp;Azim</v>
      </c>
      <c r="Q183" t="str">
        <f>VLOOKUP(D182,'Learning  Mangement'!$A$1:$G$1193,6,0)</f>
        <v>4h</v>
      </c>
      <c r="R183" t="str">
        <f>VLOOKUP(D182,'Learning  Mangement'!$A$1:$G$1193,7,0)</f>
        <v>Technical skills Training</v>
      </c>
      <c r="S183" s="30">
        <f>VLOOKUP(D182,'Leave  Mangement'!$A$1:$F$1193,3,0)</f>
        <v>43289</v>
      </c>
      <c r="T183" s="30">
        <f>VLOOKUP(D182,'Leave  Mangement'!$A$1:$F$1193,4,0)</f>
        <v>43293</v>
      </c>
      <c r="U183" t="str">
        <f>VLOOKUP(D182,'Leave  Mangement'!$A$1:$F$1193,5,0)</f>
        <v>Planned leave</v>
      </c>
      <c r="V183">
        <f>VLOOKUP(D182,'Leave  Mangement'!$A$1:$F$1193,6,0)</f>
        <v>4</v>
      </c>
      <c r="W183" t="str">
        <f>VLOOKUP(D182,'Span and Layer'!$A$1:$D$1193,2,0)</f>
        <v>Roy</v>
      </c>
      <c r="X183" t="str">
        <f>VLOOKUP(D182,'Span and Layer'!$A$1:$D$1193,3,0)</f>
        <v>Harry</v>
      </c>
      <c r="Y183" t="str">
        <f>VLOOKUP(D182,'Span and Layer'!$A$1:$D$1193,4,0)</f>
        <v>George</v>
      </c>
      <c r="Z183" s="30">
        <f>VLOOKUP(D182,'Attrition Analysis'!$A$1:$E$1193,3,0)</f>
        <v>40298</v>
      </c>
      <c r="AA183" s="30">
        <f>VLOOKUP(D182,'Attrition Analysis'!$A$1:$E$1193,4,0)</f>
        <v>40650</v>
      </c>
      <c r="AB183">
        <f>VLOOKUP(D182,'Attrition Analysis'!$A$1:$E$1193,5,0)</f>
        <v>0</v>
      </c>
      <c r="AC183" t="str">
        <f>VLOOKUP(D182,CSAT!$A$1:$F$1193,2,0)</f>
        <v>Worst</v>
      </c>
      <c r="AD183" t="str">
        <f>VLOOKUP(D182,CSAT!$A$1:$F$1193,3,0)</f>
        <v>Good</v>
      </c>
      <c r="AE183" t="str">
        <f>VLOOKUP(D182,CSAT!$A$1:$F$1193,4,0)</f>
        <v>Excellent</v>
      </c>
      <c r="AF183" t="str">
        <f>VLOOKUP(D182,CSAT!$A$1:$F$1193,5,0)</f>
        <v>Good</v>
      </c>
      <c r="AG183" t="str">
        <f>VLOOKUP(D182,CSAT!$A$1:$F$1193,6,0)</f>
        <v>Excellent</v>
      </c>
      <c r="AH183" s="30">
        <v>43290</v>
      </c>
    </row>
    <row r="184" spans="1:34" x14ac:dyDescent="0.25">
      <c r="A184" s="13" t="s">
        <v>323</v>
      </c>
      <c r="B184" s="13">
        <v>183</v>
      </c>
      <c r="C184" s="13" t="s">
        <v>222</v>
      </c>
      <c r="D184" s="13" t="s">
        <v>323</v>
      </c>
      <c r="E184" s="13" t="s">
        <v>16</v>
      </c>
      <c r="F184" s="13">
        <v>58</v>
      </c>
      <c r="G184" s="13" t="s">
        <v>26</v>
      </c>
      <c r="H184" s="13" t="s">
        <v>22</v>
      </c>
      <c r="I184" s="13" t="s">
        <v>23</v>
      </c>
      <c r="J184">
        <f>VLOOKUP(DATA!D183,'Performance management'!A$1:H$1193,4,0)</f>
        <v>3</v>
      </c>
      <c r="K184">
        <f>VLOOKUP(DATA!D183,'Performance management'!A$1:H$1193,5,0)</f>
        <v>1</v>
      </c>
      <c r="L184">
        <f>VLOOKUP(DATA!D183,'Performance management'!A$1:H$1193,6,0)</f>
        <v>4</v>
      </c>
      <c r="M184">
        <f>VLOOKUP(DATA!D183,'Performance management'!A$1:H$1193,7,0)</f>
        <v>3</v>
      </c>
      <c r="N184">
        <f>VLOOKUP(DATA!D183,'Performance management'!A$1:H$1193,8,0)</f>
        <v>2.75</v>
      </c>
      <c r="O184">
        <f>VLOOKUP(D183,'Learning  Mangement'!$A$1:$G$1193,4,0)</f>
        <v>2.75</v>
      </c>
      <c r="P184" t="str">
        <f>VLOOKUP(D183,'Learning  Mangement'!$A$1:$G$1193,5,0)</f>
        <v>Sathish&amp;Azim</v>
      </c>
      <c r="Q184" t="str">
        <f>VLOOKUP(D183,'Learning  Mangement'!$A$1:$G$1193,6,0)</f>
        <v>4h</v>
      </c>
      <c r="R184" t="str">
        <f>VLOOKUP(D183,'Learning  Mangement'!$A$1:$G$1193,7,0)</f>
        <v>Technical skills Training</v>
      </c>
      <c r="S184" s="30">
        <f>VLOOKUP(D183,'Leave  Mangement'!$A$1:$F$1193,3,0)</f>
        <v>43290</v>
      </c>
      <c r="T184" s="30">
        <f>VLOOKUP(D183,'Leave  Mangement'!$A$1:$F$1193,4,0)</f>
        <v>43293</v>
      </c>
      <c r="U184" t="str">
        <f>VLOOKUP(D183,'Leave  Mangement'!$A$1:$F$1193,5,0)</f>
        <v>Planned leave</v>
      </c>
      <c r="V184">
        <f>VLOOKUP(D183,'Leave  Mangement'!$A$1:$F$1193,6,0)</f>
        <v>3</v>
      </c>
      <c r="W184" t="str">
        <f>VLOOKUP(D183,'Span and Layer'!$A$1:$D$1193,2,0)</f>
        <v>Sathish</v>
      </c>
      <c r="X184" t="str">
        <f>VLOOKUP(D183,'Span and Layer'!$A$1:$D$1193,3,0)</f>
        <v>Charlie</v>
      </c>
      <c r="Y184" t="str">
        <f>VLOOKUP(D183,'Span and Layer'!$A$1:$D$1193,4,0)</f>
        <v>George</v>
      </c>
      <c r="Z184" s="30">
        <f>VLOOKUP(D183,'Attrition Analysis'!$A$1:$E$1193,3,0)</f>
        <v>40323</v>
      </c>
      <c r="AA184" s="30">
        <f>VLOOKUP(D183,'Attrition Analysis'!$A$1:$E$1193,4,0)</f>
        <v>40662</v>
      </c>
      <c r="AB184">
        <f>VLOOKUP(D183,'Attrition Analysis'!$A$1:$E$1193,5,0)</f>
        <v>0</v>
      </c>
      <c r="AC184" t="str">
        <f>VLOOKUP(D183,CSAT!$A$1:$F$1193,2,0)</f>
        <v>Worst</v>
      </c>
      <c r="AD184" t="str">
        <f>VLOOKUP(D183,CSAT!$A$1:$F$1193,3,0)</f>
        <v>Better</v>
      </c>
      <c r="AE184" t="str">
        <f>VLOOKUP(D183,CSAT!$A$1:$F$1193,4,0)</f>
        <v>Worst</v>
      </c>
      <c r="AF184" t="str">
        <f>VLOOKUP(D183,CSAT!$A$1:$F$1193,5,0)</f>
        <v>Better</v>
      </c>
      <c r="AG184" t="str">
        <f>VLOOKUP(D183,CSAT!$A$1:$F$1193,6,0)</f>
        <v>Better</v>
      </c>
      <c r="AH184" s="30">
        <v>43240</v>
      </c>
    </row>
    <row r="185" spans="1:34" x14ac:dyDescent="0.25">
      <c r="A185" s="13" t="s">
        <v>324</v>
      </c>
      <c r="B185" s="13">
        <v>184</v>
      </c>
      <c r="C185" s="13" t="s">
        <v>224</v>
      </c>
      <c r="D185" s="13" t="s">
        <v>324</v>
      </c>
      <c r="E185" s="13" t="s">
        <v>16</v>
      </c>
      <c r="F185" s="13">
        <v>55</v>
      </c>
      <c r="G185" s="13" t="s">
        <v>11</v>
      </c>
      <c r="H185" s="13" t="s">
        <v>118</v>
      </c>
      <c r="I185" s="13" t="s">
        <v>13</v>
      </c>
      <c r="J185">
        <f>VLOOKUP(DATA!D184,'Performance management'!A$1:H$1193,4,0)</f>
        <v>5</v>
      </c>
      <c r="K185">
        <f>VLOOKUP(DATA!D184,'Performance management'!A$1:H$1193,5,0)</f>
        <v>1</v>
      </c>
      <c r="L185">
        <f>VLOOKUP(DATA!D184,'Performance management'!A$1:H$1193,6,0)</f>
        <v>3</v>
      </c>
      <c r="M185">
        <f>VLOOKUP(DATA!D184,'Performance management'!A$1:H$1193,7,0)</f>
        <v>3</v>
      </c>
      <c r="N185">
        <f>VLOOKUP(DATA!D184,'Performance management'!A$1:H$1193,8,0)</f>
        <v>3</v>
      </c>
      <c r="O185">
        <f>VLOOKUP(D184,'Learning  Mangement'!$A$1:$G$1193,4,0)</f>
        <v>3</v>
      </c>
      <c r="P185" t="str">
        <f>VLOOKUP(D184,'Learning  Mangement'!$A$1:$G$1193,5,0)</f>
        <v>Hemanth&amp;Salomi</v>
      </c>
      <c r="Q185" t="str">
        <f>VLOOKUP(D184,'Learning  Mangement'!$A$1:$G$1193,6,0)</f>
        <v>3h</v>
      </c>
      <c r="R185" t="str">
        <f>VLOOKUP(D184,'Learning  Mangement'!$A$1:$G$1193,7,0)</f>
        <v>Soft skills Training</v>
      </c>
      <c r="S185" s="30">
        <f>VLOOKUP(D184,'Leave  Mangement'!$A$1:$F$1193,3,0)</f>
        <v>43291</v>
      </c>
      <c r="T185" s="30">
        <f>VLOOKUP(D184,'Leave  Mangement'!$A$1:$F$1193,4,0)</f>
        <v>43296</v>
      </c>
      <c r="U185" t="str">
        <f>VLOOKUP(D184,'Leave  Mangement'!$A$1:$F$1193,5,0)</f>
        <v>Emergency leave</v>
      </c>
      <c r="V185">
        <f>VLOOKUP(D184,'Leave  Mangement'!$A$1:$F$1193,6,0)</f>
        <v>5</v>
      </c>
      <c r="W185" t="str">
        <f>VLOOKUP(D184,'Span and Layer'!$A$1:$D$1193,2,0)</f>
        <v>Rajesh</v>
      </c>
      <c r="X185" t="str">
        <f>VLOOKUP(D184,'Span and Layer'!$A$1:$D$1193,3,0)</f>
        <v>Isla</v>
      </c>
      <c r="Y185" t="str">
        <f>VLOOKUP(D184,'Span and Layer'!$A$1:$D$1193,4,0)</f>
        <v>George</v>
      </c>
      <c r="Z185" s="30">
        <f>VLOOKUP(D184,'Attrition Analysis'!$A$1:$E$1193,3,0)</f>
        <v>40348</v>
      </c>
      <c r="AA185" s="30">
        <f>VLOOKUP(D184,'Attrition Analysis'!$A$1:$E$1193,4,0)</f>
        <v>40674</v>
      </c>
      <c r="AB185">
        <f>VLOOKUP(D184,'Attrition Analysis'!$A$1:$E$1193,5,0)</f>
        <v>0</v>
      </c>
      <c r="AC185" t="str">
        <f>VLOOKUP(D184,CSAT!$A$1:$F$1193,2,0)</f>
        <v>Better</v>
      </c>
      <c r="AD185" t="str">
        <f>VLOOKUP(D184,CSAT!$A$1:$F$1193,3,0)</f>
        <v>Good</v>
      </c>
      <c r="AE185" t="str">
        <f>VLOOKUP(D184,CSAT!$A$1:$F$1193,4,0)</f>
        <v>Good</v>
      </c>
      <c r="AF185" t="str">
        <f>VLOOKUP(D184,CSAT!$A$1:$F$1193,5,0)</f>
        <v>Worst</v>
      </c>
      <c r="AG185" t="str">
        <f>VLOOKUP(D184,CSAT!$A$1:$F$1193,6,0)</f>
        <v>Better</v>
      </c>
      <c r="AH185" s="30">
        <v>43213</v>
      </c>
    </row>
    <row r="186" spans="1:34" x14ac:dyDescent="0.25">
      <c r="A186" s="13" t="s">
        <v>325</v>
      </c>
      <c r="B186" s="13">
        <v>185</v>
      </c>
      <c r="C186" s="13" t="s">
        <v>226</v>
      </c>
      <c r="D186" s="13" t="s">
        <v>325</v>
      </c>
      <c r="E186" s="13" t="s">
        <v>16</v>
      </c>
      <c r="F186" s="13">
        <v>29</v>
      </c>
      <c r="G186" s="13" t="s">
        <v>45</v>
      </c>
      <c r="H186" s="13" t="s">
        <v>34</v>
      </c>
      <c r="I186" s="13" t="s">
        <v>35</v>
      </c>
      <c r="J186">
        <f>VLOOKUP(DATA!D185,'Performance management'!A$1:H$1193,4,0)</f>
        <v>3</v>
      </c>
      <c r="K186">
        <f>VLOOKUP(DATA!D185,'Performance management'!A$1:H$1193,5,0)</f>
        <v>5</v>
      </c>
      <c r="L186">
        <f>VLOOKUP(DATA!D185,'Performance management'!A$1:H$1193,6,0)</f>
        <v>1</v>
      </c>
      <c r="M186">
        <f>VLOOKUP(DATA!D185,'Performance management'!A$1:H$1193,7,0)</f>
        <v>2</v>
      </c>
      <c r="N186">
        <f>VLOOKUP(DATA!D185,'Performance management'!A$1:H$1193,8,0)</f>
        <v>2.75</v>
      </c>
      <c r="O186">
        <f>VLOOKUP(D185,'Learning  Mangement'!$A$1:$G$1193,4,0)</f>
        <v>2.75</v>
      </c>
      <c r="P186" t="str">
        <f>VLOOKUP(D185,'Learning  Mangement'!$A$1:$G$1193,5,0)</f>
        <v>Sathish&amp;Azim</v>
      </c>
      <c r="Q186" t="str">
        <f>VLOOKUP(D185,'Learning  Mangement'!$A$1:$G$1193,6,0)</f>
        <v>4h</v>
      </c>
      <c r="R186" t="str">
        <f>VLOOKUP(D185,'Learning  Mangement'!$A$1:$G$1193,7,0)</f>
        <v>Technical skills Training</v>
      </c>
      <c r="S186" s="30">
        <f>VLOOKUP(D185,'Leave  Mangement'!$A$1:$F$1193,3,0)</f>
        <v>43292</v>
      </c>
      <c r="T186" s="30">
        <f>VLOOKUP(D185,'Leave  Mangement'!$A$1:$F$1193,4,0)</f>
        <v>43293</v>
      </c>
      <c r="U186" t="str">
        <f>VLOOKUP(D185,'Leave  Mangement'!$A$1:$F$1193,5,0)</f>
        <v>Planned leave</v>
      </c>
      <c r="V186">
        <f>VLOOKUP(D185,'Leave  Mangement'!$A$1:$F$1193,6,0)</f>
        <v>1</v>
      </c>
      <c r="W186" t="str">
        <f>VLOOKUP(D185,'Span and Layer'!$A$1:$D$1193,2,0)</f>
        <v>Azim</v>
      </c>
      <c r="X186" t="str">
        <f>VLOOKUP(D185,'Span and Layer'!$A$1:$D$1193,3,0)</f>
        <v>Jacob</v>
      </c>
      <c r="Y186" t="str">
        <f>VLOOKUP(D185,'Span and Layer'!$A$1:$D$1193,4,0)</f>
        <v>George</v>
      </c>
      <c r="Z186" s="30">
        <f>VLOOKUP(D185,'Attrition Analysis'!$A$1:$E$1193,3,0)</f>
        <v>40373</v>
      </c>
      <c r="AA186" s="30">
        <f>VLOOKUP(D185,'Attrition Analysis'!$A$1:$E$1193,4,0)</f>
        <v>40686</v>
      </c>
      <c r="AB186">
        <f>VLOOKUP(D185,'Attrition Analysis'!$A$1:$E$1193,5,0)</f>
        <v>0</v>
      </c>
      <c r="AC186" t="str">
        <f>VLOOKUP(D185,CSAT!$A$1:$F$1193,2,0)</f>
        <v>Better</v>
      </c>
      <c r="AD186" t="str">
        <f>VLOOKUP(D185,CSAT!$A$1:$F$1193,3,0)</f>
        <v>Bad</v>
      </c>
      <c r="AE186" t="str">
        <f>VLOOKUP(D185,CSAT!$A$1:$F$1193,4,0)</f>
        <v>Better</v>
      </c>
      <c r="AF186" t="str">
        <f>VLOOKUP(D185,CSAT!$A$1:$F$1193,5,0)</f>
        <v>Excellent</v>
      </c>
      <c r="AG186" t="str">
        <f>VLOOKUP(D185,CSAT!$A$1:$F$1193,6,0)</f>
        <v>Bad</v>
      </c>
      <c r="AH186" s="30">
        <v>43258</v>
      </c>
    </row>
    <row r="187" spans="1:34" x14ac:dyDescent="0.25">
      <c r="A187" s="13" t="s">
        <v>326</v>
      </c>
      <c r="B187" s="13">
        <v>186</v>
      </c>
      <c r="C187" s="13" t="s">
        <v>228</v>
      </c>
      <c r="D187" s="13" t="s">
        <v>326</v>
      </c>
      <c r="E187" s="13" t="s">
        <v>16</v>
      </c>
      <c r="F187" s="13">
        <v>58</v>
      </c>
      <c r="G187" s="13" t="s">
        <v>11</v>
      </c>
      <c r="H187" s="13" t="s">
        <v>109</v>
      </c>
      <c r="I187" s="13" t="s">
        <v>13</v>
      </c>
      <c r="J187">
        <f>VLOOKUP(DATA!D186,'Performance management'!A$1:H$1193,4,0)</f>
        <v>1</v>
      </c>
      <c r="K187">
        <f>VLOOKUP(DATA!D186,'Performance management'!A$1:H$1193,5,0)</f>
        <v>2</v>
      </c>
      <c r="L187">
        <f>VLOOKUP(DATA!D186,'Performance management'!A$1:H$1193,6,0)</f>
        <v>1</v>
      </c>
      <c r="M187">
        <f>VLOOKUP(DATA!D186,'Performance management'!A$1:H$1193,7,0)</f>
        <v>1</v>
      </c>
      <c r="N187">
        <f>VLOOKUP(DATA!D186,'Performance management'!A$1:H$1193,8,0)</f>
        <v>1.25</v>
      </c>
      <c r="O187">
        <f>VLOOKUP(D186,'Learning  Mangement'!$A$1:$G$1193,4,0)</f>
        <v>1.25</v>
      </c>
      <c r="P187" t="str">
        <f>VLOOKUP(D186,'Learning  Mangement'!$A$1:$G$1193,5,0)</f>
        <v>Sathish&amp;Azim</v>
      </c>
      <c r="Q187" t="str">
        <f>VLOOKUP(D186,'Learning  Mangement'!$A$1:$G$1193,6,0)</f>
        <v>4h</v>
      </c>
      <c r="R187" t="str">
        <f>VLOOKUP(D186,'Learning  Mangement'!$A$1:$G$1193,7,0)</f>
        <v>Technical skills Training</v>
      </c>
      <c r="S187" s="30">
        <f>VLOOKUP(D186,'Leave  Mangement'!$A$1:$F$1193,3,0)</f>
        <v>43293</v>
      </c>
      <c r="T187" s="30">
        <f>VLOOKUP(D186,'Leave  Mangement'!$A$1:$F$1193,4,0)</f>
        <v>43296</v>
      </c>
      <c r="U187" t="str">
        <f>VLOOKUP(D186,'Leave  Mangement'!$A$1:$F$1193,5,0)</f>
        <v>Maternity/Parental leave</v>
      </c>
      <c r="V187">
        <f>VLOOKUP(D186,'Leave  Mangement'!$A$1:$F$1193,6,0)</f>
        <v>33</v>
      </c>
      <c r="W187" t="str">
        <f>VLOOKUP(D186,'Span and Layer'!$A$1:$D$1193,2,0)</f>
        <v>Sathish</v>
      </c>
      <c r="X187" t="str">
        <f>VLOOKUP(D186,'Span and Layer'!$A$1:$D$1193,3,0)</f>
        <v>Charlie</v>
      </c>
      <c r="Y187" t="str">
        <f>VLOOKUP(D186,'Span and Layer'!$A$1:$D$1193,4,0)</f>
        <v>George</v>
      </c>
      <c r="Z187" s="30">
        <f>VLOOKUP(D186,'Attrition Analysis'!$A$1:$E$1193,3,0)</f>
        <v>40398</v>
      </c>
      <c r="AA187" s="30">
        <f>VLOOKUP(D186,'Attrition Analysis'!$A$1:$E$1193,4,0)</f>
        <v>40698</v>
      </c>
      <c r="AB187">
        <f>VLOOKUP(D186,'Attrition Analysis'!$A$1:$E$1193,5,0)</f>
        <v>0</v>
      </c>
      <c r="AC187" t="str">
        <f>VLOOKUP(D186,CSAT!$A$1:$F$1193,2,0)</f>
        <v>Excellent</v>
      </c>
      <c r="AD187" t="str">
        <f>VLOOKUP(D186,CSAT!$A$1:$F$1193,3,0)</f>
        <v>Good</v>
      </c>
      <c r="AE187" t="str">
        <f>VLOOKUP(D186,CSAT!$A$1:$F$1193,4,0)</f>
        <v>Worst</v>
      </c>
      <c r="AF187" t="str">
        <f>VLOOKUP(D186,CSAT!$A$1:$F$1193,5,0)</f>
        <v>Good</v>
      </c>
      <c r="AG187" t="str">
        <f>VLOOKUP(D186,CSAT!$A$1:$F$1193,6,0)</f>
        <v>Excellent</v>
      </c>
      <c r="AH187" s="30">
        <v>43313</v>
      </c>
    </row>
    <row r="188" spans="1:34" x14ac:dyDescent="0.25">
      <c r="A188" s="13" t="s">
        <v>327</v>
      </c>
      <c r="B188" s="13">
        <v>187</v>
      </c>
      <c r="C188" s="13" t="s">
        <v>230</v>
      </c>
      <c r="D188" s="13" t="s">
        <v>327</v>
      </c>
      <c r="E188" s="13" t="s">
        <v>10</v>
      </c>
      <c r="F188" s="13">
        <v>22</v>
      </c>
      <c r="G188" s="13" t="s">
        <v>62</v>
      </c>
      <c r="H188" s="13" t="s">
        <v>79</v>
      </c>
      <c r="I188" s="13" t="s">
        <v>80</v>
      </c>
      <c r="J188">
        <f>VLOOKUP(DATA!D187,'Performance management'!A$1:H$1193,4,0)</f>
        <v>3</v>
      </c>
      <c r="K188">
        <f>VLOOKUP(DATA!D187,'Performance management'!A$1:H$1193,5,0)</f>
        <v>1</v>
      </c>
      <c r="L188">
        <f>VLOOKUP(DATA!D187,'Performance management'!A$1:H$1193,6,0)</f>
        <v>4</v>
      </c>
      <c r="M188">
        <f>VLOOKUP(DATA!D187,'Performance management'!A$1:H$1193,7,0)</f>
        <v>5</v>
      </c>
      <c r="N188">
        <f>VLOOKUP(DATA!D187,'Performance management'!A$1:H$1193,8,0)</f>
        <v>3.25</v>
      </c>
      <c r="O188">
        <f>VLOOKUP(D187,'Learning  Mangement'!$A$1:$G$1193,4,0)</f>
        <v>3.25</v>
      </c>
      <c r="P188" t="str">
        <f>VLOOKUP(D187,'Learning  Mangement'!$A$1:$G$1193,5,0)</f>
        <v>Hemanth&amp;Salomi</v>
      </c>
      <c r="Q188" t="str">
        <f>VLOOKUP(D187,'Learning  Mangement'!$A$1:$G$1193,6,0)</f>
        <v>3h</v>
      </c>
      <c r="R188" t="str">
        <f>VLOOKUP(D187,'Learning  Mangement'!$A$1:$G$1193,7,0)</f>
        <v>Soft skills Training</v>
      </c>
      <c r="S188" s="30">
        <f>VLOOKUP(D187,'Leave  Mangement'!$A$1:$F$1193,3,0)</f>
        <v>43294</v>
      </c>
      <c r="T188" s="30">
        <f>VLOOKUP(D187,'Leave  Mangement'!$A$1:$F$1193,4,0)</f>
        <v>43300</v>
      </c>
      <c r="U188" t="str">
        <f>VLOOKUP(D187,'Leave  Mangement'!$A$1:$F$1193,5,0)</f>
        <v>Emergency leave</v>
      </c>
      <c r="V188">
        <f>VLOOKUP(D187,'Leave  Mangement'!$A$1:$F$1193,6,0)</f>
        <v>6</v>
      </c>
      <c r="W188" t="str">
        <f>VLOOKUP(D187,'Span and Layer'!$A$1:$D$1193,2,0)</f>
        <v>Arundathi</v>
      </c>
      <c r="X188" t="str">
        <f>VLOOKUP(D187,'Span and Layer'!$A$1:$D$1193,3,0)</f>
        <v>Jacob</v>
      </c>
      <c r="Y188" t="str">
        <f>VLOOKUP(D187,'Span and Layer'!$A$1:$D$1193,4,0)</f>
        <v>George</v>
      </c>
      <c r="Z188" s="30">
        <f>VLOOKUP(D187,'Attrition Analysis'!$A$1:$E$1193,3,0)</f>
        <v>40423</v>
      </c>
      <c r="AA188" s="30">
        <f>VLOOKUP(D187,'Attrition Analysis'!$A$1:$E$1193,4,0)</f>
        <v>40710</v>
      </c>
      <c r="AB188">
        <f>VLOOKUP(D187,'Attrition Analysis'!$A$1:$E$1193,5,0)</f>
        <v>0</v>
      </c>
      <c r="AC188" t="str">
        <f>VLOOKUP(D187,CSAT!$A$1:$F$1193,2,0)</f>
        <v>Worst</v>
      </c>
      <c r="AD188" t="str">
        <f>VLOOKUP(D187,CSAT!$A$1:$F$1193,3,0)</f>
        <v>Better</v>
      </c>
      <c r="AE188" t="str">
        <f>VLOOKUP(D187,CSAT!$A$1:$F$1193,4,0)</f>
        <v>Better</v>
      </c>
      <c r="AF188" t="str">
        <f>VLOOKUP(D187,CSAT!$A$1:$F$1193,5,0)</f>
        <v>Good</v>
      </c>
      <c r="AG188" t="str">
        <f>VLOOKUP(D187,CSAT!$A$1:$F$1193,6,0)</f>
        <v>Better</v>
      </c>
      <c r="AH188" s="30">
        <v>43407</v>
      </c>
    </row>
    <row r="189" spans="1:34" x14ac:dyDescent="0.25">
      <c r="A189" s="13" t="s">
        <v>328</v>
      </c>
      <c r="B189" s="13">
        <v>188</v>
      </c>
      <c r="C189" s="13" t="s">
        <v>232</v>
      </c>
      <c r="D189" s="13" t="s">
        <v>328</v>
      </c>
      <c r="E189" s="13" t="s">
        <v>16</v>
      </c>
      <c r="F189" s="13">
        <v>53</v>
      </c>
      <c r="G189" s="13" t="s">
        <v>45</v>
      </c>
      <c r="H189" s="13" t="s">
        <v>22</v>
      </c>
      <c r="I189" s="13" t="s">
        <v>23</v>
      </c>
      <c r="J189">
        <f>VLOOKUP(DATA!D188,'Performance management'!A$1:H$1193,4,0)</f>
        <v>5</v>
      </c>
      <c r="K189">
        <f>VLOOKUP(DATA!D188,'Performance management'!A$1:H$1193,5,0)</f>
        <v>5</v>
      </c>
      <c r="L189">
        <f>VLOOKUP(DATA!D188,'Performance management'!A$1:H$1193,6,0)</f>
        <v>5</v>
      </c>
      <c r="M189">
        <f>VLOOKUP(DATA!D188,'Performance management'!A$1:H$1193,7,0)</f>
        <v>5</v>
      </c>
      <c r="N189">
        <f>VLOOKUP(DATA!D188,'Performance management'!A$1:H$1193,8,0)</f>
        <v>5</v>
      </c>
      <c r="O189">
        <f>VLOOKUP(D188,'Learning  Mangement'!$A$1:$G$1193,4,0)</f>
        <v>5</v>
      </c>
      <c r="P189" t="str">
        <f>VLOOKUP(D188,'Learning  Mangement'!$A$1:$G$1193,5,0)</f>
        <v>David&amp;Lihar</v>
      </c>
      <c r="Q189" t="str">
        <f>VLOOKUP(D188,'Learning  Mangement'!$A$1:$G$1193,6,0)</f>
        <v>2h</v>
      </c>
      <c r="R189" t="str">
        <f>VLOOKUP(D188,'Learning  Mangement'!$A$1:$G$1193,7,0)</f>
        <v>Promotional Training</v>
      </c>
      <c r="S189" s="30">
        <f>VLOOKUP(D188,'Leave  Mangement'!$A$1:$F$1193,3,0)</f>
        <v>43295</v>
      </c>
      <c r="T189" s="30">
        <f>VLOOKUP(D188,'Leave  Mangement'!$A$1:$F$1193,4,0)</f>
        <v>43296</v>
      </c>
      <c r="U189" t="str">
        <f>VLOOKUP(D188,'Leave  Mangement'!$A$1:$F$1193,5,0)</f>
        <v>Planned leave</v>
      </c>
      <c r="V189">
        <f>VLOOKUP(D188,'Leave  Mangement'!$A$1:$F$1193,6,0)</f>
        <v>1</v>
      </c>
      <c r="W189" t="str">
        <f>VLOOKUP(D188,'Span and Layer'!$A$1:$D$1193,2,0)</f>
        <v>Rishitha</v>
      </c>
      <c r="X189" t="str">
        <f>VLOOKUP(D188,'Span and Layer'!$A$1:$D$1193,3,0)</f>
        <v>Isla</v>
      </c>
      <c r="Y189" t="str">
        <f>VLOOKUP(D188,'Span and Layer'!$A$1:$D$1193,4,0)</f>
        <v>George</v>
      </c>
      <c r="Z189" s="30">
        <f>VLOOKUP(D188,'Attrition Analysis'!$A$1:$E$1193,3,0)</f>
        <v>40448</v>
      </c>
      <c r="AA189" s="30">
        <f>VLOOKUP(D188,'Attrition Analysis'!$A$1:$E$1193,4,0)</f>
        <v>40722</v>
      </c>
      <c r="AB189">
        <f>VLOOKUP(D188,'Attrition Analysis'!$A$1:$E$1193,5,0)</f>
        <v>0</v>
      </c>
      <c r="AC189" t="str">
        <f>VLOOKUP(D188,CSAT!$A$1:$F$1193,2,0)</f>
        <v>Excellent</v>
      </c>
      <c r="AD189" t="str">
        <f>VLOOKUP(D188,CSAT!$A$1:$F$1193,3,0)</f>
        <v>Better</v>
      </c>
      <c r="AE189" t="str">
        <f>VLOOKUP(D188,CSAT!$A$1:$F$1193,4,0)</f>
        <v>Better</v>
      </c>
      <c r="AF189" t="str">
        <f>VLOOKUP(D188,CSAT!$A$1:$F$1193,5,0)</f>
        <v>Better</v>
      </c>
      <c r="AG189" t="str">
        <f>VLOOKUP(D188,CSAT!$A$1:$F$1193,6,0)</f>
        <v>Bad</v>
      </c>
      <c r="AH189" s="30">
        <v>43213</v>
      </c>
    </row>
    <row r="190" spans="1:34" x14ac:dyDescent="0.25">
      <c r="A190" s="13" t="s">
        <v>330</v>
      </c>
      <c r="B190" s="13">
        <v>189</v>
      </c>
      <c r="C190" s="13" t="s">
        <v>329</v>
      </c>
      <c r="D190" s="13" t="s">
        <v>330</v>
      </c>
      <c r="E190" s="13" t="s">
        <v>16</v>
      </c>
      <c r="F190" s="13">
        <v>56</v>
      </c>
      <c r="G190" s="13" t="s">
        <v>62</v>
      </c>
      <c r="H190" s="13" t="s">
        <v>63</v>
      </c>
      <c r="I190" s="13" t="s">
        <v>13</v>
      </c>
      <c r="J190">
        <f>VLOOKUP(DATA!D189,'Performance management'!A$1:H$1193,4,0)</f>
        <v>4</v>
      </c>
      <c r="K190">
        <f>VLOOKUP(DATA!D189,'Performance management'!A$1:H$1193,5,0)</f>
        <v>2</v>
      </c>
      <c r="L190">
        <f>VLOOKUP(DATA!D189,'Performance management'!A$1:H$1193,6,0)</f>
        <v>5</v>
      </c>
      <c r="M190">
        <f>VLOOKUP(DATA!D189,'Performance management'!A$1:H$1193,7,0)</f>
        <v>5</v>
      </c>
      <c r="N190">
        <f>VLOOKUP(DATA!D189,'Performance management'!A$1:H$1193,8,0)</f>
        <v>4</v>
      </c>
      <c r="O190">
        <f>VLOOKUP(D189,'Learning  Mangement'!$A$1:$G$1193,4,0)</f>
        <v>4</v>
      </c>
      <c r="P190" t="str">
        <f>VLOOKUP(D189,'Learning  Mangement'!$A$1:$G$1193,5,0)</f>
        <v>Santhosh&amp;Anudeep</v>
      </c>
      <c r="Q190" t="str">
        <f>VLOOKUP(D189,'Learning  Mangement'!$A$1:$G$1193,6,0)</f>
        <v>3h</v>
      </c>
      <c r="R190" t="str">
        <f>VLOOKUP(D189,'Learning  Mangement'!$A$1:$G$1193,7,0)</f>
        <v>Job Training</v>
      </c>
      <c r="S190" s="30">
        <f>VLOOKUP(D189,'Leave  Mangement'!$A$1:$F$1193,3,0)</f>
        <v>43296</v>
      </c>
      <c r="T190" s="30">
        <f>VLOOKUP(D189,'Leave  Mangement'!$A$1:$F$1193,4,0)</f>
        <v>43302</v>
      </c>
      <c r="U190" t="str">
        <f>VLOOKUP(D189,'Leave  Mangement'!$A$1:$F$1193,5,0)</f>
        <v>Maternity/Parental leave</v>
      </c>
      <c r="V190">
        <f>VLOOKUP(D189,'Leave  Mangement'!$A$1:$F$1193,6,0)</f>
        <v>36</v>
      </c>
      <c r="W190" t="str">
        <f>VLOOKUP(D189,'Span and Layer'!$A$1:$D$1193,2,0)</f>
        <v>Aneela</v>
      </c>
      <c r="X190" t="str">
        <f>VLOOKUP(D189,'Span and Layer'!$A$1:$D$1193,3,0)</f>
        <v>Charlie</v>
      </c>
      <c r="Y190" t="str">
        <f>VLOOKUP(D189,'Span and Layer'!$A$1:$D$1193,4,0)</f>
        <v>George</v>
      </c>
      <c r="Z190" s="30">
        <f>VLOOKUP(D189,'Attrition Analysis'!$A$1:$E$1193,3,0)</f>
        <v>40473</v>
      </c>
      <c r="AA190" s="30">
        <f>VLOOKUP(D189,'Attrition Analysis'!$A$1:$E$1193,4,0)</f>
        <v>40734</v>
      </c>
      <c r="AB190">
        <f>VLOOKUP(D189,'Attrition Analysis'!$A$1:$E$1193,5,0)</f>
        <v>0</v>
      </c>
      <c r="AC190" t="str">
        <f>VLOOKUP(D189,CSAT!$A$1:$F$1193,2,0)</f>
        <v>Worst</v>
      </c>
      <c r="AD190" t="str">
        <f>VLOOKUP(D189,CSAT!$A$1:$F$1193,3,0)</f>
        <v>Good</v>
      </c>
      <c r="AE190" t="str">
        <f>VLOOKUP(D189,CSAT!$A$1:$F$1193,4,0)</f>
        <v>Better</v>
      </c>
      <c r="AF190" t="str">
        <f>VLOOKUP(D189,CSAT!$A$1:$F$1193,5,0)</f>
        <v>Good</v>
      </c>
      <c r="AG190" t="str">
        <f>VLOOKUP(D189,CSAT!$A$1:$F$1193,6,0)</f>
        <v>Bad</v>
      </c>
      <c r="AH190" s="30">
        <v>43101</v>
      </c>
    </row>
    <row r="191" spans="1:34" x14ac:dyDescent="0.25">
      <c r="A191" s="13" t="s">
        <v>332</v>
      </c>
      <c r="B191" s="13">
        <v>190</v>
      </c>
      <c r="C191" s="13" t="s">
        <v>331</v>
      </c>
      <c r="D191" s="13" t="s">
        <v>332</v>
      </c>
      <c r="E191" s="13" t="s">
        <v>10</v>
      </c>
      <c r="F191" s="13">
        <v>60</v>
      </c>
      <c r="G191" s="13" t="s">
        <v>91</v>
      </c>
      <c r="H191" s="13" t="s">
        <v>52</v>
      </c>
      <c r="I191" s="13" t="s">
        <v>13</v>
      </c>
      <c r="J191">
        <f>VLOOKUP(DATA!D190,'Performance management'!A$1:H$1193,4,0)</f>
        <v>5</v>
      </c>
      <c r="K191">
        <f>VLOOKUP(DATA!D190,'Performance management'!A$1:H$1193,5,0)</f>
        <v>3</v>
      </c>
      <c r="L191">
        <f>VLOOKUP(DATA!D190,'Performance management'!A$1:H$1193,6,0)</f>
        <v>1</v>
      </c>
      <c r="M191">
        <f>VLOOKUP(DATA!D190,'Performance management'!A$1:H$1193,7,0)</f>
        <v>2</v>
      </c>
      <c r="N191">
        <f>VLOOKUP(DATA!D190,'Performance management'!A$1:H$1193,8,0)</f>
        <v>2.75</v>
      </c>
      <c r="O191">
        <f>VLOOKUP(D190,'Learning  Mangement'!$A$1:$G$1193,4,0)</f>
        <v>2.75</v>
      </c>
      <c r="P191" t="str">
        <f>VLOOKUP(D190,'Learning  Mangement'!$A$1:$G$1193,5,0)</f>
        <v>Sathish&amp;Azim</v>
      </c>
      <c r="Q191" t="str">
        <f>VLOOKUP(D190,'Learning  Mangement'!$A$1:$G$1193,6,0)</f>
        <v>4h</v>
      </c>
      <c r="R191" t="str">
        <f>VLOOKUP(D190,'Learning  Mangement'!$A$1:$G$1193,7,0)</f>
        <v>Technical skills Training</v>
      </c>
      <c r="S191" s="30">
        <f>VLOOKUP(D190,'Leave  Mangement'!$A$1:$F$1193,3,0)</f>
        <v>43297</v>
      </c>
      <c r="T191" s="30">
        <f>VLOOKUP(D190,'Leave  Mangement'!$A$1:$F$1193,4,0)</f>
        <v>43300</v>
      </c>
      <c r="U191" t="str">
        <f>VLOOKUP(D190,'Leave  Mangement'!$A$1:$F$1193,5,0)</f>
        <v>Maternity/Parental leave</v>
      </c>
      <c r="V191">
        <f>VLOOKUP(D190,'Leave  Mangement'!$A$1:$F$1193,6,0)</f>
        <v>33</v>
      </c>
      <c r="W191" t="str">
        <f>VLOOKUP(D190,'Span and Layer'!$A$1:$D$1193,2,0)</f>
        <v>Lihar</v>
      </c>
      <c r="X191" t="str">
        <f>VLOOKUP(D190,'Span and Layer'!$A$1:$D$1193,3,0)</f>
        <v>Isla</v>
      </c>
      <c r="Y191" t="str">
        <f>VLOOKUP(D190,'Span and Layer'!$A$1:$D$1193,4,0)</f>
        <v>George</v>
      </c>
      <c r="Z191" s="30">
        <f>VLOOKUP(D190,'Attrition Analysis'!$A$1:$E$1193,3,0)</f>
        <v>40498</v>
      </c>
      <c r="AA191" s="30">
        <f>VLOOKUP(D190,'Attrition Analysis'!$A$1:$E$1193,4,0)</f>
        <v>40746</v>
      </c>
      <c r="AB191">
        <f>VLOOKUP(D190,'Attrition Analysis'!$A$1:$E$1193,5,0)</f>
        <v>0</v>
      </c>
      <c r="AC191" t="str">
        <f>VLOOKUP(D190,CSAT!$A$1:$F$1193,2,0)</f>
        <v>Bad</v>
      </c>
      <c r="AD191" t="str">
        <f>VLOOKUP(D190,CSAT!$A$1:$F$1193,3,0)</f>
        <v>Bad</v>
      </c>
      <c r="AE191" t="str">
        <f>VLOOKUP(D190,CSAT!$A$1:$F$1193,4,0)</f>
        <v>Better</v>
      </c>
      <c r="AF191" t="str">
        <f>VLOOKUP(D190,CSAT!$A$1:$F$1193,5,0)</f>
        <v>Excellent</v>
      </c>
      <c r="AG191" t="str">
        <f>VLOOKUP(D190,CSAT!$A$1:$F$1193,6,0)</f>
        <v>Better</v>
      </c>
      <c r="AH191" s="30">
        <v>43205</v>
      </c>
    </row>
    <row r="192" spans="1:34" x14ac:dyDescent="0.25">
      <c r="A192" s="13" t="s">
        <v>334</v>
      </c>
      <c r="B192" s="13">
        <v>191</v>
      </c>
      <c r="C192" s="13" t="s">
        <v>333</v>
      </c>
      <c r="D192" s="13" t="s">
        <v>334</v>
      </c>
      <c r="E192" s="13" t="s">
        <v>10</v>
      </c>
      <c r="F192" s="13">
        <v>42</v>
      </c>
      <c r="G192" s="13" t="s">
        <v>21</v>
      </c>
      <c r="H192" s="13" t="s">
        <v>109</v>
      </c>
      <c r="I192" s="13" t="s">
        <v>13</v>
      </c>
      <c r="J192">
        <f>VLOOKUP(DATA!D191,'Performance management'!A$1:H$1193,4,0)</f>
        <v>1</v>
      </c>
      <c r="K192">
        <f>VLOOKUP(DATA!D191,'Performance management'!A$1:H$1193,5,0)</f>
        <v>1</v>
      </c>
      <c r="L192">
        <f>VLOOKUP(DATA!D191,'Performance management'!A$1:H$1193,6,0)</f>
        <v>5</v>
      </c>
      <c r="M192">
        <f>VLOOKUP(DATA!D191,'Performance management'!A$1:H$1193,7,0)</f>
        <v>4</v>
      </c>
      <c r="N192">
        <f>VLOOKUP(DATA!D191,'Performance management'!A$1:H$1193,8,0)</f>
        <v>2.75</v>
      </c>
      <c r="O192">
        <f>VLOOKUP(D191,'Learning  Mangement'!$A$1:$G$1193,4,0)</f>
        <v>2.75</v>
      </c>
      <c r="P192" t="str">
        <f>VLOOKUP(D191,'Learning  Mangement'!$A$1:$G$1193,5,0)</f>
        <v>Sathish&amp;Azim</v>
      </c>
      <c r="Q192" t="str">
        <f>VLOOKUP(D191,'Learning  Mangement'!$A$1:$G$1193,6,0)</f>
        <v>4h</v>
      </c>
      <c r="R192" t="str">
        <f>VLOOKUP(D191,'Learning  Mangement'!$A$1:$G$1193,7,0)</f>
        <v>Technical skills Training</v>
      </c>
      <c r="S192" s="30">
        <f>VLOOKUP(D191,'Leave  Mangement'!$A$1:$F$1193,3,0)</f>
        <v>43298</v>
      </c>
      <c r="T192" s="30">
        <f>VLOOKUP(D191,'Leave  Mangement'!$A$1:$F$1193,4,0)</f>
        <v>43303</v>
      </c>
      <c r="U192" t="str">
        <f>VLOOKUP(D191,'Leave  Mangement'!$A$1:$F$1193,5,0)</f>
        <v>Maternity/Parental leave</v>
      </c>
      <c r="V192">
        <f>VLOOKUP(D191,'Leave  Mangement'!$A$1:$F$1193,6,0)</f>
        <v>35</v>
      </c>
      <c r="W192" t="str">
        <f>VLOOKUP(D191,'Span and Layer'!$A$1:$D$1193,2,0)</f>
        <v>Harika</v>
      </c>
      <c r="X192" t="str">
        <f>VLOOKUP(D191,'Span and Layer'!$A$1:$D$1193,3,0)</f>
        <v>Amelia</v>
      </c>
      <c r="Y192" t="str">
        <f>VLOOKUP(D191,'Span and Layer'!$A$1:$D$1193,4,0)</f>
        <v>George</v>
      </c>
      <c r="Z192" s="30">
        <f>VLOOKUP(D191,'Attrition Analysis'!$A$1:$E$1193,3,0)</f>
        <v>40523</v>
      </c>
      <c r="AA192" s="30">
        <f>VLOOKUP(D191,'Attrition Analysis'!$A$1:$E$1193,4,0)</f>
        <v>40758</v>
      </c>
      <c r="AB192">
        <f>VLOOKUP(D191,'Attrition Analysis'!$A$1:$E$1193,5,0)</f>
        <v>0</v>
      </c>
      <c r="AC192" t="str">
        <f>VLOOKUP(D191,CSAT!$A$1:$F$1193,2,0)</f>
        <v>Good</v>
      </c>
      <c r="AD192" t="str">
        <f>VLOOKUP(D191,CSAT!$A$1:$F$1193,3,0)</f>
        <v>Bad</v>
      </c>
      <c r="AE192" t="str">
        <f>VLOOKUP(D191,CSAT!$A$1:$F$1193,4,0)</f>
        <v>Excellent</v>
      </c>
      <c r="AF192" t="str">
        <f>VLOOKUP(D191,CSAT!$A$1:$F$1193,5,0)</f>
        <v>Bad</v>
      </c>
      <c r="AG192" t="str">
        <f>VLOOKUP(D191,CSAT!$A$1:$F$1193,6,0)</f>
        <v>Better</v>
      </c>
      <c r="AH192" s="30">
        <v>43202</v>
      </c>
    </row>
    <row r="193" spans="1:34" x14ac:dyDescent="0.25">
      <c r="A193" s="13" t="s">
        <v>336</v>
      </c>
      <c r="B193" s="13">
        <v>192</v>
      </c>
      <c r="C193" s="13" t="s">
        <v>335</v>
      </c>
      <c r="D193" s="13" t="s">
        <v>336</v>
      </c>
      <c r="E193" s="13" t="s">
        <v>10</v>
      </c>
      <c r="F193" s="13">
        <v>46</v>
      </c>
      <c r="G193" s="13" t="s">
        <v>45</v>
      </c>
      <c r="H193" s="13" t="s">
        <v>52</v>
      </c>
      <c r="I193" s="13" t="s">
        <v>13</v>
      </c>
      <c r="J193">
        <f>VLOOKUP(DATA!D192,'Performance management'!A$1:H$1193,4,0)</f>
        <v>1</v>
      </c>
      <c r="K193">
        <f>VLOOKUP(DATA!D192,'Performance management'!A$1:H$1193,5,0)</f>
        <v>2</v>
      </c>
      <c r="L193">
        <f>VLOOKUP(DATA!D192,'Performance management'!A$1:H$1193,6,0)</f>
        <v>1</v>
      </c>
      <c r="M193">
        <f>VLOOKUP(DATA!D192,'Performance management'!A$1:H$1193,7,0)</f>
        <v>4</v>
      </c>
      <c r="N193">
        <f>VLOOKUP(DATA!D192,'Performance management'!A$1:H$1193,8,0)</f>
        <v>2</v>
      </c>
      <c r="O193">
        <f>VLOOKUP(D192,'Learning  Mangement'!$A$1:$G$1193,4,0)</f>
        <v>2</v>
      </c>
      <c r="P193" t="str">
        <f>VLOOKUP(D192,'Learning  Mangement'!$A$1:$G$1193,5,0)</f>
        <v>Sathish&amp;Azim</v>
      </c>
      <c r="Q193" t="str">
        <f>VLOOKUP(D192,'Learning  Mangement'!$A$1:$G$1193,6,0)</f>
        <v>4h</v>
      </c>
      <c r="R193" t="str">
        <f>VLOOKUP(D192,'Learning  Mangement'!$A$1:$G$1193,7,0)</f>
        <v>Technical skills Training</v>
      </c>
      <c r="S193" s="30">
        <f>VLOOKUP(D192,'Leave  Mangement'!$A$1:$F$1193,3,0)</f>
        <v>43299</v>
      </c>
      <c r="T193" s="30">
        <f>VLOOKUP(D192,'Leave  Mangement'!$A$1:$F$1193,4,0)</f>
        <v>43304</v>
      </c>
      <c r="U193" t="str">
        <f>VLOOKUP(D192,'Leave  Mangement'!$A$1:$F$1193,5,0)</f>
        <v>Planned leave</v>
      </c>
      <c r="V193">
        <f>VLOOKUP(D192,'Leave  Mangement'!$A$1:$F$1193,6,0)</f>
        <v>5</v>
      </c>
      <c r="W193" t="str">
        <f>VLOOKUP(D192,'Span and Layer'!$A$1:$D$1193,2,0)</f>
        <v>David</v>
      </c>
      <c r="X193" t="str">
        <f>VLOOKUP(D192,'Span and Layer'!$A$1:$D$1193,3,0)</f>
        <v>Jacob</v>
      </c>
      <c r="Y193" t="str">
        <f>VLOOKUP(D192,'Span and Layer'!$A$1:$D$1193,4,0)</f>
        <v>George</v>
      </c>
      <c r="Z193" s="30">
        <f>VLOOKUP(D192,'Attrition Analysis'!$A$1:$E$1193,3,0)</f>
        <v>40548</v>
      </c>
      <c r="AA193" s="30">
        <f>VLOOKUP(D192,'Attrition Analysis'!$A$1:$E$1193,4,0)</f>
        <v>40770</v>
      </c>
      <c r="AB193">
        <f>VLOOKUP(D192,'Attrition Analysis'!$A$1:$E$1193,5,0)</f>
        <v>0</v>
      </c>
      <c r="AC193" t="str">
        <f>VLOOKUP(D192,CSAT!$A$1:$F$1193,2,0)</f>
        <v>Good</v>
      </c>
      <c r="AD193" t="str">
        <f>VLOOKUP(D192,CSAT!$A$1:$F$1193,3,0)</f>
        <v>Excellent</v>
      </c>
      <c r="AE193" t="str">
        <f>VLOOKUP(D192,CSAT!$A$1:$F$1193,4,0)</f>
        <v>Excellent</v>
      </c>
      <c r="AF193" t="str">
        <f>VLOOKUP(D192,CSAT!$A$1:$F$1193,5,0)</f>
        <v>Worst</v>
      </c>
      <c r="AG193" t="str">
        <f>VLOOKUP(D192,CSAT!$A$1:$F$1193,6,0)</f>
        <v>Good</v>
      </c>
      <c r="AH193" s="30">
        <v>43468</v>
      </c>
    </row>
    <row r="194" spans="1:34" x14ac:dyDescent="0.25">
      <c r="A194" s="13" t="s">
        <v>338</v>
      </c>
      <c r="B194" s="13">
        <v>193</v>
      </c>
      <c r="C194" s="13" t="s">
        <v>337</v>
      </c>
      <c r="D194" s="13" t="s">
        <v>338</v>
      </c>
      <c r="E194" s="13" t="s">
        <v>16</v>
      </c>
      <c r="F194" s="13">
        <v>53</v>
      </c>
      <c r="G194" s="13" t="s">
        <v>96</v>
      </c>
      <c r="H194" s="13" t="s">
        <v>66</v>
      </c>
      <c r="I194" s="13" t="s">
        <v>13</v>
      </c>
      <c r="J194">
        <f>VLOOKUP(DATA!D193,'Performance management'!A$1:H$1193,4,0)</f>
        <v>4</v>
      </c>
      <c r="K194">
        <f>VLOOKUP(DATA!D193,'Performance management'!A$1:H$1193,5,0)</f>
        <v>4</v>
      </c>
      <c r="L194">
        <f>VLOOKUP(DATA!D193,'Performance management'!A$1:H$1193,6,0)</f>
        <v>4</v>
      </c>
      <c r="M194">
        <f>VLOOKUP(DATA!D193,'Performance management'!A$1:H$1193,7,0)</f>
        <v>4</v>
      </c>
      <c r="N194">
        <f>VLOOKUP(DATA!D193,'Performance management'!A$1:H$1193,8,0)</f>
        <v>4</v>
      </c>
      <c r="O194">
        <f>VLOOKUP(D193,'Learning  Mangement'!$A$1:$G$1193,4,0)</f>
        <v>4</v>
      </c>
      <c r="P194" t="str">
        <f>VLOOKUP(D193,'Learning  Mangement'!$A$1:$G$1193,5,0)</f>
        <v>Santhosh&amp;Anudeep</v>
      </c>
      <c r="Q194" t="str">
        <f>VLOOKUP(D193,'Learning  Mangement'!$A$1:$G$1193,6,0)</f>
        <v>3h</v>
      </c>
      <c r="R194" t="str">
        <f>VLOOKUP(D193,'Learning  Mangement'!$A$1:$G$1193,7,0)</f>
        <v>Job Training</v>
      </c>
      <c r="S194" s="30">
        <f>VLOOKUP(D193,'Leave  Mangement'!$A$1:$F$1193,3,0)</f>
        <v>43300</v>
      </c>
      <c r="T194" s="30">
        <f>VLOOKUP(D193,'Leave  Mangement'!$A$1:$F$1193,4,0)</f>
        <v>43303</v>
      </c>
      <c r="U194" t="str">
        <f>VLOOKUP(D193,'Leave  Mangement'!$A$1:$F$1193,5,0)</f>
        <v>Emergency leave</v>
      </c>
      <c r="V194">
        <f>VLOOKUP(D193,'Leave  Mangement'!$A$1:$F$1193,6,0)</f>
        <v>3</v>
      </c>
      <c r="W194" t="str">
        <f>VLOOKUP(D193,'Span and Layer'!$A$1:$D$1193,2,0)</f>
        <v>Santhosh</v>
      </c>
      <c r="X194" t="str">
        <f>VLOOKUP(D193,'Span and Layer'!$A$1:$D$1193,3,0)</f>
        <v>Harry</v>
      </c>
      <c r="Y194" t="str">
        <f>VLOOKUP(D193,'Span and Layer'!$A$1:$D$1193,4,0)</f>
        <v>George</v>
      </c>
      <c r="Z194" s="30">
        <f>VLOOKUP(D193,'Attrition Analysis'!$A$1:$E$1193,3,0)</f>
        <v>40573</v>
      </c>
      <c r="AA194" s="30">
        <f>VLOOKUP(D193,'Attrition Analysis'!$A$1:$E$1193,4,0)</f>
        <v>40782</v>
      </c>
      <c r="AB194">
        <f>VLOOKUP(D193,'Attrition Analysis'!$A$1:$E$1193,5,0)</f>
        <v>0</v>
      </c>
      <c r="AC194" t="str">
        <f>VLOOKUP(D193,CSAT!$A$1:$F$1193,2,0)</f>
        <v>Excellent</v>
      </c>
      <c r="AD194" t="str">
        <f>VLOOKUP(D193,CSAT!$A$1:$F$1193,3,0)</f>
        <v>Bad</v>
      </c>
      <c r="AE194" t="str">
        <f>VLOOKUP(D193,CSAT!$A$1:$F$1193,4,0)</f>
        <v>Worst</v>
      </c>
      <c r="AF194" t="str">
        <f>VLOOKUP(D193,CSAT!$A$1:$F$1193,5,0)</f>
        <v>Good</v>
      </c>
      <c r="AG194" t="str">
        <f>VLOOKUP(D193,CSAT!$A$1:$F$1193,6,0)</f>
        <v>Better</v>
      </c>
      <c r="AH194" s="30">
        <v>43192</v>
      </c>
    </row>
    <row r="195" spans="1:34" x14ac:dyDescent="0.25">
      <c r="A195" s="13" t="s">
        <v>340</v>
      </c>
      <c r="B195" s="13">
        <v>194</v>
      </c>
      <c r="C195" s="13" t="s">
        <v>339</v>
      </c>
      <c r="D195" s="13" t="s">
        <v>340</v>
      </c>
      <c r="E195" s="13" t="s">
        <v>10</v>
      </c>
      <c r="F195" s="13">
        <v>50</v>
      </c>
      <c r="G195" s="13" t="s">
        <v>55</v>
      </c>
      <c r="H195" s="13" t="s">
        <v>105</v>
      </c>
      <c r="I195" s="13" t="s">
        <v>13</v>
      </c>
      <c r="J195">
        <f>VLOOKUP(DATA!D194,'Performance management'!A$1:H$1193,4,0)</f>
        <v>4</v>
      </c>
      <c r="K195">
        <f>VLOOKUP(DATA!D194,'Performance management'!A$1:H$1193,5,0)</f>
        <v>2</v>
      </c>
      <c r="L195">
        <f>VLOOKUP(DATA!D194,'Performance management'!A$1:H$1193,6,0)</f>
        <v>1</v>
      </c>
      <c r="M195">
        <f>VLOOKUP(DATA!D194,'Performance management'!A$1:H$1193,7,0)</f>
        <v>3</v>
      </c>
      <c r="N195">
        <f>VLOOKUP(DATA!D194,'Performance management'!A$1:H$1193,8,0)</f>
        <v>2.5</v>
      </c>
      <c r="O195">
        <f>VLOOKUP(D194,'Learning  Mangement'!$A$1:$G$1193,4,0)</f>
        <v>2.5</v>
      </c>
      <c r="P195" t="str">
        <f>VLOOKUP(D194,'Learning  Mangement'!$A$1:$G$1193,5,0)</f>
        <v>Sathish&amp;Azim</v>
      </c>
      <c r="Q195" t="str">
        <f>VLOOKUP(D194,'Learning  Mangement'!$A$1:$G$1193,6,0)</f>
        <v>4h</v>
      </c>
      <c r="R195" t="str">
        <f>VLOOKUP(D194,'Learning  Mangement'!$A$1:$G$1193,7,0)</f>
        <v>Technical skills Training</v>
      </c>
      <c r="S195" s="30">
        <f>VLOOKUP(D194,'Leave  Mangement'!$A$1:$F$1193,3,0)</f>
        <v>43301</v>
      </c>
      <c r="T195" s="30">
        <f>VLOOKUP(D194,'Leave  Mangement'!$A$1:$F$1193,4,0)</f>
        <v>43302</v>
      </c>
      <c r="U195" t="str">
        <f>VLOOKUP(D194,'Leave  Mangement'!$A$1:$F$1193,5,0)</f>
        <v>Maternity/Parental leave</v>
      </c>
      <c r="V195">
        <f>VLOOKUP(D194,'Leave  Mangement'!$A$1:$F$1193,6,0)</f>
        <v>31</v>
      </c>
      <c r="W195" t="str">
        <f>VLOOKUP(D194,'Span and Layer'!$A$1:$D$1193,2,0)</f>
        <v>Rajesh</v>
      </c>
      <c r="X195" t="str">
        <f>VLOOKUP(D194,'Span and Layer'!$A$1:$D$1193,3,0)</f>
        <v>Isla</v>
      </c>
      <c r="Y195" t="str">
        <f>VLOOKUP(D194,'Span and Layer'!$A$1:$D$1193,4,0)</f>
        <v>George</v>
      </c>
      <c r="Z195" s="30">
        <f>VLOOKUP(D194,'Attrition Analysis'!$A$1:$E$1193,3,0)</f>
        <v>40598</v>
      </c>
      <c r="AA195" s="30">
        <f>VLOOKUP(D194,'Attrition Analysis'!$A$1:$E$1193,4,0)</f>
        <v>40794</v>
      </c>
      <c r="AB195">
        <f>VLOOKUP(D194,'Attrition Analysis'!$A$1:$E$1193,5,0)</f>
        <v>0</v>
      </c>
      <c r="AC195" t="str">
        <f>VLOOKUP(D194,CSAT!$A$1:$F$1193,2,0)</f>
        <v>Better</v>
      </c>
      <c r="AD195" t="str">
        <f>VLOOKUP(D194,CSAT!$A$1:$F$1193,3,0)</f>
        <v>Better</v>
      </c>
      <c r="AE195" t="str">
        <f>VLOOKUP(D194,CSAT!$A$1:$F$1193,4,0)</f>
        <v>Better</v>
      </c>
      <c r="AF195" t="str">
        <f>VLOOKUP(D194,CSAT!$A$1:$F$1193,5,0)</f>
        <v>Bad</v>
      </c>
      <c r="AG195" t="str">
        <f>VLOOKUP(D194,CSAT!$A$1:$F$1193,6,0)</f>
        <v>Better</v>
      </c>
      <c r="AH195" s="30">
        <v>43418</v>
      </c>
    </row>
    <row r="196" spans="1:34" x14ac:dyDescent="0.25">
      <c r="A196" s="13" t="s">
        <v>342</v>
      </c>
      <c r="B196" s="13">
        <v>195</v>
      </c>
      <c r="C196" s="13" t="s">
        <v>341</v>
      </c>
      <c r="D196" s="13" t="s">
        <v>342</v>
      </c>
      <c r="E196" s="13" t="s">
        <v>10</v>
      </c>
      <c r="F196" s="13">
        <v>47</v>
      </c>
      <c r="G196" s="13" t="s">
        <v>21</v>
      </c>
      <c r="H196" s="13" t="s">
        <v>161</v>
      </c>
      <c r="I196" s="13" t="s">
        <v>13</v>
      </c>
      <c r="J196">
        <f>VLOOKUP(DATA!D195,'Performance management'!A$1:H$1193,4,0)</f>
        <v>2</v>
      </c>
      <c r="K196">
        <f>VLOOKUP(DATA!D195,'Performance management'!A$1:H$1193,5,0)</f>
        <v>2</v>
      </c>
      <c r="L196">
        <f>VLOOKUP(DATA!D195,'Performance management'!A$1:H$1193,6,0)</f>
        <v>3</v>
      </c>
      <c r="M196">
        <f>VLOOKUP(DATA!D195,'Performance management'!A$1:H$1193,7,0)</f>
        <v>4</v>
      </c>
      <c r="N196">
        <f>VLOOKUP(DATA!D195,'Performance management'!A$1:H$1193,8,0)</f>
        <v>2.75</v>
      </c>
      <c r="O196">
        <f>VLOOKUP(D195,'Learning  Mangement'!$A$1:$G$1193,4,0)</f>
        <v>2.75</v>
      </c>
      <c r="P196" t="str">
        <f>VLOOKUP(D195,'Learning  Mangement'!$A$1:$G$1193,5,0)</f>
        <v>Sathish&amp;Azim</v>
      </c>
      <c r="Q196" t="str">
        <f>VLOOKUP(D195,'Learning  Mangement'!$A$1:$G$1193,6,0)</f>
        <v>4h</v>
      </c>
      <c r="R196" t="str">
        <f>VLOOKUP(D195,'Learning  Mangement'!$A$1:$G$1193,7,0)</f>
        <v>Technical skills Training</v>
      </c>
      <c r="S196" s="30">
        <f>VLOOKUP(D195,'Leave  Mangement'!$A$1:$F$1193,3,0)</f>
        <v>43302</v>
      </c>
      <c r="T196" s="30">
        <f>VLOOKUP(D195,'Leave  Mangement'!$A$1:$F$1193,4,0)</f>
        <v>43307</v>
      </c>
      <c r="U196" t="str">
        <f>VLOOKUP(D195,'Leave  Mangement'!$A$1:$F$1193,5,0)</f>
        <v>Maternity/Parental leave</v>
      </c>
      <c r="V196">
        <f>VLOOKUP(D195,'Leave  Mangement'!$A$1:$F$1193,6,0)</f>
        <v>35</v>
      </c>
      <c r="W196" t="str">
        <f>VLOOKUP(D195,'Span and Layer'!$A$1:$D$1193,2,0)</f>
        <v>Anudeep</v>
      </c>
      <c r="X196" t="str">
        <f>VLOOKUP(D195,'Span and Layer'!$A$1:$D$1193,3,0)</f>
        <v>Charlie</v>
      </c>
      <c r="Y196" t="str">
        <f>VLOOKUP(D195,'Span and Layer'!$A$1:$D$1193,4,0)</f>
        <v>George</v>
      </c>
      <c r="Z196" s="30">
        <f>VLOOKUP(D195,'Attrition Analysis'!$A$1:$E$1193,3,0)</f>
        <v>40623</v>
      </c>
      <c r="AA196" s="30">
        <f>VLOOKUP(D195,'Attrition Analysis'!$A$1:$E$1193,4,0)</f>
        <v>40806</v>
      </c>
      <c r="AB196">
        <f>VLOOKUP(D195,'Attrition Analysis'!$A$1:$E$1193,5,0)</f>
        <v>0</v>
      </c>
      <c r="AC196" t="str">
        <f>VLOOKUP(D195,CSAT!$A$1:$F$1193,2,0)</f>
        <v>Bad</v>
      </c>
      <c r="AD196" t="str">
        <f>VLOOKUP(D195,CSAT!$A$1:$F$1193,3,0)</f>
        <v>Excellent</v>
      </c>
      <c r="AE196" t="str">
        <f>VLOOKUP(D195,CSAT!$A$1:$F$1193,4,0)</f>
        <v>Bad</v>
      </c>
      <c r="AF196" t="str">
        <f>VLOOKUP(D195,CSAT!$A$1:$F$1193,5,0)</f>
        <v>Worst</v>
      </c>
      <c r="AG196" t="str">
        <f>VLOOKUP(D195,CSAT!$A$1:$F$1193,6,0)</f>
        <v>Good</v>
      </c>
      <c r="AH196" s="30">
        <v>43318</v>
      </c>
    </row>
    <row r="197" spans="1:34" x14ac:dyDescent="0.25">
      <c r="A197" s="13" t="s">
        <v>344</v>
      </c>
      <c r="B197" s="13">
        <v>196</v>
      </c>
      <c r="C197" s="13" t="s">
        <v>343</v>
      </c>
      <c r="D197" s="13" t="s">
        <v>344</v>
      </c>
      <c r="E197" s="13" t="s">
        <v>10</v>
      </c>
      <c r="F197" s="13">
        <v>44</v>
      </c>
      <c r="G197" s="13" t="s">
        <v>11</v>
      </c>
      <c r="H197" s="13" t="s">
        <v>40</v>
      </c>
      <c r="I197" s="13" t="s">
        <v>13</v>
      </c>
      <c r="J197">
        <f>VLOOKUP(DATA!D196,'Performance management'!A$1:H$1193,4,0)</f>
        <v>1</v>
      </c>
      <c r="K197">
        <f>VLOOKUP(DATA!D196,'Performance management'!A$1:H$1193,5,0)</f>
        <v>3</v>
      </c>
      <c r="L197">
        <f>VLOOKUP(DATA!D196,'Performance management'!A$1:H$1193,6,0)</f>
        <v>5</v>
      </c>
      <c r="M197">
        <f>VLOOKUP(DATA!D196,'Performance management'!A$1:H$1193,7,0)</f>
        <v>5</v>
      </c>
      <c r="N197">
        <f>VLOOKUP(DATA!D196,'Performance management'!A$1:H$1193,8,0)</f>
        <v>3.5</v>
      </c>
      <c r="O197">
        <f>VLOOKUP(D196,'Learning  Mangement'!$A$1:$G$1193,4,0)</f>
        <v>3.5</v>
      </c>
      <c r="P197" t="str">
        <f>VLOOKUP(D196,'Learning  Mangement'!$A$1:$G$1193,5,0)</f>
        <v>Hemanth&amp;Salomi</v>
      </c>
      <c r="Q197" t="str">
        <f>VLOOKUP(D196,'Learning  Mangement'!$A$1:$G$1193,6,0)</f>
        <v>3h</v>
      </c>
      <c r="R197" t="str">
        <f>VLOOKUP(D196,'Learning  Mangement'!$A$1:$G$1193,7,0)</f>
        <v>Soft skills Training</v>
      </c>
      <c r="S197" s="30">
        <f>VLOOKUP(D196,'Leave  Mangement'!$A$1:$F$1193,3,0)</f>
        <v>43303</v>
      </c>
      <c r="T197" s="30">
        <f>VLOOKUP(D196,'Leave  Mangement'!$A$1:$F$1193,4,0)</f>
        <v>43305</v>
      </c>
      <c r="U197" t="str">
        <f>VLOOKUP(D196,'Leave  Mangement'!$A$1:$F$1193,5,0)</f>
        <v>Emergency leave</v>
      </c>
      <c r="V197">
        <f>VLOOKUP(D196,'Leave  Mangement'!$A$1:$F$1193,6,0)</f>
        <v>2</v>
      </c>
      <c r="W197" t="str">
        <f>VLOOKUP(D196,'Span and Layer'!$A$1:$D$1193,2,0)</f>
        <v>Harika</v>
      </c>
      <c r="X197" t="str">
        <f>VLOOKUP(D196,'Span and Layer'!$A$1:$D$1193,3,0)</f>
        <v>Amelia</v>
      </c>
      <c r="Y197" t="str">
        <f>VLOOKUP(D196,'Span and Layer'!$A$1:$D$1193,4,0)</f>
        <v>George</v>
      </c>
      <c r="Z197" s="30">
        <f>VLOOKUP(D196,'Attrition Analysis'!$A$1:$E$1193,3,0)</f>
        <v>40648</v>
      </c>
      <c r="AA197" s="30">
        <f>VLOOKUP(D196,'Attrition Analysis'!$A$1:$E$1193,4,0)</f>
        <v>40818</v>
      </c>
      <c r="AB197">
        <f>VLOOKUP(D196,'Attrition Analysis'!$A$1:$E$1193,5,0)</f>
        <v>0</v>
      </c>
      <c r="AC197" t="str">
        <f>VLOOKUP(D196,CSAT!$A$1:$F$1193,2,0)</f>
        <v>Excellent</v>
      </c>
      <c r="AD197" t="str">
        <f>VLOOKUP(D196,CSAT!$A$1:$F$1193,3,0)</f>
        <v>Better</v>
      </c>
      <c r="AE197" t="str">
        <f>VLOOKUP(D196,CSAT!$A$1:$F$1193,4,0)</f>
        <v>Good</v>
      </c>
      <c r="AF197" t="str">
        <f>VLOOKUP(D196,CSAT!$A$1:$F$1193,5,0)</f>
        <v>Excellent</v>
      </c>
      <c r="AG197" t="str">
        <f>VLOOKUP(D196,CSAT!$A$1:$F$1193,6,0)</f>
        <v>Good</v>
      </c>
      <c r="AH197" s="30">
        <v>43337</v>
      </c>
    </row>
    <row r="198" spans="1:34" x14ac:dyDescent="0.25">
      <c r="A198" s="13" t="s">
        <v>346</v>
      </c>
      <c r="B198" s="13">
        <v>197</v>
      </c>
      <c r="C198" s="13" t="s">
        <v>345</v>
      </c>
      <c r="D198" s="13" t="s">
        <v>346</v>
      </c>
      <c r="E198" s="13" t="s">
        <v>16</v>
      </c>
      <c r="F198" s="13">
        <v>46</v>
      </c>
      <c r="G198" s="13" t="s">
        <v>31</v>
      </c>
      <c r="H198" s="13" t="s">
        <v>126</v>
      </c>
      <c r="I198" s="13" t="s">
        <v>80</v>
      </c>
      <c r="J198">
        <f>VLOOKUP(DATA!D197,'Performance management'!A$1:H$1193,4,0)</f>
        <v>3</v>
      </c>
      <c r="K198">
        <f>VLOOKUP(DATA!D197,'Performance management'!A$1:H$1193,5,0)</f>
        <v>2</v>
      </c>
      <c r="L198">
        <f>VLOOKUP(DATA!D197,'Performance management'!A$1:H$1193,6,0)</f>
        <v>4</v>
      </c>
      <c r="M198">
        <f>VLOOKUP(DATA!D197,'Performance management'!A$1:H$1193,7,0)</f>
        <v>2</v>
      </c>
      <c r="N198">
        <f>VLOOKUP(DATA!D197,'Performance management'!A$1:H$1193,8,0)</f>
        <v>2.75</v>
      </c>
      <c r="O198">
        <f>VLOOKUP(D197,'Learning  Mangement'!$A$1:$G$1193,4,0)</f>
        <v>2.75</v>
      </c>
      <c r="P198" t="str">
        <f>VLOOKUP(D197,'Learning  Mangement'!$A$1:$G$1193,5,0)</f>
        <v>Sathish&amp;Azim</v>
      </c>
      <c r="Q198" t="str">
        <f>VLOOKUP(D197,'Learning  Mangement'!$A$1:$G$1193,6,0)</f>
        <v>4h</v>
      </c>
      <c r="R198" t="str">
        <f>VLOOKUP(D197,'Learning  Mangement'!$A$1:$G$1193,7,0)</f>
        <v>Technical skills Training</v>
      </c>
      <c r="S198" s="30">
        <f>VLOOKUP(D197,'Leave  Mangement'!$A$1:$F$1193,3,0)</f>
        <v>43304</v>
      </c>
      <c r="T198" s="30">
        <f>VLOOKUP(D197,'Leave  Mangement'!$A$1:$F$1193,4,0)</f>
        <v>43307</v>
      </c>
      <c r="U198" t="str">
        <f>VLOOKUP(D197,'Leave  Mangement'!$A$1:$F$1193,5,0)</f>
        <v>Emergency leave</v>
      </c>
      <c r="V198">
        <f>VLOOKUP(D197,'Leave  Mangement'!$A$1:$F$1193,6,0)</f>
        <v>3</v>
      </c>
      <c r="W198" t="str">
        <f>VLOOKUP(D197,'Span and Layer'!$A$1:$D$1193,2,0)</f>
        <v>Hemanth</v>
      </c>
      <c r="X198" t="str">
        <f>VLOOKUP(D197,'Span and Layer'!$A$1:$D$1193,3,0)</f>
        <v>Amelia</v>
      </c>
      <c r="Y198" t="str">
        <f>VLOOKUP(D197,'Span and Layer'!$A$1:$D$1193,4,0)</f>
        <v>George</v>
      </c>
      <c r="Z198" s="30">
        <f>VLOOKUP(D197,'Attrition Analysis'!$A$1:$E$1193,3,0)</f>
        <v>40673</v>
      </c>
      <c r="AA198" s="30">
        <f>VLOOKUP(D197,'Attrition Analysis'!$A$1:$E$1193,4,0)</f>
        <v>40830</v>
      </c>
      <c r="AB198">
        <f>VLOOKUP(D197,'Attrition Analysis'!$A$1:$E$1193,5,0)</f>
        <v>0</v>
      </c>
      <c r="AC198" t="str">
        <f>VLOOKUP(D197,CSAT!$A$1:$F$1193,2,0)</f>
        <v>Worst</v>
      </c>
      <c r="AD198" t="str">
        <f>VLOOKUP(D197,CSAT!$A$1:$F$1193,3,0)</f>
        <v>Excellent</v>
      </c>
      <c r="AE198" t="str">
        <f>VLOOKUP(D197,CSAT!$A$1:$F$1193,4,0)</f>
        <v>Good</v>
      </c>
      <c r="AF198" t="str">
        <f>VLOOKUP(D197,CSAT!$A$1:$F$1193,5,0)</f>
        <v>Excellent</v>
      </c>
      <c r="AG198" t="str">
        <f>VLOOKUP(D197,CSAT!$A$1:$F$1193,6,0)</f>
        <v>Good</v>
      </c>
      <c r="AH198" s="30">
        <v>43106</v>
      </c>
    </row>
    <row r="199" spans="1:34" x14ac:dyDescent="0.25">
      <c r="A199" s="13" t="s">
        <v>348</v>
      </c>
      <c r="B199" s="13">
        <v>198</v>
      </c>
      <c r="C199" s="13" t="s">
        <v>347</v>
      </c>
      <c r="D199" s="13" t="s">
        <v>348</v>
      </c>
      <c r="E199" s="13" t="s">
        <v>16</v>
      </c>
      <c r="F199" s="13">
        <v>23</v>
      </c>
      <c r="G199" s="13" t="s">
        <v>17</v>
      </c>
      <c r="H199" s="13" t="s">
        <v>12</v>
      </c>
      <c r="I199" s="13" t="s">
        <v>13</v>
      </c>
      <c r="J199">
        <f>VLOOKUP(DATA!D198,'Performance management'!A$1:H$1193,4,0)</f>
        <v>3</v>
      </c>
      <c r="K199">
        <f>VLOOKUP(DATA!D198,'Performance management'!A$1:H$1193,5,0)</f>
        <v>1</v>
      </c>
      <c r="L199">
        <f>VLOOKUP(DATA!D198,'Performance management'!A$1:H$1193,6,0)</f>
        <v>4</v>
      </c>
      <c r="M199">
        <f>VLOOKUP(DATA!D198,'Performance management'!A$1:H$1193,7,0)</f>
        <v>4</v>
      </c>
      <c r="N199">
        <f>VLOOKUP(DATA!D198,'Performance management'!A$1:H$1193,8,0)</f>
        <v>3</v>
      </c>
      <c r="O199">
        <f>VLOOKUP(D198,'Learning  Mangement'!$A$1:$G$1193,4,0)</f>
        <v>3</v>
      </c>
      <c r="P199" t="str">
        <f>VLOOKUP(D198,'Learning  Mangement'!$A$1:$G$1193,5,0)</f>
        <v>Hemanth&amp;Salomi</v>
      </c>
      <c r="Q199" t="str">
        <f>VLOOKUP(D198,'Learning  Mangement'!$A$1:$G$1193,6,0)</f>
        <v>3h</v>
      </c>
      <c r="R199" t="str">
        <f>VLOOKUP(D198,'Learning  Mangement'!$A$1:$G$1193,7,0)</f>
        <v>Soft skills Training</v>
      </c>
      <c r="S199" s="30">
        <f>VLOOKUP(D198,'Leave  Mangement'!$A$1:$F$1193,3,0)</f>
        <v>43305</v>
      </c>
      <c r="T199" s="30">
        <f>VLOOKUP(D198,'Leave  Mangement'!$A$1:$F$1193,4,0)</f>
        <v>43306</v>
      </c>
      <c r="U199" t="str">
        <f>VLOOKUP(D198,'Leave  Mangement'!$A$1:$F$1193,5,0)</f>
        <v>Maternity/Parental leave</v>
      </c>
      <c r="V199">
        <f>VLOOKUP(D198,'Leave  Mangement'!$A$1:$F$1193,6,0)</f>
        <v>31</v>
      </c>
      <c r="W199" t="str">
        <f>VLOOKUP(D198,'Span and Layer'!$A$1:$D$1193,2,0)</f>
        <v>Sathish</v>
      </c>
      <c r="X199" t="str">
        <f>VLOOKUP(D198,'Span and Layer'!$A$1:$D$1193,3,0)</f>
        <v>Charlie</v>
      </c>
      <c r="Y199" t="str">
        <f>VLOOKUP(D198,'Span and Layer'!$A$1:$D$1193,4,0)</f>
        <v>George</v>
      </c>
      <c r="Z199" s="30">
        <f>VLOOKUP(D198,'Attrition Analysis'!$A$1:$E$1193,3,0)</f>
        <v>40698</v>
      </c>
      <c r="AA199" s="30">
        <f>VLOOKUP(D198,'Attrition Analysis'!$A$1:$E$1193,4,0)</f>
        <v>40842</v>
      </c>
      <c r="AB199">
        <f>VLOOKUP(D198,'Attrition Analysis'!$A$1:$E$1193,5,0)</f>
        <v>0</v>
      </c>
      <c r="AC199" t="str">
        <f>VLOOKUP(D198,CSAT!$A$1:$F$1193,2,0)</f>
        <v>Good</v>
      </c>
      <c r="AD199" t="str">
        <f>VLOOKUP(D198,CSAT!$A$1:$F$1193,3,0)</f>
        <v>Good</v>
      </c>
      <c r="AE199" t="str">
        <f>VLOOKUP(D198,CSAT!$A$1:$F$1193,4,0)</f>
        <v>Excellent</v>
      </c>
      <c r="AF199" t="str">
        <f>VLOOKUP(D198,CSAT!$A$1:$F$1193,5,0)</f>
        <v>Excellent</v>
      </c>
      <c r="AG199" t="str">
        <f>VLOOKUP(D198,CSAT!$A$1:$F$1193,6,0)</f>
        <v>Better</v>
      </c>
      <c r="AH199" s="30">
        <v>43332</v>
      </c>
    </row>
    <row r="200" spans="1:34" x14ac:dyDescent="0.25">
      <c r="A200" s="13" t="s">
        <v>350</v>
      </c>
      <c r="B200" s="13">
        <v>199</v>
      </c>
      <c r="C200" s="13" t="s">
        <v>349</v>
      </c>
      <c r="D200" s="13" t="s">
        <v>350</v>
      </c>
      <c r="E200" s="13" t="s">
        <v>10</v>
      </c>
      <c r="F200" s="13">
        <v>52</v>
      </c>
      <c r="G200" s="13" t="s">
        <v>21</v>
      </c>
      <c r="H200" s="13" t="s">
        <v>118</v>
      </c>
      <c r="I200" s="13" t="s">
        <v>13</v>
      </c>
      <c r="J200">
        <f>VLOOKUP(DATA!D199,'Performance management'!A$1:H$1193,4,0)</f>
        <v>1</v>
      </c>
      <c r="K200">
        <f>VLOOKUP(DATA!D199,'Performance management'!A$1:H$1193,5,0)</f>
        <v>1</v>
      </c>
      <c r="L200">
        <f>VLOOKUP(DATA!D199,'Performance management'!A$1:H$1193,6,0)</f>
        <v>2</v>
      </c>
      <c r="M200">
        <f>VLOOKUP(DATA!D199,'Performance management'!A$1:H$1193,7,0)</f>
        <v>3</v>
      </c>
      <c r="N200">
        <f>VLOOKUP(DATA!D199,'Performance management'!A$1:H$1193,8,0)</f>
        <v>1.75</v>
      </c>
      <c r="O200">
        <f>VLOOKUP(D199,'Learning  Mangement'!$A$1:$G$1193,4,0)</f>
        <v>1.75</v>
      </c>
      <c r="P200" t="str">
        <f>VLOOKUP(D199,'Learning  Mangement'!$A$1:$G$1193,5,0)</f>
        <v>Sathish&amp;Azim</v>
      </c>
      <c r="Q200" t="str">
        <f>VLOOKUP(D199,'Learning  Mangement'!$A$1:$G$1193,6,0)</f>
        <v>4h</v>
      </c>
      <c r="R200" t="str">
        <f>VLOOKUP(D199,'Learning  Mangement'!$A$1:$G$1193,7,0)</f>
        <v>Technical skills Training</v>
      </c>
      <c r="S200" s="30">
        <f>VLOOKUP(D199,'Leave  Mangement'!$A$1:$F$1193,3,0)</f>
        <v>43306</v>
      </c>
      <c r="T200" s="30">
        <f>VLOOKUP(D199,'Leave  Mangement'!$A$1:$F$1193,4,0)</f>
        <v>43313</v>
      </c>
      <c r="U200" t="str">
        <f>VLOOKUP(D199,'Leave  Mangement'!$A$1:$F$1193,5,0)</f>
        <v>Emergency leave</v>
      </c>
      <c r="V200">
        <f>VLOOKUP(D199,'Leave  Mangement'!$A$1:$F$1193,6,0)</f>
        <v>7</v>
      </c>
      <c r="W200" t="str">
        <f>VLOOKUP(D199,'Span and Layer'!$A$1:$D$1193,2,0)</f>
        <v>Santhosh</v>
      </c>
      <c r="X200" t="str">
        <f>VLOOKUP(D199,'Span and Layer'!$A$1:$D$1193,3,0)</f>
        <v>Harry</v>
      </c>
      <c r="Y200" t="str">
        <f>VLOOKUP(D199,'Span and Layer'!$A$1:$D$1193,4,0)</f>
        <v>George</v>
      </c>
      <c r="Z200" s="30">
        <f>VLOOKUP(D199,'Attrition Analysis'!$A$1:$E$1193,3,0)</f>
        <v>40723</v>
      </c>
      <c r="AA200" s="30">
        <f>VLOOKUP(D199,'Attrition Analysis'!$A$1:$E$1193,4,0)</f>
        <v>40854</v>
      </c>
      <c r="AB200">
        <f>VLOOKUP(D199,'Attrition Analysis'!$A$1:$E$1193,5,0)</f>
        <v>0</v>
      </c>
      <c r="AC200" t="str">
        <f>VLOOKUP(D199,CSAT!$A$1:$F$1193,2,0)</f>
        <v>Better</v>
      </c>
      <c r="AD200" t="str">
        <f>VLOOKUP(D199,CSAT!$A$1:$F$1193,3,0)</f>
        <v>Excellent</v>
      </c>
      <c r="AE200" t="str">
        <f>VLOOKUP(D199,CSAT!$A$1:$F$1193,4,0)</f>
        <v>Better</v>
      </c>
      <c r="AF200" t="str">
        <f>VLOOKUP(D199,CSAT!$A$1:$F$1193,5,0)</f>
        <v>Better</v>
      </c>
      <c r="AG200" t="str">
        <f>VLOOKUP(D199,CSAT!$A$1:$F$1193,6,0)</f>
        <v>Good</v>
      </c>
      <c r="AH200" s="30">
        <v>43426</v>
      </c>
    </row>
    <row r="201" spans="1:34" x14ac:dyDescent="0.25">
      <c r="A201" s="13" t="s">
        <v>352</v>
      </c>
      <c r="B201" s="13">
        <v>200</v>
      </c>
      <c r="C201" s="13" t="s">
        <v>351</v>
      </c>
      <c r="D201" s="13" t="s">
        <v>352</v>
      </c>
      <c r="E201" s="13" t="s">
        <v>16</v>
      </c>
      <c r="F201" s="13">
        <v>40</v>
      </c>
      <c r="G201" s="13" t="s">
        <v>21</v>
      </c>
      <c r="H201" s="13" t="s">
        <v>161</v>
      </c>
      <c r="I201" s="13" t="s">
        <v>13</v>
      </c>
      <c r="J201">
        <f>VLOOKUP(DATA!D200,'Performance management'!A$1:H$1193,4,0)</f>
        <v>4</v>
      </c>
      <c r="K201">
        <f>VLOOKUP(DATA!D200,'Performance management'!A$1:H$1193,5,0)</f>
        <v>2</v>
      </c>
      <c r="L201">
        <f>VLOOKUP(DATA!D200,'Performance management'!A$1:H$1193,6,0)</f>
        <v>4</v>
      </c>
      <c r="M201">
        <f>VLOOKUP(DATA!D200,'Performance management'!A$1:H$1193,7,0)</f>
        <v>1</v>
      </c>
      <c r="N201">
        <f>VLOOKUP(DATA!D200,'Performance management'!A$1:H$1193,8,0)</f>
        <v>2.75</v>
      </c>
      <c r="O201">
        <f>VLOOKUP(D200,'Learning  Mangement'!$A$1:$G$1193,4,0)</f>
        <v>2.75</v>
      </c>
      <c r="P201" t="str">
        <f>VLOOKUP(D200,'Learning  Mangement'!$A$1:$G$1193,5,0)</f>
        <v>Sathish&amp;Azim</v>
      </c>
      <c r="Q201" t="str">
        <f>VLOOKUP(D200,'Learning  Mangement'!$A$1:$G$1193,6,0)</f>
        <v>4h</v>
      </c>
      <c r="R201" t="str">
        <f>VLOOKUP(D200,'Learning  Mangement'!$A$1:$G$1193,7,0)</f>
        <v>Technical skills Training</v>
      </c>
      <c r="S201" s="30">
        <f>VLOOKUP(D200,'Leave  Mangement'!$A$1:$F$1193,3,0)</f>
        <v>43307</v>
      </c>
      <c r="T201" s="30">
        <f>VLOOKUP(D200,'Leave  Mangement'!$A$1:$F$1193,4,0)</f>
        <v>43313</v>
      </c>
      <c r="U201" t="str">
        <f>VLOOKUP(D200,'Leave  Mangement'!$A$1:$F$1193,5,0)</f>
        <v>Planned leave</v>
      </c>
      <c r="V201">
        <f>VLOOKUP(D200,'Leave  Mangement'!$A$1:$F$1193,6,0)</f>
        <v>6</v>
      </c>
      <c r="W201" t="str">
        <f>VLOOKUP(D200,'Span and Layer'!$A$1:$D$1193,2,0)</f>
        <v>Santhosh</v>
      </c>
      <c r="X201" t="str">
        <f>VLOOKUP(D200,'Span and Layer'!$A$1:$D$1193,3,0)</f>
        <v>Harry</v>
      </c>
      <c r="Y201" t="str">
        <f>VLOOKUP(D200,'Span and Layer'!$A$1:$D$1193,4,0)</f>
        <v>George</v>
      </c>
      <c r="Z201" s="30">
        <f>VLOOKUP(D200,'Attrition Analysis'!$A$1:$E$1193,3,0)</f>
        <v>40748</v>
      </c>
      <c r="AA201" s="30">
        <f>VLOOKUP(D200,'Attrition Analysis'!$A$1:$E$1193,4,0)</f>
        <v>40866</v>
      </c>
      <c r="AB201">
        <f>VLOOKUP(D200,'Attrition Analysis'!$A$1:$E$1193,5,0)</f>
        <v>0</v>
      </c>
      <c r="AC201" t="str">
        <f>VLOOKUP(D200,CSAT!$A$1:$F$1193,2,0)</f>
        <v>Good</v>
      </c>
      <c r="AD201" t="str">
        <f>VLOOKUP(D200,CSAT!$A$1:$F$1193,3,0)</f>
        <v>Excellent</v>
      </c>
      <c r="AE201" t="str">
        <f>VLOOKUP(D200,CSAT!$A$1:$F$1193,4,0)</f>
        <v>Better</v>
      </c>
      <c r="AF201" t="str">
        <f>VLOOKUP(D200,CSAT!$A$1:$F$1193,5,0)</f>
        <v>Good</v>
      </c>
      <c r="AG201" t="str">
        <f>VLOOKUP(D200,CSAT!$A$1:$F$1193,6,0)</f>
        <v>Better</v>
      </c>
      <c r="AH201" s="30">
        <v>43395</v>
      </c>
    </row>
    <row r="202" spans="1:34" x14ac:dyDescent="0.25">
      <c r="A202" s="13" t="s">
        <v>354</v>
      </c>
      <c r="B202" s="13">
        <v>201</v>
      </c>
      <c r="C202" s="13" t="s">
        <v>353</v>
      </c>
      <c r="D202" s="13" t="s">
        <v>354</v>
      </c>
      <c r="E202" s="13" t="s">
        <v>16</v>
      </c>
      <c r="F202" s="13">
        <v>41</v>
      </c>
      <c r="G202" s="13" t="s">
        <v>62</v>
      </c>
      <c r="H202" s="13" t="s">
        <v>79</v>
      </c>
      <c r="I202" s="13" t="s">
        <v>80</v>
      </c>
      <c r="J202">
        <f>VLOOKUP(DATA!D201,'Performance management'!A$1:H$1193,4,0)</f>
        <v>2</v>
      </c>
      <c r="K202">
        <f>VLOOKUP(DATA!D201,'Performance management'!A$1:H$1193,5,0)</f>
        <v>5</v>
      </c>
      <c r="L202">
        <f>VLOOKUP(DATA!D201,'Performance management'!A$1:H$1193,6,0)</f>
        <v>2</v>
      </c>
      <c r="M202">
        <f>VLOOKUP(DATA!D201,'Performance management'!A$1:H$1193,7,0)</f>
        <v>3</v>
      </c>
      <c r="N202">
        <f>VLOOKUP(DATA!D201,'Performance management'!A$1:H$1193,8,0)</f>
        <v>3</v>
      </c>
      <c r="O202">
        <f>VLOOKUP(D201,'Learning  Mangement'!$A$1:$G$1193,4,0)</f>
        <v>3</v>
      </c>
      <c r="P202" t="str">
        <f>VLOOKUP(D201,'Learning  Mangement'!$A$1:$G$1193,5,0)</f>
        <v>Hemanth&amp;Salomi</v>
      </c>
      <c r="Q202" t="str">
        <f>VLOOKUP(D201,'Learning  Mangement'!$A$1:$G$1193,6,0)</f>
        <v>3h</v>
      </c>
      <c r="R202" t="str">
        <f>VLOOKUP(D201,'Learning  Mangement'!$A$1:$G$1193,7,0)</f>
        <v>Soft skills Training</v>
      </c>
      <c r="S202" s="30">
        <f>VLOOKUP(D201,'Leave  Mangement'!$A$1:$F$1193,3,0)</f>
        <v>43308</v>
      </c>
      <c r="T202" s="30">
        <f>VLOOKUP(D201,'Leave  Mangement'!$A$1:$F$1193,4,0)</f>
        <v>43310</v>
      </c>
      <c r="U202" t="str">
        <f>VLOOKUP(D201,'Leave  Mangement'!$A$1:$F$1193,5,0)</f>
        <v>Emergency leave</v>
      </c>
      <c r="V202">
        <f>VLOOKUP(D201,'Leave  Mangement'!$A$1:$F$1193,6,0)</f>
        <v>2</v>
      </c>
      <c r="W202" t="str">
        <f>VLOOKUP(D201,'Span and Layer'!$A$1:$D$1193,2,0)</f>
        <v>Salomi</v>
      </c>
      <c r="X202" t="str">
        <f>VLOOKUP(D201,'Span and Layer'!$A$1:$D$1193,3,0)</f>
        <v>Harry</v>
      </c>
      <c r="Y202" t="str">
        <f>VLOOKUP(D201,'Span and Layer'!$A$1:$D$1193,4,0)</f>
        <v>George</v>
      </c>
      <c r="Z202" s="30">
        <f>VLOOKUP(D201,'Attrition Analysis'!$A$1:$E$1193,3,0)</f>
        <v>40773</v>
      </c>
      <c r="AA202" s="30">
        <f>VLOOKUP(D201,'Attrition Analysis'!$A$1:$E$1193,4,0)</f>
        <v>40878</v>
      </c>
      <c r="AB202">
        <f>VLOOKUP(D201,'Attrition Analysis'!$A$1:$E$1193,5,0)</f>
        <v>0</v>
      </c>
      <c r="AC202" t="str">
        <f>VLOOKUP(D201,CSAT!$A$1:$F$1193,2,0)</f>
        <v>Bad</v>
      </c>
      <c r="AD202" t="str">
        <f>VLOOKUP(D201,CSAT!$A$1:$F$1193,3,0)</f>
        <v>Worst</v>
      </c>
      <c r="AE202" t="str">
        <f>VLOOKUP(D201,CSAT!$A$1:$F$1193,4,0)</f>
        <v>Excellent</v>
      </c>
      <c r="AF202" t="str">
        <f>VLOOKUP(D201,CSAT!$A$1:$F$1193,5,0)</f>
        <v>Excellent</v>
      </c>
      <c r="AG202" t="str">
        <f>VLOOKUP(D201,CSAT!$A$1:$F$1193,6,0)</f>
        <v>Better</v>
      </c>
      <c r="AH202" s="30">
        <v>43160</v>
      </c>
    </row>
    <row r="203" spans="1:34" x14ac:dyDescent="0.25">
      <c r="A203" s="13" t="s">
        <v>356</v>
      </c>
      <c r="B203" s="13">
        <v>202</v>
      </c>
      <c r="C203" s="13" t="s">
        <v>355</v>
      </c>
      <c r="D203" s="13" t="s">
        <v>356</v>
      </c>
      <c r="E203" s="13" t="s">
        <v>10</v>
      </c>
      <c r="F203" s="13">
        <v>29</v>
      </c>
      <c r="G203" s="13" t="s">
        <v>55</v>
      </c>
      <c r="H203" s="13" t="s">
        <v>34</v>
      </c>
      <c r="I203" s="13" t="s">
        <v>35</v>
      </c>
      <c r="J203">
        <f>VLOOKUP(DATA!D202,'Performance management'!A$1:H$1193,4,0)</f>
        <v>5</v>
      </c>
      <c r="K203">
        <f>VLOOKUP(DATA!D202,'Performance management'!A$1:H$1193,5,0)</f>
        <v>1</v>
      </c>
      <c r="L203">
        <f>VLOOKUP(DATA!D202,'Performance management'!A$1:H$1193,6,0)</f>
        <v>5</v>
      </c>
      <c r="M203">
        <f>VLOOKUP(DATA!D202,'Performance management'!A$1:H$1193,7,0)</f>
        <v>4</v>
      </c>
      <c r="N203">
        <f>VLOOKUP(DATA!D202,'Performance management'!A$1:H$1193,8,0)</f>
        <v>3.75</v>
      </c>
      <c r="O203">
        <f>VLOOKUP(D202,'Learning  Mangement'!$A$1:$G$1193,4,0)</f>
        <v>3.75</v>
      </c>
      <c r="P203" t="str">
        <f>VLOOKUP(D202,'Learning  Mangement'!$A$1:$G$1193,5,0)</f>
        <v>Hemanth&amp;Salomi</v>
      </c>
      <c r="Q203" t="str">
        <f>VLOOKUP(D202,'Learning  Mangement'!$A$1:$G$1193,6,0)</f>
        <v>3h</v>
      </c>
      <c r="R203" t="str">
        <f>VLOOKUP(D202,'Learning  Mangement'!$A$1:$G$1193,7,0)</f>
        <v>Soft skills Training</v>
      </c>
      <c r="S203" s="30">
        <f>VLOOKUP(D202,'Leave  Mangement'!$A$1:$F$1193,3,0)</f>
        <v>43309</v>
      </c>
      <c r="T203" s="30">
        <f>VLOOKUP(D202,'Leave  Mangement'!$A$1:$F$1193,4,0)</f>
        <v>43314</v>
      </c>
      <c r="U203" t="str">
        <f>VLOOKUP(D202,'Leave  Mangement'!$A$1:$F$1193,5,0)</f>
        <v>Emergency leave</v>
      </c>
      <c r="V203">
        <f>VLOOKUP(D202,'Leave  Mangement'!$A$1:$F$1193,6,0)</f>
        <v>5</v>
      </c>
      <c r="W203" t="str">
        <f>VLOOKUP(D202,'Span and Layer'!$A$1:$D$1193,2,0)</f>
        <v>David</v>
      </c>
      <c r="X203" t="str">
        <f>VLOOKUP(D202,'Span and Layer'!$A$1:$D$1193,3,0)</f>
        <v>Jacob</v>
      </c>
      <c r="Y203" t="str">
        <f>VLOOKUP(D202,'Span and Layer'!$A$1:$D$1193,4,0)</f>
        <v>George</v>
      </c>
      <c r="Z203" s="30">
        <f>VLOOKUP(D202,'Attrition Analysis'!$A$1:$E$1193,3,0)</f>
        <v>40798</v>
      </c>
      <c r="AA203" s="30">
        <f>VLOOKUP(D202,'Attrition Analysis'!$A$1:$E$1193,4,0)</f>
        <v>40890</v>
      </c>
      <c r="AB203">
        <f>VLOOKUP(D202,'Attrition Analysis'!$A$1:$E$1193,5,0)</f>
        <v>0</v>
      </c>
      <c r="AC203" t="str">
        <f>VLOOKUP(D202,CSAT!$A$1:$F$1193,2,0)</f>
        <v>Bad</v>
      </c>
      <c r="AD203" t="str">
        <f>VLOOKUP(D202,CSAT!$A$1:$F$1193,3,0)</f>
        <v>Better</v>
      </c>
      <c r="AE203" t="str">
        <f>VLOOKUP(D202,CSAT!$A$1:$F$1193,4,0)</f>
        <v>Good</v>
      </c>
      <c r="AF203" t="str">
        <f>VLOOKUP(D202,CSAT!$A$1:$F$1193,5,0)</f>
        <v>Excellent</v>
      </c>
      <c r="AG203" t="str">
        <f>VLOOKUP(D202,CSAT!$A$1:$F$1193,6,0)</f>
        <v>Bad</v>
      </c>
      <c r="AH203" s="30">
        <v>43296</v>
      </c>
    </row>
    <row r="204" spans="1:34" x14ac:dyDescent="0.25">
      <c r="A204" s="13" t="s">
        <v>358</v>
      </c>
      <c r="B204" s="13">
        <v>203</v>
      </c>
      <c r="C204" s="13" t="s">
        <v>357</v>
      </c>
      <c r="D204" s="13" t="s">
        <v>358</v>
      </c>
      <c r="E204" s="13" t="s">
        <v>10</v>
      </c>
      <c r="F204" s="13">
        <v>40</v>
      </c>
      <c r="G204" s="13" t="s">
        <v>96</v>
      </c>
      <c r="H204" s="13" t="s">
        <v>56</v>
      </c>
      <c r="I204" s="13" t="s">
        <v>13</v>
      </c>
      <c r="J204">
        <f>VLOOKUP(DATA!D203,'Performance management'!A$1:H$1193,4,0)</f>
        <v>5</v>
      </c>
      <c r="K204">
        <f>VLOOKUP(DATA!D203,'Performance management'!A$1:H$1193,5,0)</f>
        <v>1</v>
      </c>
      <c r="L204">
        <f>VLOOKUP(DATA!D203,'Performance management'!A$1:H$1193,6,0)</f>
        <v>1</v>
      </c>
      <c r="M204">
        <f>VLOOKUP(DATA!D203,'Performance management'!A$1:H$1193,7,0)</f>
        <v>3</v>
      </c>
      <c r="N204">
        <f>VLOOKUP(DATA!D203,'Performance management'!A$1:H$1193,8,0)</f>
        <v>2.5</v>
      </c>
      <c r="O204">
        <f>VLOOKUP(D203,'Learning  Mangement'!$A$1:$G$1193,4,0)</f>
        <v>2.5</v>
      </c>
      <c r="P204" t="str">
        <f>VLOOKUP(D203,'Learning  Mangement'!$A$1:$G$1193,5,0)</f>
        <v>Sathish&amp;Azim</v>
      </c>
      <c r="Q204" t="str">
        <f>VLOOKUP(D203,'Learning  Mangement'!$A$1:$G$1193,6,0)</f>
        <v>4h</v>
      </c>
      <c r="R204" t="str">
        <f>VLOOKUP(D203,'Learning  Mangement'!$A$1:$G$1193,7,0)</f>
        <v>Technical skills Training</v>
      </c>
      <c r="S204" s="30">
        <f>VLOOKUP(D203,'Leave  Mangement'!$A$1:$F$1193,3,0)</f>
        <v>43310</v>
      </c>
      <c r="T204" s="30">
        <f>VLOOKUP(D203,'Leave  Mangement'!$A$1:$F$1193,4,0)</f>
        <v>43312</v>
      </c>
      <c r="U204" t="str">
        <f>VLOOKUP(D203,'Leave  Mangement'!$A$1:$F$1193,5,0)</f>
        <v>Planned leave</v>
      </c>
      <c r="V204">
        <f>VLOOKUP(D203,'Leave  Mangement'!$A$1:$F$1193,6,0)</f>
        <v>2</v>
      </c>
      <c r="W204" t="str">
        <f>VLOOKUP(D203,'Span and Layer'!$A$1:$D$1193,2,0)</f>
        <v>Harish</v>
      </c>
      <c r="X204" t="str">
        <f>VLOOKUP(D203,'Span and Layer'!$A$1:$D$1193,3,0)</f>
        <v>Amelia</v>
      </c>
      <c r="Y204" t="str">
        <f>VLOOKUP(D203,'Span and Layer'!$A$1:$D$1193,4,0)</f>
        <v>George</v>
      </c>
      <c r="Z204" s="30">
        <f>VLOOKUP(D203,'Attrition Analysis'!$A$1:$E$1193,3,0)</f>
        <v>40823</v>
      </c>
      <c r="AA204" s="30">
        <f>VLOOKUP(D203,'Attrition Analysis'!$A$1:$E$1193,4,0)</f>
        <v>40902</v>
      </c>
      <c r="AB204">
        <f>VLOOKUP(D203,'Attrition Analysis'!$A$1:$E$1193,5,0)</f>
        <v>0</v>
      </c>
      <c r="AC204" t="str">
        <f>VLOOKUP(D203,CSAT!$A$1:$F$1193,2,0)</f>
        <v>Better</v>
      </c>
      <c r="AD204" t="str">
        <f>VLOOKUP(D203,CSAT!$A$1:$F$1193,3,0)</f>
        <v>Better</v>
      </c>
      <c r="AE204" t="str">
        <f>VLOOKUP(D203,CSAT!$A$1:$F$1193,4,0)</f>
        <v>Good</v>
      </c>
      <c r="AF204" t="str">
        <f>VLOOKUP(D203,CSAT!$A$1:$F$1193,5,0)</f>
        <v>Worst</v>
      </c>
      <c r="AG204" t="str">
        <f>VLOOKUP(D203,CSAT!$A$1:$F$1193,6,0)</f>
        <v>Bad</v>
      </c>
      <c r="AH204" s="30">
        <v>43337</v>
      </c>
    </row>
    <row r="205" spans="1:34" x14ac:dyDescent="0.25">
      <c r="A205" s="13" t="s">
        <v>360</v>
      </c>
      <c r="B205" s="13">
        <v>204</v>
      </c>
      <c r="C205" s="13" t="s">
        <v>359</v>
      </c>
      <c r="D205" s="13" t="s">
        <v>360</v>
      </c>
      <c r="E205" s="13" t="s">
        <v>16</v>
      </c>
      <c r="F205" s="13">
        <v>51</v>
      </c>
      <c r="G205" s="13" t="s">
        <v>31</v>
      </c>
      <c r="H205" s="13" t="s">
        <v>27</v>
      </c>
      <c r="I205" s="13" t="s">
        <v>28</v>
      </c>
      <c r="J205">
        <f>VLOOKUP(DATA!D204,'Performance management'!A$1:H$1193,4,0)</f>
        <v>2</v>
      </c>
      <c r="K205">
        <f>VLOOKUP(DATA!D204,'Performance management'!A$1:H$1193,5,0)</f>
        <v>2</v>
      </c>
      <c r="L205">
        <f>VLOOKUP(DATA!D204,'Performance management'!A$1:H$1193,6,0)</f>
        <v>5</v>
      </c>
      <c r="M205">
        <f>VLOOKUP(DATA!D204,'Performance management'!A$1:H$1193,7,0)</f>
        <v>2</v>
      </c>
      <c r="N205">
        <f>VLOOKUP(DATA!D204,'Performance management'!A$1:H$1193,8,0)</f>
        <v>2.75</v>
      </c>
      <c r="O205">
        <f>VLOOKUP(D204,'Learning  Mangement'!$A$1:$G$1193,4,0)</f>
        <v>2.75</v>
      </c>
      <c r="P205" t="str">
        <f>VLOOKUP(D204,'Learning  Mangement'!$A$1:$G$1193,5,0)</f>
        <v>Sathish&amp;Azim</v>
      </c>
      <c r="Q205" t="str">
        <f>VLOOKUP(D204,'Learning  Mangement'!$A$1:$G$1193,6,0)</f>
        <v>4h</v>
      </c>
      <c r="R205" t="str">
        <f>VLOOKUP(D204,'Learning  Mangement'!$A$1:$G$1193,7,0)</f>
        <v>Technical skills Training</v>
      </c>
      <c r="S205" s="30">
        <f>VLOOKUP(D204,'Leave  Mangement'!$A$1:$F$1193,3,0)</f>
        <v>43311</v>
      </c>
      <c r="T205" s="30">
        <f>VLOOKUP(D204,'Leave  Mangement'!$A$1:$F$1193,4,0)</f>
        <v>43314</v>
      </c>
      <c r="U205" t="str">
        <f>VLOOKUP(D204,'Leave  Mangement'!$A$1:$F$1193,5,0)</f>
        <v>Planned leave</v>
      </c>
      <c r="V205">
        <f>VLOOKUP(D204,'Leave  Mangement'!$A$1:$F$1193,6,0)</f>
        <v>3</v>
      </c>
      <c r="W205" t="str">
        <f>VLOOKUP(D204,'Span and Layer'!$A$1:$D$1193,2,0)</f>
        <v>Harish</v>
      </c>
      <c r="X205" t="str">
        <f>VLOOKUP(D204,'Span and Layer'!$A$1:$D$1193,3,0)</f>
        <v>Amelia</v>
      </c>
      <c r="Y205" t="str">
        <f>VLOOKUP(D204,'Span and Layer'!$A$1:$D$1193,4,0)</f>
        <v>George</v>
      </c>
      <c r="Z205" s="30">
        <f>VLOOKUP(D204,'Attrition Analysis'!$A$1:$E$1193,3,0)</f>
        <v>40848</v>
      </c>
      <c r="AA205" s="30">
        <f>VLOOKUP(D204,'Attrition Analysis'!$A$1:$E$1193,4,0)</f>
        <v>40914</v>
      </c>
      <c r="AB205">
        <f>VLOOKUP(D204,'Attrition Analysis'!$A$1:$E$1193,5,0)</f>
        <v>0</v>
      </c>
      <c r="AC205" t="str">
        <f>VLOOKUP(D204,CSAT!$A$1:$F$1193,2,0)</f>
        <v>Worst</v>
      </c>
      <c r="AD205" t="str">
        <f>VLOOKUP(D204,CSAT!$A$1:$F$1193,3,0)</f>
        <v>Better</v>
      </c>
      <c r="AE205" t="str">
        <f>VLOOKUP(D204,CSAT!$A$1:$F$1193,4,0)</f>
        <v>Worst</v>
      </c>
      <c r="AF205" t="str">
        <f>VLOOKUP(D204,CSAT!$A$1:$F$1193,5,0)</f>
        <v>Better</v>
      </c>
      <c r="AG205" t="str">
        <f>VLOOKUP(D204,CSAT!$A$1:$F$1193,6,0)</f>
        <v>Excellent</v>
      </c>
      <c r="AH205" s="30">
        <v>43172</v>
      </c>
    </row>
    <row r="206" spans="1:34" x14ac:dyDescent="0.25">
      <c r="A206" s="13" t="s">
        <v>362</v>
      </c>
      <c r="B206" s="13">
        <v>205</v>
      </c>
      <c r="C206" s="13" t="s">
        <v>361</v>
      </c>
      <c r="D206" s="13" t="s">
        <v>362</v>
      </c>
      <c r="E206" s="13" t="s">
        <v>16</v>
      </c>
      <c r="F206" s="13">
        <v>33</v>
      </c>
      <c r="G206" s="13" t="s">
        <v>31</v>
      </c>
      <c r="H206" s="13" t="s">
        <v>121</v>
      </c>
      <c r="I206" s="13" t="s">
        <v>13</v>
      </c>
      <c r="J206">
        <f>VLOOKUP(DATA!D205,'Performance management'!A$1:H$1193,4,0)</f>
        <v>2</v>
      </c>
      <c r="K206">
        <f>VLOOKUP(DATA!D205,'Performance management'!A$1:H$1193,5,0)</f>
        <v>2</v>
      </c>
      <c r="L206">
        <f>VLOOKUP(DATA!D205,'Performance management'!A$1:H$1193,6,0)</f>
        <v>3</v>
      </c>
      <c r="M206">
        <f>VLOOKUP(DATA!D205,'Performance management'!A$1:H$1193,7,0)</f>
        <v>4</v>
      </c>
      <c r="N206">
        <f>VLOOKUP(DATA!D205,'Performance management'!A$1:H$1193,8,0)</f>
        <v>2.75</v>
      </c>
      <c r="O206">
        <f>VLOOKUP(D205,'Learning  Mangement'!$A$1:$G$1193,4,0)</f>
        <v>2.75</v>
      </c>
      <c r="P206" t="str">
        <f>VLOOKUP(D205,'Learning  Mangement'!$A$1:$G$1193,5,0)</f>
        <v>Sathish&amp;Azim</v>
      </c>
      <c r="Q206" t="str">
        <f>VLOOKUP(D205,'Learning  Mangement'!$A$1:$G$1193,6,0)</f>
        <v>4h</v>
      </c>
      <c r="R206" t="str">
        <f>VLOOKUP(D205,'Learning  Mangement'!$A$1:$G$1193,7,0)</f>
        <v>Technical skills Training</v>
      </c>
      <c r="S206" s="30">
        <f>VLOOKUP(D205,'Leave  Mangement'!$A$1:$F$1193,3,0)</f>
        <v>43312</v>
      </c>
      <c r="T206" s="30">
        <f>VLOOKUP(D205,'Leave  Mangement'!$A$1:$F$1193,4,0)</f>
        <v>43315</v>
      </c>
      <c r="U206" t="str">
        <f>VLOOKUP(D205,'Leave  Mangement'!$A$1:$F$1193,5,0)</f>
        <v>Maternity/Parental leave</v>
      </c>
      <c r="V206">
        <f>VLOOKUP(D205,'Leave  Mangement'!$A$1:$F$1193,6,0)</f>
        <v>33</v>
      </c>
      <c r="W206" t="str">
        <f>VLOOKUP(D205,'Span and Layer'!$A$1:$D$1193,2,0)</f>
        <v>Santhosh</v>
      </c>
      <c r="X206" t="str">
        <f>VLOOKUP(D205,'Span and Layer'!$A$1:$D$1193,3,0)</f>
        <v>Harry</v>
      </c>
      <c r="Y206" t="str">
        <f>VLOOKUP(D205,'Span and Layer'!$A$1:$D$1193,4,0)</f>
        <v>George</v>
      </c>
      <c r="Z206" s="30">
        <f>VLOOKUP(D205,'Attrition Analysis'!$A$1:$E$1193,3,0)</f>
        <v>40873</v>
      </c>
      <c r="AA206" s="30">
        <f>VLOOKUP(D205,'Attrition Analysis'!$A$1:$E$1193,4,0)</f>
        <v>40926</v>
      </c>
      <c r="AB206">
        <f>VLOOKUP(D205,'Attrition Analysis'!$A$1:$E$1193,5,0)</f>
        <v>0</v>
      </c>
      <c r="AC206" t="str">
        <f>VLOOKUP(D205,CSAT!$A$1:$F$1193,2,0)</f>
        <v>Worst</v>
      </c>
      <c r="AD206" t="str">
        <f>VLOOKUP(D205,CSAT!$A$1:$F$1193,3,0)</f>
        <v>Excellent</v>
      </c>
      <c r="AE206" t="str">
        <f>VLOOKUP(D205,CSAT!$A$1:$F$1193,4,0)</f>
        <v>Good</v>
      </c>
      <c r="AF206" t="str">
        <f>VLOOKUP(D205,CSAT!$A$1:$F$1193,5,0)</f>
        <v>Better</v>
      </c>
      <c r="AG206" t="str">
        <f>VLOOKUP(D205,CSAT!$A$1:$F$1193,6,0)</f>
        <v>Bad</v>
      </c>
      <c r="AH206" s="30">
        <v>43198</v>
      </c>
    </row>
    <row r="207" spans="1:34" x14ac:dyDescent="0.25">
      <c r="A207" s="13" t="s">
        <v>364</v>
      </c>
      <c r="B207" s="13">
        <v>206</v>
      </c>
      <c r="C207" s="13" t="s">
        <v>363</v>
      </c>
      <c r="D207" s="13" t="s">
        <v>364</v>
      </c>
      <c r="E207" s="13" t="s">
        <v>16</v>
      </c>
      <c r="F207" s="13">
        <v>56</v>
      </c>
      <c r="G207" s="13" t="s">
        <v>11</v>
      </c>
      <c r="H207" s="13" t="s">
        <v>66</v>
      </c>
      <c r="I207" s="13" t="s">
        <v>13</v>
      </c>
      <c r="J207">
        <f>VLOOKUP(DATA!D206,'Performance management'!A$1:H$1193,4,0)</f>
        <v>1</v>
      </c>
      <c r="K207">
        <f>VLOOKUP(DATA!D206,'Performance management'!A$1:H$1193,5,0)</f>
        <v>1</v>
      </c>
      <c r="L207">
        <f>VLOOKUP(DATA!D206,'Performance management'!A$1:H$1193,6,0)</f>
        <v>2</v>
      </c>
      <c r="M207">
        <f>VLOOKUP(DATA!D206,'Performance management'!A$1:H$1193,7,0)</f>
        <v>3</v>
      </c>
      <c r="N207">
        <f>VLOOKUP(DATA!D206,'Performance management'!A$1:H$1193,8,0)</f>
        <v>1.75</v>
      </c>
      <c r="O207">
        <f>VLOOKUP(D206,'Learning  Mangement'!$A$1:$G$1193,4,0)</f>
        <v>1.75</v>
      </c>
      <c r="P207" t="str">
        <f>VLOOKUP(D206,'Learning  Mangement'!$A$1:$G$1193,5,0)</f>
        <v>Sathish&amp;Azim</v>
      </c>
      <c r="Q207" t="str">
        <f>VLOOKUP(D206,'Learning  Mangement'!$A$1:$G$1193,6,0)</f>
        <v>4h</v>
      </c>
      <c r="R207" t="str">
        <f>VLOOKUP(D206,'Learning  Mangement'!$A$1:$G$1193,7,0)</f>
        <v>Technical skills Training</v>
      </c>
      <c r="S207" s="30">
        <f>VLOOKUP(D206,'Leave  Mangement'!$A$1:$F$1193,3,0)</f>
        <v>43313</v>
      </c>
      <c r="T207" s="30">
        <f>VLOOKUP(D206,'Leave  Mangement'!$A$1:$F$1193,4,0)</f>
        <v>43317</v>
      </c>
      <c r="U207" t="str">
        <f>VLOOKUP(D206,'Leave  Mangement'!$A$1:$F$1193,5,0)</f>
        <v>Emergency leave</v>
      </c>
      <c r="V207">
        <f>VLOOKUP(D206,'Leave  Mangement'!$A$1:$F$1193,6,0)</f>
        <v>4</v>
      </c>
      <c r="W207" t="str">
        <f>VLOOKUP(D206,'Span and Layer'!$A$1:$D$1193,2,0)</f>
        <v>David</v>
      </c>
      <c r="X207" t="str">
        <f>VLOOKUP(D206,'Span and Layer'!$A$1:$D$1193,3,0)</f>
        <v>Jacob</v>
      </c>
      <c r="Y207" t="str">
        <f>VLOOKUP(D206,'Span and Layer'!$A$1:$D$1193,4,0)</f>
        <v>George</v>
      </c>
      <c r="Z207" s="30">
        <f>VLOOKUP(D206,'Attrition Analysis'!$A$1:$E$1193,3,0)</f>
        <v>40898</v>
      </c>
      <c r="AA207" s="30">
        <f>VLOOKUP(D206,'Attrition Analysis'!$A$1:$E$1193,4,0)</f>
        <v>40938</v>
      </c>
      <c r="AB207">
        <f>VLOOKUP(D206,'Attrition Analysis'!$A$1:$E$1193,5,0)</f>
        <v>0</v>
      </c>
      <c r="AC207" t="str">
        <f>VLOOKUP(D206,CSAT!$A$1:$F$1193,2,0)</f>
        <v>Good</v>
      </c>
      <c r="AD207" t="str">
        <f>VLOOKUP(D206,CSAT!$A$1:$F$1193,3,0)</f>
        <v>Excellent</v>
      </c>
      <c r="AE207" t="str">
        <f>VLOOKUP(D206,CSAT!$A$1:$F$1193,4,0)</f>
        <v>Worst</v>
      </c>
      <c r="AF207" t="str">
        <f>VLOOKUP(D206,CSAT!$A$1:$F$1193,5,0)</f>
        <v>Good</v>
      </c>
      <c r="AG207" t="str">
        <f>VLOOKUP(D206,CSAT!$A$1:$F$1193,6,0)</f>
        <v>Worst</v>
      </c>
      <c r="AH207" s="30">
        <v>43383</v>
      </c>
    </row>
    <row r="208" spans="1:34" x14ac:dyDescent="0.25">
      <c r="A208" s="13" t="s">
        <v>366</v>
      </c>
      <c r="B208" s="13">
        <v>207</v>
      </c>
      <c r="C208" s="13" t="s">
        <v>365</v>
      </c>
      <c r="D208" s="13" t="s">
        <v>366</v>
      </c>
      <c r="E208" s="13" t="s">
        <v>10</v>
      </c>
      <c r="F208" s="13">
        <v>26</v>
      </c>
      <c r="G208" s="13" t="s">
        <v>31</v>
      </c>
      <c r="H208" s="13" t="s">
        <v>22</v>
      </c>
      <c r="I208" s="13" t="s">
        <v>23</v>
      </c>
      <c r="J208">
        <f>VLOOKUP(DATA!D207,'Performance management'!A$1:H$1193,4,0)</f>
        <v>1</v>
      </c>
      <c r="K208">
        <f>VLOOKUP(DATA!D207,'Performance management'!A$1:H$1193,5,0)</f>
        <v>1</v>
      </c>
      <c r="L208">
        <f>VLOOKUP(DATA!D207,'Performance management'!A$1:H$1193,6,0)</f>
        <v>2</v>
      </c>
      <c r="M208">
        <f>VLOOKUP(DATA!D207,'Performance management'!A$1:H$1193,7,0)</f>
        <v>2</v>
      </c>
      <c r="N208">
        <f>VLOOKUP(DATA!D207,'Performance management'!A$1:H$1193,8,0)</f>
        <v>1.5</v>
      </c>
      <c r="O208">
        <f>VLOOKUP(D207,'Learning  Mangement'!$A$1:$G$1193,4,0)</f>
        <v>1.5</v>
      </c>
      <c r="P208" t="str">
        <f>VLOOKUP(D207,'Learning  Mangement'!$A$1:$G$1193,5,0)</f>
        <v>Sathish&amp;Azim</v>
      </c>
      <c r="Q208" t="str">
        <f>VLOOKUP(D207,'Learning  Mangement'!$A$1:$G$1193,6,0)</f>
        <v>4h</v>
      </c>
      <c r="R208" t="str">
        <f>VLOOKUP(D207,'Learning  Mangement'!$A$1:$G$1193,7,0)</f>
        <v>Technical skills Training</v>
      </c>
      <c r="S208" s="30">
        <f>VLOOKUP(D207,'Leave  Mangement'!$A$1:$F$1193,3,0)</f>
        <v>43314</v>
      </c>
      <c r="T208" s="30">
        <f>VLOOKUP(D207,'Leave  Mangement'!$A$1:$F$1193,4,0)</f>
        <v>43315</v>
      </c>
      <c r="U208" t="str">
        <f>VLOOKUP(D207,'Leave  Mangement'!$A$1:$F$1193,5,0)</f>
        <v>Planned leave</v>
      </c>
      <c r="V208">
        <f>VLOOKUP(D207,'Leave  Mangement'!$A$1:$F$1193,6,0)</f>
        <v>1</v>
      </c>
      <c r="W208" t="str">
        <f>VLOOKUP(D207,'Span and Layer'!$A$1:$D$1193,2,0)</f>
        <v>Aneela</v>
      </c>
      <c r="X208" t="str">
        <f>VLOOKUP(D207,'Span and Layer'!$A$1:$D$1193,3,0)</f>
        <v>Charlie</v>
      </c>
      <c r="Y208" t="str">
        <f>VLOOKUP(D207,'Span and Layer'!$A$1:$D$1193,4,0)</f>
        <v>George</v>
      </c>
      <c r="Z208" s="30">
        <f>VLOOKUP(D207,'Attrition Analysis'!$A$1:$E$1193,3,0)</f>
        <v>40923</v>
      </c>
      <c r="AA208" s="30">
        <f>VLOOKUP(D207,'Attrition Analysis'!$A$1:$E$1193,4,0)</f>
        <v>40950</v>
      </c>
      <c r="AB208">
        <f>VLOOKUP(D207,'Attrition Analysis'!$A$1:$E$1193,5,0)</f>
        <v>0</v>
      </c>
      <c r="AC208" t="str">
        <f>VLOOKUP(D207,CSAT!$A$1:$F$1193,2,0)</f>
        <v>Bad</v>
      </c>
      <c r="AD208" t="str">
        <f>VLOOKUP(D207,CSAT!$A$1:$F$1193,3,0)</f>
        <v>Bad</v>
      </c>
      <c r="AE208" t="str">
        <f>VLOOKUP(D207,CSAT!$A$1:$F$1193,4,0)</f>
        <v>Bad</v>
      </c>
      <c r="AF208" t="str">
        <f>VLOOKUP(D207,CSAT!$A$1:$F$1193,5,0)</f>
        <v>Good</v>
      </c>
      <c r="AG208" t="str">
        <f>VLOOKUP(D207,CSAT!$A$1:$F$1193,6,0)</f>
        <v>Bad</v>
      </c>
      <c r="AH208" s="30">
        <v>43339</v>
      </c>
    </row>
    <row r="209" spans="1:34" x14ac:dyDescent="0.25">
      <c r="A209" s="13" t="s">
        <v>368</v>
      </c>
      <c r="B209" s="13">
        <v>208</v>
      </c>
      <c r="C209" s="13" t="s">
        <v>367</v>
      </c>
      <c r="D209" s="13" t="s">
        <v>368</v>
      </c>
      <c r="E209" s="13" t="s">
        <v>10</v>
      </c>
      <c r="F209" s="13">
        <v>56</v>
      </c>
      <c r="G209" s="13" t="s">
        <v>45</v>
      </c>
      <c r="H209" s="13" t="s">
        <v>161</v>
      </c>
      <c r="I209" s="13" t="s">
        <v>13</v>
      </c>
      <c r="J209">
        <f>VLOOKUP(DATA!D208,'Performance management'!A$1:H$1193,4,0)</f>
        <v>1</v>
      </c>
      <c r="K209">
        <f>VLOOKUP(DATA!D208,'Performance management'!A$1:H$1193,5,0)</f>
        <v>2</v>
      </c>
      <c r="L209">
        <f>VLOOKUP(DATA!D208,'Performance management'!A$1:H$1193,6,0)</f>
        <v>3</v>
      </c>
      <c r="M209">
        <f>VLOOKUP(DATA!D208,'Performance management'!A$1:H$1193,7,0)</f>
        <v>1</v>
      </c>
      <c r="N209">
        <f>VLOOKUP(DATA!D208,'Performance management'!A$1:H$1193,8,0)</f>
        <v>1.75</v>
      </c>
      <c r="O209">
        <f>VLOOKUP(D208,'Learning  Mangement'!$A$1:$G$1193,4,0)</f>
        <v>1.75</v>
      </c>
      <c r="P209" t="str">
        <f>VLOOKUP(D208,'Learning  Mangement'!$A$1:$G$1193,5,0)</f>
        <v>Sathish&amp;Azim</v>
      </c>
      <c r="Q209" t="str">
        <f>VLOOKUP(D208,'Learning  Mangement'!$A$1:$G$1193,6,0)</f>
        <v>4h</v>
      </c>
      <c r="R209" t="str">
        <f>VLOOKUP(D208,'Learning  Mangement'!$A$1:$G$1193,7,0)</f>
        <v>Technical skills Training</v>
      </c>
      <c r="S209" s="30">
        <f>VLOOKUP(D208,'Leave  Mangement'!$A$1:$F$1193,3,0)</f>
        <v>43315</v>
      </c>
      <c r="T209" s="30">
        <f>VLOOKUP(D208,'Leave  Mangement'!$A$1:$F$1193,4,0)</f>
        <v>43320</v>
      </c>
      <c r="U209" t="str">
        <f>VLOOKUP(D208,'Leave  Mangement'!$A$1:$F$1193,5,0)</f>
        <v>Maternity/Parental leave</v>
      </c>
      <c r="V209">
        <f>VLOOKUP(D208,'Leave  Mangement'!$A$1:$F$1193,6,0)</f>
        <v>35</v>
      </c>
      <c r="W209" t="str">
        <f>VLOOKUP(D208,'Span and Layer'!$A$1:$D$1193,2,0)</f>
        <v>Harika</v>
      </c>
      <c r="X209" t="str">
        <f>VLOOKUP(D208,'Span and Layer'!$A$1:$D$1193,3,0)</f>
        <v>Amelia</v>
      </c>
      <c r="Y209" t="str">
        <f>VLOOKUP(D208,'Span and Layer'!$A$1:$D$1193,4,0)</f>
        <v>George</v>
      </c>
      <c r="Z209" s="30">
        <f>VLOOKUP(D208,'Attrition Analysis'!$A$1:$E$1193,3,0)</f>
        <v>40948</v>
      </c>
      <c r="AA209" s="30">
        <f>VLOOKUP(D208,'Attrition Analysis'!$A$1:$E$1193,4,0)</f>
        <v>40962</v>
      </c>
      <c r="AB209">
        <f>VLOOKUP(D208,'Attrition Analysis'!$A$1:$E$1193,5,0)</f>
        <v>0</v>
      </c>
      <c r="AC209" t="str">
        <f>VLOOKUP(D208,CSAT!$A$1:$F$1193,2,0)</f>
        <v>Excellent</v>
      </c>
      <c r="AD209" t="str">
        <f>VLOOKUP(D208,CSAT!$A$1:$F$1193,3,0)</f>
        <v>Better</v>
      </c>
      <c r="AE209" t="str">
        <f>VLOOKUP(D208,CSAT!$A$1:$F$1193,4,0)</f>
        <v>Good</v>
      </c>
      <c r="AF209" t="str">
        <f>VLOOKUP(D208,CSAT!$A$1:$F$1193,5,0)</f>
        <v>Excellent</v>
      </c>
      <c r="AG209" t="str">
        <f>VLOOKUP(D208,CSAT!$A$1:$F$1193,6,0)</f>
        <v>Bad</v>
      </c>
      <c r="AH209" s="30">
        <v>43219</v>
      </c>
    </row>
    <row r="210" spans="1:34" x14ac:dyDescent="0.25">
      <c r="A210" s="13" t="s">
        <v>370</v>
      </c>
      <c r="B210" s="13">
        <v>209</v>
      </c>
      <c r="C210" s="13" t="s">
        <v>369</v>
      </c>
      <c r="D210" s="13" t="s">
        <v>370</v>
      </c>
      <c r="E210" s="13" t="s">
        <v>10</v>
      </c>
      <c r="F210" s="13">
        <v>52</v>
      </c>
      <c r="G210" s="13" t="s">
        <v>45</v>
      </c>
      <c r="H210" s="13" t="s">
        <v>40</v>
      </c>
      <c r="I210" s="13" t="s">
        <v>13</v>
      </c>
      <c r="J210">
        <f>VLOOKUP(DATA!D209,'Performance management'!A$1:H$1193,4,0)</f>
        <v>3</v>
      </c>
      <c r="K210">
        <f>VLOOKUP(DATA!D209,'Performance management'!A$1:H$1193,5,0)</f>
        <v>2</v>
      </c>
      <c r="L210">
        <f>VLOOKUP(DATA!D209,'Performance management'!A$1:H$1193,6,0)</f>
        <v>2</v>
      </c>
      <c r="M210">
        <f>VLOOKUP(DATA!D209,'Performance management'!A$1:H$1193,7,0)</f>
        <v>3</v>
      </c>
      <c r="N210">
        <f>VLOOKUP(DATA!D209,'Performance management'!A$1:H$1193,8,0)</f>
        <v>2.5</v>
      </c>
      <c r="O210">
        <f>VLOOKUP(D209,'Learning  Mangement'!$A$1:$G$1193,4,0)</f>
        <v>2.5</v>
      </c>
      <c r="P210" t="str">
        <f>VLOOKUP(D209,'Learning  Mangement'!$A$1:$G$1193,5,0)</f>
        <v>Sathish&amp;Azim</v>
      </c>
      <c r="Q210" t="str">
        <f>VLOOKUP(D209,'Learning  Mangement'!$A$1:$G$1193,6,0)</f>
        <v>4h</v>
      </c>
      <c r="R210" t="str">
        <f>VLOOKUP(D209,'Learning  Mangement'!$A$1:$G$1193,7,0)</f>
        <v>Technical skills Training</v>
      </c>
      <c r="S210" s="30">
        <f>VLOOKUP(D209,'Leave  Mangement'!$A$1:$F$1193,3,0)</f>
        <v>43316</v>
      </c>
      <c r="T210" s="30">
        <f>VLOOKUP(D209,'Leave  Mangement'!$A$1:$F$1193,4,0)</f>
        <v>43320</v>
      </c>
      <c r="U210" t="str">
        <f>VLOOKUP(D209,'Leave  Mangement'!$A$1:$F$1193,5,0)</f>
        <v>Emergency leave</v>
      </c>
      <c r="V210">
        <f>VLOOKUP(D209,'Leave  Mangement'!$A$1:$F$1193,6,0)</f>
        <v>4</v>
      </c>
      <c r="W210" t="str">
        <f>VLOOKUP(D209,'Span and Layer'!$A$1:$D$1193,2,0)</f>
        <v>Salomi</v>
      </c>
      <c r="X210" t="str">
        <f>VLOOKUP(D209,'Span and Layer'!$A$1:$D$1193,3,0)</f>
        <v>Harry</v>
      </c>
      <c r="Y210" t="str">
        <f>VLOOKUP(D209,'Span and Layer'!$A$1:$D$1193,4,0)</f>
        <v>George</v>
      </c>
      <c r="Z210" s="30">
        <f>VLOOKUP(D209,'Attrition Analysis'!$A$1:$E$1193,3,0)</f>
        <v>40973</v>
      </c>
      <c r="AA210" s="30">
        <f>VLOOKUP(D209,'Attrition Analysis'!$A$1:$E$1193,4,0)</f>
        <v>40974</v>
      </c>
      <c r="AB210">
        <f>VLOOKUP(D209,'Attrition Analysis'!$A$1:$E$1193,5,0)</f>
        <v>0</v>
      </c>
      <c r="AC210" t="str">
        <f>VLOOKUP(D209,CSAT!$A$1:$F$1193,2,0)</f>
        <v>Worst</v>
      </c>
      <c r="AD210" t="str">
        <f>VLOOKUP(D209,CSAT!$A$1:$F$1193,3,0)</f>
        <v>Better</v>
      </c>
      <c r="AE210" t="str">
        <f>VLOOKUP(D209,CSAT!$A$1:$F$1193,4,0)</f>
        <v>Worst</v>
      </c>
      <c r="AF210" t="str">
        <f>VLOOKUP(D209,CSAT!$A$1:$F$1193,5,0)</f>
        <v>Excellent</v>
      </c>
      <c r="AG210" t="str">
        <f>VLOOKUP(D209,CSAT!$A$1:$F$1193,6,0)</f>
        <v>Better</v>
      </c>
      <c r="AH210" s="30">
        <v>43228</v>
      </c>
    </row>
    <row r="211" spans="1:34" x14ac:dyDescent="0.25">
      <c r="A211" s="13" t="s">
        <v>372</v>
      </c>
      <c r="B211" s="13">
        <v>210</v>
      </c>
      <c r="C211" s="13" t="s">
        <v>371</v>
      </c>
      <c r="D211" s="13" t="s">
        <v>372</v>
      </c>
      <c r="E211" s="13" t="s">
        <v>16</v>
      </c>
      <c r="F211" s="13">
        <v>50</v>
      </c>
      <c r="G211" s="13" t="s">
        <v>17</v>
      </c>
      <c r="H211" s="13" t="s">
        <v>161</v>
      </c>
      <c r="I211" s="13" t="s">
        <v>13</v>
      </c>
      <c r="J211">
        <f>VLOOKUP(DATA!D210,'Performance management'!A$1:H$1193,4,0)</f>
        <v>1</v>
      </c>
      <c r="K211">
        <f>VLOOKUP(DATA!D210,'Performance management'!A$1:H$1193,5,0)</f>
        <v>4</v>
      </c>
      <c r="L211">
        <f>VLOOKUP(DATA!D210,'Performance management'!A$1:H$1193,6,0)</f>
        <v>5</v>
      </c>
      <c r="M211">
        <f>VLOOKUP(DATA!D210,'Performance management'!A$1:H$1193,7,0)</f>
        <v>4</v>
      </c>
      <c r="N211">
        <f>VLOOKUP(DATA!D210,'Performance management'!A$1:H$1193,8,0)</f>
        <v>3.5</v>
      </c>
      <c r="O211">
        <f>VLOOKUP(D210,'Learning  Mangement'!$A$1:$G$1193,4,0)</f>
        <v>3.5</v>
      </c>
      <c r="P211" t="str">
        <f>VLOOKUP(D210,'Learning  Mangement'!$A$1:$G$1193,5,0)</f>
        <v>Hemanth&amp;Salomi</v>
      </c>
      <c r="Q211" t="str">
        <f>VLOOKUP(D210,'Learning  Mangement'!$A$1:$G$1193,6,0)</f>
        <v>3h</v>
      </c>
      <c r="R211" t="str">
        <f>VLOOKUP(D210,'Learning  Mangement'!$A$1:$G$1193,7,0)</f>
        <v>Soft skills Training</v>
      </c>
      <c r="S211" s="30">
        <f>VLOOKUP(D210,'Leave  Mangement'!$A$1:$F$1193,3,0)</f>
        <v>43317</v>
      </c>
      <c r="T211" s="30">
        <f>VLOOKUP(D210,'Leave  Mangement'!$A$1:$F$1193,4,0)</f>
        <v>43323</v>
      </c>
      <c r="U211" t="str">
        <f>VLOOKUP(D210,'Leave  Mangement'!$A$1:$F$1193,5,0)</f>
        <v>Maternity/Parental leave</v>
      </c>
      <c r="V211">
        <f>VLOOKUP(D210,'Leave  Mangement'!$A$1:$F$1193,6,0)</f>
        <v>36</v>
      </c>
      <c r="W211" t="str">
        <f>VLOOKUP(D210,'Span and Layer'!$A$1:$D$1193,2,0)</f>
        <v>Lihar</v>
      </c>
      <c r="X211" t="str">
        <f>VLOOKUP(D210,'Span and Layer'!$A$1:$D$1193,3,0)</f>
        <v>Isla</v>
      </c>
      <c r="Y211" t="str">
        <f>VLOOKUP(D210,'Span and Layer'!$A$1:$D$1193,4,0)</f>
        <v>George</v>
      </c>
      <c r="Z211" s="30">
        <f>VLOOKUP(D210,'Attrition Analysis'!$A$1:$E$1193,3,0)</f>
        <v>40998</v>
      </c>
      <c r="AA211" s="30">
        <f>VLOOKUP(D210,'Attrition Analysis'!$A$1:$E$1193,4,0)</f>
        <v>40986</v>
      </c>
      <c r="AB211">
        <f>VLOOKUP(D210,'Attrition Analysis'!$A$1:$E$1193,5,0)</f>
        <v>0</v>
      </c>
      <c r="AC211" t="str">
        <f>VLOOKUP(D210,CSAT!$A$1:$F$1193,2,0)</f>
        <v>Worst</v>
      </c>
      <c r="AD211" t="str">
        <f>VLOOKUP(D210,CSAT!$A$1:$F$1193,3,0)</f>
        <v>Good</v>
      </c>
      <c r="AE211" t="str">
        <f>VLOOKUP(D210,CSAT!$A$1:$F$1193,4,0)</f>
        <v>Better</v>
      </c>
      <c r="AF211" t="str">
        <f>VLOOKUP(D210,CSAT!$A$1:$F$1193,5,0)</f>
        <v>Bad</v>
      </c>
      <c r="AG211" t="str">
        <f>VLOOKUP(D210,CSAT!$A$1:$F$1193,6,0)</f>
        <v>Better</v>
      </c>
      <c r="AH211" s="30">
        <v>43467</v>
      </c>
    </row>
    <row r="212" spans="1:34" x14ac:dyDescent="0.25">
      <c r="A212" s="13" t="s">
        <v>374</v>
      </c>
      <c r="B212" s="13">
        <v>211</v>
      </c>
      <c r="C212" s="13" t="s">
        <v>373</v>
      </c>
      <c r="D212" s="13" t="s">
        <v>374</v>
      </c>
      <c r="E212" s="13" t="s">
        <v>16</v>
      </c>
      <c r="F212" s="13">
        <v>49</v>
      </c>
      <c r="G212" s="13" t="s">
        <v>26</v>
      </c>
      <c r="H212" s="13" t="s">
        <v>59</v>
      </c>
      <c r="I212" s="13" t="s">
        <v>13</v>
      </c>
      <c r="J212">
        <f>VLOOKUP(DATA!D211,'Performance management'!A$1:H$1193,4,0)</f>
        <v>1</v>
      </c>
      <c r="K212">
        <f>VLOOKUP(DATA!D211,'Performance management'!A$1:H$1193,5,0)</f>
        <v>5</v>
      </c>
      <c r="L212">
        <f>VLOOKUP(DATA!D211,'Performance management'!A$1:H$1193,6,0)</f>
        <v>3</v>
      </c>
      <c r="M212">
        <f>VLOOKUP(DATA!D211,'Performance management'!A$1:H$1193,7,0)</f>
        <v>2</v>
      </c>
      <c r="N212">
        <f>VLOOKUP(DATA!D211,'Performance management'!A$1:H$1193,8,0)</f>
        <v>2.75</v>
      </c>
      <c r="O212">
        <f>VLOOKUP(D211,'Learning  Mangement'!$A$1:$G$1193,4,0)</f>
        <v>2.75</v>
      </c>
      <c r="P212" t="str">
        <f>VLOOKUP(D211,'Learning  Mangement'!$A$1:$G$1193,5,0)</f>
        <v>Sathish&amp;Azim</v>
      </c>
      <c r="Q212" t="str">
        <f>VLOOKUP(D211,'Learning  Mangement'!$A$1:$G$1193,6,0)</f>
        <v>4h</v>
      </c>
      <c r="R212" t="str">
        <f>VLOOKUP(D211,'Learning  Mangement'!$A$1:$G$1193,7,0)</f>
        <v>Technical skills Training</v>
      </c>
      <c r="S212" s="30">
        <f>VLOOKUP(D211,'Leave  Mangement'!$A$1:$F$1193,3,0)</f>
        <v>43318</v>
      </c>
      <c r="T212" s="30">
        <f>VLOOKUP(D211,'Leave  Mangement'!$A$1:$F$1193,4,0)</f>
        <v>43321</v>
      </c>
      <c r="U212" t="str">
        <f>VLOOKUP(D211,'Leave  Mangement'!$A$1:$F$1193,5,0)</f>
        <v>Planned leave</v>
      </c>
      <c r="V212">
        <f>VLOOKUP(D211,'Leave  Mangement'!$A$1:$F$1193,6,0)</f>
        <v>3</v>
      </c>
      <c r="W212" t="str">
        <f>VLOOKUP(D211,'Span and Layer'!$A$1:$D$1193,2,0)</f>
        <v>Rishitha</v>
      </c>
      <c r="X212" t="str">
        <f>VLOOKUP(D211,'Span and Layer'!$A$1:$D$1193,3,0)</f>
        <v>Isla</v>
      </c>
      <c r="Y212" t="str">
        <f>VLOOKUP(D211,'Span and Layer'!$A$1:$D$1193,4,0)</f>
        <v>George</v>
      </c>
      <c r="Z212" s="30">
        <f>VLOOKUP(D211,'Attrition Analysis'!$A$1:$E$1193,3,0)</f>
        <v>41023</v>
      </c>
      <c r="AA212" s="30">
        <f>VLOOKUP(D211,'Attrition Analysis'!$A$1:$E$1193,4,0)</f>
        <v>40998</v>
      </c>
      <c r="AB212">
        <f>VLOOKUP(D211,'Attrition Analysis'!$A$1:$E$1193,5,0)</f>
        <v>0</v>
      </c>
      <c r="AC212" t="str">
        <f>VLOOKUP(D211,CSAT!$A$1:$F$1193,2,0)</f>
        <v>Worst</v>
      </c>
      <c r="AD212" t="str">
        <f>VLOOKUP(D211,CSAT!$A$1:$F$1193,3,0)</f>
        <v>Good</v>
      </c>
      <c r="AE212" t="str">
        <f>VLOOKUP(D211,CSAT!$A$1:$F$1193,4,0)</f>
        <v>Excellent</v>
      </c>
      <c r="AF212" t="str">
        <f>VLOOKUP(D211,CSAT!$A$1:$F$1193,5,0)</f>
        <v>Worst</v>
      </c>
      <c r="AG212" t="str">
        <f>VLOOKUP(D211,CSAT!$A$1:$F$1193,6,0)</f>
        <v>Good</v>
      </c>
      <c r="AH212" s="30">
        <v>43171</v>
      </c>
    </row>
    <row r="213" spans="1:34" x14ac:dyDescent="0.25">
      <c r="A213" s="13" t="s">
        <v>375</v>
      </c>
      <c r="B213" s="13">
        <v>212</v>
      </c>
      <c r="C213" s="13" t="s">
        <v>216</v>
      </c>
      <c r="D213" s="13" t="s">
        <v>375</v>
      </c>
      <c r="E213" s="13" t="s">
        <v>16</v>
      </c>
      <c r="F213" s="13">
        <v>43</v>
      </c>
      <c r="G213" s="13" t="s">
        <v>26</v>
      </c>
      <c r="H213" s="13" t="s">
        <v>52</v>
      </c>
      <c r="I213" s="13" t="s">
        <v>13</v>
      </c>
      <c r="J213">
        <f>VLOOKUP(DATA!D212,'Performance management'!A$1:H$1193,4,0)</f>
        <v>1</v>
      </c>
      <c r="K213">
        <f>VLOOKUP(DATA!D212,'Performance management'!A$1:H$1193,5,0)</f>
        <v>1</v>
      </c>
      <c r="L213">
        <f>VLOOKUP(DATA!D212,'Performance management'!A$1:H$1193,6,0)</f>
        <v>5</v>
      </c>
      <c r="M213">
        <f>VLOOKUP(DATA!D212,'Performance management'!A$1:H$1193,7,0)</f>
        <v>1</v>
      </c>
      <c r="N213">
        <f>VLOOKUP(DATA!D212,'Performance management'!A$1:H$1193,8,0)</f>
        <v>2</v>
      </c>
      <c r="O213">
        <f>VLOOKUP(D212,'Learning  Mangement'!$A$1:$G$1193,4,0)</f>
        <v>2</v>
      </c>
      <c r="P213" t="str">
        <f>VLOOKUP(D212,'Learning  Mangement'!$A$1:$G$1193,5,0)</f>
        <v>Sathish&amp;Azim</v>
      </c>
      <c r="Q213" t="str">
        <f>VLOOKUP(D212,'Learning  Mangement'!$A$1:$G$1193,6,0)</f>
        <v>4h</v>
      </c>
      <c r="R213" t="str">
        <f>VLOOKUP(D212,'Learning  Mangement'!$A$1:$G$1193,7,0)</f>
        <v>Technical skills Training</v>
      </c>
      <c r="S213" s="30">
        <f>VLOOKUP(D212,'Leave  Mangement'!$A$1:$F$1193,3,0)</f>
        <v>43319</v>
      </c>
      <c r="T213" s="30">
        <f>VLOOKUP(D212,'Leave  Mangement'!$A$1:$F$1193,4,0)</f>
        <v>43322</v>
      </c>
      <c r="U213" t="str">
        <f>VLOOKUP(D212,'Leave  Mangement'!$A$1:$F$1193,5,0)</f>
        <v>Maternity/Parental leave</v>
      </c>
      <c r="V213">
        <f>VLOOKUP(D212,'Leave  Mangement'!$A$1:$F$1193,6,0)</f>
        <v>33</v>
      </c>
      <c r="W213" t="str">
        <f>VLOOKUP(D212,'Span and Layer'!$A$1:$D$1193,2,0)</f>
        <v>Lihar</v>
      </c>
      <c r="X213" t="str">
        <f>VLOOKUP(D212,'Span and Layer'!$A$1:$D$1193,3,0)</f>
        <v>Isla</v>
      </c>
      <c r="Y213" t="str">
        <f>VLOOKUP(D212,'Span and Layer'!$A$1:$D$1193,4,0)</f>
        <v>George</v>
      </c>
      <c r="Z213" s="30">
        <f>VLOOKUP(D212,'Attrition Analysis'!$A$1:$E$1193,3,0)</f>
        <v>41048</v>
      </c>
      <c r="AA213" s="30">
        <f>VLOOKUP(D212,'Attrition Analysis'!$A$1:$E$1193,4,0)</f>
        <v>41010</v>
      </c>
      <c r="AB213">
        <f>VLOOKUP(D212,'Attrition Analysis'!$A$1:$E$1193,5,0)</f>
        <v>0</v>
      </c>
      <c r="AC213" t="str">
        <f>VLOOKUP(D212,CSAT!$A$1:$F$1193,2,0)</f>
        <v>Better</v>
      </c>
      <c r="AD213" t="str">
        <f>VLOOKUP(D212,CSAT!$A$1:$F$1193,3,0)</f>
        <v>Worst</v>
      </c>
      <c r="AE213" t="str">
        <f>VLOOKUP(D212,CSAT!$A$1:$F$1193,4,0)</f>
        <v>Good</v>
      </c>
      <c r="AF213" t="str">
        <f>VLOOKUP(D212,CSAT!$A$1:$F$1193,5,0)</f>
        <v>Better</v>
      </c>
      <c r="AG213" t="str">
        <f>VLOOKUP(D212,CSAT!$A$1:$F$1193,6,0)</f>
        <v>Worst</v>
      </c>
      <c r="AH213" s="30">
        <v>43141</v>
      </c>
    </row>
    <row r="214" spans="1:34" x14ac:dyDescent="0.25">
      <c r="A214" s="13" t="s">
        <v>377</v>
      </c>
      <c r="B214" s="13">
        <v>213</v>
      </c>
      <c r="C214" s="13" t="s">
        <v>376</v>
      </c>
      <c r="D214" s="13" t="s">
        <v>377</v>
      </c>
      <c r="E214" s="13" t="s">
        <v>10</v>
      </c>
      <c r="F214" s="13">
        <v>28</v>
      </c>
      <c r="G214" s="13" t="s">
        <v>45</v>
      </c>
      <c r="H214" s="13" t="s">
        <v>131</v>
      </c>
      <c r="I214" s="13" t="s">
        <v>132</v>
      </c>
      <c r="J214">
        <f>VLOOKUP(DATA!D213,'Performance management'!A$1:H$1193,4,0)</f>
        <v>4</v>
      </c>
      <c r="K214">
        <f>VLOOKUP(DATA!D213,'Performance management'!A$1:H$1193,5,0)</f>
        <v>2</v>
      </c>
      <c r="L214">
        <f>VLOOKUP(DATA!D213,'Performance management'!A$1:H$1193,6,0)</f>
        <v>2</v>
      </c>
      <c r="M214">
        <f>VLOOKUP(DATA!D213,'Performance management'!A$1:H$1193,7,0)</f>
        <v>1</v>
      </c>
      <c r="N214">
        <f>VLOOKUP(DATA!D213,'Performance management'!A$1:H$1193,8,0)</f>
        <v>2.25</v>
      </c>
      <c r="O214">
        <f>VLOOKUP(D213,'Learning  Mangement'!$A$1:$G$1193,4,0)</f>
        <v>2.25</v>
      </c>
      <c r="P214" t="str">
        <f>VLOOKUP(D213,'Learning  Mangement'!$A$1:$G$1193,5,0)</f>
        <v>Sathish&amp;Azim</v>
      </c>
      <c r="Q214" t="str">
        <f>VLOOKUP(D213,'Learning  Mangement'!$A$1:$G$1193,6,0)</f>
        <v>4h</v>
      </c>
      <c r="R214" t="str">
        <f>VLOOKUP(D213,'Learning  Mangement'!$A$1:$G$1193,7,0)</f>
        <v>Technical skills Training</v>
      </c>
      <c r="S214" s="30">
        <f>VLOOKUP(D213,'Leave  Mangement'!$A$1:$F$1193,3,0)</f>
        <v>43320</v>
      </c>
      <c r="T214" s="30">
        <f>VLOOKUP(D213,'Leave  Mangement'!$A$1:$F$1193,4,0)</f>
        <v>43322</v>
      </c>
      <c r="U214" t="str">
        <f>VLOOKUP(D213,'Leave  Mangement'!$A$1:$F$1193,5,0)</f>
        <v>Planned leave</v>
      </c>
      <c r="V214">
        <f>VLOOKUP(D213,'Leave  Mangement'!$A$1:$F$1193,6,0)</f>
        <v>2</v>
      </c>
      <c r="W214" t="str">
        <f>VLOOKUP(D213,'Span and Layer'!$A$1:$D$1193,2,0)</f>
        <v>Santhosh</v>
      </c>
      <c r="X214" t="str">
        <f>VLOOKUP(D213,'Span and Layer'!$A$1:$D$1193,3,0)</f>
        <v>Harry</v>
      </c>
      <c r="Y214" t="str">
        <f>VLOOKUP(D213,'Span and Layer'!$A$1:$D$1193,4,0)</f>
        <v>George</v>
      </c>
      <c r="Z214" s="30">
        <f>VLOOKUP(D213,'Attrition Analysis'!$A$1:$E$1193,3,0)</f>
        <v>41073</v>
      </c>
      <c r="AA214" s="30">
        <f>VLOOKUP(D213,'Attrition Analysis'!$A$1:$E$1193,4,0)</f>
        <v>41022</v>
      </c>
      <c r="AB214">
        <f>VLOOKUP(D213,'Attrition Analysis'!$A$1:$E$1193,5,0)</f>
        <v>0</v>
      </c>
      <c r="AC214" t="str">
        <f>VLOOKUP(D213,CSAT!$A$1:$F$1193,2,0)</f>
        <v>Good</v>
      </c>
      <c r="AD214" t="str">
        <f>VLOOKUP(D213,CSAT!$A$1:$F$1193,3,0)</f>
        <v>Good</v>
      </c>
      <c r="AE214" t="str">
        <f>VLOOKUP(D213,CSAT!$A$1:$F$1193,4,0)</f>
        <v>Bad</v>
      </c>
      <c r="AF214" t="str">
        <f>VLOOKUP(D213,CSAT!$A$1:$F$1193,5,0)</f>
        <v>Bad</v>
      </c>
      <c r="AG214" t="str">
        <f>VLOOKUP(D213,CSAT!$A$1:$F$1193,6,0)</f>
        <v>Better</v>
      </c>
      <c r="AH214" s="30">
        <v>43419</v>
      </c>
    </row>
    <row r="215" spans="1:34" x14ac:dyDescent="0.25">
      <c r="A215" s="13" t="s">
        <v>379</v>
      </c>
      <c r="B215" s="13">
        <v>214</v>
      </c>
      <c r="C215" s="13" t="s">
        <v>378</v>
      </c>
      <c r="D215" s="13" t="s">
        <v>379</v>
      </c>
      <c r="E215" s="13" t="s">
        <v>16</v>
      </c>
      <c r="F215" s="13">
        <v>57</v>
      </c>
      <c r="G215" s="13" t="s">
        <v>31</v>
      </c>
      <c r="H215" s="13" t="s">
        <v>12</v>
      </c>
      <c r="I215" s="13" t="s">
        <v>13</v>
      </c>
      <c r="J215">
        <f>VLOOKUP(DATA!D214,'Performance management'!A$1:H$1193,4,0)</f>
        <v>3</v>
      </c>
      <c r="K215">
        <f>VLOOKUP(DATA!D214,'Performance management'!A$1:H$1193,5,0)</f>
        <v>4</v>
      </c>
      <c r="L215">
        <f>VLOOKUP(DATA!D214,'Performance management'!A$1:H$1193,6,0)</f>
        <v>4</v>
      </c>
      <c r="M215">
        <f>VLOOKUP(DATA!D214,'Performance management'!A$1:H$1193,7,0)</f>
        <v>5</v>
      </c>
      <c r="N215">
        <f>VLOOKUP(DATA!D214,'Performance management'!A$1:H$1193,8,0)</f>
        <v>4</v>
      </c>
      <c r="O215">
        <f>VLOOKUP(D214,'Learning  Mangement'!$A$1:$G$1193,4,0)</f>
        <v>4</v>
      </c>
      <c r="P215" t="str">
        <f>VLOOKUP(D214,'Learning  Mangement'!$A$1:$G$1193,5,0)</f>
        <v>Santhosh&amp;Anudeep</v>
      </c>
      <c r="Q215" t="str">
        <f>VLOOKUP(D214,'Learning  Mangement'!$A$1:$G$1193,6,0)</f>
        <v>3h</v>
      </c>
      <c r="R215" t="str">
        <f>VLOOKUP(D214,'Learning  Mangement'!$A$1:$G$1193,7,0)</f>
        <v>Job Training</v>
      </c>
      <c r="S215" s="30">
        <f>VLOOKUP(D214,'Leave  Mangement'!$A$1:$F$1193,3,0)</f>
        <v>43321</v>
      </c>
      <c r="T215" s="30">
        <f>VLOOKUP(D214,'Leave  Mangement'!$A$1:$F$1193,4,0)</f>
        <v>43325</v>
      </c>
      <c r="U215" t="str">
        <f>VLOOKUP(D214,'Leave  Mangement'!$A$1:$F$1193,5,0)</f>
        <v>Emergency leave</v>
      </c>
      <c r="V215">
        <f>VLOOKUP(D214,'Leave  Mangement'!$A$1:$F$1193,6,0)</f>
        <v>4</v>
      </c>
      <c r="W215" t="str">
        <f>VLOOKUP(D214,'Span and Layer'!$A$1:$D$1193,2,0)</f>
        <v>Aneela</v>
      </c>
      <c r="X215" t="str">
        <f>VLOOKUP(D214,'Span and Layer'!$A$1:$D$1193,3,0)</f>
        <v>Charlie</v>
      </c>
      <c r="Y215" t="str">
        <f>VLOOKUP(D214,'Span and Layer'!$A$1:$D$1193,4,0)</f>
        <v>George</v>
      </c>
      <c r="Z215" s="30">
        <f>VLOOKUP(D214,'Attrition Analysis'!$A$1:$E$1193,3,0)</f>
        <v>41098</v>
      </c>
      <c r="AA215" s="30">
        <f>VLOOKUP(D214,'Attrition Analysis'!$A$1:$E$1193,4,0)</f>
        <v>41034</v>
      </c>
      <c r="AB215">
        <f>VLOOKUP(D214,'Attrition Analysis'!$A$1:$E$1193,5,0)</f>
        <v>0</v>
      </c>
      <c r="AC215" t="str">
        <f>VLOOKUP(D214,CSAT!$A$1:$F$1193,2,0)</f>
        <v>Good</v>
      </c>
      <c r="AD215" t="str">
        <f>VLOOKUP(D214,CSAT!$A$1:$F$1193,3,0)</f>
        <v>Bad</v>
      </c>
      <c r="AE215" t="str">
        <f>VLOOKUP(D214,CSAT!$A$1:$F$1193,4,0)</f>
        <v>Bad</v>
      </c>
      <c r="AF215" t="str">
        <f>VLOOKUP(D214,CSAT!$A$1:$F$1193,5,0)</f>
        <v>Better</v>
      </c>
      <c r="AG215" t="str">
        <f>VLOOKUP(D214,CSAT!$A$1:$F$1193,6,0)</f>
        <v>Good</v>
      </c>
      <c r="AH215" s="30">
        <v>43158</v>
      </c>
    </row>
    <row r="216" spans="1:34" x14ac:dyDescent="0.25">
      <c r="A216" s="13" t="s">
        <v>381</v>
      </c>
      <c r="B216" s="13">
        <v>215</v>
      </c>
      <c r="C216" s="13" t="s">
        <v>380</v>
      </c>
      <c r="D216" s="13" t="s">
        <v>381</v>
      </c>
      <c r="E216" s="13" t="s">
        <v>16</v>
      </c>
      <c r="F216" s="13">
        <v>24</v>
      </c>
      <c r="G216" s="13" t="s">
        <v>91</v>
      </c>
      <c r="H216" s="13" t="s">
        <v>12</v>
      </c>
      <c r="I216" s="13" t="s">
        <v>13</v>
      </c>
      <c r="J216">
        <f>VLOOKUP(DATA!D215,'Performance management'!A$1:H$1193,4,0)</f>
        <v>5</v>
      </c>
      <c r="K216">
        <f>VLOOKUP(DATA!D215,'Performance management'!A$1:H$1193,5,0)</f>
        <v>2</v>
      </c>
      <c r="L216">
        <f>VLOOKUP(DATA!D215,'Performance management'!A$1:H$1193,6,0)</f>
        <v>5</v>
      </c>
      <c r="M216">
        <f>VLOOKUP(DATA!D215,'Performance management'!A$1:H$1193,7,0)</f>
        <v>5</v>
      </c>
      <c r="N216">
        <f>VLOOKUP(DATA!D215,'Performance management'!A$1:H$1193,8,0)</f>
        <v>4.25</v>
      </c>
      <c r="O216">
        <f>VLOOKUP(D215,'Learning  Mangement'!$A$1:$G$1193,4,0)</f>
        <v>4.25</v>
      </c>
      <c r="P216" t="str">
        <f>VLOOKUP(D215,'Learning  Mangement'!$A$1:$G$1193,5,0)</f>
        <v>Santhosh&amp;Anudeep</v>
      </c>
      <c r="Q216" t="str">
        <f>VLOOKUP(D215,'Learning  Mangement'!$A$1:$G$1193,6,0)</f>
        <v>3h</v>
      </c>
      <c r="R216" t="str">
        <f>VLOOKUP(D215,'Learning  Mangement'!$A$1:$G$1193,7,0)</f>
        <v>Job Training</v>
      </c>
      <c r="S216" s="30">
        <f>VLOOKUP(D215,'Leave  Mangement'!$A$1:$F$1193,3,0)</f>
        <v>43322</v>
      </c>
      <c r="T216" s="30">
        <f>VLOOKUP(D215,'Leave  Mangement'!$A$1:$F$1193,4,0)</f>
        <v>43325</v>
      </c>
      <c r="U216" t="str">
        <f>VLOOKUP(D215,'Leave  Mangement'!$A$1:$F$1193,5,0)</f>
        <v>Emergency leave</v>
      </c>
      <c r="V216">
        <f>VLOOKUP(D215,'Leave  Mangement'!$A$1:$F$1193,6,0)</f>
        <v>3</v>
      </c>
      <c r="W216" t="str">
        <f>VLOOKUP(D215,'Span and Layer'!$A$1:$D$1193,2,0)</f>
        <v>Lihar</v>
      </c>
      <c r="X216" t="str">
        <f>VLOOKUP(D215,'Span and Layer'!$A$1:$D$1193,3,0)</f>
        <v>Isla</v>
      </c>
      <c r="Y216" t="str">
        <f>VLOOKUP(D215,'Span and Layer'!$A$1:$D$1193,4,0)</f>
        <v>George</v>
      </c>
      <c r="Z216" s="30">
        <f>VLOOKUP(D215,'Attrition Analysis'!$A$1:$E$1193,3,0)</f>
        <v>41123</v>
      </c>
      <c r="AA216" s="30">
        <f>VLOOKUP(D215,'Attrition Analysis'!$A$1:$E$1193,4,0)</f>
        <v>41046</v>
      </c>
      <c r="AB216">
        <f>VLOOKUP(D215,'Attrition Analysis'!$A$1:$E$1193,5,0)</f>
        <v>0</v>
      </c>
      <c r="AC216" t="str">
        <f>VLOOKUP(D215,CSAT!$A$1:$F$1193,2,0)</f>
        <v>Better</v>
      </c>
      <c r="AD216" t="str">
        <f>VLOOKUP(D215,CSAT!$A$1:$F$1193,3,0)</f>
        <v>Worst</v>
      </c>
      <c r="AE216" t="str">
        <f>VLOOKUP(D215,CSAT!$A$1:$F$1193,4,0)</f>
        <v>Good</v>
      </c>
      <c r="AF216" t="str">
        <f>VLOOKUP(D215,CSAT!$A$1:$F$1193,5,0)</f>
        <v>Excellent</v>
      </c>
      <c r="AG216" t="str">
        <f>VLOOKUP(D215,CSAT!$A$1:$F$1193,6,0)</f>
        <v>Worst</v>
      </c>
      <c r="AH216" s="30">
        <v>43372</v>
      </c>
    </row>
    <row r="217" spans="1:34" x14ac:dyDescent="0.25">
      <c r="A217" s="13" t="s">
        <v>383</v>
      </c>
      <c r="B217" s="13">
        <v>216</v>
      </c>
      <c r="C217" s="13" t="s">
        <v>382</v>
      </c>
      <c r="D217" s="13" t="s">
        <v>383</v>
      </c>
      <c r="E217" s="13" t="s">
        <v>16</v>
      </c>
      <c r="F217" s="13">
        <v>52</v>
      </c>
      <c r="G217" s="13" t="s">
        <v>55</v>
      </c>
      <c r="H217" s="13" t="s">
        <v>27</v>
      </c>
      <c r="I217" s="13" t="s">
        <v>28</v>
      </c>
      <c r="J217">
        <f>VLOOKUP(DATA!D216,'Performance management'!A$1:H$1193,4,0)</f>
        <v>4</v>
      </c>
      <c r="K217">
        <f>VLOOKUP(DATA!D216,'Performance management'!A$1:H$1193,5,0)</f>
        <v>5</v>
      </c>
      <c r="L217">
        <f>VLOOKUP(DATA!D216,'Performance management'!A$1:H$1193,6,0)</f>
        <v>4</v>
      </c>
      <c r="M217">
        <f>VLOOKUP(DATA!D216,'Performance management'!A$1:H$1193,7,0)</f>
        <v>1</v>
      </c>
      <c r="N217">
        <f>VLOOKUP(DATA!D216,'Performance management'!A$1:H$1193,8,0)</f>
        <v>3.5</v>
      </c>
      <c r="O217">
        <f>VLOOKUP(D216,'Learning  Mangement'!$A$1:$G$1193,4,0)</f>
        <v>3.5</v>
      </c>
      <c r="P217" t="str">
        <f>VLOOKUP(D216,'Learning  Mangement'!$A$1:$G$1193,5,0)</f>
        <v>Hemanth&amp;Salomi</v>
      </c>
      <c r="Q217" t="str">
        <f>VLOOKUP(D216,'Learning  Mangement'!$A$1:$G$1193,6,0)</f>
        <v>3h</v>
      </c>
      <c r="R217" t="str">
        <f>VLOOKUP(D216,'Learning  Mangement'!$A$1:$G$1193,7,0)</f>
        <v>Soft skills Training</v>
      </c>
      <c r="S217" s="30">
        <f>VLOOKUP(D216,'Leave  Mangement'!$A$1:$F$1193,3,0)</f>
        <v>43323</v>
      </c>
      <c r="T217" s="30">
        <f>VLOOKUP(D216,'Leave  Mangement'!$A$1:$F$1193,4,0)</f>
        <v>43327</v>
      </c>
      <c r="U217" t="str">
        <f>VLOOKUP(D216,'Leave  Mangement'!$A$1:$F$1193,5,0)</f>
        <v>Planned leave</v>
      </c>
      <c r="V217">
        <f>VLOOKUP(D216,'Leave  Mangement'!$A$1:$F$1193,6,0)</f>
        <v>4</v>
      </c>
      <c r="W217" t="str">
        <f>VLOOKUP(D216,'Span and Layer'!$A$1:$D$1193,2,0)</f>
        <v>Azim</v>
      </c>
      <c r="X217" t="str">
        <f>VLOOKUP(D216,'Span and Layer'!$A$1:$D$1193,3,0)</f>
        <v>Jacob</v>
      </c>
      <c r="Y217" t="str">
        <f>VLOOKUP(D216,'Span and Layer'!$A$1:$D$1193,4,0)</f>
        <v>George</v>
      </c>
      <c r="Z217" s="30">
        <f>VLOOKUP(D216,'Attrition Analysis'!$A$1:$E$1193,3,0)</f>
        <v>41148</v>
      </c>
      <c r="AA217" s="30">
        <f>VLOOKUP(D216,'Attrition Analysis'!$A$1:$E$1193,4,0)</f>
        <v>41058</v>
      </c>
      <c r="AB217">
        <f>VLOOKUP(D216,'Attrition Analysis'!$A$1:$E$1193,5,0)</f>
        <v>0</v>
      </c>
      <c r="AC217" t="str">
        <f>VLOOKUP(D216,CSAT!$A$1:$F$1193,2,0)</f>
        <v>Bad</v>
      </c>
      <c r="AD217" t="str">
        <f>VLOOKUP(D216,CSAT!$A$1:$F$1193,3,0)</f>
        <v>Excellent</v>
      </c>
      <c r="AE217" t="str">
        <f>VLOOKUP(D216,CSAT!$A$1:$F$1193,4,0)</f>
        <v>Worst</v>
      </c>
      <c r="AF217" t="str">
        <f>VLOOKUP(D216,CSAT!$A$1:$F$1193,5,0)</f>
        <v>Good</v>
      </c>
      <c r="AG217" t="str">
        <f>VLOOKUP(D216,CSAT!$A$1:$F$1193,6,0)</f>
        <v>Good</v>
      </c>
      <c r="AH217" s="30">
        <v>43223</v>
      </c>
    </row>
    <row r="218" spans="1:34" x14ac:dyDescent="0.25">
      <c r="A218" s="13" t="s">
        <v>385</v>
      </c>
      <c r="B218" s="13">
        <v>217</v>
      </c>
      <c r="C218" s="13" t="s">
        <v>384</v>
      </c>
      <c r="D218" s="13" t="s">
        <v>385</v>
      </c>
      <c r="E218" s="13" t="s">
        <v>16</v>
      </c>
      <c r="F218" s="13">
        <v>25</v>
      </c>
      <c r="G218" s="13" t="s">
        <v>17</v>
      </c>
      <c r="H218" s="13" t="s">
        <v>66</v>
      </c>
      <c r="I218" s="13" t="s">
        <v>13</v>
      </c>
      <c r="J218">
        <f>VLOOKUP(DATA!D217,'Performance management'!A$1:H$1193,4,0)</f>
        <v>3</v>
      </c>
      <c r="K218">
        <f>VLOOKUP(DATA!D217,'Performance management'!A$1:H$1193,5,0)</f>
        <v>5</v>
      </c>
      <c r="L218">
        <f>VLOOKUP(DATA!D217,'Performance management'!A$1:H$1193,6,0)</f>
        <v>3</v>
      </c>
      <c r="M218">
        <f>VLOOKUP(DATA!D217,'Performance management'!A$1:H$1193,7,0)</f>
        <v>2</v>
      </c>
      <c r="N218">
        <f>VLOOKUP(DATA!D217,'Performance management'!A$1:H$1193,8,0)</f>
        <v>3.25</v>
      </c>
      <c r="O218">
        <f>VLOOKUP(D217,'Learning  Mangement'!$A$1:$G$1193,4,0)</f>
        <v>3.25</v>
      </c>
      <c r="P218" t="str">
        <f>VLOOKUP(D217,'Learning  Mangement'!$A$1:$G$1193,5,0)</f>
        <v>Hemanth&amp;Salomi</v>
      </c>
      <c r="Q218" t="str">
        <f>VLOOKUP(D217,'Learning  Mangement'!$A$1:$G$1193,6,0)</f>
        <v>3h</v>
      </c>
      <c r="R218" t="str">
        <f>VLOOKUP(D217,'Learning  Mangement'!$A$1:$G$1193,7,0)</f>
        <v>Soft skills Training</v>
      </c>
      <c r="S218" s="30">
        <f>VLOOKUP(D217,'Leave  Mangement'!$A$1:$F$1193,3,0)</f>
        <v>43324</v>
      </c>
      <c r="T218" s="30">
        <f>VLOOKUP(D217,'Leave  Mangement'!$A$1:$F$1193,4,0)</f>
        <v>43330</v>
      </c>
      <c r="U218" t="str">
        <f>VLOOKUP(D217,'Leave  Mangement'!$A$1:$F$1193,5,0)</f>
        <v>Planned leave</v>
      </c>
      <c r="V218">
        <f>VLOOKUP(D217,'Leave  Mangement'!$A$1:$F$1193,6,0)</f>
        <v>6</v>
      </c>
      <c r="W218" t="str">
        <f>VLOOKUP(D217,'Span and Layer'!$A$1:$D$1193,2,0)</f>
        <v>Santhosh</v>
      </c>
      <c r="X218" t="str">
        <f>VLOOKUP(D217,'Span and Layer'!$A$1:$D$1193,3,0)</f>
        <v>Harry</v>
      </c>
      <c r="Y218" t="str">
        <f>VLOOKUP(D217,'Span and Layer'!$A$1:$D$1193,4,0)</f>
        <v>George</v>
      </c>
      <c r="Z218" s="30">
        <f>VLOOKUP(D217,'Attrition Analysis'!$A$1:$E$1193,3,0)</f>
        <v>41173</v>
      </c>
      <c r="AA218" s="30">
        <f>VLOOKUP(D217,'Attrition Analysis'!$A$1:$E$1193,4,0)</f>
        <v>41070</v>
      </c>
      <c r="AB218">
        <f>VLOOKUP(D217,'Attrition Analysis'!$A$1:$E$1193,5,0)</f>
        <v>0</v>
      </c>
      <c r="AC218" t="str">
        <f>VLOOKUP(D217,CSAT!$A$1:$F$1193,2,0)</f>
        <v>Worst</v>
      </c>
      <c r="AD218" t="str">
        <f>VLOOKUP(D217,CSAT!$A$1:$F$1193,3,0)</f>
        <v>Worst</v>
      </c>
      <c r="AE218" t="str">
        <f>VLOOKUP(D217,CSAT!$A$1:$F$1193,4,0)</f>
        <v>Worst</v>
      </c>
      <c r="AF218" t="str">
        <f>VLOOKUP(D217,CSAT!$A$1:$F$1193,5,0)</f>
        <v>Worst</v>
      </c>
      <c r="AG218" t="str">
        <f>VLOOKUP(D217,CSAT!$A$1:$F$1193,6,0)</f>
        <v>Bad</v>
      </c>
      <c r="AH218" s="30">
        <v>43328</v>
      </c>
    </row>
    <row r="219" spans="1:34" x14ac:dyDescent="0.25">
      <c r="A219" s="13" t="s">
        <v>387</v>
      </c>
      <c r="B219" s="13">
        <v>218</v>
      </c>
      <c r="C219" s="13" t="s">
        <v>386</v>
      </c>
      <c r="D219" s="13" t="s">
        <v>387</v>
      </c>
      <c r="E219" s="13" t="s">
        <v>16</v>
      </c>
      <c r="F219" s="13">
        <v>46</v>
      </c>
      <c r="G219" s="13" t="s">
        <v>17</v>
      </c>
      <c r="H219" s="13" t="s">
        <v>63</v>
      </c>
      <c r="I219" s="13" t="s">
        <v>13</v>
      </c>
      <c r="J219">
        <f>VLOOKUP(DATA!D218,'Performance management'!A$1:H$1193,4,0)</f>
        <v>2</v>
      </c>
      <c r="K219">
        <f>VLOOKUP(DATA!D218,'Performance management'!A$1:H$1193,5,0)</f>
        <v>1</v>
      </c>
      <c r="L219">
        <f>VLOOKUP(DATA!D218,'Performance management'!A$1:H$1193,6,0)</f>
        <v>4</v>
      </c>
      <c r="M219">
        <f>VLOOKUP(DATA!D218,'Performance management'!A$1:H$1193,7,0)</f>
        <v>5</v>
      </c>
      <c r="N219">
        <f>VLOOKUP(DATA!D218,'Performance management'!A$1:H$1193,8,0)</f>
        <v>3</v>
      </c>
      <c r="O219">
        <f>VLOOKUP(D218,'Learning  Mangement'!$A$1:$G$1193,4,0)</f>
        <v>3</v>
      </c>
      <c r="P219" t="str">
        <f>VLOOKUP(D218,'Learning  Mangement'!$A$1:$G$1193,5,0)</f>
        <v>Hemanth&amp;Salomi</v>
      </c>
      <c r="Q219" t="str">
        <f>VLOOKUP(D218,'Learning  Mangement'!$A$1:$G$1193,6,0)</f>
        <v>3h</v>
      </c>
      <c r="R219" t="str">
        <f>VLOOKUP(D218,'Learning  Mangement'!$A$1:$G$1193,7,0)</f>
        <v>Soft skills Training</v>
      </c>
      <c r="S219" s="30">
        <f>VLOOKUP(D218,'Leave  Mangement'!$A$1:$F$1193,3,0)</f>
        <v>43325</v>
      </c>
      <c r="T219" s="30">
        <f>VLOOKUP(D218,'Leave  Mangement'!$A$1:$F$1193,4,0)</f>
        <v>43326</v>
      </c>
      <c r="U219" t="str">
        <f>VLOOKUP(D218,'Leave  Mangement'!$A$1:$F$1193,5,0)</f>
        <v>Emergency leave</v>
      </c>
      <c r="V219">
        <f>VLOOKUP(D218,'Leave  Mangement'!$A$1:$F$1193,6,0)</f>
        <v>1</v>
      </c>
      <c r="W219" t="str">
        <f>VLOOKUP(D218,'Span and Layer'!$A$1:$D$1193,2,0)</f>
        <v>David</v>
      </c>
      <c r="X219" t="str">
        <f>VLOOKUP(D218,'Span and Layer'!$A$1:$D$1193,3,0)</f>
        <v>Jacob</v>
      </c>
      <c r="Y219" t="str">
        <f>VLOOKUP(D218,'Span and Layer'!$A$1:$D$1193,4,0)</f>
        <v>George</v>
      </c>
      <c r="Z219" s="30">
        <f>VLOOKUP(D218,'Attrition Analysis'!$A$1:$E$1193,3,0)</f>
        <v>41198</v>
      </c>
      <c r="AA219" s="30">
        <f>VLOOKUP(D218,'Attrition Analysis'!$A$1:$E$1193,4,0)</f>
        <v>41082</v>
      </c>
      <c r="AB219">
        <f>VLOOKUP(D218,'Attrition Analysis'!$A$1:$E$1193,5,0)</f>
        <v>0</v>
      </c>
      <c r="AC219" t="str">
        <f>VLOOKUP(D218,CSAT!$A$1:$F$1193,2,0)</f>
        <v>Worst</v>
      </c>
      <c r="AD219" t="str">
        <f>VLOOKUP(D218,CSAT!$A$1:$F$1193,3,0)</f>
        <v>Better</v>
      </c>
      <c r="AE219" t="str">
        <f>VLOOKUP(D218,CSAT!$A$1:$F$1193,4,0)</f>
        <v>Worst</v>
      </c>
      <c r="AF219" t="str">
        <f>VLOOKUP(D218,CSAT!$A$1:$F$1193,5,0)</f>
        <v>Worst</v>
      </c>
      <c r="AG219" t="str">
        <f>VLOOKUP(D218,CSAT!$A$1:$F$1193,6,0)</f>
        <v>Good</v>
      </c>
      <c r="AH219" s="30">
        <v>43275</v>
      </c>
    </row>
    <row r="220" spans="1:34" x14ac:dyDescent="0.25">
      <c r="A220" s="13" t="s">
        <v>389</v>
      </c>
      <c r="B220" s="13">
        <v>219</v>
      </c>
      <c r="C220" s="13" t="s">
        <v>388</v>
      </c>
      <c r="D220" s="13" t="s">
        <v>389</v>
      </c>
      <c r="E220" s="13" t="s">
        <v>10</v>
      </c>
      <c r="F220" s="13">
        <v>36</v>
      </c>
      <c r="G220" s="13" t="s">
        <v>62</v>
      </c>
      <c r="H220" s="13" t="s">
        <v>18</v>
      </c>
      <c r="I220" s="13" t="s">
        <v>13</v>
      </c>
      <c r="J220">
        <f>VLOOKUP(DATA!D219,'Performance management'!A$1:H$1193,4,0)</f>
        <v>4</v>
      </c>
      <c r="K220">
        <f>VLOOKUP(DATA!D219,'Performance management'!A$1:H$1193,5,0)</f>
        <v>4</v>
      </c>
      <c r="L220">
        <f>VLOOKUP(DATA!D219,'Performance management'!A$1:H$1193,6,0)</f>
        <v>5</v>
      </c>
      <c r="M220">
        <f>VLOOKUP(DATA!D219,'Performance management'!A$1:H$1193,7,0)</f>
        <v>5</v>
      </c>
      <c r="N220">
        <f>VLOOKUP(DATA!D219,'Performance management'!A$1:H$1193,8,0)</f>
        <v>4.5</v>
      </c>
      <c r="O220">
        <f>VLOOKUP(D219,'Learning  Mangement'!$A$1:$G$1193,4,0)</f>
        <v>4.5</v>
      </c>
      <c r="P220" t="str">
        <f>VLOOKUP(D219,'Learning  Mangement'!$A$1:$G$1193,5,0)</f>
        <v>Santhosh&amp;Anudeep</v>
      </c>
      <c r="Q220" t="str">
        <f>VLOOKUP(D219,'Learning  Mangement'!$A$1:$G$1193,6,0)</f>
        <v>3h</v>
      </c>
      <c r="R220" t="str">
        <f>VLOOKUP(D219,'Learning  Mangement'!$A$1:$G$1193,7,0)</f>
        <v>Job Training</v>
      </c>
      <c r="S220" s="30">
        <f>VLOOKUP(D219,'Leave  Mangement'!$A$1:$F$1193,3,0)</f>
        <v>43326</v>
      </c>
      <c r="T220" s="30">
        <f>VLOOKUP(D219,'Leave  Mangement'!$A$1:$F$1193,4,0)</f>
        <v>43332</v>
      </c>
      <c r="U220" t="str">
        <f>VLOOKUP(D219,'Leave  Mangement'!$A$1:$F$1193,5,0)</f>
        <v>Maternity/Parental leave</v>
      </c>
      <c r="V220">
        <f>VLOOKUP(D219,'Leave  Mangement'!$A$1:$F$1193,6,0)</f>
        <v>36</v>
      </c>
      <c r="W220" t="str">
        <f>VLOOKUP(D219,'Span and Layer'!$A$1:$D$1193,2,0)</f>
        <v>Harika</v>
      </c>
      <c r="X220" t="str">
        <f>VLOOKUP(D219,'Span and Layer'!$A$1:$D$1193,3,0)</f>
        <v>Amelia</v>
      </c>
      <c r="Y220" t="str">
        <f>VLOOKUP(D219,'Span and Layer'!$A$1:$D$1193,4,0)</f>
        <v>George</v>
      </c>
      <c r="Z220" s="30">
        <f>VLOOKUP(D219,'Attrition Analysis'!$A$1:$E$1193,3,0)</f>
        <v>41223</v>
      </c>
      <c r="AA220" s="30">
        <f>VLOOKUP(D219,'Attrition Analysis'!$A$1:$E$1193,4,0)</f>
        <v>41094</v>
      </c>
      <c r="AB220">
        <f>VLOOKUP(D219,'Attrition Analysis'!$A$1:$E$1193,5,0)</f>
        <v>0</v>
      </c>
      <c r="AC220" t="str">
        <f>VLOOKUP(D219,CSAT!$A$1:$F$1193,2,0)</f>
        <v>Better</v>
      </c>
      <c r="AD220" t="str">
        <f>VLOOKUP(D219,CSAT!$A$1:$F$1193,3,0)</f>
        <v>Excellent</v>
      </c>
      <c r="AE220" t="str">
        <f>VLOOKUP(D219,CSAT!$A$1:$F$1193,4,0)</f>
        <v>Better</v>
      </c>
      <c r="AF220" t="str">
        <f>VLOOKUP(D219,CSAT!$A$1:$F$1193,5,0)</f>
        <v>Excellent</v>
      </c>
      <c r="AG220" t="str">
        <f>VLOOKUP(D219,CSAT!$A$1:$F$1193,6,0)</f>
        <v>Bad</v>
      </c>
      <c r="AH220" s="30">
        <v>43407</v>
      </c>
    </row>
    <row r="221" spans="1:34" x14ac:dyDescent="0.25">
      <c r="A221" s="13" t="s">
        <v>391</v>
      </c>
      <c r="B221" s="13">
        <v>220</v>
      </c>
      <c r="C221" s="13" t="s">
        <v>390</v>
      </c>
      <c r="D221" s="13" t="s">
        <v>391</v>
      </c>
      <c r="E221" s="13" t="s">
        <v>16</v>
      </c>
      <c r="F221" s="13">
        <v>39</v>
      </c>
      <c r="G221" s="13" t="s">
        <v>31</v>
      </c>
      <c r="H221" s="13" t="s">
        <v>118</v>
      </c>
      <c r="I221" s="13" t="s">
        <v>13</v>
      </c>
      <c r="J221">
        <f>VLOOKUP(DATA!D220,'Performance management'!A$1:H$1193,4,0)</f>
        <v>2</v>
      </c>
      <c r="K221">
        <f>VLOOKUP(DATA!D220,'Performance management'!A$1:H$1193,5,0)</f>
        <v>5</v>
      </c>
      <c r="L221">
        <f>VLOOKUP(DATA!D220,'Performance management'!A$1:H$1193,6,0)</f>
        <v>5</v>
      </c>
      <c r="M221">
        <f>VLOOKUP(DATA!D220,'Performance management'!A$1:H$1193,7,0)</f>
        <v>3</v>
      </c>
      <c r="N221">
        <f>VLOOKUP(DATA!D220,'Performance management'!A$1:H$1193,8,0)</f>
        <v>3.75</v>
      </c>
      <c r="O221">
        <f>VLOOKUP(D220,'Learning  Mangement'!$A$1:$G$1193,4,0)</f>
        <v>3.75</v>
      </c>
      <c r="P221" t="str">
        <f>VLOOKUP(D220,'Learning  Mangement'!$A$1:$G$1193,5,0)</f>
        <v>Hemanth&amp;Salomi</v>
      </c>
      <c r="Q221" t="str">
        <f>VLOOKUP(D220,'Learning  Mangement'!$A$1:$G$1193,6,0)</f>
        <v>3h</v>
      </c>
      <c r="R221" t="str">
        <f>VLOOKUP(D220,'Learning  Mangement'!$A$1:$G$1193,7,0)</f>
        <v>Soft skills Training</v>
      </c>
      <c r="S221" s="30">
        <f>VLOOKUP(D220,'Leave  Mangement'!$A$1:$F$1193,3,0)</f>
        <v>43327</v>
      </c>
      <c r="T221" s="30">
        <f>VLOOKUP(D220,'Leave  Mangement'!$A$1:$F$1193,4,0)</f>
        <v>43333</v>
      </c>
      <c r="U221" t="str">
        <f>VLOOKUP(D220,'Leave  Mangement'!$A$1:$F$1193,5,0)</f>
        <v>Planned leave</v>
      </c>
      <c r="V221">
        <f>VLOOKUP(D220,'Leave  Mangement'!$A$1:$F$1193,6,0)</f>
        <v>6</v>
      </c>
      <c r="W221" t="str">
        <f>VLOOKUP(D220,'Span and Layer'!$A$1:$D$1193,2,0)</f>
        <v>Harish</v>
      </c>
      <c r="X221" t="str">
        <f>VLOOKUP(D220,'Span and Layer'!$A$1:$D$1193,3,0)</f>
        <v>Amelia</v>
      </c>
      <c r="Y221" t="str">
        <f>VLOOKUP(D220,'Span and Layer'!$A$1:$D$1193,4,0)</f>
        <v>George</v>
      </c>
      <c r="Z221" s="30">
        <f>VLOOKUP(D220,'Attrition Analysis'!$A$1:$E$1193,3,0)</f>
        <v>41248</v>
      </c>
      <c r="AA221" s="30">
        <f>VLOOKUP(D220,'Attrition Analysis'!$A$1:$E$1193,4,0)</f>
        <v>41106</v>
      </c>
      <c r="AB221">
        <f>VLOOKUP(D220,'Attrition Analysis'!$A$1:$E$1193,5,0)</f>
        <v>0</v>
      </c>
      <c r="AC221" t="str">
        <f>VLOOKUP(D220,CSAT!$A$1:$F$1193,2,0)</f>
        <v>Excellent</v>
      </c>
      <c r="AD221" t="str">
        <f>VLOOKUP(D220,CSAT!$A$1:$F$1193,3,0)</f>
        <v>Excellent</v>
      </c>
      <c r="AE221" t="str">
        <f>VLOOKUP(D220,CSAT!$A$1:$F$1193,4,0)</f>
        <v>Worst</v>
      </c>
      <c r="AF221" t="str">
        <f>VLOOKUP(D220,CSAT!$A$1:$F$1193,5,0)</f>
        <v>Good</v>
      </c>
      <c r="AG221" t="str">
        <f>VLOOKUP(D220,CSAT!$A$1:$F$1193,6,0)</f>
        <v>Better</v>
      </c>
      <c r="AH221" s="30">
        <v>43173</v>
      </c>
    </row>
    <row r="222" spans="1:34" x14ac:dyDescent="0.25">
      <c r="A222" s="13" t="s">
        <v>393</v>
      </c>
      <c r="B222" s="13">
        <v>221</v>
      </c>
      <c r="C222" s="13" t="s">
        <v>392</v>
      </c>
      <c r="D222" s="13" t="s">
        <v>393</v>
      </c>
      <c r="E222" s="13" t="s">
        <v>10</v>
      </c>
      <c r="F222" s="13">
        <v>54</v>
      </c>
      <c r="G222" s="13" t="s">
        <v>26</v>
      </c>
      <c r="H222" s="13" t="s">
        <v>121</v>
      </c>
      <c r="I222" s="13" t="s">
        <v>13</v>
      </c>
      <c r="J222">
        <f>VLOOKUP(DATA!D221,'Performance management'!A$1:H$1193,4,0)</f>
        <v>4</v>
      </c>
      <c r="K222">
        <f>VLOOKUP(DATA!D221,'Performance management'!A$1:H$1193,5,0)</f>
        <v>3</v>
      </c>
      <c r="L222">
        <f>VLOOKUP(DATA!D221,'Performance management'!A$1:H$1193,6,0)</f>
        <v>5</v>
      </c>
      <c r="M222">
        <f>VLOOKUP(DATA!D221,'Performance management'!A$1:H$1193,7,0)</f>
        <v>1</v>
      </c>
      <c r="N222">
        <f>VLOOKUP(DATA!D221,'Performance management'!A$1:H$1193,8,0)</f>
        <v>3.25</v>
      </c>
      <c r="O222">
        <f>VLOOKUP(D221,'Learning  Mangement'!$A$1:$G$1193,4,0)</f>
        <v>3.25</v>
      </c>
      <c r="P222" t="str">
        <f>VLOOKUP(D221,'Learning  Mangement'!$A$1:$G$1193,5,0)</f>
        <v>Hemanth&amp;Salomi</v>
      </c>
      <c r="Q222" t="str">
        <f>VLOOKUP(D221,'Learning  Mangement'!$A$1:$G$1193,6,0)</f>
        <v>3h</v>
      </c>
      <c r="R222" t="str">
        <f>VLOOKUP(D221,'Learning  Mangement'!$A$1:$G$1193,7,0)</f>
        <v>Soft skills Training</v>
      </c>
      <c r="S222" s="30">
        <f>VLOOKUP(D221,'Leave  Mangement'!$A$1:$F$1193,3,0)</f>
        <v>43328</v>
      </c>
      <c r="T222" s="30">
        <f>VLOOKUP(D221,'Leave  Mangement'!$A$1:$F$1193,4,0)</f>
        <v>43333</v>
      </c>
      <c r="U222" t="str">
        <f>VLOOKUP(D221,'Leave  Mangement'!$A$1:$F$1193,5,0)</f>
        <v>Maternity/Parental leave</v>
      </c>
      <c r="V222">
        <f>VLOOKUP(D221,'Leave  Mangement'!$A$1:$F$1193,6,0)</f>
        <v>35</v>
      </c>
      <c r="W222" t="str">
        <f>VLOOKUP(D221,'Span and Layer'!$A$1:$D$1193,2,0)</f>
        <v>Roy</v>
      </c>
      <c r="X222" t="str">
        <f>VLOOKUP(D221,'Span and Layer'!$A$1:$D$1193,3,0)</f>
        <v>Harry</v>
      </c>
      <c r="Y222" t="str">
        <f>VLOOKUP(D221,'Span and Layer'!$A$1:$D$1193,4,0)</f>
        <v>George</v>
      </c>
      <c r="Z222" s="30">
        <f>VLOOKUP(D221,'Attrition Analysis'!$A$1:$E$1193,3,0)</f>
        <v>41273</v>
      </c>
      <c r="AA222" s="30">
        <f>VLOOKUP(D221,'Attrition Analysis'!$A$1:$E$1193,4,0)</f>
        <v>41118</v>
      </c>
      <c r="AB222">
        <f>VLOOKUP(D221,'Attrition Analysis'!$A$1:$E$1193,5,0)</f>
        <v>0</v>
      </c>
      <c r="AC222" t="str">
        <f>VLOOKUP(D221,CSAT!$A$1:$F$1193,2,0)</f>
        <v>Excellent</v>
      </c>
      <c r="AD222" t="str">
        <f>VLOOKUP(D221,CSAT!$A$1:$F$1193,3,0)</f>
        <v>Better</v>
      </c>
      <c r="AE222" t="str">
        <f>VLOOKUP(D221,CSAT!$A$1:$F$1193,4,0)</f>
        <v>Excellent</v>
      </c>
      <c r="AF222" t="str">
        <f>VLOOKUP(D221,CSAT!$A$1:$F$1193,5,0)</f>
        <v>Excellent</v>
      </c>
      <c r="AG222" t="str">
        <f>VLOOKUP(D221,CSAT!$A$1:$F$1193,6,0)</f>
        <v>Worst</v>
      </c>
      <c r="AH222" s="30">
        <v>43273</v>
      </c>
    </row>
    <row r="223" spans="1:34" x14ac:dyDescent="0.25">
      <c r="A223" s="13" t="s">
        <v>395</v>
      </c>
      <c r="B223" s="13">
        <v>222</v>
      </c>
      <c r="C223" s="13" t="s">
        <v>394</v>
      </c>
      <c r="D223" s="13" t="s">
        <v>395</v>
      </c>
      <c r="E223" s="13" t="s">
        <v>16</v>
      </c>
      <c r="F223" s="13">
        <v>33</v>
      </c>
      <c r="G223" s="13" t="s">
        <v>96</v>
      </c>
      <c r="H223" s="13" t="s">
        <v>22</v>
      </c>
      <c r="I223" s="13" t="s">
        <v>23</v>
      </c>
      <c r="J223">
        <f>VLOOKUP(DATA!D222,'Performance management'!A$1:H$1193,4,0)</f>
        <v>3</v>
      </c>
      <c r="K223">
        <f>VLOOKUP(DATA!D222,'Performance management'!A$1:H$1193,5,0)</f>
        <v>5</v>
      </c>
      <c r="L223">
        <f>VLOOKUP(DATA!D222,'Performance management'!A$1:H$1193,6,0)</f>
        <v>2</v>
      </c>
      <c r="M223">
        <f>VLOOKUP(DATA!D222,'Performance management'!A$1:H$1193,7,0)</f>
        <v>1</v>
      </c>
      <c r="N223">
        <f>VLOOKUP(DATA!D222,'Performance management'!A$1:H$1193,8,0)</f>
        <v>2.75</v>
      </c>
      <c r="O223">
        <f>VLOOKUP(D222,'Learning  Mangement'!$A$1:$G$1193,4,0)</f>
        <v>2.75</v>
      </c>
      <c r="P223" t="str">
        <f>VLOOKUP(D222,'Learning  Mangement'!$A$1:$G$1193,5,0)</f>
        <v>Sathish&amp;Azim</v>
      </c>
      <c r="Q223" t="str">
        <f>VLOOKUP(D222,'Learning  Mangement'!$A$1:$G$1193,6,0)</f>
        <v>4h</v>
      </c>
      <c r="R223" t="str">
        <f>VLOOKUP(D222,'Learning  Mangement'!$A$1:$G$1193,7,0)</f>
        <v>Technical skills Training</v>
      </c>
      <c r="S223" s="30">
        <f>VLOOKUP(D222,'Leave  Mangement'!$A$1:$F$1193,3,0)</f>
        <v>43329</v>
      </c>
      <c r="T223" s="30">
        <f>VLOOKUP(D222,'Leave  Mangement'!$A$1:$F$1193,4,0)</f>
        <v>43333</v>
      </c>
      <c r="U223" t="str">
        <f>VLOOKUP(D222,'Leave  Mangement'!$A$1:$F$1193,5,0)</f>
        <v>Maternity/Parental leave</v>
      </c>
      <c r="V223">
        <f>VLOOKUP(D222,'Leave  Mangement'!$A$1:$F$1193,6,0)</f>
        <v>34</v>
      </c>
      <c r="W223" t="str">
        <f>VLOOKUP(D222,'Span and Layer'!$A$1:$D$1193,2,0)</f>
        <v>Rishitha</v>
      </c>
      <c r="X223" t="str">
        <f>VLOOKUP(D222,'Span and Layer'!$A$1:$D$1193,3,0)</f>
        <v>Isla</v>
      </c>
      <c r="Y223" t="str">
        <f>VLOOKUP(D222,'Span and Layer'!$A$1:$D$1193,4,0)</f>
        <v>George</v>
      </c>
      <c r="Z223" s="30">
        <f>VLOOKUP(D222,'Attrition Analysis'!$A$1:$E$1193,3,0)</f>
        <v>41298</v>
      </c>
      <c r="AA223" s="30">
        <f>VLOOKUP(D222,'Attrition Analysis'!$A$1:$E$1193,4,0)</f>
        <v>41130</v>
      </c>
      <c r="AB223">
        <f>VLOOKUP(D222,'Attrition Analysis'!$A$1:$E$1193,5,0)</f>
        <v>0</v>
      </c>
      <c r="AC223" t="str">
        <f>VLOOKUP(D222,CSAT!$A$1:$F$1193,2,0)</f>
        <v>Excellent</v>
      </c>
      <c r="AD223" t="str">
        <f>VLOOKUP(D222,CSAT!$A$1:$F$1193,3,0)</f>
        <v>Good</v>
      </c>
      <c r="AE223" t="str">
        <f>VLOOKUP(D222,CSAT!$A$1:$F$1193,4,0)</f>
        <v>Bad</v>
      </c>
      <c r="AF223" t="str">
        <f>VLOOKUP(D222,CSAT!$A$1:$F$1193,5,0)</f>
        <v>Better</v>
      </c>
      <c r="AG223" t="str">
        <f>VLOOKUP(D222,CSAT!$A$1:$F$1193,6,0)</f>
        <v>Bad</v>
      </c>
      <c r="AH223" s="30">
        <v>43376</v>
      </c>
    </row>
    <row r="224" spans="1:34" x14ac:dyDescent="0.25">
      <c r="A224" s="13" t="s">
        <v>396</v>
      </c>
      <c r="B224" s="13">
        <v>223</v>
      </c>
      <c r="C224" s="13" t="s">
        <v>192</v>
      </c>
      <c r="D224" s="13" t="s">
        <v>396</v>
      </c>
      <c r="E224" s="13" t="s">
        <v>10</v>
      </c>
      <c r="F224" s="13">
        <v>39</v>
      </c>
      <c r="G224" s="13" t="s">
        <v>96</v>
      </c>
      <c r="H224" s="13" t="s">
        <v>27</v>
      </c>
      <c r="I224" s="13" t="s">
        <v>28</v>
      </c>
      <c r="J224">
        <f>VLOOKUP(DATA!D223,'Performance management'!A$1:H$1193,4,0)</f>
        <v>5</v>
      </c>
      <c r="K224">
        <f>VLOOKUP(DATA!D223,'Performance management'!A$1:H$1193,5,0)</f>
        <v>1</v>
      </c>
      <c r="L224">
        <f>VLOOKUP(DATA!D223,'Performance management'!A$1:H$1193,6,0)</f>
        <v>3</v>
      </c>
      <c r="M224">
        <f>VLOOKUP(DATA!D223,'Performance management'!A$1:H$1193,7,0)</f>
        <v>5</v>
      </c>
      <c r="N224">
        <f>VLOOKUP(DATA!D223,'Performance management'!A$1:H$1193,8,0)</f>
        <v>3.5</v>
      </c>
      <c r="O224">
        <f>VLOOKUP(D223,'Learning  Mangement'!$A$1:$G$1193,4,0)</f>
        <v>3.5</v>
      </c>
      <c r="P224" t="str">
        <f>VLOOKUP(D223,'Learning  Mangement'!$A$1:$G$1193,5,0)</f>
        <v>Hemanth&amp;Salomi</v>
      </c>
      <c r="Q224" t="str">
        <f>VLOOKUP(D223,'Learning  Mangement'!$A$1:$G$1193,6,0)</f>
        <v>3h</v>
      </c>
      <c r="R224" t="str">
        <f>VLOOKUP(D223,'Learning  Mangement'!$A$1:$G$1193,7,0)</f>
        <v>Soft skills Training</v>
      </c>
      <c r="S224" s="30">
        <f>VLOOKUP(D223,'Leave  Mangement'!$A$1:$F$1193,3,0)</f>
        <v>43330</v>
      </c>
      <c r="T224" s="30">
        <f>VLOOKUP(D223,'Leave  Mangement'!$A$1:$F$1193,4,0)</f>
        <v>43332</v>
      </c>
      <c r="U224" t="str">
        <f>VLOOKUP(D223,'Leave  Mangement'!$A$1:$F$1193,5,0)</f>
        <v>Planned leave</v>
      </c>
      <c r="V224">
        <f>VLOOKUP(D223,'Leave  Mangement'!$A$1:$F$1193,6,0)</f>
        <v>2</v>
      </c>
      <c r="W224" t="str">
        <f>VLOOKUP(D223,'Span and Layer'!$A$1:$D$1193,2,0)</f>
        <v>Lihar</v>
      </c>
      <c r="X224" t="str">
        <f>VLOOKUP(D223,'Span and Layer'!$A$1:$D$1193,3,0)</f>
        <v>Isla</v>
      </c>
      <c r="Y224" t="str">
        <f>VLOOKUP(D223,'Span and Layer'!$A$1:$D$1193,4,0)</f>
        <v>George</v>
      </c>
      <c r="Z224" s="30">
        <f>VLOOKUP(D223,'Attrition Analysis'!$A$1:$E$1193,3,0)</f>
        <v>41323</v>
      </c>
      <c r="AA224" s="30">
        <f>VLOOKUP(D223,'Attrition Analysis'!$A$1:$E$1193,4,0)</f>
        <v>41142</v>
      </c>
      <c r="AB224">
        <f>VLOOKUP(D223,'Attrition Analysis'!$A$1:$E$1193,5,0)</f>
        <v>0</v>
      </c>
      <c r="AC224" t="str">
        <f>VLOOKUP(D223,CSAT!$A$1:$F$1193,2,0)</f>
        <v>Worst</v>
      </c>
      <c r="AD224" t="str">
        <f>VLOOKUP(D223,CSAT!$A$1:$F$1193,3,0)</f>
        <v>Excellent</v>
      </c>
      <c r="AE224" t="str">
        <f>VLOOKUP(D223,CSAT!$A$1:$F$1193,4,0)</f>
        <v>Good</v>
      </c>
      <c r="AF224" t="str">
        <f>VLOOKUP(D223,CSAT!$A$1:$F$1193,5,0)</f>
        <v>Better</v>
      </c>
      <c r="AG224" t="str">
        <f>VLOOKUP(D223,CSAT!$A$1:$F$1193,6,0)</f>
        <v>Excellent</v>
      </c>
      <c r="AH224" s="30">
        <v>43294</v>
      </c>
    </row>
    <row r="225" spans="1:34" x14ac:dyDescent="0.25">
      <c r="A225" s="13" t="s">
        <v>398</v>
      </c>
      <c r="B225" s="13">
        <v>224</v>
      </c>
      <c r="C225" s="13" t="s">
        <v>397</v>
      </c>
      <c r="D225" s="13" t="s">
        <v>398</v>
      </c>
      <c r="E225" s="13" t="s">
        <v>16</v>
      </c>
      <c r="F225" s="13">
        <v>48</v>
      </c>
      <c r="G225" s="13" t="s">
        <v>17</v>
      </c>
      <c r="H225" s="13" t="s">
        <v>52</v>
      </c>
      <c r="I225" s="13" t="s">
        <v>13</v>
      </c>
      <c r="J225">
        <f>VLOOKUP(DATA!D224,'Performance management'!A$1:H$1193,4,0)</f>
        <v>3</v>
      </c>
      <c r="K225">
        <f>VLOOKUP(DATA!D224,'Performance management'!A$1:H$1193,5,0)</f>
        <v>1</v>
      </c>
      <c r="L225">
        <f>VLOOKUP(DATA!D224,'Performance management'!A$1:H$1193,6,0)</f>
        <v>2</v>
      </c>
      <c r="M225">
        <f>VLOOKUP(DATA!D224,'Performance management'!A$1:H$1193,7,0)</f>
        <v>5</v>
      </c>
      <c r="N225">
        <f>VLOOKUP(DATA!D224,'Performance management'!A$1:H$1193,8,0)</f>
        <v>2.75</v>
      </c>
      <c r="O225">
        <f>VLOOKUP(D224,'Learning  Mangement'!$A$1:$G$1193,4,0)</f>
        <v>2.75</v>
      </c>
      <c r="P225" t="str">
        <f>VLOOKUP(D224,'Learning  Mangement'!$A$1:$G$1193,5,0)</f>
        <v>Sathish&amp;Azim</v>
      </c>
      <c r="Q225" t="str">
        <f>VLOOKUP(D224,'Learning  Mangement'!$A$1:$G$1193,6,0)</f>
        <v>4h</v>
      </c>
      <c r="R225" t="str">
        <f>VLOOKUP(D224,'Learning  Mangement'!$A$1:$G$1193,7,0)</f>
        <v>Technical skills Training</v>
      </c>
      <c r="S225" s="30">
        <f>VLOOKUP(D224,'Leave  Mangement'!$A$1:$F$1193,3,0)</f>
        <v>43331</v>
      </c>
      <c r="T225" s="30">
        <f>VLOOKUP(D224,'Leave  Mangement'!$A$1:$F$1193,4,0)</f>
        <v>43336</v>
      </c>
      <c r="U225" t="str">
        <f>VLOOKUP(D224,'Leave  Mangement'!$A$1:$F$1193,5,0)</f>
        <v>Planned leave</v>
      </c>
      <c r="V225">
        <f>VLOOKUP(D224,'Leave  Mangement'!$A$1:$F$1193,6,0)</f>
        <v>5</v>
      </c>
      <c r="W225" t="str">
        <f>VLOOKUP(D224,'Span and Layer'!$A$1:$D$1193,2,0)</f>
        <v>Salomi</v>
      </c>
      <c r="X225" t="str">
        <f>VLOOKUP(D224,'Span and Layer'!$A$1:$D$1193,3,0)</f>
        <v>Harry</v>
      </c>
      <c r="Y225" t="str">
        <f>VLOOKUP(D224,'Span and Layer'!$A$1:$D$1193,4,0)</f>
        <v>George</v>
      </c>
      <c r="Z225" s="30">
        <f>VLOOKUP(D224,'Attrition Analysis'!$A$1:$E$1193,3,0)</f>
        <v>41348</v>
      </c>
      <c r="AA225" s="30">
        <f>VLOOKUP(D224,'Attrition Analysis'!$A$1:$E$1193,4,0)</f>
        <v>41154</v>
      </c>
      <c r="AB225">
        <f>VLOOKUP(D224,'Attrition Analysis'!$A$1:$E$1193,5,0)</f>
        <v>0</v>
      </c>
      <c r="AC225" t="str">
        <f>VLOOKUP(D224,CSAT!$A$1:$F$1193,2,0)</f>
        <v>Excellent</v>
      </c>
      <c r="AD225" t="str">
        <f>VLOOKUP(D224,CSAT!$A$1:$F$1193,3,0)</f>
        <v>Good</v>
      </c>
      <c r="AE225" t="str">
        <f>VLOOKUP(D224,CSAT!$A$1:$F$1193,4,0)</f>
        <v>Worst</v>
      </c>
      <c r="AF225" t="str">
        <f>VLOOKUP(D224,CSAT!$A$1:$F$1193,5,0)</f>
        <v>Worst</v>
      </c>
      <c r="AG225" t="str">
        <f>VLOOKUP(D224,CSAT!$A$1:$F$1193,6,0)</f>
        <v>Good</v>
      </c>
      <c r="AH225" s="30">
        <v>43420</v>
      </c>
    </row>
    <row r="226" spans="1:34" x14ac:dyDescent="0.25">
      <c r="A226" s="13" t="s">
        <v>400</v>
      </c>
      <c r="B226" s="13">
        <v>225</v>
      </c>
      <c r="C226" s="13" t="s">
        <v>399</v>
      </c>
      <c r="D226" s="13" t="s">
        <v>400</v>
      </c>
      <c r="E226" s="13" t="s">
        <v>10</v>
      </c>
      <c r="F226" s="13">
        <v>51</v>
      </c>
      <c r="G226" s="13" t="s">
        <v>17</v>
      </c>
      <c r="H226" s="13" t="s">
        <v>109</v>
      </c>
      <c r="I226" s="13" t="s">
        <v>13</v>
      </c>
      <c r="J226">
        <f>VLOOKUP(DATA!D225,'Performance management'!A$1:H$1193,4,0)</f>
        <v>3</v>
      </c>
      <c r="K226">
        <f>VLOOKUP(DATA!D225,'Performance management'!A$1:H$1193,5,0)</f>
        <v>2</v>
      </c>
      <c r="L226">
        <f>VLOOKUP(DATA!D225,'Performance management'!A$1:H$1193,6,0)</f>
        <v>1</v>
      </c>
      <c r="M226">
        <f>VLOOKUP(DATA!D225,'Performance management'!A$1:H$1193,7,0)</f>
        <v>1</v>
      </c>
      <c r="N226">
        <f>VLOOKUP(DATA!D225,'Performance management'!A$1:H$1193,8,0)</f>
        <v>1.75</v>
      </c>
      <c r="O226">
        <f>VLOOKUP(D225,'Learning  Mangement'!$A$1:$G$1193,4,0)</f>
        <v>1.75</v>
      </c>
      <c r="P226" t="str">
        <f>VLOOKUP(D225,'Learning  Mangement'!$A$1:$G$1193,5,0)</f>
        <v>Sathish&amp;Azim</v>
      </c>
      <c r="Q226" t="str">
        <f>VLOOKUP(D225,'Learning  Mangement'!$A$1:$G$1193,6,0)</f>
        <v>4h</v>
      </c>
      <c r="R226" t="str">
        <f>VLOOKUP(D225,'Learning  Mangement'!$A$1:$G$1193,7,0)</f>
        <v>Technical skills Training</v>
      </c>
      <c r="S226" s="30">
        <f>VLOOKUP(D225,'Leave  Mangement'!$A$1:$F$1193,3,0)</f>
        <v>43332</v>
      </c>
      <c r="T226" s="30">
        <f>VLOOKUP(D225,'Leave  Mangement'!$A$1:$F$1193,4,0)</f>
        <v>43337</v>
      </c>
      <c r="U226" t="str">
        <f>VLOOKUP(D225,'Leave  Mangement'!$A$1:$F$1193,5,0)</f>
        <v>Maternity/Parental leave</v>
      </c>
      <c r="V226">
        <f>VLOOKUP(D225,'Leave  Mangement'!$A$1:$F$1193,6,0)</f>
        <v>35</v>
      </c>
      <c r="W226" t="str">
        <f>VLOOKUP(D225,'Span and Layer'!$A$1:$D$1193,2,0)</f>
        <v>Harish</v>
      </c>
      <c r="X226" t="str">
        <f>VLOOKUP(D225,'Span and Layer'!$A$1:$D$1193,3,0)</f>
        <v>Amelia</v>
      </c>
      <c r="Y226" t="str">
        <f>VLOOKUP(D225,'Span and Layer'!$A$1:$D$1193,4,0)</f>
        <v>George</v>
      </c>
      <c r="Z226" s="30">
        <f>VLOOKUP(D225,'Attrition Analysis'!$A$1:$E$1193,3,0)</f>
        <v>41373</v>
      </c>
      <c r="AA226" s="30">
        <f>VLOOKUP(D225,'Attrition Analysis'!$A$1:$E$1193,4,0)</f>
        <v>41166</v>
      </c>
      <c r="AB226">
        <f>VLOOKUP(D225,'Attrition Analysis'!$A$1:$E$1193,5,0)</f>
        <v>0</v>
      </c>
      <c r="AC226" t="str">
        <f>VLOOKUP(D225,CSAT!$A$1:$F$1193,2,0)</f>
        <v>Good</v>
      </c>
      <c r="AD226" t="str">
        <f>VLOOKUP(D225,CSAT!$A$1:$F$1193,3,0)</f>
        <v>Excellent</v>
      </c>
      <c r="AE226" t="str">
        <f>VLOOKUP(D225,CSAT!$A$1:$F$1193,4,0)</f>
        <v>Bad</v>
      </c>
      <c r="AF226" t="str">
        <f>VLOOKUP(D225,CSAT!$A$1:$F$1193,5,0)</f>
        <v>Excellent</v>
      </c>
      <c r="AG226" t="str">
        <f>VLOOKUP(D225,CSAT!$A$1:$F$1193,6,0)</f>
        <v>Better</v>
      </c>
      <c r="AH226" s="30">
        <v>43159</v>
      </c>
    </row>
    <row r="227" spans="1:34" x14ac:dyDescent="0.25">
      <c r="A227" s="13" t="s">
        <v>402</v>
      </c>
      <c r="B227" s="13">
        <v>226</v>
      </c>
      <c r="C227" s="13" t="s">
        <v>401</v>
      </c>
      <c r="D227" s="13" t="s">
        <v>402</v>
      </c>
      <c r="E227" s="13" t="s">
        <v>16</v>
      </c>
      <c r="F227" s="13">
        <v>40</v>
      </c>
      <c r="G227" s="13" t="s">
        <v>11</v>
      </c>
      <c r="H227" s="13" t="s">
        <v>56</v>
      </c>
      <c r="I227" s="13" t="s">
        <v>13</v>
      </c>
      <c r="J227">
        <f>VLOOKUP(DATA!D226,'Performance management'!A$1:H$1193,4,0)</f>
        <v>2</v>
      </c>
      <c r="K227">
        <f>VLOOKUP(DATA!D226,'Performance management'!A$1:H$1193,5,0)</f>
        <v>2</v>
      </c>
      <c r="L227">
        <f>VLOOKUP(DATA!D226,'Performance management'!A$1:H$1193,6,0)</f>
        <v>2</v>
      </c>
      <c r="M227">
        <f>VLOOKUP(DATA!D226,'Performance management'!A$1:H$1193,7,0)</f>
        <v>4</v>
      </c>
      <c r="N227">
        <f>VLOOKUP(DATA!D226,'Performance management'!A$1:H$1193,8,0)</f>
        <v>2.5</v>
      </c>
      <c r="O227">
        <f>VLOOKUP(D226,'Learning  Mangement'!$A$1:$G$1193,4,0)</f>
        <v>2.5</v>
      </c>
      <c r="P227" t="str">
        <f>VLOOKUP(D226,'Learning  Mangement'!$A$1:$G$1193,5,0)</f>
        <v>Sathish&amp;Azim</v>
      </c>
      <c r="Q227" t="str">
        <f>VLOOKUP(D226,'Learning  Mangement'!$A$1:$G$1193,6,0)</f>
        <v>4h</v>
      </c>
      <c r="R227" t="str">
        <f>VLOOKUP(D226,'Learning  Mangement'!$A$1:$G$1193,7,0)</f>
        <v>Technical skills Training</v>
      </c>
      <c r="S227" s="30">
        <f>VLOOKUP(D226,'Leave  Mangement'!$A$1:$F$1193,3,0)</f>
        <v>43333</v>
      </c>
      <c r="T227" s="30">
        <f>VLOOKUP(D226,'Leave  Mangement'!$A$1:$F$1193,4,0)</f>
        <v>43337</v>
      </c>
      <c r="U227" t="str">
        <f>VLOOKUP(D226,'Leave  Mangement'!$A$1:$F$1193,5,0)</f>
        <v>Emergency leave</v>
      </c>
      <c r="V227">
        <f>VLOOKUP(D226,'Leave  Mangement'!$A$1:$F$1193,6,0)</f>
        <v>4</v>
      </c>
      <c r="W227" t="str">
        <f>VLOOKUP(D226,'Span and Layer'!$A$1:$D$1193,2,0)</f>
        <v>Anudeep</v>
      </c>
      <c r="X227" t="str">
        <f>VLOOKUP(D226,'Span and Layer'!$A$1:$D$1193,3,0)</f>
        <v>Charlie</v>
      </c>
      <c r="Y227" t="str">
        <f>VLOOKUP(D226,'Span and Layer'!$A$1:$D$1193,4,0)</f>
        <v>George</v>
      </c>
      <c r="Z227" s="30">
        <f>VLOOKUP(D226,'Attrition Analysis'!$A$1:$E$1193,3,0)</f>
        <v>41398</v>
      </c>
      <c r="AA227" s="30">
        <f>VLOOKUP(D226,'Attrition Analysis'!$A$1:$E$1193,4,0)</f>
        <v>41178</v>
      </c>
      <c r="AB227">
        <f>VLOOKUP(D226,'Attrition Analysis'!$A$1:$E$1193,5,0)</f>
        <v>0</v>
      </c>
      <c r="AC227" t="str">
        <f>VLOOKUP(D226,CSAT!$A$1:$F$1193,2,0)</f>
        <v>Good</v>
      </c>
      <c r="AD227" t="str">
        <f>VLOOKUP(D226,CSAT!$A$1:$F$1193,3,0)</f>
        <v>Worst</v>
      </c>
      <c r="AE227" t="str">
        <f>VLOOKUP(D226,CSAT!$A$1:$F$1193,4,0)</f>
        <v>Better</v>
      </c>
      <c r="AF227" t="str">
        <f>VLOOKUP(D226,CSAT!$A$1:$F$1193,5,0)</f>
        <v>Worst</v>
      </c>
      <c r="AG227" t="str">
        <f>VLOOKUP(D226,CSAT!$A$1:$F$1193,6,0)</f>
        <v>Excellent</v>
      </c>
      <c r="AH227" s="30">
        <v>43425</v>
      </c>
    </row>
    <row r="228" spans="1:34" x14ac:dyDescent="0.25">
      <c r="A228" s="13" t="s">
        <v>404</v>
      </c>
      <c r="B228" s="13">
        <v>227</v>
      </c>
      <c r="C228" s="13" t="s">
        <v>403</v>
      </c>
      <c r="D228" s="13" t="s">
        <v>404</v>
      </c>
      <c r="E228" s="13" t="s">
        <v>16</v>
      </c>
      <c r="F228" s="13">
        <v>37</v>
      </c>
      <c r="G228" s="13" t="s">
        <v>21</v>
      </c>
      <c r="H228" s="13" t="s">
        <v>131</v>
      </c>
      <c r="I228" s="13" t="s">
        <v>132</v>
      </c>
      <c r="J228">
        <f>VLOOKUP(DATA!D227,'Performance management'!A$1:H$1193,4,0)</f>
        <v>4</v>
      </c>
      <c r="K228">
        <f>VLOOKUP(DATA!D227,'Performance management'!A$1:H$1193,5,0)</f>
        <v>3</v>
      </c>
      <c r="L228">
        <f>VLOOKUP(DATA!D227,'Performance management'!A$1:H$1193,6,0)</f>
        <v>5</v>
      </c>
      <c r="M228">
        <f>VLOOKUP(DATA!D227,'Performance management'!A$1:H$1193,7,0)</f>
        <v>5</v>
      </c>
      <c r="N228">
        <f>VLOOKUP(DATA!D227,'Performance management'!A$1:H$1193,8,0)</f>
        <v>4.25</v>
      </c>
      <c r="O228">
        <f>VLOOKUP(D227,'Learning  Mangement'!$A$1:$G$1193,4,0)</f>
        <v>4.25</v>
      </c>
      <c r="P228" t="str">
        <f>VLOOKUP(D227,'Learning  Mangement'!$A$1:$G$1193,5,0)</f>
        <v>Santhosh&amp;Anudeep</v>
      </c>
      <c r="Q228" t="str">
        <f>VLOOKUP(D227,'Learning  Mangement'!$A$1:$G$1193,6,0)</f>
        <v>3h</v>
      </c>
      <c r="R228" t="str">
        <f>VLOOKUP(D227,'Learning  Mangement'!$A$1:$G$1193,7,0)</f>
        <v>Job Training</v>
      </c>
      <c r="S228" s="30">
        <f>VLOOKUP(D227,'Leave  Mangement'!$A$1:$F$1193,3,0)</f>
        <v>43334</v>
      </c>
      <c r="T228" s="30">
        <f>VLOOKUP(D227,'Leave  Mangement'!$A$1:$F$1193,4,0)</f>
        <v>43341</v>
      </c>
      <c r="U228" t="str">
        <f>VLOOKUP(D227,'Leave  Mangement'!$A$1:$F$1193,5,0)</f>
        <v>Planned leave</v>
      </c>
      <c r="V228">
        <f>VLOOKUP(D227,'Leave  Mangement'!$A$1:$F$1193,6,0)</f>
        <v>7</v>
      </c>
      <c r="W228" t="str">
        <f>VLOOKUP(D227,'Span and Layer'!$A$1:$D$1193,2,0)</f>
        <v>Arundathi</v>
      </c>
      <c r="X228" t="str">
        <f>VLOOKUP(D227,'Span and Layer'!$A$1:$D$1193,3,0)</f>
        <v>Jacob</v>
      </c>
      <c r="Y228" t="str">
        <f>VLOOKUP(D227,'Span and Layer'!$A$1:$D$1193,4,0)</f>
        <v>George</v>
      </c>
      <c r="Z228" s="30">
        <f>VLOOKUP(D227,'Attrition Analysis'!$A$1:$E$1193,3,0)</f>
        <v>41423</v>
      </c>
      <c r="AA228" s="30">
        <f>VLOOKUP(D227,'Attrition Analysis'!$A$1:$E$1193,4,0)</f>
        <v>41190</v>
      </c>
      <c r="AB228">
        <f>VLOOKUP(D227,'Attrition Analysis'!$A$1:$E$1193,5,0)</f>
        <v>0</v>
      </c>
      <c r="AC228" t="str">
        <f>VLOOKUP(D227,CSAT!$A$1:$F$1193,2,0)</f>
        <v>Bad</v>
      </c>
      <c r="AD228" t="str">
        <f>VLOOKUP(D227,CSAT!$A$1:$F$1193,3,0)</f>
        <v>Worst</v>
      </c>
      <c r="AE228" t="str">
        <f>VLOOKUP(D227,CSAT!$A$1:$F$1193,4,0)</f>
        <v>Bad</v>
      </c>
      <c r="AF228" t="str">
        <f>VLOOKUP(D227,CSAT!$A$1:$F$1193,5,0)</f>
        <v>Bad</v>
      </c>
      <c r="AG228" t="str">
        <f>VLOOKUP(D227,CSAT!$A$1:$F$1193,6,0)</f>
        <v>Bad</v>
      </c>
      <c r="AH228" s="30">
        <v>43163</v>
      </c>
    </row>
    <row r="229" spans="1:34" x14ac:dyDescent="0.25">
      <c r="A229" s="13" t="s">
        <v>406</v>
      </c>
      <c r="B229" s="13">
        <v>228</v>
      </c>
      <c r="C229" s="13" t="s">
        <v>405</v>
      </c>
      <c r="D229" s="13" t="s">
        <v>406</v>
      </c>
      <c r="E229" s="13" t="s">
        <v>16</v>
      </c>
      <c r="F229" s="13">
        <v>21</v>
      </c>
      <c r="G229" s="13" t="s">
        <v>26</v>
      </c>
      <c r="H229" s="13" t="s">
        <v>121</v>
      </c>
      <c r="I229" s="13" t="s">
        <v>13</v>
      </c>
      <c r="J229">
        <f>VLOOKUP(DATA!D228,'Performance management'!A$1:H$1193,4,0)</f>
        <v>1</v>
      </c>
      <c r="K229">
        <f>VLOOKUP(DATA!D228,'Performance management'!A$1:H$1193,5,0)</f>
        <v>5</v>
      </c>
      <c r="L229">
        <f>VLOOKUP(DATA!D228,'Performance management'!A$1:H$1193,6,0)</f>
        <v>5</v>
      </c>
      <c r="M229">
        <f>VLOOKUP(DATA!D228,'Performance management'!A$1:H$1193,7,0)</f>
        <v>1</v>
      </c>
      <c r="N229">
        <f>VLOOKUP(DATA!D228,'Performance management'!A$1:H$1193,8,0)</f>
        <v>3</v>
      </c>
      <c r="O229">
        <f>VLOOKUP(D228,'Learning  Mangement'!$A$1:$G$1193,4,0)</f>
        <v>3</v>
      </c>
      <c r="P229" t="str">
        <f>VLOOKUP(D228,'Learning  Mangement'!$A$1:$G$1193,5,0)</f>
        <v>Hemanth&amp;Salomi</v>
      </c>
      <c r="Q229" t="str">
        <f>VLOOKUP(D228,'Learning  Mangement'!$A$1:$G$1193,6,0)</f>
        <v>3h</v>
      </c>
      <c r="R229" t="str">
        <f>VLOOKUP(D228,'Learning  Mangement'!$A$1:$G$1193,7,0)</f>
        <v>Soft skills Training</v>
      </c>
      <c r="S229" s="30">
        <f>VLOOKUP(D228,'Leave  Mangement'!$A$1:$F$1193,3,0)</f>
        <v>43335</v>
      </c>
      <c r="T229" s="30">
        <f>VLOOKUP(D228,'Leave  Mangement'!$A$1:$F$1193,4,0)</f>
        <v>43341</v>
      </c>
      <c r="U229" t="str">
        <f>VLOOKUP(D228,'Leave  Mangement'!$A$1:$F$1193,5,0)</f>
        <v>Maternity/Parental leave</v>
      </c>
      <c r="V229">
        <f>VLOOKUP(D228,'Leave  Mangement'!$A$1:$F$1193,6,0)</f>
        <v>36</v>
      </c>
      <c r="W229" t="str">
        <f>VLOOKUP(D228,'Span and Layer'!$A$1:$D$1193,2,0)</f>
        <v>Rajesh</v>
      </c>
      <c r="X229" t="str">
        <f>VLOOKUP(D228,'Span and Layer'!$A$1:$D$1193,3,0)</f>
        <v>Isla</v>
      </c>
      <c r="Y229" t="str">
        <f>VLOOKUP(D228,'Span and Layer'!$A$1:$D$1193,4,0)</f>
        <v>George</v>
      </c>
      <c r="Z229" s="30">
        <f>VLOOKUP(D228,'Attrition Analysis'!$A$1:$E$1193,3,0)</f>
        <v>41448</v>
      </c>
      <c r="AA229" s="30">
        <f>VLOOKUP(D228,'Attrition Analysis'!$A$1:$E$1193,4,0)</f>
        <v>41202</v>
      </c>
      <c r="AB229">
        <f>VLOOKUP(D228,'Attrition Analysis'!$A$1:$E$1193,5,0)</f>
        <v>0</v>
      </c>
      <c r="AC229" t="str">
        <f>VLOOKUP(D228,CSAT!$A$1:$F$1193,2,0)</f>
        <v>Better</v>
      </c>
      <c r="AD229" t="str">
        <f>VLOOKUP(D228,CSAT!$A$1:$F$1193,3,0)</f>
        <v>Bad</v>
      </c>
      <c r="AE229" t="str">
        <f>VLOOKUP(D228,CSAT!$A$1:$F$1193,4,0)</f>
        <v>Excellent</v>
      </c>
      <c r="AF229" t="str">
        <f>VLOOKUP(D228,CSAT!$A$1:$F$1193,5,0)</f>
        <v>Excellent</v>
      </c>
      <c r="AG229" t="str">
        <f>VLOOKUP(D228,CSAT!$A$1:$F$1193,6,0)</f>
        <v>Good</v>
      </c>
      <c r="AH229" s="30">
        <v>43436</v>
      </c>
    </row>
    <row r="230" spans="1:34" x14ac:dyDescent="0.25">
      <c r="A230" s="13" t="s">
        <v>408</v>
      </c>
      <c r="B230" s="13">
        <v>229</v>
      </c>
      <c r="C230" s="13" t="s">
        <v>407</v>
      </c>
      <c r="D230" s="13" t="s">
        <v>408</v>
      </c>
      <c r="E230" s="13" t="s">
        <v>16</v>
      </c>
      <c r="F230" s="13">
        <v>52</v>
      </c>
      <c r="G230" s="13" t="s">
        <v>26</v>
      </c>
      <c r="H230" s="13" t="s">
        <v>79</v>
      </c>
      <c r="I230" s="13" t="s">
        <v>80</v>
      </c>
      <c r="J230">
        <f>VLOOKUP(DATA!D229,'Performance management'!A$1:H$1193,4,0)</f>
        <v>5</v>
      </c>
      <c r="K230">
        <f>VLOOKUP(DATA!D229,'Performance management'!A$1:H$1193,5,0)</f>
        <v>5</v>
      </c>
      <c r="L230">
        <f>VLOOKUP(DATA!D229,'Performance management'!A$1:H$1193,6,0)</f>
        <v>4</v>
      </c>
      <c r="M230">
        <f>VLOOKUP(DATA!D229,'Performance management'!A$1:H$1193,7,0)</f>
        <v>5</v>
      </c>
      <c r="N230">
        <f>VLOOKUP(DATA!D229,'Performance management'!A$1:H$1193,8,0)</f>
        <v>4.75</v>
      </c>
      <c r="O230">
        <f>VLOOKUP(D229,'Learning  Mangement'!$A$1:$G$1193,4,0)</f>
        <v>4.75</v>
      </c>
      <c r="P230" t="str">
        <f>VLOOKUP(D229,'Learning  Mangement'!$A$1:$G$1193,5,0)</f>
        <v>Santhosh&amp;Anudeep</v>
      </c>
      <c r="Q230" t="str">
        <f>VLOOKUP(D229,'Learning  Mangement'!$A$1:$G$1193,6,0)</f>
        <v>3h</v>
      </c>
      <c r="R230" t="str">
        <f>VLOOKUP(D229,'Learning  Mangement'!$A$1:$G$1193,7,0)</f>
        <v>Job Training</v>
      </c>
      <c r="S230" s="30">
        <f>VLOOKUP(D229,'Leave  Mangement'!$A$1:$F$1193,3,0)</f>
        <v>43336</v>
      </c>
      <c r="T230" s="30">
        <f>VLOOKUP(D229,'Leave  Mangement'!$A$1:$F$1193,4,0)</f>
        <v>43340</v>
      </c>
      <c r="U230" t="str">
        <f>VLOOKUP(D229,'Leave  Mangement'!$A$1:$F$1193,5,0)</f>
        <v>Emergency leave</v>
      </c>
      <c r="V230">
        <f>VLOOKUP(D229,'Leave  Mangement'!$A$1:$F$1193,6,0)</f>
        <v>4</v>
      </c>
      <c r="W230" t="str">
        <f>VLOOKUP(D229,'Span and Layer'!$A$1:$D$1193,2,0)</f>
        <v>Lihar</v>
      </c>
      <c r="X230" t="str">
        <f>VLOOKUP(D229,'Span and Layer'!$A$1:$D$1193,3,0)</f>
        <v>Isla</v>
      </c>
      <c r="Y230" t="str">
        <f>VLOOKUP(D229,'Span and Layer'!$A$1:$D$1193,4,0)</f>
        <v>George</v>
      </c>
      <c r="Z230" s="30">
        <f>VLOOKUP(D229,'Attrition Analysis'!$A$1:$E$1193,3,0)</f>
        <v>41473</v>
      </c>
      <c r="AA230" s="30">
        <f>VLOOKUP(D229,'Attrition Analysis'!$A$1:$E$1193,4,0)</f>
        <v>41214</v>
      </c>
      <c r="AB230">
        <f>VLOOKUP(D229,'Attrition Analysis'!$A$1:$E$1193,5,0)</f>
        <v>0</v>
      </c>
      <c r="AC230" t="str">
        <f>VLOOKUP(D229,CSAT!$A$1:$F$1193,2,0)</f>
        <v>Good</v>
      </c>
      <c r="AD230" t="str">
        <f>VLOOKUP(D229,CSAT!$A$1:$F$1193,3,0)</f>
        <v>Better</v>
      </c>
      <c r="AE230" t="str">
        <f>VLOOKUP(D229,CSAT!$A$1:$F$1193,4,0)</f>
        <v>Worst</v>
      </c>
      <c r="AF230" t="str">
        <f>VLOOKUP(D229,CSAT!$A$1:$F$1193,5,0)</f>
        <v>Better</v>
      </c>
      <c r="AG230" t="str">
        <f>VLOOKUP(D229,CSAT!$A$1:$F$1193,6,0)</f>
        <v>Bad</v>
      </c>
      <c r="AH230" s="30">
        <v>43258</v>
      </c>
    </row>
    <row r="231" spans="1:34" x14ac:dyDescent="0.25">
      <c r="A231" s="13" t="s">
        <v>410</v>
      </c>
      <c r="B231" s="13">
        <v>230</v>
      </c>
      <c r="C231" s="13" t="s">
        <v>409</v>
      </c>
      <c r="D231" s="13" t="s">
        <v>410</v>
      </c>
      <c r="E231" s="13" t="s">
        <v>16</v>
      </c>
      <c r="F231" s="13">
        <v>37</v>
      </c>
      <c r="G231" s="13" t="s">
        <v>96</v>
      </c>
      <c r="H231" s="13" t="s">
        <v>66</v>
      </c>
      <c r="I231" s="13" t="s">
        <v>13</v>
      </c>
      <c r="J231">
        <f>VLOOKUP(DATA!D230,'Performance management'!A$1:H$1193,4,0)</f>
        <v>1</v>
      </c>
      <c r="K231">
        <f>VLOOKUP(DATA!D230,'Performance management'!A$1:H$1193,5,0)</f>
        <v>4</v>
      </c>
      <c r="L231">
        <f>VLOOKUP(DATA!D230,'Performance management'!A$1:H$1193,6,0)</f>
        <v>1</v>
      </c>
      <c r="M231">
        <f>VLOOKUP(DATA!D230,'Performance management'!A$1:H$1193,7,0)</f>
        <v>3</v>
      </c>
      <c r="N231">
        <f>VLOOKUP(DATA!D230,'Performance management'!A$1:H$1193,8,0)</f>
        <v>2.25</v>
      </c>
      <c r="O231">
        <f>VLOOKUP(D230,'Learning  Mangement'!$A$1:$G$1193,4,0)</f>
        <v>2.25</v>
      </c>
      <c r="P231" t="str">
        <f>VLOOKUP(D230,'Learning  Mangement'!$A$1:$G$1193,5,0)</f>
        <v>Sathish&amp;Azim</v>
      </c>
      <c r="Q231" t="str">
        <f>VLOOKUP(D230,'Learning  Mangement'!$A$1:$G$1193,6,0)</f>
        <v>4h</v>
      </c>
      <c r="R231" t="str">
        <f>VLOOKUP(D230,'Learning  Mangement'!$A$1:$G$1193,7,0)</f>
        <v>Technical skills Training</v>
      </c>
      <c r="S231" s="30">
        <f>VLOOKUP(D230,'Leave  Mangement'!$A$1:$F$1193,3,0)</f>
        <v>43337</v>
      </c>
      <c r="T231" s="30">
        <f>VLOOKUP(D230,'Leave  Mangement'!$A$1:$F$1193,4,0)</f>
        <v>43339</v>
      </c>
      <c r="U231" t="str">
        <f>VLOOKUP(D230,'Leave  Mangement'!$A$1:$F$1193,5,0)</f>
        <v>Maternity/Parental leave</v>
      </c>
      <c r="V231">
        <f>VLOOKUP(D230,'Leave  Mangement'!$A$1:$F$1193,6,0)</f>
        <v>32</v>
      </c>
      <c r="W231" t="str">
        <f>VLOOKUP(D230,'Span and Layer'!$A$1:$D$1193,2,0)</f>
        <v>Lihar</v>
      </c>
      <c r="X231" t="str">
        <f>VLOOKUP(D230,'Span and Layer'!$A$1:$D$1193,3,0)</f>
        <v>Isla</v>
      </c>
      <c r="Y231" t="str">
        <f>VLOOKUP(D230,'Span and Layer'!$A$1:$D$1193,4,0)</f>
        <v>George</v>
      </c>
      <c r="Z231" s="30">
        <f>VLOOKUP(D230,'Attrition Analysis'!$A$1:$E$1193,3,0)</f>
        <v>41498</v>
      </c>
      <c r="AA231" s="30">
        <f>VLOOKUP(D230,'Attrition Analysis'!$A$1:$E$1193,4,0)</f>
        <v>41226</v>
      </c>
      <c r="AB231">
        <f>VLOOKUP(D230,'Attrition Analysis'!$A$1:$E$1193,5,0)</f>
        <v>0</v>
      </c>
      <c r="AC231" t="str">
        <f>VLOOKUP(D230,CSAT!$A$1:$F$1193,2,0)</f>
        <v>Bad</v>
      </c>
      <c r="AD231" t="str">
        <f>VLOOKUP(D230,CSAT!$A$1:$F$1193,3,0)</f>
        <v>Bad</v>
      </c>
      <c r="AE231" t="str">
        <f>VLOOKUP(D230,CSAT!$A$1:$F$1193,4,0)</f>
        <v>Worst</v>
      </c>
      <c r="AF231" t="str">
        <f>VLOOKUP(D230,CSAT!$A$1:$F$1193,5,0)</f>
        <v>Excellent</v>
      </c>
      <c r="AG231" t="str">
        <f>VLOOKUP(D230,CSAT!$A$1:$F$1193,6,0)</f>
        <v>Better</v>
      </c>
      <c r="AH231" s="30">
        <v>43330</v>
      </c>
    </row>
    <row r="232" spans="1:34" x14ac:dyDescent="0.25">
      <c r="A232" s="13" t="s">
        <v>412</v>
      </c>
      <c r="B232" s="13">
        <v>231</v>
      </c>
      <c r="C232" s="13" t="s">
        <v>411</v>
      </c>
      <c r="D232" s="13" t="s">
        <v>412</v>
      </c>
      <c r="E232" s="13" t="s">
        <v>10</v>
      </c>
      <c r="F232" s="13">
        <v>55</v>
      </c>
      <c r="G232" s="13" t="s">
        <v>31</v>
      </c>
      <c r="H232" s="13" t="s">
        <v>59</v>
      </c>
      <c r="I232" s="13" t="s">
        <v>13</v>
      </c>
      <c r="J232">
        <f>VLOOKUP(DATA!D231,'Performance management'!A$1:H$1193,4,0)</f>
        <v>3</v>
      </c>
      <c r="K232">
        <f>VLOOKUP(DATA!D231,'Performance management'!A$1:H$1193,5,0)</f>
        <v>5</v>
      </c>
      <c r="L232">
        <f>VLOOKUP(DATA!D231,'Performance management'!A$1:H$1193,6,0)</f>
        <v>2</v>
      </c>
      <c r="M232">
        <f>VLOOKUP(DATA!D231,'Performance management'!A$1:H$1193,7,0)</f>
        <v>5</v>
      </c>
      <c r="N232">
        <f>VLOOKUP(DATA!D231,'Performance management'!A$1:H$1193,8,0)</f>
        <v>3.75</v>
      </c>
      <c r="O232">
        <f>VLOOKUP(D231,'Learning  Mangement'!$A$1:$G$1193,4,0)</f>
        <v>3.75</v>
      </c>
      <c r="P232" t="str">
        <f>VLOOKUP(D231,'Learning  Mangement'!$A$1:$G$1193,5,0)</f>
        <v>Hemanth&amp;Salomi</v>
      </c>
      <c r="Q232" t="str">
        <f>VLOOKUP(D231,'Learning  Mangement'!$A$1:$G$1193,6,0)</f>
        <v>3h</v>
      </c>
      <c r="R232" t="str">
        <f>VLOOKUP(D231,'Learning  Mangement'!$A$1:$G$1193,7,0)</f>
        <v>Soft skills Training</v>
      </c>
      <c r="S232" s="30">
        <f>VLOOKUP(D231,'Leave  Mangement'!$A$1:$F$1193,3,0)</f>
        <v>43338</v>
      </c>
      <c r="T232" s="30">
        <f>VLOOKUP(D231,'Leave  Mangement'!$A$1:$F$1193,4,0)</f>
        <v>43340</v>
      </c>
      <c r="U232" t="str">
        <f>VLOOKUP(D231,'Leave  Mangement'!$A$1:$F$1193,5,0)</f>
        <v>Maternity/Parental leave</v>
      </c>
      <c r="V232">
        <f>VLOOKUP(D231,'Leave  Mangement'!$A$1:$F$1193,6,0)</f>
        <v>32</v>
      </c>
      <c r="W232" t="str">
        <f>VLOOKUP(D231,'Span and Layer'!$A$1:$D$1193,2,0)</f>
        <v>Rishitha</v>
      </c>
      <c r="X232" t="str">
        <f>VLOOKUP(D231,'Span and Layer'!$A$1:$D$1193,3,0)</f>
        <v>Isla</v>
      </c>
      <c r="Y232" t="str">
        <f>VLOOKUP(D231,'Span and Layer'!$A$1:$D$1193,4,0)</f>
        <v>George</v>
      </c>
      <c r="Z232" s="30">
        <f>VLOOKUP(D231,'Attrition Analysis'!$A$1:$E$1193,3,0)</f>
        <v>41523</v>
      </c>
      <c r="AA232" s="30">
        <f>VLOOKUP(D231,'Attrition Analysis'!$A$1:$E$1193,4,0)</f>
        <v>41238</v>
      </c>
      <c r="AB232">
        <f>VLOOKUP(D231,'Attrition Analysis'!$A$1:$E$1193,5,0)</f>
        <v>0</v>
      </c>
      <c r="AC232" t="str">
        <f>VLOOKUP(D231,CSAT!$A$1:$F$1193,2,0)</f>
        <v>Good</v>
      </c>
      <c r="AD232" t="str">
        <f>VLOOKUP(D231,CSAT!$A$1:$F$1193,3,0)</f>
        <v>Good</v>
      </c>
      <c r="AE232" t="str">
        <f>VLOOKUP(D231,CSAT!$A$1:$F$1193,4,0)</f>
        <v>Worst</v>
      </c>
      <c r="AF232" t="str">
        <f>VLOOKUP(D231,CSAT!$A$1:$F$1193,5,0)</f>
        <v>Excellent</v>
      </c>
      <c r="AG232" t="str">
        <f>VLOOKUP(D231,CSAT!$A$1:$F$1193,6,0)</f>
        <v>Bad</v>
      </c>
      <c r="AH232" s="30">
        <v>43391</v>
      </c>
    </row>
    <row r="233" spans="1:34" x14ac:dyDescent="0.25">
      <c r="A233" s="13" t="s">
        <v>414</v>
      </c>
      <c r="B233" s="13">
        <v>232</v>
      </c>
      <c r="C233" s="13" t="s">
        <v>413</v>
      </c>
      <c r="D233" s="13" t="s">
        <v>414</v>
      </c>
      <c r="E233" s="13" t="s">
        <v>10</v>
      </c>
      <c r="F233" s="13">
        <v>50</v>
      </c>
      <c r="G233" s="13" t="s">
        <v>21</v>
      </c>
      <c r="H233" s="13" t="s">
        <v>22</v>
      </c>
      <c r="I233" s="13" t="s">
        <v>23</v>
      </c>
      <c r="J233">
        <f>VLOOKUP(DATA!D232,'Performance management'!A$1:H$1193,4,0)</f>
        <v>5</v>
      </c>
      <c r="K233">
        <f>VLOOKUP(DATA!D232,'Performance management'!A$1:H$1193,5,0)</f>
        <v>5</v>
      </c>
      <c r="L233">
        <f>VLOOKUP(DATA!D232,'Performance management'!A$1:H$1193,6,0)</f>
        <v>2</v>
      </c>
      <c r="M233">
        <f>VLOOKUP(DATA!D232,'Performance management'!A$1:H$1193,7,0)</f>
        <v>4</v>
      </c>
      <c r="N233">
        <f>VLOOKUP(DATA!D232,'Performance management'!A$1:H$1193,8,0)</f>
        <v>4</v>
      </c>
      <c r="O233">
        <f>VLOOKUP(D232,'Learning  Mangement'!$A$1:$G$1193,4,0)</f>
        <v>4</v>
      </c>
      <c r="P233" t="str">
        <f>VLOOKUP(D232,'Learning  Mangement'!$A$1:$G$1193,5,0)</f>
        <v>Santhosh&amp;Anudeep</v>
      </c>
      <c r="Q233" t="str">
        <f>VLOOKUP(D232,'Learning  Mangement'!$A$1:$G$1193,6,0)</f>
        <v>3h</v>
      </c>
      <c r="R233" t="str">
        <f>VLOOKUP(D232,'Learning  Mangement'!$A$1:$G$1193,7,0)</f>
        <v>Job Training</v>
      </c>
      <c r="S233" s="30">
        <f>VLOOKUP(D232,'Leave  Mangement'!$A$1:$F$1193,3,0)</f>
        <v>43339</v>
      </c>
      <c r="T233" s="30">
        <f>VLOOKUP(D232,'Leave  Mangement'!$A$1:$F$1193,4,0)</f>
        <v>43342</v>
      </c>
      <c r="U233" t="str">
        <f>VLOOKUP(D232,'Leave  Mangement'!$A$1:$F$1193,5,0)</f>
        <v>Emergency leave</v>
      </c>
      <c r="V233">
        <f>VLOOKUP(D232,'Leave  Mangement'!$A$1:$F$1193,6,0)</f>
        <v>3</v>
      </c>
      <c r="W233" t="str">
        <f>VLOOKUP(D232,'Span and Layer'!$A$1:$D$1193,2,0)</f>
        <v>David</v>
      </c>
      <c r="X233" t="str">
        <f>VLOOKUP(D232,'Span and Layer'!$A$1:$D$1193,3,0)</f>
        <v>Jacob</v>
      </c>
      <c r="Y233" t="str">
        <f>VLOOKUP(D232,'Span and Layer'!$A$1:$D$1193,4,0)</f>
        <v>George</v>
      </c>
      <c r="Z233" s="30">
        <f>VLOOKUP(D232,'Attrition Analysis'!$A$1:$E$1193,3,0)</f>
        <v>41548</v>
      </c>
      <c r="AA233" s="30">
        <f>VLOOKUP(D232,'Attrition Analysis'!$A$1:$E$1193,4,0)</f>
        <v>41250</v>
      </c>
      <c r="AB233">
        <f>VLOOKUP(D232,'Attrition Analysis'!$A$1:$E$1193,5,0)</f>
        <v>0</v>
      </c>
      <c r="AC233" t="str">
        <f>VLOOKUP(D232,CSAT!$A$1:$F$1193,2,0)</f>
        <v>Better</v>
      </c>
      <c r="AD233" t="str">
        <f>VLOOKUP(D232,CSAT!$A$1:$F$1193,3,0)</f>
        <v>Good</v>
      </c>
      <c r="AE233" t="str">
        <f>VLOOKUP(D232,CSAT!$A$1:$F$1193,4,0)</f>
        <v>Good</v>
      </c>
      <c r="AF233" t="str">
        <f>VLOOKUP(D232,CSAT!$A$1:$F$1193,5,0)</f>
        <v>Better</v>
      </c>
      <c r="AG233" t="str">
        <f>VLOOKUP(D232,CSAT!$A$1:$F$1193,6,0)</f>
        <v>Bad</v>
      </c>
      <c r="AH233" s="30">
        <v>43232</v>
      </c>
    </row>
    <row r="234" spans="1:34" x14ac:dyDescent="0.25">
      <c r="A234" s="13" t="s">
        <v>416</v>
      </c>
      <c r="B234" s="13">
        <v>233</v>
      </c>
      <c r="C234" s="13" t="s">
        <v>415</v>
      </c>
      <c r="D234" s="13" t="s">
        <v>416</v>
      </c>
      <c r="E234" s="13" t="s">
        <v>16</v>
      </c>
      <c r="F234" s="13">
        <v>40</v>
      </c>
      <c r="G234" s="13" t="s">
        <v>62</v>
      </c>
      <c r="H234" s="13" t="s">
        <v>12</v>
      </c>
      <c r="I234" s="13" t="s">
        <v>13</v>
      </c>
      <c r="J234">
        <f>VLOOKUP(DATA!D233,'Performance management'!A$1:H$1193,4,0)</f>
        <v>2</v>
      </c>
      <c r="K234">
        <f>VLOOKUP(DATA!D233,'Performance management'!A$1:H$1193,5,0)</f>
        <v>4</v>
      </c>
      <c r="L234">
        <f>VLOOKUP(DATA!D233,'Performance management'!A$1:H$1193,6,0)</f>
        <v>5</v>
      </c>
      <c r="M234">
        <f>VLOOKUP(DATA!D233,'Performance management'!A$1:H$1193,7,0)</f>
        <v>4</v>
      </c>
      <c r="N234">
        <f>VLOOKUP(DATA!D233,'Performance management'!A$1:H$1193,8,0)</f>
        <v>3.75</v>
      </c>
      <c r="O234">
        <f>VLOOKUP(D233,'Learning  Mangement'!$A$1:$G$1193,4,0)</f>
        <v>3.75</v>
      </c>
      <c r="P234" t="str">
        <f>VLOOKUP(D233,'Learning  Mangement'!$A$1:$G$1193,5,0)</f>
        <v>Hemanth&amp;Salomi</v>
      </c>
      <c r="Q234" t="str">
        <f>VLOOKUP(D233,'Learning  Mangement'!$A$1:$G$1193,6,0)</f>
        <v>3h</v>
      </c>
      <c r="R234" t="str">
        <f>VLOOKUP(D233,'Learning  Mangement'!$A$1:$G$1193,7,0)</f>
        <v>Soft skills Training</v>
      </c>
      <c r="S234" s="30">
        <f>VLOOKUP(D233,'Leave  Mangement'!$A$1:$F$1193,3,0)</f>
        <v>43340</v>
      </c>
      <c r="T234" s="30">
        <f>VLOOKUP(D233,'Leave  Mangement'!$A$1:$F$1193,4,0)</f>
        <v>43342</v>
      </c>
      <c r="U234" t="str">
        <f>VLOOKUP(D233,'Leave  Mangement'!$A$1:$F$1193,5,0)</f>
        <v>Emergency leave</v>
      </c>
      <c r="V234">
        <f>VLOOKUP(D233,'Leave  Mangement'!$A$1:$F$1193,6,0)</f>
        <v>2</v>
      </c>
      <c r="W234" t="str">
        <f>VLOOKUP(D233,'Span and Layer'!$A$1:$D$1193,2,0)</f>
        <v>Santhosh</v>
      </c>
      <c r="X234" t="str">
        <f>VLOOKUP(D233,'Span and Layer'!$A$1:$D$1193,3,0)</f>
        <v>Harry</v>
      </c>
      <c r="Y234" t="str">
        <f>VLOOKUP(D233,'Span and Layer'!$A$1:$D$1193,4,0)</f>
        <v>George</v>
      </c>
      <c r="Z234" s="30">
        <f>VLOOKUP(D233,'Attrition Analysis'!$A$1:$E$1193,3,0)</f>
        <v>41573</v>
      </c>
      <c r="AA234" s="30">
        <f>VLOOKUP(D233,'Attrition Analysis'!$A$1:$E$1193,4,0)</f>
        <v>41262</v>
      </c>
      <c r="AB234">
        <f>VLOOKUP(D233,'Attrition Analysis'!$A$1:$E$1193,5,0)</f>
        <v>0</v>
      </c>
      <c r="AC234" t="str">
        <f>VLOOKUP(D233,CSAT!$A$1:$F$1193,2,0)</f>
        <v>Bad</v>
      </c>
      <c r="AD234" t="str">
        <f>VLOOKUP(D233,CSAT!$A$1:$F$1193,3,0)</f>
        <v>Excellent</v>
      </c>
      <c r="AE234" t="str">
        <f>VLOOKUP(D233,CSAT!$A$1:$F$1193,4,0)</f>
        <v>Bad</v>
      </c>
      <c r="AF234" t="str">
        <f>VLOOKUP(D233,CSAT!$A$1:$F$1193,5,0)</f>
        <v>Better</v>
      </c>
      <c r="AG234" t="str">
        <f>VLOOKUP(D233,CSAT!$A$1:$F$1193,6,0)</f>
        <v>Bad</v>
      </c>
      <c r="AH234" s="30">
        <v>43132</v>
      </c>
    </row>
    <row r="235" spans="1:34" x14ac:dyDescent="0.25">
      <c r="A235" s="13" t="s">
        <v>418</v>
      </c>
      <c r="B235" s="13">
        <v>234</v>
      </c>
      <c r="C235" s="13" t="s">
        <v>417</v>
      </c>
      <c r="D235" s="13" t="s">
        <v>418</v>
      </c>
      <c r="E235" s="13" t="s">
        <v>16</v>
      </c>
      <c r="F235" s="13">
        <v>46</v>
      </c>
      <c r="G235" s="13" t="s">
        <v>62</v>
      </c>
      <c r="H235" s="13" t="s">
        <v>79</v>
      </c>
      <c r="I235" s="13" t="s">
        <v>80</v>
      </c>
      <c r="J235">
        <f>VLOOKUP(DATA!D234,'Performance management'!A$1:H$1193,4,0)</f>
        <v>3</v>
      </c>
      <c r="K235">
        <f>VLOOKUP(DATA!D234,'Performance management'!A$1:H$1193,5,0)</f>
        <v>3</v>
      </c>
      <c r="L235">
        <f>VLOOKUP(DATA!D234,'Performance management'!A$1:H$1193,6,0)</f>
        <v>1</v>
      </c>
      <c r="M235">
        <f>VLOOKUP(DATA!D234,'Performance management'!A$1:H$1193,7,0)</f>
        <v>3</v>
      </c>
      <c r="N235">
        <f>VLOOKUP(DATA!D234,'Performance management'!A$1:H$1193,8,0)</f>
        <v>2.5</v>
      </c>
      <c r="O235">
        <f>VLOOKUP(D234,'Learning  Mangement'!$A$1:$G$1193,4,0)</f>
        <v>2.5</v>
      </c>
      <c r="P235" t="str">
        <f>VLOOKUP(D234,'Learning  Mangement'!$A$1:$G$1193,5,0)</f>
        <v>Sathish&amp;Azim</v>
      </c>
      <c r="Q235" t="str">
        <f>VLOOKUP(D234,'Learning  Mangement'!$A$1:$G$1193,6,0)</f>
        <v>4h</v>
      </c>
      <c r="R235" t="str">
        <f>VLOOKUP(D234,'Learning  Mangement'!$A$1:$G$1193,7,0)</f>
        <v>Technical skills Training</v>
      </c>
      <c r="S235" s="30">
        <f>VLOOKUP(D234,'Leave  Mangement'!$A$1:$F$1193,3,0)</f>
        <v>43341</v>
      </c>
      <c r="T235" s="30">
        <f>VLOOKUP(D234,'Leave  Mangement'!$A$1:$F$1193,4,0)</f>
        <v>43346</v>
      </c>
      <c r="U235" t="str">
        <f>VLOOKUP(D234,'Leave  Mangement'!$A$1:$F$1193,5,0)</f>
        <v>Planned leave</v>
      </c>
      <c r="V235">
        <f>VLOOKUP(D234,'Leave  Mangement'!$A$1:$F$1193,6,0)</f>
        <v>5</v>
      </c>
      <c r="W235" t="str">
        <f>VLOOKUP(D234,'Span and Layer'!$A$1:$D$1193,2,0)</f>
        <v>Rishitha</v>
      </c>
      <c r="X235" t="str">
        <f>VLOOKUP(D234,'Span and Layer'!$A$1:$D$1193,3,0)</f>
        <v>Isla</v>
      </c>
      <c r="Y235" t="str">
        <f>VLOOKUP(D234,'Span and Layer'!$A$1:$D$1193,4,0)</f>
        <v>George</v>
      </c>
      <c r="Z235" s="30">
        <f>VLOOKUP(D234,'Attrition Analysis'!$A$1:$E$1193,3,0)</f>
        <v>41598</v>
      </c>
      <c r="AA235" s="30">
        <f>VLOOKUP(D234,'Attrition Analysis'!$A$1:$E$1193,4,0)</f>
        <v>41274</v>
      </c>
      <c r="AB235">
        <f>VLOOKUP(D234,'Attrition Analysis'!$A$1:$E$1193,5,0)</f>
        <v>0</v>
      </c>
      <c r="AC235" t="str">
        <f>VLOOKUP(D234,CSAT!$A$1:$F$1193,2,0)</f>
        <v>Good</v>
      </c>
      <c r="AD235" t="str">
        <f>VLOOKUP(D234,CSAT!$A$1:$F$1193,3,0)</f>
        <v>Excellent</v>
      </c>
      <c r="AE235" t="str">
        <f>VLOOKUP(D234,CSAT!$A$1:$F$1193,4,0)</f>
        <v>Bad</v>
      </c>
      <c r="AF235" t="str">
        <f>VLOOKUP(D234,CSAT!$A$1:$F$1193,5,0)</f>
        <v>Worst</v>
      </c>
      <c r="AG235" t="str">
        <f>VLOOKUP(D234,CSAT!$A$1:$F$1193,6,0)</f>
        <v>Excellent</v>
      </c>
      <c r="AH235" s="30">
        <v>43198</v>
      </c>
    </row>
    <row r="236" spans="1:34" x14ac:dyDescent="0.25">
      <c r="A236" s="13" t="s">
        <v>420</v>
      </c>
      <c r="B236" s="13">
        <v>235</v>
      </c>
      <c r="C236" s="13" t="s">
        <v>419</v>
      </c>
      <c r="D236" s="13" t="s">
        <v>420</v>
      </c>
      <c r="E236" s="13" t="s">
        <v>10</v>
      </c>
      <c r="F236" s="13">
        <v>39</v>
      </c>
      <c r="G236" s="13" t="s">
        <v>62</v>
      </c>
      <c r="H236" s="13" t="s">
        <v>18</v>
      </c>
      <c r="I236" s="13" t="s">
        <v>13</v>
      </c>
      <c r="J236">
        <f>VLOOKUP(DATA!D235,'Performance management'!A$1:H$1193,4,0)</f>
        <v>3</v>
      </c>
      <c r="K236">
        <f>VLOOKUP(DATA!D235,'Performance management'!A$1:H$1193,5,0)</f>
        <v>3</v>
      </c>
      <c r="L236">
        <f>VLOOKUP(DATA!D235,'Performance management'!A$1:H$1193,6,0)</f>
        <v>5</v>
      </c>
      <c r="M236">
        <f>VLOOKUP(DATA!D235,'Performance management'!A$1:H$1193,7,0)</f>
        <v>5</v>
      </c>
      <c r="N236">
        <f>VLOOKUP(DATA!D235,'Performance management'!A$1:H$1193,8,0)</f>
        <v>4</v>
      </c>
      <c r="O236">
        <f>VLOOKUP(D235,'Learning  Mangement'!$A$1:$G$1193,4,0)</f>
        <v>4</v>
      </c>
      <c r="P236" t="str">
        <f>VLOOKUP(D235,'Learning  Mangement'!$A$1:$G$1193,5,0)</f>
        <v>Santhosh&amp;Anudeep</v>
      </c>
      <c r="Q236" t="str">
        <f>VLOOKUP(D235,'Learning  Mangement'!$A$1:$G$1193,6,0)</f>
        <v>3h</v>
      </c>
      <c r="R236" t="str">
        <f>VLOOKUP(D235,'Learning  Mangement'!$A$1:$G$1193,7,0)</f>
        <v>Job Training</v>
      </c>
      <c r="S236" s="30">
        <f>VLOOKUP(D235,'Leave  Mangement'!$A$1:$F$1193,3,0)</f>
        <v>43342</v>
      </c>
      <c r="T236" s="30">
        <f>VLOOKUP(D235,'Leave  Mangement'!$A$1:$F$1193,4,0)</f>
        <v>43348</v>
      </c>
      <c r="U236" t="str">
        <f>VLOOKUP(D235,'Leave  Mangement'!$A$1:$F$1193,5,0)</f>
        <v>Maternity/Parental leave</v>
      </c>
      <c r="V236">
        <f>VLOOKUP(D235,'Leave  Mangement'!$A$1:$F$1193,6,0)</f>
        <v>36</v>
      </c>
      <c r="W236" t="str">
        <f>VLOOKUP(D235,'Span and Layer'!$A$1:$D$1193,2,0)</f>
        <v>Hemanth</v>
      </c>
      <c r="X236" t="str">
        <f>VLOOKUP(D235,'Span and Layer'!$A$1:$D$1193,3,0)</f>
        <v>Amelia</v>
      </c>
      <c r="Y236" t="str">
        <f>VLOOKUP(D235,'Span and Layer'!$A$1:$D$1193,4,0)</f>
        <v>George</v>
      </c>
      <c r="Z236" s="30">
        <f>VLOOKUP(D235,'Attrition Analysis'!$A$1:$E$1193,3,0)</f>
        <v>41623</v>
      </c>
      <c r="AA236" s="30">
        <f>VLOOKUP(D235,'Attrition Analysis'!$A$1:$E$1193,4,0)</f>
        <v>41286</v>
      </c>
      <c r="AB236">
        <f>VLOOKUP(D235,'Attrition Analysis'!$A$1:$E$1193,5,0)</f>
        <v>0</v>
      </c>
      <c r="AC236" t="str">
        <f>VLOOKUP(D235,CSAT!$A$1:$F$1193,2,0)</f>
        <v>Better</v>
      </c>
      <c r="AD236" t="str">
        <f>VLOOKUP(D235,CSAT!$A$1:$F$1193,3,0)</f>
        <v>Bad</v>
      </c>
      <c r="AE236" t="str">
        <f>VLOOKUP(D235,CSAT!$A$1:$F$1193,4,0)</f>
        <v>Excellent</v>
      </c>
      <c r="AF236" t="str">
        <f>VLOOKUP(D235,CSAT!$A$1:$F$1193,5,0)</f>
        <v>Good</v>
      </c>
      <c r="AG236" t="str">
        <f>VLOOKUP(D235,CSAT!$A$1:$F$1193,6,0)</f>
        <v>Excellent</v>
      </c>
      <c r="AH236" s="30">
        <v>43401</v>
      </c>
    </row>
    <row r="237" spans="1:34" x14ac:dyDescent="0.25">
      <c r="A237" s="13" t="s">
        <v>422</v>
      </c>
      <c r="B237" s="13">
        <v>236</v>
      </c>
      <c r="C237" s="13" t="s">
        <v>421</v>
      </c>
      <c r="D237" s="13" t="s">
        <v>422</v>
      </c>
      <c r="E237" s="13" t="s">
        <v>10</v>
      </c>
      <c r="F237" s="13">
        <v>47</v>
      </c>
      <c r="G237" s="13" t="s">
        <v>45</v>
      </c>
      <c r="H237" s="13" t="s">
        <v>121</v>
      </c>
      <c r="I237" s="13" t="s">
        <v>13</v>
      </c>
      <c r="J237">
        <f>VLOOKUP(DATA!D236,'Performance management'!A$1:H$1193,4,0)</f>
        <v>3</v>
      </c>
      <c r="K237">
        <f>VLOOKUP(DATA!D236,'Performance management'!A$1:H$1193,5,0)</f>
        <v>5</v>
      </c>
      <c r="L237">
        <f>VLOOKUP(DATA!D236,'Performance management'!A$1:H$1193,6,0)</f>
        <v>4</v>
      </c>
      <c r="M237">
        <f>VLOOKUP(DATA!D236,'Performance management'!A$1:H$1193,7,0)</f>
        <v>2</v>
      </c>
      <c r="N237">
        <f>VLOOKUP(DATA!D236,'Performance management'!A$1:H$1193,8,0)</f>
        <v>3.5</v>
      </c>
      <c r="O237">
        <f>VLOOKUP(D236,'Learning  Mangement'!$A$1:$G$1193,4,0)</f>
        <v>3.5</v>
      </c>
      <c r="P237" t="str">
        <f>VLOOKUP(D236,'Learning  Mangement'!$A$1:$G$1193,5,0)</f>
        <v>Hemanth&amp;Salomi</v>
      </c>
      <c r="Q237" t="str">
        <f>VLOOKUP(D236,'Learning  Mangement'!$A$1:$G$1193,6,0)</f>
        <v>3h</v>
      </c>
      <c r="R237" t="str">
        <f>VLOOKUP(D236,'Learning  Mangement'!$A$1:$G$1193,7,0)</f>
        <v>Soft skills Training</v>
      </c>
      <c r="S237" s="30">
        <f>VLOOKUP(D236,'Leave  Mangement'!$A$1:$F$1193,3,0)</f>
        <v>43343</v>
      </c>
      <c r="T237" s="30">
        <f>VLOOKUP(D236,'Leave  Mangement'!$A$1:$F$1193,4,0)</f>
        <v>43346</v>
      </c>
      <c r="U237" t="str">
        <f>VLOOKUP(D236,'Leave  Mangement'!$A$1:$F$1193,5,0)</f>
        <v>Planned leave</v>
      </c>
      <c r="V237">
        <f>VLOOKUP(D236,'Leave  Mangement'!$A$1:$F$1193,6,0)</f>
        <v>3</v>
      </c>
      <c r="W237" t="str">
        <f>VLOOKUP(D236,'Span and Layer'!$A$1:$D$1193,2,0)</f>
        <v>Lihar</v>
      </c>
      <c r="X237" t="str">
        <f>VLOOKUP(D236,'Span and Layer'!$A$1:$D$1193,3,0)</f>
        <v>Isla</v>
      </c>
      <c r="Y237" t="str">
        <f>VLOOKUP(D236,'Span and Layer'!$A$1:$D$1193,4,0)</f>
        <v>George</v>
      </c>
      <c r="Z237" s="30">
        <f>VLOOKUP(D236,'Attrition Analysis'!$A$1:$E$1193,3,0)</f>
        <v>41648</v>
      </c>
      <c r="AA237" s="30">
        <f>VLOOKUP(D236,'Attrition Analysis'!$A$1:$E$1193,4,0)</f>
        <v>41298</v>
      </c>
      <c r="AB237">
        <f>VLOOKUP(D236,'Attrition Analysis'!$A$1:$E$1193,5,0)</f>
        <v>0</v>
      </c>
      <c r="AC237" t="str">
        <f>VLOOKUP(D236,CSAT!$A$1:$F$1193,2,0)</f>
        <v>Worst</v>
      </c>
      <c r="AD237" t="str">
        <f>VLOOKUP(D236,CSAT!$A$1:$F$1193,3,0)</f>
        <v>Better</v>
      </c>
      <c r="AE237" t="str">
        <f>VLOOKUP(D236,CSAT!$A$1:$F$1193,4,0)</f>
        <v>Good</v>
      </c>
      <c r="AF237" t="str">
        <f>VLOOKUP(D236,CSAT!$A$1:$F$1193,5,0)</f>
        <v>Worst</v>
      </c>
      <c r="AG237" t="str">
        <f>VLOOKUP(D236,CSAT!$A$1:$F$1193,6,0)</f>
        <v>Better</v>
      </c>
      <c r="AH237" s="30">
        <v>43380</v>
      </c>
    </row>
    <row r="238" spans="1:34" x14ac:dyDescent="0.25">
      <c r="A238" s="13" t="s">
        <v>424</v>
      </c>
      <c r="B238" s="13">
        <v>237</v>
      </c>
      <c r="C238" s="13" t="s">
        <v>423</v>
      </c>
      <c r="D238" s="13" t="s">
        <v>424</v>
      </c>
      <c r="E238" s="13" t="s">
        <v>16</v>
      </c>
      <c r="F238" s="13">
        <v>45</v>
      </c>
      <c r="G238" s="13" t="s">
        <v>17</v>
      </c>
      <c r="H238" s="13" t="s">
        <v>27</v>
      </c>
      <c r="I238" s="13" t="s">
        <v>28</v>
      </c>
      <c r="J238">
        <f>VLOOKUP(DATA!D237,'Performance management'!A$1:H$1193,4,0)</f>
        <v>1</v>
      </c>
      <c r="K238">
        <f>VLOOKUP(DATA!D237,'Performance management'!A$1:H$1193,5,0)</f>
        <v>5</v>
      </c>
      <c r="L238">
        <f>VLOOKUP(DATA!D237,'Performance management'!A$1:H$1193,6,0)</f>
        <v>2</v>
      </c>
      <c r="M238">
        <f>VLOOKUP(DATA!D237,'Performance management'!A$1:H$1193,7,0)</f>
        <v>1</v>
      </c>
      <c r="N238">
        <f>VLOOKUP(DATA!D237,'Performance management'!A$1:H$1193,8,0)</f>
        <v>2.25</v>
      </c>
      <c r="O238">
        <f>VLOOKUP(D237,'Learning  Mangement'!$A$1:$G$1193,4,0)</f>
        <v>2.25</v>
      </c>
      <c r="P238" t="str">
        <f>VLOOKUP(D237,'Learning  Mangement'!$A$1:$G$1193,5,0)</f>
        <v>Sathish&amp;Azim</v>
      </c>
      <c r="Q238" t="str">
        <f>VLOOKUP(D237,'Learning  Mangement'!$A$1:$G$1193,6,0)</f>
        <v>4h</v>
      </c>
      <c r="R238" t="str">
        <f>VLOOKUP(D237,'Learning  Mangement'!$A$1:$G$1193,7,0)</f>
        <v>Technical skills Training</v>
      </c>
      <c r="S238" s="30">
        <f>VLOOKUP(D237,'Leave  Mangement'!$A$1:$F$1193,3,0)</f>
        <v>43344</v>
      </c>
      <c r="T238" s="30">
        <f>VLOOKUP(D237,'Leave  Mangement'!$A$1:$F$1193,4,0)</f>
        <v>43348</v>
      </c>
      <c r="U238" t="str">
        <f>VLOOKUP(D237,'Leave  Mangement'!$A$1:$F$1193,5,0)</f>
        <v>Emergency leave</v>
      </c>
      <c r="V238">
        <f>VLOOKUP(D237,'Leave  Mangement'!$A$1:$F$1193,6,0)</f>
        <v>4</v>
      </c>
      <c r="W238" t="str">
        <f>VLOOKUP(D237,'Span and Layer'!$A$1:$D$1193,2,0)</f>
        <v>Harish</v>
      </c>
      <c r="X238" t="str">
        <f>VLOOKUP(D237,'Span and Layer'!$A$1:$D$1193,3,0)</f>
        <v>Amelia</v>
      </c>
      <c r="Y238" t="str">
        <f>VLOOKUP(D237,'Span and Layer'!$A$1:$D$1193,4,0)</f>
        <v>George</v>
      </c>
      <c r="Z238" s="30">
        <f>VLOOKUP(D237,'Attrition Analysis'!$A$1:$E$1193,3,0)</f>
        <v>41673</v>
      </c>
      <c r="AA238" s="30">
        <f>VLOOKUP(D237,'Attrition Analysis'!$A$1:$E$1193,4,0)</f>
        <v>41310</v>
      </c>
      <c r="AB238">
        <f>VLOOKUP(D237,'Attrition Analysis'!$A$1:$E$1193,5,0)</f>
        <v>0</v>
      </c>
      <c r="AC238" t="str">
        <f>VLOOKUP(D237,CSAT!$A$1:$F$1193,2,0)</f>
        <v>Worst</v>
      </c>
      <c r="AD238" t="str">
        <f>VLOOKUP(D237,CSAT!$A$1:$F$1193,3,0)</f>
        <v>Bad</v>
      </c>
      <c r="AE238" t="str">
        <f>VLOOKUP(D237,CSAT!$A$1:$F$1193,4,0)</f>
        <v>Better</v>
      </c>
      <c r="AF238" t="str">
        <f>VLOOKUP(D237,CSAT!$A$1:$F$1193,5,0)</f>
        <v>Worst</v>
      </c>
      <c r="AG238" t="str">
        <f>VLOOKUP(D237,CSAT!$A$1:$F$1193,6,0)</f>
        <v>Good</v>
      </c>
      <c r="AH238" s="30">
        <v>43409</v>
      </c>
    </row>
    <row r="239" spans="1:34" x14ac:dyDescent="0.25">
      <c r="A239" s="13" t="s">
        <v>426</v>
      </c>
      <c r="B239" s="13">
        <v>238</v>
      </c>
      <c r="C239" s="13" t="s">
        <v>425</v>
      </c>
      <c r="D239" s="13" t="s">
        <v>426</v>
      </c>
      <c r="E239" s="13" t="s">
        <v>16</v>
      </c>
      <c r="F239" s="13">
        <v>29</v>
      </c>
      <c r="G239" s="13" t="s">
        <v>26</v>
      </c>
      <c r="H239" s="13" t="s">
        <v>121</v>
      </c>
      <c r="I239" s="13" t="s">
        <v>13</v>
      </c>
      <c r="J239">
        <f>VLOOKUP(DATA!D238,'Performance management'!A$1:H$1193,4,0)</f>
        <v>1</v>
      </c>
      <c r="K239">
        <f>VLOOKUP(DATA!D238,'Performance management'!A$1:H$1193,5,0)</f>
        <v>3</v>
      </c>
      <c r="L239">
        <f>VLOOKUP(DATA!D238,'Performance management'!A$1:H$1193,6,0)</f>
        <v>2</v>
      </c>
      <c r="M239">
        <f>VLOOKUP(DATA!D238,'Performance management'!A$1:H$1193,7,0)</f>
        <v>4</v>
      </c>
      <c r="N239">
        <f>VLOOKUP(DATA!D238,'Performance management'!A$1:H$1193,8,0)</f>
        <v>2.5</v>
      </c>
      <c r="O239">
        <f>VLOOKUP(D238,'Learning  Mangement'!$A$1:$G$1193,4,0)</f>
        <v>2.5</v>
      </c>
      <c r="P239" t="str">
        <f>VLOOKUP(D238,'Learning  Mangement'!$A$1:$G$1193,5,0)</f>
        <v>Sathish&amp;Azim</v>
      </c>
      <c r="Q239" t="str">
        <f>VLOOKUP(D238,'Learning  Mangement'!$A$1:$G$1193,6,0)</f>
        <v>4h</v>
      </c>
      <c r="R239" t="str">
        <f>VLOOKUP(D238,'Learning  Mangement'!$A$1:$G$1193,7,0)</f>
        <v>Technical skills Training</v>
      </c>
      <c r="S239" s="30">
        <f>VLOOKUP(D238,'Leave  Mangement'!$A$1:$F$1193,3,0)</f>
        <v>43345</v>
      </c>
      <c r="T239" s="30">
        <f>VLOOKUP(D238,'Leave  Mangement'!$A$1:$F$1193,4,0)</f>
        <v>43349</v>
      </c>
      <c r="U239" t="str">
        <f>VLOOKUP(D238,'Leave  Mangement'!$A$1:$F$1193,5,0)</f>
        <v>Planned leave</v>
      </c>
      <c r="V239">
        <f>VLOOKUP(D238,'Leave  Mangement'!$A$1:$F$1193,6,0)</f>
        <v>4</v>
      </c>
      <c r="W239" t="str">
        <f>VLOOKUP(D238,'Span and Layer'!$A$1:$D$1193,2,0)</f>
        <v>Salomi</v>
      </c>
      <c r="X239" t="str">
        <f>VLOOKUP(D238,'Span and Layer'!$A$1:$D$1193,3,0)</f>
        <v>Harry</v>
      </c>
      <c r="Y239" t="str">
        <f>VLOOKUP(D238,'Span and Layer'!$A$1:$D$1193,4,0)</f>
        <v>George</v>
      </c>
      <c r="Z239" s="30">
        <f>VLOOKUP(D238,'Attrition Analysis'!$A$1:$E$1193,3,0)</f>
        <v>41698</v>
      </c>
      <c r="AA239" s="30">
        <f>VLOOKUP(D238,'Attrition Analysis'!$A$1:$E$1193,4,0)</f>
        <v>41322</v>
      </c>
      <c r="AB239">
        <f>VLOOKUP(D238,'Attrition Analysis'!$A$1:$E$1193,5,0)</f>
        <v>0</v>
      </c>
      <c r="AC239" t="str">
        <f>VLOOKUP(D238,CSAT!$A$1:$F$1193,2,0)</f>
        <v>Bad</v>
      </c>
      <c r="AD239" t="str">
        <f>VLOOKUP(D238,CSAT!$A$1:$F$1193,3,0)</f>
        <v>Bad</v>
      </c>
      <c r="AE239" t="str">
        <f>VLOOKUP(D238,CSAT!$A$1:$F$1193,4,0)</f>
        <v>Excellent</v>
      </c>
      <c r="AF239" t="str">
        <f>VLOOKUP(D238,CSAT!$A$1:$F$1193,5,0)</f>
        <v>Better</v>
      </c>
      <c r="AG239" t="str">
        <f>VLOOKUP(D238,CSAT!$A$1:$F$1193,6,0)</f>
        <v>Good</v>
      </c>
      <c r="AH239" s="30">
        <v>43160</v>
      </c>
    </row>
    <row r="240" spans="1:34" x14ac:dyDescent="0.25">
      <c r="A240" s="13" t="s">
        <v>428</v>
      </c>
      <c r="B240" s="13">
        <v>239</v>
      </c>
      <c r="C240" s="13" t="s">
        <v>427</v>
      </c>
      <c r="D240" s="13" t="s">
        <v>428</v>
      </c>
      <c r="E240" s="13" t="s">
        <v>16</v>
      </c>
      <c r="F240" s="13">
        <v>56</v>
      </c>
      <c r="G240" s="13" t="s">
        <v>21</v>
      </c>
      <c r="H240" s="13" t="s">
        <v>161</v>
      </c>
      <c r="I240" s="13" t="s">
        <v>13</v>
      </c>
      <c r="J240">
        <f>VLOOKUP(DATA!D239,'Performance management'!A$1:H$1193,4,0)</f>
        <v>5</v>
      </c>
      <c r="K240">
        <f>VLOOKUP(DATA!D239,'Performance management'!A$1:H$1193,5,0)</f>
        <v>5</v>
      </c>
      <c r="L240">
        <f>VLOOKUP(DATA!D239,'Performance management'!A$1:H$1193,6,0)</f>
        <v>5</v>
      </c>
      <c r="M240">
        <f>VLOOKUP(DATA!D239,'Performance management'!A$1:H$1193,7,0)</f>
        <v>5</v>
      </c>
      <c r="N240">
        <f>VLOOKUP(DATA!D239,'Performance management'!A$1:H$1193,8,0)</f>
        <v>5</v>
      </c>
      <c r="O240">
        <f>VLOOKUP(D239,'Learning  Mangement'!$A$1:$G$1193,4,0)</f>
        <v>5</v>
      </c>
      <c r="P240" t="str">
        <f>VLOOKUP(D239,'Learning  Mangement'!$A$1:$G$1193,5,0)</f>
        <v>David&amp;Lihar</v>
      </c>
      <c r="Q240" t="str">
        <f>VLOOKUP(D239,'Learning  Mangement'!$A$1:$G$1193,6,0)</f>
        <v>2h</v>
      </c>
      <c r="R240" t="str">
        <f>VLOOKUP(D239,'Learning  Mangement'!$A$1:$G$1193,7,0)</f>
        <v>Promotional Training</v>
      </c>
      <c r="S240" s="30">
        <f>VLOOKUP(D239,'Leave  Mangement'!$A$1:$F$1193,3,0)</f>
        <v>43346</v>
      </c>
      <c r="T240" s="30">
        <f>VLOOKUP(D239,'Leave  Mangement'!$A$1:$F$1193,4,0)</f>
        <v>43348</v>
      </c>
      <c r="U240" t="str">
        <f>VLOOKUP(D239,'Leave  Mangement'!$A$1:$F$1193,5,0)</f>
        <v>Maternity/Parental leave</v>
      </c>
      <c r="V240">
        <f>VLOOKUP(D239,'Leave  Mangement'!$A$1:$F$1193,6,0)</f>
        <v>32</v>
      </c>
      <c r="W240" t="str">
        <f>VLOOKUP(D239,'Span and Layer'!$A$1:$D$1193,2,0)</f>
        <v>Santhosh</v>
      </c>
      <c r="X240" t="str">
        <f>VLOOKUP(D239,'Span and Layer'!$A$1:$D$1193,3,0)</f>
        <v>Harry</v>
      </c>
      <c r="Y240" t="str">
        <f>VLOOKUP(D239,'Span and Layer'!$A$1:$D$1193,4,0)</f>
        <v>George</v>
      </c>
      <c r="Z240" s="30">
        <f>VLOOKUP(D239,'Attrition Analysis'!$A$1:$E$1193,3,0)</f>
        <v>41723</v>
      </c>
      <c r="AA240" s="30">
        <f>VLOOKUP(D239,'Attrition Analysis'!$A$1:$E$1193,4,0)</f>
        <v>41334</v>
      </c>
      <c r="AB240">
        <f>VLOOKUP(D239,'Attrition Analysis'!$A$1:$E$1193,5,0)</f>
        <v>0</v>
      </c>
      <c r="AC240" t="str">
        <f>VLOOKUP(D239,CSAT!$A$1:$F$1193,2,0)</f>
        <v>Better</v>
      </c>
      <c r="AD240" t="str">
        <f>VLOOKUP(D239,CSAT!$A$1:$F$1193,3,0)</f>
        <v>Worst</v>
      </c>
      <c r="AE240" t="str">
        <f>VLOOKUP(D239,CSAT!$A$1:$F$1193,4,0)</f>
        <v>Bad</v>
      </c>
      <c r="AF240" t="str">
        <f>VLOOKUP(D239,CSAT!$A$1:$F$1193,5,0)</f>
        <v>Bad</v>
      </c>
      <c r="AG240" t="str">
        <f>VLOOKUP(D239,CSAT!$A$1:$F$1193,6,0)</f>
        <v>Bad</v>
      </c>
      <c r="AH240" s="30">
        <v>43413</v>
      </c>
    </row>
    <row r="241" spans="1:34" x14ac:dyDescent="0.25">
      <c r="A241" s="13" t="s">
        <v>430</v>
      </c>
      <c r="B241" s="13">
        <v>240</v>
      </c>
      <c r="C241" s="13" t="s">
        <v>429</v>
      </c>
      <c r="D241" s="13" t="s">
        <v>430</v>
      </c>
      <c r="E241" s="13" t="s">
        <v>16</v>
      </c>
      <c r="F241" s="13">
        <v>29</v>
      </c>
      <c r="G241" s="13" t="s">
        <v>26</v>
      </c>
      <c r="H241" s="13" t="s">
        <v>63</v>
      </c>
      <c r="I241" s="13" t="s">
        <v>13</v>
      </c>
      <c r="J241">
        <f>VLOOKUP(DATA!D240,'Performance management'!A$1:H$1193,4,0)</f>
        <v>1</v>
      </c>
      <c r="K241">
        <f>VLOOKUP(DATA!D240,'Performance management'!A$1:H$1193,5,0)</f>
        <v>5</v>
      </c>
      <c r="L241">
        <f>VLOOKUP(DATA!D240,'Performance management'!A$1:H$1193,6,0)</f>
        <v>1</v>
      </c>
      <c r="M241">
        <f>VLOOKUP(DATA!D240,'Performance management'!A$1:H$1193,7,0)</f>
        <v>1</v>
      </c>
      <c r="N241">
        <f>VLOOKUP(DATA!D240,'Performance management'!A$1:H$1193,8,0)</f>
        <v>2</v>
      </c>
      <c r="O241">
        <f>VLOOKUP(D240,'Learning  Mangement'!$A$1:$G$1193,4,0)</f>
        <v>2</v>
      </c>
      <c r="P241" t="str">
        <f>VLOOKUP(D240,'Learning  Mangement'!$A$1:$G$1193,5,0)</f>
        <v>Sathish&amp;Azim</v>
      </c>
      <c r="Q241" t="str">
        <f>VLOOKUP(D240,'Learning  Mangement'!$A$1:$G$1193,6,0)</f>
        <v>4h</v>
      </c>
      <c r="R241" t="str">
        <f>VLOOKUP(D240,'Learning  Mangement'!$A$1:$G$1193,7,0)</f>
        <v>Technical skills Training</v>
      </c>
      <c r="S241" s="30">
        <f>VLOOKUP(D240,'Leave  Mangement'!$A$1:$F$1193,3,0)</f>
        <v>43347</v>
      </c>
      <c r="T241" s="30">
        <f>VLOOKUP(D240,'Leave  Mangement'!$A$1:$F$1193,4,0)</f>
        <v>43348</v>
      </c>
      <c r="U241" t="str">
        <f>VLOOKUP(D240,'Leave  Mangement'!$A$1:$F$1193,5,0)</f>
        <v>Maternity/Parental leave</v>
      </c>
      <c r="V241">
        <f>VLOOKUP(D240,'Leave  Mangement'!$A$1:$F$1193,6,0)</f>
        <v>31</v>
      </c>
      <c r="W241" t="str">
        <f>VLOOKUP(D240,'Span and Layer'!$A$1:$D$1193,2,0)</f>
        <v>Sathish</v>
      </c>
      <c r="X241" t="str">
        <f>VLOOKUP(D240,'Span and Layer'!$A$1:$D$1193,3,0)</f>
        <v>Charlie</v>
      </c>
      <c r="Y241" t="str">
        <f>VLOOKUP(D240,'Span and Layer'!$A$1:$D$1193,4,0)</f>
        <v>George</v>
      </c>
      <c r="Z241" s="30">
        <f>VLOOKUP(D240,'Attrition Analysis'!$A$1:$E$1193,3,0)</f>
        <v>41748</v>
      </c>
      <c r="AA241" s="30">
        <f>VLOOKUP(D240,'Attrition Analysis'!$A$1:$E$1193,4,0)</f>
        <v>41346</v>
      </c>
      <c r="AB241">
        <f>VLOOKUP(D240,'Attrition Analysis'!$A$1:$E$1193,5,0)</f>
        <v>0</v>
      </c>
      <c r="AC241" t="str">
        <f>VLOOKUP(D240,CSAT!$A$1:$F$1193,2,0)</f>
        <v>Good</v>
      </c>
      <c r="AD241" t="str">
        <f>VLOOKUP(D240,CSAT!$A$1:$F$1193,3,0)</f>
        <v>Worst</v>
      </c>
      <c r="AE241" t="str">
        <f>VLOOKUP(D240,CSAT!$A$1:$F$1193,4,0)</f>
        <v>Excellent</v>
      </c>
      <c r="AF241" t="str">
        <f>VLOOKUP(D240,CSAT!$A$1:$F$1193,5,0)</f>
        <v>Worst</v>
      </c>
      <c r="AG241" t="str">
        <f>VLOOKUP(D240,CSAT!$A$1:$F$1193,6,0)</f>
        <v>Worst</v>
      </c>
      <c r="AH241" s="30">
        <v>43166</v>
      </c>
    </row>
    <row r="242" spans="1:34" x14ac:dyDescent="0.25">
      <c r="A242" s="13" t="s">
        <v>432</v>
      </c>
      <c r="B242" s="13">
        <v>241</v>
      </c>
      <c r="C242" s="13" t="s">
        <v>431</v>
      </c>
      <c r="D242" s="13" t="s">
        <v>432</v>
      </c>
      <c r="E242" s="13" t="s">
        <v>16</v>
      </c>
      <c r="F242" s="13">
        <v>40</v>
      </c>
      <c r="G242" s="13" t="s">
        <v>26</v>
      </c>
      <c r="H242" s="13" t="s">
        <v>56</v>
      </c>
      <c r="I242" s="13" t="s">
        <v>13</v>
      </c>
      <c r="J242">
        <f>VLOOKUP(DATA!D241,'Performance management'!A$1:H$1193,4,0)</f>
        <v>5</v>
      </c>
      <c r="K242">
        <f>VLOOKUP(DATA!D241,'Performance management'!A$1:H$1193,5,0)</f>
        <v>1</v>
      </c>
      <c r="L242">
        <f>VLOOKUP(DATA!D241,'Performance management'!A$1:H$1193,6,0)</f>
        <v>2</v>
      </c>
      <c r="M242">
        <f>VLOOKUP(DATA!D241,'Performance management'!A$1:H$1193,7,0)</f>
        <v>1</v>
      </c>
      <c r="N242">
        <f>VLOOKUP(DATA!D241,'Performance management'!A$1:H$1193,8,0)</f>
        <v>2.25</v>
      </c>
      <c r="O242">
        <f>VLOOKUP(D241,'Learning  Mangement'!$A$1:$G$1193,4,0)</f>
        <v>2.25</v>
      </c>
      <c r="P242" t="str">
        <f>VLOOKUP(D241,'Learning  Mangement'!$A$1:$G$1193,5,0)</f>
        <v>Sathish&amp;Azim</v>
      </c>
      <c r="Q242" t="str">
        <f>VLOOKUP(D241,'Learning  Mangement'!$A$1:$G$1193,6,0)</f>
        <v>4h</v>
      </c>
      <c r="R242" t="str">
        <f>VLOOKUP(D241,'Learning  Mangement'!$A$1:$G$1193,7,0)</f>
        <v>Technical skills Training</v>
      </c>
      <c r="S242" s="30">
        <f>VLOOKUP(D241,'Leave  Mangement'!$A$1:$F$1193,3,0)</f>
        <v>43348</v>
      </c>
      <c r="T242" s="30">
        <f>VLOOKUP(D241,'Leave  Mangement'!$A$1:$F$1193,4,0)</f>
        <v>43353</v>
      </c>
      <c r="U242" t="str">
        <f>VLOOKUP(D241,'Leave  Mangement'!$A$1:$F$1193,5,0)</f>
        <v>Planned leave</v>
      </c>
      <c r="V242">
        <f>VLOOKUP(D241,'Leave  Mangement'!$A$1:$F$1193,6,0)</f>
        <v>5</v>
      </c>
      <c r="W242" t="str">
        <f>VLOOKUP(D241,'Span and Layer'!$A$1:$D$1193,2,0)</f>
        <v>Roy</v>
      </c>
      <c r="X242" t="str">
        <f>VLOOKUP(D241,'Span and Layer'!$A$1:$D$1193,3,0)</f>
        <v>Harry</v>
      </c>
      <c r="Y242" t="str">
        <f>VLOOKUP(D241,'Span and Layer'!$A$1:$D$1193,4,0)</f>
        <v>George</v>
      </c>
      <c r="Z242" s="30">
        <f>VLOOKUP(D241,'Attrition Analysis'!$A$1:$E$1193,3,0)</f>
        <v>41773</v>
      </c>
      <c r="AA242" s="30">
        <f>VLOOKUP(D241,'Attrition Analysis'!$A$1:$E$1193,4,0)</f>
        <v>41358</v>
      </c>
      <c r="AB242">
        <f>VLOOKUP(D241,'Attrition Analysis'!$A$1:$E$1193,5,0)</f>
        <v>0</v>
      </c>
      <c r="AC242" t="str">
        <f>VLOOKUP(D241,CSAT!$A$1:$F$1193,2,0)</f>
        <v>Excellent</v>
      </c>
      <c r="AD242" t="str">
        <f>VLOOKUP(D241,CSAT!$A$1:$F$1193,3,0)</f>
        <v>Good</v>
      </c>
      <c r="AE242" t="str">
        <f>VLOOKUP(D241,CSAT!$A$1:$F$1193,4,0)</f>
        <v>Worst</v>
      </c>
      <c r="AF242" t="str">
        <f>VLOOKUP(D241,CSAT!$A$1:$F$1193,5,0)</f>
        <v>Bad</v>
      </c>
      <c r="AG242" t="str">
        <f>VLOOKUP(D241,CSAT!$A$1:$F$1193,6,0)</f>
        <v>Excellent</v>
      </c>
      <c r="AH242" s="30">
        <v>43466</v>
      </c>
    </row>
    <row r="243" spans="1:34" x14ac:dyDescent="0.25">
      <c r="A243" s="13" t="s">
        <v>434</v>
      </c>
      <c r="B243" s="13">
        <v>242</v>
      </c>
      <c r="C243" s="13" t="s">
        <v>433</v>
      </c>
      <c r="D243" s="13" t="s">
        <v>434</v>
      </c>
      <c r="E243" s="13" t="s">
        <v>16</v>
      </c>
      <c r="F243" s="13">
        <v>23</v>
      </c>
      <c r="G243" s="13" t="s">
        <v>45</v>
      </c>
      <c r="H243" s="13" t="s">
        <v>131</v>
      </c>
      <c r="I243" s="13" t="s">
        <v>132</v>
      </c>
      <c r="J243">
        <f>VLOOKUP(DATA!D242,'Performance management'!A$1:H$1193,4,0)</f>
        <v>3</v>
      </c>
      <c r="K243">
        <f>VLOOKUP(DATA!D242,'Performance management'!A$1:H$1193,5,0)</f>
        <v>1</v>
      </c>
      <c r="L243">
        <f>VLOOKUP(DATA!D242,'Performance management'!A$1:H$1193,6,0)</f>
        <v>1</v>
      </c>
      <c r="M243">
        <f>VLOOKUP(DATA!D242,'Performance management'!A$1:H$1193,7,0)</f>
        <v>1</v>
      </c>
      <c r="N243">
        <f>VLOOKUP(DATA!D242,'Performance management'!A$1:H$1193,8,0)</f>
        <v>1.5</v>
      </c>
      <c r="O243">
        <f>VLOOKUP(D242,'Learning  Mangement'!$A$1:$G$1193,4,0)</f>
        <v>1.5</v>
      </c>
      <c r="P243" t="str">
        <f>VLOOKUP(D242,'Learning  Mangement'!$A$1:$G$1193,5,0)</f>
        <v>Sathish&amp;Azim</v>
      </c>
      <c r="Q243" t="str">
        <f>VLOOKUP(D242,'Learning  Mangement'!$A$1:$G$1193,6,0)</f>
        <v>4h</v>
      </c>
      <c r="R243" t="str">
        <f>VLOOKUP(D242,'Learning  Mangement'!$A$1:$G$1193,7,0)</f>
        <v>Technical skills Training</v>
      </c>
      <c r="S243" s="30">
        <f>VLOOKUP(D242,'Leave  Mangement'!$A$1:$F$1193,3,0)</f>
        <v>43349</v>
      </c>
      <c r="T243" s="30">
        <f>VLOOKUP(D242,'Leave  Mangement'!$A$1:$F$1193,4,0)</f>
        <v>43352</v>
      </c>
      <c r="U243" t="str">
        <f>VLOOKUP(D242,'Leave  Mangement'!$A$1:$F$1193,5,0)</f>
        <v>Planned leave</v>
      </c>
      <c r="V243">
        <f>VLOOKUP(D242,'Leave  Mangement'!$A$1:$F$1193,6,0)</f>
        <v>3</v>
      </c>
      <c r="W243" t="str">
        <f>VLOOKUP(D242,'Span and Layer'!$A$1:$D$1193,2,0)</f>
        <v>Azim</v>
      </c>
      <c r="X243" t="str">
        <f>VLOOKUP(D242,'Span and Layer'!$A$1:$D$1193,3,0)</f>
        <v>Jacob</v>
      </c>
      <c r="Y243" t="str">
        <f>VLOOKUP(D242,'Span and Layer'!$A$1:$D$1193,4,0)</f>
        <v>George</v>
      </c>
      <c r="Z243" s="30">
        <f>VLOOKUP(D242,'Attrition Analysis'!$A$1:$E$1193,3,0)</f>
        <v>41798</v>
      </c>
      <c r="AA243" s="30">
        <f>VLOOKUP(D242,'Attrition Analysis'!$A$1:$E$1193,4,0)</f>
        <v>41370</v>
      </c>
      <c r="AB243">
        <f>VLOOKUP(D242,'Attrition Analysis'!$A$1:$E$1193,5,0)</f>
        <v>0</v>
      </c>
      <c r="AC243" t="str">
        <f>VLOOKUP(D242,CSAT!$A$1:$F$1193,2,0)</f>
        <v>Good</v>
      </c>
      <c r="AD243" t="str">
        <f>VLOOKUP(D242,CSAT!$A$1:$F$1193,3,0)</f>
        <v>Good</v>
      </c>
      <c r="AE243" t="str">
        <f>VLOOKUP(D242,CSAT!$A$1:$F$1193,4,0)</f>
        <v>Better</v>
      </c>
      <c r="AF243" t="str">
        <f>VLOOKUP(D242,CSAT!$A$1:$F$1193,5,0)</f>
        <v>Worst</v>
      </c>
      <c r="AG243" t="str">
        <f>VLOOKUP(D242,CSAT!$A$1:$F$1193,6,0)</f>
        <v>Bad</v>
      </c>
      <c r="AH243" s="30">
        <v>43442</v>
      </c>
    </row>
    <row r="244" spans="1:34" x14ac:dyDescent="0.25">
      <c r="A244" s="13" t="s">
        <v>436</v>
      </c>
      <c r="B244" s="13">
        <v>243</v>
      </c>
      <c r="C244" s="13" t="s">
        <v>435</v>
      </c>
      <c r="D244" s="13" t="s">
        <v>436</v>
      </c>
      <c r="E244" s="13" t="s">
        <v>10</v>
      </c>
      <c r="F244" s="13">
        <v>36</v>
      </c>
      <c r="G244" s="13" t="s">
        <v>21</v>
      </c>
      <c r="H244" s="13" t="s">
        <v>126</v>
      </c>
      <c r="I244" s="13" t="s">
        <v>80</v>
      </c>
      <c r="J244">
        <f>VLOOKUP(DATA!D243,'Performance management'!A$1:H$1193,4,0)</f>
        <v>4</v>
      </c>
      <c r="K244">
        <f>VLOOKUP(DATA!D243,'Performance management'!A$1:H$1193,5,0)</f>
        <v>4</v>
      </c>
      <c r="L244">
        <f>VLOOKUP(DATA!D243,'Performance management'!A$1:H$1193,6,0)</f>
        <v>1</v>
      </c>
      <c r="M244">
        <f>VLOOKUP(DATA!D243,'Performance management'!A$1:H$1193,7,0)</f>
        <v>5</v>
      </c>
      <c r="N244">
        <f>VLOOKUP(DATA!D243,'Performance management'!A$1:H$1193,8,0)</f>
        <v>3.5</v>
      </c>
      <c r="O244">
        <f>VLOOKUP(D243,'Learning  Mangement'!$A$1:$G$1193,4,0)</f>
        <v>3.5</v>
      </c>
      <c r="P244" t="str">
        <f>VLOOKUP(D243,'Learning  Mangement'!$A$1:$G$1193,5,0)</f>
        <v>Hemanth&amp;Salomi</v>
      </c>
      <c r="Q244" t="str">
        <f>VLOOKUP(D243,'Learning  Mangement'!$A$1:$G$1193,6,0)</f>
        <v>3h</v>
      </c>
      <c r="R244" t="str">
        <f>VLOOKUP(D243,'Learning  Mangement'!$A$1:$G$1193,7,0)</f>
        <v>Soft skills Training</v>
      </c>
      <c r="S244" s="30">
        <f>VLOOKUP(D243,'Leave  Mangement'!$A$1:$F$1193,3,0)</f>
        <v>43350</v>
      </c>
      <c r="T244" s="30">
        <f>VLOOKUP(D243,'Leave  Mangement'!$A$1:$F$1193,4,0)</f>
        <v>43355</v>
      </c>
      <c r="U244" t="str">
        <f>VLOOKUP(D243,'Leave  Mangement'!$A$1:$F$1193,5,0)</f>
        <v>Emergency leave</v>
      </c>
      <c r="V244">
        <f>VLOOKUP(D243,'Leave  Mangement'!$A$1:$F$1193,6,0)</f>
        <v>5</v>
      </c>
      <c r="W244" t="str">
        <f>VLOOKUP(D243,'Span and Layer'!$A$1:$D$1193,2,0)</f>
        <v>Lihar</v>
      </c>
      <c r="X244" t="str">
        <f>VLOOKUP(D243,'Span and Layer'!$A$1:$D$1193,3,0)</f>
        <v>Isla</v>
      </c>
      <c r="Y244" t="str">
        <f>VLOOKUP(D243,'Span and Layer'!$A$1:$D$1193,4,0)</f>
        <v>George</v>
      </c>
      <c r="Z244" s="30">
        <f>VLOOKUP(D243,'Attrition Analysis'!$A$1:$E$1193,3,0)</f>
        <v>41823</v>
      </c>
      <c r="AA244" s="30">
        <f>VLOOKUP(D243,'Attrition Analysis'!$A$1:$E$1193,4,0)</f>
        <v>41382</v>
      </c>
      <c r="AB244">
        <f>VLOOKUP(D243,'Attrition Analysis'!$A$1:$E$1193,5,0)</f>
        <v>0</v>
      </c>
      <c r="AC244" t="str">
        <f>VLOOKUP(D243,CSAT!$A$1:$F$1193,2,0)</f>
        <v>Worst</v>
      </c>
      <c r="AD244" t="str">
        <f>VLOOKUP(D243,CSAT!$A$1:$F$1193,3,0)</f>
        <v>Excellent</v>
      </c>
      <c r="AE244" t="str">
        <f>VLOOKUP(D243,CSAT!$A$1:$F$1193,4,0)</f>
        <v>Good</v>
      </c>
      <c r="AF244" t="str">
        <f>VLOOKUP(D243,CSAT!$A$1:$F$1193,5,0)</f>
        <v>Good</v>
      </c>
      <c r="AG244" t="str">
        <f>VLOOKUP(D243,CSAT!$A$1:$F$1193,6,0)</f>
        <v>Better</v>
      </c>
      <c r="AH244" s="30">
        <v>43449</v>
      </c>
    </row>
    <row r="245" spans="1:34" x14ac:dyDescent="0.25">
      <c r="A245" s="13" t="s">
        <v>438</v>
      </c>
      <c r="B245" s="13">
        <v>244</v>
      </c>
      <c r="C245" s="13" t="s">
        <v>437</v>
      </c>
      <c r="D245" s="13" t="s">
        <v>438</v>
      </c>
      <c r="E245" s="13" t="s">
        <v>16</v>
      </c>
      <c r="F245" s="13">
        <v>24</v>
      </c>
      <c r="G245" s="13" t="s">
        <v>45</v>
      </c>
      <c r="H245" s="13" t="s">
        <v>56</v>
      </c>
      <c r="I245" s="13" t="s">
        <v>13</v>
      </c>
      <c r="J245">
        <f>VLOOKUP(DATA!D244,'Performance management'!A$1:H$1193,4,0)</f>
        <v>1</v>
      </c>
      <c r="K245">
        <f>VLOOKUP(DATA!D244,'Performance management'!A$1:H$1193,5,0)</f>
        <v>2</v>
      </c>
      <c r="L245">
        <f>VLOOKUP(DATA!D244,'Performance management'!A$1:H$1193,6,0)</f>
        <v>5</v>
      </c>
      <c r="M245">
        <f>VLOOKUP(DATA!D244,'Performance management'!A$1:H$1193,7,0)</f>
        <v>5</v>
      </c>
      <c r="N245">
        <f>VLOOKUP(DATA!D244,'Performance management'!A$1:H$1193,8,0)</f>
        <v>3.25</v>
      </c>
      <c r="O245">
        <f>VLOOKUP(D244,'Learning  Mangement'!$A$1:$G$1193,4,0)</f>
        <v>3.25</v>
      </c>
      <c r="P245" t="str">
        <f>VLOOKUP(D244,'Learning  Mangement'!$A$1:$G$1193,5,0)</f>
        <v>Hemanth&amp;Salomi</v>
      </c>
      <c r="Q245" t="str">
        <f>VLOOKUP(D244,'Learning  Mangement'!$A$1:$G$1193,6,0)</f>
        <v>3h</v>
      </c>
      <c r="R245" t="str">
        <f>VLOOKUP(D244,'Learning  Mangement'!$A$1:$G$1193,7,0)</f>
        <v>Soft skills Training</v>
      </c>
      <c r="S245" s="30">
        <f>VLOOKUP(D244,'Leave  Mangement'!$A$1:$F$1193,3,0)</f>
        <v>43351</v>
      </c>
      <c r="T245" s="30">
        <f>VLOOKUP(D244,'Leave  Mangement'!$A$1:$F$1193,4,0)</f>
        <v>43356</v>
      </c>
      <c r="U245" t="str">
        <f>VLOOKUP(D244,'Leave  Mangement'!$A$1:$F$1193,5,0)</f>
        <v>Emergency leave</v>
      </c>
      <c r="V245">
        <f>VLOOKUP(D244,'Leave  Mangement'!$A$1:$F$1193,6,0)</f>
        <v>5</v>
      </c>
      <c r="W245" t="str">
        <f>VLOOKUP(D244,'Span and Layer'!$A$1:$D$1193,2,0)</f>
        <v>Harish</v>
      </c>
      <c r="X245" t="str">
        <f>VLOOKUP(D244,'Span and Layer'!$A$1:$D$1193,3,0)</f>
        <v>Amelia</v>
      </c>
      <c r="Y245" t="str">
        <f>VLOOKUP(D244,'Span and Layer'!$A$1:$D$1193,4,0)</f>
        <v>George</v>
      </c>
      <c r="Z245" s="30">
        <f>VLOOKUP(D244,'Attrition Analysis'!$A$1:$E$1193,3,0)</f>
        <v>41848</v>
      </c>
      <c r="AA245" s="30">
        <f>VLOOKUP(D244,'Attrition Analysis'!$A$1:$E$1193,4,0)</f>
        <v>41394</v>
      </c>
      <c r="AB245">
        <f>VLOOKUP(D244,'Attrition Analysis'!$A$1:$E$1193,5,0)</f>
        <v>0</v>
      </c>
      <c r="AC245" t="str">
        <f>VLOOKUP(D244,CSAT!$A$1:$F$1193,2,0)</f>
        <v>Better</v>
      </c>
      <c r="AD245" t="str">
        <f>VLOOKUP(D244,CSAT!$A$1:$F$1193,3,0)</f>
        <v>Worst</v>
      </c>
      <c r="AE245" t="str">
        <f>VLOOKUP(D244,CSAT!$A$1:$F$1193,4,0)</f>
        <v>Worst</v>
      </c>
      <c r="AF245" t="str">
        <f>VLOOKUP(D244,CSAT!$A$1:$F$1193,5,0)</f>
        <v>Worst</v>
      </c>
      <c r="AG245" t="str">
        <f>VLOOKUP(D244,CSAT!$A$1:$F$1193,6,0)</f>
        <v>Better</v>
      </c>
      <c r="AH245" s="30">
        <v>43440</v>
      </c>
    </row>
    <row r="246" spans="1:34" x14ac:dyDescent="0.25">
      <c r="A246" s="13" t="s">
        <v>440</v>
      </c>
      <c r="B246" s="13">
        <v>245</v>
      </c>
      <c r="C246" s="13" t="s">
        <v>439</v>
      </c>
      <c r="D246" s="13" t="s">
        <v>440</v>
      </c>
      <c r="E246" s="13" t="s">
        <v>16</v>
      </c>
      <c r="F246" s="13">
        <v>54</v>
      </c>
      <c r="G246" s="13" t="s">
        <v>21</v>
      </c>
      <c r="H246" s="13" t="s">
        <v>126</v>
      </c>
      <c r="I246" s="13" t="s">
        <v>80</v>
      </c>
      <c r="J246">
        <f>VLOOKUP(DATA!D245,'Performance management'!A$1:H$1193,4,0)</f>
        <v>4</v>
      </c>
      <c r="K246">
        <f>VLOOKUP(DATA!D245,'Performance management'!A$1:H$1193,5,0)</f>
        <v>5</v>
      </c>
      <c r="L246">
        <f>VLOOKUP(DATA!D245,'Performance management'!A$1:H$1193,6,0)</f>
        <v>4</v>
      </c>
      <c r="M246">
        <f>VLOOKUP(DATA!D245,'Performance management'!A$1:H$1193,7,0)</f>
        <v>4</v>
      </c>
      <c r="N246">
        <f>VLOOKUP(DATA!D245,'Performance management'!A$1:H$1193,8,0)</f>
        <v>4.25</v>
      </c>
      <c r="O246">
        <f>VLOOKUP(D245,'Learning  Mangement'!$A$1:$G$1193,4,0)</f>
        <v>4.25</v>
      </c>
      <c r="P246" t="str">
        <f>VLOOKUP(D245,'Learning  Mangement'!$A$1:$G$1193,5,0)</f>
        <v>Santhosh&amp;Anudeep</v>
      </c>
      <c r="Q246" t="str">
        <f>VLOOKUP(D245,'Learning  Mangement'!$A$1:$G$1193,6,0)</f>
        <v>3h</v>
      </c>
      <c r="R246" t="str">
        <f>VLOOKUP(D245,'Learning  Mangement'!$A$1:$G$1193,7,0)</f>
        <v>Job Training</v>
      </c>
      <c r="S246" s="30">
        <f>VLOOKUP(D245,'Leave  Mangement'!$A$1:$F$1193,3,0)</f>
        <v>43352</v>
      </c>
      <c r="T246" s="30">
        <f>VLOOKUP(D245,'Leave  Mangement'!$A$1:$F$1193,4,0)</f>
        <v>43359</v>
      </c>
      <c r="U246" t="str">
        <f>VLOOKUP(D245,'Leave  Mangement'!$A$1:$F$1193,5,0)</f>
        <v>Emergency leave</v>
      </c>
      <c r="V246">
        <f>VLOOKUP(D245,'Leave  Mangement'!$A$1:$F$1193,6,0)</f>
        <v>7</v>
      </c>
      <c r="W246" t="str">
        <f>VLOOKUP(D245,'Span and Layer'!$A$1:$D$1193,2,0)</f>
        <v>Lihar</v>
      </c>
      <c r="X246" t="str">
        <f>VLOOKUP(D245,'Span and Layer'!$A$1:$D$1193,3,0)</f>
        <v>Isla</v>
      </c>
      <c r="Y246" t="str">
        <f>VLOOKUP(D245,'Span and Layer'!$A$1:$D$1193,4,0)</f>
        <v>George</v>
      </c>
      <c r="Z246" s="30">
        <f>VLOOKUP(D245,'Attrition Analysis'!$A$1:$E$1193,3,0)</f>
        <v>41873</v>
      </c>
      <c r="AA246" s="30">
        <f>VLOOKUP(D245,'Attrition Analysis'!$A$1:$E$1193,4,0)</f>
        <v>41406</v>
      </c>
      <c r="AB246">
        <f>VLOOKUP(D245,'Attrition Analysis'!$A$1:$E$1193,5,0)</f>
        <v>0</v>
      </c>
      <c r="AC246" t="str">
        <f>VLOOKUP(D245,CSAT!$A$1:$F$1193,2,0)</f>
        <v>Excellent</v>
      </c>
      <c r="AD246" t="str">
        <f>VLOOKUP(D245,CSAT!$A$1:$F$1193,3,0)</f>
        <v>Good</v>
      </c>
      <c r="AE246" t="str">
        <f>VLOOKUP(D245,CSAT!$A$1:$F$1193,4,0)</f>
        <v>Bad</v>
      </c>
      <c r="AF246" t="str">
        <f>VLOOKUP(D245,CSAT!$A$1:$F$1193,5,0)</f>
        <v>Bad</v>
      </c>
      <c r="AG246" t="str">
        <f>VLOOKUP(D245,CSAT!$A$1:$F$1193,6,0)</f>
        <v>Worst</v>
      </c>
      <c r="AH246" s="30">
        <v>43217</v>
      </c>
    </row>
    <row r="247" spans="1:34" x14ac:dyDescent="0.25">
      <c r="A247" s="13" t="s">
        <v>442</v>
      </c>
      <c r="B247" s="13">
        <v>246</v>
      </c>
      <c r="C247" s="13" t="s">
        <v>441</v>
      </c>
      <c r="D247" s="13" t="s">
        <v>442</v>
      </c>
      <c r="E247" s="13" t="s">
        <v>16</v>
      </c>
      <c r="F247" s="13">
        <v>42</v>
      </c>
      <c r="G247" s="13" t="s">
        <v>11</v>
      </c>
      <c r="H247" s="13" t="s">
        <v>18</v>
      </c>
      <c r="I247" s="13" t="s">
        <v>13</v>
      </c>
      <c r="J247">
        <f>VLOOKUP(DATA!D246,'Performance management'!A$1:H$1193,4,0)</f>
        <v>5</v>
      </c>
      <c r="K247">
        <f>VLOOKUP(DATA!D246,'Performance management'!A$1:H$1193,5,0)</f>
        <v>2</v>
      </c>
      <c r="L247">
        <f>VLOOKUP(DATA!D246,'Performance management'!A$1:H$1193,6,0)</f>
        <v>4</v>
      </c>
      <c r="M247">
        <f>VLOOKUP(DATA!D246,'Performance management'!A$1:H$1193,7,0)</f>
        <v>4</v>
      </c>
      <c r="N247">
        <f>VLOOKUP(DATA!D246,'Performance management'!A$1:H$1193,8,0)</f>
        <v>3.75</v>
      </c>
      <c r="O247">
        <f>VLOOKUP(D246,'Learning  Mangement'!$A$1:$G$1193,4,0)</f>
        <v>3.75</v>
      </c>
      <c r="P247" t="str">
        <f>VLOOKUP(D246,'Learning  Mangement'!$A$1:$G$1193,5,0)</f>
        <v>Hemanth&amp;Salomi</v>
      </c>
      <c r="Q247" t="str">
        <f>VLOOKUP(D246,'Learning  Mangement'!$A$1:$G$1193,6,0)</f>
        <v>3h</v>
      </c>
      <c r="R247" t="str">
        <f>VLOOKUP(D246,'Learning  Mangement'!$A$1:$G$1193,7,0)</f>
        <v>Soft skills Training</v>
      </c>
      <c r="S247" s="30">
        <f>VLOOKUP(D246,'Leave  Mangement'!$A$1:$F$1193,3,0)</f>
        <v>43353</v>
      </c>
      <c r="T247" s="30">
        <f>VLOOKUP(D246,'Leave  Mangement'!$A$1:$F$1193,4,0)</f>
        <v>43354</v>
      </c>
      <c r="U247" t="str">
        <f>VLOOKUP(D246,'Leave  Mangement'!$A$1:$F$1193,5,0)</f>
        <v>Planned leave</v>
      </c>
      <c r="V247">
        <f>VLOOKUP(D246,'Leave  Mangement'!$A$1:$F$1193,6,0)</f>
        <v>1</v>
      </c>
      <c r="W247" t="str">
        <f>VLOOKUP(D246,'Span and Layer'!$A$1:$D$1193,2,0)</f>
        <v>Salomi</v>
      </c>
      <c r="X247" t="str">
        <f>VLOOKUP(D246,'Span and Layer'!$A$1:$D$1193,3,0)</f>
        <v>Harry</v>
      </c>
      <c r="Y247" t="str">
        <f>VLOOKUP(D246,'Span and Layer'!$A$1:$D$1193,4,0)</f>
        <v>George</v>
      </c>
      <c r="Z247" s="30">
        <f>VLOOKUP(D246,'Attrition Analysis'!$A$1:$E$1193,3,0)</f>
        <v>41898</v>
      </c>
      <c r="AA247" s="30">
        <f>VLOOKUP(D246,'Attrition Analysis'!$A$1:$E$1193,4,0)</f>
        <v>41418</v>
      </c>
      <c r="AB247">
        <f>VLOOKUP(D246,'Attrition Analysis'!$A$1:$E$1193,5,0)</f>
        <v>0</v>
      </c>
      <c r="AC247" t="str">
        <f>VLOOKUP(D246,CSAT!$A$1:$F$1193,2,0)</f>
        <v>Excellent</v>
      </c>
      <c r="AD247" t="str">
        <f>VLOOKUP(D246,CSAT!$A$1:$F$1193,3,0)</f>
        <v>Bad</v>
      </c>
      <c r="AE247" t="str">
        <f>VLOOKUP(D246,CSAT!$A$1:$F$1193,4,0)</f>
        <v>Good</v>
      </c>
      <c r="AF247" t="str">
        <f>VLOOKUP(D246,CSAT!$A$1:$F$1193,5,0)</f>
        <v>Better</v>
      </c>
      <c r="AG247" t="str">
        <f>VLOOKUP(D246,CSAT!$A$1:$F$1193,6,0)</f>
        <v>Better</v>
      </c>
      <c r="AH247" s="30">
        <v>43263</v>
      </c>
    </row>
    <row r="248" spans="1:34" x14ac:dyDescent="0.25">
      <c r="A248" s="13" t="s">
        <v>444</v>
      </c>
      <c r="B248" s="13">
        <v>247</v>
      </c>
      <c r="C248" s="13" t="s">
        <v>443</v>
      </c>
      <c r="D248" s="13" t="s">
        <v>444</v>
      </c>
      <c r="E248" s="13" t="s">
        <v>10</v>
      </c>
      <c r="F248" s="13">
        <v>36</v>
      </c>
      <c r="G248" s="13" t="s">
        <v>62</v>
      </c>
      <c r="H248" s="13" t="s">
        <v>56</v>
      </c>
      <c r="I248" s="13" t="s">
        <v>13</v>
      </c>
      <c r="J248">
        <f>VLOOKUP(DATA!D247,'Performance management'!A$1:H$1193,4,0)</f>
        <v>2</v>
      </c>
      <c r="K248">
        <f>VLOOKUP(DATA!D247,'Performance management'!A$1:H$1193,5,0)</f>
        <v>5</v>
      </c>
      <c r="L248">
        <f>VLOOKUP(DATA!D247,'Performance management'!A$1:H$1193,6,0)</f>
        <v>5</v>
      </c>
      <c r="M248">
        <f>VLOOKUP(DATA!D247,'Performance management'!A$1:H$1193,7,0)</f>
        <v>2</v>
      </c>
      <c r="N248">
        <f>VLOOKUP(DATA!D247,'Performance management'!A$1:H$1193,8,0)</f>
        <v>3.5</v>
      </c>
      <c r="O248">
        <f>VLOOKUP(D247,'Learning  Mangement'!$A$1:$G$1193,4,0)</f>
        <v>3.5</v>
      </c>
      <c r="P248" t="str">
        <f>VLOOKUP(D247,'Learning  Mangement'!$A$1:$G$1193,5,0)</f>
        <v>Hemanth&amp;Salomi</v>
      </c>
      <c r="Q248" t="str">
        <f>VLOOKUP(D247,'Learning  Mangement'!$A$1:$G$1193,6,0)</f>
        <v>3h</v>
      </c>
      <c r="R248" t="str">
        <f>VLOOKUP(D247,'Learning  Mangement'!$A$1:$G$1193,7,0)</f>
        <v>Soft skills Training</v>
      </c>
      <c r="S248" s="30">
        <f>VLOOKUP(D247,'Leave  Mangement'!$A$1:$F$1193,3,0)</f>
        <v>43354</v>
      </c>
      <c r="T248" s="30">
        <f>VLOOKUP(D247,'Leave  Mangement'!$A$1:$F$1193,4,0)</f>
        <v>43361</v>
      </c>
      <c r="U248" t="str">
        <f>VLOOKUP(D247,'Leave  Mangement'!$A$1:$F$1193,5,0)</f>
        <v>Emergency leave</v>
      </c>
      <c r="V248">
        <f>VLOOKUP(D247,'Leave  Mangement'!$A$1:$F$1193,6,0)</f>
        <v>7</v>
      </c>
      <c r="W248" t="str">
        <f>VLOOKUP(D247,'Span and Layer'!$A$1:$D$1193,2,0)</f>
        <v>Arundathi</v>
      </c>
      <c r="X248" t="str">
        <f>VLOOKUP(D247,'Span and Layer'!$A$1:$D$1193,3,0)</f>
        <v>Jacob</v>
      </c>
      <c r="Y248" t="str">
        <f>VLOOKUP(D247,'Span and Layer'!$A$1:$D$1193,4,0)</f>
        <v>George</v>
      </c>
      <c r="Z248" s="30">
        <f>VLOOKUP(D247,'Attrition Analysis'!$A$1:$E$1193,3,0)</f>
        <v>41923</v>
      </c>
      <c r="AA248" s="30">
        <f>VLOOKUP(D247,'Attrition Analysis'!$A$1:$E$1193,4,0)</f>
        <v>41430</v>
      </c>
      <c r="AB248">
        <f>VLOOKUP(D247,'Attrition Analysis'!$A$1:$E$1193,5,0)</f>
        <v>0</v>
      </c>
      <c r="AC248" t="str">
        <f>VLOOKUP(D247,CSAT!$A$1:$F$1193,2,0)</f>
        <v>Worst</v>
      </c>
      <c r="AD248" t="str">
        <f>VLOOKUP(D247,CSAT!$A$1:$F$1193,3,0)</f>
        <v>Excellent</v>
      </c>
      <c r="AE248" t="str">
        <f>VLOOKUP(D247,CSAT!$A$1:$F$1193,4,0)</f>
        <v>Worst</v>
      </c>
      <c r="AF248" t="str">
        <f>VLOOKUP(D247,CSAT!$A$1:$F$1193,5,0)</f>
        <v>Excellent</v>
      </c>
      <c r="AG248" t="str">
        <f>VLOOKUP(D247,CSAT!$A$1:$F$1193,6,0)</f>
        <v>Good</v>
      </c>
      <c r="AH248" s="30">
        <v>43383</v>
      </c>
    </row>
    <row r="249" spans="1:34" x14ac:dyDescent="0.25">
      <c r="A249" s="13" t="s">
        <v>446</v>
      </c>
      <c r="B249" s="13">
        <v>248</v>
      </c>
      <c r="C249" s="13" t="s">
        <v>445</v>
      </c>
      <c r="D249" s="13" t="s">
        <v>446</v>
      </c>
      <c r="E249" s="13" t="s">
        <v>10</v>
      </c>
      <c r="F249" s="13">
        <v>52</v>
      </c>
      <c r="G249" s="13" t="s">
        <v>91</v>
      </c>
      <c r="H249" s="13" t="s">
        <v>56</v>
      </c>
      <c r="I249" s="13" t="s">
        <v>13</v>
      </c>
      <c r="J249">
        <f>VLOOKUP(DATA!D248,'Performance management'!A$1:H$1193,4,0)</f>
        <v>1</v>
      </c>
      <c r="K249">
        <f>VLOOKUP(DATA!D248,'Performance management'!A$1:H$1193,5,0)</f>
        <v>1</v>
      </c>
      <c r="L249">
        <f>VLOOKUP(DATA!D248,'Performance management'!A$1:H$1193,6,0)</f>
        <v>1</v>
      </c>
      <c r="M249">
        <f>VLOOKUP(DATA!D248,'Performance management'!A$1:H$1193,7,0)</f>
        <v>1</v>
      </c>
      <c r="N249">
        <f>VLOOKUP(DATA!D248,'Performance management'!A$1:H$1193,8,0)</f>
        <v>1</v>
      </c>
      <c r="O249">
        <f>VLOOKUP(D248,'Learning  Mangement'!$A$1:$G$1193,4,0)</f>
        <v>1</v>
      </c>
      <c r="P249" t="str">
        <f>VLOOKUP(D248,'Learning  Mangement'!$A$1:$G$1193,5,0)</f>
        <v>Sathish&amp;Azim</v>
      </c>
      <c r="Q249" t="str">
        <f>VLOOKUP(D248,'Learning  Mangement'!$A$1:$G$1193,6,0)</f>
        <v>4h</v>
      </c>
      <c r="R249" t="str">
        <f>VLOOKUP(D248,'Learning  Mangement'!$A$1:$G$1193,7,0)</f>
        <v>Technical skills training</v>
      </c>
      <c r="S249" s="30">
        <f>VLOOKUP(D248,'Leave  Mangement'!$A$1:$F$1193,3,0)</f>
        <v>43355</v>
      </c>
      <c r="T249" s="30">
        <f>VLOOKUP(D248,'Leave  Mangement'!$A$1:$F$1193,4,0)</f>
        <v>43361</v>
      </c>
      <c r="U249" t="str">
        <f>VLOOKUP(D248,'Leave  Mangement'!$A$1:$F$1193,5,0)</f>
        <v>Emergency leave</v>
      </c>
      <c r="V249">
        <f>VLOOKUP(D248,'Leave  Mangement'!$A$1:$F$1193,6,0)</f>
        <v>6</v>
      </c>
      <c r="W249" t="str">
        <f>VLOOKUP(D248,'Span and Layer'!$A$1:$D$1193,2,0)</f>
        <v>Rajesh</v>
      </c>
      <c r="X249" t="str">
        <f>VLOOKUP(D248,'Span and Layer'!$A$1:$D$1193,3,0)</f>
        <v>Isla</v>
      </c>
      <c r="Y249" t="str">
        <f>VLOOKUP(D248,'Span and Layer'!$A$1:$D$1193,4,0)</f>
        <v>George</v>
      </c>
      <c r="Z249" s="30">
        <f>VLOOKUP(D248,'Attrition Analysis'!$A$1:$E$1193,3,0)</f>
        <v>41948</v>
      </c>
      <c r="AA249" s="30">
        <f>VLOOKUP(D248,'Attrition Analysis'!$A$1:$E$1193,4,0)</f>
        <v>41442</v>
      </c>
      <c r="AB249">
        <f>VLOOKUP(D248,'Attrition Analysis'!$A$1:$E$1193,5,0)</f>
        <v>0</v>
      </c>
      <c r="AC249" t="str">
        <f>VLOOKUP(D248,CSAT!$A$1:$F$1193,2,0)</f>
        <v>Good</v>
      </c>
      <c r="AD249" t="str">
        <f>VLOOKUP(D248,CSAT!$A$1:$F$1193,3,0)</f>
        <v>Better</v>
      </c>
      <c r="AE249" t="str">
        <f>VLOOKUP(D248,CSAT!$A$1:$F$1193,4,0)</f>
        <v>Worst</v>
      </c>
      <c r="AF249" t="str">
        <f>VLOOKUP(D248,CSAT!$A$1:$F$1193,5,0)</f>
        <v>Better</v>
      </c>
      <c r="AG249" t="str">
        <f>VLOOKUP(D248,CSAT!$A$1:$F$1193,6,0)</f>
        <v>Worst</v>
      </c>
      <c r="AH249" s="30">
        <v>43428</v>
      </c>
    </row>
    <row r="250" spans="1:34" x14ac:dyDescent="0.25">
      <c r="A250" s="13" t="s">
        <v>448</v>
      </c>
      <c r="B250" s="13">
        <v>249</v>
      </c>
      <c r="C250" s="13" t="s">
        <v>447</v>
      </c>
      <c r="D250" s="13" t="s">
        <v>448</v>
      </c>
      <c r="E250" s="13" t="s">
        <v>10</v>
      </c>
      <c r="F250" s="13">
        <v>53</v>
      </c>
      <c r="G250" s="13" t="s">
        <v>31</v>
      </c>
      <c r="H250" s="13" t="s">
        <v>40</v>
      </c>
      <c r="I250" s="13" t="s">
        <v>13</v>
      </c>
      <c r="J250">
        <f>VLOOKUP(DATA!D249,'Performance management'!A$1:H$1193,4,0)</f>
        <v>2</v>
      </c>
      <c r="K250">
        <f>VLOOKUP(DATA!D249,'Performance management'!A$1:H$1193,5,0)</f>
        <v>4</v>
      </c>
      <c r="L250">
        <f>VLOOKUP(DATA!D249,'Performance management'!A$1:H$1193,6,0)</f>
        <v>4</v>
      </c>
      <c r="M250">
        <f>VLOOKUP(DATA!D249,'Performance management'!A$1:H$1193,7,0)</f>
        <v>1</v>
      </c>
      <c r="N250">
        <f>VLOOKUP(DATA!D249,'Performance management'!A$1:H$1193,8,0)</f>
        <v>2.75</v>
      </c>
      <c r="O250">
        <f>VLOOKUP(D249,'Learning  Mangement'!$A$1:$G$1193,4,0)</f>
        <v>2.75</v>
      </c>
      <c r="P250" t="str">
        <f>VLOOKUP(D249,'Learning  Mangement'!$A$1:$G$1193,5,0)</f>
        <v>Sathish&amp;Azim</v>
      </c>
      <c r="Q250" t="str">
        <f>VLOOKUP(D249,'Learning  Mangement'!$A$1:$G$1193,6,0)</f>
        <v>4h</v>
      </c>
      <c r="R250" t="str">
        <f>VLOOKUP(D249,'Learning  Mangement'!$A$1:$G$1193,7,0)</f>
        <v>Technical skills Training</v>
      </c>
      <c r="S250" s="30">
        <f>VLOOKUP(D249,'Leave  Mangement'!$A$1:$F$1193,3,0)</f>
        <v>43356</v>
      </c>
      <c r="T250" s="30">
        <f>VLOOKUP(D249,'Leave  Mangement'!$A$1:$F$1193,4,0)</f>
        <v>43362</v>
      </c>
      <c r="U250" t="str">
        <f>VLOOKUP(D249,'Leave  Mangement'!$A$1:$F$1193,5,0)</f>
        <v>Planned leave</v>
      </c>
      <c r="V250">
        <f>VLOOKUP(D249,'Leave  Mangement'!$A$1:$F$1193,6,0)</f>
        <v>6</v>
      </c>
      <c r="W250" t="str">
        <f>VLOOKUP(D249,'Span and Layer'!$A$1:$D$1193,2,0)</f>
        <v>Azim</v>
      </c>
      <c r="X250" t="str">
        <f>VLOOKUP(D249,'Span and Layer'!$A$1:$D$1193,3,0)</f>
        <v>Jacob</v>
      </c>
      <c r="Y250" t="str">
        <f>VLOOKUP(D249,'Span and Layer'!$A$1:$D$1193,4,0)</f>
        <v>George</v>
      </c>
      <c r="Z250" s="30">
        <f>VLOOKUP(D249,'Attrition Analysis'!$A$1:$E$1193,3,0)</f>
        <v>41973</v>
      </c>
      <c r="AA250" s="30">
        <f>VLOOKUP(D249,'Attrition Analysis'!$A$1:$E$1193,4,0)</f>
        <v>41454</v>
      </c>
      <c r="AB250">
        <f>VLOOKUP(D249,'Attrition Analysis'!$A$1:$E$1193,5,0)</f>
        <v>0</v>
      </c>
      <c r="AC250" t="str">
        <f>VLOOKUP(D249,CSAT!$A$1:$F$1193,2,0)</f>
        <v>Worst</v>
      </c>
      <c r="AD250" t="str">
        <f>VLOOKUP(D249,CSAT!$A$1:$F$1193,3,0)</f>
        <v>Better</v>
      </c>
      <c r="AE250" t="str">
        <f>VLOOKUP(D249,CSAT!$A$1:$F$1193,4,0)</f>
        <v>Worst</v>
      </c>
      <c r="AF250" t="str">
        <f>VLOOKUP(D249,CSAT!$A$1:$F$1193,5,0)</f>
        <v>Excellent</v>
      </c>
      <c r="AG250" t="str">
        <f>VLOOKUP(D249,CSAT!$A$1:$F$1193,6,0)</f>
        <v>Bad</v>
      </c>
      <c r="AH250" s="30">
        <v>43142</v>
      </c>
    </row>
    <row r="251" spans="1:34" x14ac:dyDescent="0.25">
      <c r="A251" s="13" t="s">
        <v>450</v>
      </c>
      <c r="B251" s="13">
        <v>250</v>
      </c>
      <c r="C251" s="13" t="s">
        <v>449</v>
      </c>
      <c r="D251" s="13" t="s">
        <v>450</v>
      </c>
      <c r="E251" s="13" t="s">
        <v>10</v>
      </c>
      <c r="F251" s="13">
        <v>38</v>
      </c>
      <c r="G251" s="13" t="s">
        <v>26</v>
      </c>
      <c r="H251" s="13" t="s">
        <v>34</v>
      </c>
      <c r="I251" s="13" t="s">
        <v>35</v>
      </c>
      <c r="J251">
        <f>VLOOKUP(DATA!D250,'Performance management'!A$1:H$1193,4,0)</f>
        <v>4</v>
      </c>
      <c r="K251">
        <f>VLOOKUP(DATA!D250,'Performance management'!A$1:H$1193,5,0)</f>
        <v>4</v>
      </c>
      <c r="L251">
        <f>VLOOKUP(DATA!D250,'Performance management'!A$1:H$1193,6,0)</f>
        <v>4</v>
      </c>
      <c r="M251">
        <f>VLOOKUP(DATA!D250,'Performance management'!A$1:H$1193,7,0)</f>
        <v>2</v>
      </c>
      <c r="N251">
        <f>VLOOKUP(DATA!D250,'Performance management'!A$1:H$1193,8,0)</f>
        <v>3.5</v>
      </c>
      <c r="O251">
        <f>VLOOKUP(D250,'Learning  Mangement'!$A$1:$G$1193,4,0)</f>
        <v>3.5</v>
      </c>
      <c r="P251" t="str">
        <f>VLOOKUP(D250,'Learning  Mangement'!$A$1:$G$1193,5,0)</f>
        <v>Hemanth&amp;Salomi</v>
      </c>
      <c r="Q251" t="str">
        <f>VLOOKUP(D250,'Learning  Mangement'!$A$1:$G$1193,6,0)</f>
        <v>3h</v>
      </c>
      <c r="R251" t="str">
        <f>VLOOKUP(D250,'Learning  Mangement'!$A$1:$G$1193,7,0)</f>
        <v>Soft skills Training</v>
      </c>
      <c r="S251" s="30">
        <f>VLOOKUP(D250,'Leave  Mangement'!$A$1:$F$1193,3,0)</f>
        <v>43357</v>
      </c>
      <c r="T251" s="30">
        <f>VLOOKUP(D250,'Leave  Mangement'!$A$1:$F$1193,4,0)</f>
        <v>43358</v>
      </c>
      <c r="U251" t="str">
        <f>VLOOKUP(D250,'Leave  Mangement'!$A$1:$F$1193,5,0)</f>
        <v>Planned leave</v>
      </c>
      <c r="V251">
        <f>VLOOKUP(D250,'Leave  Mangement'!$A$1:$F$1193,6,0)</f>
        <v>1</v>
      </c>
      <c r="W251" t="str">
        <f>VLOOKUP(D250,'Span and Layer'!$A$1:$D$1193,2,0)</f>
        <v>Lihar</v>
      </c>
      <c r="X251" t="str">
        <f>VLOOKUP(D250,'Span and Layer'!$A$1:$D$1193,3,0)</f>
        <v>Isla</v>
      </c>
      <c r="Y251" t="str">
        <f>VLOOKUP(D250,'Span and Layer'!$A$1:$D$1193,4,0)</f>
        <v>George</v>
      </c>
      <c r="Z251" s="30">
        <f>VLOOKUP(D250,'Attrition Analysis'!$A$1:$E$1193,3,0)</f>
        <v>41998</v>
      </c>
      <c r="AA251" s="30">
        <f>VLOOKUP(D250,'Attrition Analysis'!$A$1:$E$1193,4,0)</f>
        <v>41466</v>
      </c>
      <c r="AB251">
        <f>VLOOKUP(D250,'Attrition Analysis'!$A$1:$E$1193,5,0)</f>
        <v>0</v>
      </c>
      <c r="AC251" t="str">
        <f>VLOOKUP(D250,CSAT!$A$1:$F$1193,2,0)</f>
        <v>Worst</v>
      </c>
      <c r="AD251" t="str">
        <f>VLOOKUP(D250,CSAT!$A$1:$F$1193,3,0)</f>
        <v>Better</v>
      </c>
      <c r="AE251" t="str">
        <f>VLOOKUP(D250,CSAT!$A$1:$F$1193,4,0)</f>
        <v>Bad</v>
      </c>
      <c r="AF251" t="str">
        <f>VLOOKUP(D250,CSAT!$A$1:$F$1193,5,0)</f>
        <v>Bad</v>
      </c>
      <c r="AG251" t="str">
        <f>VLOOKUP(D250,CSAT!$A$1:$F$1193,6,0)</f>
        <v>Excellent</v>
      </c>
      <c r="AH251" s="30">
        <v>43443</v>
      </c>
    </row>
    <row r="252" spans="1:34" x14ac:dyDescent="0.25">
      <c r="A252" s="13" t="s">
        <v>452</v>
      </c>
      <c r="B252" s="13">
        <v>251</v>
      </c>
      <c r="C252" s="13" t="s">
        <v>451</v>
      </c>
      <c r="D252" s="13" t="s">
        <v>452</v>
      </c>
      <c r="E252" s="13" t="s">
        <v>16</v>
      </c>
      <c r="F252" s="13">
        <v>56</v>
      </c>
      <c r="G252" s="13" t="s">
        <v>11</v>
      </c>
      <c r="H252" s="13" t="s">
        <v>12</v>
      </c>
      <c r="I252" s="13" t="s">
        <v>13</v>
      </c>
      <c r="J252">
        <f>VLOOKUP(DATA!D251,'Performance management'!A$1:H$1193,4,0)</f>
        <v>5</v>
      </c>
      <c r="K252">
        <f>VLOOKUP(DATA!D251,'Performance management'!A$1:H$1193,5,0)</f>
        <v>5</v>
      </c>
      <c r="L252">
        <f>VLOOKUP(DATA!D251,'Performance management'!A$1:H$1193,6,0)</f>
        <v>5</v>
      </c>
      <c r="M252">
        <f>VLOOKUP(DATA!D251,'Performance management'!A$1:H$1193,7,0)</f>
        <v>5</v>
      </c>
      <c r="N252">
        <f>VLOOKUP(DATA!D251,'Performance management'!A$1:H$1193,8,0)</f>
        <v>5</v>
      </c>
      <c r="O252">
        <f>VLOOKUP(D251,'Learning  Mangement'!$A$1:$G$1193,4,0)</f>
        <v>5</v>
      </c>
      <c r="P252" t="str">
        <f>VLOOKUP(D251,'Learning  Mangement'!$A$1:$G$1193,5,0)</f>
        <v>David&amp;Lihar</v>
      </c>
      <c r="Q252" t="str">
        <f>VLOOKUP(D251,'Learning  Mangement'!$A$1:$G$1193,6,0)</f>
        <v>2h</v>
      </c>
      <c r="R252" t="str">
        <f>VLOOKUP(D251,'Learning  Mangement'!$A$1:$G$1193,7,0)</f>
        <v>Promotional Training</v>
      </c>
      <c r="S252" s="30">
        <f>VLOOKUP(D251,'Leave  Mangement'!$A$1:$F$1193,3,0)</f>
        <v>43358</v>
      </c>
      <c r="T252" s="30">
        <f>VLOOKUP(D251,'Leave  Mangement'!$A$1:$F$1193,4,0)</f>
        <v>43361</v>
      </c>
      <c r="U252" t="str">
        <f>VLOOKUP(D251,'Leave  Mangement'!$A$1:$F$1193,5,0)</f>
        <v>Emergency leave</v>
      </c>
      <c r="V252">
        <f>VLOOKUP(D251,'Leave  Mangement'!$A$1:$F$1193,6,0)</f>
        <v>3</v>
      </c>
      <c r="W252" t="str">
        <f>VLOOKUP(D251,'Span and Layer'!$A$1:$D$1193,2,0)</f>
        <v>Azim</v>
      </c>
      <c r="X252" t="str">
        <f>VLOOKUP(D251,'Span and Layer'!$A$1:$D$1193,3,0)</f>
        <v>Jacob</v>
      </c>
      <c r="Y252" t="str">
        <f>VLOOKUP(D251,'Span and Layer'!$A$1:$D$1193,4,0)</f>
        <v>George</v>
      </c>
      <c r="Z252" s="30">
        <f>VLOOKUP(D251,'Attrition Analysis'!$A$1:$E$1193,3,0)</f>
        <v>42023</v>
      </c>
      <c r="AA252" s="30">
        <f>VLOOKUP(D251,'Attrition Analysis'!$A$1:$E$1193,4,0)</f>
        <v>41478</v>
      </c>
      <c r="AB252">
        <f>VLOOKUP(D251,'Attrition Analysis'!$A$1:$E$1193,5,0)</f>
        <v>0</v>
      </c>
      <c r="AC252" t="str">
        <f>VLOOKUP(D251,CSAT!$A$1:$F$1193,2,0)</f>
        <v>Good</v>
      </c>
      <c r="AD252" t="str">
        <f>VLOOKUP(D251,CSAT!$A$1:$F$1193,3,0)</f>
        <v>Excellent</v>
      </c>
      <c r="AE252" t="str">
        <f>VLOOKUP(D251,CSAT!$A$1:$F$1193,4,0)</f>
        <v>Worst</v>
      </c>
      <c r="AF252" t="str">
        <f>VLOOKUP(D251,CSAT!$A$1:$F$1193,5,0)</f>
        <v>Good</v>
      </c>
      <c r="AG252" t="str">
        <f>VLOOKUP(D251,CSAT!$A$1:$F$1193,6,0)</f>
        <v>Good</v>
      </c>
      <c r="AH252" s="30">
        <v>43180</v>
      </c>
    </row>
    <row r="253" spans="1:34" x14ac:dyDescent="0.25">
      <c r="A253" s="13" t="s">
        <v>454</v>
      </c>
      <c r="B253" s="13">
        <v>252</v>
      </c>
      <c r="C253" s="13" t="s">
        <v>453</v>
      </c>
      <c r="D253" s="13" t="s">
        <v>454</v>
      </c>
      <c r="E253" s="13" t="s">
        <v>16</v>
      </c>
      <c r="F253" s="13">
        <v>36</v>
      </c>
      <c r="G253" s="13" t="s">
        <v>17</v>
      </c>
      <c r="H253" s="13" t="s">
        <v>40</v>
      </c>
      <c r="I253" s="13" t="s">
        <v>13</v>
      </c>
      <c r="J253">
        <f>VLOOKUP(DATA!D252,'Performance management'!A$1:H$1193,4,0)</f>
        <v>2</v>
      </c>
      <c r="K253">
        <f>VLOOKUP(DATA!D252,'Performance management'!A$1:H$1193,5,0)</f>
        <v>4</v>
      </c>
      <c r="L253">
        <f>VLOOKUP(DATA!D252,'Performance management'!A$1:H$1193,6,0)</f>
        <v>5</v>
      </c>
      <c r="M253">
        <f>VLOOKUP(DATA!D252,'Performance management'!A$1:H$1193,7,0)</f>
        <v>1</v>
      </c>
      <c r="N253">
        <f>VLOOKUP(DATA!D252,'Performance management'!A$1:H$1193,8,0)</f>
        <v>3</v>
      </c>
      <c r="O253">
        <f>VLOOKUP(D252,'Learning  Mangement'!$A$1:$G$1193,4,0)</f>
        <v>3</v>
      </c>
      <c r="P253" t="str">
        <f>VLOOKUP(D252,'Learning  Mangement'!$A$1:$G$1193,5,0)</f>
        <v>Hemanth&amp;Salomi</v>
      </c>
      <c r="Q253" t="str">
        <f>VLOOKUP(D252,'Learning  Mangement'!$A$1:$G$1193,6,0)</f>
        <v>3h</v>
      </c>
      <c r="R253" t="str">
        <f>VLOOKUP(D252,'Learning  Mangement'!$A$1:$G$1193,7,0)</f>
        <v>Soft skills Training</v>
      </c>
      <c r="S253" s="30">
        <f>VLOOKUP(D252,'Leave  Mangement'!$A$1:$F$1193,3,0)</f>
        <v>43359</v>
      </c>
      <c r="T253" s="30">
        <f>VLOOKUP(D252,'Leave  Mangement'!$A$1:$F$1193,4,0)</f>
        <v>43361</v>
      </c>
      <c r="U253" t="str">
        <f>VLOOKUP(D252,'Leave  Mangement'!$A$1:$F$1193,5,0)</f>
        <v>Planned leave</v>
      </c>
      <c r="V253">
        <f>VLOOKUP(D252,'Leave  Mangement'!$A$1:$F$1193,6,0)</f>
        <v>2</v>
      </c>
      <c r="W253" t="str">
        <f>VLOOKUP(D252,'Span and Layer'!$A$1:$D$1193,2,0)</f>
        <v>Rajesh</v>
      </c>
      <c r="X253" t="str">
        <f>VLOOKUP(D252,'Span and Layer'!$A$1:$D$1193,3,0)</f>
        <v>Isla</v>
      </c>
      <c r="Y253" t="str">
        <f>VLOOKUP(D252,'Span and Layer'!$A$1:$D$1193,4,0)</f>
        <v>George</v>
      </c>
      <c r="Z253" s="30">
        <f>VLOOKUP(D252,'Attrition Analysis'!$A$1:$E$1193,3,0)</f>
        <v>42048</v>
      </c>
      <c r="AA253" s="30">
        <f>VLOOKUP(D252,'Attrition Analysis'!$A$1:$E$1193,4,0)</f>
        <v>41490</v>
      </c>
      <c r="AB253">
        <f>VLOOKUP(D252,'Attrition Analysis'!$A$1:$E$1193,5,0)</f>
        <v>0</v>
      </c>
      <c r="AC253" t="str">
        <f>VLOOKUP(D252,CSAT!$A$1:$F$1193,2,0)</f>
        <v>Worst</v>
      </c>
      <c r="AD253" t="str">
        <f>VLOOKUP(D252,CSAT!$A$1:$F$1193,3,0)</f>
        <v>Excellent</v>
      </c>
      <c r="AE253" t="str">
        <f>VLOOKUP(D252,CSAT!$A$1:$F$1193,4,0)</f>
        <v>Bad</v>
      </c>
      <c r="AF253" t="str">
        <f>VLOOKUP(D252,CSAT!$A$1:$F$1193,5,0)</f>
        <v>Better</v>
      </c>
      <c r="AG253" t="str">
        <f>VLOOKUP(D252,CSAT!$A$1:$F$1193,6,0)</f>
        <v>Good</v>
      </c>
      <c r="AH253" s="30">
        <v>43458</v>
      </c>
    </row>
    <row r="254" spans="1:34" x14ac:dyDescent="0.25">
      <c r="A254" s="13" t="s">
        <v>456</v>
      </c>
      <c r="B254" s="13">
        <v>253</v>
      </c>
      <c r="C254" s="13" t="s">
        <v>455</v>
      </c>
      <c r="D254" s="13" t="s">
        <v>456</v>
      </c>
      <c r="E254" s="13" t="s">
        <v>16</v>
      </c>
      <c r="F254" s="13">
        <v>42</v>
      </c>
      <c r="G254" s="13" t="s">
        <v>55</v>
      </c>
      <c r="H254" s="13" t="s">
        <v>63</v>
      </c>
      <c r="I254" s="13" t="s">
        <v>13</v>
      </c>
      <c r="J254">
        <f>VLOOKUP(DATA!D253,'Performance management'!A$1:H$1193,4,0)</f>
        <v>5</v>
      </c>
      <c r="K254">
        <f>VLOOKUP(DATA!D253,'Performance management'!A$1:H$1193,5,0)</f>
        <v>5</v>
      </c>
      <c r="L254">
        <f>VLOOKUP(DATA!D253,'Performance management'!A$1:H$1193,6,0)</f>
        <v>5</v>
      </c>
      <c r="M254">
        <f>VLOOKUP(DATA!D253,'Performance management'!A$1:H$1193,7,0)</f>
        <v>2</v>
      </c>
      <c r="N254">
        <f>VLOOKUP(DATA!D253,'Performance management'!A$1:H$1193,8,0)</f>
        <v>4.25</v>
      </c>
      <c r="O254">
        <f>VLOOKUP(D253,'Learning  Mangement'!$A$1:$G$1193,4,0)</f>
        <v>4.25</v>
      </c>
      <c r="P254" t="str">
        <f>VLOOKUP(D253,'Learning  Mangement'!$A$1:$G$1193,5,0)</f>
        <v>Santhosh&amp;Anudeep</v>
      </c>
      <c r="Q254" t="str">
        <f>VLOOKUP(D253,'Learning  Mangement'!$A$1:$G$1193,6,0)</f>
        <v>3h</v>
      </c>
      <c r="R254" t="str">
        <f>VLOOKUP(D253,'Learning  Mangement'!$A$1:$G$1193,7,0)</f>
        <v>Job Training</v>
      </c>
      <c r="S254" s="30">
        <f>VLOOKUP(D253,'Leave  Mangement'!$A$1:$F$1193,3,0)</f>
        <v>43360</v>
      </c>
      <c r="T254" s="30">
        <f>VLOOKUP(D253,'Leave  Mangement'!$A$1:$F$1193,4,0)</f>
        <v>43367</v>
      </c>
      <c r="U254" t="str">
        <f>VLOOKUP(D253,'Leave  Mangement'!$A$1:$F$1193,5,0)</f>
        <v>Planned leave</v>
      </c>
      <c r="V254">
        <f>VLOOKUP(D253,'Leave  Mangement'!$A$1:$F$1193,6,0)</f>
        <v>7</v>
      </c>
      <c r="W254" t="str">
        <f>VLOOKUP(D253,'Span and Layer'!$A$1:$D$1193,2,0)</f>
        <v>Lihar</v>
      </c>
      <c r="X254" t="str">
        <f>VLOOKUP(D253,'Span and Layer'!$A$1:$D$1193,3,0)</f>
        <v>Isla</v>
      </c>
      <c r="Y254" t="str">
        <f>VLOOKUP(D253,'Span and Layer'!$A$1:$D$1193,4,0)</f>
        <v>George</v>
      </c>
      <c r="Z254" s="30">
        <f>VLOOKUP(D253,'Attrition Analysis'!$A$1:$E$1193,3,0)</f>
        <v>42073</v>
      </c>
      <c r="AA254" s="30">
        <f>VLOOKUP(D253,'Attrition Analysis'!$A$1:$E$1193,4,0)</f>
        <v>41502</v>
      </c>
      <c r="AB254">
        <f>VLOOKUP(D253,'Attrition Analysis'!$A$1:$E$1193,5,0)</f>
        <v>0</v>
      </c>
      <c r="AC254" t="str">
        <f>VLOOKUP(D253,CSAT!$A$1:$F$1193,2,0)</f>
        <v>Excellent</v>
      </c>
      <c r="AD254" t="str">
        <f>VLOOKUP(D253,CSAT!$A$1:$F$1193,3,0)</f>
        <v>Bad</v>
      </c>
      <c r="AE254" t="str">
        <f>VLOOKUP(D253,CSAT!$A$1:$F$1193,4,0)</f>
        <v>Bad</v>
      </c>
      <c r="AF254" t="str">
        <f>VLOOKUP(D253,CSAT!$A$1:$F$1193,5,0)</f>
        <v>Worst</v>
      </c>
      <c r="AG254" t="str">
        <f>VLOOKUP(D253,CSAT!$A$1:$F$1193,6,0)</f>
        <v>Bad</v>
      </c>
      <c r="AH254" s="30">
        <v>43123</v>
      </c>
    </row>
    <row r="255" spans="1:34" x14ac:dyDescent="0.25">
      <c r="A255" s="13" t="s">
        <v>458</v>
      </c>
      <c r="B255" s="13">
        <v>254</v>
      </c>
      <c r="C255" s="13" t="s">
        <v>457</v>
      </c>
      <c r="D255" s="13" t="s">
        <v>458</v>
      </c>
      <c r="E255" s="13" t="s">
        <v>16</v>
      </c>
      <c r="F255" s="13">
        <v>49</v>
      </c>
      <c r="G255" s="13" t="s">
        <v>21</v>
      </c>
      <c r="H255" s="13" t="s">
        <v>105</v>
      </c>
      <c r="I255" s="13" t="s">
        <v>13</v>
      </c>
      <c r="J255">
        <f>VLOOKUP(DATA!D254,'Performance management'!A$1:H$1193,4,0)</f>
        <v>4</v>
      </c>
      <c r="K255">
        <f>VLOOKUP(DATA!D254,'Performance management'!A$1:H$1193,5,0)</f>
        <v>3</v>
      </c>
      <c r="L255">
        <f>VLOOKUP(DATA!D254,'Performance management'!A$1:H$1193,6,0)</f>
        <v>1</v>
      </c>
      <c r="M255">
        <f>VLOOKUP(DATA!D254,'Performance management'!A$1:H$1193,7,0)</f>
        <v>1</v>
      </c>
      <c r="N255">
        <f>VLOOKUP(DATA!D254,'Performance management'!A$1:H$1193,8,0)</f>
        <v>2.25</v>
      </c>
      <c r="O255">
        <f>VLOOKUP(D254,'Learning  Mangement'!$A$1:$G$1193,4,0)</f>
        <v>2.25</v>
      </c>
      <c r="P255" t="str">
        <f>VLOOKUP(D254,'Learning  Mangement'!$A$1:$G$1193,5,0)</f>
        <v>Sathish&amp;Azim</v>
      </c>
      <c r="Q255" t="str">
        <f>VLOOKUP(D254,'Learning  Mangement'!$A$1:$G$1193,6,0)</f>
        <v>4h</v>
      </c>
      <c r="R255" t="str">
        <f>VLOOKUP(D254,'Learning  Mangement'!$A$1:$G$1193,7,0)</f>
        <v>Technical skills Training</v>
      </c>
      <c r="S255" s="30">
        <f>VLOOKUP(D254,'Leave  Mangement'!$A$1:$F$1193,3,0)</f>
        <v>43361</v>
      </c>
      <c r="T255" s="30">
        <f>VLOOKUP(D254,'Leave  Mangement'!$A$1:$F$1193,4,0)</f>
        <v>43366</v>
      </c>
      <c r="U255" t="str">
        <f>VLOOKUP(D254,'Leave  Mangement'!$A$1:$F$1193,5,0)</f>
        <v>Planned leave</v>
      </c>
      <c r="V255">
        <f>VLOOKUP(D254,'Leave  Mangement'!$A$1:$F$1193,6,0)</f>
        <v>5</v>
      </c>
      <c r="W255" t="str">
        <f>VLOOKUP(D254,'Span and Layer'!$A$1:$D$1193,2,0)</f>
        <v>Arundathi</v>
      </c>
      <c r="X255" t="str">
        <f>VLOOKUP(D254,'Span and Layer'!$A$1:$D$1193,3,0)</f>
        <v>Jacob</v>
      </c>
      <c r="Y255" t="str">
        <f>VLOOKUP(D254,'Span and Layer'!$A$1:$D$1193,4,0)</f>
        <v>George</v>
      </c>
      <c r="Z255" s="30">
        <f>VLOOKUP(D254,'Attrition Analysis'!$A$1:$E$1193,3,0)</f>
        <v>42098</v>
      </c>
      <c r="AA255" s="30">
        <f>VLOOKUP(D254,'Attrition Analysis'!$A$1:$E$1193,4,0)</f>
        <v>41514</v>
      </c>
      <c r="AB255">
        <f>VLOOKUP(D254,'Attrition Analysis'!$A$1:$E$1193,5,0)</f>
        <v>0</v>
      </c>
      <c r="AC255" t="str">
        <f>VLOOKUP(D254,CSAT!$A$1:$F$1193,2,0)</f>
        <v>Excellent</v>
      </c>
      <c r="AD255" t="str">
        <f>VLOOKUP(D254,CSAT!$A$1:$F$1193,3,0)</f>
        <v>Better</v>
      </c>
      <c r="AE255" t="str">
        <f>VLOOKUP(D254,CSAT!$A$1:$F$1193,4,0)</f>
        <v>Good</v>
      </c>
      <c r="AF255" t="str">
        <f>VLOOKUP(D254,CSAT!$A$1:$F$1193,5,0)</f>
        <v>Better</v>
      </c>
      <c r="AG255" t="str">
        <f>VLOOKUP(D254,CSAT!$A$1:$F$1193,6,0)</f>
        <v>Excellent</v>
      </c>
      <c r="AH255" s="30">
        <v>43444</v>
      </c>
    </row>
    <row r="256" spans="1:34" x14ac:dyDescent="0.25">
      <c r="A256" s="13" t="s">
        <v>460</v>
      </c>
      <c r="B256" s="13">
        <v>255</v>
      </c>
      <c r="C256" s="13" t="s">
        <v>459</v>
      </c>
      <c r="D256" s="13" t="s">
        <v>460</v>
      </c>
      <c r="E256" s="13" t="s">
        <v>10</v>
      </c>
      <c r="F256" s="13">
        <v>44</v>
      </c>
      <c r="G256" s="13" t="s">
        <v>31</v>
      </c>
      <c r="H256" s="13" t="s">
        <v>79</v>
      </c>
      <c r="I256" s="13" t="s">
        <v>80</v>
      </c>
      <c r="J256">
        <f>VLOOKUP(DATA!D255,'Performance management'!A$1:H$1193,4,0)</f>
        <v>1</v>
      </c>
      <c r="K256">
        <f>VLOOKUP(DATA!D255,'Performance management'!A$1:H$1193,5,0)</f>
        <v>1</v>
      </c>
      <c r="L256">
        <f>VLOOKUP(DATA!D255,'Performance management'!A$1:H$1193,6,0)</f>
        <v>1</v>
      </c>
      <c r="M256">
        <f>VLOOKUP(DATA!D255,'Performance management'!A$1:H$1193,7,0)</f>
        <v>1</v>
      </c>
      <c r="N256">
        <f>VLOOKUP(DATA!D255,'Performance management'!A$1:H$1193,8,0)</f>
        <v>1</v>
      </c>
      <c r="O256">
        <f>VLOOKUP(D255,'Learning  Mangement'!$A$1:$G$1193,4,0)</f>
        <v>1</v>
      </c>
      <c r="P256" t="str">
        <f>VLOOKUP(D255,'Learning  Mangement'!$A$1:$G$1193,5,0)</f>
        <v>Sathish&amp;Azim</v>
      </c>
      <c r="Q256" t="str">
        <f>VLOOKUP(D255,'Learning  Mangement'!$A$1:$G$1193,6,0)</f>
        <v>4h</v>
      </c>
      <c r="R256" t="str">
        <f>VLOOKUP(D255,'Learning  Mangement'!$A$1:$G$1193,7,0)</f>
        <v>Technical skills training</v>
      </c>
      <c r="S256" s="30">
        <f>VLOOKUP(D255,'Leave  Mangement'!$A$1:$F$1193,3,0)</f>
        <v>43362</v>
      </c>
      <c r="T256" s="30">
        <f>VLOOKUP(D255,'Leave  Mangement'!$A$1:$F$1193,4,0)</f>
        <v>43366</v>
      </c>
      <c r="U256" t="str">
        <f>VLOOKUP(D255,'Leave  Mangement'!$A$1:$F$1193,5,0)</f>
        <v>Planned leave</v>
      </c>
      <c r="V256">
        <f>VLOOKUP(D255,'Leave  Mangement'!$A$1:$F$1193,6,0)</f>
        <v>4</v>
      </c>
      <c r="W256" t="str">
        <f>VLOOKUP(D255,'Span and Layer'!$A$1:$D$1193,2,0)</f>
        <v>Sathish</v>
      </c>
      <c r="X256" t="str">
        <f>VLOOKUP(D255,'Span and Layer'!$A$1:$D$1193,3,0)</f>
        <v>Charlie</v>
      </c>
      <c r="Y256" t="str">
        <f>VLOOKUP(D255,'Span and Layer'!$A$1:$D$1193,4,0)</f>
        <v>George</v>
      </c>
      <c r="Z256" s="30">
        <f>VLOOKUP(D255,'Attrition Analysis'!$A$1:$E$1193,3,0)</f>
        <v>42123</v>
      </c>
      <c r="AA256" s="30">
        <f>VLOOKUP(D255,'Attrition Analysis'!$A$1:$E$1193,4,0)</f>
        <v>41526</v>
      </c>
      <c r="AB256">
        <f>VLOOKUP(D255,'Attrition Analysis'!$A$1:$E$1193,5,0)</f>
        <v>0</v>
      </c>
      <c r="AC256" t="str">
        <f>VLOOKUP(D255,CSAT!$A$1:$F$1193,2,0)</f>
        <v>Bad</v>
      </c>
      <c r="AD256" t="str">
        <f>VLOOKUP(D255,CSAT!$A$1:$F$1193,3,0)</f>
        <v>Good</v>
      </c>
      <c r="AE256" t="str">
        <f>VLOOKUP(D255,CSAT!$A$1:$F$1193,4,0)</f>
        <v>Good</v>
      </c>
      <c r="AF256" t="str">
        <f>VLOOKUP(D255,CSAT!$A$1:$F$1193,5,0)</f>
        <v>Worst</v>
      </c>
      <c r="AG256" t="str">
        <f>VLOOKUP(D255,CSAT!$A$1:$F$1193,6,0)</f>
        <v>Worst</v>
      </c>
      <c r="AH256" s="30">
        <v>43253</v>
      </c>
    </row>
    <row r="257" spans="1:34" x14ac:dyDescent="0.25">
      <c r="A257" s="13" t="s">
        <v>462</v>
      </c>
      <c r="B257" s="13">
        <v>256</v>
      </c>
      <c r="C257" s="13" t="s">
        <v>461</v>
      </c>
      <c r="D257" s="13" t="s">
        <v>462</v>
      </c>
      <c r="E257" s="13" t="s">
        <v>16</v>
      </c>
      <c r="F257" s="13">
        <v>26</v>
      </c>
      <c r="G257" s="13" t="s">
        <v>31</v>
      </c>
      <c r="H257" s="13" t="s">
        <v>63</v>
      </c>
      <c r="I257" s="13" t="s">
        <v>13</v>
      </c>
      <c r="J257">
        <f>VLOOKUP(DATA!D256,'Performance management'!A$1:H$1193,4,0)</f>
        <v>2</v>
      </c>
      <c r="K257">
        <f>VLOOKUP(DATA!D256,'Performance management'!A$1:H$1193,5,0)</f>
        <v>5</v>
      </c>
      <c r="L257">
        <f>VLOOKUP(DATA!D256,'Performance management'!A$1:H$1193,6,0)</f>
        <v>4</v>
      </c>
      <c r="M257">
        <f>VLOOKUP(DATA!D256,'Performance management'!A$1:H$1193,7,0)</f>
        <v>2</v>
      </c>
      <c r="N257">
        <f>VLOOKUP(DATA!D256,'Performance management'!A$1:H$1193,8,0)</f>
        <v>3.25</v>
      </c>
      <c r="O257">
        <f>VLOOKUP(D256,'Learning  Mangement'!$A$1:$G$1193,4,0)</f>
        <v>3.25</v>
      </c>
      <c r="P257" t="str">
        <f>VLOOKUP(D256,'Learning  Mangement'!$A$1:$G$1193,5,0)</f>
        <v>Hemanth&amp;Salomi</v>
      </c>
      <c r="Q257" t="str">
        <f>VLOOKUP(D256,'Learning  Mangement'!$A$1:$G$1193,6,0)</f>
        <v>3h</v>
      </c>
      <c r="R257" t="str">
        <f>VLOOKUP(D256,'Learning  Mangement'!$A$1:$G$1193,7,0)</f>
        <v>Soft skills Training</v>
      </c>
      <c r="S257" s="30">
        <f>VLOOKUP(D256,'Leave  Mangement'!$A$1:$F$1193,3,0)</f>
        <v>43363</v>
      </c>
      <c r="T257" s="30">
        <f>VLOOKUP(D256,'Leave  Mangement'!$A$1:$F$1193,4,0)</f>
        <v>43365</v>
      </c>
      <c r="U257" t="str">
        <f>VLOOKUP(D256,'Leave  Mangement'!$A$1:$F$1193,5,0)</f>
        <v>Maternity/Parental leave</v>
      </c>
      <c r="V257">
        <f>VLOOKUP(D256,'Leave  Mangement'!$A$1:$F$1193,6,0)</f>
        <v>32</v>
      </c>
      <c r="W257" t="str">
        <f>VLOOKUP(D256,'Span and Layer'!$A$1:$D$1193,2,0)</f>
        <v>Rajesh</v>
      </c>
      <c r="X257" t="str">
        <f>VLOOKUP(D256,'Span and Layer'!$A$1:$D$1193,3,0)</f>
        <v>Isla</v>
      </c>
      <c r="Y257" t="str">
        <f>VLOOKUP(D256,'Span and Layer'!$A$1:$D$1193,4,0)</f>
        <v>George</v>
      </c>
      <c r="Z257" s="30">
        <f>VLOOKUP(D256,'Attrition Analysis'!$A$1:$E$1193,3,0)</f>
        <v>42148</v>
      </c>
      <c r="AA257" s="30">
        <f>VLOOKUP(D256,'Attrition Analysis'!$A$1:$E$1193,4,0)</f>
        <v>41538</v>
      </c>
      <c r="AB257">
        <f>VLOOKUP(D256,'Attrition Analysis'!$A$1:$E$1193,5,0)</f>
        <v>0</v>
      </c>
      <c r="AC257" t="str">
        <f>VLOOKUP(D256,CSAT!$A$1:$F$1193,2,0)</f>
        <v>Bad</v>
      </c>
      <c r="AD257" t="str">
        <f>VLOOKUP(D256,CSAT!$A$1:$F$1193,3,0)</f>
        <v>Better</v>
      </c>
      <c r="AE257" t="str">
        <f>VLOOKUP(D256,CSAT!$A$1:$F$1193,4,0)</f>
        <v>Worst</v>
      </c>
      <c r="AF257" t="str">
        <f>VLOOKUP(D256,CSAT!$A$1:$F$1193,5,0)</f>
        <v>Better</v>
      </c>
      <c r="AG257" t="str">
        <f>VLOOKUP(D256,CSAT!$A$1:$F$1193,6,0)</f>
        <v>Worst</v>
      </c>
      <c r="AH257" s="30">
        <v>43389</v>
      </c>
    </row>
    <row r="258" spans="1:34" x14ac:dyDescent="0.25">
      <c r="A258" s="13" t="s">
        <v>464</v>
      </c>
      <c r="B258" s="13">
        <v>257</v>
      </c>
      <c r="C258" s="13" t="s">
        <v>463</v>
      </c>
      <c r="D258" s="13" t="s">
        <v>464</v>
      </c>
      <c r="E258" s="13" t="s">
        <v>16</v>
      </c>
      <c r="F258" s="13">
        <v>26</v>
      </c>
      <c r="G258" s="13" t="s">
        <v>11</v>
      </c>
      <c r="H258" s="13" t="s">
        <v>109</v>
      </c>
      <c r="I258" s="13" t="s">
        <v>13</v>
      </c>
      <c r="J258">
        <f>VLOOKUP(DATA!D257,'Performance management'!A$1:H$1193,4,0)</f>
        <v>2</v>
      </c>
      <c r="K258">
        <f>VLOOKUP(DATA!D257,'Performance management'!A$1:H$1193,5,0)</f>
        <v>1</v>
      </c>
      <c r="L258">
        <f>VLOOKUP(DATA!D257,'Performance management'!A$1:H$1193,6,0)</f>
        <v>3</v>
      </c>
      <c r="M258">
        <f>VLOOKUP(DATA!D257,'Performance management'!A$1:H$1193,7,0)</f>
        <v>1</v>
      </c>
      <c r="N258">
        <f>VLOOKUP(DATA!D257,'Performance management'!A$1:H$1193,8,0)</f>
        <v>1.75</v>
      </c>
      <c r="O258">
        <f>VLOOKUP(D257,'Learning  Mangement'!$A$1:$G$1193,4,0)</f>
        <v>1.75</v>
      </c>
      <c r="P258" t="str">
        <f>VLOOKUP(D257,'Learning  Mangement'!$A$1:$G$1193,5,0)</f>
        <v>Sathish&amp;Azim</v>
      </c>
      <c r="Q258" t="str">
        <f>VLOOKUP(D257,'Learning  Mangement'!$A$1:$G$1193,6,0)</f>
        <v>4h</v>
      </c>
      <c r="R258" t="str">
        <f>VLOOKUP(D257,'Learning  Mangement'!$A$1:$G$1193,7,0)</f>
        <v>Technical skills Training</v>
      </c>
      <c r="S258" s="30">
        <f>VLOOKUP(D257,'Leave  Mangement'!$A$1:$F$1193,3,0)</f>
        <v>43364</v>
      </c>
      <c r="T258" s="30">
        <f>VLOOKUP(D257,'Leave  Mangement'!$A$1:$F$1193,4,0)</f>
        <v>43369</v>
      </c>
      <c r="U258" t="str">
        <f>VLOOKUP(D257,'Leave  Mangement'!$A$1:$F$1193,5,0)</f>
        <v>Maternity/Parental leave</v>
      </c>
      <c r="V258">
        <f>VLOOKUP(D257,'Leave  Mangement'!$A$1:$F$1193,6,0)</f>
        <v>35</v>
      </c>
      <c r="W258" t="str">
        <f>VLOOKUP(D257,'Span and Layer'!$A$1:$D$1193,2,0)</f>
        <v>Rajesh</v>
      </c>
      <c r="X258" t="str">
        <f>VLOOKUP(D257,'Span and Layer'!$A$1:$D$1193,3,0)</f>
        <v>Isla</v>
      </c>
      <c r="Y258" t="str">
        <f>VLOOKUP(D257,'Span and Layer'!$A$1:$D$1193,4,0)</f>
        <v>George</v>
      </c>
      <c r="Z258" s="30">
        <f>VLOOKUP(D257,'Attrition Analysis'!$A$1:$E$1193,3,0)</f>
        <v>42173</v>
      </c>
      <c r="AA258" s="30">
        <f>VLOOKUP(D257,'Attrition Analysis'!$A$1:$E$1193,4,0)</f>
        <v>41550</v>
      </c>
      <c r="AB258">
        <f>VLOOKUP(D257,'Attrition Analysis'!$A$1:$E$1193,5,0)</f>
        <v>0</v>
      </c>
      <c r="AC258" t="str">
        <f>VLOOKUP(D257,CSAT!$A$1:$F$1193,2,0)</f>
        <v>Excellent</v>
      </c>
      <c r="AD258" t="str">
        <f>VLOOKUP(D257,CSAT!$A$1:$F$1193,3,0)</f>
        <v>Good</v>
      </c>
      <c r="AE258" t="str">
        <f>VLOOKUP(D257,CSAT!$A$1:$F$1193,4,0)</f>
        <v>Good</v>
      </c>
      <c r="AF258" t="str">
        <f>VLOOKUP(D257,CSAT!$A$1:$F$1193,5,0)</f>
        <v>Worst</v>
      </c>
      <c r="AG258" t="str">
        <f>VLOOKUP(D257,CSAT!$A$1:$F$1193,6,0)</f>
        <v>Bad</v>
      </c>
      <c r="AH258" s="30">
        <v>43192</v>
      </c>
    </row>
    <row r="259" spans="1:34" x14ac:dyDescent="0.25">
      <c r="A259" s="13" t="s">
        <v>466</v>
      </c>
      <c r="B259" s="13">
        <v>258</v>
      </c>
      <c r="C259" s="13" t="s">
        <v>465</v>
      </c>
      <c r="D259" s="13" t="s">
        <v>466</v>
      </c>
      <c r="E259" s="13" t="s">
        <v>16</v>
      </c>
      <c r="F259" s="13">
        <v>43</v>
      </c>
      <c r="G259" s="13" t="s">
        <v>31</v>
      </c>
      <c r="H259" s="13" t="s">
        <v>97</v>
      </c>
      <c r="I259" s="13" t="s">
        <v>98</v>
      </c>
      <c r="J259">
        <f>VLOOKUP(DATA!D258,'Performance management'!A$1:H$1193,4,0)</f>
        <v>5</v>
      </c>
      <c r="K259">
        <f>VLOOKUP(DATA!D258,'Performance management'!A$1:H$1193,5,0)</f>
        <v>3</v>
      </c>
      <c r="L259">
        <f>VLOOKUP(DATA!D258,'Performance management'!A$1:H$1193,6,0)</f>
        <v>1</v>
      </c>
      <c r="M259">
        <f>VLOOKUP(DATA!D258,'Performance management'!A$1:H$1193,7,0)</f>
        <v>2</v>
      </c>
      <c r="N259">
        <f>VLOOKUP(DATA!D258,'Performance management'!A$1:H$1193,8,0)</f>
        <v>2.75</v>
      </c>
      <c r="O259">
        <f>VLOOKUP(D258,'Learning  Mangement'!$A$1:$G$1193,4,0)</f>
        <v>2.75</v>
      </c>
      <c r="P259" t="str">
        <f>VLOOKUP(D258,'Learning  Mangement'!$A$1:$G$1193,5,0)</f>
        <v>Sathish&amp;Azim</v>
      </c>
      <c r="Q259" t="str">
        <f>VLOOKUP(D258,'Learning  Mangement'!$A$1:$G$1193,6,0)</f>
        <v>4h</v>
      </c>
      <c r="R259" t="str">
        <f>VLOOKUP(D258,'Learning  Mangement'!$A$1:$G$1193,7,0)</f>
        <v>Technical skills Training</v>
      </c>
      <c r="S259" s="30">
        <f>VLOOKUP(D258,'Leave  Mangement'!$A$1:$F$1193,3,0)</f>
        <v>43365</v>
      </c>
      <c r="T259" s="30">
        <f>VLOOKUP(D258,'Leave  Mangement'!$A$1:$F$1193,4,0)</f>
        <v>43369</v>
      </c>
      <c r="U259" t="str">
        <f>VLOOKUP(D258,'Leave  Mangement'!$A$1:$F$1193,5,0)</f>
        <v>Emergency leave</v>
      </c>
      <c r="V259">
        <f>VLOOKUP(D258,'Leave  Mangement'!$A$1:$F$1193,6,0)</f>
        <v>4</v>
      </c>
      <c r="W259" t="str">
        <f>VLOOKUP(D258,'Span and Layer'!$A$1:$D$1193,2,0)</f>
        <v>Rajesh</v>
      </c>
      <c r="X259" t="str">
        <f>VLOOKUP(D258,'Span and Layer'!$A$1:$D$1193,3,0)</f>
        <v>Isla</v>
      </c>
      <c r="Y259" t="str">
        <f>VLOOKUP(D258,'Span and Layer'!$A$1:$D$1193,4,0)</f>
        <v>George</v>
      </c>
      <c r="Z259" s="30">
        <f>VLOOKUP(D258,'Attrition Analysis'!$A$1:$E$1193,3,0)</f>
        <v>42198</v>
      </c>
      <c r="AA259" s="30">
        <f>VLOOKUP(D258,'Attrition Analysis'!$A$1:$E$1193,4,0)</f>
        <v>41562</v>
      </c>
      <c r="AB259">
        <f>VLOOKUP(D258,'Attrition Analysis'!$A$1:$E$1193,5,0)</f>
        <v>0</v>
      </c>
      <c r="AC259" t="str">
        <f>VLOOKUP(D258,CSAT!$A$1:$F$1193,2,0)</f>
        <v>Good</v>
      </c>
      <c r="AD259" t="str">
        <f>VLOOKUP(D258,CSAT!$A$1:$F$1193,3,0)</f>
        <v>Excellent</v>
      </c>
      <c r="AE259" t="str">
        <f>VLOOKUP(D258,CSAT!$A$1:$F$1193,4,0)</f>
        <v>Excellent</v>
      </c>
      <c r="AF259" t="str">
        <f>VLOOKUP(D258,CSAT!$A$1:$F$1193,5,0)</f>
        <v>Good</v>
      </c>
      <c r="AG259" t="str">
        <f>VLOOKUP(D258,CSAT!$A$1:$F$1193,6,0)</f>
        <v>Excellent</v>
      </c>
      <c r="AH259" s="30">
        <v>43182</v>
      </c>
    </row>
    <row r="260" spans="1:34" x14ac:dyDescent="0.25">
      <c r="A260" s="13" t="s">
        <v>468</v>
      </c>
      <c r="B260" s="13">
        <v>259</v>
      </c>
      <c r="C260" s="13" t="s">
        <v>467</v>
      </c>
      <c r="D260" s="13" t="s">
        <v>468</v>
      </c>
      <c r="E260" s="13" t="s">
        <v>10</v>
      </c>
      <c r="F260" s="13">
        <v>30</v>
      </c>
      <c r="G260" s="13" t="s">
        <v>31</v>
      </c>
      <c r="H260" s="13" t="s">
        <v>161</v>
      </c>
      <c r="I260" s="13" t="s">
        <v>13</v>
      </c>
      <c r="J260">
        <f>VLOOKUP(DATA!D259,'Performance management'!A$1:H$1193,4,0)</f>
        <v>2</v>
      </c>
      <c r="K260">
        <f>VLOOKUP(DATA!D259,'Performance management'!A$1:H$1193,5,0)</f>
        <v>5</v>
      </c>
      <c r="L260">
        <f>VLOOKUP(DATA!D259,'Performance management'!A$1:H$1193,6,0)</f>
        <v>1</v>
      </c>
      <c r="M260">
        <f>VLOOKUP(DATA!D259,'Performance management'!A$1:H$1193,7,0)</f>
        <v>3</v>
      </c>
      <c r="N260">
        <f>VLOOKUP(DATA!D259,'Performance management'!A$1:H$1193,8,0)</f>
        <v>2.75</v>
      </c>
      <c r="O260">
        <f>VLOOKUP(D259,'Learning  Mangement'!$A$1:$G$1193,4,0)</f>
        <v>2.75</v>
      </c>
      <c r="P260" t="str">
        <f>VLOOKUP(D259,'Learning  Mangement'!$A$1:$G$1193,5,0)</f>
        <v>Sathish&amp;Azim</v>
      </c>
      <c r="Q260" t="str">
        <f>VLOOKUP(D259,'Learning  Mangement'!$A$1:$G$1193,6,0)</f>
        <v>4h</v>
      </c>
      <c r="R260" t="str">
        <f>VLOOKUP(D259,'Learning  Mangement'!$A$1:$G$1193,7,0)</f>
        <v>Technical skills Training</v>
      </c>
      <c r="S260" s="30">
        <f>VLOOKUP(D259,'Leave  Mangement'!$A$1:$F$1193,3,0)</f>
        <v>43366</v>
      </c>
      <c r="T260" s="30">
        <f>VLOOKUP(D259,'Leave  Mangement'!$A$1:$F$1193,4,0)</f>
        <v>43368</v>
      </c>
      <c r="U260" t="str">
        <f>VLOOKUP(D259,'Leave  Mangement'!$A$1:$F$1193,5,0)</f>
        <v>Planned leave</v>
      </c>
      <c r="V260">
        <f>VLOOKUP(D259,'Leave  Mangement'!$A$1:$F$1193,6,0)</f>
        <v>2</v>
      </c>
      <c r="W260" t="str">
        <f>VLOOKUP(D259,'Span and Layer'!$A$1:$D$1193,2,0)</f>
        <v>Azim</v>
      </c>
      <c r="X260" t="str">
        <f>VLOOKUP(D259,'Span and Layer'!$A$1:$D$1193,3,0)</f>
        <v>Jacob</v>
      </c>
      <c r="Y260" t="str">
        <f>VLOOKUP(D259,'Span and Layer'!$A$1:$D$1193,4,0)</f>
        <v>George</v>
      </c>
      <c r="Z260" s="30">
        <f>VLOOKUP(D259,'Attrition Analysis'!$A$1:$E$1193,3,0)</f>
        <v>42223</v>
      </c>
      <c r="AA260" s="30">
        <f>VLOOKUP(D259,'Attrition Analysis'!$A$1:$E$1193,4,0)</f>
        <v>41574</v>
      </c>
      <c r="AB260">
        <f>VLOOKUP(D259,'Attrition Analysis'!$A$1:$E$1193,5,0)</f>
        <v>0</v>
      </c>
      <c r="AC260" t="str">
        <f>VLOOKUP(D259,CSAT!$A$1:$F$1193,2,0)</f>
        <v>Worst</v>
      </c>
      <c r="AD260" t="str">
        <f>VLOOKUP(D259,CSAT!$A$1:$F$1193,3,0)</f>
        <v>Good</v>
      </c>
      <c r="AE260" t="str">
        <f>VLOOKUP(D259,CSAT!$A$1:$F$1193,4,0)</f>
        <v>Excellent</v>
      </c>
      <c r="AF260" t="str">
        <f>VLOOKUP(D259,CSAT!$A$1:$F$1193,5,0)</f>
        <v>Better</v>
      </c>
      <c r="AG260" t="str">
        <f>VLOOKUP(D259,CSAT!$A$1:$F$1193,6,0)</f>
        <v>Good</v>
      </c>
      <c r="AH260" s="30">
        <v>43387</v>
      </c>
    </row>
    <row r="261" spans="1:34" x14ac:dyDescent="0.25">
      <c r="A261" s="13" t="s">
        <v>469</v>
      </c>
      <c r="B261" s="13">
        <v>260</v>
      </c>
      <c r="C261" s="13" t="s">
        <v>110</v>
      </c>
      <c r="D261" s="13" t="s">
        <v>469</v>
      </c>
      <c r="E261" s="13" t="s">
        <v>10</v>
      </c>
      <c r="F261" s="13">
        <v>40</v>
      </c>
      <c r="G261" s="13" t="s">
        <v>26</v>
      </c>
      <c r="H261" s="13" t="s">
        <v>40</v>
      </c>
      <c r="I261" s="13" t="s">
        <v>13</v>
      </c>
      <c r="J261">
        <f>VLOOKUP(DATA!D260,'Performance management'!A$1:H$1193,4,0)</f>
        <v>3</v>
      </c>
      <c r="K261">
        <f>VLOOKUP(DATA!D260,'Performance management'!A$1:H$1193,5,0)</f>
        <v>2</v>
      </c>
      <c r="L261">
        <f>VLOOKUP(DATA!D260,'Performance management'!A$1:H$1193,6,0)</f>
        <v>5</v>
      </c>
      <c r="M261">
        <f>VLOOKUP(DATA!D260,'Performance management'!A$1:H$1193,7,0)</f>
        <v>2</v>
      </c>
      <c r="N261">
        <f>VLOOKUP(DATA!D260,'Performance management'!A$1:H$1193,8,0)</f>
        <v>3</v>
      </c>
      <c r="O261">
        <f>VLOOKUP(D260,'Learning  Mangement'!$A$1:$G$1193,4,0)</f>
        <v>3</v>
      </c>
      <c r="P261" t="str">
        <f>VLOOKUP(D260,'Learning  Mangement'!$A$1:$G$1193,5,0)</f>
        <v>Hemanth&amp;Salomi</v>
      </c>
      <c r="Q261" t="str">
        <f>VLOOKUP(D260,'Learning  Mangement'!$A$1:$G$1193,6,0)</f>
        <v>3h</v>
      </c>
      <c r="R261" t="str">
        <f>VLOOKUP(D260,'Learning  Mangement'!$A$1:$G$1193,7,0)</f>
        <v>Soft skills Training</v>
      </c>
      <c r="S261" s="30">
        <f>VLOOKUP(D260,'Leave  Mangement'!$A$1:$F$1193,3,0)</f>
        <v>43367</v>
      </c>
      <c r="T261" s="30">
        <f>VLOOKUP(D260,'Leave  Mangement'!$A$1:$F$1193,4,0)</f>
        <v>43368</v>
      </c>
      <c r="U261" t="str">
        <f>VLOOKUP(D260,'Leave  Mangement'!$A$1:$F$1193,5,0)</f>
        <v>Maternity/Parental leave</v>
      </c>
      <c r="V261">
        <f>VLOOKUP(D260,'Leave  Mangement'!$A$1:$F$1193,6,0)</f>
        <v>31</v>
      </c>
      <c r="W261" t="str">
        <f>VLOOKUP(D260,'Span and Layer'!$A$1:$D$1193,2,0)</f>
        <v>Anudeep</v>
      </c>
      <c r="X261" t="str">
        <f>VLOOKUP(D260,'Span and Layer'!$A$1:$D$1193,3,0)</f>
        <v>Charlie</v>
      </c>
      <c r="Y261" t="str">
        <f>VLOOKUP(D260,'Span and Layer'!$A$1:$D$1193,4,0)</f>
        <v>George</v>
      </c>
      <c r="Z261" s="30">
        <f>VLOOKUP(D260,'Attrition Analysis'!$A$1:$E$1193,3,0)</f>
        <v>42248</v>
      </c>
      <c r="AA261" s="30">
        <f>VLOOKUP(D260,'Attrition Analysis'!$A$1:$E$1193,4,0)</f>
        <v>41586</v>
      </c>
      <c r="AB261">
        <f>VLOOKUP(D260,'Attrition Analysis'!$A$1:$E$1193,5,0)</f>
        <v>0</v>
      </c>
      <c r="AC261" t="str">
        <f>VLOOKUP(D260,CSAT!$A$1:$F$1193,2,0)</f>
        <v>Excellent</v>
      </c>
      <c r="AD261" t="str">
        <f>VLOOKUP(D260,CSAT!$A$1:$F$1193,3,0)</f>
        <v>Excellent</v>
      </c>
      <c r="AE261" t="str">
        <f>VLOOKUP(D260,CSAT!$A$1:$F$1193,4,0)</f>
        <v>Worst</v>
      </c>
      <c r="AF261" t="str">
        <f>VLOOKUP(D260,CSAT!$A$1:$F$1193,5,0)</f>
        <v>Bad</v>
      </c>
      <c r="AG261" t="str">
        <f>VLOOKUP(D260,CSAT!$A$1:$F$1193,6,0)</f>
        <v>Bad</v>
      </c>
      <c r="AH261" s="30">
        <v>43304</v>
      </c>
    </row>
    <row r="262" spans="1:34" x14ac:dyDescent="0.25">
      <c r="A262" s="13" t="s">
        <v>471</v>
      </c>
      <c r="B262" s="13">
        <v>261</v>
      </c>
      <c r="C262" s="13" t="s">
        <v>470</v>
      </c>
      <c r="D262" s="13" t="s">
        <v>471</v>
      </c>
      <c r="E262" s="13" t="s">
        <v>16</v>
      </c>
      <c r="F262" s="13">
        <v>44</v>
      </c>
      <c r="G262" s="13" t="s">
        <v>17</v>
      </c>
      <c r="H262" s="13" t="s">
        <v>22</v>
      </c>
      <c r="I262" s="13" t="s">
        <v>23</v>
      </c>
      <c r="J262">
        <f>VLOOKUP(DATA!D261,'Performance management'!A$1:H$1193,4,0)</f>
        <v>2</v>
      </c>
      <c r="K262">
        <f>VLOOKUP(DATA!D261,'Performance management'!A$1:H$1193,5,0)</f>
        <v>4</v>
      </c>
      <c r="L262">
        <f>VLOOKUP(DATA!D261,'Performance management'!A$1:H$1193,6,0)</f>
        <v>3</v>
      </c>
      <c r="M262">
        <f>VLOOKUP(DATA!D261,'Performance management'!A$1:H$1193,7,0)</f>
        <v>3</v>
      </c>
      <c r="N262">
        <f>VLOOKUP(DATA!D261,'Performance management'!A$1:H$1193,8,0)</f>
        <v>3</v>
      </c>
      <c r="O262">
        <f>VLOOKUP(D261,'Learning  Mangement'!$A$1:$G$1193,4,0)</f>
        <v>3</v>
      </c>
      <c r="P262" t="str">
        <f>VLOOKUP(D261,'Learning  Mangement'!$A$1:$G$1193,5,0)</f>
        <v>Hemanth&amp;Salomi</v>
      </c>
      <c r="Q262" t="str">
        <f>VLOOKUP(D261,'Learning  Mangement'!$A$1:$G$1193,6,0)</f>
        <v>3h</v>
      </c>
      <c r="R262" t="str">
        <f>VLOOKUP(D261,'Learning  Mangement'!$A$1:$G$1193,7,0)</f>
        <v>Soft skills Training</v>
      </c>
      <c r="S262" s="30">
        <f>VLOOKUP(D261,'Leave  Mangement'!$A$1:$F$1193,3,0)</f>
        <v>43368</v>
      </c>
      <c r="T262" s="30">
        <f>VLOOKUP(D261,'Leave  Mangement'!$A$1:$F$1193,4,0)</f>
        <v>43375</v>
      </c>
      <c r="U262" t="str">
        <f>VLOOKUP(D261,'Leave  Mangement'!$A$1:$F$1193,5,0)</f>
        <v>Emergency leave</v>
      </c>
      <c r="V262">
        <f>VLOOKUP(D261,'Leave  Mangement'!$A$1:$F$1193,6,0)</f>
        <v>7</v>
      </c>
      <c r="W262" t="str">
        <f>VLOOKUP(D261,'Span and Layer'!$A$1:$D$1193,2,0)</f>
        <v>Aneela</v>
      </c>
      <c r="X262" t="str">
        <f>VLOOKUP(D261,'Span and Layer'!$A$1:$D$1193,3,0)</f>
        <v>Charlie</v>
      </c>
      <c r="Y262" t="str">
        <f>VLOOKUP(D261,'Span and Layer'!$A$1:$D$1193,4,0)</f>
        <v>George</v>
      </c>
      <c r="Z262" s="30">
        <f>VLOOKUP(D261,'Attrition Analysis'!$A$1:$E$1193,3,0)</f>
        <v>42273</v>
      </c>
      <c r="AA262" s="30">
        <f>VLOOKUP(D261,'Attrition Analysis'!$A$1:$E$1193,4,0)</f>
        <v>41598</v>
      </c>
      <c r="AB262">
        <f>VLOOKUP(D261,'Attrition Analysis'!$A$1:$E$1193,5,0)</f>
        <v>0</v>
      </c>
      <c r="AC262" t="str">
        <f>VLOOKUP(D261,CSAT!$A$1:$F$1193,2,0)</f>
        <v>Bad</v>
      </c>
      <c r="AD262" t="str">
        <f>VLOOKUP(D261,CSAT!$A$1:$F$1193,3,0)</f>
        <v>Worst</v>
      </c>
      <c r="AE262" t="str">
        <f>VLOOKUP(D261,CSAT!$A$1:$F$1193,4,0)</f>
        <v>Excellent</v>
      </c>
      <c r="AF262" t="str">
        <f>VLOOKUP(D261,CSAT!$A$1:$F$1193,5,0)</f>
        <v>Better</v>
      </c>
      <c r="AG262" t="str">
        <f>VLOOKUP(D261,CSAT!$A$1:$F$1193,6,0)</f>
        <v>Better</v>
      </c>
      <c r="AH262" s="30">
        <v>43240</v>
      </c>
    </row>
    <row r="263" spans="1:34" x14ac:dyDescent="0.25">
      <c r="A263" s="13" t="s">
        <v>473</v>
      </c>
      <c r="B263" s="13">
        <v>262</v>
      </c>
      <c r="C263" s="13" t="s">
        <v>472</v>
      </c>
      <c r="D263" s="13" t="s">
        <v>473</v>
      </c>
      <c r="E263" s="13" t="s">
        <v>16</v>
      </c>
      <c r="F263" s="13">
        <v>35</v>
      </c>
      <c r="G263" s="13" t="s">
        <v>17</v>
      </c>
      <c r="H263" s="13" t="s">
        <v>56</v>
      </c>
      <c r="I263" s="13" t="s">
        <v>13</v>
      </c>
      <c r="J263">
        <f>VLOOKUP(DATA!D262,'Performance management'!A$1:H$1193,4,0)</f>
        <v>3</v>
      </c>
      <c r="K263">
        <f>VLOOKUP(DATA!D262,'Performance management'!A$1:H$1193,5,0)</f>
        <v>4</v>
      </c>
      <c r="L263">
        <f>VLOOKUP(DATA!D262,'Performance management'!A$1:H$1193,6,0)</f>
        <v>3</v>
      </c>
      <c r="M263">
        <f>VLOOKUP(DATA!D262,'Performance management'!A$1:H$1193,7,0)</f>
        <v>4</v>
      </c>
      <c r="N263">
        <f>VLOOKUP(DATA!D262,'Performance management'!A$1:H$1193,8,0)</f>
        <v>3.5</v>
      </c>
      <c r="O263">
        <f>VLOOKUP(D262,'Learning  Mangement'!$A$1:$G$1193,4,0)</f>
        <v>3.5</v>
      </c>
      <c r="P263" t="str">
        <f>VLOOKUP(D262,'Learning  Mangement'!$A$1:$G$1193,5,0)</f>
        <v>Hemanth&amp;Salomi</v>
      </c>
      <c r="Q263" t="str">
        <f>VLOOKUP(D262,'Learning  Mangement'!$A$1:$G$1193,6,0)</f>
        <v>3h</v>
      </c>
      <c r="R263" t="str">
        <f>VLOOKUP(D262,'Learning  Mangement'!$A$1:$G$1193,7,0)</f>
        <v>Soft skills Training</v>
      </c>
      <c r="S263" s="30">
        <f>VLOOKUP(D262,'Leave  Mangement'!$A$1:$F$1193,3,0)</f>
        <v>43369</v>
      </c>
      <c r="T263" s="30">
        <f>VLOOKUP(D262,'Leave  Mangement'!$A$1:$F$1193,4,0)</f>
        <v>43374</v>
      </c>
      <c r="U263" t="str">
        <f>VLOOKUP(D262,'Leave  Mangement'!$A$1:$F$1193,5,0)</f>
        <v>Planned leave</v>
      </c>
      <c r="V263">
        <f>VLOOKUP(D262,'Leave  Mangement'!$A$1:$F$1193,6,0)</f>
        <v>5</v>
      </c>
      <c r="W263" t="str">
        <f>VLOOKUP(D262,'Span and Layer'!$A$1:$D$1193,2,0)</f>
        <v>David</v>
      </c>
      <c r="X263" t="str">
        <f>VLOOKUP(D262,'Span and Layer'!$A$1:$D$1193,3,0)</f>
        <v>Jacob</v>
      </c>
      <c r="Y263" t="str">
        <f>VLOOKUP(D262,'Span and Layer'!$A$1:$D$1193,4,0)</f>
        <v>George</v>
      </c>
      <c r="Z263" s="30">
        <f>VLOOKUP(D262,'Attrition Analysis'!$A$1:$E$1193,3,0)</f>
        <v>42298</v>
      </c>
      <c r="AA263" s="30">
        <f>VLOOKUP(D262,'Attrition Analysis'!$A$1:$E$1193,4,0)</f>
        <v>41610</v>
      </c>
      <c r="AB263">
        <f>VLOOKUP(D262,'Attrition Analysis'!$A$1:$E$1193,5,0)</f>
        <v>0</v>
      </c>
      <c r="AC263" t="str">
        <f>VLOOKUP(D262,CSAT!$A$1:$F$1193,2,0)</f>
        <v>Excellent</v>
      </c>
      <c r="AD263" t="str">
        <f>VLOOKUP(D262,CSAT!$A$1:$F$1193,3,0)</f>
        <v>Excellent</v>
      </c>
      <c r="AE263" t="str">
        <f>VLOOKUP(D262,CSAT!$A$1:$F$1193,4,0)</f>
        <v>Better</v>
      </c>
      <c r="AF263" t="str">
        <f>VLOOKUP(D262,CSAT!$A$1:$F$1193,5,0)</f>
        <v>Excellent</v>
      </c>
      <c r="AG263" t="str">
        <f>VLOOKUP(D262,CSAT!$A$1:$F$1193,6,0)</f>
        <v>Better</v>
      </c>
      <c r="AH263" s="30">
        <v>43466</v>
      </c>
    </row>
    <row r="264" spans="1:34" x14ac:dyDescent="0.25">
      <c r="A264" s="13" t="s">
        <v>475</v>
      </c>
      <c r="B264" s="13">
        <v>263</v>
      </c>
      <c r="C264" s="13" t="s">
        <v>474</v>
      </c>
      <c r="D264" s="13" t="s">
        <v>475</v>
      </c>
      <c r="E264" s="13" t="s">
        <v>16</v>
      </c>
      <c r="F264" s="13">
        <v>43</v>
      </c>
      <c r="G264" s="13" t="s">
        <v>91</v>
      </c>
      <c r="H264" s="13" t="s">
        <v>105</v>
      </c>
      <c r="I264" s="13" t="s">
        <v>13</v>
      </c>
      <c r="J264">
        <f>VLOOKUP(DATA!D263,'Performance management'!A$1:H$1193,4,0)</f>
        <v>5</v>
      </c>
      <c r="K264">
        <f>VLOOKUP(DATA!D263,'Performance management'!A$1:H$1193,5,0)</f>
        <v>2</v>
      </c>
      <c r="L264">
        <f>VLOOKUP(DATA!D263,'Performance management'!A$1:H$1193,6,0)</f>
        <v>2</v>
      </c>
      <c r="M264">
        <f>VLOOKUP(DATA!D263,'Performance management'!A$1:H$1193,7,0)</f>
        <v>1</v>
      </c>
      <c r="N264">
        <f>VLOOKUP(DATA!D263,'Performance management'!A$1:H$1193,8,0)</f>
        <v>2.5</v>
      </c>
      <c r="O264">
        <f>VLOOKUP(D263,'Learning  Mangement'!$A$1:$G$1193,4,0)</f>
        <v>2.5</v>
      </c>
      <c r="P264" t="str">
        <f>VLOOKUP(D263,'Learning  Mangement'!$A$1:$G$1193,5,0)</f>
        <v>Sathish&amp;Azim</v>
      </c>
      <c r="Q264" t="str">
        <f>VLOOKUP(D263,'Learning  Mangement'!$A$1:$G$1193,6,0)</f>
        <v>4h</v>
      </c>
      <c r="R264" t="str">
        <f>VLOOKUP(D263,'Learning  Mangement'!$A$1:$G$1193,7,0)</f>
        <v>Technical skills Training</v>
      </c>
      <c r="S264" s="30">
        <f>VLOOKUP(D263,'Leave  Mangement'!$A$1:$F$1193,3,0)</f>
        <v>43370</v>
      </c>
      <c r="T264" s="30">
        <f>VLOOKUP(D263,'Leave  Mangement'!$A$1:$F$1193,4,0)</f>
        <v>43372</v>
      </c>
      <c r="U264" t="str">
        <f>VLOOKUP(D263,'Leave  Mangement'!$A$1:$F$1193,5,0)</f>
        <v>Maternity/Parental leave</v>
      </c>
      <c r="V264">
        <f>VLOOKUP(D263,'Leave  Mangement'!$A$1:$F$1193,6,0)</f>
        <v>32</v>
      </c>
      <c r="W264" t="str">
        <f>VLOOKUP(D263,'Span and Layer'!$A$1:$D$1193,2,0)</f>
        <v>Salomi</v>
      </c>
      <c r="X264" t="str">
        <f>VLOOKUP(D263,'Span and Layer'!$A$1:$D$1193,3,0)</f>
        <v>Harry</v>
      </c>
      <c r="Y264" t="str">
        <f>VLOOKUP(D263,'Span and Layer'!$A$1:$D$1193,4,0)</f>
        <v>George</v>
      </c>
      <c r="Z264" s="30">
        <f>VLOOKUP(D263,'Attrition Analysis'!$A$1:$E$1193,3,0)</f>
        <v>42323</v>
      </c>
      <c r="AA264" s="30">
        <f>VLOOKUP(D263,'Attrition Analysis'!$A$1:$E$1193,4,0)</f>
        <v>41622</v>
      </c>
      <c r="AB264">
        <f>VLOOKUP(D263,'Attrition Analysis'!$A$1:$E$1193,5,0)</f>
        <v>0</v>
      </c>
      <c r="AC264" t="str">
        <f>VLOOKUP(D263,CSAT!$A$1:$F$1193,2,0)</f>
        <v>Bad</v>
      </c>
      <c r="AD264" t="str">
        <f>VLOOKUP(D263,CSAT!$A$1:$F$1193,3,0)</f>
        <v>Excellent</v>
      </c>
      <c r="AE264" t="str">
        <f>VLOOKUP(D263,CSAT!$A$1:$F$1193,4,0)</f>
        <v>Good</v>
      </c>
      <c r="AF264" t="str">
        <f>VLOOKUP(D263,CSAT!$A$1:$F$1193,5,0)</f>
        <v>Worst</v>
      </c>
      <c r="AG264" t="str">
        <f>VLOOKUP(D263,CSAT!$A$1:$F$1193,6,0)</f>
        <v>Good</v>
      </c>
      <c r="AH264" s="30">
        <v>43286</v>
      </c>
    </row>
    <row r="265" spans="1:34" x14ac:dyDescent="0.25">
      <c r="A265" s="13" t="s">
        <v>477</v>
      </c>
      <c r="B265" s="13">
        <v>264</v>
      </c>
      <c r="C265" s="13" t="s">
        <v>476</v>
      </c>
      <c r="D265" s="13" t="s">
        <v>477</v>
      </c>
      <c r="E265" s="13" t="s">
        <v>10</v>
      </c>
      <c r="F265" s="13">
        <v>55</v>
      </c>
      <c r="G265" s="13" t="s">
        <v>62</v>
      </c>
      <c r="H265" s="13" t="s">
        <v>121</v>
      </c>
      <c r="I265" s="13" t="s">
        <v>13</v>
      </c>
      <c r="J265">
        <f>VLOOKUP(DATA!D264,'Performance management'!A$1:H$1193,4,0)</f>
        <v>5</v>
      </c>
      <c r="K265">
        <f>VLOOKUP(DATA!D264,'Performance management'!A$1:H$1193,5,0)</f>
        <v>1</v>
      </c>
      <c r="L265">
        <f>VLOOKUP(DATA!D264,'Performance management'!A$1:H$1193,6,0)</f>
        <v>4</v>
      </c>
      <c r="M265">
        <f>VLOOKUP(DATA!D264,'Performance management'!A$1:H$1193,7,0)</f>
        <v>4</v>
      </c>
      <c r="N265">
        <f>VLOOKUP(DATA!D264,'Performance management'!A$1:H$1193,8,0)</f>
        <v>3.5</v>
      </c>
      <c r="O265">
        <f>VLOOKUP(D264,'Learning  Mangement'!$A$1:$G$1193,4,0)</f>
        <v>3.5</v>
      </c>
      <c r="P265" t="str">
        <f>VLOOKUP(D264,'Learning  Mangement'!$A$1:$G$1193,5,0)</f>
        <v>Hemanth&amp;Salomi</v>
      </c>
      <c r="Q265" t="str">
        <f>VLOOKUP(D264,'Learning  Mangement'!$A$1:$G$1193,6,0)</f>
        <v>3h</v>
      </c>
      <c r="R265" t="str">
        <f>VLOOKUP(D264,'Learning  Mangement'!$A$1:$G$1193,7,0)</f>
        <v>Soft skills Training</v>
      </c>
      <c r="S265" s="30">
        <f>VLOOKUP(D264,'Leave  Mangement'!$A$1:$F$1193,3,0)</f>
        <v>43371</v>
      </c>
      <c r="T265" s="30">
        <f>VLOOKUP(D264,'Leave  Mangement'!$A$1:$F$1193,4,0)</f>
        <v>43375</v>
      </c>
      <c r="U265" t="str">
        <f>VLOOKUP(D264,'Leave  Mangement'!$A$1:$F$1193,5,0)</f>
        <v>Planned leave</v>
      </c>
      <c r="V265">
        <f>VLOOKUP(D264,'Leave  Mangement'!$A$1:$F$1193,6,0)</f>
        <v>4</v>
      </c>
      <c r="W265" t="str">
        <f>VLOOKUP(D264,'Span and Layer'!$A$1:$D$1193,2,0)</f>
        <v>Rajesh</v>
      </c>
      <c r="X265" t="str">
        <f>VLOOKUP(D264,'Span and Layer'!$A$1:$D$1193,3,0)</f>
        <v>Isla</v>
      </c>
      <c r="Y265" t="str">
        <f>VLOOKUP(D264,'Span and Layer'!$A$1:$D$1193,4,0)</f>
        <v>George</v>
      </c>
      <c r="Z265" s="30">
        <f>VLOOKUP(D264,'Attrition Analysis'!$A$1:$E$1193,3,0)</f>
        <v>42348</v>
      </c>
      <c r="AA265" s="30">
        <f>VLOOKUP(D264,'Attrition Analysis'!$A$1:$E$1193,4,0)</f>
        <v>41634</v>
      </c>
      <c r="AB265">
        <f>VLOOKUP(D264,'Attrition Analysis'!$A$1:$E$1193,5,0)</f>
        <v>0</v>
      </c>
      <c r="AC265" t="str">
        <f>VLOOKUP(D264,CSAT!$A$1:$F$1193,2,0)</f>
        <v>Good</v>
      </c>
      <c r="AD265" t="str">
        <f>VLOOKUP(D264,CSAT!$A$1:$F$1193,3,0)</f>
        <v>Excellent</v>
      </c>
      <c r="AE265" t="str">
        <f>VLOOKUP(D264,CSAT!$A$1:$F$1193,4,0)</f>
        <v>Bad</v>
      </c>
      <c r="AF265" t="str">
        <f>VLOOKUP(D264,CSAT!$A$1:$F$1193,5,0)</f>
        <v>Good</v>
      </c>
      <c r="AG265" t="str">
        <f>VLOOKUP(D264,CSAT!$A$1:$F$1193,6,0)</f>
        <v>Worst</v>
      </c>
      <c r="AH265" s="30">
        <v>43281</v>
      </c>
    </row>
    <row r="266" spans="1:34" x14ac:dyDescent="0.25">
      <c r="A266" s="13" t="s">
        <v>479</v>
      </c>
      <c r="B266" s="13">
        <v>265</v>
      </c>
      <c r="C266" s="13" t="s">
        <v>478</v>
      </c>
      <c r="D266" s="13" t="s">
        <v>479</v>
      </c>
      <c r="E266" s="13" t="s">
        <v>16</v>
      </c>
      <c r="F266" s="13">
        <v>49</v>
      </c>
      <c r="G266" s="13" t="s">
        <v>21</v>
      </c>
      <c r="H266" s="13" t="s">
        <v>118</v>
      </c>
      <c r="I266" s="13" t="s">
        <v>13</v>
      </c>
      <c r="J266">
        <f>VLOOKUP(DATA!D265,'Performance management'!A$1:H$1193,4,0)</f>
        <v>4</v>
      </c>
      <c r="K266">
        <f>VLOOKUP(DATA!D265,'Performance management'!A$1:H$1193,5,0)</f>
        <v>4</v>
      </c>
      <c r="L266">
        <f>VLOOKUP(DATA!D265,'Performance management'!A$1:H$1193,6,0)</f>
        <v>5</v>
      </c>
      <c r="M266">
        <f>VLOOKUP(DATA!D265,'Performance management'!A$1:H$1193,7,0)</f>
        <v>4</v>
      </c>
      <c r="N266">
        <f>VLOOKUP(DATA!D265,'Performance management'!A$1:H$1193,8,0)</f>
        <v>4.25</v>
      </c>
      <c r="O266">
        <f>VLOOKUP(D265,'Learning  Mangement'!$A$1:$G$1193,4,0)</f>
        <v>4.25</v>
      </c>
      <c r="P266" t="str">
        <f>VLOOKUP(D265,'Learning  Mangement'!$A$1:$G$1193,5,0)</f>
        <v>Santhosh&amp;Anudeep</v>
      </c>
      <c r="Q266" t="str">
        <f>VLOOKUP(D265,'Learning  Mangement'!$A$1:$G$1193,6,0)</f>
        <v>3h</v>
      </c>
      <c r="R266" t="str">
        <f>VLOOKUP(D265,'Learning  Mangement'!$A$1:$G$1193,7,0)</f>
        <v>Job Training</v>
      </c>
      <c r="S266" s="30">
        <f>VLOOKUP(D265,'Leave  Mangement'!$A$1:$F$1193,3,0)</f>
        <v>43372</v>
      </c>
      <c r="T266" s="30">
        <f>VLOOKUP(D265,'Leave  Mangement'!$A$1:$F$1193,4,0)</f>
        <v>43376</v>
      </c>
      <c r="U266" t="str">
        <f>VLOOKUP(D265,'Leave  Mangement'!$A$1:$F$1193,5,0)</f>
        <v>Planned leave</v>
      </c>
      <c r="V266">
        <f>VLOOKUP(D265,'Leave  Mangement'!$A$1:$F$1193,6,0)</f>
        <v>4</v>
      </c>
      <c r="W266" t="str">
        <f>VLOOKUP(D265,'Span and Layer'!$A$1:$D$1193,2,0)</f>
        <v>David</v>
      </c>
      <c r="X266" t="str">
        <f>VLOOKUP(D265,'Span and Layer'!$A$1:$D$1193,3,0)</f>
        <v>Jacob</v>
      </c>
      <c r="Y266" t="str">
        <f>VLOOKUP(D265,'Span and Layer'!$A$1:$D$1193,4,0)</f>
        <v>George</v>
      </c>
      <c r="Z266" s="30">
        <f>VLOOKUP(D265,'Attrition Analysis'!$A$1:$E$1193,3,0)</f>
        <v>42373</v>
      </c>
      <c r="AA266" s="30">
        <f>VLOOKUP(D265,'Attrition Analysis'!$A$1:$E$1193,4,0)</f>
        <v>41646</v>
      </c>
      <c r="AB266">
        <f>VLOOKUP(D265,'Attrition Analysis'!$A$1:$E$1193,5,0)</f>
        <v>0</v>
      </c>
      <c r="AC266" t="str">
        <f>VLOOKUP(D265,CSAT!$A$1:$F$1193,2,0)</f>
        <v>Excellent</v>
      </c>
      <c r="AD266" t="str">
        <f>VLOOKUP(D265,CSAT!$A$1:$F$1193,3,0)</f>
        <v>Worst</v>
      </c>
      <c r="AE266" t="str">
        <f>VLOOKUP(D265,CSAT!$A$1:$F$1193,4,0)</f>
        <v>Better</v>
      </c>
      <c r="AF266" t="str">
        <f>VLOOKUP(D265,CSAT!$A$1:$F$1193,5,0)</f>
        <v>Excellent</v>
      </c>
      <c r="AG266" t="str">
        <f>VLOOKUP(D265,CSAT!$A$1:$F$1193,6,0)</f>
        <v>Worst</v>
      </c>
      <c r="AH266" s="30">
        <v>43153</v>
      </c>
    </row>
    <row r="267" spans="1:34" x14ac:dyDescent="0.25">
      <c r="A267" s="13" t="s">
        <v>481</v>
      </c>
      <c r="B267" s="13">
        <v>266</v>
      </c>
      <c r="C267" s="13" t="s">
        <v>480</v>
      </c>
      <c r="D267" s="13" t="s">
        <v>481</v>
      </c>
      <c r="E267" s="13" t="s">
        <v>10</v>
      </c>
      <c r="F267" s="13">
        <v>25</v>
      </c>
      <c r="G267" s="13" t="s">
        <v>55</v>
      </c>
      <c r="H267" s="13" t="s">
        <v>22</v>
      </c>
      <c r="I267" s="13" t="s">
        <v>23</v>
      </c>
      <c r="J267">
        <f>VLOOKUP(DATA!D266,'Performance management'!A$1:H$1193,4,0)</f>
        <v>4</v>
      </c>
      <c r="K267">
        <f>VLOOKUP(DATA!D266,'Performance management'!A$1:H$1193,5,0)</f>
        <v>4</v>
      </c>
      <c r="L267">
        <f>VLOOKUP(DATA!D266,'Performance management'!A$1:H$1193,6,0)</f>
        <v>3</v>
      </c>
      <c r="M267">
        <f>VLOOKUP(DATA!D266,'Performance management'!A$1:H$1193,7,0)</f>
        <v>4</v>
      </c>
      <c r="N267">
        <f>VLOOKUP(DATA!D266,'Performance management'!A$1:H$1193,8,0)</f>
        <v>3.75</v>
      </c>
      <c r="O267">
        <f>VLOOKUP(D266,'Learning  Mangement'!$A$1:$G$1193,4,0)</f>
        <v>3.75</v>
      </c>
      <c r="P267" t="str">
        <f>VLOOKUP(D266,'Learning  Mangement'!$A$1:$G$1193,5,0)</f>
        <v>Hemanth&amp;Salomi</v>
      </c>
      <c r="Q267" t="str">
        <f>VLOOKUP(D266,'Learning  Mangement'!$A$1:$G$1193,6,0)</f>
        <v>3h</v>
      </c>
      <c r="R267" t="str">
        <f>VLOOKUP(D266,'Learning  Mangement'!$A$1:$G$1193,7,0)</f>
        <v>Soft skills Training</v>
      </c>
      <c r="S267" s="30">
        <f>VLOOKUP(D266,'Leave  Mangement'!$A$1:$F$1193,3,0)</f>
        <v>43373</v>
      </c>
      <c r="T267" s="30">
        <f>VLOOKUP(D266,'Leave  Mangement'!$A$1:$F$1193,4,0)</f>
        <v>43379</v>
      </c>
      <c r="U267" t="str">
        <f>VLOOKUP(D266,'Leave  Mangement'!$A$1:$F$1193,5,0)</f>
        <v>Emergency leave</v>
      </c>
      <c r="V267">
        <f>VLOOKUP(D266,'Leave  Mangement'!$A$1:$F$1193,6,0)</f>
        <v>6</v>
      </c>
      <c r="W267" t="str">
        <f>VLOOKUP(D266,'Span and Layer'!$A$1:$D$1193,2,0)</f>
        <v>Aneela</v>
      </c>
      <c r="X267" t="str">
        <f>VLOOKUP(D266,'Span and Layer'!$A$1:$D$1193,3,0)</f>
        <v>Charlie</v>
      </c>
      <c r="Y267" t="str">
        <f>VLOOKUP(D266,'Span and Layer'!$A$1:$D$1193,4,0)</f>
        <v>George</v>
      </c>
      <c r="Z267" s="30">
        <f>VLOOKUP(D266,'Attrition Analysis'!$A$1:$E$1193,3,0)</f>
        <v>42398</v>
      </c>
      <c r="AA267" s="30">
        <f>VLOOKUP(D266,'Attrition Analysis'!$A$1:$E$1193,4,0)</f>
        <v>41658</v>
      </c>
      <c r="AB267">
        <f>VLOOKUP(D266,'Attrition Analysis'!$A$1:$E$1193,5,0)</f>
        <v>0</v>
      </c>
      <c r="AC267" t="str">
        <f>VLOOKUP(D266,CSAT!$A$1:$F$1193,2,0)</f>
        <v>Bad</v>
      </c>
      <c r="AD267" t="str">
        <f>VLOOKUP(D266,CSAT!$A$1:$F$1193,3,0)</f>
        <v>Good</v>
      </c>
      <c r="AE267" t="str">
        <f>VLOOKUP(D266,CSAT!$A$1:$F$1193,4,0)</f>
        <v>Good</v>
      </c>
      <c r="AF267" t="str">
        <f>VLOOKUP(D266,CSAT!$A$1:$F$1193,5,0)</f>
        <v>Worst</v>
      </c>
      <c r="AG267" t="str">
        <f>VLOOKUP(D266,CSAT!$A$1:$F$1193,6,0)</f>
        <v>Excellent</v>
      </c>
      <c r="AH267" s="30">
        <v>43410</v>
      </c>
    </row>
    <row r="268" spans="1:34" x14ac:dyDescent="0.25">
      <c r="A268" s="13" t="s">
        <v>483</v>
      </c>
      <c r="B268" s="13">
        <v>267</v>
      </c>
      <c r="C268" s="13" t="s">
        <v>482</v>
      </c>
      <c r="D268" s="13" t="s">
        <v>483</v>
      </c>
      <c r="E268" s="13" t="s">
        <v>16</v>
      </c>
      <c r="F268" s="13">
        <v>45</v>
      </c>
      <c r="G268" s="13" t="s">
        <v>62</v>
      </c>
      <c r="H268" s="13" t="s">
        <v>97</v>
      </c>
      <c r="I268" s="13" t="s">
        <v>98</v>
      </c>
      <c r="J268">
        <f>VLOOKUP(DATA!D267,'Performance management'!A$1:H$1193,4,0)</f>
        <v>3</v>
      </c>
      <c r="K268">
        <f>VLOOKUP(DATA!D267,'Performance management'!A$1:H$1193,5,0)</f>
        <v>2</v>
      </c>
      <c r="L268">
        <f>VLOOKUP(DATA!D267,'Performance management'!A$1:H$1193,6,0)</f>
        <v>2</v>
      </c>
      <c r="M268">
        <f>VLOOKUP(DATA!D267,'Performance management'!A$1:H$1193,7,0)</f>
        <v>2</v>
      </c>
      <c r="N268">
        <f>VLOOKUP(DATA!D267,'Performance management'!A$1:H$1193,8,0)</f>
        <v>2.25</v>
      </c>
      <c r="O268">
        <f>VLOOKUP(D267,'Learning  Mangement'!$A$1:$G$1193,4,0)</f>
        <v>2.25</v>
      </c>
      <c r="P268" t="str">
        <f>VLOOKUP(D267,'Learning  Mangement'!$A$1:$G$1193,5,0)</f>
        <v>Sathish&amp;Azim</v>
      </c>
      <c r="Q268" t="str">
        <f>VLOOKUP(D267,'Learning  Mangement'!$A$1:$G$1193,6,0)</f>
        <v>4h</v>
      </c>
      <c r="R268" t="str">
        <f>VLOOKUP(D267,'Learning  Mangement'!$A$1:$G$1193,7,0)</f>
        <v>Technical skills Training</v>
      </c>
      <c r="S268" s="30">
        <f>VLOOKUP(D267,'Leave  Mangement'!$A$1:$F$1193,3,0)</f>
        <v>43374</v>
      </c>
      <c r="T268" s="30">
        <f>VLOOKUP(D267,'Leave  Mangement'!$A$1:$F$1193,4,0)</f>
        <v>43375</v>
      </c>
      <c r="U268" t="str">
        <f>VLOOKUP(D267,'Leave  Mangement'!$A$1:$F$1193,5,0)</f>
        <v>Maternity/Parental leave</v>
      </c>
      <c r="V268">
        <f>VLOOKUP(D267,'Leave  Mangement'!$A$1:$F$1193,6,0)</f>
        <v>31</v>
      </c>
      <c r="W268" t="str">
        <f>VLOOKUP(D267,'Span and Layer'!$A$1:$D$1193,2,0)</f>
        <v>Santhosh</v>
      </c>
      <c r="X268" t="str">
        <f>VLOOKUP(D267,'Span and Layer'!$A$1:$D$1193,3,0)</f>
        <v>Harry</v>
      </c>
      <c r="Y268" t="str">
        <f>VLOOKUP(D267,'Span and Layer'!$A$1:$D$1193,4,0)</f>
        <v>George</v>
      </c>
      <c r="Z268" s="30">
        <f>VLOOKUP(D267,'Attrition Analysis'!$A$1:$E$1193,3,0)</f>
        <v>42423</v>
      </c>
      <c r="AA268" s="30">
        <f>VLOOKUP(D267,'Attrition Analysis'!$A$1:$E$1193,4,0)</f>
        <v>41670</v>
      </c>
      <c r="AB268">
        <f>VLOOKUP(D267,'Attrition Analysis'!$A$1:$E$1193,5,0)</f>
        <v>0</v>
      </c>
      <c r="AC268" t="str">
        <f>VLOOKUP(D267,CSAT!$A$1:$F$1193,2,0)</f>
        <v>Worst</v>
      </c>
      <c r="AD268" t="str">
        <f>VLOOKUP(D267,CSAT!$A$1:$F$1193,3,0)</f>
        <v>Good</v>
      </c>
      <c r="AE268" t="str">
        <f>VLOOKUP(D267,CSAT!$A$1:$F$1193,4,0)</f>
        <v>Bad</v>
      </c>
      <c r="AF268" t="str">
        <f>VLOOKUP(D267,CSAT!$A$1:$F$1193,5,0)</f>
        <v>Good</v>
      </c>
      <c r="AG268" t="str">
        <f>VLOOKUP(D267,CSAT!$A$1:$F$1193,6,0)</f>
        <v>Worst</v>
      </c>
      <c r="AH268" s="30">
        <v>43241</v>
      </c>
    </row>
    <row r="269" spans="1:34" x14ac:dyDescent="0.25">
      <c r="A269" s="13" t="s">
        <v>485</v>
      </c>
      <c r="B269" s="13">
        <v>268</v>
      </c>
      <c r="C269" s="13" t="s">
        <v>484</v>
      </c>
      <c r="D269" s="13" t="s">
        <v>485</v>
      </c>
      <c r="E269" s="13" t="s">
        <v>16</v>
      </c>
      <c r="F269" s="13">
        <v>25</v>
      </c>
      <c r="G269" s="13" t="s">
        <v>11</v>
      </c>
      <c r="H269" s="13" t="s">
        <v>109</v>
      </c>
      <c r="I269" s="13" t="s">
        <v>13</v>
      </c>
      <c r="J269">
        <f>VLOOKUP(DATA!D268,'Performance management'!A$1:H$1193,4,0)</f>
        <v>5</v>
      </c>
      <c r="K269">
        <f>VLOOKUP(DATA!D268,'Performance management'!A$1:H$1193,5,0)</f>
        <v>5</v>
      </c>
      <c r="L269">
        <f>VLOOKUP(DATA!D268,'Performance management'!A$1:H$1193,6,0)</f>
        <v>4</v>
      </c>
      <c r="M269">
        <f>VLOOKUP(DATA!D268,'Performance management'!A$1:H$1193,7,0)</f>
        <v>4</v>
      </c>
      <c r="N269">
        <f>VLOOKUP(DATA!D268,'Performance management'!A$1:H$1193,8,0)</f>
        <v>4.5</v>
      </c>
      <c r="O269">
        <f>VLOOKUP(D268,'Learning  Mangement'!$A$1:$G$1193,4,0)</f>
        <v>4.5</v>
      </c>
      <c r="P269" t="str">
        <f>VLOOKUP(D268,'Learning  Mangement'!$A$1:$G$1193,5,0)</f>
        <v>Santhosh&amp;Anudeep</v>
      </c>
      <c r="Q269" t="str">
        <f>VLOOKUP(D268,'Learning  Mangement'!$A$1:$G$1193,6,0)</f>
        <v>3h</v>
      </c>
      <c r="R269" t="str">
        <f>VLOOKUP(D268,'Learning  Mangement'!$A$1:$G$1193,7,0)</f>
        <v>Job Training</v>
      </c>
      <c r="S269" s="30">
        <f>VLOOKUP(D268,'Leave  Mangement'!$A$1:$F$1193,3,0)</f>
        <v>43375</v>
      </c>
      <c r="T269" s="30">
        <f>VLOOKUP(D268,'Leave  Mangement'!$A$1:$F$1193,4,0)</f>
        <v>43376</v>
      </c>
      <c r="U269" t="str">
        <f>VLOOKUP(D268,'Leave  Mangement'!$A$1:$F$1193,5,0)</f>
        <v>Planned leave</v>
      </c>
      <c r="V269">
        <f>VLOOKUP(D268,'Leave  Mangement'!$A$1:$F$1193,6,0)</f>
        <v>1</v>
      </c>
      <c r="W269" t="str">
        <f>VLOOKUP(D268,'Span and Layer'!$A$1:$D$1193,2,0)</f>
        <v>Hemanth</v>
      </c>
      <c r="X269" t="str">
        <f>VLOOKUP(D268,'Span and Layer'!$A$1:$D$1193,3,0)</f>
        <v>Amelia</v>
      </c>
      <c r="Y269" t="str">
        <f>VLOOKUP(D268,'Span and Layer'!$A$1:$D$1193,4,0)</f>
        <v>George</v>
      </c>
      <c r="Z269" s="30">
        <f>VLOOKUP(D268,'Attrition Analysis'!$A$1:$E$1193,3,0)</f>
        <v>42448</v>
      </c>
      <c r="AA269" s="30">
        <f>VLOOKUP(D268,'Attrition Analysis'!$A$1:$E$1193,4,0)</f>
        <v>41682</v>
      </c>
      <c r="AB269">
        <f>VLOOKUP(D268,'Attrition Analysis'!$A$1:$E$1193,5,0)</f>
        <v>0</v>
      </c>
      <c r="AC269" t="str">
        <f>VLOOKUP(D268,CSAT!$A$1:$F$1193,2,0)</f>
        <v>Worst</v>
      </c>
      <c r="AD269" t="str">
        <f>VLOOKUP(D268,CSAT!$A$1:$F$1193,3,0)</f>
        <v>Worst</v>
      </c>
      <c r="AE269" t="str">
        <f>VLOOKUP(D268,CSAT!$A$1:$F$1193,4,0)</f>
        <v>Good</v>
      </c>
      <c r="AF269" t="str">
        <f>VLOOKUP(D268,CSAT!$A$1:$F$1193,5,0)</f>
        <v>Better</v>
      </c>
      <c r="AG269" t="str">
        <f>VLOOKUP(D268,CSAT!$A$1:$F$1193,6,0)</f>
        <v>Good</v>
      </c>
      <c r="AH269" s="30">
        <v>43337</v>
      </c>
    </row>
    <row r="270" spans="1:34" x14ac:dyDescent="0.25">
      <c r="A270" s="13" t="s">
        <v>487</v>
      </c>
      <c r="B270" s="13">
        <v>269</v>
      </c>
      <c r="C270" s="13" t="s">
        <v>486</v>
      </c>
      <c r="D270" s="13" t="s">
        <v>487</v>
      </c>
      <c r="E270" s="13" t="s">
        <v>16</v>
      </c>
      <c r="F270" s="13">
        <v>52</v>
      </c>
      <c r="G270" s="13" t="s">
        <v>96</v>
      </c>
      <c r="H270" s="13" t="s">
        <v>161</v>
      </c>
      <c r="I270" s="13" t="s">
        <v>13</v>
      </c>
      <c r="J270">
        <f>VLOOKUP(DATA!D269,'Performance management'!A$1:H$1193,4,0)</f>
        <v>5</v>
      </c>
      <c r="K270">
        <f>VLOOKUP(DATA!D269,'Performance management'!A$1:H$1193,5,0)</f>
        <v>5</v>
      </c>
      <c r="L270">
        <f>VLOOKUP(DATA!D269,'Performance management'!A$1:H$1193,6,0)</f>
        <v>1</v>
      </c>
      <c r="M270">
        <f>VLOOKUP(DATA!D269,'Performance management'!A$1:H$1193,7,0)</f>
        <v>2</v>
      </c>
      <c r="N270">
        <f>VLOOKUP(DATA!D269,'Performance management'!A$1:H$1193,8,0)</f>
        <v>3.25</v>
      </c>
      <c r="O270">
        <f>VLOOKUP(D269,'Learning  Mangement'!$A$1:$G$1193,4,0)</f>
        <v>3.25</v>
      </c>
      <c r="P270" t="str">
        <f>VLOOKUP(D269,'Learning  Mangement'!$A$1:$G$1193,5,0)</f>
        <v>Hemanth&amp;Salomi</v>
      </c>
      <c r="Q270" t="str">
        <f>VLOOKUP(D269,'Learning  Mangement'!$A$1:$G$1193,6,0)</f>
        <v>3h</v>
      </c>
      <c r="R270" t="str">
        <f>VLOOKUP(D269,'Learning  Mangement'!$A$1:$G$1193,7,0)</f>
        <v>Soft skills Training</v>
      </c>
      <c r="S270" s="30">
        <f>VLOOKUP(D269,'Leave  Mangement'!$A$1:$F$1193,3,0)</f>
        <v>43376</v>
      </c>
      <c r="T270" s="30">
        <f>VLOOKUP(D269,'Leave  Mangement'!$A$1:$F$1193,4,0)</f>
        <v>43378</v>
      </c>
      <c r="U270" t="str">
        <f>VLOOKUP(D269,'Leave  Mangement'!$A$1:$F$1193,5,0)</f>
        <v>Planned leave</v>
      </c>
      <c r="V270">
        <f>VLOOKUP(D269,'Leave  Mangement'!$A$1:$F$1193,6,0)</f>
        <v>2</v>
      </c>
      <c r="W270" t="str">
        <f>VLOOKUP(D269,'Span and Layer'!$A$1:$D$1193,2,0)</f>
        <v>Sathish</v>
      </c>
      <c r="X270" t="str">
        <f>VLOOKUP(D269,'Span and Layer'!$A$1:$D$1193,3,0)</f>
        <v>Charlie</v>
      </c>
      <c r="Y270" t="str">
        <f>VLOOKUP(D269,'Span and Layer'!$A$1:$D$1193,4,0)</f>
        <v>George</v>
      </c>
      <c r="Z270" s="30">
        <f>VLOOKUP(D269,'Attrition Analysis'!$A$1:$E$1193,3,0)</f>
        <v>42473</v>
      </c>
      <c r="AA270" s="30">
        <f>VLOOKUP(D269,'Attrition Analysis'!$A$1:$E$1193,4,0)</f>
        <v>41694</v>
      </c>
      <c r="AB270">
        <f>VLOOKUP(D269,'Attrition Analysis'!$A$1:$E$1193,5,0)</f>
        <v>0</v>
      </c>
      <c r="AC270" t="str">
        <f>VLOOKUP(D269,CSAT!$A$1:$F$1193,2,0)</f>
        <v>Good</v>
      </c>
      <c r="AD270" t="str">
        <f>VLOOKUP(D269,CSAT!$A$1:$F$1193,3,0)</f>
        <v>Bad</v>
      </c>
      <c r="AE270" t="str">
        <f>VLOOKUP(D269,CSAT!$A$1:$F$1193,4,0)</f>
        <v>Better</v>
      </c>
      <c r="AF270" t="str">
        <f>VLOOKUP(D269,CSAT!$A$1:$F$1193,5,0)</f>
        <v>Bad</v>
      </c>
      <c r="AG270" t="str">
        <f>VLOOKUP(D269,CSAT!$A$1:$F$1193,6,0)</f>
        <v>Bad</v>
      </c>
      <c r="AH270" s="30">
        <v>43407</v>
      </c>
    </row>
    <row r="271" spans="1:34" x14ac:dyDescent="0.25">
      <c r="A271" s="13" t="s">
        <v>489</v>
      </c>
      <c r="B271" s="13">
        <v>270</v>
      </c>
      <c r="C271" s="13" t="s">
        <v>488</v>
      </c>
      <c r="D271" s="13" t="s">
        <v>489</v>
      </c>
      <c r="E271" s="13" t="s">
        <v>10</v>
      </c>
      <c r="F271" s="13">
        <v>53</v>
      </c>
      <c r="G271" s="13" t="s">
        <v>91</v>
      </c>
      <c r="H271" s="13" t="s">
        <v>56</v>
      </c>
      <c r="I271" s="13" t="s">
        <v>13</v>
      </c>
      <c r="J271">
        <f>VLOOKUP(DATA!D270,'Performance management'!A$1:H$1193,4,0)</f>
        <v>3</v>
      </c>
      <c r="K271">
        <f>VLOOKUP(DATA!D270,'Performance management'!A$1:H$1193,5,0)</f>
        <v>2</v>
      </c>
      <c r="L271">
        <f>VLOOKUP(DATA!D270,'Performance management'!A$1:H$1193,6,0)</f>
        <v>3</v>
      </c>
      <c r="M271">
        <f>VLOOKUP(DATA!D270,'Performance management'!A$1:H$1193,7,0)</f>
        <v>3</v>
      </c>
      <c r="N271">
        <f>VLOOKUP(DATA!D270,'Performance management'!A$1:H$1193,8,0)</f>
        <v>2.75</v>
      </c>
      <c r="O271">
        <f>VLOOKUP(D270,'Learning  Mangement'!$A$1:$G$1193,4,0)</f>
        <v>2.75</v>
      </c>
      <c r="P271" t="str">
        <f>VLOOKUP(D270,'Learning  Mangement'!$A$1:$G$1193,5,0)</f>
        <v>Sathish&amp;Azim</v>
      </c>
      <c r="Q271" t="str">
        <f>VLOOKUP(D270,'Learning  Mangement'!$A$1:$G$1193,6,0)</f>
        <v>4h</v>
      </c>
      <c r="R271" t="str">
        <f>VLOOKUP(D270,'Learning  Mangement'!$A$1:$G$1193,7,0)</f>
        <v>Technical skills Training</v>
      </c>
      <c r="S271" s="30">
        <f>VLOOKUP(D270,'Leave  Mangement'!$A$1:$F$1193,3,0)</f>
        <v>43377</v>
      </c>
      <c r="T271" s="30">
        <f>VLOOKUP(D270,'Leave  Mangement'!$A$1:$F$1193,4,0)</f>
        <v>43380</v>
      </c>
      <c r="U271" t="str">
        <f>VLOOKUP(D270,'Leave  Mangement'!$A$1:$F$1193,5,0)</f>
        <v>Emergency leave</v>
      </c>
      <c r="V271">
        <f>VLOOKUP(D270,'Leave  Mangement'!$A$1:$F$1193,6,0)</f>
        <v>3</v>
      </c>
      <c r="W271" t="str">
        <f>VLOOKUP(D270,'Span and Layer'!$A$1:$D$1193,2,0)</f>
        <v>Roy</v>
      </c>
      <c r="X271" t="str">
        <f>VLOOKUP(D270,'Span and Layer'!$A$1:$D$1193,3,0)</f>
        <v>Harry</v>
      </c>
      <c r="Y271" t="str">
        <f>VLOOKUP(D270,'Span and Layer'!$A$1:$D$1193,4,0)</f>
        <v>George</v>
      </c>
      <c r="Z271" s="30">
        <f>VLOOKUP(D270,'Attrition Analysis'!$A$1:$E$1193,3,0)</f>
        <v>42498</v>
      </c>
      <c r="AA271" s="30">
        <f>VLOOKUP(D270,'Attrition Analysis'!$A$1:$E$1193,4,0)</f>
        <v>41706</v>
      </c>
      <c r="AB271">
        <f>VLOOKUP(D270,'Attrition Analysis'!$A$1:$E$1193,5,0)</f>
        <v>0</v>
      </c>
      <c r="AC271" t="str">
        <f>VLOOKUP(D270,CSAT!$A$1:$F$1193,2,0)</f>
        <v>Good</v>
      </c>
      <c r="AD271" t="str">
        <f>VLOOKUP(D270,CSAT!$A$1:$F$1193,3,0)</f>
        <v>Excellent</v>
      </c>
      <c r="AE271" t="str">
        <f>VLOOKUP(D270,CSAT!$A$1:$F$1193,4,0)</f>
        <v>Good</v>
      </c>
      <c r="AF271" t="str">
        <f>VLOOKUP(D270,CSAT!$A$1:$F$1193,5,0)</f>
        <v>Good</v>
      </c>
      <c r="AG271" t="str">
        <f>VLOOKUP(D270,CSAT!$A$1:$F$1193,6,0)</f>
        <v>Better</v>
      </c>
      <c r="AH271" s="30">
        <v>43220</v>
      </c>
    </row>
    <row r="272" spans="1:34" x14ac:dyDescent="0.25">
      <c r="A272" s="13" t="s">
        <v>491</v>
      </c>
      <c r="B272" s="13">
        <v>271</v>
      </c>
      <c r="C272" s="13" t="s">
        <v>490</v>
      </c>
      <c r="D272" s="13" t="s">
        <v>491</v>
      </c>
      <c r="E272" s="13" t="s">
        <v>10</v>
      </c>
      <c r="F272" s="13">
        <v>26</v>
      </c>
      <c r="G272" s="13" t="s">
        <v>17</v>
      </c>
      <c r="H272" s="13" t="s">
        <v>52</v>
      </c>
      <c r="I272" s="13" t="s">
        <v>13</v>
      </c>
      <c r="J272">
        <f>VLOOKUP(DATA!D271,'Performance management'!A$1:H$1193,4,0)</f>
        <v>4</v>
      </c>
      <c r="K272">
        <f>VLOOKUP(DATA!D271,'Performance management'!A$1:H$1193,5,0)</f>
        <v>2</v>
      </c>
      <c r="L272">
        <f>VLOOKUP(DATA!D271,'Performance management'!A$1:H$1193,6,0)</f>
        <v>3</v>
      </c>
      <c r="M272">
        <f>VLOOKUP(DATA!D271,'Performance management'!A$1:H$1193,7,0)</f>
        <v>2</v>
      </c>
      <c r="N272">
        <f>VLOOKUP(DATA!D271,'Performance management'!A$1:H$1193,8,0)</f>
        <v>2.75</v>
      </c>
      <c r="O272">
        <f>VLOOKUP(D271,'Learning  Mangement'!$A$1:$G$1193,4,0)</f>
        <v>2.75</v>
      </c>
      <c r="P272" t="str">
        <f>VLOOKUP(D271,'Learning  Mangement'!$A$1:$G$1193,5,0)</f>
        <v>Sathish&amp;Azim</v>
      </c>
      <c r="Q272" t="str">
        <f>VLOOKUP(D271,'Learning  Mangement'!$A$1:$G$1193,6,0)</f>
        <v>4h</v>
      </c>
      <c r="R272" t="str">
        <f>VLOOKUP(D271,'Learning  Mangement'!$A$1:$G$1193,7,0)</f>
        <v>Technical skills Training</v>
      </c>
      <c r="S272" s="30">
        <f>VLOOKUP(D271,'Leave  Mangement'!$A$1:$F$1193,3,0)</f>
        <v>43378</v>
      </c>
      <c r="T272" s="30">
        <f>VLOOKUP(D271,'Leave  Mangement'!$A$1:$F$1193,4,0)</f>
        <v>43385</v>
      </c>
      <c r="U272" t="str">
        <f>VLOOKUP(D271,'Leave  Mangement'!$A$1:$F$1193,5,0)</f>
        <v>Emergency leave</v>
      </c>
      <c r="V272">
        <f>VLOOKUP(D271,'Leave  Mangement'!$A$1:$F$1193,6,0)</f>
        <v>7</v>
      </c>
      <c r="W272" t="str">
        <f>VLOOKUP(D271,'Span and Layer'!$A$1:$D$1193,2,0)</f>
        <v>Rishitha</v>
      </c>
      <c r="X272" t="str">
        <f>VLOOKUP(D271,'Span and Layer'!$A$1:$D$1193,3,0)</f>
        <v>Isla</v>
      </c>
      <c r="Y272" t="str">
        <f>VLOOKUP(D271,'Span and Layer'!$A$1:$D$1193,4,0)</f>
        <v>George</v>
      </c>
      <c r="Z272" s="30">
        <f>VLOOKUP(D271,'Attrition Analysis'!$A$1:$E$1193,3,0)</f>
        <v>42523</v>
      </c>
      <c r="AA272" s="30">
        <f>VLOOKUP(D271,'Attrition Analysis'!$A$1:$E$1193,4,0)</f>
        <v>41718</v>
      </c>
      <c r="AB272">
        <f>VLOOKUP(D271,'Attrition Analysis'!$A$1:$E$1193,5,0)</f>
        <v>0</v>
      </c>
      <c r="AC272" t="str">
        <f>VLOOKUP(D271,CSAT!$A$1:$F$1193,2,0)</f>
        <v>Excellent</v>
      </c>
      <c r="AD272" t="str">
        <f>VLOOKUP(D271,CSAT!$A$1:$F$1193,3,0)</f>
        <v>Excellent</v>
      </c>
      <c r="AE272" t="str">
        <f>VLOOKUP(D271,CSAT!$A$1:$F$1193,4,0)</f>
        <v>Better</v>
      </c>
      <c r="AF272" t="str">
        <f>VLOOKUP(D271,CSAT!$A$1:$F$1193,5,0)</f>
        <v>Bad</v>
      </c>
      <c r="AG272" t="str">
        <f>VLOOKUP(D271,CSAT!$A$1:$F$1193,6,0)</f>
        <v>Better</v>
      </c>
      <c r="AH272" s="30">
        <v>43187</v>
      </c>
    </row>
    <row r="273" spans="1:34" x14ac:dyDescent="0.25">
      <c r="A273" s="13" t="s">
        <v>493</v>
      </c>
      <c r="B273" s="13">
        <v>272</v>
      </c>
      <c r="C273" s="13" t="s">
        <v>492</v>
      </c>
      <c r="D273" s="13" t="s">
        <v>493</v>
      </c>
      <c r="E273" s="13" t="s">
        <v>10</v>
      </c>
      <c r="F273" s="13">
        <v>33</v>
      </c>
      <c r="G273" s="13" t="s">
        <v>96</v>
      </c>
      <c r="H273" s="13" t="s">
        <v>52</v>
      </c>
      <c r="I273" s="13" t="s">
        <v>13</v>
      </c>
      <c r="J273">
        <f>VLOOKUP(DATA!D272,'Performance management'!A$1:H$1193,4,0)</f>
        <v>4</v>
      </c>
      <c r="K273">
        <f>VLOOKUP(DATA!D272,'Performance management'!A$1:H$1193,5,0)</f>
        <v>5</v>
      </c>
      <c r="L273">
        <f>VLOOKUP(DATA!D272,'Performance management'!A$1:H$1193,6,0)</f>
        <v>3</v>
      </c>
      <c r="M273">
        <f>VLOOKUP(DATA!D272,'Performance management'!A$1:H$1193,7,0)</f>
        <v>5</v>
      </c>
      <c r="N273">
        <f>VLOOKUP(DATA!D272,'Performance management'!A$1:H$1193,8,0)</f>
        <v>4.25</v>
      </c>
      <c r="O273">
        <f>VLOOKUP(D272,'Learning  Mangement'!$A$1:$G$1193,4,0)</f>
        <v>4.25</v>
      </c>
      <c r="P273" t="str">
        <f>VLOOKUP(D272,'Learning  Mangement'!$A$1:$G$1193,5,0)</f>
        <v>Santhosh&amp;Anudeep</v>
      </c>
      <c r="Q273" t="str">
        <f>VLOOKUP(D272,'Learning  Mangement'!$A$1:$G$1193,6,0)</f>
        <v>3h</v>
      </c>
      <c r="R273" t="str">
        <f>VLOOKUP(D272,'Learning  Mangement'!$A$1:$G$1193,7,0)</f>
        <v>Job Training</v>
      </c>
      <c r="S273" s="30">
        <f>VLOOKUP(D272,'Leave  Mangement'!$A$1:$F$1193,3,0)</f>
        <v>43379</v>
      </c>
      <c r="T273" s="30">
        <f>VLOOKUP(D272,'Leave  Mangement'!$A$1:$F$1193,4,0)</f>
        <v>43384</v>
      </c>
      <c r="U273" t="str">
        <f>VLOOKUP(D272,'Leave  Mangement'!$A$1:$F$1193,5,0)</f>
        <v>Maternity/Parental leave</v>
      </c>
      <c r="V273">
        <f>VLOOKUP(D272,'Leave  Mangement'!$A$1:$F$1193,6,0)</f>
        <v>35</v>
      </c>
      <c r="W273" t="str">
        <f>VLOOKUP(D272,'Span and Layer'!$A$1:$D$1193,2,0)</f>
        <v>Salomi</v>
      </c>
      <c r="X273" t="str">
        <f>VLOOKUP(D272,'Span and Layer'!$A$1:$D$1193,3,0)</f>
        <v>Harry</v>
      </c>
      <c r="Y273" t="str">
        <f>VLOOKUP(D272,'Span and Layer'!$A$1:$D$1193,4,0)</f>
        <v>George</v>
      </c>
      <c r="Z273" s="30">
        <f>VLOOKUP(D272,'Attrition Analysis'!$A$1:$E$1193,3,0)</f>
        <v>42548</v>
      </c>
      <c r="AA273" s="30">
        <f>VLOOKUP(D272,'Attrition Analysis'!$A$1:$E$1193,4,0)</f>
        <v>41730</v>
      </c>
      <c r="AB273">
        <f>VLOOKUP(D272,'Attrition Analysis'!$A$1:$E$1193,5,0)</f>
        <v>0</v>
      </c>
      <c r="AC273" t="str">
        <f>VLOOKUP(D272,CSAT!$A$1:$F$1193,2,0)</f>
        <v>Excellent</v>
      </c>
      <c r="AD273" t="str">
        <f>VLOOKUP(D272,CSAT!$A$1:$F$1193,3,0)</f>
        <v>Worst</v>
      </c>
      <c r="AE273" t="str">
        <f>VLOOKUP(D272,CSAT!$A$1:$F$1193,4,0)</f>
        <v>Bad</v>
      </c>
      <c r="AF273" t="str">
        <f>VLOOKUP(D272,CSAT!$A$1:$F$1193,5,0)</f>
        <v>Worst</v>
      </c>
      <c r="AG273" t="str">
        <f>VLOOKUP(D272,CSAT!$A$1:$F$1193,6,0)</f>
        <v>Better</v>
      </c>
      <c r="AH273" s="30">
        <v>43398</v>
      </c>
    </row>
    <row r="274" spans="1:34" x14ac:dyDescent="0.25">
      <c r="A274" s="13" t="s">
        <v>495</v>
      </c>
      <c r="B274" s="13">
        <v>273</v>
      </c>
      <c r="C274" s="13" t="s">
        <v>494</v>
      </c>
      <c r="D274" s="13" t="s">
        <v>495</v>
      </c>
      <c r="E274" s="13" t="s">
        <v>16</v>
      </c>
      <c r="F274" s="13">
        <v>29</v>
      </c>
      <c r="G274" s="13" t="s">
        <v>55</v>
      </c>
      <c r="H274" s="13" t="s">
        <v>34</v>
      </c>
      <c r="I274" s="13" t="s">
        <v>35</v>
      </c>
      <c r="J274">
        <f>VLOOKUP(DATA!D273,'Performance management'!A$1:H$1193,4,0)</f>
        <v>5</v>
      </c>
      <c r="K274">
        <f>VLOOKUP(DATA!D273,'Performance management'!A$1:H$1193,5,0)</f>
        <v>4</v>
      </c>
      <c r="L274">
        <f>VLOOKUP(DATA!D273,'Performance management'!A$1:H$1193,6,0)</f>
        <v>5</v>
      </c>
      <c r="M274">
        <f>VLOOKUP(DATA!D273,'Performance management'!A$1:H$1193,7,0)</f>
        <v>1</v>
      </c>
      <c r="N274">
        <f>VLOOKUP(DATA!D273,'Performance management'!A$1:H$1193,8,0)</f>
        <v>3.75</v>
      </c>
      <c r="O274">
        <f>VLOOKUP(D273,'Learning  Mangement'!$A$1:$G$1193,4,0)</f>
        <v>3.75</v>
      </c>
      <c r="P274" t="str">
        <f>VLOOKUP(D273,'Learning  Mangement'!$A$1:$G$1193,5,0)</f>
        <v>Hemanth&amp;Salomi</v>
      </c>
      <c r="Q274" t="str">
        <f>VLOOKUP(D273,'Learning  Mangement'!$A$1:$G$1193,6,0)</f>
        <v>3h</v>
      </c>
      <c r="R274" t="str">
        <f>VLOOKUP(D273,'Learning  Mangement'!$A$1:$G$1193,7,0)</f>
        <v>Soft skills Training</v>
      </c>
      <c r="S274" s="30">
        <f>VLOOKUP(D273,'Leave  Mangement'!$A$1:$F$1193,3,0)</f>
        <v>43380</v>
      </c>
      <c r="T274" s="30">
        <f>VLOOKUP(D273,'Leave  Mangement'!$A$1:$F$1193,4,0)</f>
        <v>43387</v>
      </c>
      <c r="U274" t="str">
        <f>VLOOKUP(D273,'Leave  Mangement'!$A$1:$F$1193,5,0)</f>
        <v>Emergency leave</v>
      </c>
      <c r="V274">
        <f>VLOOKUP(D273,'Leave  Mangement'!$A$1:$F$1193,6,0)</f>
        <v>7</v>
      </c>
      <c r="W274" t="str">
        <f>VLOOKUP(D273,'Span and Layer'!$A$1:$D$1193,2,0)</f>
        <v>Azim</v>
      </c>
      <c r="X274" t="str">
        <f>VLOOKUP(D273,'Span and Layer'!$A$1:$D$1193,3,0)</f>
        <v>Jacob</v>
      </c>
      <c r="Y274" t="str">
        <f>VLOOKUP(D273,'Span and Layer'!$A$1:$D$1193,4,0)</f>
        <v>George</v>
      </c>
      <c r="Z274" s="30">
        <f>VLOOKUP(D273,'Attrition Analysis'!$A$1:$E$1193,3,0)</f>
        <v>42573</v>
      </c>
      <c r="AA274" s="30">
        <f>VLOOKUP(D273,'Attrition Analysis'!$A$1:$E$1193,4,0)</f>
        <v>41742</v>
      </c>
      <c r="AB274">
        <f>VLOOKUP(D273,'Attrition Analysis'!$A$1:$E$1193,5,0)</f>
        <v>0</v>
      </c>
      <c r="AC274" t="str">
        <f>VLOOKUP(D273,CSAT!$A$1:$F$1193,2,0)</f>
        <v>Worst</v>
      </c>
      <c r="AD274" t="str">
        <f>VLOOKUP(D273,CSAT!$A$1:$F$1193,3,0)</f>
        <v>Worst</v>
      </c>
      <c r="AE274" t="str">
        <f>VLOOKUP(D273,CSAT!$A$1:$F$1193,4,0)</f>
        <v>Bad</v>
      </c>
      <c r="AF274" t="str">
        <f>VLOOKUP(D273,CSAT!$A$1:$F$1193,5,0)</f>
        <v>Worst</v>
      </c>
      <c r="AG274" t="str">
        <f>VLOOKUP(D273,CSAT!$A$1:$F$1193,6,0)</f>
        <v>Excellent</v>
      </c>
      <c r="AH274" s="30">
        <v>43120</v>
      </c>
    </row>
    <row r="275" spans="1:34" x14ac:dyDescent="0.25">
      <c r="A275" s="13" t="s">
        <v>497</v>
      </c>
      <c r="B275" s="13">
        <v>274</v>
      </c>
      <c r="C275" s="13" t="s">
        <v>496</v>
      </c>
      <c r="D275" s="13" t="s">
        <v>497</v>
      </c>
      <c r="E275" s="13" t="s">
        <v>10</v>
      </c>
      <c r="F275" s="13">
        <v>41</v>
      </c>
      <c r="G275" s="13" t="s">
        <v>91</v>
      </c>
      <c r="H275" s="13" t="s">
        <v>12</v>
      </c>
      <c r="I275" s="13" t="s">
        <v>13</v>
      </c>
      <c r="J275">
        <f>VLOOKUP(DATA!D274,'Performance management'!A$1:H$1193,4,0)</f>
        <v>1</v>
      </c>
      <c r="K275">
        <f>VLOOKUP(DATA!D274,'Performance management'!A$1:H$1193,5,0)</f>
        <v>1</v>
      </c>
      <c r="L275">
        <f>VLOOKUP(DATA!D274,'Performance management'!A$1:H$1193,6,0)</f>
        <v>3</v>
      </c>
      <c r="M275">
        <f>VLOOKUP(DATA!D274,'Performance management'!A$1:H$1193,7,0)</f>
        <v>5</v>
      </c>
      <c r="N275">
        <f>VLOOKUP(DATA!D274,'Performance management'!A$1:H$1193,8,0)</f>
        <v>2.5</v>
      </c>
      <c r="O275">
        <f>VLOOKUP(D274,'Learning  Mangement'!$A$1:$G$1193,4,0)</f>
        <v>2.5</v>
      </c>
      <c r="P275" t="str">
        <f>VLOOKUP(D274,'Learning  Mangement'!$A$1:$G$1193,5,0)</f>
        <v>Sathish&amp;Azim</v>
      </c>
      <c r="Q275" t="str">
        <f>VLOOKUP(D274,'Learning  Mangement'!$A$1:$G$1193,6,0)</f>
        <v>4h</v>
      </c>
      <c r="R275" t="str">
        <f>VLOOKUP(D274,'Learning  Mangement'!$A$1:$G$1193,7,0)</f>
        <v>Technical skills Training</v>
      </c>
      <c r="S275" s="30">
        <f>VLOOKUP(D274,'Leave  Mangement'!$A$1:$F$1193,3,0)</f>
        <v>43381</v>
      </c>
      <c r="T275" s="30">
        <f>VLOOKUP(D274,'Leave  Mangement'!$A$1:$F$1193,4,0)</f>
        <v>43388</v>
      </c>
      <c r="U275" t="str">
        <f>VLOOKUP(D274,'Leave  Mangement'!$A$1:$F$1193,5,0)</f>
        <v>Planned leave</v>
      </c>
      <c r="V275">
        <f>VLOOKUP(D274,'Leave  Mangement'!$A$1:$F$1193,6,0)</f>
        <v>7</v>
      </c>
      <c r="W275" t="str">
        <f>VLOOKUP(D274,'Span and Layer'!$A$1:$D$1193,2,0)</f>
        <v>Harish</v>
      </c>
      <c r="X275" t="str">
        <f>VLOOKUP(D274,'Span and Layer'!$A$1:$D$1193,3,0)</f>
        <v>Amelia</v>
      </c>
      <c r="Y275" t="str">
        <f>VLOOKUP(D274,'Span and Layer'!$A$1:$D$1193,4,0)</f>
        <v>George</v>
      </c>
      <c r="Z275" s="30">
        <f>VLOOKUP(D274,'Attrition Analysis'!$A$1:$E$1193,3,0)</f>
        <v>42598</v>
      </c>
      <c r="AA275" s="30">
        <f>VLOOKUP(D274,'Attrition Analysis'!$A$1:$E$1193,4,0)</f>
        <v>41754</v>
      </c>
      <c r="AB275">
        <f>VLOOKUP(D274,'Attrition Analysis'!$A$1:$E$1193,5,0)</f>
        <v>0</v>
      </c>
      <c r="AC275" t="str">
        <f>VLOOKUP(D274,CSAT!$A$1:$F$1193,2,0)</f>
        <v>Excellent</v>
      </c>
      <c r="AD275" t="str">
        <f>VLOOKUP(D274,CSAT!$A$1:$F$1193,3,0)</f>
        <v>Excellent</v>
      </c>
      <c r="AE275" t="str">
        <f>VLOOKUP(D274,CSAT!$A$1:$F$1193,4,0)</f>
        <v>Worst</v>
      </c>
      <c r="AF275" t="str">
        <f>VLOOKUP(D274,CSAT!$A$1:$F$1193,5,0)</f>
        <v>Better</v>
      </c>
      <c r="AG275" t="str">
        <f>VLOOKUP(D274,CSAT!$A$1:$F$1193,6,0)</f>
        <v>Excellent</v>
      </c>
      <c r="AH275" s="30">
        <v>43178</v>
      </c>
    </row>
    <row r="276" spans="1:34" x14ac:dyDescent="0.25">
      <c r="A276" s="13" t="s">
        <v>499</v>
      </c>
      <c r="B276" s="13">
        <v>275</v>
      </c>
      <c r="C276" s="13" t="s">
        <v>498</v>
      </c>
      <c r="D276" s="13" t="s">
        <v>499</v>
      </c>
      <c r="E276" s="13" t="s">
        <v>16</v>
      </c>
      <c r="F276" s="13">
        <v>21</v>
      </c>
      <c r="G276" s="13" t="s">
        <v>55</v>
      </c>
      <c r="H276" s="13" t="s">
        <v>66</v>
      </c>
      <c r="I276" s="13" t="s">
        <v>13</v>
      </c>
      <c r="J276">
        <f>VLOOKUP(DATA!D275,'Performance management'!A$1:H$1193,4,0)</f>
        <v>4</v>
      </c>
      <c r="K276">
        <f>VLOOKUP(DATA!D275,'Performance management'!A$1:H$1193,5,0)</f>
        <v>3</v>
      </c>
      <c r="L276">
        <f>VLOOKUP(DATA!D275,'Performance management'!A$1:H$1193,6,0)</f>
        <v>1</v>
      </c>
      <c r="M276">
        <f>VLOOKUP(DATA!D275,'Performance management'!A$1:H$1193,7,0)</f>
        <v>5</v>
      </c>
      <c r="N276">
        <f>VLOOKUP(DATA!D275,'Performance management'!A$1:H$1193,8,0)</f>
        <v>3.25</v>
      </c>
      <c r="O276">
        <f>VLOOKUP(D275,'Learning  Mangement'!$A$1:$G$1193,4,0)</f>
        <v>3.25</v>
      </c>
      <c r="P276" t="str">
        <f>VLOOKUP(D275,'Learning  Mangement'!$A$1:$G$1193,5,0)</f>
        <v>Hemanth&amp;Salomi</v>
      </c>
      <c r="Q276" t="str">
        <f>VLOOKUP(D275,'Learning  Mangement'!$A$1:$G$1193,6,0)</f>
        <v>3h</v>
      </c>
      <c r="R276" t="str">
        <f>VLOOKUP(D275,'Learning  Mangement'!$A$1:$G$1193,7,0)</f>
        <v>Soft skills Training</v>
      </c>
      <c r="S276" s="30">
        <f>VLOOKUP(D275,'Leave  Mangement'!$A$1:$F$1193,3,0)</f>
        <v>43382</v>
      </c>
      <c r="T276" s="30">
        <f>VLOOKUP(D275,'Leave  Mangement'!$A$1:$F$1193,4,0)</f>
        <v>43386</v>
      </c>
      <c r="U276" t="str">
        <f>VLOOKUP(D275,'Leave  Mangement'!$A$1:$F$1193,5,0)</f>
        <v>Planned leave</v>
      </c>
      <c r="V276">
        <f>VLOOKUP(D275,'Leave  Mangement'!$A$1:$F$1193,6,0)</f>
        <v>4</v>
      </c>
      <c r="W276" t="str">
        <f>VLOOKUP(D275,'Span and Layer'!$A$1:$D$1193,2,0)</f>
        <v>David</v>
      </c>
      <c r="X276" t="str">
        <f>VLOOKUP(D275,'Span and Layer'!$A$1:$D$1193,3,0)</f>
        <v>Jacob</v>
      </c>
      <c r="Y276" t="str">
        <f>VLOOKUP(D275,'Span and Layer'!$A$1:$D$1193,4,0)</f>
        <v>George</v>
      </c>
      <c r="Z276" s="30">
        <f>VLOOKUP(D275,'Attrition Analysis'!$A$1:$E$1193,3,0)</f>
        <v>42623</v>
      </c>
      <c r="AA276" s="30">
        <f>VLOOKUP(D275,'Attrition Analysis'!$A$1:$E$1193,4,0)</f>
        <v>41766</v>
      </c>
      <c r="AB276">
        <f>VLOOKUP(D275,'Attrition Analysis'!$A$1:$E$1193,5,0)</f>
        <v>0</v>
      </c>
      <c r="AC276" t="str">
        <f>VLOOKUP(D275,CSAT!$A$1:$F$1193,2,0)</f>
        <v>Better</v>
      </c>
      <c r="AD276" t="str">
        <f>VLOOKUP(D275,CSAT!$A$1:$F$1193,3,0)</f>
        <v>Good</v>
      </c>
      <c r="AE276" t="str">
        <f>VLOOKUP(D275,CSAT!$A$1:$F$1193,4,0)</f>
        <v>Excellent</v>
      </c>
      <c r="AF276" t="str">
        <f>VLOOKUP(D275,CSAT!$A$1:$F$1193,5,0)</f>
        <v>Good</v>
      </c>
      <c r="AG276" t="str">
        <f>VLOOKUP(D275,CSAT!$A$1:$F$1193,6,0)</f>
        <v>Better</v>
      </c>
      <c r="AH276" s="30">
        <v>43458</v>
      </c>
    </row>
    <row r="277" spans="1:34" x14ac:dyDescent="0.25">
      <c r="A277" s="13" t="s">
        <v>501</v>
      </c>
      <c r="B277" s="13">
        <v>276</v>
      </c>
      <c r="C277" s="13" t="s">
        <v>500</v>
      </c>
      <c r="D277" s="13" t="s">
        <v>501</v>
      </c>
      <c r="E277" s="13" t="s">
        <v>16</v>
      </c>
      <c r="F277" s="13">
        <v>58</v>
      </c>
      <c r="G277" s="13" t="s">
        <v>45</v>
      </c>
      <c r="H277" s="13" t="s">
        <v>118</v>
      </c>
      <c r="I277" s="13" t="s">
        <v>13</v>
      </c>
      <c r="J277">
        <f>VLOOKUP(DATA!D276,'Performance management'!A$1:H$1193,4,0)</f>
        <v>2</v>
      </c>
      <c r="K277">
        <f>VLOOKUP(DATA!D276,'Performance management'!A$1:H$1193,5,0)</f>
        <v>3</v>
      </c>
      <c r="L277">
        <f>VLOOKUP(DATA!D276,'Performance management'!A$1:H$1193,6,0)</f>
        <v>4</v>
      </c>
      <c r="M277">
        <f>VLOOKUP(DATA!D276,'Performance management'!A$1:H$1193,7,0)</f>
        <v>3</v>
      </c>
      <c r="N277">
        <f>VLOOKUP(DATA!D276,'Performance management'!A$1:H$1193,8,0)</f>
        <v>3</v>
      </c>
      <c r="O277">
        <f>VLOOKUP(D276,'Learning  Mangement'!$A$1:$G$1193,4,0)</f>
        <v>3</v>
      </c>
      <c r="P277" t="str">
        <f>VLOOKUP(D276,'Learning  Mangement'!$A$1:$G$1193,5,0)</f>
        <v>Hemanth&amp;Salomi</v>
      </c>
      <c r="Q277" t="str">
        <f>VLOOKUP(D276,'Learning  Mangement'!$A$1:$G$1193,6,0)</f>
        <v>3h</v>
      </c>
      <c r="R277" t="str">
        <f>VLOOKUP(D276,'Learning  Mangement'!$A$1:$G$1193,7,0)</f>
        <v>Soft skills Training</v>
      </c>
      <c r="S277" s="30">
        <f>VLOOKUP(D276,'Leave  Mangement'!$A$1:$F$1193,3,0)</f>
        <v>43383</v>
      </c>
      <c r="T277" s="30">
        <f>VLOOKUP(D276,'Leave  Mangement'!$A$1:$F$1193,4,0)</f>
        <v>43388</v>
      </c>
      <c r="U277" t="str">
        <f>VLOOKUP(D276,'Leave  Mangement'!$A$1:$F$1193,5,0)</f>
        <v>Emergency leave</v>
      </c>
      <c r="V277">
        <f>VLOOKUP(D276,'Leave  Mangement'!$A$1:$F$1193,6,0)</f>
        <v>5</v>
      </c>
      <c r="W277" t="str">
        <f>VLOOKUP(D276,'Span and Layer'!$A$1:$D$1193,2,0)</f>
        <v>Lihar</v>
      </c>
      <c r="X277" t="str">
        <f>VLOOKUP(D276,'Span and Layer'!$A$1:$D$1193,3,0)</f>
        <v>Isla</v>
      </c>
      <c r="Y277" t="str">
        <f>VLOOKUP(D276,'Span and Layer'!$A$1:$D$1193,4,0)</f>
        <v>George</v>
      </c>
      <c r="Z277" s="30">
        <f>VLOOKUP(D276,'Attrition Analysis'!$A$1:$E$1193,3,0)</f>
        <v>42648</v>
      </c>
      <c r="AA277" s="30">
        <f>VLOOKUP(D276,'Attrition Analysis'!$A$1:$E$1193,4,0)</f>
        <v>41778</v>
      </c>
      <c r="AB277">
        <f>VLOOKUP(D276,'Attrition Analysis'!$A$1:$E$1193,5,0)</f>
        <v>0</v>
      </c>
      <c r="AC277" t="str">
        <f>VLOOKUP(D276,CSAT!$A$1:$F$1193,2,0)</f>
        <v>Worst</v>
      </c>
      <c r="AD277" t="str">
        <f>VLOOKUP(D276,CSAT!$A$1:$F$1193,3,0)</f>
        <v>Good</v>
      </c>
      <c r="AE277" t="str">
        <f>VLOOKUP(D276,CSAT!$A$1:$F$1193,4,0)</f>
        <v>Excellent</v>
      </c>
      <c r="AF277" t="str">
        <f>VLOOKUP(D276,CSAT!$A$1:$F$1193,5,0)</f>
        <v>Worst</v>
      </c>
      <c r="AG277" t="str">
        <f>VLOOKUP(D276,CSAT!$A$1:$F$1193,6,0)</f>
        <v>Better</v>
      </c>
      <c r="AH277" s="30">
        <v>43409</v>
      </c>
    </row>
    <row r="278" spans="1:34" x14ac:dyDescent="0.25">
      <c r="A278" s="13" t="s">
        <v>503</v>
      </c>
      <c r="B278" s="13">
        <v>277</v>
      </c>
      <c r="C278" s="13" t="s">
        <v>502</v>
      </c>
      <c r="D278" s="13" t="s">
        <v>503</v>
      </c>
      <c r="E278" s="13" t="s">
        <v>10</v>
      </c>
      <c r="F278" s="13">
        <v>33</v>
      </c>
      <c r="G278" s="13" t="s">
        <v>91</v>
      </c>
      <c r="H278" s="13" t="s">
        <v>22</v>
      </c>
      <c r="I278" s="13" t="s">
        <v>23</v>
      </c>
      <c r="J278">
        <f>VLOOKUP(DATA!D277,'Performance management'!A$1:H$1193,4,0)</f>
        <v>4</v>
      </c>
      <c r="K278">
        <f>VLOOKUP(DATA!D277,'Performance management'!A$1:H$1193,5,0)</f>
        <v>5</v>
      </c>
      <c r="L278">
        <f>VLOOKUP(DATA!D277,'Performance management'!A$1:H$1193,6,0)</f>
        <v>5</v>
      </c>
      <c r="M278">
        <f>VLOOKUP(DATA!D277,'Performance management'!A$1:H$1193,7,0)</f>
        <v>4</v>
      </c>
      <c r="N278">
        <f>VLOOKUP(DATA!D277,'Performance management'!A$1:H$1193,8,0)</f>
        <v>4.5</v>
      </c>
      <c r="O278">
        <f>VLOOKUP(D277,'Learning  Mangement'!$A$1:$G$1193,4,0)</f>
        <v>4.5</v>
      </c>
      <c r="P278" t="str">
        <f>VLOOKUP(D277,'Learning  Mangement'!$A$1:$G$1193,5,0)</f>
        <v>Santhosh&amp;Anudeep</v>
      </c>
      <c r="Q278" t="str">
        <f>VLOOKUP(D277,'Learning  Mangement'!$A$1:$G$1193,6,0)</f>
        <v>3h</v>
      </c>
      <c r="R278" t="str">
        <f>VLOOKUP(D277,'Learning  Mangement'!$A$1:$G$1193,7,0)</f>
        <v>Job Training</v>
      </c>
      <c r="S278" s="30">
        <f>VLOOKUP(D277,'Leave  Mangement'!$A$1:$F$1193,3,0)</f>
        <v>43384</v>
      </c>
      <c r="T278" s="30">
        <f>VLOOKUP(D277,'Leave  Mangement'!$A$1:$F$1193,4,0)</f>
        <v>43391</v>
      </c>
      <c r="U278" t="str">
        <f>VLOOKUP(D277,'Leave  Mangement'!$A$1:$F$1193,5,0)</f>
        <v>Emergency leave</v>
      </c>
      <c r="V278">
        <f>VLOOKUP(D277,'Leave  Mangement'!$A$1:$F$1193,6,0)</f>
        <v>7</v>
      </c>
      <c r="W278" t="str">
        <f>VLOOKUP(D277,'Span and Layer'!$A$1:$D$1193,2,0)</f>
        <v>Lihar</v>
      </c>
      <c r="X278" t="str">
        <f>VLOOKUP(D277,'Span and Layer'!$A$1:$D$1193,3,0)</f>
        <v>Isla</v>
      </c>
      <c r="Y278" t="str">
        <f>VLOOKUP(D277,'Span and Layer'!$A$1:$D$1193,4,0)</f>
        <v>George</v>
      </c>
      <c r="Z278" s="30">
        <f>VLOOKUP(D277,'Attrition Analysis'!$A$1:$E$1193,3,0)</f>
        <v>42673</v>
      </c>
      <c r="AA278" s="30">
        <f>VLOOKUP(D277,'Attrition Analysis'!$A$1:$E$1193,4,0)</f>
        <v>41790</v>
      </c>
      <c r="AB278">
        <f>VLOOKUP(D277,'Attrition Analysis'!$A$1:$E$1193,5,0)</f>
        <v>0</v>
      </c>
      <c r="AC278" t="str">
        <f>VLOOKUP(D277,CSAT!$A$1:$F$1193,2,0)</f>
        <v>Worst</v>
      </c>
      <c r="AD278" t="str">
        <f>VLOOKUP(D277,CSAT!$A$1:$F$1193,3,0)</f>
        <v>Bad</v>
      </c>
      <c r="AE278" t="str">
        <f>VLOOKUP(D277,CSAT!$A$1:$F$1193,4,0)</f>
        <v>Good</v>
      </c>
      <c r="AF278" t="str">
        <f>VLOOKUP(D277,CSAT!$A$1:$F$1193,5,0)</f>
        <v>Worst</v>
      </c>
      <c r="AG278" t="str">
        <f>VLOOKUP(D277,CSAT!$A$1:$F$1193,6,0)</f>
        <v>Good</v>
      </c>
      <c r="AH278" s="30">
        <v>43339</v>
      </c>
    </row>
    <row r="279" spans="1:34" x14ac:dyDescent="0.25">
      <c r="A279" s="13" t="s">
        <v>505</v>
      </c>
      <c r="B279" s="13">
        <v>278</v>
      </c>
      <c r="C279" s="13" t="s">
        <v>504</v>
      </c>
      <c r="D279" s="13" t="s">
        <v>505</v>
      </c>
      <c r="E279" s="13" t="s">
        <v>10</v>
      </c>
      <c r="F279" s="13">
        <v>57</v>
      </c>
      <c r="G279" s="13" t="s">
        <v>21</v>
      </c>
      <c r="H279" s="13" t="s">
        <v>105</v>
      </c>
      <c r="I279" s="13" t="s">
        <v>13</v>
      </c>
      <c r="J279">
        <f>VLOOKUP(DATA!D278,'Performance management'!A$1:H$1193,4,0)</f>
        <v>2</v>
      </c>
      <c r="K279">
        <f>VLOOKUP(DATA!D278,'Performance management'!A$1:H$1193,5,0)</f>
        <v>1</v>
      </c>
      <c r="L279">
        <f>VLOOKUP(DATA!D278,'Performance management'!A$1:H$1193,6,0)</f>
        <v>4</v>
      </c>
      <c r="M279">
        <f>VLOOKUP(DATA!D278,'Performance management'!A$1:H$1193,7,0)</f>
        <v>5</v>
      </c>
      <c r="N279">
        <f>VLOOKUP(DATA!D278,'Performance management'!A$1:H$1193,8,0)</f>
        <v>3</v>
      </c>
      <c r="O279">
        <f>VLOOKUP(D278,'Learning  Mangement'!$A$1:$G$1193,4,0)</f>
        <v>3</v>
      </c>
      <c r="P279" t="str">
        <f>VLOOKUP(D278,'Learning  Mangement'!$A$1:$G$1193,5,0)</f>
        <v>Hemanth&amp;Salomi</v>
      </c>
      <c r="Q279" t="str">
        <f>VLOOKUP(D278,'Learning  Mangement'!$A$1:$G$1193,6,0)</f>
        <v>3h</v>
      </c>
      <c r="R279" t="str">
        <f>VLOOKUP(D278,'Learning  Mangement'!$A$1:$G$1193,7,0)</f>
        <v>Soft skills Training</v>
      </c>
      <c r="S279" s="30">
        <f>VLOOKUP(D278,'Leave  Mangement'!$A$1:$F$1193,3,0)</f>
        <v>43385</v>
      </c>
      <c r="T279" s="30">
        <f>VLOOKUP(D278,'Leave  Mangement'!$A$1:$F$1193,4,0)</f>
        <v>43392</v>
      </c>
      <c r="U279" t="str">
        <f>VLOOKUP(D278,'Leave  Mangement'!$A$1:$F$1193,5,0)</f>
        <v>Planned leave</v>
      </c>
      <c r="V279">
        <f>VLOOKUP(D278,'Leave  Mangement'!$A$1:$F$1193,6,0)</f>
        <v>7</v>
      </c>
      <c r="W279" t="str">
        <f>VLOOKUP(D278,'Span and Layer'!$A$1:$D$1193,2,0)</f>
        <v>Rishitha</v>
      </c>
      <c r="X279" t="str">
        <f>VLOOKUP(D278,'Span and Layer'!$A$1:$D$1193,3,0)</f>
        <v>Isla</v>
      </c>
      <c r="Y279" t="str">
        <f>VLOOKUP(D278,'Span and Layer'!$A$1:$D$1193,4,0)</f>
        <v>George</v>
      </c>
      <c r="Z279" s="30">
        <f>VLOOKUP(D278,'Attrition Analysis'!$A$1:$E$1193,3,0)</f>
        <v>42698</v>
      </c>
      <c r="AA279" s="30">
        <f>VLOOKUP(D278,'Attrition Analysis'!$A$1:$E$1193,4,0)</f>
        <v>41802</v>
      </c>
      <c r="AB279">
        <f>VLOOKUP(D278,'Attrition Analysis'!$A$1:$E$1193,5,0)</f>
        <v>0</v>
      </c>
      <c r="AC279" t="str">
        <f>VLOOKUP(D278,CSAT!$A$1:$F$1193,2,0)</f>
        <v>Good</v>
      </c>
      <c r="AD279" t="str">
        <f>VLOOKUP(D278,CSAT!$A$1:$F$1193,3,0)</f>
        <v>Excellent</v>
      </c>
      <c r="AE279" t="str">
        <f>VLOOKUP(D278,CSAT!$A$1:$F$1193,4,0)</f>
        <v>Good</v>
      </c>
      <c r="AF279" t="str">
        <f>VLOOKUP(D278,CSAT!$A$1:$F$1193,5,0)</f>
        <v>Bad</v>
      </c>
      <c r="AG279" t="str">
        <f>VLOOKUP(D278,CSAT!$A$1:$F$1193,6,0)</f>
        <v>Good</v>
      </c>
      <c r="AH279" s="30">
        <v>43292</v>
      </c>
    </row>
    <row r="280" spans="1:34" x14ac:dyDescent="0.25">
      <c r="A280" s="13" t="s">
        <v>507</v>
      </c>
      <c r="B280" s="13">
        <v>279</v>
      </c>
      <c r="C280" s="13" t="s">
        <v>506</v>
      </c>
      <c r="D280" s="13" t="s">
        <v>507</v>
      </c>
      <c r="E280" s="13" t="s">
        <v>16</v>
      </c>
      <c r="F280" s="13">
        <v>50</v>
      </c>
      <c r="G280" s="13" t="s">
        <v>91</v>
      </c>
      <c r="H280" s="13" t="s">
        <v>40</v>
      </c>
      <c r="I280" s="13" t="s">
        <v>13</v>
      </c>
      <c r="J280">
        <f>VLOOKUP(DATA!D279,'Performance management'!A$1:H$1193,4,0)</f>
        <v>5</v>
      </c>
      <c r="K280">
        <f>VLOOKUP(DATA!D279,'Performance management'!A$1:H$1193,5,0)</f>
        <v>3</v>
      </c>
      <c r="L280">
        <f>VLOOKUP(DATA!D279,'Performance management'!A$1:H$1193,6,0)</f>
        <v>3</v>
      </c>
      <c r="M280">
        <f>VLOOKUP(DATA!D279,'Performance management'!A$1:H$1193,7,0)</f>
        <v>5</v>
      </c>
      <c r="N280">
        <f>VLOOKUP(DATA!D279,'Performance management'!A$1:H$1193,8,0)</f>
        <v>4</v>
      </c>
      <c r="O280">
        <f>VLOOKUP(D279,'Learning  Mangement'!$A$1:$G$1193,4,0)</f>
        <v>4</v>
      </c>
      <c r="P280" t="str">
        <f>VLOOKUP(D279,'Learning  Mangement'!$A$1:$G$1193,5,0)</f>
        <v>Santhosh&amp;Anudeep</v>
      </c>
      <c r="Q280" t="str">
        <f>VLOOKUP(D279,'Learning  Mangement'!$A$1:$G$1193,6,0)</f>
        <v>3h</v>
      </c>
      <c r="R280" t="str">
        <f>VLOOKUP(D279,'Learning  Mangement'!$A$1:$G$1193,7,0)</f>
        <v>Job Training</v>
      </c>
      <c r="S280" s="30">
        <f>VLOOKUP(D279,'Leave  Mangement'!$A$1:$F$1193,3,0)</f>
        <v>43386</v>
      </c>
      <c r="T280" s="30">
        <f>VLOOKUP(D279,'Leave  Mangement'!$A$1:$F$1193,4,0)</f>
        <v>43387</v>
      </c>
      <c r="U280" t="str">
        <f>VLOOKUP(D279,'Leave  Mangement'!$A$1:$F$1193,5,0)</f>
        <v>Planned leave</v>
      </c>
      <c r="V280">
        <f>VLOOKUP(D279,'Leave  Mangement'!$A$1:$F$1193,6,0)</f>
        <v>1</v>
      </c>
      <c r="W280" t="str">
        <f>VLOOKUP(D279,'Span and Layer'!$A$1:$D$1193,2,0)</f>
        <v>Harika</v>
      </c>
      <c r="X280" t="str">
        <f>VLOOKUP(D279,'Span and Layer'!$A$1:$D$1193,3,0)</f>
        <v>Amelia</v>
      </c>
      <c r="Y280" t="str">
        <f>VLOOKUP(D279,'Span and Layer'!$A$1:$D$1193,4,0)</f>
        <v>George</v>
      </c>
      <c r="Z280" s="30">
        <f>VLOOKUP(D279,'Attrition Analysis'!$A$1:$E$1193,3,0)</f>
        <v>42723</v>
      </c>
      <c r="AA280" s="30">
        <f>VLOOKUP(D279,'Attrition Analysis'!$A$1:$E$1193,4,0)</f>
        <v>41814</v>
      </c>
      <c r="AB280">
        <f>VLOOKUP(D279,'Attrition Analysis'!$A$1:$E$1193,5,0)</f>
        <v>0</v>
      </c>
      <c r="AC280" t="str">
        <f>VLOOKUP(D279,CSAT!$A$1:$F$1193,2,0)</f>
        <v>Excellent</v>
      </c>
      <c r="AD280" t="str">
        <f>VLOOKUP(D279,CSAT!$A$1:$F$1193,3,0)</f>
        <v>Good</v>
      </c>
      <c r="AE280" t="str">
        <f>VLOOKUP(D279,CSAT!$A$1:$F$1193,4,0)</f>
        <v>Excellent</v>
      </c>
      <c r="AF280" t="str">
        <f>VLOOKUP(D279,CSAT!$A$1:$F$1193,5,0)</f>
        <v>Bad</v>
      </c>
      <c r="AG280" t="str">
        <f>VLOOKUP(D279,CSAT!$A$1:$F$1193,6,0)</f>
        <v>Better</v>
      </c>
      <c r="AH280" s="30">
        <v>43448</v>
      </c>
    </row>
    <row r="281" spans="1:34" x14ac:dyDescent="0.25">
      <c r="A281" s="13" t="s">
        <v>509</v>
      </c>
      <c r="B281" s="13">
        <v>280</v>
      </c>
      <c r="C281" s="13" t="s">
        <v>508</v>
      </c>
      <c r="D281" s="13" t="s">
        <v>509</v>
      </c>
      <c r="E281" s="13" t="s">
        <v>10</v>
      </c>
      <c r="F281" s="13">
        <v>47</v>
      </c>
      <c r="G281" s="13" t="s">
        <v>96</v>
      </c>
      <c r="H281" s="13" t="s">
        <v>121</v>
      </c>
      <c r="I281" s="13" t="s">
        <v>13</v>
      </c>
      <c r="J281">
        <f>VLOOKUP(DATA!D280,'Performance management'!A$1:H$1193,4,0)</f>
        <v>5</v>
      </c>
      <c r="K281">
        <f>VLOOKUP(DATA!D280,'Performance management'!A$1:H$1193,5,0)</f>
        <v>1</v>
      </c>
      <c r="L281">
        <f>VLOOKUP(DATA!D280,'Performance management'!A$1:H$1193,6,0)</f>
        <v>4</v>
      </c>
      <c r="M281">
        <f>VLOOKUP(DATA!D280,'Performance management'!A$1:H$1193,7,0)</f>
        <v>3</v>
      </c>
      <c r="N281">
        <f>VLOOKUP(DATA!D280,'Performance management'!A$1:H$1193,8,0)</f>
        <v>3.25</v>
      </c>
      <c r="O281">
        <f>VLOOKUP(D280,'Learning  Mangement'!$A$1:$G$1193,4,0)</f>
        <v>3.25</v>
      </c>
      <c r="P281" t="str">
        <f>VLOOKUP(D280,'Learning  Mangement'!$A$1:$G$1193,5,0)</f>
        <v>Hemanth&amp;Salomi</v>
      </c>
      <c r="Q281" t="str">
        <f>VLOOKUP(D280,'Learning  Mangement'!$A$1:$G$1193,6,0)</f>
        <v>3h</v>
      </c>
      <c r="R281" t="str">
        <f>VLOOKUP(D280,'Learning  Mangement'!$A$1:$G$1193,7,0)</f>
        <v>Soft skills Training</v>
      </c>
      <c r="S281" s="30">
        <f>VLOOKUP(D280,'Leave  Mangement'!$A$1:$F$1193,3,0)</f>
        <v>43387</v>
      </c>
      <c r="T281" s="30">
        <f>VLOOKUP(D280,'Leave  Mangement'!$A$1:$F$1193,4,0)</f>
        <v>43393</v>
      </c>
      <c r="U281" t="str">
        <f>VLOOKUP(D280,'Leave  Mangement'!$A$1:$F$1193,5,0)</f>
        <v>Emergency leave</v>
      </c>
      <c r="V281">
        <f>VLOOKUP(D280,'Leave  Mangement'!$A$1:$F$1193,6,0)</f>
        <v>6</v>
      </c>
      <c r="W281" t="str">
        <f>VLOOKUP(D280,'Span and Layer'!$A$1:$D$1193,2,0)</f>
        <v>Azim</v>
      </c>
      <c r="X281" t="str">
        <f>VLOOKUP(D280,'Span and Layer'!$A$1:$D$1193,3,0)</f>
        <v>Jacob</v>
      </c>
      <c r="Y281" t="str">
        <f>VLOOKUP(D280,'Span and Layer'!$A$1:$D$1193,4,0)</f>
        <v>George</v>
      </c>
      <c r="Z281" s="30">
        <f>VLOOKUP(D280,'Attrition Analysis'!$A$1:$E$1193,3,0)</f>
        <v>42748</v>
      </c>
      <c r="AA281" s="30">
        <f>VLOOKUP(D280,'Attrition Analysis'!$A$1:$E$1193,4,0)</f>
        <v>41826</v>
      </c>
      <c r="AB281">
        <f>VLOOKUP(D280,'Attrition Analysis'!$A$1:$E$1193,5,0)</f>
        <v>0</v>
      </c>
      <c r="AC281" t="str">
        <f>VLOOKUP(D280,CSAT!$A$1:$F$1193,2,0)</f>
        <v>Better</v>
      </c>
      <c r="AD281" t="str">
        <f>VLOOKUP(D280,CSAT!$A$1:$F$1193,3,0)</f>
        <v>Good</v>
      </c>
      <c r="AE281" t="str">
        <f>VLOOKUP(D280,CSAT!$A$1:$F$1193,4,0)</f>
        <v>Better</v>
      </c>
      <c r="AF281" t="str">
        <f>VLOOKUP(D280,CSAT!$A$1:$F$1193,5,0)</f>
        <v>Excellent</v>
      </c>
      <c r="AG281" t="str">
        <f>VLOOKUP(D280,CSAT!$A$1:$F$1193,6,0)</f>
        <v>Worst</v>
      </c>
      <c r="AH281" s="30">
        <v>43213</v>
      </c>
    </row>
    <row r="282" spans="1:34" x14ac:dyDescent="0.25">
      <c r="A282" s="13" t="s">
        <v>511</v>
      </c>
      <c r="B282" s="13">
        <v>281</v>
      </c>
      <c r="C282" s="13" t="s">
        <v>510</v>
      </c>
      <c r="D282" s="13" t="s">
        <v>511</v>
      </c>
      <c r="E282" s="13" t="s">
        <v>16</v>
      </c>
      <c r="F282" s="13">
        <v>22</v>
      </c>
      <c r="G282" s="13" t="s">
        <v>17</v>
      </c>
      <c r="H282" s="13" t="s">
        <v>40</v>
      </c>
      <c r="I282" s="13" t="s">
        <v>13</v>
      </c>
      <c r="J282">
        <f>VLOOKUP(DATA!D281,'Performance management'!A$1:H$1193,4,0)</f>
        <v>1</v>
      </c>
      <c r="K282">
        <f>VLOOKUP(DATA!D281,'Performance management'!A$1:H$1193,5,0)</f>
        <v>3</v>
      </c>
      <c r="L282">
        <f>VLOOKUP(DATA!D281,'Performance management'!A$1:H$1193,6,0)</f>
        <v>2</v>
      </c>
      <c r="M282">
        <f>VLOOKUP(DATA!D281,'Performance management'!A$1:H$1193,7,0)</f>
        <v>4</v>
      </c>
      <c r="N282">
        <f>VLOOKUP(DATA!D281,'Performance management'!A$1:H$1193,8,0)</f>
        <v>2.5</v>
      </c>
      <c r="O282">
        <f>VLOOKUP(D281,'Learning  Mangement'!$A$1:$G$1193,4,0)</f>
        <v>2.5</v>
      </c>
      <c r="P282" t="str">
        <f>VLOOKUP(D281,'Learning  Mangement'!$A$1:$G$1193,5,0)</f>
        <v>Sathish&amp;Azim</v>
      </c>
      <c r="Q282" t="str">
        <f>VLOOKUP(D281,'Learning  Mangement'!$A$1:$G$1193,6,0)</f>
        <v>4h</v>
      </c>
      <c r="R282" t="str">
        <f>VLOOKUP(D281,'Learning  Mangement'!$A$1:$G$1193,7,0)</f>
        <v>Technical skills Training</v>
      </c>
      <c r="S282" s="30">
        <f>VLOOKUP(D281,'Leave  Mangement'!$A$1:$F$1193,3,0)</f>
        <v>43388</v>
      </c>
      <c r="T282" s="30">
        <f>VLOOKUP(D281,'Leave  Mangement'!$A$1:$F$1193,4,0)</f>
        <v>43390</v>
      </c>
      <c r="U282" t="str">
        <f>VLOOKUP(D281,'Leave  Mangement'!$A$1:$F$1193,5,0)</f>
        <v>Emergency leave</v>
      </c>
      <c r="V282">
        <f>VLOOKUP(D281,'Leave  Mangement'!$A$1:$F$1193,6,0)</f>
        <v>2</v>
      </c>
      <c r="W282" t="str">
        <f>VLOOKUP(D281,'Span and Layer'!$A$1:$D$1193,2,0)</f>
        <v>Rishitha</v>
      </c>
      <c r="X282" t="str">
        <f>VLOOKUP(D281,'Span and Layer'!$A$1:$D$1193,3,0)</f>
        <v>Isla</v>
      </c>
      <c r="Y282" t="str">
        <f>VLOOKUP(D281,'Span and Layer'!$A$1:$D$1193,4,0)</f>
        <v>George</v>
      </c>
      <c r="Z282" s="30">
        <f>VLOOKUP(D281,'Attrition Analysis'!$A$1:$E$1193,3,0)</f>
        <v>42773</v>
      </c>
      <c r="AA282" s="30">
        <f>VLOOKUP(D281,'Attrition Analysis'!$A$1:$E$1193,4,0)</f>
        <v>41838</v>
      </c>
      <c r="AB282">
        <f>VLOOKUP(D281,'Attrition Analysis'!$A$1:$E$1193,5,0)</f>
        <v>0</v>
      </c>
      <c r="AC282" t="str">
        <f>VLOOKUP(D281,CSAT!$A$1:$F$1193,2,0)</f>
        <v>Bad</v>
      </c>
      <c r="AD282" t="str">
        <f>VLOOKUP(D281,CSAT!$A$1:$F$1193,3,0)</f>
        <v>Good</v>
      </c>
      <c r="AE282" t="str">
        <f>VLOOKUP(D281,CSAT!$A$1:$F$1193,4,0)</f>
        <v>Worst</v>
      </c>
      <c r="AF282" t="str">
        <f>VLOOKUP(D281,CSAT!$A$1:$F$1193,5,0)</f>
        <v>Worst</v>
      </c>
      <c r="AG282" t="str">
        <f>VLOOKUP(D281,CSAT!$A$1:$F$1193,6,0)</f>
        <v>Good</v>
      </c>
      <c r="AH282" s="30">
        <v>43194</v>
      </c>
    </row>
    <row r="283" spans="1:34" x14ac:dyDescent="0.25">
      <c r="A283" s="13" t="s">
        <v>513</v>
      </c>
      <c r="B283" s="13">
        <v>282</v>
      </c>
      <c r="C283" s="13" t="s">
        <v>512</v>
      </c>
      <c r="D283" s="13" t="s">
        <v>513</v>
      </c>
      <c r="E283" s="13" t="s">
        <v>16</v>
      </c>
      <c r="F283" s="13">
        <v>53</v>
      </c>
      <c r="G283" s="13" t="s">
        <v>11</v>
      </c>
      <c r="H283" s="13" t="s">
        <v>118</v>
      </c>
      <c r="I283" s="13" t="s">
        <v>13</v>
      </c>
      <c r="J283">
        <f>VLOOKUP(DATA!D282,'Performance management'!A$1:H$1193,4,0)</f>
        <v>1</v>
      </c>
      <c r="K283">
        <f>VLOOKUP(DATA!D282,'Performance management'!A$1:H$1193,5,0)</f>
        <v>5</v>
      </c>
      <c r="L283">
        <f>VLOOKUP(DATA!D282,'Performance management'!A$1:H$1193,6,0)</f>
        <v>4</v>
      </c>
      <c r="M283">
        <f>VLOOKUP(DATA!D282,'Performance management'!A$1:H$1193,7,0)</f>
        <v>4</v>
      </c>
      <c r="N283">
        <f>VLOOKUP(DATA!D282,'Performance management'!A$1:H$1193,8,0)</f>
        <v>3.5</v>
      </c>
      <c r="O283">
        <f>VLOOKUP(D282,'Learning  Mangement'!$A$1:$G$1193,4,0)</f>
        <v>3.5</v>
      </c>
      <c r="P283" t="str">
        <f>VLOOKUP(D282,'Learning  Mangement'!$A$1:$G$1193,5,0)</f>
        <v>Hemanth&amp;Salomi</v>
      </c>
      <c r="Q283" t="str">
        <f>VLOOKUP(D282,'Learning  Mangement'!$A$1:$G$1193,6,0)</f>
        <v>3h</v>
      </c>
      <c r="R283" t="str">
        <f>VLOOKUP(D282,'Learning  Mangement'!$A$1:$G$1193,7,0)</f>
        <v>Soft skills Training</v>
      </c>
      <c r="S283" s="30">
        <f>VLOOKUP(D282,'Leave  Mangement'!$A$1:$F$1193,3,0)</f>
        <v>43389</v>
      </c>
      <c r="T283" s="30">
        <f>VLOOKUP(D282,'Leave  Mangement'!$A$1:$F$1193,4,0)</f>
        <v>43391</v>
      </c>
      <c r="U283" t="str">
        <f>VLOOKUP(D282,'Leave  Mangement'!$A$1:$F$1193,5,0)</f>
        <v>Emergency leave</v>
      </c>
      <c r="V283">
        <f>VLOOKUP(D282,'Leave  Mangement'!$A$1:$F$1193,6,0)</f>
        <v>2</v>
      </c>
      <c r="W283" t="str">
        <f>VLOOKUP(D282,'Span and Layer'!$A$1:$D$1193,2,0)</f>
        <v>Rishitha</v>
      </c>
      <c r="X283" t="str">
        <f>VLOOKUP(D282,'Span and Layer'!$A$1:$D$1193,3,0)</f>
        <v>Isla</v>
      </c>
      <c r="Y283" t="str">
        <f>VLOOKUP(D282,'Span and Layer'!$A$1:$D$1193,4,0)</f>
        <v>George</v>
      </c>
      <c r="Z283" s="30">
        <f>VLOOKUP(D282,'Attrition Analysis'!$A$1:$E$1193,3,0)</f>
        <v>42798</v>
      </c>
      <c r="AA283" s="30">
        <f>VLOOKUP(D282,'Attrition Analysis'!$A$1:$E$1193,4,0)</f>
        <v>41850</v>
      </c>
      <c r="AB283">
        <f>VLOOKUP(D282,'Attrition Analysis'!$A$1:$E$1193,5,0)</f>
        <v>0</v>
      </c>
      <c r="AC283" t="str">
        <f>VLOOKUP(D282,CSAT!$A$1:$F$1193,2,0)</f>
        <v>Better</v>
      </c>
      <c r="AD283" t="str">
        <f>VLOOKUP(D282,CSAT!$A$1:$F$1193,3,0)</f>
        <v>Good</v>
      </c>
      <c r="AE283" t="str">
        <f>VLOOKUP(D282,CSAT!$A$1:$F$1193,4,0)</f>
        <v>Better</v>
      </c>
      <c r="AF283" t="str">
        <f>VLOOKUP(D282,CSAT!$A$1:$F$1193,5,0)</f>
        <v>Excellent</v>
      </c>
      <c r="AG283" t="str">
        <f>VLOOKUP(D282,CSAT!$A$1:$F$1193,6,0)</f>
        <v>Worst</v>
      </c>
      <c r="AH283" s="30">
        <v>43440</v>
      </c>
    </row>
    <row r="284" spans="1:34" x14ac:dyDescent="0.25">
      <c r="A284" s="13" t="s">
        <v>515</v>
      </c>
      <c r="B284" s="13">
        <v>283</v>
      </c>
      <c r="C284" s="13" t="s">
        <v>514</v>
      </c>
      <c r="D284" s="13" t="s">
        <v>515</v>
      </c>
      <c r="E284" s="13" t="s">
        <v>10</v>
      </c>
      <c r="F284" s="13">
        <v>31</v>
      </c>
      <c r="G284" s="13" t="s">
        <v>26</v>
      </c>
      <c r="H284" s="13" t="s">
        <v>97</v>
      </c>
      <c r="I284" s="13" t="s">
        <v>98</v>
      </c>
      <c r="J284">
        <f>VLOOKUP(DATA!D283,'Performance management'!A$1:H$1193,4,0)</f>
        <v>1</v>
      </c>
      <c r="K284">
        <f>VLOOKUP(DATA!D283,'Performance management'!A$1:H$1193,5,0)</f>
        <v>5</v>
      </c>
      <c r="L284">
        <f>VLOOKUP(DATA!D283,'Performance management'!A$1:H$1193,6,0)</f>
        <v>3</v>
      </c>
      <c r="M284">
        <f>VLOOKUP(DATA!D283,'Performance management'!A$1:H$1193,7,0)</f>
        <v>1</v>
      </c>
      <c r="N284">
        <f>VLOOKUP(DATA!D283,'Performance management'!A$1:H$1193,8,0)</f>
        <v>2.5</v>
      </c>
      <c r="O284">
        <f>VLOOKUP(D283,'Learning  Mangement'!$A$1:$G$1193,4,0)</f>
        <v>2.5</v>
      </c>
      <c r="P284" t="str">
        <f>VLOOKUP(D283,'Learning  Mangement'!$A$1:$G$1193,5,0)</f>
        <v>Sathish&amp;Azim</v>
      </c>
      <c r="Q284" t="str">
        <f>VLOOKUP(D283,'Learning  Mangement'!$A$1:$G$1193,6,0)</f>
        <v>4h</v>
      </c>
      <c r="R284" t="str">
        <f>VLOOKUP(D283,'Learning  Mangement'!$A$1:$G$1193,7,0)</f>
        <v>Technical skills Training</v>
      </c>
      <c r="S284" s="30">
        <f>VLOOKUP(D283,'Leave  Mangement'!$A$1:$F$1193,3,0)</f>
        <v>43390</v>
      </c>
      <c r="T284" s="30">
        <f>VLOOKUP(D283,'Leave  Mangement'!$A$1:$F$1193,4,0)</f>
        <v>43391</v>
      </c>
      <c r="U284" t="str">
        <f>VLOOKUP(D283,'Leave  Mangement'!$A$1:$F$1193,5,0)</f>
        <v>Maternity/Parental leave</v>
      </c>
      <c r="V284">
        <f>VLOOKUP(D283,'Leave  Mangement'!$A$1:$F$1193,6,0)</f>
        <v>31</v>
      </c>
      <c r="W284" t="str">
        <f>VLOOKUP(D283,'Span and Layer'!$A$1:$D$1193,2,0)</f>
        <v>Harika</v>
      </c>
      <c r="X284" t="str">
        <f>VLOOKUP(D283,'Span and Layer'!$A$1:$D$1193,3,0)</f>
        <v>Amelia</v>
      </c>
      <c r="Y284" t="str">
        <f>VLOOKUP(D283,'Span and Layer'!$A$1:$D$1193,4,0)</f>
        <v>George</v>
      </c>
      <c r="Z284" s="30">
        <f>VLOOKUP(D283,'Attrition Analysis'!$A$1:$E$1193,3,0)</f>
        <v>42823</v>
      </c>
      <c r="AA284" s="30">
        <f>VLOOKUP(D283,'Attrition Analysis'!$A$1:$E$1193,4,0)</f>
        <v>41862</v>
      </c>
      <c r="AB284">
        <f>VLOOKUP(D283,'Attrition Analysis'!$A$1:$E$1193,5,0)</f>
        <v>0</v>
      </c>
      <c r="AC284" t="str">
        <f>VLOOKUP(D283,CSAT!$A$1:$F$1193,2,0)</f>
        <v>Bad</v>
      </c>
      <c r="AD284" t="str">
        <f>VLOOKUP(D283,CSAT!$A$1:$F$1193,3,0)</f>
        <v>Excellent</v>
      </c>
      <c r="AE284" t="str">
        <f>VLOOKUP(D283,CSAT!$A$1:$F$1193,4,0)</f>
        <v>Bad</v>
      </c>
      <c r="AF284" t="str">
        <f>VLOOKUP(D283,CSAT!$A$1:$F$1193,5,0)</f>
        <v>Excellent</v>
      </c>
      <c r="AG284" t="str">
        <f>VLOOKUP(D283,CSAT!$A$1:$F$1193,6,0)</f>
        <v>Good</v>
      </c>
      <c r="AH284" s="30">
        <v>43443</v>
      </c>
    </row>
    <row r="285" spans="1:34" x14ac:dyDescent="0.25">
      <c r="A285" s="13" t="s">
        <v>516</v>
      </c>
      <c r="B285" s="13">
        <v>284</v>
      </c>
      <c r="C285" s="13" t="s">
        <v>230</v>
      </c>
      <c r="D285" s="13" t="s">
        <v>516</v>
      </c>
      <c r="E285" s="13" t="s">
        <v>16</v>
      </c>
      <c r="F285" s="13">
        <v>39</v>
      </c>
      <c r="G285" s="13" t="s">
        <v>26</v>
      </c>
      <c r="H285" s="13" t="s">
        <v>109</v>
      </c>
      <c r="I285" s="13" t="s">
        <v>13</v>
      </c>
      <c r="J285">
        <f>VLOOKUP(DATA!D284,'Performance management'!A$1:H$1193,4,0)</f>
        <v>3</v>
      </c>
      <c r="K285">
        <f>VLOOKUP(DATA!D284,'Performance management'!A$1:H$1193,5,0)</f>
        <v>5</v>
      </c>
      <c r="L285">
        <f>VLOOKUP(DATA!D284,'Performance management'!A$1:H$1193,6,0)</f>
        <v>5</v>
      </c>
      <c r="M285">
        <f>VLOOKUP(DATA!D284,'Performance management'!A$1:H$1193,7,0)</f>
        <v>4</v>
      </c>
      <c r="N285">
        <f>VLOOKUP(DATA!D284,'Performance management'!A$1:H$1193,8,0)</f>
        <v>4.25</v>
      </c>
      <c r="O285">
        <f>VLOOKUP(D284,'Learning  Mangement'!$A$1:$G$1193,4,0)</f>
        <v>4.25</v>
      </c>
      <c r="P285" t="str">
        <f>VLOOKUP(D284,'Learning  Mangement'!$A$1:$G$1193,5,0)</f>
        <v>Santhosh&amp;Anudeep</v>
      </c>
      <c r="Q285" t="str">
        <f>VLOOKUP(D284,'Learning  Mangement'!$A$1:$G$1193,6,0)</f>
        <v>3h</v>
      </c>
      <c r="R285" t="str">
        <f>VLOOKUP(D284,'Learning  Mangement'!$A$1:$G$1193,7,0)</f>
        <v>Job Training</v>
      </c>
      <c r="S285" s="30">
        <f>VLOOKUP(D284,'Leave  Mangement'!$A$1:$F$1193,3,0)</f>
        <v>43391</v>
      </c>
      <c r="T285" s="30">
        <f>VLOOKUP(D284,'Leave  Mangement'!$A$1:$F$1193,4,0)</f>
        <v>43396</v>
      </c>
      <c r="U285" t="str">
        <f>VLOOKUP(D284,'Leave  Mangement'!$A$1:$F$1193,5,0)</f>
        <v>Emergency leave</v>
      </c>
      <c r="V285">
        <f>VLOOKUP(D284,'Leave  Mangement'!$A$1:$F$1193,6,0)</f>
        <v>5</v>
      </c>
      <c r="W285" t="str">
        <f>VLOOKUP(D284,'Span and Layer'!$A$1:$D$1193,2,0)</f>
        <v>Rajesh</v>
      </c>
      <c r="X285" t="str">
        <f>VLOOKUP(D284,'Span and Layer'!$A$1:$D$1193,3,0)</f>
        <v>Isla</v>
      </c>
      <c r="Y285" t="str">
        <f>VLOOKUP(D284,'Span and Layer'!$A$1:$D$1193,4,0)</f>
        <v>George</v>
      </c>
      <c r="Z285" s="30">
        <f>VLOOKUP(D284,'Attrition Analysis'!$A$1:$E$1193,3,0)</f>
        <v>42848</v>
      </c>
      <c r="AA285" s="30">
        <f>VLOOKUP(D284,'Attrition Analysis'!$A$1:$E$1193,4,0)</f>
        <v>41874</v>
      </c>
      <c r="AB285">
        <f>VLOOKUP(D284,'Attrition Analysis'!$A$1:$E$1193,5,0)</f>
        <v>0</v>
      </c>
      <c r="AC285" t="str">
        <f>VLOOKUP(D284,CSAT!$A$1:$F$1193,2,0)</f>
        <v>Worst</v>
      </c>
      <c r="AD285" t="str">
        <f>VLOOKUP(D284,CSAT!$A$1:$F$1193,3,0)</f>
        <v>Bad</v>
      </c>
      <c r="AE285" t="str">
        <f>VLOOKUP(D284,CSAT!$A$1:$F$1193,4,0)</f>
        <v>Good</v>
      </c>
      <c r="AF285" t="str">
        <f>VLOOKUP(D284,CSAT!$A$1:$F$1193,5,0)</f>
        <v>Excellent</v>
      </c>
      <c r="AG285" t="str">
        <f>VLOOKUP(D284,CSAT!$A$1:$F$1193,6,0)</f>
        <v>Better</v>
      </c>
      <c r="AH285" s="30">
        <v>43213</v>
      </c>
    </row>
    <row r="286" spans="1:34" x14ac:dyDescent="0.25">
      <c r="A286" s="13" t="s">
        <v>518</v>
      </c>
      <c r="B286" s="13">
        <v>285</v>
      </c>
      <c r="C286" s="13" t="s">
        <v>517</v>
      </c>
      <c r="D286" s="13" t="s">
        <v>518</v>
      </c>
      <c r="E286" s="13" t="s">
        <v>10</v>
      </c>
      <c r="F286" s="13">
        <v>22</v>
      </c>
      <c r="G286" s="13" t="s">
        <v>17</v>
      </c>
      <c r="H286" s="13" t="s">
        <v>97</v>
      </c>
      <c r="I286" s="13" t="s">
        <v>98</v>
      </c>
      <c r="J286">
        <f>VLOOKUP(DATA!D285,'Performance management'!A$1:H$1193,4,0)</f>
        <v>4</v>
      </c>
      <c r="K286">
        <f>VLOOKUP(DATA!D285,'Performance management'!A$1:H$1193,5,0)</f>
        <v>1</v>
      </c>
      <c r="L286">
        <f>VLOOKUP(DATA!D285,'Performance management'!A$1:H$1193,6,0)</f>
        <v>1</v>
      </c>
      <c r="M286">
        <f>VLOOKUP(DATA!D285,'Performance management'!A$1:H$1193,7,0)</f>
        <v>4</v>
      </c>
      <c r="N286">
        <f>VLOOKUP(DATA!D285,'Performance management'!A$1:H$1193,8,0)</f>
        <v>2.5</v>
      </c>
      <c r="O286">
        <f>VLOOKUP(D285,'Learning  Mangement'!$A$1:$G$1193,4,0)</f>
        <v>2.5</v>
      </c>
      <c r="P286" t="str">
        <f>VLOOKUP(D285,'Learning  Mangement'!$A$1:$G$1193,5,0)</f>
        <v>Sathish&amp;Azim</v>
      </c>
      <c r="Q286" t="str">
        <f>VLOOKUP(D285,'Learning  Mangement'!$A$1:$G$1193,6,0)</f>
        <v>4h</v>
      </c>
      <c r="R286" t="str">
        <f>VLOOKUP(D285,'Learning  Mangement'!$A$1:$G$1193,7,0)</f>
        <v>Technical skills Training</v>
      </c>
      <c r="S286" s="30">
        <f>VLOOKUP(D285,'Leave  Mangement'!$A$1:$F$1193,3,0)</f>
        <v>43392</v>
      </c>
      <c r="T286" s="30">
        <f>VLOOKUP(D285,'Leave  Mangement'!$A$1:$F$1193,4,0)</f>
        <v>43398</v>
      </c>
      <c r="U286" t="str">
        <f>VLOOKUP(D285,'Leave  Mangement'!$A$1:$F$1193,5,0)</f>
        <v>Maternity/Parental leave</v>
      </c>
      <c r="V286">
        <f>VLOOKUP(D285,'Leave  Mangement'!$A$1:$F$1193,6,0)</f>
        <v>36</v>
      </c>
      <c r="W286" t="str">
        <f>VLOOKUP(D285,'Span and Layer'!$A$1:$D$1193,2,0)</f>
        <v>Sathish</v>
      </c>
      <c r="X286" t="str">
        <f>VLOOKUP(D285,'Span and Layer'!$A$1:$D$1193,3,0)</f>
        <v>Charlie</v>
      </c>
      <c r="Y286" t="str">
        <f>VLOOKUP(D285,'Span and Layer'!$A$1:$D$1193,4,0)</f>
        <v>George</v>
      </c>
      <c r="Z286" s="30">
        <f>VLOOKUP(D285,'Attrition Analysis'!$A$1:$E$1193,3,0)</f>
        <v>42873</v>
      </c>
      <c r="AA286" s="30">
        <f>VLOOKUP(D285,'Attrition Analysis'!$A$1:$E$1193,4,0)</f>
        <v>41886</v>
      </c>
      <c r="AB286">
        <f>VLOOKUP(D285,'Attrition Analysis'!$A$1:$E$1193,5,0)</f>
        <v>0</v>
      </c>
      <c r="AC286" t="str">
        <f>VLOOKUP(D285,CSAT!$A$1:$F$1193,2,0)</f>
        <v>Better</v>
      </c>
      <c r="AD286" t="str">
        <f>VLOOKUP(D285,CSAT!$A$1:$F$1193,3,0)</f>
        <v>Worst</v>
      </c>
      <c r="AE286" t="str">
        <f>VLOOKUP(D285,CSAT!$A$1:$F$1193,4,0)</f>
        <v>Excellent</v>
      </c>
      <c r="AF286" t="str">
        <f>VLOOKUP(D285,CSAT!$A$1:$F$1193,5,0)</f>
        <v>Bad</v>
      </c>
      <c r="AG286" t="str">
        <f>VLOOKUP(D285,CSAT!$A$1:$F$1193,6,0)</f>
        <v>Better</v>
      </c>
      <c r="AH286" s="30">
        <v>43262</v>
      </c>
    </row>
    <row r="287" spans="1:34" x14ac:dyDescent="0.25">
      <c r="A287" s="13" t="s">
        <v>520</v>
      </c>
      <c r="B287" s="13">
        <v>286</v>
      </c>
      <c r="C287" s="13" t="s">
        <v>519</v>
      </c>
      <c r="D287" s="13" t="s">
        <v>520</v>
      </c>
      <c r="E287" s="13" t="s">
        <v>10</v>
      </c>
      <c r="F287" s="13">
        <v>33</v>
      </c>
      <c r="G287" s="13" t="s">
        <v>45</v>
      </c>
      <c r="H287" s="13" t="s">
        <v>59</v>
      </c>
      <c r="I287" s="13" t="s">
        <v>13</v>
      </c>
      <c r="J287">
        <f>VLOOKUP(DATA!D286,'Performance management'!A$1:H$1193,4,0)</f>
        <v>5</v>
      </c>
      <c r="K287">
        <f>VLOOKUP(DATA!D286,'Performance management'!A$1:H$1193,5,0)</f>
        <v>5</v>
      </c>
      <c r="L287">
        <f>VLOOKUP(DATA!D286,'Performance management'!A$1:H$1193,6,0)</f>
        <v>5</v>
      </c>
      <c r="M287">
        <f>VLOOKUP(DATA!D286,'Performance management'!A$1:H$1193,7,0)</f>
        <v>5</v>
      </c>
      <c r="N287">
        <f>VLOOKUP(DATA!D286,'Performance management'!A$1:H$1193,8,0)</f>
        <v>5</v>
      </c>
      <c r="O287">
        <f>VLOOKUP(D286,'Learning  Mangement'!$A$1:$G$1193,4,0)</f>
        <v>5</v>
      </c>
      <c r="P287" t="str">
        <f>VLOOKUP(D286,'Learning  Mangement'!$A$1:$G$1193,5,0)</f>
        <v>David&amp;Lihar</v>
      </c>
      <c r="Q287" t="str">
        <f>VLOOKUP(D286,'Learning  Mangement'!$A$1:$G$1193,6,0)</f>
        <v>2h</v>
      </c>
      <c r="R287" t="str">
        <f>VLOOKUP(D286,'Learning  Mangement'!$A$1:$G$1193,7,0)</f>
        <v>Promotional Training</v>
      </c>
      <c r="S287" s="30">
        <f>VLOOKUP(D286,'Leave  Mangement'!$A$1:$F$1193,3,0)</f>
        <v>43393</v>
      </c>
      <c r="T287" s="30">
        <f>VLOOKUP(D286,'Leave  Mangement'!$A$1:$F$1193,4,0)</f>
        <v>43399</v>
      </c>
      <c r="U287" t="str">
        <f>VLOOKUP(D286,'Leave  Mangement'!$A$1:$F$1193,5,0)</f>
        <v>Maternity/Parental leave</v>
      </c>
      <c r="V287">
        <f>VLOOKUP(D286,'Leave  Mangement'!$A$1:$F$1193,6,0)</f>
        <v>36</v>
      </c>
      <c r="W287" t="str">
        <f>VLOOKUP(D286,'Span and Layer'!$A$1:$D$1193,2,0)</f>
        <v>Rishitha</v>
      </c>
      <c r="X287" t="str">
        <f>VLOOKUP(D286,'Span and Layer'!$A$1:$D$1193,3,0)</f>
        <v>Isla</v>
      </c>
      <c r="Y287" t="str">
        <f>VLOOKUP(D286,'Span and Layer'!$A$1:$D$1193,4,0)</f>
        <v>George</v>
      </c>
      <c r="Z287" s="30">
        <f>VLOOKUP(D286,'Attrition Analysis'!$A$1:$E$1193,3,0)</f>
        <v>42898</v>
      </c>
      <c r="AA287" s="30">
        <f>VLOOKUP(D286,'Attrition Analysis'!$A$1:$E$1193,4,0)</f>
        <v>41898</v>
      </c>
      <c r="AB287">
        <f>VLOOKUP(D286,'Attrition Analysis'!$A$1:$E$1193,5,0)</f>
        <v>0</v>
      </c>
      <c r="AC287" t="str">
        <f>VLOOKUP(D286,CSAT!$A$1:$F$1193,2,0)</f>
        <v>Good</v>
      </c>
      <c r="AD287" t="str">
        <f>VLOOKUP(D286,CSAT!$A$1:$F$1193,3,0)</f>
        <v>Good</v>
      </c>
      <c r="AE287" t="str">
        <f>VLOOKUP(D286,CSAT!$A$1:$F$1193,4,0)</f>
        <v>Bad</v>
      </c>
      <c r="AF287" t="str">
        <f>VLOOKUP(D286,CSAT!$A$1:$F$1193,5,0)</f>
        <v>Better</v>
      </c>
      <c r="AG287" t="str">
        <f>VLOOKUP(D286,CSAT!$A$1:$F$1193,6,0)</f>
        <v>Worst</v>
      </c>
      <c r="AH287" s="30">
        <v>43282</v>
      </c>
    </row>
    <row r="288" spans="1:34" x14ac:dyDescent="0.25">
      <c r="A288" s="13" t="s">
        <v>522</v>
      </c>
      <c r="B288" s="13">
        <v>287</v>
      </c>
      <c r="C288" s="13" t="s">
        <v>521</v>
      </c>
      <c r="D288" s="13" t="s">
        <v>522</v>
      </c>
      <c r="E288" s="13" t="s">
        <v>10</v>
      </c>
      <c r="F288" s="13">
        <v>40</v>
      </c>
      <c r="G288" s="13" t="s">
        <v>96</v>
      </c>
      <c r="H288" s="13" t="s">
        <v>63</v>
      </c>
      <c r="I288" s="13" t="s">
        <v>13</v>
      </c>
      <c r="J288">
        <f>VLOOKUP(DATA!D287,'Performance management'!A$1:H$1193,4,0)</f>
        <v>1</v>
      </c>
      <c r="K288">
        <f>VLOOKUP(DATA!D287,'Performance management'!A$1:H$1193,5,0)</f>
        <v>2</v>
      </c>
      <c r="L288">
        <f>VLOOKUP(DATA!D287,'Performance management'!A$1:H$1193,6,0)</f>
        <v>2</v>
      </c>
      <c r="M288">
        <f>VLOOKUP(DATA!D287,'Performance management'!A$1:H$1193,7,0)</f>
        <v>1</v>
      </c>
      <c r="N288">
        <f>VLOOKUP(DATA!D287,'Performance management'!A$1:H$1193,8,0)</f>
        <v>1.5</v>
      </c>
      <c r="O288">
        <f>VLOOKUP(D287,'Learning  Mangement'!$A$1:$G$1193,4,0)</f>
        <v>1.5</v>
      </c>
      <c r="P288" t="str">
        <f>VLOOKUP(D287,'Learning  Mangement'!$A$1:$G$1193,5,0)</f>
        <v>Sathish&amp;Azim</v>
      </c>
      <c r="Q288" t="str">
        <f>VLOOKUP(D287,'Learning  Mangement'!$A$1:$G$1193,6,0)</f>
        <v>4h</v>
      </c>
      <c r="R288" t="str">
        <f>VLOOKUP(D287,'Learning  Mangement'!$A$1:$G$1193,7,0)</f>
        <v>Technical skills Training</v>
      </c>
      <c r="S288" s="30">
        <f>VLOOKUP(D287,'Leave  Mangement'!$A$1:$F$1193,3,0)</f>
        <v>43394</v>
      </c>
      <c r="T288" s="30">
        <f>VLOOKUP(D287,'Leave  Mangement'!$A$1:$F$1193,4,0)</f>
        <v>43395</v>
      </c>
      <c r="U288" t="str">
        <f>VLOOKUP(D287,'Leave  Mangement'!$A$1:$F$1193,5,0)</f>
        <v>Planned leave</v>
      </c>
      <c r="V288">
        <f>VLOOKUP(D287,'Leave  Mangement'!$A$1:$F$1193,6,0)</f>
        <v>1</v>
      </c>
      <c r="W288" t="str">
        <f>VLOOKUP(D287,'Span and Layer'!$A$1:$D$1193,2,0)</f>
        <v>Aneela</v>
      </c>
      <c r="X288" t="str">
        <f>VLOOKUP(D287,'Span and Layer'!$A$1:$D$1193,3,0)</f>
        <v>Charlie</v>
      </c>
      <c r="Y288" t="str">
        <f>VLOOKUP(D287,'Span and Layer'!$A$1:$D$1193,4,0)</f>
        <v>George</v>
      </c>
      <c r="Z288" s="30">
        <f>VLOOKUP(D287,'Attrition Analysis'!$A$1:$E$1193,3,0)</f>
        <v>42923</v>
      </c>
      <c r="AA288" s="30">
        <f>VLOOKUP(D287,'Attrition Analysis'!$A$1:$E$1193,4,0)</f>
        <v>41910</v>
      </c>
      <c r="AB288">
        <f>VLOOKUP(D287,'Attrition Analysis'!$A$1:$E$1193,5,0)</f>
        <v>0</v>
      </c>
      <c r="AC288" t="str">
        <f>VLOOKUP(D287,CSAT!$A$1:$F$1193,2,0)</f>
        <v>Excellent</v>
      </c>
      <c r="AD288" t="str">
        <f>VLOOKUP(D287,CSAT!$A$1:$F$1193,3,0)</f>
        <v>Good</v>
      </c>
      <c r="AE288" t="str">
        <f>VLOOKUP(D287,CSAT!$A$1:$F$1193,4,0)</f>
        <v>Good</v>
      </c>
      <c r="AF288" t="str">
        <f>VLOOKUP(D287,CSAT!$A$1:$F$1193,5,0)</f>
        <v>Good</v>
      </c>
      <c r="AG288" t="str">
        <f>VLOOKUP(D287,CSAT!$A$1:$F$1193,6,0)</f>
        <v>Worst</v>
      </c>
      <c r="AH288" s="30">
        <v>43462</v>
      </c>
    </row>
    <row r="289" spans="1:34" x14ac:dyDescent="0.25">
      <c r="A289" s="13" t="s">
        <v>523</v>
      </c>
      <c r="B289" s="13">
        <v>288</v>
      </c>
      <c r="C289" s="13" t="s">
        <v>472</v>
      </c>
      <c r="D289" s="13" t="s">
        <v>523</v>
      </c>
      <c r="E289" s="13" t="s">
        <v>16</v>
      </c>
      <c r="F289" s="13">
        <v>37</v>
      </c>
      <c r="G289" s="13" t="s">
        <v>45</v>
      </c>
      <c r="H289" s="13" t="s">
        <v>27</v>
      </c>
      <c r="I289" s="13" t="s">
        <v>28</v>
      </c>
      <c r="J289">
        <f>VLOOKUP(DATA!D288,'Performance management'!A$1:H$1193,4,0)</f>
        <v>3</v>
      </c>
      <c r="K289">
        <f>VLOOKUP(DATA!D288,'Performance management'!A$1:H$1193,5,0)</f>
        <v>3</v>
      </c>
      <c r="L289">
        <f>VLOOKUP(DATA!D288,'Performance management'!A$1:H$1193,6,0)</f>
        <v>3</v>
      </c>
      <c r="M289">
        <f>VLOOKUP(DATA!D288,'Performance management'!A$1:H$1193,7,0)</f>
        <v>4</v>
      </c>
      <c r="N289">
        <f>VLOOKUP(DATA!D288,'Performance management'!A$1:H$1193,8,0)</f>
        <v>3.25</v>
      </c>
      <c r="O289">
        <f>VLOOKUP(D288,'Learning  Mangement'!$A$1:$G$1193,4,0)</f>
        <v>3.25</v>
      </c>
      <c r="P289" t="str">
        <f>VLOOKUP(D288,'Learning  Mangement'!$A$1:$G$1193,5,0)</f>
        <v>Hemanth&amp;Salomi</v>
      </c>
      <c r="Q289" t="str">
        <f>VLOOKUP(D288,'Learning  Mangement'!$A$1:$G$1193,6,0)</f>
        <v>3h</v>
      </c>
      <c r="R289" t="str">
        <f>VLOOKUP(D288,'Learning  Mangement'!$A$1:$G$1193,7,0)</f>
        <v>Soft skills Training</v>
      </c>
      <c r="S289" s="30">
        <f>VLOOKUP(D288,'Leave  Mangement'!$A$1:$F$1193,3,0)</f>
        <v>43395</v>
      </c>
      <c r="T289" s="30">
        <f>VLOOKUP(D288,'Leave  Mangement'!$A$1:$F$1193,4,0)</f>
        <v>43397</v>
      </c>
      <c r="U289" t="str">
        <f>VLOOKUP(D288,'Leave  Mangement'!$A$1:$F$1193,5,0)</f>
        <v>Maternity/Parental leave</v>
      </c>
      <c r="V289">
        <f>VLOOKUP(D288,'Leave  Mangement'!$A$1:$F$1193,6,0)</f>
        <v>32</v>
      </c>
      <c r="W289" t="str">
        <f>VLOOKUP(D288,'Span and Layer'!$A$1:$D$1193,2,0)</f>
        <v>Sathish</v>
      </c>
      <c r="X289" t="str">
        <f>VLOOKUP(D288,'Span and Layer'!$A$1:$D$1193,3,0)</f>
        <v>Charlie</v>
      </c>
      <c r="Y289" t="str">
        <f>VLOOKUP(D288,'Span and Layer'!$A$1:$D$1193,4,0)</f>
        <v>George</v>
      </c>
      <c r="Z289" s="30">
        <f>VLOOKUP(D288,'Attrition Analysis'!$A$1:$E$1193,3,0)</f>
        <v>42948</v>
      </c>
      <c r="AA289" s="30">
        <f>VLOOKUP(D288,'Attrition Analysis'!$A$1:$E$1193,4,0)</f>
        <v>41922</v>
      </c>
      <c r="AB289">
        <f>VLOOKUP(D288,'Attrition Analysis'!$A$1:$E$1193,5,0)</f>
        <v>0</v>
      </c>
      <c r="AC289" t="str">
        <f>VLOOKUP(D288,CSAT!$A$1:$F$1193,2,0)</f>
        <v>Worst</v>
      </c>
      <c r="AD289" t="str">
        <f>VLOOKUP(D288,CSAT!$A$1:$F$1193,3,0)</f>
        <v>Good</v>
      </c>
      <c r="AE289" t="str">
        <f>VLOOKUP(D288,CSAT!$A$1:$F$1193,4,0)</f>
        <v>Good</v>
      </c>
      <c r="AF289" t="str">
        <f>VLOOKUP(D288,CSAT!$A$1:$F$1193,5,0)</f>
        <v>Better</v>
      </c>
      <c r="AG289" t="str">
        <f>VLOOKUP(D288,CSAT!$A$1:$F$1193,6,0)</f>
        <v>Bad</v>
      </c>
      <c r="AH289" s="30">
        <v>43141</v>
      </c>
    </row>
    <row r="290" spans="1:34" x14ac:dyDescent="0.25">
      <c r="A290" s="13" t="s">
        <v>525</v>
      </c>
      <c r="B290" s="13">
        <v>289</v>
      </c>
      <c r="C290" s="13" t="s">
        <v>524</v>
      </c>
      <c r="D290" s="13" t="s">
        <v>525</v>
      </c>
      <c r="E290" s="13" t="s">
        <v>16</v>
      </c>
      <c r="F290" s="13">
        <v>60</v>
      </c>
      <c r="G290" s="13" t="s">
        <v>55</v>
      </c>
      <c r="H290" s="13" t="s">
        <v>59</v>
      </c>
      <c r="I290" s="13" t="s">
        <v>13</v>
      </c>
      <c r="J290">
        <f>VLOOKUP(DATA!D289,'Performance management'!A$1:H$1193,4,0)</f>
        <v>3</v>
      </c>
      <c r="K290">
        <f>VLOOKUP(DATA!D289,'Performance management'!A$1:H$1193,5,0)</f>
        <v>2</v>
      </c>
      <c r="L290">
        <f>VLOOKUP(DATA!D289,'Performance management'!A$1:H$1193,6,0)</f>
        <v>2</v>
      </c>
      <c r="M290">
        <f>VLOOKUP(DATA!D289,'Performance management'!A$1:H$1193,7,0)</f>
        <v>4</v>
      </c>
      <c r="N290">
        <f>VLOOKUP(DATA!D289,'Performance management'!A$1:H$1193,8,0)</f>
        <v>2.75</v>
      </c>
      <c r="O290">
        <f>VLOOKUP(D289,'Learning  Mangement'!$A$1:$G$1193,4,0)</f>
        <v>2.75</v>
      </c>
      <c r="P290" t="str">
        <f>VLOOKUP(D289,'Learning  Mangement'!$A$1:$G$1193,5,0)</f>
        <v>Sathish&amp;Azim</v>
      </c>
      <c r="Q290" t="str">
        <f>VLOOKUP(D289,'Learning  Mangement'!$A$1:$G$1193,6,0)</f>
        <v>4h</v>
      </c>
      <c r="R290" t="str">
        <f>VLOOKUP(D289,'Learning  Mangement'!$A$1:$G$1193,7,0)</f>
        <v>Technical skills Training</v>
      </c>
      <c r="S290" s="30">
        <f>VLOOKUP(D289,'Leave  Mangement'!$A$1:$F$1193,3,0)</f>
        <v>43396</v>
      </c>
      <c r="T290" s="30">
        <f>VLOOKUP(D289,'Leave  Mangement'!$A$1:$F$1193,4,0)</f>
        <v>43401</v>
      </c>
      <c r="U290" t="str">
        <f>VLOOKUP(D289,'Leave  Mangement'!$A$1:$F$1193,5,0)</f>
        <v>Planned leave</v>
      </c>
      <c r="V290">
        <f>VLOOKUP(D289,'Leave  Mangement'!$A$1:$F$1193,6,0)</f>
        <v>5</v>
      </c>
      <c r="W290" t="str">
        <f>VLOOKUP(D289,'Span and Layer'!$A$1:$D$1193,2,0)</f>
        <v>Sathish</v>
      </c>
      <c r="X290" t="str">
        <f>VLOOKUP(D289,'Span and Layer'!$A$1:$D$1193,3,0)</f>
        <v>Charlie</v>
      </c>
      <c r="Y290" t="str">
        <f>VLOOKUP(D289,'Span and Layer'!$A$1:$D$1193,4,0)</f>
        <v>George</v>
      </c>
      <c r="Z290" s="30">
        <f>VLOOKUP(D289,'Attrition Analysis'!$A$1:$E$1193,3,0)</f>
        <v>42973</v>
      </c>
      <c r="AA290" s="30">
        <f>VLOOKUP(D289,'Attrition Analysis'!$A$1:$E$1193,4,0)</f>
        <v>41934</v>
      </c>
      <c r="AB290">
        <f>VLOOKUP(D289,'Attrition Analysis'!$A$1:$E$1193,5,0)</f>
        <v>0</v>
      </c>
      <c r="AC290" t="str">
        <f>VLOOKUP(D289,CSAT!$A$1:$F$1193,2,0)</f>
        <v>Excellent</v>
      </c>
      <c r="AD290" t="str">
        <f>VLOOKUP(D289,CSAT!$A$1:$F$1193,3,0)</f>
        <v>Good</v>
      </c>
      <c r="AE290" t="str">
        <f>VLOOKUP(D289,CSAT!$A$1:$F$1193,4,0)</f>
        <v>Bad</v>
      </c>
      <c r="AF290" t="str">
        <f>VLOOKUP(D289,CSAT!$A$1:$F$1193,5,0)</f>
        <v>Bad</v>
      </c>
      <c r="AG290" t="str">
        <f>VLOOKUP(D289,CSAT!$A$1:$F$1193,6,0)</f>
        <v>Better</v>
      </c>
      <c r="AH290" s="30">
        <v>43323</v>
      </c>
    </row>
    <row r="291" spans="1:34" x14ac:dyDescent="0.25">
      <c r="A291" s="13" t="s">
        <v>527</v>
      </c>
      <c r="B291" s="13">
        <v>290</v>
      </c>
      <c r="C291" s="13" t="s">
        <v>526</v>
      </c>
      <c r="D291" s="13" t="s">
        <v>527</v>
      </c>
      <c r="E291" s="13" t="s">
        <v>16</v>
      </c>
      <c r="F291" s="13">
        <v>46</v>
      </c>
      <c r="G291" s="13" t="s">
        <v>21</v>
      </c>
      <c r="H291" s="13" t="s">
        <v>63</v>
      </c>
      <c r="I291" s="13" t="s">
        <v>13</v>
      </c>
      <c r="J291">
        <f>VLOOKUP(DATA!D290,'Performance management'!A$1:H$1193,4,0)</f>
        <v>1</v>
      </c>
      <c r="K291">
        <f>VLOOKUP(DATA!D290,'Performance management'!A$1:H$1193,5,0)</f>
        <v>1</v>
      </c>
      <c r="L291">
        <f>VLOOKUP(DATA!D290,'Performance management'!A$1:H$1193,6,0)</f>
        <v>5</v>
      </c>
      <c r="M291">
        <f>VLOOKUP(DATA!D290,'Performance management'!A$1:H$1193,7,0)</f>
        <v>5</v>
      </c>
      <c r="N291">
        <f>VLOOKUP(DATA!D290,'Performance management'!A$1:H$1193,8,0)</f>
        <v>3</v>
      </c>
      <c r="O291">
        <f>VLOOKUP(D290,'Learning  Mangement'!$A$1:$G$1193,4,0)</f>
        <v>3</v>
      </c>
      <c r="P291" t="str">
        <f>VLOOKUP(D290,'Learning  Mangement'!$A$1:$G$1193,5,0)</f>
        <v>Hemanth&amp;Salomi</v>
      </c>
      <c r="Q291" t="str">
        <f>VLOOKUP(D290,'Learning  Mangement'!$A$1:$G$1193,6,0)</f>
        <v>3h</v>
      </c>
      <c r="R291" t="str">
        <f>VLOOKUP(D290,'Learning  Mangement'!$A$1:$G$1193,7,0)</f>
        <v>Soft skills Training</v>
      </c>
      <c r="S291" s="30">
        <f>VLOOKUP(D290,'Leave  Mangement'!$A$1:$F$1193,3,0)</f>
        <v>43397</v>
      </c>
      <c r="T291" s="30">
        <f>VLOOKUP(D290,'Leave  Mangement'!$A$1:$F$1193,4,0)</f>
        <v>43401</v>
      </c>
      <c r="U291" t="str">
        <f>VLOOKUP(D290,'Leave  Mangement'!$A$1:$F$1193,5,0)</f>
        <v>Maternity/Parental leave</v>
      </c>
      <c r="V291">
        <f>VLOOKUP(D290,'Leave  Mangement'!$A$1:$F$1193,6,0)</f>
        <v>34</v>
      </c>
      <c r="W291" t="str">
        <f>VLOOKUP(D290,'Span and Layer'!$A$1:$D$1193,2,0)</f>
        <v>Santhosh</v>
      </c>
      <c r="X291" t="str">
        <f>VLOOKUP(D290,'Span and Layer'!$A$1:$D$1193,3,0)</f>
        <v>Harry</v>
      </c>
      <c r="Y291" t="str">
        <f>VLOOKUP(D290,'Span and Layer'!$A$1:$D$1193,4,0)</f>
        <v>George</v>
      </c>
      <c r="Z291" s="30">
        <f>VLOOKUP(D290,'Attrition Analysis'!$A$1:$E$1193,3,0)</f>
        <v>42998</v>
      </c>
      <c r="AA291" s="30">
        <f>VLOOKUP(D290,'Attrition Analysis'!$A$1:$E$1193,4,0)</f>
        <v>41946</v>
      </c>
      <c r="AB291">
        <f>VLOOKUP(D290,'Attrition Analysis'!$A$1:$E$1193,5,0)</f>
        <v>0</v>
      </c>
      <c r="AC291" t="str">
        <f>VLOOKUP(D290,CSAT!$A$1:$F$1193,2,0)</f>
        <v>Worst</v>
      </c>
      <c r="AD291" t="str">
        <f>VLOOKUP(D290,CSAT!$A$1:$F$1193,3,0)</f>
        <v>Worst</v>
      </c>
      <c r="AE291" t="str">
        <f>VLOOKUP(D290,CSAT!$A$1:$F$1193,4,0)</f>
        <v>Better</v>
      </c>
      <c r="AF291" t="str">
        <f>VLOOKUP(D290,CSAT!$A$1:$F$1193,5,0)</f>
        <v>Worst</v>
      </c>
      <c r="AG291" t="str">
        <f>VLOOKUP(D290,CSAT!$A$1:$F$1193,6,0)</f>
        <v>Bad</v>
      </c>
      <c r="AH291" s="30">
        <v>43396</v>
      </c>
    </row>
    <row r="292" spans="1:34" x14ac:dyDescent="0.25">
      <c r="A292" s="13" t="s">
        <v>529</v>
      </c>
      <c r="B292" s="13">
        <v>291</v>
      </c>
      <c r="C292" s="13" t="s">
        <v>528</v>
      </c>
      <c r="D292" s="13" t="s">
        <v>529</v>
      </c>
      <c r="E292" s="13" t="s">
        <v>16</v>
      </c>
      <c r="F292" s="13">
        <v>57</v>
      </c>
      <c r="G292" s="13" t="s">
        <v>91</v>
      </c>
      <c r="H292" s="13" t="s">
        <v>52</v>
      </c>
      <c r="I292" s="13" t="s">
        <v>13</v>
      </c>
      <c r="J292">
        <f>VLOOKUP(DATA!D291,'Performance management'!A$1:H$1193,4,0)</f>
        <v>4</v>
      </c>
      <c r="K292">
        <f>VLOOKUP(DATA!D291,'Performance management'!A$1:H$1193,5,0)</f>
        <v>3</v>
      </c>
      <c r="L292">
        <f>VLOOKUP(DATA!D291,'Performance management'!A$1:H$1193,6,0)</f>
        <v>1</v>
      </c>
      <c r="M292">
        <f>VLOOKUP(DATA!D291,'Performance management'!A$1:H$1193,7,0)</f>
        <v>5</v>
      </c>
      <c r="N292">
        <f>VLOOKUP(DATA!D291,'Performance management'!A$1:H$1193,8,0)</f>
        <v>3.25</v>
      </c>
      <c r="O292">
        <f>VLOOKUP(D291,'Learning  Mangement'!$A$1:$G$1193,4,0)</f>
        <v>3.25</v>
      </c>
      <c r="P292" t="str">
        <f>VLOOKUP(D291,'Learning  Mangement'!$A$1:$G$1193,5,0)</f>
        <v>Hemanth&amp;Salomi</v>
      </c>
      <c r="Q292" t="str">
        <f>VLOOKUP(D291,'Learning  Mangement'!$A$1:$G$1193,6,0)</f>
        <v>3h</v>
      </c>
      <c r="R292" t="str">
        <f>VLOOKUP(D291,'Learning  Mangement'!$A$1:$G$1193,7,0)</f>
        <v>Soft skills Training</v>
      </c>
      <c r="S292" s="30">
        <f>VLOOKUP(D291,'Leave  Mangement'!$A$1:$F$1193,3,0)</f>
        <v>43398</v>
      </c>
      <c r="T292" s="30">
        <f>VLOOKUP(D291,'Leave  Mangement'!$A$1:$F$1193,4,0)</f>
        <v>43400</v>
      </c>
      <c r="U292" t="str">
        <f>VLOOKUP(D291,'Leave  Mangement'!$A$1:$F$1193,5,0)</f>
        <v>Emergency leave</v>
      </c>
      <c r="V292">
        <f>VLOOKUP(D291,'Leave  Mangement'!$A$1:$F$1193,6,0)</f>
        <v>2</v>
      </c>
      <c r="W292" t="str">
        <f>VLOOKUP(D291,'Span and Layer'!$A$1:$D$1193,2,0)</f>
        <v>Rishitha</v>
      </c>
      <c r="X292" t="str">
        <f>VLOOKUP(D291,'Span and Layer'!$A$1:$D$1193,3,0)</f>
        <v>Isla</v>
      </c>
      <c r="Y292" t="str">
        <f>VLOOKUP(D291,'Span and Layer'!$A$1:$D$1193,4,0)</f>
        <v>George</v>
      </c>
      <c r="Z292" s="30">
        <f>VLOOKUP(D291,'Attrition Analysis'!$A$1:$E$1193,3,0)</f>
        <v>43023</v>
      </c>
      <c r="AA292" s="30">
        <f>VLOOKUP(D291,'Attrition Analysis'!$A$1:$E$1193,4,0)</f>
        <v>41958</v>
      </c>
      <c r="AB292">
        <f>VLOOKUP(D291,'Attrition Analysis'!$A$1:$E$1193,5,0)</f>
        <v>0</v>
      </c>
      <c r="AC292" t="str">
        <f>VLOOKUP(D291,CSAT!$A$1:$F$1193,2,0)</f>
        <v>Good</v>
      </c>
      <c r="AD292" t="str">
        <f>VLOOKUP(D291,CSAT!$A$1:$F$1193,3,0)</f>
        <v>Excellent</v>
      </c>
      <c r="AE292" t="str">
        <f>VLOOKUP(D291,CSAT!$A$1:$F$1193,4,0)</f>
        <v>Excellent</v>
      </c>
      <c r="AF292" t="str">
        <f>VLOOKUP(D291,CSAT!$A$1:$F$1193,5,0)</f>
        <v>Excellent</v>
      </c>
      <c r="AG292" t="str">
        <f>VLOOKUP(D291,CSAT!$A$1:$F$1193,6,0)</f>
        <v>Good</v>
      </c>
      <c r="AH292" s="30">
        <v>43224</v>
      </c>
    </row>
    <row r="293" spans="1:34" x14ac:dyDescent="0.25">
      <c r="A293" s="13" t="s">
        <v>531</v>
      </c>
      <c r="B293" s="13">
        <v>292</v>
      </c>
      <c r="C293" s="13" t="s">
        <v>530</v>
      </c>
      <c r="D293" s="13" t="s">
        <v>531</v>
      </c>
      <c r="E293" s="13" t="s">
        <v>10</v>
      </c>
      <c r="F293" s="13">
        <v>36</v>
      </c>
      <c r="G293" s="13" t="s">
        <v>26</v>
      </c>
      <c r="H293" s="13" t="s">
        <v>97</v>
      </c>
      <c r="I293" s="13" t="s">
        <v>98</v>
      </c>
      <c r="J293">
        <f>VLOOKUP(DATA!D292,'Performance management'!A$1:H$1193,4,0)</f>
        <v>4</v>
      </c>
      <c r="K293">
        <f>VLOOKUP(DATA!D292,'Performance management'!A$1:H$1193,5,0)</f>
        <v>2</v>
      </c>
      <c r="L293">
        <f>VLOOKUP(DATA!D292,'Performance management'!A$1:H$1193,6,0)</f>
        <v>2</v>
      </c>
      <c r="M293">
        <f>VLOOKUP(DATA!D292,'Performance management'!A$1:H$1193,7,0)</f>
        <v>2</v>
      </c>
      <c r="N293">
        <f>VLOOKUP(DATA!D292,'Performance management'!A$1:H$1193,8,0)</f>
        <v>2.5</v>
      </c>
      <c r="O293">
        <f>VLOOKUP(D292,'Learning  Mangement'!$A$1:$G$1193,4,0)</f>
        <v>2.5</v>
      </c>
      <c r="P293" t="str">
        <f>VLOOKUP(D292,'Learning  Mangement'!$A$1:$G$1193,5,0)</f>
        <v>Sathish&amp;Azim</v>
      </c>
      <c r="Q293" t="str">
        <f>VLOOKUP(D292,'Learning  Mangement'!$A$1:$G$1193,6,0)</f>
        <v>4h</v>
      </c>
      <c r="R293" t="str">
        <f>VLOOKUP(D292,'Learning  Mangement'!$A$1:$G$1193,7,0)</f>
        <v>Technical skills Training</v>
      </c>
      <c r="S293" s="30">
        <f>VLOOKUP(D292,'Leave  Mangement'!$A$1:$F$1193,3,0)</f>
        <v>43399</v>
      </c>
      <c r="T293" s="30">
        <f>VLOOKUP(D292,'Leave  Mangement'!$A$1:$F$1193,4,0)</f>
        <v>43406</v>
      </c>
      <c r="U293" t="str">
        <f>VLOOKUP(D292,'Leave  Mangement'!$A$1:$F$1193,5,0)</f>
        <v>Planned leave</v>
      </c>
      <c r="V293">
        <f>VLOOKUP(D292,'Leave  Mangement'!$A$1:$F$1193,6,0)</f>
        <v>7</v>
      </c>
      <c r="W293" t="str">
        <f>VLOOKUP(D292,'Span and Layer'!$A$1:$D$1193,2,0)</f>
        <v>Harika</v>
      </c>
      <c r="X293" t="str">
        <f>VLOOKUP(D292,'Span and Layer'!$A$1:$D$1193,3,0)</f>
        <v>Amelia</v>
      </c>
      <c r="Y293" t="str">
        <f>VLOOKUP(D292,'Span and Layer'!$A$1:$D$1193,4,0)</f>
        <v>George</v>
      </c>
      <c r="Z293" s="30">
        <f>VLOOKUP(D292,'Attrition Analysis'!$A$1:$E$1193,3,0)</f>
        <v>43048</v>
      </c>
      <c r="AA293" s="30">
        <f>VLOOKUP(D292,'Attrition Analysis'!$A$1:$E$1193,4,0)</f>
        <v>41970</v>
      </c>
      <c r="AB293">
        <f>VLOOKUP(D292,'Attrition Analysis'!$A$1:$E$1193,5,0)</f>
        <v>0</v>
      </c>
      <c r="AC293" t="str">
        <f>VLOOKUP(D292,CSAT!$A$1:$F$1193,2,0)</f>
        <v>Bad</v>
      </c>
      <c r="AD293" t="str">
        <f>VLOOKUP(D292,CSAT!$A$1:$F$1193,3,0)</f>
        <v>Better</v>
      </c>
      <c r="AE293" t="str">
        <f>VLOOKUP(D292,CSAT!$A$1:$F$1193,4,0)</f>
        <v>Worst</v>
      </c>
      <c r="AF293" t="str">
        <f>VLOOKUP(D292,CSAT!$A$1:$F$1193,5,0)</f>
        <v>Good</v>
      </c>
      <c r="AG293" t="str">
        <f>VLOOKUP(D292,CSAT!$A$1:$F$1193,6,0)</f>
        <v>Better</v>
      </c>
      <c r="AH293" s="30">
        <v>43224</v>
      </c>
    </row>
    <row r="294" spans="1:34" x14ac:dyDescent="0.25">
      <c r="A294" s="13" t="s">
        <v>533</v>
      </c>
      <c r="B294" s="13">
        <v>293</v>
      </c>
      <c r="C294" s="13" t="s">
        <v>532</v>
      </c>
      <c r="D294" s="13" t="s">
        <v>533</v>
      </c>
      <c r="E294" s="13" t="s">
        <v>16</v>
      </c>
      <c r="F294" s="13">
        <v>38</v>
      </c>
      <c r="G294" s="13" t="s">
        <v>96</v>
      </c>
      <c r="H294" s="13" t="s">
        <v>59</v>
      </c>
      <c r="I294" s="13" t="s">
        <v>13</v>
      </c>
      <c r="J294">
        <f>VLOOKUP(DATA!D293,'Performance management'!A$1:H$1193,4,0)</f>
        <v>4</v>
      </c>
      <c r="K294">
        <f>VLOOKUP(DATA!D293,'Performance management'!A$1:H$1193,5,0)</f>
        <v>2</v>
      </c>
      <c r="L294">
        <f>VLOOKUP(DATA!D293,'Performance management'!A$1:H$1193,6,0)</f>
        <v>2</v>
      </c>
      <c r="M294">
        <f>VLOOKUP(DATA!D293,'Performance management'!A$1:H$1193,7,0)</f>
        <v>2</v>
      </c>
      <c r="N294">
        <f>VLOOKUP(DATA!D293,'Performance management'!A$1:H$1193,8,0)</f>
        <v>2.5</v>
      </c>
      <c r="O294">
        <f>VLOOKUP(D293,'Learning  Mangement'!$A$1:$G$1193,4,0)</f>
        <v>2.5</v>
      </c>
      <c r="P294" t="str">
        <f>VLOOKUP(D293,'Learning  Mangement'!$A$1:$G$1193,5,0)</f>
        <v>Sathish&amp;Azim</v>
      </c>
      <c r="Q294" t="str">
        <f>VLOOKUP(D293,'Learning  Mangement'!$A$1:$G$1193,6,0)</f>
        <v>4h</v>
      </c>
      <c r="R294" t="str">
        <f>VLOOKUP(D293,'Learning  Mangement'!$A$1:$G$1193,7,0)</f>
        <v>Technical skills Training</v>
      </c>
      <c r="S294" s="30">
        <f>VLOOKUP(D293,'Leave  Mangement'!$A$1:$F$1193,3,0)</f>
        <v>43400</v>
      </c>
      <c r="T294" s="30">
        <f>VLOOKUP(D293,'Leave  Mangement'!$A$1:$F$1193,4,0)</f>
        <v>43406</v>
      </c>
      <c r="U294" t="str">
        <f>VLOOKUP(D293,'Leave  Mangement'!$A$1:$F$1193,5,0)</f>
        <v>Maternity/Parental leave</v>
      </c>
      <c r="V294">
        <f>VLOOKUP(D293,'Leave  Mangement'!$A$1:$F$1193,6,0)</f>
        <v>36</v>
      </c>
      <c r="W294" t="str">
        <f>VLOOKUP(D293,'Span and Layer'!$A$1:$D$1193,2,0)</f>
        <v>Azim</v>
      </c>
      <c r="X294" t="str">
        <f>VLOOKUP(D293,'Span and Layer'!$A$1:$D$1193,3,0)</f>
        <v>Jacob</v>
      </c>
      <c r="Y294" t="str">
        <f>VLOOKUP(D293,'Span and Layer'!$A$1:$D$1193,4,0)</f>
        <v>George</v>
      </c>
      <c r="Z294" s="30">
        <f>VLOOKUP(D293,'Attrition Analysis'!$A$1:$E$1193,3,0)</f>
        <v>43073</v>
      </c>
      <c r="AA294" s="30">
        <f>VLOOKUP(D293,'Attrition Analysis'!$A$1:$E$1193,4,0)</f>
        <v>41982</v>
      </c>
      <c r="AB294">
        <f>VLOOKUP(D293,'Attrition Analysis'!$A$1:$E$1193,5,0)</f>
        <v>0</v>
      </c>
      <c r="AC294" t="str">
        <f>VLOOKUP(D293,CSAT!$A$1:$F$1193,2,0)</f>
        <v>Better</v>
      </c>
      <c r="AD294" t="str">
        <f>VLOOKUP(D293,CSAT!$A$1:$F$1193,3,0)</f>
        <v>Better</v>
      </c>
      <c r="AE294" t="str">
        <f>VLOOKUP(D293,CSAT!$A$1:$F$1193,4,0)</f>
        <v>Better</v>
      </c>
      <c r="AF294" t="str">
        <f>VLOOKUP(D293,CSAT!$A$1:$F$1193,5,0)</f>
        <v>Worst</v>
      </c>
      <c r="AG294" t="str">
        <f>VLOOKUP(D293,CSAT!$A$1:$F$1193,6,0)</f>
        <v>Worst</v>
      </c>
      <c r="AH294" s="30">
        <v>43138</v>
      </c>
    </row>
    <row r="295" spans="1:34" x14ac:dyDescent="0.25">
      <c r="A295" s="13" t="s">
        <v>535</v>
      </c>
      <c r="B295" s="13">
        <v>294</v>
      </c>
      <c r="C295" s="13" t="s">
        <v>534</v>
      </c>
      <c r="D295" s="13" t="s">
        <v>535</v>
      </c>
      <c r="E295" s="13" t="s">
        <v>10</v>
      </c>
      <c r="F295" s="13">
        <v>60</v>
      </c>
      <c r="G295" s="13" t="s">
        <v>11</v>
      </c>
      <c r="H295" s="13" t="s">
        <v>56</v>
      </c>
      <c r="I295" s="13" t="s">
        <v>13</v>
      </c>
      <c r="J295">
        <f>VLOOKUP(DATA!D294,'Performance management'!A$1:H$1193,4,0)</f>
        <v>3</v>
      </c>
      <c r="K295">
        <f>VLOOKUP(DATA!D294,'Performance management'!A$1:H$1193,5,0)</f>
        <v>3</v>
      </c>
      <c r="L295">
        <f>VLOOKUP(DATA!D294,'Performance management'!A$1:H$1193,6,0)</f>
        <v>5</v>
      </c>
      <c r="M295">
        <f>VLOOKUP(DATA!D294,'Performance management'!A$1:H$1193,7,0)</f>
        <v>1</v>
      </c>
      <c r="N295">
        <f>VLOOKUP(DATA!D294,'Performance management'!A$1:H$1193,8,0)</f>
        <v>3</v>
      </c>
      <c r="O295">
        <f>VLOOKUP(D294,'Learning  Mangement'!$A$1:$G$1193,4,0)</f>
        <v>3</v>
      </c>
      <c r="P295" t="str">
        <f>VLOOKUP(D294,'Learning  Mangement'!$A$1:$G$1193,5,0)</f>
        <v>Hemanth&amp;Salomi</v>
      </c>
      <c r="Q295" t="str">
        <f>VLOOKUP(D294,'Learning  Mangement'!$A$1:$G$1193,6,0)</f>
        <v>3h</v>
      </c>
      <c r="R295" t="str">
        <f>VLOOKUP(D294,'Learning  Mangement'!$A$1:$G$1193,7,0)</f>
        <v>Soft skills Training</v>
      </c>
      <c r="S295" s="30">
        <f>VLOOKUP(D294,'Leave  Mangement'!$A$1:$F$1193,3,0)</f>
        <v>43401</v>
      </c>
      <c r="T295" s="30">
        <f>VLOOKUP(D294,'Leave  Mangement'!$A$1:$F$1193,4,0)</f>
        <v>43406</v>
      </c>
      <c r="U295" t="str">
        <f>VLOOKUP(D294,'Leave  Mangement'!$A$1:$F$1193,5,0)</f>
        <v>Maternity/Parental leave</v>
      </c>
      <c r="V295">
        <f>VLOOKUP(D294,'Leave  Mangement'!$A$1:$F$1193,6,0)</f>
        <v>35</v>
      </c>
      <c r="W295" t="str">
        <f>VLOOKUP(D294,'Span and Layer'!$A$1:$D$1193,2,0)</f>
        <v>Harika</v>
      </c>
      <c r="X295" t="str">
        <f>VLOOKUP(D294,'Span and Layer'!$A$1:$D$1193,3,0)</f>
        <v>Amelia</v>
      </c>
      <c r="Y295" t="str">
        <f>VLOOKUP(D294,'Span and Layer'!$A$1:$D$1193,4,0)</f>
        <v>George</v>
      </c>
      <c r="Z295" s="30">
        <f>VLOOKUP(D294,'Attrition Analysis'!$A$1:$E$1193,3,0)</f>
        <v>43098</v>
      </c>
      <c r="AA295" s="30">
        <f>VLOOKUP(D294,'Attrition Analysis'!$A$1:$E$1193,4,0)</f>
        <v>41994</v>
      </c>
      <c r="AB295">
        <f>VLOOKUP(D294,'Attrition Analysis'!$A$1:$E$1193,5,0)</f>
        <v>0</v>
      </c>
      <c r="AC295" t="str">
        <f>VLOOKUP(D294,CSAT!$A$1:$F$1193,2,0)</f>
        <v>Worst</v>
      </c>
      <c r="AD295" t="str">
        <f>VLOOKUP(D294,CSAT!$A$1:$F$1193,3,0)</f>
        <v>Worst</v>
      </c>
      <c r="AE295" t="str">
        <f>VLOOKUP(D294,CSAT!$A$1:$F$1193,4,0)</f>
        <v>Worst</v>
      </c>
      <c r="AF295" t="str">
        <f>VLOOKUP(D294,CSAT!$A$1:$F$1193,5,0)</f>
        <v>Worst</v>
      </c>
      <c r="AG295" t="str">
        <f>VLOOKUP(D294,CSAT!$A$1:$F$1193,6,0)</f>
        <v>Excellent</v>
      </c>
      <c r="AH295" s="30">
        <v>43239</v>
      </c>
    </row>
    <row r="296" spans="1:34" x14ac:dyDescent="0.25">
      <c r="A296" s="13" t="s">
        <v>537</v>
      </c>
      <c r="B296" s="13">
        <v>295</v>
      </c>
      <c r="C296" s="13" t="s">
        <v>536</v>
      </c>
      <c r="D296" s="13" t="s">
        <v>537</v>
      </c>
      <c r="E296" s="13" t="s">
        <v>16</v>
      </c>
      <c r="F296" s="13">
        <v>58</v>
      </c>
      <c r="G296" s="13" t="s">
        <v>91</v>
      </c>
      <c r="H296" s="13" t="s">
        <v>52</v>
      </c>
      <c r="I296" s="13" t="s">
        <v>13</v>
      </c>
      <c r="J296">
        <f>VLOOKUP(DATA!D295,'Performance management'!A$1:H$1193,4,0)</f>
        <v>4</v>
      </c>
      <c r="K296">
        <f>VLOOKUP(DATA!D295,'Performance management'!A$1:H$1193,5,0)</f>
        <v>5</v>
      </c>
      <c r="L296">
        <f>VLOOKUP(DATA!D295,'Performance management'!A$1:H$1193,6,0)</f>
        <v>2</v>
      </c>
      <c r="M296">
        <f>VLOOKUP(DATA!D295,'Performance management'!A$1:H$1193,7,0)</f>
        <v>2</v>
      </c>
      <c r="N296">
        <f>VLOOKUP(DATA!D295,'Performance management'!A$1:H$1193,8,0)</f>
        <v>3.25</v>
      </c>
      <c r="O296">
        <f>VLOOKUP(D295,'Learning  Mangement'!$A$1:$G$1193,4,0)</f>
        <v>3.25</v>
      </c>
      <c r="P296" t="str">
        <f>VLOOKUP(D295,'Learning  Mangement'!$A$1:$G$1193,5,0)</f>
        <v>Hemanth&amp;Salomi</v>
      </c>
      <c r="Q296" t="str">
        <f>VLOOKUP(D295,'Learning  Mangement'!$A$1:$G$1193,6,0)</f>
        <v>3h</v>
      </c>
      <c r="R296" t="str">
        <f>VLOOKUP(D295,'Learning  Mangement'!$A$1:$G$1193,7,0)</f>
        <v>Soft skills Training</v>
      </c>
      <c r="S296" s="30">
        <f>VLOOKUP(D295,'Leave  Mangement'!$A$1:$F$1193,3,0)</f>
        <v>43402</v>
      </c>
      <c r="T296" s="30">
        <f>VLOOKUP(D295,'Leave  Mangement'!$A$1:$F$1193,4,0)</f>
        <v>43406</v>
      </c>
      <c r="U296" t="str">
        <f>VLOOKUP(D295,'Leave  Mangement'!$A$1:$F$1193,5,0)</f>
        <v>Planned leave</v>
      </c>
      <c r="V296">
        <f>VLOOKUP(D295,'Leave  Mangement'!$A$1:$F$1193,6,0)</f>
        <v>4</v>
      </c>
      <c r="W296" t="str">
        <f>VLOOKUP(D295,'Span and Layer'!$A$1:$D$1193,2,0)</f>
        <v>Sathish</v>
      </c>
      <c r="X296" t="str">
        <f>VLOOKUP(D295,'Span and Layer'!$A$1:$D$1193,3,0)</f>
        <v>Charlie</v>
      </c>
      <c r="Y296" t="str">
        <f>VLOOKUP(D295,'Span and Layer'!$A$1:$D$1193,4,0)</f>
        <v>George</v>
      </c>
      <c r="Z296" s="30">
        <f>VLOOKUP(D295,'Attrition Analysis'!$A$1:$E$1193,3,0)</f>
        <v>43123</v>
      </c>
      <c r="AA296" s="30">
        <f>VLOOKUP(D295,'Attrition Analysis'!$A$1:$E$1193,4,0)</f>
        <v>42006</v>
      </c>
      <c r="AB296">
        <f>VLOOKUP(D295,'Attrition Analysis'!$A$1:$E$1193,5,0)</f>
        <v>0</v>
      </c>
      <c r="AC296" t="str">
        <f>VLOOKUP(D295,CSAT!$A$1:$F$1193,2,0)</f>
        <v>Worst</v>
      </c>
      <c r="AD296" t="str">
        <f>VLOOKUP(D295,CSAT!$A$1:$F$1193,3,0)</f>
        <v>Worst</v>
      </c>
      <c r="AE296" t="str">
        <f>VLOOKUP(D295,CSAT!$A$1:$F$1193,4,0)</f>
        <v>Better</v>
      </c>
      <c r="AF296" t="str">
        <f>VLOOKUP(D295,CSAT!$A$1:$F$1193,5,0)</f>
        <v>Better</v>
      </c>
      <c r="AG296" t="str">
        <f>VLOOKUP(D295,CSAT!$A$1:$F$1193,6,0)</f>
        <v>Excellent</v>
      </c>
      <c r="AH296" s="30">
        <v>43462</v>
      </c>
    </row>
    <row r="297" spans="1:34" x14ac:dyDescent="0.25">
      <c r="A297" s="13" t="s">
        <v>539</v>
      </c>
      <c r="B297" s="13">
        <v>296</v>
      </c>
      <c r="C297" s="13" t="s">
        <v>538</v>
      </c>
      <c r="D297" s="13" t="s">
        <v>539</v>
      </c>
      <c r="E297" s="13" t="s">
        <v>16</v>
      </c>
      <c r="F297" s="13">
        <v>29</v>
      </c>
      <c r="G297" s="13" t="s">
        <v>91</v>
      </c>
      <c r="H297" s="13" t="s">
        <v>131</v>
      </c>
      <c r="I297" s="13" t="s">
        <v>132</v>
      </c>
      <c r="J297">
        <f>VLOOKUP(DATA!D296,'Performance management'!A$1:H$1193,4,0)</f>
        <v>5</v>
      </c>
      <c r="K297">
        <f>VLOOKUP(DATA!D296,'Performance management'!A$1:H$1193,5,0)</f>
        <v>5</v>
      </c>
      <c r="L297">
        <f>VLOOKUP(DATA!D296,'Performance management'!A$1:H$1193,6,0)</f>
        <v>5</v>
      </c>
      <c r="M297">
        <f>VLOOKUP(DATA!D296,'Performance management'!A$1:H$1193,7,0)</f>
        <v>5</v>
      </c>
      <c r="N297">
        <f>VLOOKUP(DATA!D296,'Performance management'!A$1:H$1193,8,0)</f>
        <v>5</v>
      </c>
      <c r="O297">
        <f>VLOOKUP(D296,'Learning  Mangement'!$A$1:$G$1193,4,0)</f>
        <v>5</v>
      </c>
      <c r="P297" t="str">
        <f>VLOOKUP(D296,'Learning  Mangement'!$A$1:$G$1193,5,0)</f>
        <v>David&amp;Lihar</v>
      </c>
      <c r="Q297" t="str">
        <f>VLOOKUP(D296,'Learning  Mangement'!$A$1:$G$1193,6,0)</f>
        <v>2h</v>
      </c>
      <c r="R297" t="str">
        <f>VLOOKUP(D296,'Learning  Mangement'!$A$1:$G$1193,7,0)</f>
        <v>Promotional Training</v>
      </c>
      <c r="S297" s="30">
        <f>VLOOKUP(D296,'Leave  Mangement'!$A$1:$F$1193,3,0)</f>
        <v>43403</v>
      </c>
      <c r="T297" s="30">
        <f>VLOOKUP(D296,'Leave  Mangement'!$A$1:$F$1193,4,0)</f>
        <v>43409</v>
      </c>
      <c r="U297" t="str">
        <f>VLOOKUP(D296,'Leave  Mangement'!$A$1:$F$1193,5,0)</f>
        <v>Emergency leave</v>
      </c>
      <c r="V297">
        <f>VLOOKUP(D296,'Leave  Mangement'!$A$1:$F$1193,6,0)</f>
        <v>6</v>
      </c>
      <c r="W297" t="str">
        <f>VLOOKUP(D296,'Span and Layer'!$A$1:$D$1193,2,0)</f>
        <v>Roy</v>
      </c>
      <c r="X297" t="str">
        <f>VLOOKUP(D296,'Span and Layer'!$A$1:$D$1193,3,0)</f>
        <v>Harry</v>
      </c>
      <c r="Y297" t="str">
        <f>VLOOKUP(D296,'Span and Layer'!$A$1:$D$1193,4,0)</f>
        <v>George</v>
      </c>
      <c r="Z297" s="30">
        <f>VLOOKUP(D296,'Attrition Analysis'!$A$1:$E$1193,3,0)</f>
        <v>43148</v>
      </c>
      <c r="AA297" s="30">
        <f>VLOOKUP(D296,'Attrition Analysis'!$A$1:$E$1193,4,0)</f>
        <v>42018</v>
      </c>
      <c r="AB297">
        <f>VLOOKUP(D296,'Attrition Analysis'!$A$1:$E$1193,5,0)</f>
        <v>0</v>
      </c>
      <c r="AC297" t="str">
        <f>VLOOKUP(D296,CSAT!$A$1:$F$1193,2,0)</f>
        <v>Bad</v>
      </c>
      <c r="AD297" t="str">
        <f>VLOOKUP(D296,CSAT!$A$1:$F$1193,3,0)</f>
        <v>Bad</v>
      </c>
      <c r="AE297" t="str">
        <f>VLOOKUP(D296,CSAT!$A$1:$F$1193,4,0)</f>
        <v>Worst</v>
      </c>
      <c r="AF297" t="str">
        <f>VLOOKUP(D296,CSAT!$A$1:$F$1193,5,0)</f>
        <v>Worst</v>
      </c>
      <c r="AG297" t="str">
        <f>VLOOKUP(D296,CSAT!$A$1:$F$1193,6,0)</f>
        <v>Better</v>
      </c>
      <c r="AH297" s="30">
        <v>43281</v>
      </c>
    </row>
    <row r="298" spans="1:34" x14ac:dyDescent="0.25">
      <c r="A298" s="13" t="s">
        <v>540</v>
      </c>
      <c r="B298" s="13">
        <v>297</v>
      </c>
      <c r="C298" s="13" t="s">
        <v>500</v>
      </c>
      <c r="D298" s="13" t="s">
        <v>540</v>
      </c>
      <c r="E298" s="13" t="s">
        <v>10</v>
      </c>
      <c r="F298" s="13">
        <v>48</v>
      </c>
      <c r="G298" s="13" t="s">
        <v>26</v>
      </c>
      <c r="H298" s="13" t="s">
        <v>121</v>
      </c>
      <c r="I298" s="13" t="s">
        <v>13</v>
      </c>
      <c r="J298">
        <f>VLOOKUP(DATA!D297,'Performance management'!A$1:H$1193,4,0)</f>
        <v>3</v>
      </c>
      <c r="K298">
        <f>VLOOKUP(DATA!D297,'Performance management'!A$1:H$1193,5,0)</f>
        <v>1</v>
      </c>
      <c r="L298">
        <f>VLOOKUP(DATA!D297,'Performance management'!A$1:H$1193,6,0)</f>
        <v>3</v>
      </c>
      <c r="M298">
        <f>VLOOKUP(DATA!D297,'Performance management'!A$1:H$1193,7,0)</f>
        <v>1</v>
      </c>
      <c r="N298">
        <f>VLOOKUP(DATA!D297,'Performance management'!A$1:H$1193,8,0)</f>
        <v>2</v>
      </c>
      <c r="O298">
        <f>VLOOKUP(D297,'Learning  Mangement'!$A$1:$G$1193,4,0)</f>
        <v>2</v>
      </c>
      <c r="P298" t="str">
        <f>VLOOKUP(D297,'Learning  Mangement'!$A$1:$G$1193,5,0)</f>
        <v>Sathish&amp;Azim</v>
      </c>
      <c r="Q298" t="str">
        <f>VLOOKUP(D297,'Learning  Mangement'!$A$1:$G$1193,6,0)</f>
        <v>4h</v>
      </c>
      <c r="R298" t="str">
        <f>VLOOKUP(D297,'Learning  Mangement'!$A$1:$G$1193,7,0)</f>
        <v>Technical skills Training</v>
      </c>
      <c r="S298" s="30">
        <f>VLOOKUP(D297,'Leave  Mangement'!$A$1:$F$1193,3,0)</f>
        <v>43404</v>
      </c>
      <c r="T298" s="30">
        <f>VLOOKUP(D297,'Leave  Mangement'!$A$1:$F$1193,4,0)</f>
        <v>43410</v>
      </c>
      <c r="U298" t="str">
        <f>VLOOKUP(D297,'Leave  Mangement'!$A$1:$F$1193,5,0)</f>
        <v>Emergency leave</v>
      </c>
      <c r="V298">
        <f>VLOOKUP(D297,'Leave  Mangement'!$A$1:$F$1193,6,0)</f>
        <v>6</v>
      </c>
      <c r="W298" t="str">
        <f>VLOOKUP(D297,'Span and Layer'!$A$1:$D$1193,2,0)</f>
        <v>Anudeep</v>
      </c>
      <c r="X298" t="str">
        <f>VLOOKUP(D297,'Span and Layer'!$A$1:$D$1193,3,0)</f>
        <v>Charlie</v>
      </c>
      <c r="Y298" t="str">
        <f>VLOOKUP(D297,'Span and Layer'!$A$1:$D$1193,4,0)</f>
        <v>George</v>
      </c>
      <c r="Z298" s="30">
        <f>VLOOKUP(D297,'Attrition Analysis'!$A$1:$E$1193,3,0)</f>
        <v>43173</v>
      </c>
      <c r="AA298" s="30">
        <f>VLOOKUP(D297,'Attrition Analysis'!$A$1:$E$1193,4,0)</f>
        <v>42030</v>
      </c>
      <c r="AB298">
        <f>VLOOKUP(D297,'Attrition Analysis'!$A$1:$E$1193,5,0)</f>
        <v>0</v>
      </c>
      <c r="AC298" t="str">
        <f>VLOOKUP(D297,CSAT!$A$1:$F$1193,2,0)</f>
        <v>Good</v>
      </c>
      <c r="AD298" t="str">
        <f>VLOOKUP(D297,CSAT!$A$1:$F$1193,3,0)</f>
        <v>Bad</v>
      </c>
      <c r="AE298" t="str">
        <f>VLOOKUP(D297,CSAT!$A$1:$F$1193,4,0)</f>
        <v>Worst</v>
      </c>
      <c r="AF298" t="str">
        <f>VLOOKUP(D297,CSAT!$A$1:$F$1193,5,0)</f>
        <v>Better</v>
      </c>
      <c r="AG298" t="str">
        <f>VLOOKUP(D297,CSAT!$A$1:$F$1193,6,0)</f>
        <v>Worst</v>
      </c>
      <c r="AH298" s="30">
        <v>43144</v>
      </c>
    </row>
    <row r="299" spans="1:34" x14ac:dyDescent="0.25">
      <c r="A299" s="13" t="s">
        <v>542</v>
      </c>
      <c r="B299" s="13">
        <v>298</v>
      </c>
      <c r="C299" s="13" t="s">
        <v>541</v>
      </c>
      <c r="D299" s="13" t="s">
        <v>542</v>
      </c>
      <c r="E299" s="13" t="s">
        <v>10</v>
      </c>
      <c r="F299" s="13">
        <v>37</v>
      </c>
      <c r="G299" s="13" t="s">
        <v>62</v>
      </c>
      <c r="H299" s="13" t="s">
        <v>97</v>
      </c>
      <c r="I299" s="13" t="s">
        <v>98</v>
      </c>
      <c r="J299">
        <f>VLOOKUP(DATA!D298,'Performance management'!A$1:H$1193,4,0)</f>
        <v>4</v>
      </c>
      <c r="K299">
        <f>VLOOKUP(DATA!D298,'Performance management'!A$1:H$1193,5,0)</f>
        <v>1</v>
      </c>
      <c r="L299">
        <f>VLOOKUP(DATA!D298,'Performance management'!A$1:H$1193,6,0)</f>
        <v>5</v>
      </c>
      <c r="M299">
        <f>VLOOKUP(DATA!D298,'Performance management'!A$1:H$1193,7,0)</f>
        <v>4</v>
      </c>
      <c r="N299">
        <f>VLOOKUP(DATA!D298,'Performance management'!A$1:H$1193,8,0)</f>
        <v>3.5</v>
      </c>
      <c r="O299">
        <f>VLOOKUP(D298,'Learning  Mangement'!$A$1:$G$1193,4,0)</f>
        <v>3.5</v>
      </c>
      <c r="P299" t="str">
        <f>VLOOKUP(D298,'Learning  Mangement'!$A$1:$G$1193,5,0)</f>
        <v>Hemanth&amp;Salomi</v>
      </c>
      <c r="Q299" t="str">
        <f>VLOOKUP(D298,'Learning  Mangement'!$A$1:$G$1193,6,0)</f>
        <v>3h</v>
      </c>
      <c r="R299" t="str">
        <f>VLOOKUP(D298,'Learning  Mangement'!$A$1:$G$1193,7,0)</f>
        <v>Soft skills Training</v>
      </c>
      <c r="S299" s="30">
        <f>VLOOKUP(D298,'Leave  Mangement'!$A$1:$F$1193,3,0)</f>
        <v>43405</v>
      </c>
      <c r="T299" s="30">
        <f>VLOOKUP(D298,'Leave  Mangement'!$A$1:$F$1193,4,0)</f>
        <v>43407</v>
      </c>
      <c r="U299" t="str">
        <f>VLOOKUP(D298,'Leave  Mangement'!$A$1:$F$1193,5,0)</f>
        <v>Maternity/Parental leave</v>
      </c>
      <c r="V299">
        <f>VLOOKUP(D298,'Leave  Mangement'!$A$1:$F$1193,6,0)</f>
        <v>32</v>
      </c>
      <c r="W299" t="str">
        <f>VLOOKUP(D298,'Span and Layer'!$A$1:$D$1193,2,0)</f>
        <v>Rishitha</v>
      </c>
      <c r="X299" t="str">
        <f>VLOOKUP(D298,'Span and Layer'!$A$1:$D$1193,3,0)</f>
        <v>Isla</v>
      </c>
      <c r="Y299" t="str">
        <f>VLOOKUP(D298,'Span and Layer'!$A$1:$D$1193,4,0)</f>
        <v>George</v>
      </c>
      <c r="Z299" s="30">
        <f>VLOOKUP(D298,'Attrition Analysis'!$A$1:$E$1193,3,0)</f>
        <v>43198</v>
      </c>
      <c r="AA299" s="30">
        <f>VLOOKUP(D298,'Attrition Analysis'!$A$1:$E$1193,4,0)</f>
        <v>42042</v>
      </c>
      <c r="AB299">
        <f>VLOOKUP(D298,'Attrition Analysis'!$A$1:$E$1193,5,0)</f>
        <v>0</v>
      </c>
      <c r="AC299" t="str">
        <f>VLOOKUP(D298,CSAT!$A$1:$F$1193,2,0)</f>
        <v>Bad</v>
      </c>
      <c r="AD299" t="str">
        <f>VLOOKUP(D298,CSAT!$A$1:$F$1193,3,0)</f>
        <v>Good</v>
      </c>
      <c r="AE299" t="str">
        <f>VLOOKUP(D298,CSAT!$A$1:$F$1193,4,0)</f>
        <v>Bad</v>
      </c>
      <c r="AF299" t="str">
        <f>VLOOKUP(D298,CSAT!$A$1:$F$1193,5,0)</f>
        <v>Excellent</v>
      </c>
      <c r="AG299" t="str">
        <f>VLOOKUP(D298,CSAT!$A$1:$F$1193,6,0)</f>
        <v>Bad</v>
      </c>
      <c r="AH299" s="30">
        <v>43459</v>
      </c>
    </row>
    <row r="300" spans="1:34" x14ac:dyDescent="0.25">
      <c r="A300" s="13" t="s">
        <v>544</v>
      </c>
      <c r="B300" s="13">
        <v>299</v>
      </c>
      <c r="C300" s="13" t="s">
        <v>543</v>
      </c>
      <c r="D300" s="13" t="s">
        <v>544</v>
      </c>
      <c r="E300" s="13" t="s">
        <v>16</v>
      </c>
      <c r="F300" s="13">
        <v>54</v>
      </c>
      <c r="G300" s="13" t="s">
        <v>26</v>
      </c>
      <c r="H300" s="13" t="s">
        <v>59</v>
      </c>
      <c r="I300" s="13" t="s">
        <v>13</v>
      </c>
      <c r="J300">
        <f>VLOOKUP(DATA!D299,'Performance management'!A$1:H$1193,4,0)</f>
        <v>5</v>
      </c>
      <c r="K300">
        <f>VLOOKUP(DATA!D299,'Performance management'!A$1:H$1193,5,0)</f>
        <v>4</v>
      </c>
      <c r="L300">
        <f>VLOOKUP(DATA!D299,'Performance management'!A$1:H$1193,6,0)</f>
        <v>2</v>
      </c>
      <c r="M300">
        <f>VLOOKUP(DATA!D299,'Performance management'!A$1:H$1193,7,0)</f>
        <v>1</v>
      </c>
      <c r="N300">
        <f>VLOOKUP(DATA!D299,'Performance management'!A$1:H$1193,8,0)</f>
        <v>3</v>
      </c>
      <c r="O300">
        <f>VLOOKUP(D299,'Learning  Mangement'!$A$1:$G$1193,4,0)</f>
        <v>3</v>
      </c>
      <c r="P300" t="str">
        <f>VLOOKUP(D299,'Learning  Mangement'!$A$1:$G$1193,5,0)</f>
        <v>Hemanth&amp;Salomi</v>
      </c>
      <c r="Q300" t="str">
        <f>VLOOKUP(D299,'Learning  Mangement'!$A$1:$G$1193,6,0)</f>
        <v>3h</v>
      </c>
      <c r="R300" t="str">
        <f>VLOOKUP(D299,'Learning  Mangement'!$A$1:$G$1193,7,0)</f>
        <v>Soft skills Training</v>
      </c>
      <c r="S300" s="30">
        <f>VLOOKUP(D299,'Leave  Mangement'!$A$1:$F$1193,3,0)</f>
        <v>43406</v>
      </c>
      <c r="T300" s="30">
        <f>VLOOKUP(D299,'Leave  Mangement'!$A$1:$F$1193,4,0)</f>
        <v>43409</v>
      </c>
      <c r="U300" t="str">
        <f>VLOOKUP(D299,'Leave  Mangement'!$A$1:$F$1193,5,0)</f>
        <v>Maternity/Parental leave</v>
      </c>
      <c r="V300">
        <f>VLOOKUP(D299,'Leave  Mangement'!$A$1:$F$1193,6,0)</f>
        <v>33</v>
      </c>
      <c r="W300" t="str">
        <f>VLOOKUP(D299,'Span and Layer'!$A$1:$D$1193,2,0)</f>
        <v>Rajesh</v>
      </c>
      <c r="X300" t="str">
        <f>VLOOKUP(D299,'Span and Layer'!$A$1:$D$1193,3,0)</f>
        <v>Isla</v>
      </c>
      <c r="Y300" t="str">
        <f>VLOOKUP(D299,'Span and Layer'!$A$1:$D$1193,4,0)</f>
        <v>George</v>
      </c>
      <c r="Z300" s="30">
        <f>VLOOKUP(D299,'Attrition Analysis'!$A$1:$E$1193,3,0)</f>
        <v>43223</v>
      </c>
      <c r="AA300" s="30">
        <f>VLOOKUP(D299,'Attrition Analysis'!$A$1:$E$1193,4,0)</f>
        <v>42054</v>
      </c>
      <c r="AB300">
        <f>VLOOKUP(D299,'Attrition Analysis'!$A$1:$E$1193,5,0)</f>
        <v>0</v>
      </c>
      <c r="AC300" t="str">
        <f>VLOOKUP(D299,CSAT!$A$1:$F$1193,2,0)</f>
        <v>Better</v>
      </c>
      <c r="AD300" t="str">
        <f>VLOOKUP(D299,CSAT!$A$1:$F$1193,3,0)</f>
        <v>Worst</v>
      </c>
      <c r="AE300" t="str">
        <f>VLOOKUP(D299,CSAT!$A$1:$F$1193,4,0)</f>
        <v>Excellent</v>
      </c>
      <c r="AF300" t="str">
        <f>VLOOKUP(D299,CSAT!$A$1:$F$1193,5,0)</f>
        <v>Bad</v>
      </c>
      <c r="AG300" t="str">
        <f>VLOOKUP(D299,CSAT!$A$1:$F$1193,6,0)</f>
        <v>Worst</v>
      </c>
      <c r="AH300" s="30">
        <v>43154</v>
      </c>
    </row>
    <row r="301" spans="1:34" x14ac:dyDescent="0.25">
      <c r="A301" s="13" t="s">
        <v>546</v>
      </c>
      <c r="B301" s="13">
        <v>300</v>
      </c>
      <c r="C301" s="13" t="s">
        <v>545</v>
      </c>
      <c r="D301" s="13" t="s">
        <v>546</v>
      </c>
      <c r="E301" s="13" t="s">
        <v>16</v>
      </c>
      <c r="F301" s="13">
        <v>55</v>
      </c>
      <c r="G301" s="13" t="s">
        <v>96</v>
      </c>
      <c r="H301" s="13" t="s">
        <v>34</v>
      </c>
      <c r="I301" s="13" t="s">
        <v>35</v>
      </c>
      <c r="J301">
        <f>VLOOKUP(DATA!D300,'Performance management'!A$1:H$1193,4,0)</f>
        <v>3</v>
      </c>
      <c r="K301">
        <f>VLOOKUP(DATA!D300,'Performance management'!A$1:H$1193,5,0)</f>
        <v>5</v>
      </c>
      <c r="L301">
        <f>VLOOKUP(DATA!D300,'Performance management'!A$1:H$1193,6,0)</f>
        <v>1</v>
      </c>
      <c r="M301">
        <f>VLOOKUP(DATA!D300,'Performance management'!A$1:H$1193,7,0)</f>
        <v>2</v>
      </c>
      <c r="N301">
        <f>VLOOKUP(DATA!D300,'Performance management'!A$1:H$1193,8,0)</f>
        <v>2.75</v>
      </c>
      <c r="O301">
        <f>VLOOKUP(D300,'Learning  Mangement'!$A$1:$G$1193,4,0)</f>
        <v>2.75</v>
      </c>
      <c r="P301" t="str">
        <f>VLOOKUP(D300,'Learning  Mangement'!$A$1:$G$1193,5,0)</f>
        <v>Sathish&amp;Azim</v>
      </c>
      <c r="Q301" t="str">
        <f>VLOOKUP(D300,'Learning  Mangement'!$A$1:$G$1193,6,0)</f>
        <v>4h</v>
      </c>
      <c r="R301" t="str">
        <f>VLOOKUP(D300,'Learning  Mangement'!$A$1:$G$1193,7,0)</f>
        <v>Technical skills Training</v>
      </c>
      <c r="S301" s="30">
        <f>VLOOKUP(D300,'Leave  Mangement'!$A$1:$F$1193,3,0)</f>
        <v>43407</v>
      </c>
      <c r="T301" s="30">
        <f>VLOOKUP(D300,'Leave  Mangement'!$A$1:$F$1193,4,0)</f>
        <v>43413</v>
      </c>
      <c r="U301" t="str">
        <f>VLOOKUP(D300,'Leave  Mangement'!$A$1:$F$1193,5,0)</f>
        <v>Emergency leave</v>
      </c>
      <c r="V301">
        <f>VLOOKUP(D300,'Leave  Mangement'!$A$1:$F$1193,6,0)</f>
        <v>6</v>
      </c>
      <c r="W301" t="str">
        <f>VLOOKUP(D300,'Span and Layer'!$A$1:$D$1193,2,0)</f>
        <v>Anudeep</v>
      </c>
      <c r="X301" t="str">
        <f>VLOOKUP(D300,'Span and Layer'!$A$1:$D$1193,3,0)</f>
        <v>Charlie</v>
      </c>
      <c r="Y301" t="str">
        <f>VLOOKUP(D300,'Span and Layer'!$A$1:$D$1193,4,0)</f>
        <v>George</v>
      </c>
      <c r="Z301" s="30">
        <f>VLOOKUP(D300,'Attrition Analysis'!$A$1:$E$1193,3,0)</f>
        <v>43248</v>
      </c>
      <c r="AA301" s="30">
        <f>VLOOKUP(D300,'Attrition Analysis'!$A$1:$E$1193,4,0)</f>
        <v>42066</v>
      </c>
      <c r="AB301">
        <f>VLOOKUP(D300,'Attrition Analysis'!$A$1:$E$1193,5,0)</f>
        <v>0</v>
      </c>
      <c r="AC301" t="str">
        <f>VLOOKUP(D300,CSAT!$A$1:$F$1193,2,0)</f>
        <v>Better</v>
      </c>
      <c r="AD301" t="str">
        <f>VLOOKUP(D300,CSAT!$A$1:$F$1193,3,0)</f>
        <v>Worst</v>
      </c>
      <c r="AE301" t="str">
        <f>VLOOKUP(D300,CSAT!$A$1:$F$1193,4,0)</f>
        <v>Excellent</v>
      </c>
      <c r="AF301" t="str">
        <f>VLOOKUP(D300,CSAT!$A$1:$F$1193,5,0)</f>
        <v>Bad</v>
      </c>
      <c r="AG301" t="str">
        <f>VLOOKUP(D300,CSAT!$A$1:$F$1193,6,0)</f>
        <v>Excellent</v>
      </c>
      <c r="AH301" s="30">
        <v>43363</v>
      </c>
    </row>
    <row r="302" spans="1:34" x14ac:dyDescent="0.25">
      <c r="A302" s="13" t="s">
        <v>547</v>
      </c>
      <c r="B302" s="13">
        <v>301</v>
      </c>
      <c r="C302" s="13" t="s">
        <v>530</v>
      </c>
      <c r="D302" s="13" t="s">
        <v>547</v>
      </c>
      <c r="E302" s="13" t="s">
        <v>10</v>
      </c>
      <c r="F302" s="13">
        <v>28</v>
      </c>
      <c r="G302" s="13" t="s">
        <v>11</v>
      </c>
      <c r="H302" s="13" t="s">
        <v>63</v>
      </c>
      <c r="I302" s="13" t="s">
        <v>13</v>
      </c>
      <c r="J302">
        <f>VLOOKUP(DATA!D301,'Performance management'!A$1:H$1193,4,0)</f>
        <v>4</v>
      </c>
      <c r="K302">
        <f>VLOOKUP(DATA!D301,'Performance management'!A$1:H$1193,5,0)</f>
        <v>3</v>
      </c>
      <c r="L302">
        <f>VLOOKUP(DATA!D301,'Performance management'!A$1:H$1193,6,0)</f>
        <v>1</v>
      </c>
      <c r="M302">
        <f>VLOOKUP(DATA!D301,'Performance management'!A$1:H$1193,7,0)</f>
        <v>4</v>
      </c>
      <c r="N302">
        <f>VLOOKUP(DATA!D301,'Performance management'!A$1:H$1193,8,0)</f>
        <v>3</v>
      </c>
      <c r="O302">
        <f>VLOOKUP(D301,'Learning  Mangement'!$A$1:$G$1193,4,0)</f>
        <v>3</v>
      </c>
      <c r="P302" t="str">
        <f>VLOOKUP(D301,'Learning  Mangement'!$A$1:$G$1193,5,0)</f>
        <v>Hemanth&amp;Salomi</v>
      </c>
      <c r="Q302" t="str">
        <f>VLOOKUP(D301,'Learning  Mangement'!$A$1:$G$1193,6,0)</f>
        <v>3h</v>
      </c>
      <c r="R302" t="str">
        <f>VLOOKUP(D301,'Learning  Mangement'!$A$1:$G$1193,7,0)</f>
        <v>Soft skills Training</v>
      </c>
      <c r="S302" s="30">
        <f>VLOOKUP(D301,'Leave  Mangement'!$A$1:$F$1193,3,0)</f>
        <v>43408</v>
      </c>
      <c r="T302" s="30">
        <f>VLOOKUP(D301,'Leave  Mangement'!$A$1:$F$1193,4,0)</f>
        <v>43415</v>
      </c>
      <c r="U302" t="str">
        <f>VLOOKUP(D301,'Leave  Mangement'!$A$1:$F$1193,5,0)</f>
        <v>Planned leave</v>
      </c>
      <c r="V302">
        <f>VLOOKUP(D301,'Leave  Mangement'!$A$1:$F$1193,6,0)</f>
        <v>7</v>
      </c>
      <c r="W302" t="str">
        <f>VLOOKUP(D301,'Span and Layer'!$A$1:$D$1193,2,0)</f>
        <v>Salomi</v>
      </c>
      <c r="X302" t="str">
        <f>VLOOKUP(D301,'Span and Layer'!$A$1:$D$1193,3,0)</f>
        <v>Harry</v>
      </c>
      <c r="Y302" t="str">
        <f>VLOOKUP(D301,'Span and Layer'!$A$1:$D$1193,4,0)</f>
        <v>George</v>
      </c>
      <c r="Z302" s="30">
        <f>VLOOKUP(D301,'Attrition Analysis'!$A$1:$E$1193,3,0)</f>
        <v>43273</v>
      </c>
      <c r="AA302" s="30">
        <f>VLOOKUP(D301,'Attrition Analysis'!$A$1:$E$1193,4,0)</f>
        <v>42078</v>
      </c>
      <c r="AB302">
        <f>VLOOKUP(D301,'Attrition Analysis'!$A$1:$E$1193,5,0)</f>
        <v>0</v>
      </c>
      <c r="AC302" t="str">
        <f>VLOOKUP(D301,CSAT!$A$1:$F$1193,2,0)</f>
        <v>Worst</v>
      </c>
      <c r="AD302" t="str">
        <f>VLOOKUP(D301,CSAT!$A$1:$F$1193,3,0)</f>
        <v>Worst</v>
      </c>
      <c r="AE302" t="str">
        <f>VLOOKUP(D301,CSAT!$A$1:$F$1193,4,0)</f>
        <v>Bad</v>
      </c>
      <c r="AF302" t="str">
        <f>VLOOKUP(D301,CSAT!$A$1:$F$1193,5,0)</f>
        <v>Good</v>
      </c>
      <c r="AG302" t="str">
        <f>VLOOKUP(D301,CSAT!$A$1:$F$1193,6,0)</f>
        <v>Better</v>
      </c>
      <c r="AH302" s="30">
        <v>43347</v>
      </c>
    </row>
    <row r="303" spans="1:34" x14ac:dyDescent="0.25">
      <c r="A303" s="13" t="s">
        <v>549</v>
      </c>
      <c r="B303" s="13">
        <v>302</v>
      </c>
      <c r="C303" s="13" t="s">
        <v>548</v>
      </c>
      <c r="D303" s="13" t="s">
        <v>549</v>
      </c>
      <c r="E303" s="13" t="s">
        <v>16</v>
      </c>
      <c r="F303" s="13">
        <v>54</v>
      </c>
      <c r="G303" s="13" t="s">
        <v>21</v>
      </c>
      <c r="H303" s="13" t="s">
        <v>97</v>
      </c>
      <c r="I303" s="13" t="s">
        <v>98</v>
      </c>
      <c r="J303">
        <f>VLOOKUP(DATA!D302,'Performance management'!A$1:H$1193,4,0)</f>
        <v>3</v>
      </c>
      <c r="K303">
        <f>VLOOKUP(DATA!D302,'Performance management'!A$1:H$1193,5,0)</f>
        <v>3</v>
      </c>
      <c r="L303">
        <f>VLOOKUP(DATA!D302,'Performance management'!A$1:H$1193,6,0)</f>
        <v>2</v>
      </c>
      <c r="M303">
        <f>VLOOKUP(DATA!D302,'Performance management'!A$1:H$1193,7,0)</f>
        <v>5</v>
      </c>
      <c r="N303">
        <f>VLOOKUP(DATA!D302,'Performance management'!A$1:H$1193,8,0)</f>
        <v>3.25</v>
      </c>
      <c r="O303">
        <f>VLOOKUP(D302,'Learning  Mangement'!$A$1:$G$1193,4,0)</f>
        <v>3.25</v>
      </c>
      <c r="P303" t="str">
        <f>VLOOKUP(D302,'Learning  Mangement'!$A$1:$G$1193,5,0)</f>
        <v>Hemanth&amp;Salomi</v>
      </c>
      <c r="Q303" t="str">
        <f>VLOOKUP(D302,'Learning  Mangement'!$A$1:$G$1193,6,0)</f>
        <v>3h</v>
      </c>
      <c r="R303" t="str">
        <f>VLOOKUP(D302,'Learning  Mangement'!$A$1:$G$1193,7,0)</f>
        <v>Soft skills Training</v>
      </c>
      <c r="S303" s="30">
        <f>VLOOKUP(D302,'Leave  Mangement'!$A$1:$F$1193,3,0)</f>
        <v>43409</v>
      </c>
      <c r="T303" s="30">
        <f>VLOOKUP(D302,'Leave  Mangement'!$A$1:$F$1193,4,0)</f>
        <v>43416</v>
      </c>
      <c r="U303" t="str">
        <f>VLOOKUP(D302,'Leave  Mangement'!$A$1:$F$1193,5,0)</f>
        <v>Emergency leave</v>
      </c>
      <c r="V303">
        <f>VLOOKUP(D302,'Leave  Mangement'!$A$1:$F$1193,6,0)</f>
        <v>7</v>
      </c>
      <c r="W303" t="str">
        <f>VLOOKUP(D302,'Span and Layer'!$A$1:$D$1193,2,0)</f>
        <v>Sathish</v>
      </c>
      <c r="X303" t="str">
        <f>VLOOKUP(D302,'Span and Layer'!$A$1:$D$1193,3,0)</f>
        <v>Charlie</v>
      </c>
      <c r="Y303" t="str">
        <f>VLOOKUP(D302,'Span and Layer'!$A$1:$D$1193,4,0)</f>
        <v>George</v>
      </c>
      <c r="Z303" s="30">
        <f>VLOOKUP(D302,'Attrition Analysis'!$A$1:$E$1193,3,0)</f>
        <v>43298</v>
      </c>
      <c r="AA303" s="30">
        <f>VLOOKUP(D302,'Attrition Analysis'!$A$1:$E$1193,4,0)</f>
        <v>42090</v>
      </c>
      <c r="AB303">
        <f>VLOOKUP(D302,'Attrition Analysis'!$A$1:$E$1193,5,0)</f>
        <v>0</v>
      </c>
      <c r="AC303" t="str">
        <f>VLOOKUP(D302,CSAT!$A$1:$F$1193,2,0)</f>
        <v>Worst</v>
      </c>
      <c r="AD303" t="str">
        <f>VLOOKUP(D302,CSAT!$A$1:$F$1193,3,0)</f>
        <v>Excellent</v>
      </c>
      <c r="AE303" t="str">
        <f>VLOOKUP(D302,CSAT!$A$1:$F$1193,4,0)</f>
        <v>Worst</v>
      </c>
      <c r="AF303" t="str">
        <f>VLOOKUP(D302,CSAT!$A$1:$F$1193,5,0)</f>
        <v>Good</v>
      </c>
      <c r="AG303" t="str">
        <f>VLOOKUP(D302,CSAT!$A$1:$F$1193,6,0)</f>
        <v>Better</v>
      </c>
      <c r="AH303" s="30">
        <v>43226</v>
      </c>
    </row>
    <row r="304" spans="1:34" x14ac:dyDescent="0.25">
      <c r="A304" s="13" t="s">
        <v>551</v>
      </c>
      <c r="B304" s="13">
        <v>303</v>
      </c>
      <c r="C304" s="13" t="s">
        <v>550</v>
      </c>
      <c r="D304" s="13" t="s">
        <v>551</v>
      </c>
      <c r="E304" s="13" t="s">
        <v>10</v>
      </c>
      <c r="F304" s="13">
        <v>31</v>
      </c>
      <c r="G304" s="13" t="s">
        <v>96</v>
      </c>
      <c r="H304" s="13" t="s">
        <v>40</v>
      </c>
      <c r="I304" s="13" t="s">
        <v>13</v>
      </c>
      <c r="J304">
        <f>VLOOKUP(DATA!D303,'Performance management'!A$1:H$1193,4,0)</f>
        <v>5</v>
      </c>
      <c r="K304">
        <f>VLOOKUP(DATA!D303,'Performance management'!A$1:H$1193,5,0)</f>
        <v>1</v>
      </c>
      <c r="L304">
        <f>VLOOKUP(DATA!D303,'Performance management'!A$1:H$1193,6,0)</f>
        <v>2</v>
      </c>
      <c r="M304">
        <f>VLOOKUP(DATA!D303,'Performance management'!A$1:H$1193,7,0)</f>
        <v>4</v>
      </c>
      <c r="N304">
        <f>VLOOKUP(DATA!D303,'Performance management'!A$1:H$1193,8,0)</f>
        <v>3</v>
      </c>
      <c r="O304">
        <f>VLOOKUP(D303,'Learning  Mangement'!$A$1:$G$1193,4,0)</f>
        <v>3</v>
      </c>
      <c r="P304" t="str">
        <f>VLOOKUP(D303,'Learning  Mangement'!$A$1:$G$1193,5,0)</f>
        <v>Hemanth&amp;Salomi</v>
      </c>
      <c r="Q304" t="str">
        <f>VLOOKUP(D303,'Learning  Mangement'!$A$1:$G$1193,6,0)</f>
        <v>3h</v>
      </c>
      <c r="R304" t="str">
        <f>VLOOKUP(D303,'Learning  Mangement'!$A$1:$G$1193,7,0)</f>
        <v>Soft skills Training</v>
      </c>
      <c r="S304" s="30">
        <f>VLOOKUP(D303,'Leave  Mangement'!$A$1:$F$1193,3,0)</f>
        <v>43410</v>
      </c>
      <c r="T304" s="30">
        <f>VLOOKUP(D303,'Leave  Mangement'!$A$1:$F$1193,4,0)</f>
        <v>43412</v>
      </c>
      <c r="U304" t="str">
        <f>VLOOKUP(D303,'Leave  Mangement'!$A$1:$F$1193,5,0)</f>
        <v>Maternity/Parental leave</v>
      </c>
      <c r="V304">
        <f>VLOOKUP(D303,'Leave  Mangement'!$A$1:$F$1193,6,0)</f>
        <v>32</v>
      </c>
      <c r="W304" t="str">
        <f>VLOOKUP(D303,'Span and Layer'!$A$1:$D$1193,2,0)</f>
        <v>Roy</v>
      </c>
      <c r="X304" t="str">
        <f>VLOOKUP(D303,'Span and Layer'!$A$1:$D$1193,3,0)</f>
        <v>Harry</v>
      </c>
      <c r="Y304" t="str">
        <f>VLOOKUP(D303,'Span and Layer'!$A$1:$D$1193,4,0)</f>
        <v>George</v>
      </c>
      <c r="Z304" s="30">
        <f>VLOOKUP(D303,'Attrition Analysis'!$A$1:$E$1193,3,0)</f>
        <v>43323</v>
      </c>
      <c r="AA304" s="30">
        <f>VLOOKUP(D303,'Attrition Analysis'!$A$1:$E$1193,4,0)</f>
        <v>42102</v>
      </c>
      <c r="AB304">
        <f>VLOOKUP(D303,'Attrition Analysis'!$A$1:$E$1193,5,0)</f>
        <v>0</v>
      </c>
      <c r="AC304" t="str">
        <f>VLOOKUP(D303,CSAT!$A$1:$F$1193,2,0)</f>
        <v>Good</v>
      </c>
      <c r="AD304" t="str">
        <f>VLOOKUP(D303,CSAT!$A$1:$F$1193,3,0)</f>
        <v>Good</v>
      </c>
      <c r="AE304" t="str">
        <f>VLOOKUP(D303,CSAT!$A$1:$F$1193,4,0)</f>
        <v>Better</v>
      </c>
      <c r="AF304" t="str">
        <f>VLOOKUP(D303,CSAT!$A$1:$F$1193,5,0)</f>
        <v>Excellent</v>
      </c>
      <c r="AG304" t="str">
        <f>VLOOKUP(D303,CSAT!$A$1:$F$1193,6,0)</f>
        <v>Bad</v>
      </c>
      <c r="AH304" s="30">
        <v>43369</v>
      </c>
    </row>
    <row r="305" spans="1:34" x14ac:dyDescent="0.25">
      <c r="A305" s="13" t="s">
        <v>553</v>
      </c>
      <c r="B305" s="13">
        <v>304</v>
      </c>
      <c r="C305" s="13" t="s">
        <v>552</v>
      </c>
      <c r="D305" s="13" t="s">
        <v>553</v>
      </c>
      <c r="E305" s="13" t="s">
        <v>16</v>
      </c>
      <c r="F305" s="13">
        <v>26</v>
      </c>
      <c r="G305" s="13" t="s">
        <v>31</v>
      </c>
      <c r="H305" s="13" t="s">
        <v>66</v>
      </c>
      <c r="I305" s="13" t="s">
        <v>13</v>
      </c>
      <c r="J305">
        <f>VLOOKUP(DATA!D304,'Performance management'!A$1:H$1193,4,0)</f>
        <v>1</v>
      </c>
      <c r="K305">
        <f>VLOOKUP(DATA!D304,'Performance management'!A$1:H$1193,5,0)</f>
        <v>5</v>
      </c>
      <c r="L305">
        <f>VLOOKUP(DATA!D304,'Performance management'!A$1:H$1193,6,0)</f>
        <v>5</v>
      </c>
      <c r="M305">
        <f>VLOOKUP(DATA!D304,'Performance management'!A$1:H$1193,7,0)</f>
        <v>4</v>
      </c>
      <c r="N305">
        <f>VLOOKUP(DATA!D304,'Performance management'!A$1:H$1193,8,0)</f>
        <v>3.75</v>
      </c>
      <c r="O305">
        <f>VLOOKUP(D304,'Learning  Mangement'!$A$1:$G$1193,4,0)</f>
        <v>3.75</v>
      </c>
      <c r="P305" t="str">
        <f>VLOOKUP(D304,'Learning  Mangement'!$A$1:$G$1193,5,0)</f>
        <v>Hemanth&amp;Salomi</v>
      </c>
      <c r="Q305" t="str">
        <f>VLOOKUP(D304,'Learning  Mangement'!$A$1:$G$1193,6,0)</f>
        <v>3h</v>
      </c>
      <c r="R305" t="str">
        <f>VLOOKUP(D304,'Learning  Mangement'!$A$1:$G$1193,7,0)</f>
        <v>Soft skills Training</v>
      </c>
      <c r="S305" s="30">
        <f>VLOOKUP(D304,'Leave  Mangement'!$A$1:$F$1193,3,0)</f>
        <v>43411</v>
      </c>
      <c r="T305" s="30">
        <f>VLOOKUP(D304,'Leave  Mangement'!$A$1:$F$1193,4,0)</f>
        <v>43414</v>
      </c>
      <c r="U305" t="str">
        <f>VLOOKUP(D304,'Leave  Mangement'!$A$1:$F$1193,5,0)</f>
        <v>Maternity/Parental leave</v>
      </c>
      <c r="V305">
        <f>VLOOKUP(D304,'Leave  Mangement'!$A$1:$F$1193,6,0)</f>
        <v>33</v>
      </c>
      <c r="W305" t="str">
        <f>VLOOKUP(D304,'Span and Layer'!$A$1:$D$1193,2,0)</f>
        <v>Anudeep</v>
      </c>
      <c r="X305" t="str">
        <f>VLOOKUP(D304,'Span and Layer'!$A$1:$D$1193,3,0)</f>
        <v>Charlie</v>
      </c>
      <c r="Y305" t="str">
        <f>VLOOKUP(D304,'Span and Layer'!$A$1:$D$1193,4,0)</f>
        <v>George</v>
      </c>
      <c r="Z305" s="30">
        <f>VLOOKUP(D304,'Attrition Analysis'!$A$1:$E$1193,3,0)</f>
        <v>43348</v>
      </c>
      <c r="AA305" s="30">
        <f>VLOOKUP(D304,'Attrition Analysis'!$A$1:$E$1193,4,0)</f>
        <v>42114</v>
      </c>
      <c r="AB305">
        <f>VLOOKUP(D304,'Attrition Analysis'!$A$1:$E$1193,5,0)</f>
        <v>0</v>
      </c>
      <c r="AC305" t="str">
        <f>VLOOKUP(D304,CSAT!$A$1:$F$1193,2,0)</f>
        <v>Bad</v>
      </c>
      <c r="AD305" t="str">
        <f>VLOOKUP(D304,CSAT!$A$1:$F$1193,3,0)</f>
        <v>Excellent</v>
      </c>
      <c r="AE305" t="str">
        <f>VLOOKUP(D304,CSAT!$A$1:$F$1193,4,0)</f>
        <v>Bad</v>
      </c>
      <c r="AF305" t="str">
        <f>VLOOKUP(D304,CSAT!$A$1:$F$1193,5,0)</f>
        <v>Better</v>
      </c>
      <c r="AG305" t="str">
        <f>VLOOKUP(D304,CSAT!$A$1:$F$1193,6,0)</f>
        <v>Excellent</v>
      </c>
      <c r="AH305" s="30">
        <v>43463</v>
      </c>
    </row>
    <row r="306" spans="1:34" x14ac:dyDescent="0.25">
      <c r="A306" s="13" t="s">
        <v>555</v>
      </c>
      <c r="B306" s="13">
        <v>305</v>
      </c>
      <c r="C306" s="13" t="s">
        <v>554</v>
      </c>
      <c r="D306" s="13" t="s">
        <v>555</v>
      </c>
      <c r="E306" s="13" t="s">
        <v>10</v>
      </c>
      <c r="F306" s="13">
        <v>59</v>
      </c>
      <c r="G306" s="13" t="s">
        <v>11</v>
      </c>
      <c r="H306" s="13" t="s">
        <v>52</v>
      </c>
      <c r="I306" s="13" t="s">
        <v>13</v>
      </c>
      <c r="J306">
        <f>VLOOKUP(DATA!D305,'Performance management'!A$1:H$1193,4,0)</f>
        <v>3</v>
      </c>
      <c r="K306">
        <f>VLOOKUP(DATA!D305,'Performance management'!A$1:H$1193,5,0)</f>
        <v>1</v>
      </c>
      <c r="L306">
        <f>VLOOKUP(DATA!D305,'Performance management'!A$1:H$1193,6,0)</f>
        <v>3</v>
      </c>
      <c r="M306">
        <f>VLOOKUP(DATA!D305,'Performance management'!A$1:H$1193,7,0)</f>
        <v>1</v>
      </c>
      <c r="N306">
        <f>VLOOKUP(DATA!D305,'Performance management'!A$1:H$1193,8,0)</f>
        <v>2</v>
      </c>
      <c r="O306">
        <f>VLOOKUP(D305,'Learning  Mangement'!$A$1:$G$1193,4,0)</f>
        <v>2</v>
      </c>
      <c r="P306" t="str">
        <f>VLOOKUP(D305,'Learning  Mangement'!$A$1:$G$1193,5,0)</f>
        <v>Sathish&amp;Azim</v>
      </c>
      <c r="Q306" t="str">
        <f>VLOOKUP(D305,'Learning  Mangement'!$A$1:$G$1193,6,0)</f>
        <v>4h</v>
      </c>
      <c r="R306" t="str">
        <f>VLOOKUP(D305,'Learning  Mangement'!$A$1:$G$1193,7,0)</f>
        <v>Technical skills Training</v>
      </c>
      <c r="S306" s="30">
        <f>VLOOKUP(D305,'Leave  Mangement'!$A$1:$F$1193,3,0)</f>
        <v>43412</v>
      </c>
      <c r="T306" s="30">
        <f>VLOOKUP(D305,'Leave  Mangement'!$A$1:$F$1193,4,0)</f>
        <v>43416</v>
      </c>
      <c r="U306" t="str">
        <f>VLOOKUP(D305,'Leave  Mangement'!$A$1:$F$1193,5,0)</f>
        <v>Maternity/Parental leave</v>
      </c>
      <c r="V306">
        <f>VLOOKUP(D305,'Leave  Mangement'!$A$1:$F$1193,6,0)</f>
        <v>34</v>
      </c>
      <c r="W306" t="str">
        <f>VLOOKUP(D305,'Span and Layer'!$A$1:$D$1193,2,0)</f>
        <v>David</v>
      </c>
      <c r="X306" t="str">
        <f>VLOOKUP(D305,'Span and Layer'!$A$1:$D$1193,3,0)</f>
        <v>Jacob</v>
      </c>
      <c r="Y306" t="str">
        <f>VLOOKUP(D305,'Span and Layer'!$A$1:$D$1193,4,0)</f>
        <v>George</v>
      </c>
      <c r="Z306" s="30">
        <f>VLOOKUP(D305,'Attrition Analysis'!$A$1:$E$1193,3,0)</f>
        <v>43373</v>
      </c>
      <c r="AA306" s="30">
        <f>VLOOKUP(D305,'Attrition Analysis'!$A$1:$E$1193,4,0)</f>
        <v>42126</v>
      </c>
      <c r="AB306">
        <f>VLOOKUP(D305,'Attrition Analysis'!$A$1:$E$1193,5,0)</f>
        <v>0</v>
      </c>
      <c r="AC306" t="str">
        <f>VLOOKUP(D305,CSAT!$A$1:$F$1193,2,0)</f>
        <v>Excellent</v>
      </c>
      <c r="AD306" t="str">
        <f>VLOOKUP(D305,CSAT!$A$1:$F$1193,3,0)</f>
        <v>Worst</v>
      </c>
      <c r="AE306" t="str">
        <f>VLOOKUP(D305,CSAT!$A$1:$F$1193,4,0)</f>
        <v>Better</v>
      </c>
      <c r="AF306" t="str">
        <f>VLOOKUP(D305,CSAT!$A$1:$F$1193,5,0)</f>
        <v>Excellent</v>
      </c>
      <c r="AG306" t="str">
        <f>VLOOKUP(D305,CSAT!$A$1:$F$1193,6,0)</f>
        <v>Excellent</v>
      </c>
      <c r="AH306" s="30">
        <v>43216</v>
      </c>
    </row>
    <row r="307" spans="1:34" x14ac:dyDescent="0.25">
      <c r="A307" s="13" t="s">
        <v>557</v>
      </c>
      <c r="B307" s="13">
        <v>306</v>
      </c>
      <c r="C307" s="13" t="s">
        <v>556</v>
      </c>
      <c r="D307" s="13" t="s">
        <v>557</v>
      </c>
      <c r="E307" s="13" t="s">
        <v>10</v>
      </c>
      <c r="F307" s="13">
        <v>47</v>
      </c>
      <c r="G307" s="13" t="s">
        <v>45</v>
      </c>
      <c r="H307" s="13" t="s">
        <v>79</v>
      </c>
      <c r="I307" s="13" t="s">
        <v>80</v>
      </c>
      <c r="J307">
        <f>VLOOKUP(DATA!D306,'Performance management'!A$1:H$1193,4,0)</f>
        <v>3</v>
      </c>
      <c r="K307">
        <f>VLOOKUP(DATA!D306,'Performance management'!A$1:H$1193,5,0)</f>
        <v>5</v>
      </c>
      <c r="L307">
        <f>VLOOKUP(DATA!D306,'Performance management'!A$1:H$1193,6,0)</f>
        <v>1</v>
      </c>
      <c r="M307">
        <f>VLOOKUP(DATA!D306,'Performance management'!A$1:H$1193,7,0)</f>
        <v>1</v>
      </c>
      <c r="N307">
        <f>VLOOKUP(DATA!D306,'Performance management'!A$1:H$1193,8,0)</f>
        <v>2.5</v>
      </c>
      <c r="O307">
        <f>VLOOKUP(D306,'Learning  Mangement'!$A$1:$G$1193,4,0)</f>
        <v>2.5</v>
      </c>
      <c r="P307" t="str">
        <f>VLOOKUP(D306,'Learning  Mangement'!$A$1:$G$1193,5,0)</f>
        <v>Sathish&amp;Azim</v>
      </c>
      <c r="Q307" t="str">
        <f>VLOOKUP(D306,'Learning  Mangement'!$A$1:$G$1193,6,0)</f>
        <v>4h</v>
      </c>
      <c r="R307" t="str">
        <f>VLOOKUP(D306,'Learning  Mangement'!$A$1:$G$1193,7,0)</f>
        <v>Technical skills Training</v>
      </c>
      <c r="S307" s="30">
        <f>VLOOKUP(D306,'Leave  Mangement'!$A$1:$F$1193,3,0)</f>
        <v>43413</v>
      </c>
      <c r="T307" s="30">
        <f>VLOOKUP(D306,'Leave  Mangement'!$A$1:$F$1193,4,0)</f>
        <v>43414</v>
      </c>
      <c r="U307" t="str">
        <f>VLOOKUP(D306,'Leave  Mangement'!$A$1:$F$1193,5,0)</f>
        <v>Emergency leave</v>
      </c>
      <c r="V307">
        <f>VLOOKUP(D306,'Leave  Mangement'!$A$1:$F$1193,6,0)</f>
        <v>1</v>
      </c>
      <c r="W307" t="str">
        <f>VLOOKUP(D306,'Span and Layer'!$A$1:$D$1193,2,0)</f>
        <v>Azim</v>
      </c>
      <c r="X307" t="str">
        <f>VLOOKUP(D306,'Span and Layer'!$A$1:$D$1193,3,0)</f>
        <v>Jacob</v>
      </c>
      <c r="Y307" t="str">
        <f>VLOOKUP(D306,'Span and Layer'!$A$1:$D$1193,4,0)</f>
        <v>George</v>
      </c>
      <c r="Z307" s="30">
        <f>VLOOKUP(D306,'Attrition Analysis'!$A$1:$E$1193,3,0)</f>
        <v>43398</v>
      </c>
      <c r="AA307" s="30">
        <f>VLOOKUP(D306,'Attrition Analysis'!$A$1:$E$1193,4,0)</f>
        <v>42138</v>
      </c>
      <c r="AB307">
        <f>VLOOKUP(D306,'Attrition Analysis'!$A$1:$E$1193,5,0)</f>
        <v>0</v>
      </c>
      <c r="AC307" t="str">
        <f>VLOOKUP(D306,CSAT!$A$1:$F$1193,2,0)</f>
        <v>Worst</v>
      </c>
      <c r="AD307" t="str">
        <f>VLOOKUP(D306,CSAT!$A$1:$F$1193,3,0)</f>
        <v>Good</v>
      </c>
      <c r="AE307" t="str">
        <f>VLOOKUP(D306,CSAT!$A$1:$F$1193,4,0)</f>
        <v>Bad</v>
      </c>
      <c r="AF307" t="str">
        <f>VLOOKUP(D306,CSAT!$A$1:$F$1193,5,0)</f>
        <v>Bad</v>
      </c>
      <c r="AG307" t="str">
        <f>VLOOKUP(D306,CSAT!$A$1:$F$1193,6,0)</f>
        <v>Better</v>
      </c>
      <c r="AH307" s="30">
        <v>43459</v>
      </c>
    </row>
    <row r="308" spans="1:34" x14ac:dyDescent="0.25">
      <c r="A308" s="13" t="s">
        <v>559</v>
      </c>
      <c r="B308" s="13">
        <v>307</v>
      </c>
      <c r="C308" s="13" t="s">
        <v>558</v>
      </c>
      <c r="D308" s="13" t="s">
        <v>559</v>
      </c>
      <c r="E308" s="13" t="s">
        <v>10</v>
      </c>
      <c r="F308" s="13">
        <v>27</v>
      </c>
      <c r="G308" s="13" t="s">
        <v>55</v>
      </c>
      <c r="H308" s="13" t="s">
        <v>59</v>
      </c>
      <c r="I308" s="13" t="s">
        <v>13</v>
      </c>
      <c r="J308">
        <f>VLOOKUP(DATA!D307,'Performance management'!A$1:H$1193,4,0)</f>
        <v>4</v>
      </c>
      <c r="K308">
        <f>VLOOKUP(DATA!D307,'Performance management'!A$1:H$1193,5,0)</f>
        <v>5</v>
      </c>
      <c r="L308">
        <f>VLOOKUP(DATA!D307,'Performance management'!A$1:H$1193,6,0)</f>
        <v>2</v>
      </c>
      <c r="M308">
        <f>VLOOKUP(DATA!D307,'Performance management'!A$1:H$1193,7,0)</f>
        <v>2</v>
      </c>
      <c r="N308">
        <f>VLOOKUP(DATA!D307,'Performance management'!A$1:H$1193,8,0)</f>
        <v>3.25</v>
      </c>
      <c r="O308">
        <f>VLOOKUP(D307,'Learning  Mangement'!$A$1:$G$1193,4,0)</f>
        <v>3.25</v>
      </c>
      <c r="P308" t="str">
        <f>VLOOKUP(D307,'Learning  Mangement'!$A$1:$G$1193,5,0)</f>
        <v>Hemanth&amp;Salomi</v>
      </c>
      <c r="Q308" t="str">
        <f>VLOOKUP(D307,'Learning  Mangement'!$A$1:$G$1193,6,0)</f>
        <v>3h</v>
      </c>
      <c r="R308" t="str">
        <f>VLOOKUP(D307,'Learning  Mangement'!$A$1:$G$1193,7,0)</f>
        <v>Soft skills Training</v>
      </c>
      <c r="S308" s="30">
        <f>VLOOKUP(D307,'Leave  Mangement'!$A$1:$F$1193,3,0)</f>
        <v>43414</v>
      </c>
      <c r="T308" s="30">
        <f>VLOOKUP(D307,'Leave  Mangement'!$A$1:$F$1193,4,0)</f>
        <v>43417</v>
      </c>
      <c r="U308" t="str">
        <f>VLOOKUP(D307,'Leave  Mangement'!$A$1:$F$1193,5,0)</f>
        <v>Emergency leave</v>
      </c>
      <c r="V308">
        <f>VLOOKUP(D307,'Leave  Mangement'!$A$1:$F$1193,6,0)</f>
        <v>3</v>
      </c>
      <c r="W308" t="str">
        <f>VLOOKUP(D307,'Span and Layer'!$A$1:$D$1193,2,0)</f>
        <v>Santhosh</v>
      </c>
      <c r="X308" t="str">
        <f>VLOOKUP(D307,'Span and Layer'!$A$1:$D$1193,3,0)</f>
        <v>Harry</v>
      </c>
      <c r="Y308" t="str">
        <f>VLOOKUP(D307,'Span and Layer'!$A$1:$D$1193,4,0)</f>
        <v>George</v>
      </c>
      <c r="Z308" s="30">
        <f>VLOOKUP(D307,'Attrition Analysis'!$A$1:$E$1193,3,0)</f>
        <v>43423</v>
      </c>
      <c r="AA308" s="30">
        <f>VLOOKUP(D307,'Attrition Analysis'!$A$1:$E$1193,4,0)</f>
        <v>42150</v>
      </c>
      <c r="AB308">
        <f>VLOOKUP(D307,'Attrition Analysis'!$A$1:$E$1193,5,0)</f>
        <v>0</v>
      </c>
      <c r="AC308" t="str">
        <f>VLOOKUP(D307,CSAT!$A$1:$F$1193,2,0)</f>
        <v>Worst</v>
      </c>
      <c r="AD308" t="str">
        <f>VLOOKUP(D307,CSAT!$A$1:$F$1193,3,0)</f>
        <v>Good</v>
      </c>
      <c r="AE308" t="str">
        <f>VLOOKUP(D307,CSAT!$A$1:$F$1193,4,0)</f>
        <v>Better</v>
      </c>
      <c r="AF308" t="str">
        <f>VLOOKUP(D307,CSAT!$A$1:$F$1193,5,0)</f>
        <v>Better</v>
      </c>
      <c r="AG308" t="str">
        <f>VLOOKUP(D307,CSAT!$A$1:$F$1193,6,0)</f>
        <v>Good</v>
      </c>
      <c r="AH308" s="30">
        <v>43305</v>
      </c>
    </row>
    <row r="309" spans="1:34" x14ac:dyDescent="0.25">
      <c r="A309" s="13" t="s">
        <v>561</v>
      </c>
      <c r="B309" s="13">
        <v>308</v>
      </c>
      <c r="C309" s="13" t="s">
        <v>560</v>
      </c>
      <c r="D309" s="13" t="s">
        <v>561</v>
      </c>
      <c r="E309" s="13" t="s">
        <v>16</v>
      </c>
      <c r="F309" s="13">
        <v>27</v>
      </c>
      <c r="G309" s="13" t="s">
        <v>21</v>
      </c>
      <c r="H309" s="13" t="s">
        <v>18</v>
      </c>
      <c r="I309" s="13" t="s">
        <v>13</v>
      </c>
      <c r="J309">
        <f>VLOOKUP(DATA!D308,'Performance management'!A$1:H$1193,4,0)</f>
        <v>2</v>
      </c>
      <c r="K309">
        <f>VLOOKUP(DATA!D308,'Performance management'!A$1:H$1193,5,0)</f>
        <v>2</v>
      </c>
      <c r="L309">
        <f>VLOOKUP(DATA!D308,'Performance management'!A$1:H$1193,6,0)</f>
        <v>1</v>
      </c>
      <c r="M309">
        <f>VLOOKUP(DATA!D308,'Performance management'!A$1:H$1193,7,0)</f>
        <v>3</v>
      </c>
      <c r="N309">
        <f>VLOOKUP(DATA!D308,'Performance management'!A$1:H$1193,8,0)</f>
        <v>2</v>
      </c>
      <c r="O309">
        <f>VLOOKUP(D308,'Learning  Mangement'!$A$1:$G$1193,4,0)</f>
        <v>2</v>
      </c>
      <c r="P309" t="str">
        <f>VLOOKUP(D308,'Learning  Mangement'!$A$1:$G$1193,5,0)</f>
        <v>Sathish&amp;Azim</v>
      </c>
      <c r="Q309" t="str">
        <f>VLOOKUP(D308,'Learning  Mangement'!$A$1:$G$1193,6,0)</f>
        <v>4h</v>
      </c>
      <c r="R309" t="str">
        <f>VLOOKUP(D308,'Learning  Mangement'!$A$1:$G$1193,7,0)</f>
        <v>Technical skills Training</v>
      </c>
      <c r="S309" s="30">
        <f>VLOOKUP(D308,'Leave  Mangement'!$A$1:$F$1193,3,0)</f>
        <v>43415</v>
      </c>
      <c r="T309" s="30">
        <f>VLOOKUP(D308,'Leave  Mangement'!$A$1:$F$1193,4,0)</f>
        <v>43418</v>
      </c>
      <c r="U309" t="str">
        <f>VLOOKUP(D308,'Leave  Mangement'!$A$1:$F$1193,5,0)</f>
        <v>Emergency leave</v>
      </c>
      <c r="V309">
        <f>VLOOKUP(D308,'Leave  Mangement'!$A$1:$F$1193,6,0)</f>
        <v>3</v>
      </c>
      <c r="W309" t="str">
        <f>VLOOKUP(D308,'Span and Layer'!$A$1:$D$1193,2,0)</f>
        <v>Azim</v>
      </c>
      <c r="X309" t="str">
        <f>VLOOKUP(D308,'Span and Layer'!$A$1:$D$1193,3,0)</f>
        <v>Jacob</v>
      </c>
      <c r="Y309" t="str">
        <f>VLOOKUP(D308,'Span and Layer'!$A$1:$D$1193,4,0)</f>
        <v>George</v>
      </c>
      <c r="Z309" s="30">
        <f>VLOOKUP(D308,'Attrition Analysis'!$A$1:$E$1193,3,0)</f>
        <v>43448</v>
      </c>
      <c r="AA309" s="30">
        <f>VLOOKUP(D308,'Attrition Analysis'!$A$1:$E$1193,4,0)</f>
        <v>42162</v>
      </c>
      <c r="AB309">
        <f>VLOOKUP(D308,'Attrition Analysis'!$A$1:$E$1193,5,0)</f>
        <v>0</v>
      </c>
      <c r="AC309" t="str">
        <f>VLOOKUP(D308,CSAT!$A$1:$F$1193,2,0)</f>
        <v>Worst</v>
      </c>
      <c r="AD309" t="str">
        <f>VLOOKUP(D308,CSAT!$A$1:$F$1193,3,0)</f>
        <v>Good</v>
      </c>
      <c r="AE309" t="str">
        <f>VLOOKUP(D308,CSAT!$A$1:$F$1193,4,0)</f>
        <v>Excellent</v>
      </c>
      <c r="AF309" t="str">
        <f>VLOOKUP(D308,CSAT!$A$1:$F$1193,5,0)</f>
        <v>Good</v>
      </c>
      <c r="AG309" t="str">
        <f>VLOOKUP(D308,CSAT!$A$1:$F$1193,6,0)</f>
        <v>Excellent</v>
      </c>
      <c r="AH309" s="30">
        <v>43135</v>
      </c>
    </row>
    <row r="310" spans="1:34" x14ac:dyDescent="0.25">
      <c r="A310" s="13" t="s">
        <v>563</v>
      </c>
      <c r="B310" s="13">
        <v>309</v>
      </c>
      <c r="C310" s="13" t="s">
        <v>562</v>
      </c>
      <c r="D310" s="13" t="s">
        <v>563</v>
      </c>
      <c r="E310" s="13" t="s">
        <v>16</v>
      </c>
      <c r="F310" s="13">
        <v>58</v>
      </c>
      <c r="G310" s="13" t="s">
        <v>45</v>
      </c>
      <c r="H310" s="13" t="s">
        <v>63</v>
      </c>
      <c r="I310" s="13" t="s">
        <v>13</v>
      </c>
      <c r="J310">
        <f>VLOOKUP(DATA!D309,'Performance management'!A$1:H$1193,4,0)</f>
        <v>4</v>
      </c>
      <c r="K310">
        <f>VLOOKUP(DATA!D309,'Performance management'!A$1:H$1193,5,0)</f>
        <v>2</v>
      </c>
      <c r="L310">
        <f>VLOOKUP(DATA!D309,'Performance management'!A$1:H$1193,6,0)</f>
        <v>4</v>
      </c>
      <c r="M310">
        <f>VLOOKUP(DATA!D309,'Performance management'!A$1:H$1193,7,0)</f>
        <v>5</v>
      </c>
      <c r="N310">
        <f>VLOOKUP(DATA!D309,'Performance management'!A$1:H$1193,8,0)</f>
        <v>3.75</v>
      </c>
      <c r="O310">
        <f>VLOOKUP(D309,'Learning  Mangement'!$A$1:$G$1193,4,0)</f>
        <v>3.75</v>
      </c>
      <c r="P310" t="str">
        <f>VLOOKUP(D309,'Learning  Mangement'!$A$1:$G$1193,5,0)</f>
        <v>Hemanth&amp;Salomi</v>
      </c>
      <c r="Q310" t="str">
        <f>VLOOKUP(D309,'Learning  Mangement'!$A$1:$G$1193,6,0)</f>
        <v>3h</v>
      </c>
      <c r="R310" t="str">
        <f>VLOOKUP(D309,'Learning  Mangement'!$A$1:$G$1193,7,0)</f>
        <v>Soft skills Training</v>
      </c>
      <c r="S310" s="30">
        <f>VLOOKUP(D309,'Leave  Mangement'!$A$1:$F$1193,3,0)</f>
        <v>43416</v>
      </c>
      <c r="T310" s="30">
        <f>VLOOKUP(D309,'Leave  Mangement'!$A$1:$F$1193,4,0)</f>
        <v>43423</v>
      </c>
      <c r="U310" t="str">
        <f>VLOOKUP(D309,'Leave  Mangement'!$A$1:$F$1193,5,0)</f>
        <v>Emergency leave</v>
      </c>
      <c r="V310">
        <f>VLOOKUP(D309,'Leave  Mangement'!$A$1:$F$1193,6,0)</f>
        <v>7</v>
      </c>
      <c r="W310" t="str">
        <f>VLOOKUP(D309,'Span and Layer'!$A$1:$D$1193,2,0)</f>
        <v>Rishitha</v>
      </c>
      <c r="X310" t="str">
        <f>VLOOKUP(D309,'Span and Layer'!$A$1:$D$1193,3,0)</f>
        <v>Isla</v>
      </c>
      <c r="Y310" t="str">
        <f>VLOOKUP(D309,'Span and Layer'!$A$1:$D$1193,4,0)</f>
        <v>George</v>
      </c>
      <c r="Z310" s="30">
        <f>VLOOKUP(D309,'Attrition Analysis'!$A$1:$E$1193,3,0)</f>
        <v>43473</v>
      </c>
      <c r="AA310" s="30">
        <f>VLOOKUP(D309,'Attrition Analysis'!$A$1:$E$1193,4,0)</f>
        <v>42174</v>
      </c>
      <c r="AB310">
        <f>VLOOKUP(D309,'Attrition Analysis'!$A$1:$E$1193,5,0)</f>
        <v>0</v>
      </c>
      <c r="AC310" t="str">
        <f>VLOOKUP(D309,CSAT!$A$1:$F$1193,2,0)</f>
        <v>Excellent</v>
      </c>
      <c r="AD310" t="str">
        <f>VLOOKUP(D309,CSAT!$A$1:$F$1193,3,0)</f>
        <v>Worst</v>
      </c>
      <c r="AE310" t="str">
        <f>VLOOKUP(D309,CSAT!$A$1:$F$1193,4,0)</f>
        <v>Excellent</v>
      </c>
      <c r="AF310" t="str">
        <f>VLOOKUP(D309,CSAT!$A$1:$F$1193,5,0)</f>
        <v>Good</v>
      </c>
      <c r="AG310" t="str">
        <f>VLOOKUP(D309,CSAT!$A$1:$F$1193,6,0)</f>
        <v>Excellent</v>
      </c>
      <c r="AH310" s="30">
        <v>43275</v>
      </c>
    </row>
    <row r="311" spans="1:34" x14ac:dyDescent="0.25">
      <c r="A311" s="13" t="s">
        <v>565</v>
      </c>
      <c r="B311" s="13">
        <v>310</v>
      </c>
      <c r="C311" s="13" t="s">
        <v>564</v>
      </c>
      <c r="D311" s="13" t="s">
        <v>565</v>
      </c>
      <c r="E311" s="13" t="s">
        <v>16</v>
      </c>
      <c r="F311" s="13">
        <v>41</v>
      </c>
      <c r="G311" s="13" t="s">
        <v>17</v>
      </c>
      <c r="H311" s="13" t="s">
        <v>126</v>
      </c>
      <c r="I311" s="13" t="s">
        <v>80</v>
      </c>
      <c r="J311">
        <f>VLOOKUP(DATA!D310,'Performance management'!A$1:H$1193,4,0)</f>
        <v>1</v>
      </c>
      <c r="K311">
        <f>VLOOKUP(DATA!D310,'Performance management'!A$1:H$1193,5,0)</f>
        <v>3</v>
      </c>
      <c r="L311">
        <f>VLOOKUP(DATA!D310,'Performance management'!A$1:H$1193,6,0)</f>
        <v>4</v>
      </c>
      <c r="M311">
        <f>VLOOKUP(DATA!D310,'Performance management'!A$1:H$1193,7,0)</f>
        <v>3</v>
      </c>
      <c r="N311">
        <f>VLOOKUP(DATA!D310,'Performance management'!A$1:H$1193,8,0)</f>
        <v>2.75</v>
      </c>
      <c r="O311">
        <f>VLOOKUP(D310,'Learning  Mangement'!$A$1:$G$1193,4,0)</f>
        <v>2.75</v>
      </c>
      <c r="P311" t="str">
        <f>VLOOKUP(D310,'Learning  Mangement'!$A$1:$G$1193,5,0)</f>
        <v>Sathish&amp;Azim</v>
      </c>
      <c r="Q311" t="str">
        <f>VLOOKUP(D310,'Learning  Mangement'!$A$1:$G$1193,6,0)</f>
        <v>4h</v>
      </c>
      <c r="R311" t="str">
        <f>VLOOKUP(D310,'Learning  Mangement'!$A$1:$G$1193,7,0)</f>
        <v>Technical skills Training</v>
      </c>
      <c r="S311" s="30">
        <f>VLOOKUP(D310,'Leave  Mangement'!$A$1:$F$1193,3,0)</f>
        <v>43417</v>
      </c>
      <c r="T311" s="30">
        <f>VLOOKUP(D310,'Leave  Mangement'!$A$1:$F$1193,4,0)</f>
        <v>43418</v>
      </c>
      <c r="U311" t="str">
        <f>VLOOKUP(D310,'Leave  Mangement'!$A$1:$F$1193,5,0)</f>
        <v>Maternity/Parental leave</v>
      </c>
      <c r="V311">
        <f>VLOOKUP(D310,'Leave  Mangement'!$A$1:$F$1193,6,0)</f>
        <v>31</v>
      </c>
      <c r="W311" t="str">
        <f>VLOOKUP(D310,'Span and Layer'!$A$1:$D$1193,2,0)</f>
        <v>Hemanth</v>
      </c>
      <c r="X311" t="str">
        <f>VLOOKUP(D310,'Span and Layer'!$A$1:$D$1193,3,0)</f>
        <v>Amelia</v>
      </c>
      <c r="Y311" t="str">
        <f>VLOOKUP(D310,'Span and Layer'!$A$1:$D$1193,4,0)</f>
        <v>George</v>
      </c>
      <c r="Z311" s="30">
        <f>VLOOKUP(D310,'Attrition Analysis'!$A$1:$E$1193,3,0)</f>
        <v>43498</v>
      </c>
      <c r="AA311" s="30">
        <f>VLOOKUP(D310,'Attrition Analysis'!$A$1:$E$1193,4,0)</f>
        <v>42186</v>
      </c>
      <c r="AB311">
        <f>VLOOKUP(D310,'Attrition Analysis'!$A$1:$E$1193,5,0)</f>
        <v>0</v>
      </c>
      <c r="AC311" t="str">
        <f>VLOOKUP(D310,CSAT!$A$1:$F$1193,2,0)</f>
        <v>Worst</v>
      </c>
      <c r="AD311" t="str">
        <f>VLOOKUP(D310,CSAT!$A$1:$F$1193,3,0)</f>
        <v>Better</v>
      </c>
      <c r="AE311" t="str">
        <f>VLOOKUP(D310,CSAT!$A$1:$F$1193,4,0)</f>
        <v>Excellent</v>
      </c>
      <c r="AF311" t="str">
        <f>VLOOKUP(D310,CSAT!$A$1:$F$1193,5,0)</f>
        <v>Bad</v>
      </c>
      <c r="AG311" t="str">
        <f>VLOOKUP(D310,CSAT!$A$1:$F$1193,6,0)</f>
        <v>Worst</v>
      </c>
      <c r="AH311" s="30">
        <v>43277</v>
      </c>
    </row>
    <row r="312" spans="1:34" x14ac:dyDescent="0.25">
      <c r="A312" s="13" t="s">
        <v>567</v>
      </c>
      <c r="B312" s="13">
        <v>311</v>
      </c>
      <c r="C312" s="13" t="s">
        <v>566</v>
      </c>
      <c r="D312" s="13" t="s">
        <v>567</v>
      </c>
      <c r="E312" s="13" t="s">
        <v>10</v>
      </c>
      <c r="F312" s="13">
        <v>39</v>
      </c>
      <c r="G312" s="13" t="s">
        <v>55</v>
      </c>
      <c r="H312" s="13" t="s">
        <v>56</v>
      </c>
      <c r="I312" s="13" t="s">
        <v>13</v>
      </c>
      <c r="J312">
        <f>VLOOKUP(DATA!D311,'Performance management'!A$1:H$1193,4,0)</f>
        <v>4</v>
      </c>
      <c r="K312">
        <f>VLOOKUP(DATA!D311,'Performance management'!A$1:H$1193,5,0)</f>
        <v>3</v>
      </c>
      <c r="L312">
        <f>VLOOKUP(DATA!D311,'Performance management'!A$1:H$1193,6,0)</f>
        <v>4</v>
      </c>
      <c r="M312">
        <f>VLOOKUP(DATA!D311,'Performance management'!A$1:H$1193,7,0)</f>
        <v>1</v>
      </c>
      <c r="N312">
        <f>VLOOKUP(DATA!D311,'Performance management'!A$1:H$1193,8,0)</f>
        <v>3</v>
      </c>
      <c r="O312">
        <f>VLOOKUP(D311,'Learning  Mangement'!$A$1:$G$1193,4,0)</f>
        <v>3</v>
      </c>
      <c r="P312" t="str">
        <f>VLOOKUP(D311,'Learning  Mangement'!$A$1:$G$1193,5,0)</f>
        <v>Hemanth&amp;Salomi</v>
      </c>
      <c r="Q312" t="str">
        <f>VLOOKUP(D311,'Learning  Mangement'!$A$1:$G$1193,6,0)</f>
        <v>3h</v>
      </c>
      <c r="R312" t="str">
        <f>VLOOKUP(D311,'Learning  Mangement'!$A$1:$G$1193,7,0)</f>
        <v>Soft skills Training</v>
      </c>
      <c r="S312" s="30">
        <f>VLOOKUP(D311,'Leave  Mangement'!$A$1:$F$1193,3,0)</f>
        <v>43418</v>
      </c>
      <c r="T312" s="30">
        <f>VLOOKUP(D311,'Leave  Mangement'!$A$1:$F$1193,4,0)</f>
        <v>43420</v>
      </c>
      <c r="U312" t="str">
        <f>VLOOKUP(D311,'Leave  Mangement'!$A$1:$F$1193,5,0)</f>
        <v>Emergency leave</v>
      </c>
      <c r="V312">
        <f>VLOOKUP(D311,'Leave  Mangement'!$A$1:$F$1193,6,0)</f>
        <v>2</v>
      </c>
      <c r="W312" t="str">
        <f>VLOOKUP(D311,'Span and Layer'!$A$1:$D$1193,2,0)</f>
        <v>Rajesh</v>
      </c>
      <c r="X312" t="str">
        <f>VLOOKUP(D311,'Span and Layer'!$A$1:$D$1193,3,0)</f>
        <v>Isla</v>
      </c>
      <c r="Y312" t="str">
        <f>VLOOKUP(D311,'Span and Layer'!$A$1:$D$1193,4,0)</f>
        <v>George</v>
      </c>
      <c r="Z312" s="30">
        <f>VLOOKUP(D311,'Attrition Analysis'!$A$1:$E$1193,3,0)</f>
        <v>43523</v>
      </c>
      <c r="AA312" s="30">
        <f>VLOOKUP(D311,'Attrition Analysis'!$A$1:$E$1193,4,0)</f>
        <v>42198</v>
      </c>
      <c r="AB312">
        <f>VLOOKUP(D311,'Attrition Analysis'!$A$1:$E$1193,5,0)</f>
        <v>0</v>
      </c>
      <c r="AC312" t="str">
        <f>VLOOKUP(D311,CSAT!$A$1:$F$1193,2,0)</f>
        <v>Bad</v>
      </c>
      <c r="AD312" t="str">
        <f>VLOOKUP(D311,CSAT!$A$1:$F$1193,3,0)</f>
        <v>Worst</v>
      </c>
      <c r="AE312" t="str">
        <f>VLOOKUP(D311,CSAT!$A$1:$F$1193,4,0)</f>
        <v>Better</v>
      </c>
      <c r="AF312" t="str">
        <f>VLOOKUP(D311,CSAT!$A$1:$F$1193,5,0)</f>
        <v>Worst</v>
      </c>
      <c r="AG312" t="str">
        <f>VLOOKUP(D311,CSAT!$A$1:$F$1193,6,0)</f>
        <v>Excellent</v>
      </c>
      <c r="AH312" s="30">
        <v>43286</v>
      </c>
    </row>
    <row r="313" spans="1:34" x14ac:dyDescent="0.25">
      <c r="A313" s="13" t="s">
        <v>569</v>
      </c>
      <c r="B313" s="13">
        <v>312</v>
      </c>
      <c r="C313" s="13" t="s">
        <v>568</v>
      </c>
      <c r="D313" s="13" t="s">
        <v>569</v>
      </c>
      <c r="E313" s="13" t="s">
        <v>16</v>
      </c>
      <c r="F313" s="13">
        <v>43</v>
      </c>
      <c r="G313" s="13" t="s">
        <v>45</v>
      </c>
      <c r="H313" s="13" t="s">
        <v>161</v>
      </c>
      <c r="I313" s="13" t="s">
        <v>13</v>
      </c>
      <c r="J313">
        <f>VLOOKUP(DATA!D312,'Performance management'!A$1:H$1193,4,0)</f>
        <v>2</v>
      </c>
      <c r="K313">
        <f>VLOOKUP(DATA!D312,'Performance management'!A$1:H$1193,5,0)</f>
        <v>2</v>
      </c>
      <c r="L313">
        <f>VLOOKUP(DATA!D312,'Performance management'!A$1:H$1193,6,0)</f>
        <v>3</v>
      </c>
      <c r="M313">
        <f>VLOOKUP(DATA!D312,'Performance management'!A$1:H$1193,7,0)</f>
        <v>4</v>
      </c>
      <c r="N313">
        <f>VLOOKUP(DATA!D312,'Performance management'!A$1:H$1193,8,0)</f>
        <v>2.75</v>
      </c>
      <c r="O313">
        <f>VLOOKUP(D312,'Learning  Mangement'!$A$1:$G$1193,4,0)</f>
        <v>2.75</v>
      </c>
      <c r="P313" t="str">
        <f>VLOOKUP(D312,'Learning  Mangement'!$A$1:$G$1193,5,0)</f>
        <v>Sathish&amp;Azim</v>
      </c>
      <c r="Q313" t="str">
        <f>VLOOKUP(D312,'Learning  Mangement'!$A$1:$G$1193,6,0)</f>
        <v>4h</v>
      </c>
      <c r="R313" t="str">
        <f>VLOOKUP(D312,'Learning  Mangement'!$A$1:$G$1193,7,0)</f>
        <v>Technical skills Training</v>
      </c>
      <c r="S313" s="30">
        <f>VLOOKUP(D312,'Leave  Mangement'!$A$1:$F$1193,3,0)</f>
        <v>43419</v>
      </c>
      <c r="T313" s="30">
        <f>VLOOKUP(D312,'Leave  Mangement'!$A$1:$F$1193,4,0)</f>
        <v>43423</v>
      </c>
      <c r="U313" t="str">
        <f>VLOOKUP(D312,'Leave  Mangement'!$A$1:$F$1193,5,0)</f>
        <v>Emergency leave</v>
      </c>
      <c r="V313">
        <f>VLOOKUP(D312,'Leave  Mangement'!$A$1:$F$1193,6,0)</f>
        <v>4</v>
      </c>
      <c r="W313" t="str">
        <f>VLOOKUP(D312,'Span and Layer'!$A$1:$D$1193,2,0)</f>
        <v>Lihar</v>
      </c>
      <c r="X313" t="str">
        <f>VLOOKUP(D312,'Span and Layer'!$A$1:$D$1193,3,0)</f>
        <v>Isla</v>
      </c>
      <c r="Y313" t="str">
        <f>VLOOKUP(D312,'Span and Layer'!$A$1:$D$1193,4,0)</f>
        <v>George</v>
      </c>
      <c r="Z313" s="30">
        <f>VLOOKUP(D312,'Attrition Analysis'!$A$1:$E$1193,3,0)</f>
        <v>43548</v>
      </c>
      <c r="AA313" s="30">
        <f>VLOOKUP(D312,'Attrition Analysis'!$A$1:$E$1193,4,0)</f>
        <v>42210</v>
      </c>
      <c r="AB313">
        <f>VLOOKUP(D312,'Attrition Analysis'!$A$1:$E$1193,5,0)</f>
        <v>0</v>
      </c>
      <c r="AC313" t="str">
        <f>VLOOKUP(D312,CSAT!$A$1:$F$1193,2,0)</f>
        <v>Good</v>
      </c>
      <c r="AD313" t="str">
        <f>VLOOKUP(D312,CSAT!$A$1:$F$1193,3,0)</f>
        <v>Better</v>
      </c>
      <c r="AE313" t="str">
        <f>VLOOKUP(D312,CSAT!$A$1:$F$1193,4,0)</f>
        <v>Excellent</v>
      </c>
      <c r="AF313" t="str">
        <f>VLOOKUP(D312,CSAT!$A$1:$F$1193,5,0)</f>
        <v>Better</v>
      </c>
      <c r="AG313" t="str">
        <f>VLOOKUP(D312,CSAT!$A$1:$F$1193,6,0)</f>
        <v>Worst</v>
      </c>
      <c r="AH313" s="30">
        <v>43416</v>
      </c>
    </row>
    <row r="314" spans="1:34" x14ac:dyDescent="0.25">
      <c r="A314" s="13" t="s">
        <v>571</v>
      </c>
      <c r="B314" s="13">
        <v>313</v>
      </c>
      <c r="C314" s="13" t="s">
        <v>570</v>
      </c>
      <c r="D314" s="13" t="s">
        <v>571</v>
      </c>
      <c r="E314" s="13" t="s">
        <v>10</v>
      </c>
      <c r="F314" s="13">
        <v>55</v>
      </c>
      <c r="G314" s="13" t="s">
        <v>21</v>
      </c>
      <c r="H314" s="13" t="s">
        <v>12</v>
      </c>
      <c r="I314" s="13" t="s">
        <v>13</v>
      </c>
      <c r="J314">
        <f>VLOOKUP(DATA!D313,'Performance management'!A$1:H$1193,4,0)</f>
        <v>1</v>
      </c>
      <c r="K314">
        <f>VLOOKUP(DATA!D313,'Performance management'!A$1:H$1193,5,0)</f>
        <v>4</v>
      </c>
      <c r="L314">
        <f>VLOOKUP(DATA!D313,'Performance management'!A$1:H$1193,6,0)</f>
        <v>1</v>
      </c>
      <c r="M314">
        <f>VLOOKUP(DATA!D313,'Performance management'!A$1:H$1193,7,0)</f>
        <v>2</v>
      </c>
      <c r="N314">
        <f>VLOOKUP(DATA!D313,'Performance management'!A$1:H$1193,8,0)</f>
        <v>2</v>
      </c>
      <c r="O314">
        <f>VLOOKUP(D313,'Learning  Mangement'!$A$1:$G$1193,4,0)</f>
        <v>2</v>
      </c>
      <c r="P314" t="str">
        <f>VLOOKUP(D313,'Learning  Mangement'!$A$1:$G$1193,5,0)</f>
        <v>Sathish&amp;Azim</v>
      </c>
      <c r="Q314" t="str">
        <f>VLOOKUP(D313,'Learning  Mangement'!$A$1:$G$1193,6,0)</f>
        <v>4h</v>
      </c>
      <c r="R314" t="str">
        <f>VLOOKUP(D313,'Learning  Mangement'!$A$1:$G$1193,7,0)</f>
        <v>Technical skills Training</v>
      </c>
      <c r="S314" s="30">
        <f>VLOOKUP(D313,'Leave  Mangement'!$A$1:$F$1193,3,0)</f>
        <v>43420</v>
      </c>
      <c r="T314" s="30">
        <f>VLOOKUP(D313,'Leave  Mangement'!$A$1:$F$1193,4,0)</f>
        <v>43424</v>
      </c>
      <c r="U314" t="str">
        <f>VLOOKUP(D313,'Leave  Mangement'!$A$1:$F$1193,5,0)</f>
        <v>Maternity/Parental leave</v>
      </c>
      <c r="V314">
        <f>VLOOKUP(D313,'Leave  Mangement'!$A$1:$F$1193,6,0)</f>
        <v>34</v>
      </c>
      <c r="W314" t="str">
        <f>VLOOKUP(D313,'Span and Layer'!$A$1:$D$1193,2,0)</f>
        <v>Santhosh</v>
      </c>
      <c r="X314" t="str">
        <f>VLOOKUP(D313,'Span and Layer'!$A$1:$D$1193,3,0)</f>
        <v>Harry</v>
      </c>
      <c r="Y314" t="str">
        <f>VLOOKUP(D313,'Span and Layer'!$A$1:$D$1193,4,0)</f>
        <v>George</v>
      </c>
      <c r="Z314" s="30">
        <f>VLOOKUP(D313,'Attrition Analysis'!$A$1:$E$1193,3,0)</f>
        <v>43573</v>
      </c>
      <c r="AA314" s="30">
        <f>VLOOKUP(D313,'Attrition Analysis'!$A$1:$E$1193,4,0)</f>
        <v>42222</v>
      </c>
      <c r="AB314">
        <f>VLOOKUP(D313,'Attrition Analysis'!$A$1:$E$1193,5,0)</f>
        <v>0</v>
      </c>
      <c r="AC314" t="str">
        <f>VLOOKUP(D313,CSAT!$A$1:$F$1193,2,0)</f>
        <v>Excellent</v>
      </c>
      <c r="AD314" t="str">
        <f>VLOOKUP(D313,CSAT!$A$1:$F$1193,3,0)</f>
        <v>Worst</v>
      </c>
      <c r="AE314" t="str">
        <f>VLOOKUP(D313,CSAT!$A$1:$F$1193,4,0)</f>
        <v>Better</v>
      </c>
      <c r="AF314" t="str">
        <f>VLOOKUP(D313,CSAT!$A$1:$F$1193,5,0)</f>
        <v>Good</v>
      </c>
      <c r="AG314" t="str">
        <f>VLOOKUP(D313,CSAT!$A$1:$F$1193,6,0)</f>
        <v>Worst</v>
      </c>
      <c r="AH314" s="30">
        <v>43154</v>
      </c>
    </row>
    <row r="315" spans="1:34" x14ac:dyDescent="0.25">
      <c r="A315" s="13" t="s">
        <v>573</v>
      </c>
      <c r="B315" s="13">
        <v>314</v>
      </c>
      <c r="C315" s="13" t="s">
        <v>572</v>
      </c>
      <c r="D315" s="13" t="s">
        <v>573</v>
      </c>
      <c r="E315" s="13" t="s">
        <v>10</v>
      </c>
      <c r="F315" s="13">
        <v>57</v>
      </c>
      <c r="G315" s="13" t="s">
        <v>17</v>
      </c>
      <c r="H315" s="13" t="s">
        <v>22</v>
      </c>
      <c r="I315" s="13" t="s">
        <v>23</v>
      </c>
      <c r="J315">
        <f>VLOOKUP(DATA!D314,'Performance management'!A$1:H$1193,4,0)</f>
        <v>3</v>
      </c>
      <c r="K315">
        <f>VLOOKUP(DATA!D314,'Performance management'!A$1:H$1193,5,0)</f>
        <v>3</v>
      </c>
      <c r="L315">
        <f>VLOOKUP(DATA!D314,'Performance management'!A$1:H$1193,6,0)</f>
        <v>4</v>
      </c>
      <c r="M315">
        <f>VLOOKUP(DATA!D314,'Performance management'!A$1:H$1193,7,0)</f>
        <v>2</v>
      </c>
      <c r="N315">
        <f>VLOOKUP(DATA!D314,'Performance management'!A$1:H$1193,8,0)</f>
        <v>3</v>
      </c>
      <c r="O315">
        <f>VLOOKUP(D314,'Learning  Mangement'!$A$1:$G$1193,4,0)</f>
        <v>3</v>
      </c>
      <c r="P315" t="str">
        <f>VLOOKUP(D314,'Learning  Mangement'!$A$1:$G$1193,5,0)</f>
        <v>Hemanth&amp;Salomi</v>
      </c>
      <c r="Q315" t="str">
        <f>VLOOKUP(D314,'Learning  Mangement'!$A$1:$G$1193,6,0)</f>
        <v>3h</v>
      </c>
      <c r="R315" t="str">
        <f>VLOOKUP(D314,'Learning  Mangement'!$A$1:$G$1193,7,0)</f>
        <v>Soft skills Training</v>
      </c>
      <c r="S315" s="30">
        <f>VLOOKUP(D314,'Leave  Mangement'!$A$1:$F$1193,3,0)</f>
        <v>43421</v>
      </c>
      <c r="T315" s="30">
        <f>VLOOKUP(D314,'Leave  Mangement'!$A$1:$F$1193,4,0)</f>
        <v>43422</v>
      </c>
      <c r="U315" t="str">
        <f>VLOOKUP(D314,'Leave  Mangement'!$A$1:$F$1193,5,0)</f>
        <v>Planned leave</v>
      </c>
      <c r="V315">
        <f>VLOOKUP(D314,'Leave  Mangement'!$A$1:$F$1193,6,0)</f>
        <v>1</v>
      </c>
      <c r="W315" t="str">
        <f>VLOOKUP(D314,'Span and Layer'!$A$1:$D$1193,2,0)</f>
        <v>Anudeep</v>
      </c>
      <c r="X315" t="str">
        <f>VLOOKUP(D314,'Span and Layer'!$A$1:$D$1193,3,0)</f>
        <v>Charlie</v>
      </c>
      <c r="Y315" t="str">
        <f>VLOOKUP(D314,'Span and Layer'!$A$1:$D$1193,4,0)</f>
        <v>George</v>
      </c>
      <c r="Z315" s="30">
        <f>VLOOKUP(D314,'Attrition Analysis'!$A$1:$E$1193,3,0)</f>
        <v>43598</v>
      </c>
      <c r="AA315" s="30">
        <f>VLOOKUP(D314,'Attrition Analysis'!$A$1:$E$1193,4,0)</f>
        <v>42234</v>
      </c>
      <c r="AB315">
        <f>VLOOKUP(D314,'Attrition Analysis'!$A$1:$E$1193,5,0)</f>
        <v>0</v>
      </c>
      <c r="AC315" t="str">
        <f>VLOOKUP(D314,CSAT!$A$1:$F$1193,2,0)</f>
        <v>Better</v>
      </c>
      <c r="AD315" t="str">
        <f>VLOOKUP(D314,CSAT!$A$1:$F$1193,3,0)</f>
        <v>Bad</v>
      </c>
      <c r="AE315" t="str">
        <f>VLOOKUP(D314,CSAT!$A$1:$F$1193,4,0)</f>
        <v>Worst</v>
      </c>
      <c r="AF315" t="str">
        <f>VLOOKUP(D314,CSAT!$A$1:$F$1193,5,0)</f>
        <v>Better</v>
      </c>
      <c r="AG315" t="str">
        <f>VLOOKUP(D314,CSAT!$A$1:$F$1193,6,0)</f>
        <v>Excellent</v>
      </c>
      <c r="AH315" s="30">
        <v>43141</v>
      </c>
    </row>
    <row r="316" spans="1:34" x14ac:dyDescent="0.25">
      <c r="A316" s="13" t="s">
        <v>574</v>
      </c>
      <c r="B316" s="13">
        <v>315</v>
      </c>
      <c r="C316" s="13" t="s">
        <v>566</v>
      </c>
      <c r="D316" s="13" t="s">
        <v>574</v>
      </c>
      <c r="E316" s="13" t="s">
        <v>16</v>
      </c>
      <c r="F316" s="13">
        <v>49</v>
      </c>
      <c r="G316" s="13" t="s">
        <v>91</v>
      </c>
      <c r="H316" s="13" t="s">
        <v>12</v>
      </c>
      <c r="I316" s="13" t="s">
        <v>13</v>
      </c>
      <c r="J316">
        <f>VLOOKUP(DATA!D315,'Performance management'!A$1:H$1193,4,0)</f>
        <v>3</v>
      </c>
      <c r="K316">
        <f>VLOOKUP(DATA!D315,'Performance management'!A$1:H$1193,5,0)</f>
        <v>5</v>
      </c>
      <c r="L316">
        <f>VLOOKUP(DATA!D315,'Performance management'!A$1:H$1193,6,0)</f>
        <v>2</v>
      </c>
      <c r="M316">
        <f>VLOOKUP(DATA!D315,'Performance management'!A$1:H$1193,7,0)</f>
        <v>2</v>
      </c>
      <c r="N316">
        <f>VLOOKUP(DATA!D315,'Performance management'!A$1:H$1193,8,0)</f>
        <v>3</v>
      </c>
      <c r="O316">
        <f>VLOOKUP(D315,'Learning  Mangement'!$A$1:$G$1193,4,0)</f>
        <v>3</v>
      </c>
      <c r="P316" t="str">
        <f>VLOOKUP(D315,'Learning  Mangement'!$A$1:$G$1193,5,0)</f>
        <v>Hemanth&amp;Salomi</v>
      </c>
      <c r="Q316" t="str">
        <f>VLOOKUP(D315,'Learning  Mangement'!$A$1:$G$1193,6,0)</f>
        <v>3h</v>
      </c>
      <c r="R316" t="str">
        <f>VLOOKUP(D315,'Learning  Mangement'!$A$1:$G$1193,7,0)</f>
        <v>Soft skills Training</v>
      </c>
      <c r="S316" s="30">
        <f>VLOOKUP(D315,'Leave  Mangement'!$A$1:$F$1193,3,0)</f>
        <v>43422</v>
      </c>
      <c r="T316" s="30">
        <f>VLOOKUP(D315,'Leave  Mangement'!$A$1:$F$1193,4,0)</f>
        <v>43426</v>
      </c>
      <c r="U316" t="str">
        <f>VLOOKUP(D315,'Leave  Mangement'!$A$1:$F$1193,5,0)</f>
        <v>Emergency leave</v>
      </c>
      <c r="V316">
        <f>VLOOKUP(D315,'Leave  Mangement'!$A$1:$F$1193,6,0)</f>
        <v>4</v>
      </c>
      <c r="W316" t="str">
        <f>VLOOKUP(D315,'Span and Layer'!$A$1:$D$1193,2,0)</f>
        <v>Santhosh</v>
      </c>
      <c r="X316" t="str">
        <f>VLOOKUP(D315,'Span and Layer'!$A$1:$D$1193,3,0)</f>
        <v>Harry</v>
      </c>
      <c r="Y316" t="str">
        <f>VLOOKUP(D315,'Span and Layer'!$A$1:$D$1193,4,0)</f>
        <v>George</v>
      </c>
      <c r="Z316" s="30">
        <f>VLOOKUP(D315,'Attrition Analysis'!$A$1:$E$1193,3,0)</f>
        <v>43623</v>
      </c>
      <c r="AA316" s="30">
        <f>VLOOKUP(D315,'Attrition Analysis'!$A$1:$E$1193,4,0)</f>
        <v>42246</v>
      </c>
      <c r="AB316">
        <f>VLOOKUP(D315,'Attrition Analysis'!$A$1:$E$1193,5,0)</f>
        <v>0</v>
      </c>
      <c r="AC316" t="str">
        <f>VLOOKUP(D315,CSAT!$A$1:$F$1193,2,0)</f>
        <v>Better</v>
      </c>
      <c r="AD316" t="str">
        <f>VLOOKUP(D315,CSAT!$A$1:$F$1193,3,0)</f>
        <v>Good</v>
      </c>
      <c r="AE316" t="str">
        <f>VLOOKUP(D315,CSAT!$A$1:$F$1193,4,0)</f>
        <v>Good</v>
      </c>
      <c r="AF316" t="str">
        <f>VLOOKUP(D315,CSAT!$A$1:$F$1193,5,0)</f>
        <v>Good</v>
      </c>
      <c r="AG316" t="str">
        <f>VLOOKUP(D315,CSAT!$A$1:$F$1193,6,0)</f>
        <v>Good</v>
      </c>
      <c r="AH316" s="30">
        <v>43227</v>
      </c>
    </row>
    <row r="317" spans="1:34" x14ac:dyDescent="0.25">
      <c r="A317" s="13" t="s">
        <v>576</v>
      </c>
      <c r="B317" s="13">
        <v>316</v>
      </c>
      <c r="C317" s="13" t="s">
        <v>575</v>
      </c>
      <c r="D317" s="13" t="s">
        <v>576</v>
      </c>
      <c r="E317" s="13" t="s">
        <v>10</v>
      </c>
      <c r="F317" s="13">
        <v>47</v>
      </c>
      <c r="G317" s="13" t="s">
        <v>21</v>
      </c>
      <c r="H317" s="13" t="s">
        <v>34</v>
      </c>
      <c r="I317" s="13" t="s">
        <v>35</v>
      </c>
      <c r="J317">
        <f>VLOOKUP(DATA!D316,'Performance management'!A$1:H$1193,4,0)</f>
        <v>4</v>
      </c>
      <c r="K317">
        <f>VLOOKUP(DATA!D316,'Performance management'!A$1:H$1193,5,0)</f>
        <v>1</v>
      </c>
      <c r="L317">
        <f>VLOOKUP(DATA!D316,'Performance management'!A$1:H$1193,6,0)</f>
        <v>5</v>
      </c>
      <c r="M317">
        <f>VLOOKUP(DATA!D316,'Performance management'!A$1:H$1193,7,0)</f>
        <v>2</v>
      </c>
      <c r="N317">
        <f>VLOOKUP(DATA!D316,'Performance management'!A$1:H$1193,8,0)</f>
        <v>3</v>
      </c>
      <c r="O317">
        <f>VLOOKUP(D316,'Learning  Mangement'!$A$1:$G$1193,4,0)</f>
        <v>3</v>
      </c>
      <c r="P317" t="str">
        <f>VLOOKUP(D316,'Learning  Mangement'!$A$1:$G$1193,5,0)</f>
        <v>Hemanth&amp;Salomi</v>
      </c>
      <c r="Q317" t="str">
        <f>VLOOKUP(D316,'Learning  Mangement'!$A$1:$G$1193,6,0)</f>
        <v>3h</v>
      </c>
      <c r="R317" t="str">
        <f>VLOOKUP(D316,'Learning  Mangement'!$A$1:$G$1193,7,0)</f>
        <v>Soft skills Training</v>
      </c>
      <c r="S317" s="30">
        <f>VLOOKUP(D316,'Leave  Mangement'!$A$1:$F$1193,3,0)</f>
        <v>43423</v>
      </c>
      <c r="T317" s="30">
        <f>VLOOKUP(D316,'Leave  Mangement'!$A$1:$F$1193,4,0)</f>
        <v>43429</v>
      </c>
      <c r="U317" t="str">
        <f>VLOOKUP(D316,'Leave  Mangement'!$A$1:$F$1193,5,0)</f>
        <v>Maternity/Parental leave</v>
      </c>
      <c r="V317">
        <f>VLOOKUP(D316,'Leave  Mangement'!$A$1:$F$1193,6,0)</f>
        <v>36</v>
      </c>
      <c r="W317" t="str">
        <f>VLOOKUP(D316,'Span and Layer'!$A$1:$D$1193,2,0)</f>
        <v>Anudeep</v>
      </c>
      <c r="X317" t="str">
        <f>VLOOKUP(D316,'Span and Layer'!$A$1:$D$1193,3,0)</f>
        <v>Charlie</v>
      </c>
      <c r="Y317" t="str">
        <f>VLOOKUP(D316,'Span and Layer'!$A$1:$D$1193,4,0)</f>
        <v>George</v>
      </c>
      <c r="Z317" s="30">
        <f>VLOOKUP(D316,'Attrition Analysis'!$A$1:$E$1193,3,0)</f>
        <v>43648</v>
      </c>
      <c r="AA317" s="30">
        <f>VLOOKUP(D316,'Attrition Analysis'!$A$1:$E$1193,4,0)</f>
        <v>42258</v>
      </c>
      <c r="AB317">
        <f>VLOOKUP(D316,'Attrition Analysis'!$A$1:$E$1193,5,0)</f>
        <v>0</v>
      </c>
      <c r="AC317" t="str">
        <f>VLOOKUP(D316,CSAT!$A$1:$F$1193,2,0)</f>
        <v>Worst</v>
      </c>
      <c r="AD317" t="str">
        <f>VLOOKUP(D316,CSAT!$A$1:$F$1193,3,0)</f>
        <v>Bad</v>
      </c>
      <c r="AE317" t="str">
        <f>VLOOKUP(D316,CSAT!$A$1:$F$1193,4,0)</f>
        <v>Excellent</v>
      </c>
      <c r="AF317" t="str">
        <f>VLOOKUP(D316,CSAT!$A$1:$F$1193,5,0)</f>
        <v>Better</v>
      </c>
      <c r="AG317" t="str">
        <f>VLOOKUP(D316,CSAT!$A$1:$F$1193,6,0)</f>
        <v>Worst</v>
      </c>
      <c r="AH317" s="30">
        <v>43398</v>
      </c>
    </row>
    <row r="318" spans="1:34" x14ac:dyDescent="0.25">
      <c r="A318" s="13" t="s">
        <v>578</v>
      </c>
      <c r="B318" s="13">
        <v>317</v>
      </c>
      <c r="C318" s="13" t="s">
        <v>577</v>
      </c>
      <c r="D318" s="13" t="s">
        <v>578</v>
      </c>
      <c r="E318" s="13" t="s">
        <v>10</v>
      </c>
      <c r="F318" s="13">
        <v>27</v>
      </c>
      <c r="G318" s="13" t="s">
        <v>21</v>
      </c>
      <c r="H318" s="13" t="s">
        <v>131</v>
      </c>
      <c r="I318" s="13" t="s">
        <v>132</v>
      </c>
      <c r="J318">
        <f>VLOOKUP(DATA!D317,'Performance management'!A$1:H$1193,4,0)</f>
        <v>4</v>
      </c>
      <c r="K318">
        <f>VLOOKUP(DATA!D317,'Performance management'!A$1:H$1193,5,0)</f>
        <v>2</v>
      </c>
      <c r="L318">
        <f>VLOOKUP(DATA!D317,'Performance management'!A$1:H$1193,6,0)</f>
        <v>5</v>
      </c>
      <c r="M318">
        <f>VLOOKUP(DATA!D317,'Performance management'!A$1:H$1193,7,0)</f>
        <v>5</v>
      </c>
      <c r="N318">
        <f>VLOOKUP(DATA!D317,'Performance management'!A$1:H$1193,8,0)</f>
        <v>4</v>
      </c>
      <c r="O318">
        <f>VLOOKUP(D317,'Learning  Mangement'!$A$1:$G$1193,4,0)</f>
        <v>4</v>
      </c>
      <c r="P318" t="str">
        <f>VLOOKUP(D317,'Learning  Mangement'!$A$1:$G$1193,5,0)</f>
        <v>Santhosh&amp;Anudeep</v>
      </c>
      <c r="Q318" t="str">
        <f>VLOOKUP(D317,'Learning  Mangement'!$A$1:$G$1193,6,0)</f>
        <v>3h</v>
      </c>
      <c r="R318" t="str">
        <f>VLOOKUP(D317,'Learning  Mangement'!$A$1:$G$1193,7,0)</f>
        <v>Job Training</v>
      </c>
      <c r="S318" s="30">
        <f>VLOOKUP(D317,'Leave  Mangement'!$A$1:$F$1193,3,0)</f>
        <v>43424</v>
      </c>
      <c r="T318" s="30">
        <f>VLOOKUP(D317,'Leave  Mangement'!$A$1:$F$1193,4,0)</f>
        <v>43429</v>
      </c>
      <c r="U318" t="str">
        <f>VLOOKUP(D317,'Leave  Mangement'!$A$1:$F$1193,5,0)</f>
        <v>Emergency leave</v>
      </c>
      <c r="V318">
        <f>VLOOKUP(D317,'Leave  Mangement'!$A$1:$F$1193,6,0)</f>
        <v>5</v>
      </c>
      <c r="W318" t="str">
        <f>VLOOKUP(D317,'Span and Layer'!$A$1:$D$1193,2,0)</f>
        <v>Lihar</v>
      </c>
      <c r="X318" t="str">
        <f>VLOOKUP(D317,'Span and Layer'!$A$1:$D$1193,3,0)</f>
        <v>Isla</v>
      </c>
      <c r="Y318" t="str">
        <f>VLOOKUP(D317,'Span and Layer'!$A$1:$D$1193,4,0)</f>
        <v>George</v>
      </c>
      <c r="Z318" s="30">
        <f>VLOOKUP(D317,'Attrition Analysis'!$A$1:$E$1193,3,0)</f>
        <v>43673</v>
      </c>
      <c r="AA318" s="30">
        <f>VLOOKUP(D317,'Attrition Analysis'!$A$1:$E$1193,4,0)</f>
        <v>42270</v>
      </c>
      <c r="AB318">
        <f>VLOOKUP(D317,'Attrition Analysis'!$A$1:$E$1193,5,0)</f>
        <v>0</v>
      </c>
      <c r="AC318" t="str">
        <f>VLOOKUP(D317,CSAT!$A$1:$F$1193,2,0)</f>
        <v>Good</v>
      </c>
      <c r="AD318" t="str">
        <f>VLOOKUP(D317,CSAT!$A$1:$F$1193,3,0)</f>
        <v>Worst</v>
      </c>
      <c r="AE318" t="str">
        <f>VLOOKUP(D317,CSAT!$A$1:$F$1193,4,0)</f>
        <v>Good</v>
      </c>
      <c r="AF318" t="str">
        <f>VLOOKUP(D317,CSAT!$A$1:$F$1193,5,0)</f>
        <v>Better</v>
      </c>
      <c r="AG318" t="str">
        <f>VLOOKUP(D317,CSAT!$A$1:$F$1193,6,0)</f>
        <v>Excellent</v>
      </c>
      <c r="AH318" s="30">
        <v>43345</v>
      </c>
    </row>
    <row r="319" spans="1:34" x14ac:dyDescent="0.25">
      <c r="A319" s="13" t="s">
        <v>580</v>
      </c>
      <c r="B319" s="13">
        <v>318</v>
      </c>
      <c r="C319" s="13" t="s">
        <v>579</v>
      </c>
      <c r="D319" s="13" t="s">
        <v>580</v>
      </c>
      <c r="E319" s="13" t="s">
        <v>10</v>
      </c>
      <c r="F319" s="13">
        <v>41</v>
      </c>
      <c r="G319" s="13" t="s">
        <v>31</v>
      </c>
      <c r="H319" s="13" t="s">
        <v>79</v>
      </c>
      <c r="I319" s="13" t="s">
        <v>80</v>
      </c>
      <c r="J319">
        <f>VLOOKUP(DATA!D318,'Performance management'!A$1:H$1193,4,0)</f>
        <v>3</v>
      </c>
      <c r="K319">
        <f>VLOOKUP(DATA!D318,'Performance management'!A$1:H$1193,5,0)</f>
        <v>1</v>
      </c>
      <c r="L319">
        <f>VLOOKUP(DATA!D318,'Performance management'!A$1:H$1193,6,0)</f>
        <v>5</v>
      </c>
      <c r="M319">
        <f>VLOOKUP(DATA!D318,'Performance management'!A$1:H$1193,7,0)</f>
        <v>1</v>
      </c>
      <c r="N319">
        <f>VLOOKUP(DATA!D318,'Performance management'!A$1:H$1193,8,0)</f>
        <v>2.5</v>
      </c>
      <c r="O319">
        <f>VLOOKUP(D318,'Learning  Mangement'!$A$1:$G$1193,4,0)</f>
        <v>2.5</v>
      </c>
      <c r="P319" t="str">
        <f>VLOOKUP(D318,'Learning  Mangement'!$A$1:$G$1193,5,0)</f>
        <v>Sathish&amp;Azim</v>
      </c>
      <c r="Q319" t="str">
        <f>VLOOKUP(D318,'Learning  Mangement'!$A$1:$G$1193,6,0)</f>
        <v>4h</v>
      </c>
      <c r="R319" t="str">
        <f>VLOOKUP(D318,'Learning  Mangement'!$A$1:$G$1193,7,0)</f>
        <v>Technical skills Training</v>
      </c>
      <c r="S319" s="30">
        <f>VLOOKUP(D318,'Leave  Mangement'!$A$1:$F$1193,3,0)</f>
        <v>43425</v>
      </c>
      <c r="T319" s="30">
        <f>VLOOKUP(D318,'Leave  Mangement'!$A$1:$F$1193,4,0)</f>
        <v>43432</v>
      </c>
      <c r="U319" t="str">
        <f>VLOOKUP(D318,'Leave  Mangement'!$A$1:$F$1193,5,0)</f>
        <v>Maternity/Parental leave</v>
      </c>
      <c r="V319">
        <f>VLOOKUP(D318,'Leave  Mangement'!$A$1:$F$1193,6,0)</f>
        <v>37</v>
      </c>
      <c r="W319" t="str">
        <f>VLOOKUP(D318,'Span and Layer'!$A$1:$D$1193,2,0)</f>
        <v>Salomi</v>
      </c>
      <c r="X319" t="str">
        <f>VLOOKUP(D318,'Span and Layer'!$A$1:$D$1193,3,0)</f>
        <v>Harry</v>
      </c>
      <c r="Y319" t="str">
        <f>VLOOKUP(D318,'Span and Layer'!$A$1:$D$1193,4,0)</f>
        <v>George</v>
      </c>
      <c r="Z319" s="30">
        <f>VLOOKUP(D318,'Attrition Analysis'!$A$1:$E$1193,3,0)</f>
        <v>43698</v>
      </c>
      <c r="AA319" s="30">
        <f>VLOOKUP(D318,'Attrition Analysis'!$A$1:$E$1193,4,0)</f>
        <v>42282</v>
      </c>
      <c r="AB319">
        <f>VLOOKUP(D318,'Attrition Analysis'!$A$1:$E$1193,5,0)</f>
        <v>0</v>
      </c>
      <c r="AC319" t="str">
        <f>VLOOKUP(D318,CSAT!$A$1:$F$1193,2,0)</f>
        <v>Bad</v>
      </c>
      <c r="AD319" t="str">
        <f>VLOOKUP(D318,CSAT!$A$1:$F$1193,3,0)</f>
        <v>Worst</v>
      </c>
      <c r="AE319" t="str">
        <f>VLOOKUP(D318,CSAT!$A$1:$F$1193,4,0)</f>
        <v>Worst</v>
      </c>
      <c r="AF319" t="str">
        <f>VLOOKUP(D318,CSAT!$A$1:$F$1193,5,0)</f>
        <v>Good</v>
      </c>
      <c r="AG319" t="str">
        <f>VLOOKUP(D318,CSAT!$A$1:$F$1193,6,0)</f>
        <v>Excellent</v>
      </c>
      <c r="AH319" s="30">
        <v>43146</v>
      </c>
    </row>
    <row r="320" spans="1:34" x14ac:dyDescent="0.25">
      <c r="A320" s="13" t="s">
        <v>582</v>
      </c>
      <c r="B320" s="13">
        <v>319</v>
      </c>
      <c r="C320" s="13" t="s">
        <v>581</v>
      </c>
      <c r="D320" s="13" t="s">
        <v>582</v>
      </c>
      <c r="E320" s="13" t="s">
        <v>10</v>
      </c>
      <c r="F320" s="13">
        <v>52</v>
      </c>
      <c r="G320" s="13" t="s">
        <v>96</v>
      </c>
      <c r="H320" s="13" t="s">
        <v>66</v>
      </c>
      <c r="I320" s="13" t="s">
        <v>13</v>
      </c>
      <c r="J320">
        <f>VLOOKUP(DATA!D319,'Performance management'!A$1:H$1193,4,0)</f>
        <v>2</v>
      </c>
      <c r="K320">
        <f>VLOOKUP(DATA!D319,'Performance management'!A$1:H$1193,5,0)</f>
        <v>1</v>
      </c>
      <c r="L320">
        <f>VLOOKUP(DATA!D319,'Performance management'!A$1:H$1193,6,0)</f>
        <v>4</v>
      </c>
      <c r="M320">
        <f>VLOOKUP(DATA!D319,'Performance management'!A$1:H$1193,7,0)</f>
        <v>4</v>
      </c>
      <c r="N320">
        <f>VLOOKUP(DATA!D319,'Performance management'!A$1:H$1193,8,0)</f>
        <v>2.75</v>
      </c>
      <c r="O320">
        <f>VLOOKUP(D319,'Learning  Mangement'!$A$1:$G$1193,4,0)</f>
        <v>2.75</v>
      </c>
      <c r="P320" t="str">
        <f>VLOOKUP(D319,'Learning  Mangement'!$A$1:$G$1193,5,0)</f>
        <v>Sathish&amp;Azim</v>
      </c>
      <c r="Q320" t="str">
        <f>VLOOKUP(D319,'Learning  Mangement'!$A$1:$G$1193,6,0)</f>
        <v>4h</v>
      </c>
      <c r="R320" t="str">
        <f>VLOOKUP(D319,'Learning  Mangement'!$A$1:$G$1193,7,0)</f>
        <v>Technical skills Training</v>
      </c>
      <c r="S320" s="30">
        <f>VLOOKUP(D319,'Leave  Mangement'!$A$1:$F$1193,3,0)</f>
        <v>43426</v>
      </c>
      <c r="T320" s="30">
        <f>VLOOKUP(D319,'Leave  Mangement'!$A$1:$F$1193,4,0)</f>
        <v>43427</v>
      </c>
      <c r="U320" t="str">
        <f>VLOOKUP(D319,'Leave  Mangement'!$A$1:$F$1193,5,0)</f>
        <v>Maternity/Parental leave</v>
      </c>
      <c r="V320">
        <f>VLOOKUP(D319,'Leave  Mangement'!$A$1:$F$1193,6,0)</f>
        <v>31</v>
      </c>
      <c r="W320" t="str">
        <f>VLOOKUP(D319,'Span and Layer'!$A$1:$D$1193,2,0)</f>
        <v>Rajesh</v>
      </c>
      <c r="X320" t="str">
        <f>VLOOKUP(D319,'Span and Layer'!$A$1:$D$1193,3,0)</f>
        <v>Isla</v>
      </c>
      <c r="Y320" t="str">
        <f>VLOOKUP(D319,'Span and Layer'!$A$1:$D$1193,4,0)</f>
        <v>George</v>
      </c>
      <c r="Z320" s="30">
        <f>VLOOKUP(D319,'Attrition Analysis'!$A$1:$E$1193,3,0)</f>
        <v>43723</v>
      </c>
      <c r="AA320" s="30">
        <f>VLOOKUP(D319,'Attrition Analysis'!$A$1:$E$1193,4,0)</f>
        <v>42294</v>
      </c>
      <c r="AB320">
        <f>VLOOKUP(D319,'Attrition Analysis'!$A$1:$E$1193,5,0)</f>
        <v>0</v>
      </c>
      <c r="AC320" t="str">
        <f>VLOOKUP(D319,CSAT!$A$1:$F$1193,2,0)</f>
        <v>Excellent</v>
      </c>
      <c r="AD320" t="str">
        <f>VLOOKUP(D319,CSAT!$A$1:$F$1193,3,0)</f>
        <v>Excellent</v>
      </c>
      <c r="AE320" t="str">
        <f>VLOOKUP(D319,CSAT!$A$1:$F$1193,4,0)</f>
        <v>Worst</v>
      </c>
      <c r="AF320" t="str">
        <f>VLOOKUP(D319,CSAT!$A$1:$F$1193,5,0)</f>
        <v>Excellent</v>
      </c>
      <c r="AG320" t="str">
        <f>VLOOKUP(D319,CSAT!$A$1:$F$1193,6,0)</f>
        <v>Good</v>
      </c>
      <c r="AH320" s="30">
        <v>43429</v>
      </c>
    </row>
    <row r="321" spans="1:34" x14ac:dyDescent="0.25">
      <c r="A321" s="13" t="s">
        <v>584</v>
      </c>
      <c r="B321" s="13">
        <v>320</v>
      </c>
      <c r="C321" s="13" t="s">
        <v>583</v>
      </c>
      <c r="D321" s="13" t="s">
        <v>584</v>
      </c>
      <c r="E321" s="13" t="s">
        <v>16</v>
      </c>
      <c r="F321" s="13">
        <v>37</v>
      </c>
      <c r="G321" s="13" t="s">
        <v>11</v>
      </c>
      <c r="H321" s="13" t="s">
        <v>118</v>
      </c>
      <c r="I321" s="13" t="s">
        <v>13</v>
      </c>
      <c r="J321">
        <f>VLOOKUP(DATA!D320,'Performance management'!A$1:H$1193,4,0)</f>
        <v>3</v>
      </c>
      <c r="K321">
        <f>VLOOKUP(DATA!D320,'Performance management'!A$1:H$1193,5,0)</f>
        <v>3</v>
      </c>
      <c r="L321">
        <f>VLOOKUP(DATA!D320,'Performance management'!A$1:H$1193,6,0)</f>
        <v>4</v>
      </c>
      <c r="M321">
        <f>VLOOKUP(DATA!D320,'Performance management'!A$1:H$1193,7,0)</f>
        <v>5</v>
      </c>
      <c r="N321">
        <f>VLOOKUP(DATA!D320,'Performance management'!A$1:H$1193,8,0)</f>
        <v>3.75</v>
      </c>
      <c r="O321">
        <f>VLOOKUP(D320,'Learning  Mangement'!$A$1:$G$1193,4,0)</f>
        <v>3.75</v>
      </c>
      <c r="P321" t="str">
        <f>VLOOKUP(D320,'Learning  Mangement'!$A$1:$G$1193,5,0)</f>
        <v>Hemanth&amp;Salomi</v>
      </c>
      <c r="Q321" t="str">
        <f>VLOOKUP(D320,'Learning  Mangement'!$A$1:$G$1193,6,0)</f>
        <v>3h</v>
      </c>
      <c r="R321" t="str">
        <f>VLOOKUP(D320,'Learning  Mangement'!$A$1:$G$1193,7,0)</f>
        <v>Soft skills Training</v>
      </c>
      <c r="S321" s="30">
        <f>VLOOKUP(D320,'Leave  Mangement'!$A$1:$F$1193,3,0)</f>
        <v>43427</v>
      </c>
      <c r="T321" s="30">
        <f>VLOOKUP(D320,'Leave  Mangement'!$A$1:$F$1193,4,0)</f>
        <v>43434</v>
      </c>
      <c r="U321" t="str">
        <f>VLOOKUP(D320,'Leave  Mangement'!$A$1:$F$1193,5,0)</f>
        <v>Emergency leave</v>
      </c>
      <c r="V321">
        <f>VLOOKUP(D320,'Leave  Mangement'!$A$1:$F$1193,6,0)</f>
        <v>7</v>
      </c>
      <c r="W321" t="str">
        <f>VLOOKUP(D320,'Span and Layer'!$A$1:$D$1193,2,0)</f>
        <v>David</v>
      </c>
      <c r="X321" t="str">
        <f>VLOOKUP(D320,'Span and Layer'!$A$1:$D$1193,3,0)</f>
        <v>Jacob</v>
      </c>
      <c r="Y321" t="str">
        <f>VLOOKUP(D320,'Span and Layer'!$A$1:$D$1193,4,0)</f>
        <v>George</v>
      </c>
      <c r="Z321" s="30">
        <f>VLOOKUP(D320,'Attrition Analysis'!$A$1:$E$1193,3,0)</f>
        <v>43748</v>
      </c>
      <c r="AA321" s="30">
        <f>VLOOKUP(D320,'Attrition Analysis'!$A$1:$E$1193,4,0)</f>
        <v>42306</v>
      </c>
      <c r="AB321">
        <f>VLOOKUP(D320,'Attrition Analysis'!$A$1:$E$1193,5,0)</f>
        <v>0</v>
      </c>
      <c r="AC321" t="str">
        <f>VLOOKUP(D320,CSAT!$A$1:$F$1193,2,0)</f>
        <v>Better</v>
      </c>
      <c r="AD321" t="str">
        <f>VLOOKUP(D320,CSAT!$A$1:$F$1193,3,0)</f>
        <v>Worst</v>
      </c>
      <c r="AE321" t="str">
        <f>VLOOKUP(D320,CSAT!$A$1:$F$1193,4,0)</f>
        <v>Excellent</v>
      </c>
      <c r="AF321" t="str">
        <f>VLOOKUP(D320,CSAT!$A$1:$F$1193,5,0)</f>
        <v>Worst</v>
      </c>
      <c r="AG321" t="str">
        <f>VLOOKUP(D320,CSAT!$A$1:$F$1193,6,0)</f>
        <v>Better</v>
      </c>
      <c r="AH321" s="30">
        <v>43401</v>
      </c>
    </row>
    <row r="322" spans="1:34" x14ac:dyDescent="0.25">
      <c r="A322" s="13" t="s">
        <v>585</v>
      </c>
      <c r="B322" s="13">
        <v>321</v>
      </c>
      <c r="C322" s="13" t="s">
        <v>43</v>
      </c>
      <c r="D322" s="13" t="s">
        <v>585</v>
      </c>
      <c r="E322" s="13" t="s">
        <v>10</v>
      </c>
      <c r="F322" s="13">
        <v>44</v>
      </c>
      <c r="G322" s="13" t="s">
        <v>26</v>
      </c>
      <c r="H322" s="13" t="s">
        <v>161</v>
      </c>
      <c r="I322" s="13" t="s">
        <v>13</v>
      </c>
      <c r="J322">
        <f>VLOOKUP(DATA!D321,'Performance management'!A$1:H$1193,4,0)</f>
        <v>2</v>
      </c>
      <c r="K322">
        <f>VLOOKUP(DATA!D321,'Performance management'!A$1:H$1193,5,0)</f>
        <v>5</v>
      </c>
      <c r="L322">
        <f>VLOOKUP(DATA!D321,'Performance management'!A$1:H$1193,6,0)</f>
        <v>1</v>
      </c>
      <c r="M322">
        <f>VLOOKUP(DATA!D321,'Performance management'!A$1:H$1193,7,0)</f>
        <v>3</v>
      </c>
      <c r="N322">
        <f>VLOOKUP(DATA!D321,'Performance management'!A$1:H$1193,8,0)</f>
        <v>2.75</v>
      </c>
      <c r="O322">
        <f>VLOOKUP(D321,'Learning  Mangement'!$A$1:$G$1193,4,0)</f>
        <v>2.75</v>
      </c>
      <c r="P322" t="str">
        <f>VLOOKUP(D321,'Learning  Mangement'!$A$1:$G$1193,5,0)</f>
        <v>Sathish&amp;Azim</v>
      </c>
      <c r="Q322" t="str">
        <f>VLOOKUP(D321,'Learning  Mangement'!$A$1:$G$1193,6,0)</f>
        <v>4h</v>
      </c>
      <c r="R322" t="str">
        <f>VLOOKUP(D321,'Learning  Mangement'!$A$1:$G$1193,7,0)</f>
        <v>Technical skills Training</v>
      </c>
      <c r="S322" s="30">
        <f>VLOOKUP(D321,'Leave  Mangement'!$A$1:$F$1193,3,0)</f>
        <v>43428</v>
      </c>
      <c r="T322" s="30">
        <f>VLOOKUP(D321,'Leave  Mangement'!$A$1:$F$1193,4,0)</f>
        <v>43430</v>
      </c>
      <c r="U322" t="str">
        <f>VLOOKUP(D321,'Leave  Mangement'!$A$1:$F$1193,5,0)</f>
        <v>Maternity/Parental leave</v>
      </c>
      <c r="V322">
        <f>VLOOKUP(D321,'Leave  Mangement'!$A$1:$F$1193,6,0)</f>
        <v>32</v>
      </c>
      <c r="W322" t="str">
        <f>VLOOKUP(D321,'Span and Layer'!$A$1:$D$1193,2,0)</f>
        <v>Rishitha</v>
      </c>
      <c r="X322" t="str">
        <f>VLOOKUP(D321,'Span and Layer'!$A$1:$D$1193,3,0)</f>
        <v>Isla</v>
      </c>
      <c r="Y322" t="str">
        <f>VLOOKUP(D321,'Span and Layer'!$A$1:$D$1193,4,0)</f>
        <v>George</v>
      </c>
      <c r="Z322" s="30">
        <f>VLOOKUP(D321,'Attrition Analysis'!$A$1:$E$1193,3,0)</f>
        <v>43773</v>
      </c>
      <c r="AA322" s="30">
        <f>VLOOKUP(D321,'Attrition Analysis'!$A$1:$E$1193,4,0)</f>
        <v>42318</v>
      </c>
      <c r="AB322">
        <f>VLOOKUP(D321,'Attrition Analysis'!$A$1:$E$1193,5,0)</f>
        <v>0</v>
      </c>
      <c r="AC322" t="str">
        <f>VLOOKUP(D321,CSAT!$A$1:$F$1193,2,0)</f>
        <v>Good</v>
      </c>
      <c r="AD322" t="str">
        <f>VLOOKUP(D321,CSAT!$A$1:$F$1193,3,0)</f>
        <v>Worst</v>
      </c>
      <c r="AE322" t="str">
        <f>VLOOKUP(D321,CSAT!$A$1:$F$1193,4,0)</f>
        <v>Bad</v>
      </c>
      <c r="AF322" t="str">
        <f>VLOOKUP(D321,CSAT!$A$1:$F$1193,5,0)</f>
        <v>Good</v>
      </c>
      <c r="AG322" t="str">
        <f>VLOOKUP(D321,CSAT!$A$1:$F$1193,6,0)</f>
        <v>Bad</v>
      </c>
      <c r="AH322" s="30">
        <v>43316</v>
      </c>
    </row>
    <row r="323" spans="1:34" x14ac:dyDescent="0.25">
      <c r="A323" s="13" t="s">
        <v>587</v>
      </c>
      <c r="B323" s="13">
        <v>322</v>
      </c>
      <c r="C323" s="13" t="s">
        <v>586</v>
      </c>
      <c r="D323" s="13" t="s">
        <v>587</v>
      </c>
      <c r="E323" s="13" t="s">
        <v>16</v>
      </c>
      <c r="F323" s="13">
        <v>36</v>
      </c>
      <c r="G323" s="13" t="s">
        <v>11</v>
      </c>
      <c r="H323" s="13" t="s">
        <v>59</v>
      </c>
      <c r="I323" s="13" t="s">
        <v>13</v>
      </c>
      <c r="J323">
        <f>VLOOKUP(DATA!D322,'Performance management'!A$1:H$1193,4,0)</f>
        <v>1</v>
      </c>
      <c r="K323">
        <f>VLOOKUP(DATA!D322,'Performance management'!A$1:H$1193,5,0)</f>
        <v>3</v>
      </c>
      <c r="L323">
        <f>VLOOKUP(DATA!D322,'Performance management'!A$1:H$1193,6,0)</f>
        <v>2</v>
      </c>
      <c r="M323">
        <f>VLOOKUP(DATA!D322,'Performance management'!A$1:H$1193,7,0)</f>
        <v>4</v>
      </c>
      <c r="N323">
        <f>VLOOKUP(DATA!D322,'Performance management'!A$1:H$1193,8,0)</f>
        <v>2.5</v>
      </c>
      <c r="O323">
        <f>VLOOKUP(D322,'Learning  Mangement'!$A$1:$G$1193,4,0)</f>
        <v>2.5</v>
      </c>
      <c r="P323" t="str">
        <f>VLOOKUP(D322,'Learning  Mangement'!$A$1:$G$1193,5,0)</f>
        <v>Sathish&amp;Azim</v>
      </c>
      <c r="Q323" t="str">
        <f>VLOOKUP(D322,'Learning  Mangement'!$A$1:$G$1193,6,0)</f>
        <v>4h</v>
      </c>
      <c r="R323" t="str">
        <f>VLOOKUP(D322,'Learning  Mangement'!$A$1:$G$1193,7,0)</f>
        <v>Technical skills Training</v>
      </c>
      <c r="S323" s="30">
        <f>VLOOKUP(D322,'Leave  Mangement'!$A$1:$F$1193,3,0)</f>
        <v>43429</v>
      </c>
      <c r="T323" s="30">
        <f>VLOOKUP(D322,'Leave  Mangement'!$A$1:$F$1193,4,0)</f>
        <v>43432</v>
      </c>
      <c r="U323" t="str">
        <f>VLOOKUP(D322,'Leave  Mangement'!$A$1:$F$1193,5,0)</f>
        <v>Planned leave</v>
      </c>
      <c r="V323">
        <f>VLOOKUP(D322,'Leave  Mangement'!$A$1:$F$1193,6,0)</f>
        <v>3</v>
      </c>
      <c r="W323" t="str">
        <f>VLOOKUP(D322,'Span and Layer'!$A$1:$D$1193,2,0)</f>
        <v>Lihar</v>
      </c>
      <c r="X323" t="str">
        <f>VLOOKUP(D322,'Span and Layer'!$A$1:$D$1193,3,0)</f>
        <v>Isla</v>
      </c>
      <c r="Y323" t="str">
        <f>VLOOKUP(D322,'Span and Layer'!$A$1:$D$1193,4,0)</f>
        <v>George</v>
      </c>
      <c r="Z323" s="30">
        <f>VLOOKUP(D322,'Attrition Analysis'!$A$1:$E$1193,3,0)</f>
        <v>43798</v>
      </c>
      <c r="AA323" s="30">
        <f>VLOOKUP(D322,'Attrition Analysis'!$A$1:$E$1193,4,0)</f>
        <v>42330</v>
      </c>
      <c r="AB323">
        <f>VLOOKUP(D322,'Attrition Analysis'!$A$1:$E$1193,5,0)</f>
        <v>0</v>
      </c>
      <c r="AC323" t="str">
        <f>VLOOKUP(D322,CSAT!$A$1:$F$1193,2,0)</f>
        <v>Bad</v>
      </c>
      <c r="AD323" t="str">
        <f>VLOOKUP(D322,CSAT!$A$1:$F$1193,3,0)</f>
        <v>Worst</v>
      </c>
      <c r="AE323" t="str">
        <f>VLOOKUP(D322,CSAT!$A$1:$F$1193,4,0)</f>
        <v>Good</v>
      </c>
      <c r="AF323" t="str">
        <f>VLOOKUP(D322,CSAT!$A$1:$F$1193,5,0)</f>
        <v>Bad</v>
      </c>
      <c r="AG323" t="str">
        <f>VLOOKUP(D322,CSAT!$A$1:$F$1193,6,0)</f>
        <v>Better</v>
      </c>
      <c r="AH323" s="30">
        <v>43409</v>
      </c>
    </row>
    <row r="324" spans="1:34" x14ac:dyDescent="0.25">
      <c r="A324" s="13" t="s">
        <v>589</v>
      </c>
      <c r="B324" s="13">
        <v>323</v>
      </c>
      <c r="C324" s="13" t="s">
        <v>588</v>
      </c>
      <c r="D324" s="13" t="s">
        <v>589</v>
      </c>
      <c r="E324" s="13" t="s">
        <v>10</v>
      </c>
      <c r="F324" s="13">
        <v>30</v>
      </c>
      <c r="G324" s="13" t="s">
        <v>26</v>
      </c>
      <c r="H324" s="13" t="s">
        <v>52</v>
      </c>
      <c r="I324" s="13" t="s">
        <v>13</v>
      </c>
      <c r="J324">
        <f>VLOOKUP(DATA!D323,'Performance management'!A$1:H$1193,4,0)</f>
        <v>4</v>
      </c>
      <c r="K324">
        <f>VLOOKUP(DATA!D323,'Performance management'!A$1:H$1193,5,0)</f>
        <v>2</v>
      </c>
      <c r="L324">
        <f>VLOOKUP(DATA!D323,'Performance management'!A$1:H$1193,6,0)</f>
        <v>5</v>
      </c>
      <c r="M324">
        <f>VLOOKUP(DATA!D323,'Performance management'!A$1:H$1193,7,0)</f>
        <v>2</v>
      </c>
      <c r="N324">
        <f>VLOOKUP(DATA!D323,'Performance management'!A$1:H$1193,8,0)</f>
        <v>3.25</v>
      </c>
      <c r="O324">
        <f>VLOOKUP(D323,'Learning  Mangement'!$A$1:$G$1193,4,0)</f>
        <v>3.25</v>
      </c>
      <c r="P324" t="str">
        <f>VLOOKUP(D323,'Learning  Mangement'!$A$1:$G$1193,5,0)</f>
        <v>Hemanth&amp;Salomi</v>
      </c>
      <c r="Q324" t="str">
        <f>VLOOKUP(D323,'Learning  Mangement'!$A$1:$G$1193,6,0)</f>
        <v>3h</v>
      </c>
      <c r="R324" t="str">
        <f>VLOOKUP(D323,'Learning  Mangement'!$A$1:$G$1193,7,0)</f>
        <v>Soft skills Training</v>
      </c>
      <c r="S324" s="30">
        <f>VLOOKUP(D323,'Leave  Mangement'!$A$1:$F$1193,3,0)</f>
        <v>43430</v>
      </c>
      <c r="T324" s="30">
        <f>VLOOKUP(D323,'Leave  Mangement'!$A$1:$F$1193,4,0)</f>
        <v>43431</v>
      </c>
      <c r="U324" t="str">
        <f>VLOOKUP(D323,'Leave  Mangement'!$A$1:$F$1193,5,0)</f>
        <v>Planned leave</v>
      </c>
      <c r="V324">
        <f>VLOOKUP(D323,'Leave  Mangement'!$A$1:$F$1193,6,0)</f>
        <v>1</v>
      </c>
      <c r="W324" t="str">
        <f>VLOOKUP(D323,'Span and Layer'!$A$1:$D$1193,2,0)</f>
        <v>Sathish</v>
      </c>
      <c r="X324" t="str">
        <f>VLOOKUP(D323,'Span and Layer'!$A$1:$D$1193,3,0)</f>
        <v>Charlie</v>
      </c>
      <c r="Y324" t="str">
        <f>VLOOKUP(D323,'Span and Layer'!$A$1:$D$1193,4,0)</f>
        <v>George</v>
      </c>
      <c r="Z324" s="30">
        <f>VLOOKUP(D323,'Attrition Analysis'!$A$1:$E$1193,3,0)</f>
        <v>43823</v>
      </c>
      <c r="AA324" s="30">
        <f>VLOOKUP(D323,'Attrition Analysis'!$A$1:$E$1193,4,0)</f>
        <v>42342</v>
      </c>
      <c r="AB324">
        <f>VLOOKUP(D323,'Attrition Analysis'!$A$1:$E$1193,5,0)</f>
        <v>0</v>
      </c>
      <c r="AC324" t="str">
        <f>VLOOKUP(D323,CSAT!$A$1:$F$1193,2,0)</f>
        <v>Worst</v>
      </c>
      <c r="AD324" t="str">
        <f>VLOOKUP(D323,CSAT!$A$1:$F$1193,3,0)</f>
        <v>Excellent</v>
      </c>
      <c r="AE324" t="str">
        <f>VLOOKUP(D323,CSAT!$A$1:$F$1193,4,0)</f>
        <v>Worst</v>
      </c>
      <c r="AF324" t="str">
        <f>VLOOKUP(D323,CSAT!$A$1:$F$1193,5,0)</f>
        <v>Better</v>
      </c>
      <c r="AG324" t="str">
        <f>VLOOKUP(D323,CSAT!$A$1:$F$1193,6,0)</f>
        <v>Good</v>
      </c>
      <c r="AH324" s="30">
        <v>43316</v>
      </c>
    </row>
    <row r="325" spans="1:34" x14ac:dyDescent="0.25">
      <c r="A325" s="13" t="s">
        <v>591</v>
      </c>
      <c r="B325" s="13">
        <v>324</v>
      </c>
      <c r="C325" s="13" t="s">
        <v>590</v>
      </c>
      <c r="D325" s="13" t="s">
        <v>591</v>
      </c>
      <c r="E325" s="13" t="s">
        <v>16</v>
      </c>
      <c r="F325" s="13">
        <v>37</v>
      </c>
      <c r="G325" s="13" t="s">
        <v>62</v>
      </c>
      <c r="H325" s="13" t="s">
        <v>118</v>
      </c>
      <c r="I325" s="13" t="s">
        <v>13</v>
      </c>
      <c r="J325">
        <f>VLOOKUP(DATA!D324,'Performance management'!A$1:H$1193,4,0)</f>
        <v>4</v>
      </c>
      <c r="K325">
        <f>VLOOKUP(DATA!D324,'Performance management'!A$1:H$1193,5,0)</f>
        <v>3</v>
      </c>
      <c r="L325">
        <f>VLOOKUP(DATA!D324,'Performance management'!A$1:H$1193,6,0)</f>
        <v>4</v>
      </c>
      <c r="M325">
        <f>VLOOKUP(DATA!D324,'Performance management'!A$1:H$1193,7,0)</f>
        <v>3</v>
      </c>
      <c r="N325">
        <f>VLOOKUP(DATA!D324,'Performance management'!A$1:H$1193,8,0)</f>
        <v>3.5</v>
      </c>
      <c r="O325">
        <f>VLOOKUP(D324,'Learning  Mangement'!$A$1:$G$1193,4,0)</f>
        <v>3.5</v>
      </c>
      <c r="P325" t="str">
        <f>VLOOKUP(D324,'Learning  Mangement'!$A$1:$G$1193,5,0)</f>
        <v>Hemanth&amp;Salomi</v>
      </c>
      <c r="Q325" t="str">
        <f>VLOOKUP(D324,'Learning  Mangement'!$A$1:$G$1193,6,0)</f>
        <v>3h</v>
      </c>
      <c r="R325" t="str">
        <f>VLOOKUP(D324,'Learning  Mangement'!$A$1:$G$1193,7,0)</f>
        <v>Soft skills Training</v>
      </c>
      <c r="S325" s="30">
        <f>VLOOKUP(D324,'Leave  Mangement'!$A$1:$F$1193,3,0)</f>
        <v>43431</v>
      </c>
      <c r="T325" s="30">
        <f>VLOOKUP(D324,'Leave  Mangement'!$A$1:$F$1193,4,0)</f>
        <v>43438</v>
      </c>
      <c r="U325" t="str">
        <f>VLOOKUP(D324,'Leave  Mangement'!$A$1:$F$1193,5,0)</f>
        <v>Maternity/Parental leave</v>
      </c>
      <c r="V325">
        <f>VLOOKUP(D324,'Leave  Mangement'!$A$1:$F$1193,6,0)</f>
        <v>37</v>
      </c>
      <c r="W325" t="str">
        <f>VLOOKUP(D324,'Span and Layer'!$A$1:$D$1193,2,0)</f>
        <v>Rishitha</v>
      </c>
      <c r="X325" t="str">
        <f>VLOOKUP(D324,'Span and Layer'!$A$1:$D$1193,3,0)</f>
        <v>Isla</v>
      </c>
      <c r="Y325" t="str">
        <f>VLOOKUP(D324,'Span and Layer'!$A$1:$D$1193,4,0)</f>
        <v>George</v>
      </c>
      <c r="Z325" s="30">
        <f>VLOOKUP(D324,'Attrition Analysis'!$A$1:$E$1193,3,0)</f>
        <v>35800</v>
      </c>
      <c r="AA325" s="30">
        <f>VLOOKUP(D324,'Attrition Analysis'!$A$1:$E$1193,4,0)</f>
        <v>42354</v>
      </c>
      <c r="AB325">
        <f>VLOOKUP(D324,'Attrition Analysis'!$A$1:$E$1193,5,0)</f>
        <v>0</v>
      </c>
      <c r="AC325" t="str">
        <f>VLOOKUP(D324,CSAT!$A$1:$F$1193,2,0)</f>
        <v>Excellent</v>
      </c>
      <c r="AD325" t="str">
        <f>VLOOKUP(D324,CSAT!$A$1:$F$1193,3,0)</f>
        <v>Better</v>
      </c>
      <c r="AE325" t="str">
        <f>VLOOKUP(D324,CSAT!$A$1:$F$1193,4,0)</f>
        <v>Excellent</v>
      </c>
      <c r="AF325" t="str">
        <f>VLOOKUP(D324,CSAT!$A$1:$F$1193,5,0)</f>
        <v>Better</v>
      </c>
      <c r="AG325" t="str">
        <f>VLOOKUP(D324,CSAT!$A$1:$F$1193,6,0)</f>
        <v>Worst</v>
      </c>
      <c r="AH325" s="30">
        <v>43347</v>
      </c>
    </row>
    <row r="326" spans="1:34" x14ac:dyDescent="0.25">
      <c r="A326" s="13" t="s">
        <v>593</v>
      </c>
      <c r="B326" s="13">
        <v>325</v>
      </c>
      <c r="C326" s="13" t="s">
        <v>592</v>
      </c>
      <c r="D326" s="13" t="s">
        <v>593</v>
      </c>
      <c r="E326" s="13" t="s">
        <v>16</v>
      </c>
      <c r="F326" s="13">
        <v>22</v>
      </c>
      <c r="G326" s="13" t="s">
        <v>62</v>
      </c>
      <c r="H326" s="13" t="s">
        <v>27</v>
      </c>
      <c r="I326" s="13" t="s">
        <v>28</v>
      </c>
      <c r="J326">
        <f>VLOOKUP(DATA!D325,'Performance management'!A$1:H$1193,4,0)</f>
        <v>3</v>
      </c>
      <c r="K326">
        <f>VLOOKUP(DATA!D325,'Performance management'!A$1:H$1193,5,0)</f>
        <v>4</v>
      </c>
      <c r="L326">
        <f>VLOOKUP(DATA!D325,'Performance management'!A$1:H$1193,6,0)</f>
        <v>4</v>
      </c>
      <c r="M326">
        <f>VLOOKUP(DATA!D325,'Performance management'!A$1:H$1193,7,0)</f>
        <v>1</v>
      </c>
      <c r="N326">
        <f>VLOOKUP(DATA!D325,'Performance management'!A$1:H$1193,8,0)</f>
        <v>3</v>
      </c>
      <c r="O326">
        <f>VLOOKUP(D325,'Learning  Mangement'!$A$1:$G$1193,4,0)</f>
        <v>3</v>
      </c>
      <c r="P326" t="str">
        <f>VLOOKUP(D325,'Learning  Mangement'!$A$1:$G$1193,5,0)</f>
        <v>Hemanth&amp;Salomi</v>
      </c>
      <c r="Q326" t="str">
        <f>VLOOKUP(D325,'Learning  Mangement'!$A$1:$G$1193,6,0)</f>
        <v>3h</v>
      </c>
      <c r="R326" t="str">
        <f>VLOOKUP(D325,'Learning  Mangement'!$A$1:$G$1193,7,0)</f>
        <v>Soft skills Training</v>
      </c>
      <c r="S326" s="30">
        <f>VLOOKUP(D325,'Leave  Mangement'!$A$1:$F$1193,3,0)</f>
        <v>43432</v>
      </c>
      <c r="T326" s="30">
        <f>VLOOKUP(D325,'Leave  Mangement'!$A$1:$F$1193,4,0)</f>
        <v>43438</v>
      </c>
      <c r="U326" t="str">
        <f>VLOOKUP(D325,'Leave  Mangement'!$A$1:$F$1193,5,0)</f>
        <v>Planned leave</v>
      </c>
      <c r="V326">
        <f>VLOOKUP(D325,'Leave  Mangement'!$A$1:$F$1193,6,0)</f>
        <v>6</v>
      </c>
      <c r="W326" t="str">
        <f>VLOOKUP(D325,'Span and Layer'!$A$1:$D$1193,2,0)</f>
        <v>Rajesh</v>
      </c>
      <c r="X326" t="str">
        <f>VLOOKUP(D325,'Span and Layer'!$A$1:$D$1193,3,0)</f>
        <v>Isla</v>
      </c>
      <c r="Y326" t="str">
        <f>VLOOKUP(D325,'Span and Layer'!$A$1:$D$1193,4,0)</f>
        <v>George</v>
      </c>
      <c r="Z326" s="30">
        <f>VLOOKUP(D325,'Attrition Analysis'!$A$1:$E$1193,3,0)</f>
        <v>35808</v>
      </c>
      <c r="AA326" s="30">
        <f>VLOOKUP(D325,'Attrition Analysis'!$A$1:$E$1193,4,0)</f>
        <v>42366</v>
      </c>
      <c r="AB326">
        <f>VLOOKUP(D325,'Attrition Analysis'!$A$1:$E$1193,5,0)</f>
        <v>0</v>
      </c>
      <c r="AC326" t="str">
        <f>VLOOKUP(D325,CSAT!$A$1:$F$1193,2,0)</f>
        <v>Good</v>
      </c>
      <c r="AD326" t="str">
        <f>VLOOKUP(D325,CSAT!$A$1:$F$1193,3,0)</f>
        <v>Good</v>
      </c>
      <c r="AE326" t="str">
        <f>VLOOKUP(D325,CSAT!$A$1:$F$1193,4,0)</f>
        <v>Excellent</v>
      </c>
      <c r="AF326" t="str">
        <f>VLOOKUP(D325,CSAT!$A$1:$F$1193,5,0)</f>
        <v>Better</v>
      </c>
      <c r="AG326" t="str">
        <f>VLOOKUP(D325,CSAT!$A$1:$F$1193,6,0)</f>
        <v>Bad</v>
      </c>
      <c r="AH326" s="30">
        <v>43164</v>
      </c>
    </row>
    <row r="327" spans="1:34" x14ac:dyDescent="0.25">
      <c r="A327" s="13" t="s">
        <v>595</v>
      </c>
      <c r="B327" s="13">
        <v>326</v>
      </c>
      <c r="C327" s="13" t="s">
        <v>594</v>
      </c>
      <c r="D327" s="13" t="s">
        <v>595</v>
      </c>
      <c r="E327" s="13" t="s">
        <v>10</v>
      </c>
      <c r="F327" s="13">
        <v>58</v>
      </c>
      <c r="G327" s="13" t="s">
        <v>91</v>
      </c>
      <c r="H327" s="13" t="s">
        <v>118</v>
      </c>
      <c r="I327" s="13" t="s">
        <v>13</v>
      </c>
      <c r="J327">
        <f>VLOOKUP(DATA!D326,'Performance management'!A$1:H$1193,4,0)</f>
        <v>3</v>
      </c>
      <c r="K327">
        <f>VLOOKUP(DATA!D326,'Performance management'!A$1:H$1193,5,0)</f>
        <v>1</v>
      </c>
      <c r="L327">
        <f>VLOOKUP(DATA!D326,'Performance management'!A$1:H$1193,6,0)</f>
        <v>4</v>
      </c>
      <c r="M327">
        <f>VLOOKUP(DATA!D326,'Performance management'!A$1:H$1193,7,0)</f>
        <v>3</v>
      </c>
      <c r="N327">
        <f>VLOOKUP(DATA!D326,'Performance management'!A$1:H$1193,8,0)</f>
        <v>2.75</v>
      </c>
      <c r="O327">
        <f>VLOOKUP(D326,'Learning  Mangement'!$A$1:$G$1193,4,0)</f>
        <v>2.75</v>
      </c>
      <c r="P327" t="str">
        <f>VLOOKUP(D326,'Learning  Mangement'!$A$1:$G$1193,5,0)</f>
        <v>Sathish&amp;Azim</v>
      </c>
      <c r="Q327" t="str">
        <f>VLOOKUP(D326,'Learning  Mangement'!$A$1:$G$1193,6,0)</f>
        <v>4h</v>
      </c>
      <c r="R327" t="str">
        <f>VLOOKUP(D326,'Learning  Mangement'!$A$1:$G$1193,7,0)</f>
        <v>Technical skills Training</v>
      </c>
      <c r="S327" s="30">
        <f>VLOOKUP(D326,'Leave  Mangement'!$A$1:$F$1193,3,0)</f>
        <v>43433</v>
      </c>
      <c r="T327" s="30">
        <f>VLOOKUP(D326,'Leave  Mangement'!$A$1:$F$1193,4,0)</f>
        <v>43434</v>
      </c>
      <c r="U327" t="str">
        <f>VLOOKUP(D326,'Leave  Mangement'!$A$1:$F$1193,5,0)</f>
        <v>Maternity/Parental leave</v>
      </c>
      <c r="V327">
        <f>VLOOKUP(D326,'Leave  Mangement'!$A$1:$F$1193,6,0)</f>
        <v>31</v>
      </c>
      <c r="W327" t="str">
        <f>VLOOKUP(D326,'Span and Layer'!$A$1:$D$1193,2,0)</f>
        <v>Hemanth</v>
      </c>
      <c r="X327" t="str">
        <f>VLOOKUP(D326,'Span and Layer'!$A$1:$D$1193,3,0)</f>
        <v>Amelia</v>
      </c>
      <c r="Y327" t="str">
        <f>VLOOKUP(D326,'Span and Layer'!$A$1:$D$1193,4,0)</f>
        <v>George</v>
      </c>
      <c r="Z327" s="30">
        <f>VLOOKUP(D326,'Attrition Analysis'!$A$1:$E$1193,3,0)</f>
        <v>35816</v>
      </c>
      <c r="AA327" s="30">
        <f>VLOOKUP(D326,'Attrition Analysis'!$A$1:$E$1193,4,0)</f>
        <v>42378</v>
      </c>
      <c r="AB327">
        <f>VLOOKUP(D326,'Attrition Analysis'!$A$1:$E$1193,5,0)</f>
        <v>0</v>
      </c>
      <c r="AC327" t="str">
        <f>VLOOKUP(D326,CSAT!$A$1:$F$1193,2,0)</f>
        <v>Worst</v>
      </c>
      <c r="AD327" t="str">
        <f>VLOOKUP(D326,CSAT!$A$1:$F$1193,3,0)</f>
        <v>Good</v>
      </c>
      <c r="AE327" t="str">
        <f>VLOOKUP(D326,CSAT!$A$1:$F$1193,4,0)</f>
        <v>Excellent</v>
      </c>
      <c r="AF327" t="str">
        <f>VLOOKUP(D326,CSAT!$A$1:$F$1193,5,0)</f>
        <v>Bad</v>
      </c>
      <c r="AG327" t="str">
        <f>VLOOKUP(D326,CSAT!$A$1:$F$1193,6,0)</f>
        <v>Bad</v>
      </c>
      <c r="AH327" s="30">
        <v>43351</v>
      </c>
    </row>
    <row r="328" spans="1:34" x14ac:dyDescent="0.25">
      <c r="A328" s="13" t="s">
        <v>597</v>
      </c>
      <c r="B328" s="13">
        <v>327</v>
      </c>
      <c r="C328" s="13" t="s">
        <v>596</v>
      </c>
      <c r="D328" s="13" t="s">
        <v>597</v>
      </c>
      <c r="E328" s="13" t="s">
        <v>16</v>
      </c>
      <c r="F328" s="13">
        <v>42</v>
      </c>
      <c r="G328" s="13" t="s">
        <v>62</v>
      </c>
      <c r="H328" s="13" t="s">
        <v>105</v>
      </c>
      <c r="I328" s="13" t="s">
        <v>13</v>
      </c>
      <c r="J328">
        <f>VLOOKUP(DATA!D327,'Performance management'!A$1:H$1193,4,0)</f>
        <v>2</v>
      </c>
      <c r="K328">
        <f>VLOOKUP(DATA!D327,'Performance management'!A$1:H$1193,5,0)</f>
        <v>1</v>
      </c>
      <c r="L328">
        <f>VLOOKUP(DATA!D327,'Performance management'!A$1:H$1193,6,0)</f>
        <v>3</v>
      </c>
      <c r="M328">
        <f>VLOOKUP(DATA!D327,'Performance management'!A$1:H$1193,7,0)</f>
        <v>5</v>
      </c>
      <c r="N328">
        <f>VLOOKUP(DATA!D327,'Performance management'!A$1:H$1193,8,0)</f>
        <v>2.75</v>
      </c>
      <c r="O328">
        <f>VLOOKUP(D327,'Learning  Mangement'!$A$1:$G$1193,4,0)</f>
        <v>2.75</v>
      </c>
      <c r="P328" t="str">
        <f>VLOOKUP(D327,'Learning  Mangement'!$A$1:$G$1193,5,0)</f>
        <v>Sathish&amp;Azim</v>
      </c>
      <c r="Q328" t="str">
        <f>VLOOKUP(D327,'Learning  Mangement'!$A$1:$G$1193,6,0)</f>
        <v>4h</v>
      </c>
      <c r="R328" t="str">
        <f>VLOOKUP(D327,'Learning  Mangement'!$A$1:$G$1193,7,0)</f>
        <v>Technical skills Training</v>
      </c>
      <c r="S328" s="30">
        <f>VLOOKUP(D327,'Leave  Mangement'!$A$1:$F$1193,3,0)</f>
        <v>43434</v>
      </c>
      <c r="T328" s="30">
        <f>VLOOKUP(D327,'Leave  Mangement'!$A$1:$F$1193,4,0)</f>
        <v>43438</v>
      </c>
      <c r="U328" t="str">
        <f>VLOOKUP(D327,'Leave  Mangement'!$A$1:$F$1193,5,0)</f>
        <v>Maternity/Parental leave</v>
      </c>
      <c r="V328">
        <f>VLOOKUP(D327,'Leave  Mangement'!$A$1:$F$1193,6,0)</f>
        <v>34</v>
      </c>
      <c r="W328" t="str">
        <f>VLOOKUP(D327,'Span and Layer'!$A$1:$D$1193,2,0)</f>
        <v>Rajesh</v>
      </c>
      <c r="X328" t="str">
        <f>VLOOKUP(D327,'Span and Layer'!$A$1:$D$1193,3,0)</f>
        <v>Isla</v>
      </c>
      <c r="Y328" t="str">
        <f>VLOOKUP(D327,'Span and Layer'!$A$1:$D$1193,4,0)</f>
        <v>George</v>
      </c>
      <c r="Z328" s="30">
        <f>VLOOKUP(D327,'Attrition Analysis'!$A$1:$E$1193,3,0)</f>
        <v>35824</v>
      </c>
      <c r="AA328" s="30">
        <f>VLOOKUP(D327,'Attrition Analysis'!$A$1:$E$1193,4,0)</f>
        <v>42390</v>
      </c>
      <c r="AB328">
        <f>VLOOKUP(D327,'Attrition Analysis'!$A$1:$E$1193,5,0)</f>
        <v>0</v>
      </c>
      <c r="AC328" t="str">
        <f>VLOOKUP(D327,CSAT!$A$1:$F$1193,2,0)</f>
        <v>Better</v>
      </c>
      <c r="AD328" t="str">
        <f>VLOOKUP(D327,CSAT!$A$1:$F$1193,3,0)</f>
        <v>Excellent</v>
      </c>
      <c r="AE328" t="str">
        <f>VLOOKUP(D327,CSAT!$A$1:$F$1193,4,0)</f>
        <v>Worst</v>
      </c>
      <c r="AF328" t="str">
        <f>VLOOKUP(D327,CSAT!$A$1:$F$1193,5,0)</f>
        <v>Worst</v>
      </c>
      <c r="AG328" t="str">
        <f>VLOOKUP(D327,CSAT!$A$1:$F$1193,6,0)</f>
        <v>Bad</v>
      </c>
      <c r="AH328" s="30">
        <v>43339</v>
      </c>
    </row>
    <row r="329" spans="1:34" x14ac:dyDescent="0.25">
      <c r="A329" s="13" t="s">
        <v>599</v>
      </c>
      <c r="B329" s="13">
        <v>328</v>
      </c>
      <c r="C329" s="13" t="s">
        <v>598</v>
      </c>
      <c r="D329" s="13" t="s">
        <v>599</v>
      </c>
      <c r="E329" s="13" t="s">
        <v>10</v>
      </c>
      <c r="F329" s="13">
        <v>33</v>
      </c>
      <c r="G329" s="13" t="s">
        <v>62</v>
      </c>
      <c r="H329" s="13" t="s">
        <v>59</v>
      </c>
      <c r="I329" s="13" t="s">
        <v>13</v>
      </c>
      <c r="J329">
        <f>VLOOKUP(DATA!D328,'Performance management'!A$1:H$1193,4,0)</f>
        <v>2</v>
      </c>
      <c r="K329">
        <f>VLOOKUP(DATA!D328,'Performance management'!A$1:H$1193,5,0)</f>
        <v>3</v>
      </c>
      <c r="L329">
        <f>VLOOKUP(DATA!D328,'Performance management'!A$1:H$1193,6,0)</f>
        <v>2</v>
      </c>
      <c r="M329">
        <f>VLOOKUP(DATA!D328,'Performance management'!A$1:H$1193,7,0)</f>
        <v>1</v>
      </c>
      <c r="N329">
        <f>VLOOKUP(DATA!D328,'Performance management'!A$1:H$1193,8,0)</f>
        <v>2</v>
      </c>
      <c r="O329">
        <f>VLOOKUP(D328,'Learning  Mangement'!$A$1:$G$1193,4,0)</f>
        <v>2</v>
      </c>
      <c r="P329" t="str">
        <f>VLOOKUP(D328,'Learning  Mangement'!$A$1:$G$1193,5,0)</f>
        <v>Sathish&amp;Azim</v>
      </c>
      <c r="Q329" t="str">
        <f>VLOOKUP(D328,'Learning  Mangement'!$A$1:$G$1193,6,0)</f>
        <v>4h</v>
      </c>
      <c r="R329" t="str">
        <f>VLOOKUP(D328,'Learning  Mangement'!$A$1:$G$1193,7,0)</f>
        <v>Technical skills Training</v>
      </c>
      <c r="S329" s="30">
        <f>VLOOKUP(D328,'Leave  Mangement'!$A$1:$F$1193,3,0)</f>
        <v>43435</v>
      </c>
      <c r="T329" s="30">
        <f>VLOOKUP(D328,'Leave  Mangement'!$A$1:$F$1193,4,0)</f>
        <v>43439</v>
      </c>
      <c r="U329" t="str">
        <f>VLOOKUP(D328,'Leave  Mangement'!$A$1:$F$1193,5,0)</f>
        <v>Emergency leave</v>
      </c>
      <c r="V329">
        <f>VLOOKUP(D328,'Leave  Mangement'!$A$1:$F$1193,6,0)</f>
        <v>4</v>
      </c>
      <c r="W329" t="str">
        <f>VLOOKUP(D328,'Span and Layer'!$A$1:$D$1193,2,0)</f>
        <v>Aneela</v>
      </c>
      <c r="X329" t="str">
        <f>VLOOKUP(D328,'Span and Layer'!$A$1:$D$1193,3,0)</f>
        <v>Charlie</v>
      </c>
      <c r="Y329" t="str">
        <f>VLOOKUP(D328,'Span and Layer'!$A$1:$D$1193,4,0)</f>
        <v>George</v>
      </c>
      <c r="Z329" s="30">
        <f>VLOOKUP(D328,'Attrition Analysis'!$A$1:$E$1193,3,0)</f>
        <v>35832</v>
      </c>
      <c r="AA329" s="30">
        <f>VLOOKUP(D328,'Attrition Analysis'!$A$1:$E$1193,4,0)</f>
        <v>42402</v>
      </c>
      <c r="AB329">
        <f>VLOOKUP(D328,'Attrition Analysis'!$A$1:$E$1193,5,0)</f>
        <v>0</v>
      </c>
      <c r="AC329" t="str">
        <f>VLOOKUP(D328,CSAT!$A$1:$F$1193,2,0)</f>
        <v>Better</v>
      </c>
      <c r="AD329" t="str">
        <f>VLOOKUP(D328,CSAT!$A$1:$F$1193,3,0)</f>
        <v>Worst</v>
      </c>
      <c r="AE329" t="str">
        <f>VLOOKUP(D328,CSAT!$A$1:$F$1193,4,0)</f>
        <v>Bad</v>
      </c>
      <c r="AF329" t="str">
        <f>VLOOKUP(D328,CSAT!$A$1:$F$1193,5,0)</f>
        <v>Excellent</v>
      </c>
      <c r="AG329" t="str">
        <f>VLOOKUP(D328,CSAT!$A$1:$F$1193,6,0)</f>
        <v>Worst</v>
      </c>
      <c r="AH329" s="30">
        <v>43145</v>
      </c>
    </row>
    <row r="330" spans="1:34" x14ac:dyDescent="0.25">
      <c r="A330" s="13" t="s">
        <v>601</v>
      </c>
      <c r="B330" s="13">
        <v>329</v>
      </c>
      <c r="C330" s="13" t="s">
        <v>600</v>
      </c>
      <c r="D330" s="13" t="s">
        <v>601</v>
      </c>
      <c r="E330" s="13" t="s">
        <v>10</v>
      </c>
      <c r="F330" s="13">
        <v>50</v>
      </c>
      <c r="G330" s="13" t="s">
        <v>11</v>
      </c>
      <c r="H330" s="13" t="s">
        <v>118</v>
      </c>
      <c r="I330" s="13" t="s">
        <v>13</v>
      </c>
      <c r="J330">
        <f>VLOOKUP(DATA!D329,'Performance management'!A$1:H$1193,4,0)</f>
        <v>1</v>
      </c>
      <c r="K330">
        <f>VLOOKUP(DATA!D329,'Performance management'!A$1:H$1193,5,0)</f>
        <v>4</v>
      </c>
      <c r="L330">
        <f>VLOOKUP(DATA!D329,'Performance management'!A$1:H$1193,6,0)</f>
        <v>3</v>
      </c>
      <c r="M330">
        <f>VLOOKUP(DATA!D329,'Performance management'!A$1:H$1193,7,0)</f>
        <v>2</v>
      </c>
      <c r="N330">
        <f>VLOOKUP(DATA!D329,'Performance management'!A$1:H$1193,8,0)</f>
        <v>2.5</v>
      </c>
      <c r="O330">
        <f>VLOOKUP(D329,'Learning  Mangement'!$A$1:$G$1193,4,0)</f>
        <v>2.5</v>
      </c>
      <c r="P330" t="str">
        <f>VLOOKUP(D329,'Learning  Mangement'!$A$1:$G$1193,5,0)</f>
        <v>Sathish&amp;Azim</v>
      </c>
      <c r="Q330" t="str">
        <f>VLOOKUP(D329,'Learning  Mangement'!$A$1:$G$1193,6,0)</f>
        <v>4h</v>
      </c>
      <c r="R330" t="str">
        <f>VLOOKUP(D329,'Learning  Mangement'!$A$1:$G$1193,7,0)</f>
        <v>Technical skills Training</v>
      </c>
      <c r="S330" s="30">
        <f>VLOOKUP(D329,'Leave  Mangement'!$A$1:$F$1193,3,0)</f>
        <v>43436</v>
      </c>
      <c r="T330" s="30">
        <f>VLOOKUP(D329,'Leave  Mangement'!$A$1:$F$1193,4,0)</f>
        <v>43440</v>
      </c>
      <c r="U330" t="str">
        <f>VLOOKUP(D329,'Leave  Mangement'!$A$1:$F$1193,5,0)</f>
        <v>Maternity/Parental leave</v>
      </c>
      <c r="V330">
        <f>VLOOKUP(D329,'Leave  Mangement'!$A$1:$F$1193,6,0)</f>
        <v>34</v>
      </c>
      <c r="W330" t="str">
        <f>VLOOKUP(D329,'Span and Layer'!$A$1:$D$1193,2,0)</f>
        <v>Roy</v>
      </c>
      <c r="X330" t="str">
        <f>VLOOKUP(D329,'Span and Layer'!$A$1:$D$1193,3,0)</f>
        <v>Harry</v>
      </c>
      <c r="Y330" t="str">
        <f>VLOOKUP(D329,'Span and Layer'!$A$1:$D$1193,4,0)</f>
        <v>George</v>
      </c>
      <c r="Z330" s="30">
        <f>VLOOKUP(D329,'Attrition Analysis'!$A$1:$E$1193,3,0)</f>
        <v>35840</v>
      </c>
      <c r="AA330" s="30">
        <f>VLOOKUP(D329,'Attrition Analysis'!$A$1:$E$1193,4,0)</f>
        <v>42414</v>
      </c>
      <c r="AB330">
        <f>VLOOKUP(D329,'Attrition Analysis'!$A$1:$E$1193,5,0)</f>
        <v>0</v>
      </c>
      <c r="AC330" t="str">
        <f>VLOOKUP(D329,CSAT!$A$1:$F$1193,2,0)</f>
        <v>Good</v>
      </c>
      <c r="AD330" t="str">
        <f>VLOOKUP(D329,CSAT!$A$1:$F$1193,3,0)</f>
        <v>Excellent</v>
      </c>
      <c r="AE330" t="str">
        <f>VLOOKUP(D329,CSAT!$A$1:$F$1193,4,0)</f>
        <v>Bad</v>
      </c>
      <c r="AF330" t="str">
        <f>VLOOKUP(D329,CSAT!$A$1:$F$1193,5,0)</f>
        <v>Excellent</v>
      </c>
      <c r="AG330" t="str">
        <f>VLOOKUP(D329,CSAT!$A$1:$F$1193,6,0)</f>
        <v>Bad</v>
      </c>
      <c r="AH330" s="30">
        <v>43280</v>
      </c>
    </row>
    <row r="331" spans="1:34" x14ac:dyDescent="0.25">
      <c r="A331" s="13" t="s">
        <v>603</v>
      </c>
      <c r="B331" s="13">
        <v>330</v>
      </c>
      <c r="C331" s="13" t="s">
        <v>602</v>
      </c>
      <c r="D331" s="13" t="s">
        <v>603</v>
      </c>
      <c r="E331" s="13" t="s">
        <v>10</v>
      </c>
      <c r="F331" s="13">
        <v>31</v>
      </c>
      <c r="G331" s="13" t="s">
        <v>96</v>
      </c>
      <c r="H331" s="13" t="s">
        <v>27</v>
      </c>
      <c r="I331" s="13" t="s">
        <v>28</v>
      </c>
      <c r="J331">
        <f>VLOOKUP(DATA!D330,'Performance management'!A$1:H$1193,4,0)</f>
        <v>3</v>
      </c>
      <c r="K331">
        <f>VLOOKUP(DATA!D330,'Performance management'!A$1:H$1193,5,0)</f>
        <v>4</v>
      </c>
      <c r="L331">
        <f>VLOOKUP(DATA!D330,'Performance management'!A$1:H$1193,6,0)</f>
        <v>5</v>
      </c>
      <c r="M331">
        <f>VLOOKUP(DATA!D330,'Performance management'!A$1:H$1193,7,0)</f>
        <v>1</v>
      </c>
      <c r="N331">
        <f>VLOOKUP(DATA!D330,'Performance management'!A$1:H$1193,8,0)</f>
        <v>3.25</v>
      </c>
      <c r="O331">
        <f>VLOOKUP(D330,'Learning  Mangement'!$A$1:$G$1193,4,0)</f>
        <v>3.25</v>
      </c>
      <c r="P331" t="str">
        <f>VLOOKUP(D330,'Learning  Mangement'!$A$1:$G$1193,5,0)</f>
        <v>Hemanth&amp;Salomi</v>
      </c>
      <c r="Q331" t="str">
        <f>VLOOKUP(D330,'Learning  Mangement'!$A$1:$G$1193,6,0)</f>
        <v>3h</v>
      </c>
      <c r="R331" t="str">
        <f>VLOOKUP(D330,'Learning  Mangement'!$A$1:$G$1193,7,0)</f>
        <v>Soft skills Training</v>
      </c>
      <c r="S331" s="30">
        <f>VLOOKUP(D330,'Leave  Mangement'!$A$1:$F$1193,3,0)</f>
        <v>43437</v>
      </c>
      <c r="T331" s="30">
        <f>VLOOKUP(D330,'Leave  Mangement'!$A$1:$F$1193,4,0)</f>
        <v>43442</v>
      </c>
      <c r="U331" t="str">
        <f>VLOOKUP(D330,'Leave  Mangement'!$A$1:$F$1193,5,0)</f>
        <v>Maternity/Parental leave</v>
      </c>
      <c r="V331">
        <f>VLOOKUP(D330,'Leave  Mangement'!$A$1:$F$1193,6,0)</f>
        <v>35</v>
      </c>
      <c r="W331" t="str">
        <f>VLOOKUP(D330,'Span and Layer'!$A$1:$D$1193,2,0)</f>
        <v>Santhosh</v>
      </c>
      <c r="X331" t="str">
        <f>VLOOKUP(D330,'Span and Layer'!$A$1:$D$1193,3,0)</f>
        <v>Harry</v>
      </c>
      <c r="Y331" t="str">
        <f>VLOOKUP(D330,'Span and Layer'!$A$1:$D$1193,4,0)</f>
        <v>George</v>
      </c>
      <c r="Z331" s="30">
        <f>VLOOKUP(D330,'Attrition Analysis'!$A$1:$E$1193,3,0)</f>
        <v>35848</v>
      </c>
      <c r="AA331" s="30">
        <f>VLOOKUP(D330,'Attrition Analysis'!$A$1:$E$1193,4,0)</f>
        <v>42426</v>
      </c>
      <c r="AB331">
        <f>VLOOKUP(D330,'Attrition Analysis'!$A$1:$E$1193,5,0)</f>
        <v>0</v>
      </c>
      <c r="AC331" t="str">
        <f>VLOOKUP(D330,CSAT!$A$1:$F$1193,2,0)</f>
        <v>Bad</v>
      </c>
      <c r="AD331" t="str">
        <f>VLOOKUP(D330,CSAT!$A$1:$F$1193,3,0)</f>
        <v>Better</v>
      </c>
      <c r="AE331" t="str">
        <f>VLOOKUP(D330,CSAT!$A$1:$F$1193,4,0)</f>
        <v>Worst</v>
      </c>
      <c r="AF331" t="str">
        <f>VLOOKUP(D330,CSAT!$A$1:$F$1193,5,0)</f>
        <v>Bad</v>
      </c>
      <c r="AG331" t="str">
        <f>VLOOKUP(D330,CSAT!$A$1:$F$1193,6,0)</f>
        <v>Worst</v>
      </c>
      <c r="AH331" s="30">
        <v>43438</v>
      </c>
    </row>
    <row r="332" spans="1:34" x14ac:dyDescent="0.25">
      <c r="A332" s="13" t="s">
        <v>605</v>
      </c>
      <c r="B332" s="13">
        <v>331</v>
      </c>
      <c r="C332" s="13" t="s">
        <v>604</v>
      </c>
      <c r="D332" s="13" t="s">
        <v>605</v>
      </c>
      <c r="E332" s="13" t="s">
        <v>16</v>
      </c>
      <c r="F332" s="13">
        <v>46</v>
      </c>
      <c r="G332" s="13" t="s">
        <v>45</v>
      </c>
      <c r="H332" s="13" t="s">
        <v>52</v>
      </c>
      <c r="I332" s="13" t="s">
        <v>13</v>
      </c>
      <c r="J332">
        <f>VLOOKUP(DATA!D331,'Performance management'!A$1:H$1193,4,0)</f>
        <v>5</v>
      </c>
      <c r="K332">
        <f>VLOOKUP(DATA!D331,'Performance management'!A$1:H$1193,5,0)</f>
        <v>1</v>
      </c>
      <c r="L332">
        <f>VLOOKUP(DATA!D331,'Performance management'!A$1:H$1193,6,0)</f>
        <v>1</v>
      </c>
      <c r="M332">
        <f>VLOOKUP(DATA!D331,'Performance management'!A$1:H$1193,7,0)</f>
        <v>3</v>
      </c>
      <c r="N332">
        <f>VLOOKUP(DATA!D331,'Performance management'!A$1:H$1193,8,0)</f>
        <v>2.5</v>
      </c>
      <c r="O332">
        <f>VLOOKUP(D331,'Learning  Mangement'!$A$1:$G$1193,4,0)</f>
        <v>2.5</v>
      </c>
      <c r="P332" t="str">
        <f>VLOOKUP(D331,'Learning  Mangement'!$A$1:$G$1193,5,0)</f>
        <v>Sathish&amp;Azim</v>
      </c>
      <c r="Q332" t="str">
        <f>VLOOKUP(D331,'Learning  Mangement'!$A$1:$G$1193,6,0)</f>
        <v>4h</v>
      </c>
      <c r="R332" t="str">
        <f>VLOOKUP(D331,'Learning  Mangement'!$A$1:$G$1193,7,0)</f>
        <v>Technical skills Training</v>
      </c>
      <c r="S332" s="30">
        <f>VLOOKUP(D331,'Leave  Mangement'!$A$1:$F$1193,3,0)</f>
        <v>43438</v>
      </c>
      <c r="T332" s="30">
        <f>VLOOKUP(D331,'Leave  Mangement'!$A$1:$F$1193,4,0)</f>
        <v>43445</v>
      </c>
      <c r="U332" t="str">
        <f>VLOOKUP(D331,'Leave  Mangement'!$A$1:$F$1193,5,0)</f>
        <v>Maternity/Parental leave</v>
      </c>
      <c r="V332">
        <f>VLOOKUP(D331,'Leave  Mangement'!$A$1:$F$1193,6,0)</f>
        <v>37</v>
      </c>
      <c r="W332" t="str">
        <f>VLOOKUP(D331,'Span and Layer'!$A$1:$D$1193,2,0)</f>
        <v>Sathish</v>
      </c>
      <c r="X332" t="str">
        <f>VLOOKUP(D331,'Span and Layer'!$A$1:$D$1193,3,0)</f>
        <v>Charlie</v>
      </c>
      <c r="Y332" t="str">
        <f>VLOOKUP(D331,'Span and Layer'!$A$1:$D$1193,4,0)</f>
        <v>George</v>
      </c>
      <c r="Z332" s="30">
        <f>VLOOKUP(D331,'Attrition Analysis'!$A$1:$E$1193,3,0)</f>
        <v>35856</v>
      </c>
      <c r="AA332" s="30">
        <f>VLOOKUP(D331,'Attrition Analysis'!$A$1:$E$1193,4,0)</f>
        <v>42438</v>
      </c>
      <c r="AB332">
        <f>VLOOKUP(D331,'Attrition Analysis'!$A$1:$E$1193,5,0)</f>
        <v>0</v>
      </c>
      <c r="AC332" t="str">
        <f>VLOOKUP(D331,CSAT!$A$1:$F$1193,2,0)</f>
        <v>Better</v>
      </c>
      <c r="AD332" t="str">
        <f>VLOOKUP(D331,CSAT!$A$1:$F$1193,3,0)</f>
        <v>Bad</v>
      </c>
      <c r="AE332" t="str">
        <f>VLOOKUP(D331,CSAT!$A$1:$F$1193,4,0)</f>
        <v>Bad</v>
      </c>
      <c r="AF332" t="str">
        <f>VLOOKUP(D331,CSAT!$A$1:$F$1193,5,0)</f>
        <v>Good</v>
      </c>
      <c r="AG332" t="str">
        <f>VLOOKUP(D331,CSAT!$A$1:$F$1193,6,0)</f>
        <v>Bad</v>
      </c>
      <c r="AH332" s="30">
        <v>43451</v>
      </c>
    </row>
    <row r="333" spans="1:34" x14ac:dyDescent="0.25">
      <c r="A333" s="13" t="s">
        <v>607</v>
      </c>
      <c r="B333" s="13">
        <v>332</v>
      </c>
      <c r="C333" s="13" t="s">
        <v>606</v>
      </c>
      <c r="D333" s="13" t="s">
        <v>607</v>
      </c>
      <c r="E333" s="13" t="s">
        <v>10</v>
      </c>
      <c r="F333" s="13">
        <v>45</v>
      </c>
      <c r="G333" s="13" t="s">
        <v>91</v>
      </c>
      <c r="H333" s="13" t="s">
        <v>34</v>
      </c>
      <c r="I333" s="13" t="s">
        <v>35</v>
      </c>
      <c r="J333">
        <f>VLOOKUP(DATA!D332,'Performance management'!A$1:H$1193,4,0)</f>
        <v>5</v>
      </c>
      <c r="K333">
        <f>VLOOKUP(DATA!D332,'Performance management'!A$1:H$1193,5,0)</f>
        <v>4</v>
      </c>
      <c r="L333">
        <f>VLOOKUP(DATA!D332,'Performance management'!A$1:H$1193,6,0)</f>
        <v>3</v>
      </c>
      <c r="M333">
        <f>VLOOKUP(DATA!D332,'Performance management'!A$1:H$1193,7,0)</f>
        <v>3</v>
      </c>
      <c r="N333">
        <f>VLOOKUP(DATA!D332,'Performance management'!A$1:H$1193,8,0)</f>
        <v>3.75</v>
      </c>
      <c r="O333">
        <f>VLOOKUP(D332,'Learning  Mangement'!$A$1:$G$1193,4,0)</f>
        <v>3.75</v>
      </c>
      <c r="P333" t="str">
        <f>VLOOKUP(D332,'Learning  Mangement'!$A$1:$G$1193,5,0)</f>
        <v>Hemanth&amp;Salomi</v>
      </c>
      <c r="Q333" t="str">
        <f>VLOOKUP(D332,'Learning  Mangement'!$A$1:$G$1193,6,0)</f>
        <v>3h</v>
      </c>
      <c r="R333" t="str">
        <f>VLOOKUP(D332,'Learning  Mangement'!$A$1:$G$1193,7,0)</f>
        <v>Soft skills Training</v>
      </c>
      <c r="S333" s="30">
        <f>VLOOKUP(D332,'Leave  Mangement'!$A$1:$F$1193,3,0)</f>
        <v>43439</v>
      </c>
      <c r="T333" s="30">
        <f>VLOOKUP(D332,'Leave  Mangement'!$A$1:$F$1193,4,0)</f>
        <v>43442</v>
      </c>
      <c r="U333" t="str">
        <f>VLOOKUP(D332,'Leave  Mangement'!$A$1:$F$1193,5,0)</f>
        <v>Emergency leave</v>
      </c>
      <c r="V333">
        <f>VLOOKUP(D332,'Leave  Mangement'!$A$1:$F$1193,6,0)</f>
        <v>3</v>
      </c>
      <c r="W333" t="str">
        <f>VLOOKUP(D332,'Span and Layer'!$A$1:$D$1193,2,0)</f>
        <v>Harika</v>
      </c>
      <c r="X333" t="str">
        <f>VLOOKUP(D332,'Span and Layer'!$A$1:$D$1193,3,0)</f>
        <v>Amelia</v>
      </c>
      <c r="Y333" t="str">
        <f>VLOOKUP(D332,'Span and Layer'!$A$1:$D$1193,4,0)</f>
        <v>George</v>
      </c>
      <c r="Z333" s="30">
        <f>VLOOKUP(D332,'Attrition Analysis'!$A$1:$E$1193,3,0)</f>
        <v>35864</v>
      </c>
      <c r="AA333" s="30">
        <f>VLOOKUP(D332,'Attrition Analysis'!$A$1:$E$1193,4,0)</f>
        <v>42450</v>
      </c>
      <c r="AB333">
        <f>VLOOKUP(D332,'Attrition Analysis'!$A$1:$E$1193,5,0)</f>
        <v>0</v>
      </c>
      <c r="AC333" t="str">
        <f>VLOOKUP(D332,CSAT!$A$1:$F$1193,2,0)</f>
        <v>Good</v>
      </c>
      <c r="AD333" t="str">
        <f>VLOOKUP(D332,CSAT!$A$1:$F$1193,3,0)</f>
        <v>Better</v>
      </c>
      <c r="AE333" t="str">
        <f>VLOOKUP(D332,CSAT!$A$1:$F$1193,4,0)</f>
        <v>Good</v>
      </c>
      <c r="AF333" t="str">
        <f>VLOOKUP(D332,CSAT!$A$1:$F$1193,5,0)</f>
        <v>Excellent</v>
      </c>
      <c r="AG333" t="str">
        <f>VLOOKUP(D332,CSAT!$A$1:$F$1193,6,0)</f>
        <v>Bad</v>
      </c>
      <c r="AH333" s="30">
        <v>43162</v>
      </c>
    </row>
    <row r="334" spans="1:34" x14ac:dyDescent="0.25">
      <c r="A334" s="13" t="s">
        <v>609</v>
      </c>
      <c r="B334" s="13">
        <v>333</v>
      </c>
      <c r="C334" s="13" t="s">
        <v>608</v>
      </c>
      <c r="D334" s="13" t="s">
        <v>609</v>
      </c>
      <c r="E334" s="13" t="s">
        <v>10</v>
      </c>
      <c r="F334" s="13">
        <v>38</v>
      </c>
      <c r="G334" s="13" t="s">
        <v>26</v>
      </c>
      <c r="H334" s="13" t="s">
        <v>126</v>
      </c>
      <c r="I334" s="13" t="s">
        <v>80</v>
      </c>
      <c r="J334">
        <f>VLOOKUP(DATA!D333,'Performance management'!A$1:H$1193,4,0)</f>
        <v>5</v>
      </c>
      <c r="K334">
        <f>VLOOKUP(DATA!D333,'Performance management'!A$1:H$1193,5,0)</f>
        <v>1</v>
      </c>
      <c r="L334">
        <f>VLOOKUP(DATA!D333,'Performance management'!A$1:H$1193,6,0)</f>
        <v>1</v>
      </c>
      <c r="M334">
        <f>VLOOKUP(DATA!D333,'Performance management'!A$1:H$1193,7,0)</f>
        <v>1</v>
      </c>
      <c r="N334">
        <f>VLOOKUP(DATA!D333,'Performance management'!A$1:H$1193,8,0)</f>
        <v>2</v>
      </c>
      <c r="O334">
        <f>VLOOKUP(D333,'Learning  Mangement'!$A$1:$G$1193,4,0)</f>
        <v>2</v>
      </c>
      <c r="P334" t="str">
        <f>VLOOKUP(D333,'Learning  Mangement'!$A$1:$G$1193,5,0)</f>
        <v>Sathish&amp;Azim</v>
      </c>
      <c r="Q334" t="str">
        <f>VLOOKUP(D333,'Learning  Mangement'!$A$1:$G$1193,6,0)</f>
        <v>4h</v>
      </c>
      <c r="R334" t="str">
        <f>VLOOKUP(D333,'Learning  Mangement'!$A$1:$G$1193,7,0)</f>
        <v>Technical skills Training</v>
      </c>
      <c r="S334" s="30">
        <f>VLOOKUP(D333,'Leave  Mangement'!$A$1:$F$1193,3,0)</f>
        <v>43440</v>
      </c>
      <c r="T334" s="30">
        <f>VLOOKUP(D333,'Leave  Mangement'!$A$1:$F$1193,4,0)</f>
        <v>43445</v>
      </c>
      <c r="U334" t="str">
        <f>VLOOKUP(D333,'Leave  Mangement'!$A$1:$F$1193,5,0)</f>
        <v>Maternity/Parental leave</v>
      </c>
      <c r="V334">
        <f>VLOOKUP(D333,'Leave  Mangement'!$A$1:$F$1193,6,0)</f>
        <v>35</v>
      </c>
      <c r="W334" t="str">
        <f>VLOOKUP(D333,'Span and Layer'!$A$1:$D$1193,2,0)</f>
        <v>Sathish</v>
      </c>
      <c r="X334" t="str">
        <f>VLOOKUP(D333,'Span and Layer'!$A$1:$D$1193,3,0)</f>
        <v>Charlie</v>
      </c>
      <c r="Y334" t="str">
        <f>VLOOKUP(D333,'Span and Layer'!$A$1:$D$1193,4,0)</f>
        <v>George</v>
      </c>
      <c r="Z334" s="30">
        <f>VLOOKUP(D333,'Attrition Analysis'!$A$1:$E$1193,3,0)</f>
        <v>35872</v>
      </c>
      <c r="AA334" s="30">
        <f>VLOOKUP(D333,'Attrition Analysis'!$A$1:$E$1193,4,0)</f>
        <v>42462</v>
      </c>
      <c r="AB334">
        <f>VLOOKUP(D333,'Attrition Analysis'!$A$1:$E$1193,5,0)</f>
        <v>0</v>
      </c>
      <c r="AC334" t="str">
        <f>VLOOKUP(D333,CSAT!$A$1:$F$1193,2,0)</f>
        <v>Bad</v>
      </c>
      <c r="AD334" t="str">
        <f>VLOOKUP(D333,CSAT!$A$1:$F$1193,3,0)</f>
        <v>Bad</v>
      </c>
      <c r="AE334" t="str">
        <f>VLOOKUP(D333,CSAT!$A$1:$F$1193,4,0)</f>
        <v>Excellent</v>
      </c>
      <c r="AF334" t="str">
        <f>VLOOKUP(D333,CSAT!$A$1:$F$1193,5,0)</f>
        <v>Worst</v>
      </c>
      <c r="AG334" t="str">
        <f>VLOOKUP(D333,CSAT!$A$1:$F$1193,6,0)</f>
        <v>Bad</v>
      </c>
      <c r="AH334" s="30">
        <v>43322</v>
      </c>
    </row>
    <row r="335" spans="1:34" x14ac:dyDescent="0.25">
      <c r="A335" s="13" t="s">
        <v>611</v>
      </c>
      <c r="B335" s="13">
        <v>334</v>
      </c>
      <c r="C335" s="13" t="s">
        <v>610</v>
      </c>
      <c r="D335" s="13" t="s">
        <v>611</v>
      </c>
      <c r="E335" s="13" t="s">
        <v>16</v>
      </c>
      <c r="F335" s="13">
        <v>44</v>
      </c>
      <c r="G335" s="13" t="s">
        <v>21</v>
      </c>
      <c r="H335" s="13" t="s">
        <v>34</v>
      </c>
      <c r="I335" s="13" t="s">
        <v>35</v>
      </c>
      <c r="J335">
        <f>VLOOKUP(DATA!D334,'Performance management'!A$1:H$1193,4,0)</f>
        <v>2</v>
      </c>
      <c r="K335">
        <f>VLOOKUP(DATA!D334,'Performance management'!A$1:H$1193,5,0)</f>
        <v>2</v>
      </c>
      <c r="L335">
        <f>VLOOKUP(DATA!D334,'Performance management'!A$1:H$1193,6,0)</f>
        <v>1</v>
      </c>
      <c r="M335">
        <f>VLOOKUP(DATA!D334,'Performance management'!A$1:H$1193,7,0)</f>
        <v>1</v>
      </c>
      <c r="N335">
        <f>VLOOKUP(DATA!D334,'Performance management'!A$1:H$1193,8,0)</f>
        <v>1.5</v>
      </c>
      <c r="O335">
        <f>VLOOKUP(D334,'Learning  Mangement'!$A$1:$G$1193,4,0)</f>
        <v>1.5</v>
      </c>
      <c r="P335" t="str">
        <f>VLOOKUP(D334,'Learning  Mangement'!$A$1:$G$1193,5,0)</f>
        <v>Sathish&amp;Azim</v>
      </c>
      <c r="Q335" t="str">
        <f>VLOOKUP(D334,'Learning  Mangement'!$A$1:$G$1193,6,0)</f>
        <v>4h</v>
      </c>
      <c r="R335" t="str">
        <f>VLOOKUP(D334,'Learning  Mangement'!$A$1:$G$1193,7,0)</f>
        <v>Technical skills Training</v>
      </c>
      <c r="S335" s="30">
        <f>VLOOKUP(D334,'Leave  Mangement'!$A$1:$F$1193,3,0)</f>
        <v>43441</v>
      </c>
      <c r="T335" s="30">
        <f>VLOOKUP(D334,'Leave  Mangement'!$A$1:$F$1193,4,0)</f>
        <v>43446</v>
      </c>
      <c r="U335" t="str">
        <f>VLOOKUP(D334,'Leave  Mangement'!$A$1:$F$1193,5,0)</f>
        <v>Planned leave</v>
      </c>
      <c r="V335">
        <f>VLOOKUP(D334,'Leave  Mangement'!$A$1:$F$1193,6,0)</f>
        <v>5</v>
      </c>
      <c r="W335" t="str">
        <f>VLOOKUP(D334,'Span and Layer'!$A$1:$D$1193,2,0)</f>
        <v>Salomi</v>
      </c>
      <c r="X335" t="str">
        <f>VLOOKUP(D334,'Span and Layer'!$A$1:$D$1193,3,0)</f>
        <v>Harry</v>
      </c>
      <c r="Y335" t="str">
        <f>VLOOKUP(D334,'Span and Layer'!$A$1:$D$1193,4,0)</f>
        <v>George</v>
      </c>
      <c r="Z335" s="30">
        <f>VLOOKUP(D334,'Attrition Analysis'!$A$1:$E$1193,3,0)</f>
        <v>35880</v>
      </c>
      <c r="AA335" s="30">
        <f>VLOOKUP(D334,'Attrition Analysis'!$A$1:$E$1193,4,0)</f>
        <v>42474</v>
      </c>
      <c r="AB335">
        <f>VLOOKUP(D334,'Attrition Analysis'!$A$1:$E$1193,5,0)</f>
        <v>0</v>
      </c>
      <c r="AC335" t="str">
        <f>VLOOKUP(D334,CSAT!$A$1:$F$1193,2,0)</f>
        <v>Worst</v>
      </c>
      <c r="AD335" t="str">
        <f>VLOOKUP(D334,CSAT!$A$1:$F$1193,3,0)</f>
        <v>Bad</v>
      </c>
      <c r="AE335" t="str">
        <f>VLOOKUP(D334,CSAT!$A$1:$F$1193,4,0)</f>
        <v>Excellent</v>
      </c>
      <c r="AF335" t="str">
        <f>VLOOKUP(D334,CSAT!$A$1:$F$1193,5,0)</f>
        <v>Excellent</v>
      </c>
      <c r="AG335" t="str">
        <f>VLOOKUP(D334,CSAT!$A$1:$F$1193,6,0)</f>
        <v>Better</v>
      </c>
      <c r="AH335" s="30">
        <v>43396</v>
      </c>
    </row>
    <row r="336" spans="1:34" x14ac:dyDescent="0.25">
      <c r="A336" s="13" t="s">
        <v>613</v>
      </c>
      <c r="B336" s="13">
        <v>335</v>
      </c>
      <c r="C336" s="13" t="s">
        <v>612</v>
      </c>
      <c r="D336" s="13" t="s">
        <v>613</v>
      </c>
      <c r="E336" s="13" t="s">
        <v>16</v>
      </c>
      <c r="F336" s="13">
        <v>59</v>
      </c>
      <c r="G336" s="13" t="s">
        <v>11</v>
      </c>
      <c r="H336" s="13" t="s">
        <v>12</v>
      </c>
      <c r="I336" s="13" t="s">
        <v>13</v>
      </c>
      <c r="J336">
        <f>VLOOKUP(DATA!D335,'Performance management'!A$1:H$1193,4,0)</f>
        <v>5</v>
      </c>
      <c r="K336">
        <f>VLOOKUP(DATA!D335,'Performance management'!A$1:H$1193,5,0)</f>
        <v>3</v>
      </c>
      <c r="L336">
        <f>VLOOKUP(DATA!D335,'Performance management'!A$1:H$1193,6,0)</f>
        <v>2</v>
      </c>
      <c r="M336">
        <f>VLOOKUP(DATA!D335,'Performance management'!A$1:H$1193,7,0)</f>
        <v>1</v>
      </c>
      <c r="N336">
        <f>VLOOKUP(DATA!D335,'Performance management'!A$1:H$1193,8,0)</f>
        <v>2.75</v>
      </c>
      <c r="O336">
        <f>VLOOKUP(D335,'Learning  Mangement'!$A$1:$G$1193,4,0)</f>
        <v>2.75</v>
      </c>
      <c r="P336" t="str">
        <f>VLOOKUP(D335,'Learning  Mangement'!$A$1:$G$1193,5,0)</f>
        <v>Sathish&amp;Azim</v>
      </c>
      <c r="Q336" t="str">
        <f>VLOOKUP(D335,'Learning  Mangement'!$A$1:$G$1193,6,0)</f>
        <v>4h</v>
      </c>
      <c r="R336" t="str">
        <f>VLOOKUP(D335,'Learning  Mangement'!$A$1:$G$1193,7,0)</f>
        <v>Technical skills Training</v>
      </c>
      <c r="S336" s="30">
        <f>VLOOKUP(D335,'Leave  Mangement'!$A$1:$F$1193,3,0)</f>
        <v>43442</v>
      </c>
      <c r="T336" s="30">
        <f>VLOOKUP(D335,'Leave  Mangement'!$A$1:$F$1193,4,0)</f>
        <v>43448</v>
      </c>
      <c r="U336" t="str">
        <f>VLOOKUP(D335,'Leave  Mangement'!$A$1:$F$1193,5,0)</f>
        <v>Maternity/Parental leave</v>
      </c>
      <c r="V336">
        <f>VLOOKUP(D335,'Leave  Mangement'!$A$1:$F$1193,6,0)</f>
        <v>36</v>
      </c>
      <c r="W336" t="str">
        <f>VLOOKUP(D335,'Span and Layer'!$A$1:$D$1193,2,0)</f>
        <v>David</v>
      </c>
      <c r="X336" t="str">
        <f>VLOOKUP(D335,'Span and Layer'!$A$1:$D$1193,3,0)</f>
        <v>Jacob</v>
      </c>
      <c r="Y336" t="str">
        <f>VLOOKUP(D335,'Span and Layer'!$A$1:$D$1193,4,0)</f>
        <v>George</v>
      </c>
      <c r="Z336" s="30">
        <f>VLOOKUP(D335,'Attrition Analysis'!$A$1:$E$1193,3,0)</f>
        <v>35888</v>
      </c>
      <c r="AA336" s="30">
        <f>VLOOKUP(D335,'Attrition Analysis'!$A$1:$E$1193,4,0)</f>
        <v>42486</v>
      </c>
      <c r="AB336">
        <f>VLOOKUP(D335,'Attrition Analysis'!$A$1:$E$1193,5,0)</f>
        <v>0</v>
      </c>
      <c r="AC336" t="str">
        <f>VLOOKUP(D335,CSAT!$A$1:$F$1193,2,0)</f>
        <v>Better</v>
      </c>
      <c r="AD336" t="str">
        <f>VLOOKUP(D335,CSAT!$A$1:$F$1193,3,0)</f>
        <v>Better</v>
      </c>
      <c r="AE336" t="str">
        <f>VLOOKUP(D335,CSAT!$A$1:$F$1193,4,0)</f>
        <v>Worst</v>
      </c>
      <c r="AF336" t="str">
        <f>VLOOKUP(D335,CSAT!$A$1:$F$1193,5,0)</f>
        <v>Worst</v>
      </c>
      <c r="AG336" t="str">
        <f>VLOOKUP(D335,CSAT!$A$1:$F$1193,6,0)</f>
        <v>Bad</v>
      </c>
      <c r="AH336" s="30">
        <v>43310</v>
      </c>
    </row>
    <row r="337" spans="1:34" x14ac:dyDescent="0.25">
      <c r="A337" s="13" t="s">
        <v>615</v>
      </c>
      <c r="B337" s="13">
        <v>336</v>
      </c>
      <c r="C337" s="13" t="s">
        <v>614</v>
      </c>
      <c r="D337" s="13" t="s">
        <v>615</v>
      </c>
      <c r="E337" s="13" t="s">
        <v>16</v>
      </c>
      <c r="F337" s="13">
        <v>28</v>
      </c>
      <c r="G337" s="13" t="s">
        <v>62</v>
      </c>
      <c r="H337" s="13" t="s">
        <v>63</v>
      </c>
      <c r="I337" s="13" t="s">
        <v>13</v>
      </c>
      <c r="J337">
        <f>VLOOKUP(DATA!D336,'Performance management'!A$1:H$1193,4,0)</f>
        <v>2</v>
      </c>
      <c r="K337">
        <f>VLOOKUP(DATA!D336,'Performance management'!A$1:H$1193,5,0)</f>
        <v>5</v>
      </c>
      <c r="L337">
        <f>VLOOKUP(DATA!D336,'Performance management'!A$1:H$1193,6,0)</f>
        <v>1</v>
      </c>
      <c r="M337">
        <f>VLOOKUP(DATA!D336,'Performance management'!A$1:H$1193,7,0)</f>
        <v>4</v>
      </c>
      <c r="N337">
        <f>VLOOKUP(DATA!D336,'Performance management'!A$1:H$1193,8,0)</f>
        <v>3</v>
      </c>
      <c r="O337">
        <f>VLOOKUP(D336,'Learning  Mangement'!$A$1:$G$1193,4,0)</f>
        <v>3</v>
      </c>
      <c r="P337" t="str">
        <f>VLOOKUP(D336,'Learning  Mangement'!$A$1:$G$1193,5,0)</f>
        <v>Hemanth&amp;Salomi</v>
      </c>
      <c r="Q337" t="str">
        <f>VLOOKUP(D336,'Learning  Mangement'!$A$1:$G$1193,6,0)</f>
        <v>3h</v>
      </c>
      <c r="R337" t="str">
        <f>VLOOKUP(D336,'Learning  Mangement'!$A$1:$G$1193,7,0)</f>
        <v>Soft skills Training</v>
      </c>
      <c r="S337" s="30">
        <f>VLOOKUP(D336,'Leave  Mangement'!$A$1:$F$1193,3,0)</f>
        <v>43443</v>
      </c>
      <c r="T337" s="30">
        <f>VLOOKUP(D336,'Leave  Mangement'!$A$1:$F$1193,4,0)</f>
        <v>43445</v>
      </c>
      <c r="U337" t="str">
        <f>VLOOKUP(D336,'Leave  Mangement'!$A$1:$F$1193,5,0)</f>
        <v>Maternity/Parental leave</v>
      </c>
      <c r="V337">
        <f>VLOOKUP(D336,'Leave  Mangement'!$A$1:$F$1193,6,0)</f>
        <v>32</v>
      </c>
      <c r="W337" t="str">
        <f>VLOOKUP(D336,'Span and Layer'!$A$1:$D$1193,2,0)</f>
        <v>Salomi</v>
      </c>
      <c r="X337" t="str">
        <f>VLOOKUP(D336,'Span and Layer'!$A$1:$D$1193,3,0)</f>
        <v>Harry</v>
      </c>
      <c r="Y337" t="str">
        <f>VLOOKUP(D336,'Span and Layer'!$A$1:$D$1193,4,0)</f>
        <v>George</v>
      </c>
      <c r="Z337" s="30">
        <f>VLOOKUP(D336,'Attrition Analysis'!$A$1:$E$1193,3,0)</f>
        <v>35896</v>
      </c>
      <c r="AA337" s="30">
        <f>VLOOKUP(D336,'Attrition Analysis'!$A$1:$E$1193,4,0)</f>
        <v>42498</v>
      </c>
      <c r="AB337">
        <f>VLOOKUP(D336,'Attrition Analysis'!$A$1:$E$1193,5,0)</f>
        <v>0</v>
      </c>
      <c r="AC337" t="str">
        <f>VLOOKUP(D336,CSAT!$A$1:$F$1193,2,0)</f>
        <v>Bad</v>
      </c>
      <c r="AD337" t="str">
        <f>VLOOKUP(D336,CSAT!$A$1:$F$1193,3,0)</f>
        <v>Excellent</v>
      </c>
      <c r="AE337" t="str">
        <f>VLOOKUP(D336,CSAT!$A$1:$F$1193,4,0)</f>
        <v>Better</v>
      </c>
      <c r="AF337" t="str">
        <f>VLOOKUP(D336,CSAT!$A$1:$F$1193,5,0)</f>
        <v>Bad</v>
      </c>
      <c r="AG337" t="str">
        <f>VLOOKUP(D336,CSAT!$A$1:$F$1193,6,0)</f>
        <v>Excellent</v>
      </c>
      <c r="AH337" s="30">
        <v>43114</v>
      </c>
    </row>
    <row r="338" spans="1:34" x14ac:dyDescent="0.25">
      <c r="A338" s="13" t="s">
        <v>617</v>
      </c>
      <c r="B338" s="13">
        <v>337</v>
      </c>
      <c r="C338" s="13" t="s">
        <v>616</v>
      </c>
      <c r="D338" s="13" t="s">
        <v>617</v>
      </c>
      <c r="E338" s="13" t="s">
        <v>16</v>
      </c>
      <c r="F338" s="13">
        <v>24</v>
      </c>
      <c r="G338" s="13" t="s">
        <v>96</v>
      </c>
      <c r="H338" s="13" t="s">
        <v>63</v>
      </c>
      <c r="I338" s="13" t="s">
        <v>13</v>
      </c>
      <c r="J338">
        <f>VLOOKUP(DATA!D337,'Performance management'!A$1:H$1193,4,0)</f>
        <v>3</v>
      </c>
      <c r="K338">
        <f>VLOOKUP(DATA!D337,'Performance management'!A$1:H$1193,5,0)</f>
        <v>1</v>
      </c>
      <c r="L338">
        <f>VLOOKUP(DATA!D337,'Performance management'!A$1:H$1193,6,0)</f>
        <v>2</v>
      </c>
      <c r="M338">
        <f>VLOOKUP(DATA!D337,'Performance management'!A$1:H$1193,7,0)</f>
        <v>1</v>
      </c>
      <c r="N338">
        <f>VLOOKUP(DATA!D337,'Performance management'!A$1:H$1193,8,0)</f>
        <v>1.75</v>
      </c>
      <c r="O338">
        <f>VLOOKUP(D337,'Learning  Mangement'!$A$1:$G$1193,4,0)</f>
        <v>1.75</v>
      </c>
      <c r="P338" t="str">
        <f>VLOOKUP(D337,'Learning  Mangement'!$A$1:$G$1193,5,0)</f>
        <v>Sathish&amp;Azim</v>
      </c>
      <c r="Q338" t="str">
        <f>VLOOKUP(D337,'Learning  Mangement'!$A$1:$G$1193,6,0)</f>
        <v>4h</v>
      </c>
      <c r="R338" t="str">
        <f>VLOOKUP(D337,'Learning  Mangement'!$A$1:$G$1193,7,0)</f>
        <v>Technical skills Training</v>
      </c>
      <c r="S338" s="30">
        <f>VLOOKUP(D337,'Leave  Mangement'!$A$1:$F$1193,3,0)</f>
        <v>43444</v>
      </c>
      <c r="T338" s="30">
        <f>VLOOKUP(D337,'Leave  Mangement'!$A$1:$F$1193,4,0)</f>
        <v>43450</v>
      </c>
      <c r="U338" t="str">
        <f>VLOOKUP(D337,'Leave  Mangement'!$A$1:$F$1193,5,0)</f>
        <v>Maternity/Parental leave</v>
      </c>
      <c r="V338">
        <f>VLOOKUP(D337,'Leave  Mangement'!$A$1:$F$1193,6,0)</f>
        <v>36</v>
      </c>
      <c r="W338" t="str">
        <f>VLOOKUP(D337,'Span and Layer'!$A$1:$D$1193,2,0)</f>
        <v>Hemanth</v>
      </c>
      <c r="X338" t="str">
        <f>VLOOKUP(D337,'Span and Layer'!$A$1:$D$1193,3,0)</f>
        <v>Amelia</v>
      </c>
      <c r="Y338" t="str">
        <f>VLOOKUP(D337,'Span and Layer'!$A$1:$D$1193,4,0)</f>
        <v>George</v>
      </c>
      <c r="Z338" s="30">
        <f>VLOOKUP(D337,'Attrition Analysis'!$A$1:$E$1193,3,0)</f>
        <v>35904</v>
      </c>
      <c r="AA338" s="30">
        <f>VLOOKUP(D337,'Attrition Analysis'!$A$1:$E$1193,4,0)</f>
        <v>42510</v>
      </c>
      <c r="AB338">
        <f>VLOOKUP(D337,'Attrition Analysis'!$A$1:$E$1193,5,0)</f>
        <v>0</v>
      </c>
      <c r="AC338" t="str">
        <f>VLOOKUP(D337,CSAT!$A$1:$F$1193,2,0)</f>
        <v>Excellent</v>
      </c>
      <c r="AD338" t="str">
        <f>VLOOKUP(D337,CSAT!$A$1:$F$1193,3,0)</f>
        <v>Bad</v>
      </c>
      <c r="AE338" t="str">
        <f>VLOOKUP(D337,CSAT!$A$1:$F$1193,4,0)</f>
        <v>Excellent</v>
      </c>
      <c r="AF338" t="str">
        <f>VLOOKUP(D337,CSAT!$A$1:$F$1193,5,0)</f>
        <v>Better</v>
      </c>
      <c r="AG338" t="str">
        <f>VLOOKUP(D337,CSAT!$A$1:$F$1193,6,0)</f>
        <v>Excellent</v>
      </c>
      <c r="AH338" s="30">
        <v>43338</v>
      </c>
    </row>
    <row r="339" spans="1:34" x14ac:dyDescent="0.25">
      <c r="A339" s="13" t="s">
        <v>619</v>
      </c>
      <c r="B339" s="13">
        <v>338</v>
      </c>
      <c r="C339" s="13" t="s">
        <v>618</v>
      </c>
      <c r="D339" s="13" t="s">
        <v>619</v>
      </c>
      <c r="E339" s="13" t="s">
        <v>10</v>
      </c>
      <c r="F339" s="13">
        <v>32</v>
      </c>
      <c r="G339" s="13" t="s">
        <v>11</v>
      </c>
      <c r="H339" s="13" t="s">
        <v>126</v>
      </c>
      <c r="I339" s="13" t="s">
        <v>80</v>
      </c>
      <c r="J339">
        <f>VLOOKUP(DATA!D338,'Performance management'!A$1:H$1193,4,0)</f>
        <v>4</v>
      </c>
      <c r="K339">
        <f>VLOOKUP(DATA!D338,'Performance management'!A$1:H$1193,5,0)</f>
        <v>5</v>
      </c>
      <c r="L339">
        <f>VLOOKUP(DATA!D338,'Performance management'!A$1:H$1193,6,0)</f>
        <v>2</v>
      </c>
      <c r="M339">
        <f>VLOOKUP(DATA!D338,'Performance management'!A$1:H$1193,7,0)</f>
        <v>2</v>
      </c>
      <c r="N339">
        <f>VLOOKUP(DATA!D338,'Performance management'!A$1:H$1193,8,0)</f>
        <v>3.25</v>
      </c>
      <c r="O339">
        <f>VLOOKUP(D338,'Learning  Mangement'!$A$1:$G$1193,4,0)</f>
        <v>3.25</v>
      </c>
      <c r="P339" t="str">
        <f>VLOOKUP(D338,'Learning  Mangement'!$A$1:$G$1193,5,0)</f>
        <v>Hemanth&amp;Salomi</v>
      </c>
      <c r="Q339" t="str">
        <f>VLOOKUP(D338,'Learning  Mangement'!$A$1:$G$1193,6,0)</f>
        <v>3h</v>
      </c>
      <c r="R339" t="str">
        <f>VLOOKUP(D338,'Learning  Mangement'!$A$1:$G$1193,7,0)</f>
        <v>Soft skills Training</v>
      </c>
      <c r="S339" s="30">
        <f>VLOOKUP(D338,'Leave  Mangement'!$A$1:$F$1193,3,0)</f>
        <v>43445</v>
      </c>
      <c r="T339" s="30">
        <f>VLOOKUP(D338,'Leave  Mangement'!$A$1:$F$1193,4,0)</f>
        <v>43448</v>
      </c>
      <c r="U339" t="str">
        <f>VLOOKUP(D338,'Leave  Mangement'!$A$1:$F$1193,5,0)</f>
        <v>Emergency leave</v>
      </c>
      <c r="V339">
        <f>VLOOKUP(D338,'Leave  Mangement'!$A$1:$F$1193,6,0)</f>
        <v>3</v>
      </c>
      <c r="W339" t="str">
        <f>VLOOKUP(D338,'Span and Layer'!$A$1:$D$1193,2,0)</f>
        <v>Lihar</v>
      </c>
      <c r="X339" t="str">
        <f>VLOOKUP(D338,'Span and Layer'!$A$1:$D$1193,3,0)</f>
        <v>Isla</v>
      </c>
      <c r="Y339" t="str">
        <f>VLOOKUP(D338,'Span and Layer'!$A$1:$D$1193,4,0)</f>
        <v>George</v>
      </c>
      <c r="Z339" s="30">
        <f>VLOOKUP(D338,'Attrition Analysis'!$A$1:$E$1193,3,0)</f>
        <v>35912</v>
      </c>
      <c r="AA339" s="30">
        <f>VLOOKUP(D338,'Attrition Analysis'!$A$1:$E$1193,4,0)</f>
        <v>42522</v>
      </c>
      <c r="AB339">
        <f>VLOOKUP(D338,'Attrition Analysis'!$A$1:$E$1193,5,0)</f>
        <v>0</v>
      </c>
      <c r="AC339" t="str">
        <f>VLOOKUP(D338,CSAT!$A$1:$F$1193,2,0)</f>
        <v>Bad</v>
      </c>
      <c r="AD339" t="str">
        <f>VLOOKUP(D338,CSAT!$A$1:$F$1193,3,0)</f>
        <v>Better</v>
      </c>
      <c r="AE339" t="str">
        <f>VLOOKUP(D338,CSAT!$A$1:$F$1193,4,0)</f>
        <v>Excellent</v>
      </c>
      <c r="AF339" t="str">
        <f>VLOOKUP(D338,CSAT!$A$1:$F$1193,5,0)</f>
        <v>Bad</v>
      </c>
      <c r="AG339" t="str">
        <f>VLOOKUP(D338,CSAT!$A$1:$F$1193,6,0)</f>
        <v>Bad</v>
      </c>
      <c r="AH339" s="30">
        <v>43341</v>
      </c>
    </row>
    <row r="340" spans="1:34" x14ac:dyDescent="0.25">
      <c r="A340" s="13" t="s">
        <v>621</v>
      </c>
      <c r="B340" s="13">
        <v>339</v>
      </c>
      <c r="C340" s="13" t="s">
        <v>620</v>
      </c>
      <c r="D340" s="13" t="s">
        <v>621</v>
      </c>
      <c r="E340" s="13" t="s">
        <v>10</v>
      </c>
      <c r="F340" s="13">
        <v>52</v>
      </c>
      <c r="G340" s="13" t="s">
        <v>11</v>
      </c>
      <c r="H340" s="13" t="s">
        <v>118</v>
      </c>
      <c r="I340" s="13" t="s">
        <v>13</v>
      </c>
      <c r="J340">
        <f>VLOOKUP(DATA!D339,'Performance management'!A$1:H$1193,4,0)</f>
        <v>5</v>
      </c>
      <c r="K340">
        <f>VLOOKUP(DATA!D339,'Performance management'!A$1:H$1193,5,0)</f>
        <v>1</v>
      </c>
      <c r="L340">
        <f>VLOOKUP(DATA!D339,'Performance management'!A$1:H$1193,6,0)</f>
        <v>3</v>
      </c>
      <c r="M340">
        <f>VLOOKUP(DATA!D339,'Performance management'!A$1:H$1193,7,0)</f>
        <v>1</v>
      </c>
      <c r="N340">
        <f>VLOOKUP(DATA!D339,'Performance management'!A$1:H$1193,8,0)</f>
        <v>2.5</v>
      </c>
      <c r="O340">
        <f>VLOOKUP(D339,'Learning  Mangement'!$A$1:$G$1193,4,0)</f>
        <v>2.5</v>
      </c>
      <c r="P340" t="str">
        <f>VLOOKUP(D339,'Learning  Mangement'!$A$1:$G$1193,5,0)</f>
        <v>Sathish&amp;Azim</v>
      </c>
      <c r="Q340" t="str">
        <f>VLOOKUP(D339,'Learning  Mangement'!$A$1:$G$1193,6,0)</f>
        <v>4h</v>
      </c>
      <c r="R340" t="str">
        <f>VLOOKUP(D339,'Learning  Mangement'!$A$1:$G$1193,7,0)</f>
        <v>Technical skills Training</v>
      </c>
      <c r="S340" s="30">
        <f>VLOOKUP(D339,'Leave  Mangement'!$A$1:$F$1193,3,0)</f>
        <v>43446</v>
      </c>
      <c r="T340" s="30">
        <f>VLOOKUP(D339,'Leave  Mangement'!$A$1:$F$1193,4,0)</f>
        <v>43450</v>
      </c>
      <c r="U340" t="str">
        <f>VLOOKUP(D339,'Leave  Mangement'!$A$1:$F$1193,5,0)</f>
        <v>Maternity/Parental leave</v>
      </c>
      <c r="V340">
        <f>VLOOKUP(D339,'Leave  Mangement'!$A$1:$F$1193,6,0)</f>
        <v>34</v>
      </c>
      <c r="W340" t="str">
        <f>VLOOKUP(D339,'Span and Layer'!$A$1:$D$1193,2,0)</f>
        <v>Rishitha</v>
      </c>
      <c r="X340" t="str">
        <f>VLOOKUP(D339,'Span and Layer'!$A$1:$D$1193,3,0)</f>
        <v>Isla</v>
      </c>
      <c r="Y340" t="str">
        <f>VLOOKUP(D339,'Span and Layer'!$A$1:$D$1193,4,0)</f>
        <v>George</v>
      </c>
      <c r="Z340" s="30">
        <f>VLOOKUP(D339,'Attrition Analysis'!$A$1:$E$1193,3,0)</f>
        <v>35920</v>
      </c>
      <c r="AA340" s="30">
        <f>VLOOKUP(D339,'Attrition Analysis'!$A$1:$E$1193,4,0)</f>
        <v>42534</v>
      </c>
      <c r="AB340">
        <f>VLOOKUP(D339,'Attrition Analysis'!$A$1:$E$1193,5,0)</f>
        <v>0</v>
      </c>
      <c r="AC340" t="str">
        <f>VLOOKUP(D339,CSAT!$A$1:$F$1193,2,0)</f>
        <v>Bad</v>
      </c>
      <c r="AD340" t="str">
        <f>VLOOKUP(D339,CSAT!$A$1:$F$1193,3,0)</f>
        <v>Bad</v>
      </c>
      <c r="AE340" t="str">
        <f>VLOOKUP(D339,CSAT!$A$1:$F$1193,4,0)</f>
        <v>Worst</v>
      </c>
      <c r="AF340" t="str">
        <f>VLOOKUP(D339,CSAT!$A$1:$F$1193,5,0)</f>
        <v>Good</v>
      </c>
      <c r="AG340" t="str">
        <f>VLOOKUP(D339,CSAT!$A$1:$F$1193,6,0)</f>
        <v>Better</v>
      </c>
      <c r="AH340" s="30">
        <v>43166</v>
      </c>
    </row>
    <row r="341" spans="1:34" x14ac:dyDescent="0.25">
      <c r="A341" s="13" t="s">
        <v>623</v>
      </c>
      <c r="B341" s="13">
        <v>340</v>
      </c>
      <c r="C341" s="13" t="s">
        <v>622</v>
      </c>
      <c r="D341" s="13" t="s">
        <v>623</v>
      </c>
      <c r="E341" s="13" t="s">
        <v>10</v>
      </c>
      <c r="F341" s="13">
        <v>38</v>
      </c>
      <c r="G341" s="13" t="s">
        <v>91</v>
      </c>
      <c r="H341" s="13" t="s">
        <v>59</v>
      </c>
      <c r="I341" s="13" t="s">
        <v>13</v>
      </c>
      <c r="J341">
        <f>VLOOKUP(DATA!D340,'Performance management'!A$1:H$1193,4,0)</f>
        <v>1</v>
      </c>
      <c r="K341">
        <f>VLOOKUP(DATA!D340,'Performance management'!A$1:H$1193,5,0)</f>
        <v>1</v>
      </c>
      <c r="L341">
        <f>VLOOKUP(DATA!D340,'Performance management'!A$1:H$1193,6,0)</f>
        <v>3</v>
      </c>
      <c r="M341">
        <f>VLOOKUP(DATA!D340,'Performance management'!A$1:H$1193,7,0)</f>
        <v>1</v>
      </c>
      <c r="N341">
        <f>VLOOKUP(DATA!D340,'Performance management'!A$1:H$1193,8,0)</f>
        <v>1.5</v>
      </c>
      <c r="O341">
        <f>VLOOKUP(D340,'Learning  Mangement'!$A$1:$G$1193,4,0)</f>
        <v>1.5</v>
      </c>
      <c r="P341" t="str">
        <f>VLOOKUP(D340,'Learning  Mangement'!$A$1:$G$1193,5,0)</f>
        <v>Sathish&amp;Azim</v>
      </c>
      <c r="Q341" t="str">
        <f>VLOOKUP(D340,'Learning  Mangement'!$A$1:$G$1193,6,0)</f>
        <v>4h</v>
      </c>
      <c r="R341" t="str">
        <f>VLOOKUP(D340,'Learning  Mangement'!$A$1:$G$1193,7,0)</f>
        <v>Technical skills Training</v>
      </c>
      <c r="S341" s="30">
        <f>VLOOKUP(D340,'Leave  Mangement'!$A$1:$F$1193,3,0)</f>
        <v>43447</v>
      </c>
      <c r="T341" s="30">
        <f>VLOOKUP(D340,'Leave  Mangement'!$A$1:$F$1193,4,0)</f>
        <v>43449</v>
      </c>
      <c r="U341" t="str">
        <f>VLOOKUP(D340,'Leave  Mangement'!$A$1:$F$1193,5,0)</f>
        <v>Maternity/Parental leave</v>
      </c>
      <c r="V341">
        <f>VLOOKUP(D340,'Leave  Mangement'!$A$1:$F$1193,6,0)</f>
        <v>32</v>
      </c>
      <c r="W341" t="str">
        <f>VLOOKUP(D340,'Span and Layer'!$A$1:$D$1193,2,0)</f>
        <v>Anudeep</v>
      </c>
      <c r="X341" t="str">
        <f>VLOOKUP(D340,'Span and Layer'!$A$1:$D$1193,3,0)</f>
        <v>Charlie</v>
      </c>
      <c r="Y341" t="str">
        <f>VLOOKUP(D340,'Span and Layer'!$A$1:$D$1193,4,0)</f>
        <v>George</v>
      </c>
      <c r="Z341" s="30">
        <f>VLOOKUP(D340,'Attrition Analysis'!$A$1:$E$1193,3,0)</f>
        <v>35928</v>
      </c>
      <c r="AA341" s="30">
        <f>VLOOKUP(D340,'Attrition Analysis'!$A$1:$E$1193,4,0)</f>
        <v>42546</v>
      </c>
      <c r="AB341">
        <f>VLOOKUP(D340,'Attrition Analysis'!$A$1:$E$1193,5,0)</f>
        <v>0</v>
      </c>
      <c r="AC341" t="str">
        <f>VLOOKUP(D340,CSAT!$A$1:$F$1193,2,0)</f>
        <v>Bad</v>
      </c>
      <c r="AD341" t="str">
        <f>VLOOKUP(D340,CSAT!$A$1:$F$1193,3,0)</f>
        <v>Better</v>
      </c>
      <c r="AE341" t="str">
        <f>VLOOKUP(D340,CSAT!$A$1:$F$1193,4,0)</f>
        <v>Excellent</v>
      </c>
      <c r="AF341" t="str">
        <f>VLOOKUP(D340,CSAT!$A$1:$F$1193,5,0)</f>
        <v>Worst</v>
      </c>
      <c r="AG341" t="str">
        <f>VLOOKUP(D340,CSAT!$A$1:$F$1193,6,0)</f>
        <v>Good</v>
      </c>
      <c r="AH341" s="30">
        <v>43260</v>
      </c>
    </row>
    <row r="342" spans="1:34" x14ac:dyDescent="0.25">
      <c r="A342" s="13" t="s">
        <v>625</v>
      </c>
      <c r="B342" s="13">
        <v>341</v>
      </c>
      <c r="C342" s="13" t="s">
        <v>624</v>
      </c>
      <c r="D342" s="13" t="s">
        <v>625</v>
      </c>
      <c r="E342" s="13" t="s">
        <v>10</v>
      </c>
      <c r="F342" s="13">
        <v>41</v>
      </c>
      <c r="G342" s="13" t="s">
        <v>21</v>
      </c>
      <c r="H342" s="13" t="s">
        <v>66</v>
      </c>
      <c r="I342" s="13" t="s">
        <v>13</v>
      </c>
      <c r="J342">
        <f>VLOOKUP(DATA!D341,'Performance management'!A$1:H$1193,4,0)</f>
        <v>2</v>
      </c>
      <c r="K342">
        <f>VLOOKUP(DATA!D341,'Performance management'!A$1:H$1193,5,0)</f>
        <v>2</v>
      </c>
      <c r="L342">
        <f>VLOOKUP(DATA!D341,'Performance management'!A$1:H$1193,6,0)</f>
        <v>5</v>
      </c>
      <c r="M342">
        <f>VLOOKUP(DATA!D341,'Performance management'!A$1:H$1193,7,0)</f>
        <v>4</v>
      </c>
      <c r="N342">
        <f>VLOOKUP(DATA!D341,'Performance management'!A$1:H$1193,8,0)</f>
        <v>3.25</v>
      </c>
      <c r="O342">
        <f>VLOOKUP(D341,'Learning  Mangement'!$A$1:$G$1193,4,0)</f>
        <v>3.25</v>
      </c>
      <c r="P342" t="str">
        <f>VLOOKUP(D341,'Learning  Mangement'!$A$1:$G$1193,5,0)</f>
        <v>Hemanth&amp;Salomi</v>
      </c>
      <c r="Q342" t="str">
        <f>VLOOKUP(D341,'Learning  Mangement'!$A$1:$G$1193,6,0)</f>
        <v>3h</v>
      </c>
      <c r="R342" t="str">
        <f>VLOOKUP(D341,'Learning  Mangement'!$A$1:$G$1193,7,0)</f>
        <v>Soft skills Training</v>
      </c>
      <c r="S342" s="30">
        <f>VLOOKUP(D341,'Leave  Mangement'!$A$1:$F$1193,3,0)</f>
        <v>43448</v>
      </c>
      <c r="T342" s="30">
        <f>VLOOKUP(D341,'Leave  Mangement'!$A$1:$F$1193,4,0)</f>
        <v>43454</v>
      </c>
      <c r="U342" t="str">
        <f>VLOOKUP(D341,'Leave  Mangement'!$A$1:$F$1193,5,0)</f>
        <v>Maternity/Parental leave</v>
      </c>
      <c r="V342">
        <f>VLOOKUP(D341,'Leave  Mangement'!$A$1:$F$1193,6,0)</f>
        <v>36</v>
      </c>
      <c r="W342" t="str">
        <f>VLOOKUP(D341,'Span and Layer'!$A$1:$D$1193,2,0)</f>
        <v>Lihar</v>
      </c>
      <c r="X342" t="str">
        <f>VLOOKUP(D341,'Span and Layer'!$A$1:$D$1193,3,0)</f>
        <v>Isla</v>
      </c>
      <c r="Y342" t="str">
        <f>VLOOKUP(D341,'Span and Layer'!$A$1:$D$1193,4,0)</f>
        <v>George</v>
      </c>
      <c r="Z342" s="30">
        <f>VLOOKUP(D341,'Attrition Analysis'!$A$1:$E$1193,3,0)</f>
        <v>35936</v>
      </c>
      <c r="AA342" s="30">
        <f>VLOOKUP(D341,'Attrition Analysis'!$A$1:$E$1193,4,0)</f>
        <v>42558</v>
      </c>
      <c r="AB342">
        <f>VLOOKUP(D341,'Attrition Analysis'!$A$1:$E$1193,5,0)</f>
        <v>0</v>
      </c>
      <c r="AC342" t="str">
        <f>VLOOKUP(D341,CSAT!$A$1:$F$1193,2,0)</f>
        <v>Better</v>
      </c>
      <c r="AD342" t="str">
        <f>VLOOKUP(D341,CSAT!$A$1:$F$1193,3,0)</f>
        <v>Bad</v>
      </c>
      <c r="AE342" t="str">
        <f>VLOOKUP(D341,CSAT!$A$1:$F$1193,4,0)</f>
        <v>Bad</v>
      </c>
      <c r="AF342" t="str">
        <f>VLOOKUP(D341,CSAT!$A$1:$F$1193,5,0)</f>
        <v>Bad</v>
      </c>
      <c r="AG342" t="str">
        <f>VLOOKUP(D341,CSAT!$A$1:$F$1193,6,0)</f>
        <v>Better</v>
      </c>
      <c r="AH342" s="30">
        <v>43256</v>
      </c>
    </row>
    <row r="343" spans="1:34" x14ac:dyDescent="0.25">
      <c r="A343" s="13" t="s">
        <v>627</v>
      </c>
      <c r="B343" s="13">
        <v>342</v>
      </c>
      <c r="C343" s="13" t="s">
        <v>626</v>
      </c>
      <c r="D343" s="13" t="s">
        <v>627</v>
      </c>
      <c r="E343" s="13" t="s">
        <v>10</v>
      </c>
      <c r="F343" s="13">
        <v>39</v>
      </c>
      <c r="G343" s="13" t="s">
        <v>31</v>
      </c>
      <c r="H343" s="13" t="s">
        <v>34</v>
      </c>
      <c r="I343" s="13" t="s">
        <v>35</v>
      </c>
      <c r="J343">
        <f>VLOOKUP(DATA!D342,'Performance management'!A$1:H$1193,4,0)</f>
        <v>2</v>
      </c>
      <c r="K343">
        <f>VLOOKUP(DATA!D342,'Performance management'!A$1:H$1193,5,0)</f>
        <v>3</v>
      </c>
      <c r="L343">
        <f>VLOOKUP(DATA!D342,'Performance management'!A$1:H$1193,6,0)</f>
        <v>1</v>
      </c>
      <c r="M343">
        <f>VLOOKUP(DATA!D342,'Performance management'!A$1:H$1193,7,0)</f>
        <v>5</v>
      </c>
      <c r="N343">
        <f>VLOOKUP(DATA!D342,'Performance management'!A$1:H$1193,8,0)</f>
        <v>2.75</v>
      </c>
      <c r="O343">
        <f>VLOOKUP(D342,'Learning  Mangement'!$A$1:$G$1193,4,0)</f>
        <v>2.75</v>
      </c>
      <c r="P343" t="str">
        <f>VLOOKUP(D342,'Learning  Mangement'!$A$1:$G$1193,5,0)</f>
        <v>Sathish&amp;Azim</v>
      </c>
      <c r="Q343" t="str">
        <f>VLOOKUP(D342,'Learning  Mangement'!$A$1:$G$1193,6,0)</f>
        <v>4h</v>
      </c>
      <c r="R343" t="str">
        <f>VLOOKUP(D342,'Learning  Mangement'!$A$1:$G$1193,7,0)</f>
        <v>Technical skills Training</v>
      </c>
      <c r="S343" s="30">
        <f>VLOOKUP(D342,'Leave  Mangement'!$A$1:$F$1193,3,0)</f>
        <v>43449</v>
      </c>
      <c r="T343" s="30">
        <f>VLOOKUP(D342,'Leave  Mangement'!$A$1:$F$1193,4,0)</f>
        <v>43450</v>
      </c>
      <c r="U343" t="str">
        <f>VLOOKUP(D342,'Leave  Mangement'!$A$1:$F$1193,5,0)</f>
        <v>Maternity/Parental leave</v>
      </c>
      <c r="V343">
        <f>VLOOKUP(D342,'Leave  Mangement'!$A$1:$F$1193,6,0)</f>
        <v>31</v>
      </c>
      <c r="W343" t="str">
        <f>VLOOKUP(D342,'Span and Layer'!$A$1:$D$1193,2,0)</f>
        <v>Arundathi</v>
      </c>
      <c r="X343" t="str">
        <f>VLOOKUP(D342,'Span and Layer'!$A$1:$D$1193,3,0)</f>
        <v>Jacob</v>
      </c>
      <c r="Y343" t="str">
        <f>VLOOKUP(D342,'Span and Layer'!$A$1:$D$1193,4,0)</f>
        <v>George</v>
      </c>
      <c r="Z343" s="30">
        <f>VLOOKUP(D342,'Attrition Analysis'!$A$1:$E$1193,3,0)</f>
        <v>35944</v>
      </c>
      <c r="AA343" s="30">
        <f>VLOOKUP(D342,'Attrition Analysis'!$A$1:$E$1193,4,0)</f>
        <v>42570</v>
      </c>
      <c r="AB343">
        <f>VLOOKUP(D342,'Attrition Analysis'!$A$1:$E$1193,5,0)</f>
        <v>0</v>
      </c>
      <c r="AC343" t="str">
        <f>VLOOKUP(D342,CSAT!$A$1:$F$1193,2,0)</f>
        <v>Better</v>
      </c>
      <c r="AD343" t="str">
        <f>VLOOKUP(D342,CSAT!$A$1:$F$1193,3,0)</f>
        <v>Better</v>
      </c>
      <c r="AE343" t="str">
        <f>VLOOKUP(D342,CSAT!$A$1:$F$1193,4,0)</f>
        <v>Better</v>
      </c>
      <c r="AF343" t="str">
        <f>VLOOKUP(D342,CSAT!$A$1:$F$1193,5,0)</f>
        <v>Bad</v>
      </c>
      <c r="AG343" t="str">
        <f>VLOOKUP(D342,CSAT!$A$1:$F$1193,6,0)</f>
        <v>Bad</v>
      </c>
      <c r="AH343" s="30">
        <v>43314</v>
      </c>
    </row>
    <row r="344" spans="1:34" x14ac:dyDescent="0.25">
      <c r="A344" s="13" t="s">
        <v>629</v>
      </c>
      <c r="B344" s="13">
        <v>343</v>
      </c>
      <c r="C344" s="13" t="s">
        <v>628</v>
      </c>
      <c r="D344" s="13" t="s">
        <v>629</v>
      </c>
      <c r="E344" s="13" t="s">
        <v>10</v>
      </c>
      <c r="F344" s="13">
        <v>31</v>
      </c>
      <c r="G344" s="13" t="s">
        <v>21</v>
      </c>
      <c r="H344" s="13" t="s">
        <v>52</v>
      </c>
      <c r="I344" s="13" t="s">
        <v>13</v>
      </c>
      <c r="J344">
        <f>VLOOKUP(DATA!D343,'Performance management'!A$1:H$1193,4,0)</f>
        <v>1</v>
      </c>
      <c r="K344">
        <f>VLOOKUP(DATA!D343,'Performance management'!A$1:H$1193,5,0)</f>
        <v>3</v>
      </c>
      <c r="L344">
        <f>VLOOKUP(DATA!D343,'Performance management'!A$1:H$1193,6,0)</f>
        <v>3</v>
      </c>
      <c r="M344">
        <f>VLOOKUP(DATA!D343,'Performance management'!A$1:H$1193,7,0)</f>
        <v>2</v>
      </c>
      <c r="N344">
        <f>VLOOKUP(DATA!D343,'Performance management'!A$1:H$1193,8,0)</f>
        <v>2.25</v>
      </c>
      <c r="O344">
        <f>VLOOKUP(D343,'Learning  Mangement'!$A$1:$G$1193,4,0)</f>
        <v>2.25</v>
      </c>
      <c r="P344" t="str">
        <f>VLOOKUP(D343,'Learning  Mangement'!$A$1:$G$1193,5,0)</f>
        <v>Sathish&amp;Azim</v>
      </c>
      <c r="Q344" t="str">
        <f>VLOOKUP(D343,'Learning  Mangement'!$A$1:$G$1193,6,0)</f>
        <v>4h</v>
      </c>
      <c r="R344" t="str">
        <f>VLOOKUP(D343,'Learning  Mangement'!$A$1:$G$1193,7,0)</f>
        <v>Technical skills Training</v>
      </c>
      <c r="S344" s="30">
        <f>VLOOKUP(D343,'Leave  Mangement'!$A$1:$F$1193,3,0)</f>
        <v>43450</v>
      </c>
      <c r="T344" s="30">
        <f>VLOOKUP(D343,'Leave  Mangement'!$A$1:$F$1193,4,0)</f>
        <v>43452</v>
      </c>
      <c r="U344" t="str">
        <f>VLOOKUP(D343,'Leave  Mangement'!$A$1:$F$1193,5,0)</f>
        <v>Emergency leave</v>
      </c>
      <c r="V344">
        <f>VLOOKUP(D343,'Leave  Mangement'!$A$1:$F$1193,6,0)</f>
        <v>2</v>
      </c>
      <c r="W344" t="str">
        <f>VLOOKUP(D343,'Span and Layer'!$A$1:$D$1193,2,0)</f>
        <v>Hemanth</v>
      </c>
      <c r="X344" t="str">
        <f>VLOOKUP(D343,'Span and Layer'!$A$1:$D$1193,3,0)</f>
        <v>Amelia</v>
      </c>
      <c r="Y344" t="str">
        <f>VLOOKUP(D343,'Span and Layer'!$A$1:$D$1193,4,0)</f>
        <v>George</v>
      </c>
      <c r="Z344" s="30">
        <f>VLOOKUP(D343,'Attrition Analysis'!$A$1:$E$1193,3,0)</f>
        <v>35952</v>
      </c>
      <c r="AA344" s="30">
        <f>VLOOKUP(D343,'Attrition Analysis'!$A$1:$E$1193,4,0)</f>
        <v>42582</v>
      </c>
      <c r="AB344">
        <f>VLOOKUP(D343,'Attrition Analysis'!$A$1:$E$1193,5,0)</f>
        <v>0</v>
      </c>
      <c r="AC344" t="str">
        <f>VLOOKUP(D343,CSAT!$A$1:$F$1193,2,0)</f>
        <v>Bad</v>
      </c>
      <c r="AD344" t="str">
        <f>VLOOKUP(D343,CSAT!$A$1:$F$1193,3,0)</f>
        <v>Excellent</v>
      </c>
      <c r="AE344" t="str">
        <f>VLOOKUP(D343,CSAT!$A$1:$F$1193,4,0)</f>
        <v>Better</v>
      </c>
      <c r="AF344" t="str">
        <f>VLOOKUP(D343,CSAT!$A$1:$F$1193,5,0)</f>
        <v>Better</v>
      </c>
      <c r="AG344" t="str">
        <f>VLOOKUP(D343,CSAT!$A$1:$F$1193,6,0)</f>
        <v>Worst</v>
      </c>
      <c r="AH344" s="30">
        <v>43407</v>
      </c>
    </row>
    <row r="345" spans="1:34" x14ac:dyDescent="0.25">
      <c r="A345" s="13" t="s">
        <v>631</v>
      </c>
      <c r="B345" s="13">
        <v>344</v>
      </c>
      <c r="C345" s="13" t="s">
        <v>630</v>
      </c>
      <c r="D345" s="13" t="s">
        <v>631</v>
      </c>
      <c r="E345" s="13" t="s">
        <v>10</v>
      </c>
      <c r="F345" s="13">
        <v>58</v>
      </c>
      <c r="G345" s="13" t="s">
        <v>17</v>
      </c>
      <c r="H345" s="13" t="s">
        <v>79</v>
      </c>
      <c r="I345" s="13" t="s">
        <v>80</v>
      </c>
      <c r="J345">
        <f>VLOOKUP(DATA!D344,'Performance management'!A$1:H$1193,4,0)</f>
        <v>5</v>
      </c>
      <c r="K345">
        <f>VLOOKUP(DATA!D344,'Performance management'!A$1:H$1193,5,0)</f>
        <v>2</v>
      </c>
      <c r="L345">
        <f>VLOOKUP(DATA!D344,'Performance management'!A$1:H$1193,6,0)</f>
        <v>4</v>
      </c>
      <c r="M345">
        <f>VLOOKUP(DATA!D344,'Performance management'!A$1:H$1193,7,0)</f>
        <v>5</v>
      </c>
      <c r="N345">
        <f>VLOOKUP(DATA!D344,'Performance management'!A$1:H$1193,8,0)</f>
        <v>4</v>
      </c>
      <c r="O345">
        <f>VLOOKUP(D344,'Learning  Mangement'!$A$1:$G$1193,4,0)</f>
        <v>4</v>
      </c>
      <c r="P345" t="str">
        <f>VLOOKUP(D344,'Learning  Mangement'!$A$1:$G$1193,5,0)</f>
        <v>Santhosh&amp;Anudeep</v>
      </c>
      <c r="Q345" t="str">
        <f>VLOOKUP(D344,'Learning  Mangement'!$A$1:$G$1193,6,0)</f>
        <v>3h</v>
      </c>
      <c r="R345" t="str">
        <f>VLOOKUP(D344,'Learning  Mangement'!$A$1:$G$1193,7,0)</f>
        <v>Job Training</v>
      </c>
      <c r="S345" s="30">
        <f>VLOOKUP(D344,'Leave  Mangement'!$A$1:$F$1193,3,0)</f>
        <v>43451</v>
      </c>
      <c r="T345" s="30">
        <f>VLOOKUP(D344,'Leave  Mangement'!$A$1:$F$1193,4,0)</f>
        <v>43454</v>
      </c>
      <c r="U345" t="str">
        <f>VLOOKUP(D344,'Leave  Mangement'!$A$1:$F$1193,5,0)</f>
        <v>Emergency leave</v>
      </c>
      <c r="V345">
        <f>VLOOKUP(D344,'Leave  Mangement'!$A$1:$F$1193,6,0)</f>
        <v>3</v>
      </c>
      <c r="W345" t="str">
        <f>VLOOKUP(D344,'Span and Layer'!$A$1:$D$1193,2,0)</f>
        <v>Roy</v>
      </c>
      <c r="X345" t="str">
        <f>VLOOKUP(D344,'Span and Layer'!$A$1:$D$1193,3,0)</f>
        <v>Harry</v>
      </c>
      <c r="Y345" t="str">
        <f>VLOOKUP(D344,'Span and Layer'!$A$1:$D$1193,4,0)</f>
        <v>George</v>
      </c>
      <c r="Z345" s="30">
        <f>VLOOKUP(D344,'Attrition Analysis'!$A$1:$E$1193,3,0)</f>
        <v>35960</v>
      </c>
      <c r="AA345" s="30">
        <f>VLOOKUP(D344,'Attrition Analysis'!$A$1:$E$1193,4,0)</f>
        <v>42594</v>
      </c>
      <c r="AB345">
        <f>VLOOKUP(D344,'Attrition Analysis'!$A$1:$E$1193,5,0)</f>
        <v>0</v>
      </c>
      <c r="AC345" t="str">
        <f>VLOOKUP(D344,CSAT!$A$1:$F$1193,2,0)</f>
        <v>Worst</v>
      </c>
      <c r="AD345" t="str">
        <f>VLOOKUP(D344,CSAT!$A$1:$F$1193,3,0)</f>
        <v>Good</v>
      </c>
      <c r="AE345" t="str">
        <f>VLOOKUP(D344,CSAT!$A$1:$F$1193,4,0)</f>
        <v>Good</v>
      </c>
      <c r="AF345" t="str">
        <f>VLOOKUP(D344,CSAT!$A$1:$F$1193,5,0)</f>
        <v>Worst</v>
      </c>
      <c r="AG345" t="str">
        <f>VLOOKUP(D344,CSAT!$A$1:$F$1193,6,0)</f>
        <v>Better</v>
      </c>
      <c r="AH345" s="30">
        <v>43414</v>
      </c>
    </row>
    <row r="346" spans="1:34" x14ac:dyDescent="0.25">
      <c r="A346" s="13" t="s">
        <v>633</v>
      </c>
      <c r="B346" s="13">
        <v>345</v>
      </c>
      <c r="C346" s="13" t="s">
        <v>632</v>
      </c>
      <c r="D346" s="13" t="s">
        <v>633</v>
      </c>
      <c r="E346" s="13" t="s">
        <v>10</v>
      </c>
      <c r="F346" s="13">
        <v>33</v>
      </c>
      <c r="G346" s="13" t="s">
        <v>62</v>
      </c>
      <c r="H346" s="13" t="s">
        <v>131</v>
      </c>
      <c r="I346" s="13" t="s">
        <v>132</v>
      </c>
      <c r="J346">
        <f>VLOOKUP(DATA!D345,'Performance management'!A$1:H$1193,4,0)</f>
        <v>1</v>
      </c>
      <c r="K346">
        <f>VLOOKUP(DATA!D345,'Performance management'!A$1:H$1193,5,0)</f>
        <v>1</v>
      </c>
      <c r="L346">
        <f>VLOOKUP(DATA!D345,'Performance management'!A$1:H$1193,6,0)</f>
        <v>4</v>
      </c>
      <c r="M346">
        <f>VLOOKUP(DATA!D345,'Performance management'!A$1:H$1193,7,0)</f>
        <v>3</v>
      </c>
      <c r="N346">
        <f>VLOOKUP(DATA!D345,'Performance management'!A$1:H$1193,8,0)</f>
        <v>2.25</v>
      </c>
      <c r="O346">
        <f>VLOOKUP(D345,'Learning  Mangement'!$A$1:$G$1193,4,0)</f>
        <v>2.25</v>
      </c>
      <c r="P346" t="str">
        <f>VLOOKUP(D345,'Learning  Mangement'!$A$1:$G$1193,5,0)</f>
        <v>Sathish&amp;Azim</v>
      </c>
      <c r="Q346" t="str">
        <f>VLOOKUP(D345,'Learning  Mangement'!$A$1:$G$1193,6,0)</f>
        <v>4h</v>
      </c>
      <c r="R346" t="str">
        <f>VLOOKUP(D345,'Learning  Mangement'!$A$1:$G$1193,7,0)</f>
        <v>Technical skills Training</v>
      </c>
      <c r="S346" s="30">
        <f>VLOOKUP(D345,'Leave  Mangement'!$A$1:$F$1193,3,0)</f>
        <v>43452</v>
      </c>
      <c r="T346" s="30">
        <f>VLOOKUP(D345,'Leave  Mangement'!$A$1:$F$1193,4,0)</f>
        <v>43456</v>
      </c>
      <c r="U346" t="str">
        <f>VLOOKUP(D345,'Leave  Mangement'!$A$1:$F$1193,5,0)</f>
        <v>Emergency leave</v>
      </c>
      <c r="V346">
        <f>VLOOKUP(D345,'Leave  Mangement'!$A$1:$F$1193,6,0)</f>
        <v>4</v>
      </c>
      <c r="W346" t="str">
        <f>VLOOKUP(D345,'Span and Layer'!$A$1:$D$1193,2,0)</f>
        <v>Aneela</v>
      </c>
      <c r="X346" t="str">
        <f>VLOOKUP(D345,'Span and Layer'!$A$1:$D$1193,3,0)</f>
        <v>Charlie</v>
      </c>
      <c r="Y346" t="str">
        <f>VLOOKUP(D345,'Span and Layer'!$A$1:$D$1193,4,0)</f>
        <v>George</v>
      </c>
      <c r="Z346" s="30">
        <f>VLOOKUP(D345,'Attrition Analysis'!$A$1:$E$1193,3,0)</f>
        <v>35968</v>
      </c>
      <c r="AA346" s="30">
        <f>VLOOKUP(D345,'Attrition Analysis'!$A$1:$E$1193,4,0)</f>
        <v>42606</v>
      </c>
      <c r="AB346">
        <f>VLOOKUP(D345,'Attrition Analysis'!$A$1:$E$1193,5,0)</f>
        <v>0</v>
      </c>
      <c r="AC346" t="str">
        <f>VLOOKUP(D345,CSAT!$A$1:$F$1193,2,0)</f>
        <v>Good</v>
      </c>
      <c r="AD346" t="str">
        <f>VLOOKUP(D345,CSAT!$A$1:$F$1193,3,0)</f>
        <v>Good</v>
      </c>
      <c r="AE346" t="str">
        <f>VLOOKUP(D345,CSAT!$A$1:$F$1193,4,0)</f>
        <v>Excellent</v>
      </c>
      <c r="AF346" t="str">
        <f>VLOOKUP(D345,CSAT!$A$1:$F$1193,5,0)</f>
        <v>Excellent</v>
      </c>
      <c r="AG346" t="str">
        <f>VLOOKUP(D345,CSAT!$A$1:$F$1193,6,0)</f>
        <v>Good</v>
      </c>
      <c r="AH346" s="30">
        <v>43408</v>
      </c>
    </row>
    <row r="347" spans="1:34" x14ac:dyDescent="0.25">
      <c r="A347" s="13" t="s">
        <v>635</v>
      </c>
      <c r="B347" s="13">
        <v>346</v>
      </c>
      <c r="C347" s="13" t="s">
        <v>634</v>
      </c>
      <c r="D347" s="13" t="s">
        <v>635</v>
      </c>
      <c r="E347" s="13" t="s">
        <v>16</v>
      </c>
      <c r="F347" s="13">
        <v>22</v>
      </c>
      <c r="G347" s="13" t="s">
        <v>96</v>
      </c>
      <c r="H347" s="13" t="s">
        <v>40</v>
      </c>
      <c r="I347" s="13" t="s">
        <v>13</v>
      </c>
      <c r="J347">
        <f>VLOOKUP(DATA!D346,'Performance management'!A$1:H$1193,4,0)</f>
        <v>1</v>
      </c>
      <c r="K347">
        <f>VLOOKUP(DATA!D346,'Performance management'!A$1:H$1193,5,0)</f>
        <v>5</v>
      </c>
      <c r="L347">
        <f>VLOOKUP(DATA!D346,'Performance management'!A$1:H$1193,6,0)</f>
        <v>2</v>
      </c>
      <c r="M347">
        <f>VLOOKUP(DATA!D346,'Performance management'!A$1:H$1193,7,0)</f>
        <v>1</v>
      </c>
      <c r="N347">
        <f>VLOOKUP(DATA!D346,'Performance management'!A$1:H$1193,8,0)</f>
        <v>2.25</v>
      </c>
      <c r="O347">
        <f>VLOOKUP(D346,'Learning  Mangement'!$A$1:$G$1193,4,0)</f>
        <v>2.25</v>
      </c>
      <c r="P347" t="str">
        <f>VLOOKUP(D346,'Learning  Mangement'!$A$1:$G$1193,5,0)</f>
        <v>Sathish&amp;Azim</v>
      </c>
      <c r="Q347" t="str">
        <f>VLOOKUP(D346,'Learning  Mangement'!$A$1:$G$1193,6,0)</f>
        <v>4h</v>
      </c>
      <c r="R347" t="str">
        <f>VLOOKUP(D346,'Learning  Mangement'!$A$1:$G$1193,7,0)</f>
        <v>Technical skills Training</v>
      </c>
      <c r="S347" s="30">
        <f>VLOOKUP(D346,'Leave  Mangement'!$A$1:$F$1193,3,0)</f>
        <v>43453</v>
      </c>
      <c r="T347" s="30">
        <f>VLOOKUP(D346,'Leave  Mangement'!$A$1:$F$1193,4,0)</f>
        <v>43454</v>
      </c>
      <c r="U347" t="str">
        <f>VLOOKUP(D346,'Leave  Mangement'!$A$1:$F$1193,5,0)</f>
        <v>Maternity/Parental leave</v>
      </c>
      <c r="V347">
        <f>VLOOKUP(D346,'Leave  Mangement'!$A$1:$F$1193,6,0)</f>
        <v>31</v>
      </c>
      <c r="W347" t="str">
        <f>VLOOKUP(D346,'Span and Layer'!$A$1:$D$1193,2,0)</f>
        <v>Rishitha</v>
      </c>
      <c r="X347" t="str">
        <f>VLOOKUP(D346,'Span and Layer'!$A$1:$D$1193,3,0)</f>
        <v>Isla</v>
      </c>
      <c r="Y347" t="str">
        <f>VLOOKUP(D346,'Span and Layer'!$A$1:$D$1193,4,0)</f>
        <v>George</v>
      </c>
      <c r="Z347" s="30">
        <f>VLOOKUP(D346,'Attrition Analysis'!$A$1:$E$1193,3,0)</f>
        <v>35976</v>
      </c>
      <c r="AA347" s="30">
        <f>VLOOKUP(D346,'Attrition Analysis'!$A$1:$E$1193,4,0)</f>
        <v>42618</v>
      </c>
      <c r="AB347">
        <f>VLOOKUP(D346,'Attrition Analysis'!$A$1:$E$1193,5,0)</f>
        <v>0</v>
      </c>
      <c r="AC347" t="str">
        <f>VLOOKUP(D346,CSAT!$A$1:$F$1193,2,0)</f>
        <v>Worst</v>
      </c>
      <c r="AD347" t="str">
        <f>VLOOKUP(D346,CSAT!$A$1:$F$1193,3,0)</f>
        <v>Good</v>
      </c>
      <c r="AE347" t="str">
        <f>VLOOKUP(D346,CSAT!$A$1:$F$1193,4,0)</f>
        <v>Bad</v>
      </c>
      <c r="AF347" t="str">
        <f>VLOOKUP(D346,CSAT!$A$1:$F$1193,5,0)</f>
        <v>Better</v>
      </c>
      <c r="AG347" t="str">
        <f>VLOOKUP(D346,CSAT!$A$1:$F$1193,6,0)</f>
        <v>Excellent</v>
      </c>
      <c r="AH347" s="30">
        <v>43224</v>
      </c>
    </row>
    <row r="348" spans="1:34" x14ac:dyDescent="0.25">
      <c r="A348" s="13" t="s">
        <v>637</v>
      </c>
      <c r="B348" s="13">
        <v>347</v>
      </c>
      <c r="C348" s="13" t="s">
        <v>636</v>
      </c>
      <c r="D348" s="13" t="s">
        <v>637</v>
      </c>
      <c r="E348" s="13" t="s">
        <v>10</v>
      </c>
      <c r="F348" s="13">
        <v>30</v>
      </c>
      <c r="G348" s="13" t="s">
        <v>31</v>
      </c>
      <c r="H348" s="13" t="s">
        <v>109</v>
      </c>
      <c r="I348" s="13" t="s">
        <v>13</v>
      </c>
      <c r="J348">
        <f>VLOOKUP(DATA!D347,'Performance management'!A$1:H$1193,4,0)</f>
        <v>1</v>
      </c>
      <c r="K348">
        <f>VLOOKUP(DATA!D347,'Performance management'!A$1:H$1193,5,0)</f>
        <v>4</v>
      </c>
      <c r="L348">
        <f>VLOOKUP(DATA!D347,'Performance management'!A$1:H$1193,6,0)</f>
        <v>2</v>
      </c>
      <c r="M348">
        <f>VLOOKUP(DATA!D347,'Performance management'!A$1:H$1193,7,0)</f>
        <v>5</v>
      </c>
      <c r="N348">
        <f>VLOOKUP(DATA!D347,'Performance management'!A$1:H$1193,8,0)</f>
        <v>3</v>
      </c>
      <c r="O348">
        <f>VLOOKUP(D347,'Learning  Mangement'!$A$1:$G$1193,4,0)</f>
        <v>3</v>
      </c>
      <c r="P348" t="str">
        <f>VLOOKUP(D347,'Learning  Mangement'!$A$1:$G$1193,5,0)</f>
        <v>Hemanth&amp;Salomi</v>
      </c>
      <c r="Q348" t="str">
        <f>VLOOKUP(D347,'Learning  Mangement'!$A$1:$G$1193,6,0)</f>
        <v>3h</v>
      </c>
      <c r="R348" t="str">
        <f>VLOOKUP(D347,'Learning  Mangement'!$A$1:$G$1193,7,0)</f>
        <v>Soft skills Training</v>
      </c>
      <c r="S348" s="30">
        <f>VLOOKUP(D347,'Leave  Mangement'!$A$1:$F$1193,3,0)</f>
        <v>43454</v>
      </c>
      <c r="T348" s="30">
        <f>VLOOKUP(D347,'Leave  Mangement'!$A$1:$F$1193,4,0)</f>
        <v>43461</v>
      </c>
      <c r="U348" t="str">
        <f>VLOOKUP(D347,'Leave  Mangement'!$A$1:$F$1193,5,0)</f>
        <v>Maternity/Parental leave</v>
      </c>
      <c r="V348">
        <f>VLOOKUP(D347,'Leave  Mangement'!$A$1:$F$1193,6,0)</f>
        <v>37</v>
      </c>
      <c r="W348" t="str">
        <f>VLOOKUP(D347,'Span and Layer'!$A$1:$D$1193,2,0)</f>
        <v>Sathish</v>
      </c>
      <c r="X348" t="str">
        <f>VLOOKUP(D347,'Span and Layer'!$A$1:$D$1193,3,0)</f>
        <v>Charlie</v>
      </c>
      <c r="Y348" t="str">
        <f>VLOOKUP(D347,'Span and Layer'!$A$1:$D$1193,4,0)</f>
        <v>George</v>
      </c>
      <c r="Z348" s="30">
        <f>VLOOKUP(D347,'Attrition Analysis'!$A$1:$E$1193,3,0)</f>
        <v>35984</v>
      </c>
      <c r="AA348" s="30">
        <f>VLOOKUP(D347,'Attrition Analysis'!$A$1:$E$1193,4,0)</f>
        <v>42630</v>
      </c>
      <c r="AB348">
        <f>VLOOKUP(D347,'Attrition Analysis'!$A$1:$E$1193,5,0)</f>
        <v>0</v>
      </c>
      <c r="AC348" t="str">
        <f>VLOOKUP(D347,CSAT!$A$1:$F$1193,2,0)</f>
        <v>Good</v>
      </c>
      <c r="AD348" t="str">
        <f>VLOOKUP(D347,CSAT!$A$1:$F$1193,3,0)</f>
        <v>Worst</v>
      </c>
      <c r="AE348" t="str">
        <f>VLOOKUP(D347,CSAT!$A$1:$F$1193,4,0)</f>
        <v>Bad</v>
      </c>
      <c r="AF348" t="str">
        <f>VLOOKUP(D347,CSAT!$A$1:$F$1193,5,0)</f>
        <v>Excellent</v>
      </c>
      <c r="AG348" t="str">
        <f>VLOOKUP(D347,CSAT!$A$1:$F$1193,6,0)</f>
        <v>Bad</v>
      </c>
      <c r="AH348" s="30">
        <v>43135</v>
      </c>
    </row>
    <row r="349" spans="1:34" x14ac:dyDescent="0.25">
      <c r="A349" s="13" t="s">
        <v>639</v>
      </c>
      <c r="B349" s="13">
        <v>348</v>
      </c>
      <c r="C349" s="13" t="s">
        <v>638</v>
      </c>
      <c r="D349" s="13" t="s">
        <v>639</v>
      </c>
      <c r="E349" s="13" t="s">
        <v>10</v>
      </c>
      <c r="F349" s="13">
        <v>35</v>
      </c>
      <c r="G349" s="13" t="s">
        <v>62</v>
      </c>
      <c r="H349" s="13" t="s">
        <v>12</v>
      </c>
      <c r="I349" s="13" t="s">
        <v>13</v>
      </c>
      <c r="J349">
        <f>VLOOKUP(DATA!D348,'Performance management'!A$1:H$1193,4,0)</f>
        <v>1</v>
      </c>
      <c r="K349">
        <f>VLOOKUP(DATA!D348,'Performance management'!A$1:H$1193,5,0)</f>
        <v>1</v>
      </c>
      <c r="L349">
        <f>VLOOKUP(DATA!D348,'Performance management'!A$1:H$1193,6,0)</f>
        <v>5</v>
      </c>
      <c r="M349">
        <f>VLOOKUP(DATA!D348,'Performance management'!A$1:H$1193,7,0)</f>
        <v>2</v>
      </c>
      <c r="N349">
        <f>VLOOKUP(DATA!D348,'Performance management'!A$1:H$1193,8,0)</f>
        <v>2.25</v>
      </c>
      <c r="O349">
        <f>VLOOKUP(D348,'Learning  Mangement'!$A$1:$G$1193,4,0)</f>
        <v>2.25</v>
      </c>
      <c r="P349" t="str">
        <f>VLOOKUP(D348,'Learning  Mangement'!$A$1:$G$1193,5,0)</f>
        <v>Sathish&amp;Azim</v>
      </c>
      <c r="Q349" t="str">
        <f>VLOOKUP(D348,'Learning  Mangement'!$A$1:$G$1193,6,0)</f>
        <v>4h</v>
      </c>
      <c r="R349" t="str">
        <f>VLOOKUP(D348,'Learning  Mangement'!$A$1:$G$1193,7,0)</f>
        <v>Technical skills Training</v>
      </c>
      <c r="S349" s="30">
        <f>VLOOKUP(D348,'Leave  Mangement'!$A$1:$F$1193,3,0)</f>
        <v>43455</v>
      </c>
      <c r="T349" s="30">
        <f>VLOOKUP(D348,'Leave  Mangement'!$A$1:$F$1193,4,0)</f>
        <v>43461</v>
      </c>
      <c r="U349" t="str">
        <f>VLOOKUP(D348,'Leave  Mangement'!$A$1:$F$1193,5,0)</f>
        <v>Planned leave</v>
      </c>
      <c r="V349">
        <f>VLOOKUP(D348,'Leave  Mangement'!$A$1:$F$1193,6,0)</f>
        <v>6</v>
      </c>
      <c r="W349" t="str">
        <f>VLOOKUP(D348,'Span and Layer'!$A$1:$D$1193,2,0)</f>
        <v>Santhosh</v>
      </c>
      <c r="X349" t="str">
        <f>VLOOKUP(D348,'Span and Layer'!$A$1:$D$1193,3,0)</f>
        <v>Harry</v>
      </c>
      <c r="Y349" t="str">
        <f>VLOOKUP(D348,'Span and Layer'!$A$1:$D$1193,4,0)</f>
        <v>George</v>
      </c>
      <c r="Z349" s="30">
        <f>VLOOKUP(D348,'Attrition Analysis'!$A$1:$E$1193,3,0)</f>
        <v>35992</v>
      </c>
      <c r="AA349" s="30">
        <f>VLOOKUP(D348,'Attrition Analysis'!$A$1:$E$1193,4,0)</f>
        <v>42642</v>
      </c>
      <c r="AB349">
        <f>VLOOKUP(D348,'Attrition Analysis'!$A$1:$E$1193,5,0)</f>
        <v>0</v>
      </c>
      <c r="AC349" t="str">
        <f>VLOOKUP(D348,CSAT!$A$1:$F$1193,2,0)</f>
        <v>Better</v>
      </c>
      <c r="AD349" t="str">
        <f>VLOOKUP(D348,CSAT!$A$1:$F$1193,3,0)</f>
        <v>Worst</v>
      </c>
      <c r="AE349" t="str">
        <f>VLOOKUP(D348,CSAT!$A$1:$F$1193,4,0)</f>
        <v>Excellent</v>
      </c>
      <c r="AF349" t="str">
        <f>VLOOKUP(D348,CSAT!$A$1:$F$1193,5,0)</f>
        <v>Better</v>
      </c>
      <c r="AG349" t="str">
        <f>VLOOKUP(D348,CSAT!$A$1:$F$1193,6,0)</f>
        <v>Worst</v>
      </c>
      <c r="AH349" s="30">
        <v>43438</v>
      </c>
    </row>
    <row r="350" spans="1:34" x14ac:dyDescent="0.25">
      <c r="A350" s="13" t="s">
        <v>641</v>
      </c>
      <c r="B350" s="13">
        <v>349</v>
      </c>
      <c r="C350" s="13" t="s">
        <v>640</v>
      </c>
      <c r="D350" s="13" t="s">
        <v>641</v>
      </c>
      <c r="E350" s="13" t="s">
        <v>16</v>
      </c>
      <c r="F350" s="13">
        <v>25</v>
      </c>
      <c r="G350" s="13" t="s">
        <v>62</v>
      </c>
      <c r="H350" s="13" t="s">
        <v>121</v>
      </c>
      <c r="I350" s="13" t="s">
        <v>13</v>
      </c>
      <c r="J350">
        <f>VLOOKUP(DATA!D349,'Performance management'!A$1:H$1193,4,0)</f>
        <v>1</v>
      </c>
      <c r="K350">
        <f>VLOOKUP(DATA!D349,'Performance management'!A$1:H$1193,5,0)</f>
        <v>3</v>
      </c>
      <c r="L350">
        <f>VLOOKUP(DATA!D349,'Performance management'!A$1:H$1193,6,0)</f>
        <v>5</v>
      </c>
      <c r="M350">
        <f>VLOOKUP(DATA!D349,'Performance management'!A$1:H$1193,7,0)</f>
        <v>2</v>
      </c>
      <c r="N350">
        <f>VLOOKUP(DATA!D349,'Performance management'!A$1:H$1193,8,0)</f>
        <v>2.75</v>
      </c>
      <c r="O350">
        <f>VLOOKUP(D349,'Learning  Mangement'!$A$1:$G$1193,4,0)</f>
        <v>2.75</v>
      </c>
      <c r="P350" t="str">
        <f>VLOOKUP(D349,'Learning  Mangement'!$A$1:$G$1193,5,0)</f>
        <v>Sathish&amp;Azim</v>
      </c>
      <c r="Q350" t="str">
        <f>VLOOKUP(D349,'Learning  Mangement'!$A$1:$G$1193,6,0)</f>
        <v>4h</v>
      </c>
      <c r="R350" t="str">
        <f>VLOOKUP(D349,'Learning  Mangement'!$A$1:$G$1193,7,0)</f>
        <v>Technical skills Training</v>
      </c>
      <c r="S350" s="30">
        <f>VLOOKUP(D349,'Leave  Mangement'!$A$1:$F$1193,3,0)</f>
        <v>43456</v>
      </c>
      <c r="T350" s="30">
        <f>VLOOKUP(D349,'Leave  Mangement'!$A$1:$F$1193,4,0)</f>
        <v>43460</v>
      </c>
      <c r="U350" t="str">
        <f>VLOOKUP(D349,'Leave  Mangement'!$A$1:$F$1193,5,0)</f>
        <v>Planned leave</v>
      </c>
      <c r="V350">
        <f>VLOOKUP(D349,'Leave  Mangement'!$A$1:$F$1193,6,0)</f>
        <v>4</v>
      </c>
      <c r="W350" t="str">
        <f>VLOOKUP(D349,'Span and Layer'!$A$1:$D$1193,2,0)</f>
        <v>Lihar</v>
      </c>
      <c r="X350" t="str">
        <f>VLOOKUP(D349,'Span and Layer'!$A$1:$D$1193,3,0)</f>
        <v>Isla</v>
      </c>
      <c r="Y350" t="str">
        <f>VLOOKUP(D349,'Span and Layer'!$A$1:$D$1193,4,0)</f>
        <v>George</v>
      </c>
      <c r="Z350" s="30">
        <f>VLOOKUP(D349,'Attrition Analysis'!$A$1:$E$1193,3,0)</f>
        <v>36000</v>
      </c>
      <c r="AA350" s="30">
        <f>VLOOKUP(D349,'Attrition Analysis'!$A$1:$E$1193,4,0)</f>
        <v>42654</v>
      </c>
      <c r="AB350">
        <f>VLOOKUP(D349,'Attrition Analysis'!$A$1:$E$1193,5,0)</f>
        <v>0</v>
      </c>
      <c r="AC350" t="str">
        <f>VLOOKUP(D349,CSAT!$A$1:$F$1193,2,0)</f>
        <v>Bad</v>
      </c>
      <c r="AD350" t="str">
        <f>VLOOKUP(D349,CSAT!$A$1:$F$1193,3,0)</f>
        <v>Bad</v>
      </c>
      <c r="AE350" t="str">
        <f>VLOOKUP(D349,CSAT!$A$1:$F$1193,4,0)</f>
        <v>Excellent</v>
      </c>
      <c r="AF350" t="str">
        <f>VLOOKUP(D349,CSAT!$A$1:$F$1193,5,0)</f>
        <v>Better</v>
      </c>
      <c r="AG350" t="str">
        <f>VLOOKUP(D349,CSAT!$A$1:$F$1193,6,0)</f>
        <v>Excellent</v>
      </c>
      <c r="AH350" s="30">
        <v>43274</v>
      </c>
    </row>
    <row r="351" spans="1:34" x14ac:dyDescent="0.25">
      <c r="A351" s="13" t="s">
        <v>643</v>
      </c>
      <c r="B351" s="13">
        <v>350</v>
      </c>
      <c r="C351" s="13" t="s">
        <v>642</v>
      </c>
      <c r="D351" s="13" t="s">
        <v>643</v>
      </c>
      <c r="E351" s="13" t="s">
        <v>16</v>
      </c>
      <c r="F351" s="13">
        <v>34</v>
      </c>
      <c r="G351" s="13" t="s">
        <v>96</v>
      </c>
      <c r="H351" s="13" t="s">
        <v>126</v>
      </c>
      <c r="I351" s="13" t="s">
        <v>80</v>
      </c>
      <c r="J351">
        <f>VLOOKUP(DATA!D350,'Performance management'!A$1:H$1193,4,0)</f>
        <v>5</v>
      </c>
      <c r="K351">
        <f>VLOOKUP(DATA!D350,'Performance management'!A$1:H$1193,5,0)</f>
        <v>4</v>
      </c>
      <c r="L351">
        <f>VLOOKUP(DATA!D350,'Performance management'!A$1:H$1193,6,0)</f>
        <v>5</v>
      </c>
      <c r="M351">
        <f>VLOOKUP(DATA!D350,'Performance management'!A$1:H$1193,7,0)</f>
        <v>3</v>
      </c>
      <c r="N351">
        <f>VLOOKUP(DATA!D350,'Performance management'!A$1:H$1193,8,0)</f>
        <v>4.25</v>
      </c>
      <c r="O351">
        <f>VLOOKUP(D350,'Learning  Mangement'!$A$1:$G$1193,4,0)</f>
        <v>4.25</v>
      </c>
      <c r="P351" t="str">
        <f>VLOOKUP(D350,'Learning  Mangement'!$A$1:$G$1193,5,0)</f>
        <v>Santhosh&amp;Anudeep</v>
      </c>
      <c r="Q351" t="str">
        <f>VLOOKUP(D350,'Learning  Mangement'!$A$1:$G$1193,6,0)</f>
        <v>3h</v>
      </c>
      <c r="R351" t="str">
        <f>VLOOKUP(D350,'Learning  Mangement'!$A$1:$G$1193,7,0)</f>
        <v>Job Training</v>
      </c>
      <c r="S351" s="30">
        <f>VLOOKUP(D350,'Leave  Mangement'!$A$1:$F$1193,3,0)</f>
        <v>43457</v>
      </c>
      <c r="T351" s="30">
        <f>VLOOKUP(D350,'Leave  Mangement'!$A$1:$F$1193,4,0)</f>
        <v>43464</v>
      </c>
      <c r="U351" t="str">
        <f>VLOOKUP(D350,'Leave  Mangement'!$A$1:$F$1193,5,0)</f>
        <v>Planned leave</v>
      </c>
      <c r="V351">
        <f>VLOOKUP(D350,'Leave  Mangement'!$A$1:$F$1193,6,0)</f>
        <v>7</v>
      </c>
      <c r="W351" t="str">
        <f>VLOOKUP(D350,'Span and Layer'!$A$1:$D$1193,2,0)</f>
        <v>Azim</v>
      </c>
      <c r="X351" t="str">
        <f>VLOOKUP(D350,'Span and Layer'!$A$1:$D$1193,3,0)</f>
        <v>Jacob</v>
      </c>
      <c r="Y351" t="str">
        <f>VLOOKUP(D350,'Span and Layer'!$A$1:$D$1193,4,0)</f>
        <v>George</v>
      </c>
      <c r="Z351" s="30">
        <f>VLOOKUP(D350,'Attrition Analysis'!$A$1:$E$1193,3,0)</f>
        <v>36008</v>
      </c>
      <c r="AA351" s="30">
        <f>VLOOKUP(D350,'Attrition Analysis'!$A$1:$E$1193,4,0)</f>
        <v>42666</v>
      </c>
      <c r="AB351">
        <f>VLOOKUP(D350,'Attrition Analysis'!$A$1:$E$1193,5,0)</f>
        <v>0</v>
      </c>
      <c r="AC351" t="str">
        <f>VLOOKUP(D350,CSAT!$A$1:$F$1193,2,0)</f>
        <v>Good</v>
      </c>
      <c r="AD351" t="str">
        <f>VLOOKUP(D350,CSAT!$A$1:$F$1193,3,0)</f>
        <v>Worst</v>
      </c>
      <c r="AE351" t="str">
        <f>VLOOKUP(D350,CSAT!$A$1:$F$1193,4,0)</f>
        <v>Better</v>
      </c>
      <c r="AF351" t="str">
        <f>VLOOKUP(D350,CSAT!$A$1:$F$1193,5,0)</f>
        <v>Good</v>
      </c>
      <c r="AG351" t="str">
        <f>VLOOKUP(D350,CSAT!$A$1:$F$1193,6,0)</f>
        <v>Better</v>
      </c>
      <c r="AH351" s="30">
        <v>43465</v>
      </c>
    </row>
    <row r="352" spans="1:34" x14ac:dyDescent="0.25">
      <c r="A352" s="13" t="s">
        <v>645</v>
      </c>
      <c r="B352" s="13">
        <v>351</v>
      </c>
      <c r="C352" s="13" t="s">
        <v>644</v>
      </c>
      <c r="D352" s="13" t="s">
        <v>645</v>
      </c>
      <c r="E352" s="13" t="s">
        <v>10</v>
      </c>
      <c r="F352" s="13">
        <v>31</v>
      </c>
      <c r="G352" s="13" t="s">
        <v>17</v>
      </c>
      <c r="H352" s="13" t="s">
        <v>105</v>
      </c>
      <c r="I352" s="13" t="s">
        <v>13</v>
      </c>
      <c r="J352">
        <f>VLOOKUP(DATA!D351,'Performance management'!A$1:H$1193,4,0)</f>
        <v>4</v>
      </c>
      <c r="K352">
        <f>VLOOKUP(DATA!D351,'Performance management'!A$1:H$1193,5,0)</f>
        <v>1</v>
      </c>
      <c r="L352">
        <f>VLOOKUP(DATA!D351,'Performance management'!A$1:H$1193,6,0)</f>
        <v>5</v>
      </c>
      <c r="M352">
        <f>VLOOKUP(DATA!D351,'Performance management'!A$1:H$1193,7,0)</f>
        <v>4</v>
      </c>
      <c r="N352">
        <f>VLOOKUP(DATA!D351,'Performance management'!A$1:H$1193,8,0)</f>
        <v>3.5</v>
      </c>
      <c r="O352">
        <f>VLOOKUP(D351,'Learning  Mangement'!$A$1:$G$1193,4,0)</f>
        <v>3.5</v>
      </c>
      <c r="P352" t="str">
        <f>VLOOKUP(D351,'Learning  Mangement'!$A$1:$G$1193,5,0)</f>
        <v>Hemanth&amp;Salomi</v>
      </c>
      <c r="Q352" t="str">
        <f>VLOOKUP(D351,'Learning  Mangement'!$A$1:$G$1193,6,0)</f>
        <v>3h</v>
      </c>
      <c r="R352" t="str">
        <f>VLOOKUP(D351,'Learning  Mangement'!$A$1:$G$1193,7,0)</f>
        <v>Soft skills Training</v>
      </c>
      <c r="S352" s="30">
        <f>VLOOKUP(D351,'Leave  Mangement'!$A$1:$F$1193,3,0)</f>
        <v>43458</v>
      </c>
      <c r="T352" s="30">
        <f>VLOOKUP(D351,'Leave  Mangement'!$A$1:$F$1193,4,0)</f>
        <v>43465</v>
      </c>
      <c r="U352" t="str">
        <f>VLOOKUP(D351,'Leave  Mangement'!$A$1:$F$1193,5,0)</f>
        <v>Maternity/Parental leave</v>
      </c>
      <c r="V352">
        <f>VLOOKUP(D351,'Leave  Mangement'!$A$1:$F$1193,6,0)</f>
        <v>37</v>
      </c>
      <c r="W352" t="str">
        <f>VLOOKUP(D351,'Span and Layer'!$A$1:$D$1193,2,0)</f>
        <v>Sathish</v>
      </c>
      <c r="X352" t="str">
        <f>VLOOKUP(D351,'Span and Layer'!$A$1:$D$1193,3,0)</f>
        <v>Charlie</v>
      </c>
      <c r="Y352" t="str">
        <f>VLOOKUP(D351,'Span and Layer'!$A$1:$D$1193,4,0)</f>
        <v>George</v>
      </c>
      <c r="Z352" s="30">
        <f>VLOOKUP(D351,'Attrition Analysis'!$A$1:$E$1193,3,0)</f>
        <v>36016</v>
      </c>
      <c r="AA352" s="30">
        <f>VLOOKUP(D351,'Attrition Analysis'!$A$1:$E$1193,4,0)</f>
        <v>42678</v>
      </c>
      <c r="AB352">
        <f>VLOOKUP(D351,'Attrition Analysis'!$A$1:$E$1193,5,0)</f>
        <v>0</v>
      </c>
      <c r="AC352" t="str">
        <f>VLOOKUP(D351,CSAT!$A$1:$F$1193,2,0)</f>
        <v>Excellent</v>
      </c>
      <c r="AD352" t="str">
        <f>VLOOKUP(D351,CSAT!$A$1:$F$1193,3,0)</f>
        <v>Bad</v>
      </c>
      <c r="AE352" t="str">
        <f>VLOOKUP(D351,CSAT!$A$1:$F$1193,4,0)</f>
        <v>Good</v>
      </c>
      <c r="AF352" t="str">
        <f>VLOOKUP(D351,CSAT!$A$1:$F$1193,5,0)</f>
        <v>Bad</v>
      </c>
      <c r="AG352" t="str">
        <f>VLOOKUP(D351,CSAT!$A$1:$F$1193,6,0)</f>
        <v>Bad</v>
      </c>
      <c r="AH352" s="30">
        <v>43149</v>
      </c>
    </row>
    <row r="353" spans="1:34" x14ac:dyDescent="0.25">
      <c r="A353" s="13" t="s">
        <v>647</v>
      </c>
      <c r="B353" s="13">
        <v>352</v>
      </c>
      <c r="C353" s="13" t="s">
        <v>646</v>
      </c>
      <c r="D353" s="13" t="s">
        <v>647</v>
      </c>
      <c r="E353" s="13" t="s">
        <v>10</v>
      </c>
      <c r="F353" s="13">
        <v>54</v>
      </c>
      <c r="G353" s="13" t="s">
        <v>17</v>
      </c>
      <c r="H353" s="13" t="s">
        <v>161</v>
      </c>
      <c r="I353" s="13" t="s">
        <v>13</v>
      </c>
      <c r="J353">
        <f>VLOOKUP(DATA!D352,'Performance management'!A$1:H$1193,4,0)</f>
        <v>3</v>
      </c>
      <c r="K353">
        <f>VLOOKUP(DATA!D352,'Performance management'!A$1:H$1193,5,0)</f>
        <v>5</v>
      </c>
      <c r="L353">
        <f>VLOOKUP(DATA!D352,'Performance management'!A$1:H$1193,6,0)</f>
        <v>4</v>
      </c>
      <c r="M353">
        <f>VLOOKUP(DATA!D352,'Performance management'!A$1:H$1193,7,0)</f>
        <v>2</v>
      </c>
      <c r="N353">
        <f>VLOOKUP(DATA!D352,'Performance management'!A$1:H$1193,8,0)</f>
        <v>3.5</v>
      </c>
      <c r="O353">
        <f>VLOOKUP(D352,'Learning  Mangement'!$A$1:$G$1193,4,0)</f>
        <v>3.5</v>
      </c>
      <c r="P353" t="str">
        <f>VLOOKUP(D352,'Learning  Mangement'!$A$1:$G$1193,5,0)</f>
        <v>Hemanth&amp;Salomi</v>
      </c>
      <c r="Q353" t="str">
        <f>VLOOKUP(D352,'Learning  Mangement'!$A$1:$G$1193,6,0)</f>
        <v>3h</v>
      </c>
      <c r="R353" t="str">
        <f>VLOOKUP(D352,'Learning  Mangement'!$A$1:$G$1193,7,0)</f>
        <v>Soft skills Training</v>
      </c>
      <c r="S353" s="30">
        <f>VLOOKUP(D352,'Leave  Mangement'!$A$1:$F$1193,3,0)</f>
        <v>43459</v>
      </c>
      <c r="T353" s="30">
        <f>VLOOKUP(D352,'Leave  Mangement'!$A$1:$F$1193,4,0)</f>
        <v>43461</v>
      </c>
      <c r="U353" t="str">
        <f>VLOOKUP(D352,'Leave  Mangement'!$A$1:$F$1193,5,0)</f>
        <v>Emergency leave</v>
      </c>
      <c r="V353">
        <f>VLOOKUP(D352,'Leave  Mangement'!$A$1:$F$1193,6,0)</f>
        <v>2</v>
      </c>
      <c r="W353" t="str">
        <f>VLOOKUP(D352,'Span and Layer'!$A$1:$D$1193,2,0)</f>
        <v>Salomi</v>
      </c>
      <c r="X353" t="str">
        <f>VLOOKUP(D352,'Span and Layer'!$A$1:$D$1193,3,0)</f>
        <v>Harry</v>
      </c>
      <c r="Y353" t="str">
        <f>VLOOKUP(D352,'Span and Layer'!$A$1:$D$1193,4,0)</f>
        <v>George</v>
      </c>
      <c r="Z353" s="30">
        <f>VLOOKUP(D352,'Attrition Analysis'!$A$1:$E$1193,3,0)</f>
        <v>36024</v>
      </c>
      <c r="AA353" s="30">
        <f>VLOOKUP(D352,'Attrition Analysis'!$A$1:$E$1193,4,0)</f>
        <v>42690</v>
      </c>
      <c r="AB353">
        <f>VLOOKUP(D352,'Attrition Analysis'!$A$1:$E$1193,5,0)</f>
        <v>0</v>
      </c>
      <c r="AC353" t="str">
        <f>VLOOKUP(D352,CSAT!$A$1:$F$1193,2,0)</f>
        <v>Bad</v>
      </c>
      <c r="AD353" t="str">
        <f>VLOOKUP(D352,CSAT!$A$1:$F$1193,3,0)</f>
        <v>Better</v>
      </c>
      <c r="AE353" t="str">
        <f>VLOOKUP(D352,CSAT!$A$1:$F$1193,4,0)</f>
        <v>Bad</v>
      </c>
      <c r="AF353" t="str">
        <f>VLOOKUP(D352,CSAT!$A$1:$F$1193,5,0)</f>
        <v>Worst</v>
      </c>
      <c r="AG353" t="str">
        <f>VLOOKUP(D352,CSAT!$A$1:$F$1193,6,0)</f>
        <v>Good</v>
      </c>
      <c r="AH353" s="30">
        <v>43243</v>
      </c>
    </row>
    <row r="354" spans="1:34" x14ac:dyDescent="0.25">
      <c r="A354" s="13" t="s">
        <v>649</v>
      </c>
      <c r="B354" s="13">
        <v>353</v>
      </c>
      <c r="C354" s="13" t="s">
        <v>648</v>
      </c>
      <c r="D354" s="13" t="s">
        <v>649</v>
      </c>
      <c r="E354" s="13" t="s">
        <v>10</v>
      </c>
      <c r="F354" s="13">
        <v>34</v>
      </c>
      <c r="G354" s="13" t="s">
        <v>11</v>
      </c>
      <c r="H354" s="13" t="s">
        <v>161</v>
      </c>
      <c r="I354" s="13" t="s">
        <v>13</v>
      </c>
      <c r="J354">
        <f>VLOOKUP(DATA!D353,'Performance management'!A$1:H$1193,4,0)</f>
        <v>5</v>
      </c>
      <c r="K354">
        <f>VLOOKUP(DATA!D353,'Performance management'!A$1:H$1193,5,0)</f>
        <v>5</v>
      </c>
      <c r="L354">
        <f>VLOOKUP(DATA!D353,'Performance management'!A$1:H$1193,6,0)</f>
        <v>4</v>
      </c>
      <c r="M354">
        <f>VLOOKUP(DATA!D353,'Performance management'!A$1:H$1193,7,0)</f>
        <v>1</v>
      </c>
      <c r="N354">
        <f>VLOOKUP(DATA!D353,'Performance management'!A$1:H$1193,8,0)</f>
        <v>3.75</v>
      </c>
      <c r="O354">
        <f>VLOOKUP(D353,'Learning  Mangement'!$A$1:$G$1193,4,0)</f>
        <v>3.75</v>
      </c>
      <c r="P354" t="str">
        <f>VLOOKUP(D353,'Learning  Mangement'!$A$1:$G$1193,5,0)</f>
        <v>Hemanth&amp;Salomi</v>
      </c>
      <c r="Q354" t="str">
        <f>VLOOKUP(D353,'Learning  Mangement'!$A$1:$G$1193,6,0)</f>
        <v>3h</v>
      </c>
      <c r="R354" t="str">
        <f>VLOOKUP(D353,'Learning  Mangement'!$A$1:$G$1193,7,0)</f>
        <v>Soft skills Training</v>
      </c>
      <c r="S354" s="30">
        <f>VLOOKUP(D353,'Leave  Mangement'!$A$1:$F$1193,3,0)</f>
        <v>43460</v>
      </c>
      <c r="T354" s="30">
        <f>VLOOKUP(D353,'Leave  Mangement'!$A$1:$F$1193,4,0)</f>
        <v>43464</v>
      </c>
      <c r="U354" t="str">
        <f>VLOOKUP(D353,'Leave  Mangement'!$A$1:$F$1193,5,0)</f>
        <v>Maternity/Parental leave</v>
      </c>
      <c r="V354">
        <f>VLOOKUP(D353,'Leave  Mangement'!$A$1:$F$1193,6,0)</f>
        <v>34</v>
      </c>
      <c r="W354" t="str">
        <f>VLOOKUP(D353,'Span and Layer'!$A$1:$D$1193,2,0)</f>
        <v>Rishitha</v>
      </c>
      <c r="X354" t="str">
        <f>VLOOKUP(D353,'Span and Layer'!$A$1:$D$1193,3,0)</f>
        <v>Isla</v>
      </c>
      <c r="Y354" t="str">
        <f>VLOOKUP(D353,'Span and Layer'!$A$1:$D$1193,4,0)</f>
        <v>George</v>
      </c>
      <c r="Z354" s="30">
        <f>VLOOKUP(D353,'Attrition Analysis'!$A$1:$E$1193,3,0)</f>
        <v>36032</v>
      </c>
      <c r="AA354" s="30">
        <f>VLOOKUP(D353,'Attrition Analysis'!$A$1:$E$1193,4,0)</f>
        <v>42702</v>
      </c>
      <c r="AB354">
        <f>VLOOKUP(D353,'Attrition Analysis'!$A$1:$E$1193,5,0)</f>
        <v>0</v>
      </c>
      <c r="AC354" t="str">
        <f>VLOOKUP(D353,CSAT!$A$1:$F$1193,2,0)</f>
        <v>Bad</v>
      </c>
      <c r="AD354" t="str">
        <f>VLOOKUP(D353,CSAT!$A$1:$F$1193,3,0)</f>
        <v>Better</v>
      </c>
      <c r="AE354" t="str">
        <f>VLOOKUP(D353,CSAT!$A$1:$F$1193,4,0)</f>
        <v>Good</v>
      </c>
      <c r="AF354" t="str">
        <f>VLOOKUP(D353,CSAT!$A$1:$F$1193,5,0)</f>
        <v>Bad</v>
      </c>
      <c r="AG354" t="str">
        <f>VLOOKUP(D353,CSAT!$A$1:$F$1193,6,0)</f>
        <v>Good</v>
      </c>
      <c r="AH354" s="30">
        <v>43421</v>
      </c>
    </row>
    <row r="355" spans="1:34" x14ac:dyDescent="0.25">
      <c r="A355" s="13" t="s">
        <v>651</v>
      </c>
      <c r="B355" s="13">
        <v>354</v>
      </c>
      <c r="C355" s="13" t="s">
        <v>650</v>
      </c>
      <c r="D355" s="13" t="s">
        <v>651</v>
      </c>
      <c r="E355" s="13" t="s">
        <v>10</v>
      </c>
      <c r="F355" s="13">
        <v>41</v>
      </c>
      <c r="G355" s="13" t="s">
        <v>11</v>
      </c>
      <c r="H355" s="13" t="s">
        <v>34</v>
      </c>
      <c r="I355" s="13" t="s">
        <v>35</v>
      </c>
      <c r="J355">
        <f>VLOOKUP(DATA!D354,'Performance management'!A$1:H$1193,4,0)</f>
        <v>1</v>
      </c>
      <c r="K355">
        <f>VLOOKUP(DATA!D354,'Performance management'!A$1:H$1193,5,0)</f>
        <v>1</v>
      </c>
      <c r="L355">
        <f>VLOOKUP(DATA!D354,'Performance management'!A$1:H$1193,6,0)</f>
        <v>1</v>
      </c>
      <c r="M355">
        <f>VLOOKUP(DATA!D354,'Performance management'!A$1:H$1193,7,0)</f>
        <v>1</v>
      </c>
      <c r="N355">
        <f>VLOOKUP(DATA!D354,'Performance management'!A$1:H$1193,8,0)</f>
        <v>1</v>
      </c>
      <c r="O355">
        <f>VLOOKUP(D354,'Learning  Mangement'!$A$1:$G$1193,4,0)</f>
        <v>1</v>
      </c>
      <c r="P355" t="str">
        <f>VLOOKUP(D354,'Learning  Mangement'!$A$1:$G$1193,5,0)</f>
        <v>Sathish&amp;Azim</v>
      </c>
      <c r="Q355" t="str">
        <f>VLOOKUP(D354,'Learning  Mangement'!$A$1:$G$1193,6,0)</f>
        <v>4h</v>
      </c>
      <c r="R355" t="str">
        <f>VLOOKUP(D354,'Learning  Mangement'!$A$1:$G$1193,7,0)</f>
        <v>Technical skills training</v>
      </c>
      <c r="S355" s="30">
        <f>VLOOKUP(D354,'Leave  Mangement'!$A$1:$F$1193,3,0)</f>
        <v>43461</v>
      </c>
      <c r="T355" s="30">
        <f>VLOOKUP(D354,'Leave  Mangement'!$A$1:$F$1193,4,0)</f>
        <v>43462</v>
      </c>
      <c r="U355" t="str">
        <f>VLOOKUP(D354,'Leave  Mangement'!$A$1:$F$1193,5,0)</f>
        <v>Maternity/Parental leave</v>
      </c>
      <c r="V355">
        <f>VLOOKUP(D354,'Leave  Mangement'!$A$1:$F$1193,6,0)</f>
        <v>31</v>
      </c>
      <c r="W355" t="str">
        <f>VLOOKUP(D354,'Span and Layer'!$A$1:$D$1193,2,0)</f>
        <v>Hemanth</v>
      </c>
      <c r="X355" t="str">
        <f>VLOOKUP(D354,'Span and Layer'!$A$1:$D$1193,3,0)</f>
        <v>Amelia</v>
      </c>
      <c r="Y355" t="str">
        <f>VLOOKUP(D354,'Span and Layer'!$A$1:$D$1193,4,0)</f>
        <v>George</v>
      </c>
      <c r="Z355" s="30">
        <f>VLOOKUP(D354,'Attrition Analysis'!$A$1:$E$1193,3,0)</f>
        <v>36040</v>
      </c>
      <c r="AA355" s="30">
        <f>VLOOKUP(D354,'Attrition Analysis'!$A$1:$E$1193,4,0)</f>
        <v>42714</v>
      </c>
      <c r="AB355">
        <f>VLOOKUP(D354,'Attrition Analysis'!$A$1:$E$1193,5,0)</f>
        <v>0</v>
      </c>
      <c r="AC355" t="str">
        <f>VLOOKUP(D354,CSAT!$A$1:$F$1193,2,0)</f>
        <v>Worst</v>
      </c>
      <c r="AD355" t="str">
        <f>VLOOKUP(D354,CSAT!$A$1:$F$1193,3,0)</f>
        <v>Excellent</v>
      </c>
      <c r="AE355" t="str">
        <f>VLOOKUP(D354,CSAT!$A$1:$F$1193,4,0)</f>
        <v>Good</v>
      </c>
      <c r="AF355" t="str">
        <f>VLOOKUP(D354,CSAT!$A$1:$F$1193,5,0)</f>
        <v>Bad</v>
      </c>
      <c r="AG355" t="str">
        <f>VLOOKUP(D354,CSAT!$A$1:$F$1193,6,0)</f>
        <v>Worst</v>
      </c>
      <c r="AH355" s="30">
        <v>43382</v>
      </c>
    </row>
    <row r="356" spans="1:34" x14ac:dyDescent="0.25">
      <c r="A356" s="13" t="s">
        <v>653</v>
      </c>
      <c r="B356" s="13">
        <v>355</v>
      </c>
      <c r="C356" s="13" t="s">
        <v>652</v>
      </c>
      <c r="D356" s="13" t="s">
        <v>653</v>
      </c>
      <c r="E356" s="13" t="s">
        <v>16</v>
      </c>
      <c r="F356" s="13">
        <v>51</v>
      </c>
      <c r="G356" s="13" t="s">
        <v>26</v>
      </c>
      <c r="H356" s="13" t="s">
        <v>18</v>
      </c>
      <c r="I356" s="13" t="s">
        <v>13</v>
      </c>
      <c r="J356">
        <f>VLOOKUP(DATA!D355,'Performance management'!A$1:H$1193,4,0)</f>
        <v>3</v>
      </c>
      <c r="K356">
        <f>VLOOKUP(DATA!D355,'Performance management'!A$1:H$1193,5,0)</f>
        <v>1</v>
      </c>
      <c r="L356">
        <f>VLOOKUP(DATA!D355,'Performance management'!A$1:H$1193,6,0)</f>
        <v>5</v>
      </c>
      <c r="M356">
        <f>VLOOKUP(DATA!D355,'Performance management'!A$1:H$1193,7,0)</f>
        <v>3</v>
      </c>
      <c r="N356">
        <f>VLOOKUP(DATA!D355,'Performance management'!A$1:H$1193,8,0)</f>
        <v>3</v>
      </c>
      <c r="O356">
        <f>VLOOKUP(D355,'Learning  Mangement'!$A$1:$G$1193,4,0)</f>
        <v>3</v>
      </c>
      <c r="P356" t="str">
        <f>VLOOKUP(D355,'Learning  Mangement'!$A$1:$G$1193,5,0)</f>
        <v>Hemanth&amp;Salomi</v>
      </c>
      <c r="Q356" t="str">
        <f>VLOOKUP(D355,'Learning  Mangement'!$A$1:$G$1193,6,0)</f>
        <v>3h</v>
      </c>
      <c r="R356" t="str">
        <f>VLOOKUP(D355,'Learning  Mangement'!$A$1:$G$1193,7,0)</f>
        <v>Soft skills Training</v>
      </c>
      <c r="S356" s="30">
        <f>VLOOKUP(D355,'Leave  Mangement'!$A$1:$F$1193,3,0)</f>
        <v>43462</v>
      </c>
      <c r="T356" s="30">
        <f>VLOOKUP(D355,'Leave  Mangement'!$A$1:$F$1193,4,0)</f>
        <v>43464</v>
      </c>
      <c r="U356" t="str">
        <f>VLOOKUP(D355,'Leave  Mangement'!$A$1:$F$1193,5,0)</f>
        <v>Maternity/Parental leave</v>
      </c>
      <c r="V356">
        <f>VLOOKUP(D355,'Leave  Mangement'!$A$1:$F$1193,6,0)</f>
        <v>32</v>
      </c>
      <c r="W356" t="str">
        <f>VLOOKUP(D355,'Span and Layer'!$A$1:$D$1193,2,0)</f>
        <v>Salomi</v>
      </c>
      <c r="X356" t="str">
        <f>VLOOKUP(D355,'Span and Layer'!$A$1:$D$1193,3,0)</f>
        <v>Harry</v>
      </c>
      <c r="Y356" t="str">
        <f>VLOOKUP(D355,'Span and Layer'!$A$1:$D$1193,4,0)</f>
        <v>George</v>
      </c>
      <c r="Z356" s="30">
        <f>VLOOKUP(D355,'Attrition Analysis'!$A$1:$E$1193,3,0)</f>
        <v>36048</v>
      </c>
      <c r="AA356" s="30">
        <f>VLOOKUP(D355,'Attrition Analysis'!$A$1:$E$1193,4,0)</f>
        <v>42726</v>
      </c>
      <c r="AB356">
        <f>VLOOKUP(D355,'Attrition Analysis'!$A$1:$E$1193,5,0)</f>
        <v>0</v>
      </c>
      <c r="AC356" t="str">
        <f>VLOOKUP(D355,CSAT!$A$1:$F$1193,2,0)</f>
        <v>Bad</v>
      </c>
      <c r="AD356" t="str">
        <f>VLOOKUP(D355,CSAT!$A$1:$F$1193,3,0)</f>
        <v>Worst</v>
      </c>
      <c r="AE356" t="str">
        <f>VLOOKUP(D355,CSAT!$A$1:$F$1193,4,0)</f>
        <v>Good</v>
      </c>
      <c r="AF356" t="str">
        <f>VLOOKUP(D355,CSAT!$A$1:$F$1193,5,0)</f>
        <v>Bad</v>
      </c>
      <c r="AG356" t="str">
        <f>VLOOKUP(D355,CSAT!$A$1:$F$1193,6,0)</f>
        <v>Worst</v>
      </c>
      <c r="AH356" s="30">
        <v>43347</v>
      </c>
    </row>
    <row r="357" spans="1:34" x14ac:dyDescent="0.25">
      <c r="A357" s="13" t="s">
        <v>655</v>
      </c>
      <c r="B357" s="13">
        <v>356</v>
      </c>
      <c r="C357" s="13" t="s">
        <v>654</v>
      </c>
      <c r="D357" s="13" t="s">
        <v>655</v>
      </c>
      <c r="E357" s="13" t="s">
        <v>10</v>
      </c>
      <c r="F357" s="13">
        <v>27</v>
      </c>
      <c r="G357" s="13" t="s">
        <v>31</v>
      </c>
      <c r="H357" s="13" t="s">
        <v>97</v>
      </c>
      <c r="I357" s="13" t="s">
        <v>98</v>
      </c>
      <c r="J357">
        <f>VLOOKUP(DATA!D356,'Performance management'!A$1:H$1193,4,0)</f>
        <v>1</v>
      </c>
      <c r="K357">
        <f>VLOOKUP(DATA!D356,'Performance management'!A$1:H$1193,5,0)</f>
        <v>1</v>
      </c>
      <c r="L357">
        <f>VLOOKUP(DATA!D356,'Performance management'!A$1:H$1193,6,0)</f>
        <v>3</v>
      </c>
      <c r="M357">
        <f>VLOOKUP(DATA!D356,'Performance management'!A$1:H$1193,7,0)</f>
        <v>3</v>
      </c>
      <c r="N357">
        <f>VLOOKUP(DATA!D356,'Performance management'!A$1:H$1193,8,0)</f>
        <v>2</v>
      </c>
      <c r="O357">
        <f>VLOOKUP(D356,'Learning  Mangement'!$A$1:$G$1193,4,0)</f>
        <v>2</v>
      </c>
      <c r="P357" t="str">
        <f>VLOOKUP(D356,'Learning  Mangement'!$A$1:$G$1193,5,0)</f>
        <v>Sathish&amp;Azim</v>
      </c>
      <c r="Q357" t="str">
        <f>VLOOKUP(D356,'Learning  Mangement'!$A$1:$G$1193,6,0)</f>
        <v>4h</v>
      </c>
      <c r="R357" t="str">
        <f>VLOOKUP(D356,'Learning  Mangement'!$A$1:$G$1193,7,0)</f>
        <v>Technical skills Training</v>
      </c>
      <c r="S357" s="30">
        <f>VLOOKUP(D356,'Leave  Mangement'!$A$1:$F$1193,3,0)</f>
        <v>43463</v>
      </c>
      <c r="T357" s="30">
        <f>VLOOKUP(D356,'Leave  Mangement'!$A$1:$F$1193,4,0)</f>
        <v>43469</v>
      </c>
      <c r="U357" t="str">
        <f>VLOOKUP(D356,'Leave  Mangement'!$A$1:$F$1193,5,0)</f>
        <v>Emergency leave</v>
      </c>
      <c r="V357">
        <f>VLOOKUP(D356,'Leave  Mangement'!$A$1:$F$1193,6,0)</f>
        <v>6</v>
      </c>
      <c r="W357" t="str">
        <f>VLOOKUP(D356,'Span and Layer'!$A$1:$D$1193,2,0)</f>
        <v>Arundathi</v>
      </c>
      <c r="X357" t="str">
        <f>VLOOKUP(D356,'Span and Layer'!$A$1:$D$1193,3,0)</f>
        <v>Jacob</v>
      </c>
      <c r="Y357" t="str">
        <f>VLOOKUP(D356,'Span and Layer'!$A$1:$D$1193,4,0)</f>
        <v>George</v>
      </c>
      <c r="Z357" s="30">
        <f>VLOOKUP(D356,'Attrition Analysis'!$A$1:$E$1193,3,0)</f>
        <v>36056</v>
      </c>
      <c r="AA357" s="30">
        <f>VLOOKUP(D356,'Attrition Analysis'!$A$1:$E$1193,4,0)</f>
        <v>42738</v>
      </c>
      <c r="AB357">
        <f>VLOOKUP(D356,'Attrition Analysis'!$A$1:$E$1193,5,0)</f>
        <v>0</v>
      </c>
      <c r="AC357" t="str">
        <f>VLOOKUP(D356,CSAT!$A$1:$F$1193,2,0)</f>
        <v>Worst</v>
      </c>
      <c r="AD357" t="str">
        <f>VLOOKUP(D356,CSAT!$A$1:$F$1193,3,0)</f>
        <v>Worst</v>
      </c>
      <c r="AE357" t="str">
        <f>VLOOKUP(D356,CSAT!$A$1:$F$1193,4,0)</f>
        <v>Excellent</v>
      </c>
      <c r="AF357" t="str">
        <f>VLOOKUP(D356,CSAT!$A$1:$F$1193,5,0)</f>
        <v>Worst</v>
      </c>
      <c r="AG357" t="str">
        <f>VLOOKUP(D356,CSAT!$A$1:$F$1193,6,0)</f>
        <v>Good</v>
      </c>
      <c r="AH357" s="30">
        <v>43388</v>
      </c>
    </row>
    <row r="358" spans="1:34" x14ac:dyDescent="0.25">
      <c r="A358" s="13" t="s">
        <v>657</v>
      </c>
      <c r="B358" s="13">
        <v>357</v>
      </c>
      <c r="C358" s="13" t="s">
        <v>656</v>
      </c>
      <c r="D358" s="13" t="s">
        <v>657</v>
      </c>
      <c r="E358" s="13" t="s">
        <v>16</v>
      </c>
      <c r="F358" s="13">
        <v>27</v>
      </c>
      <c r="G358" s="13" t="s">
        <v>26</v>
      </c>
      <c r="H358" s="13" t="s">
        <v>118</v>
      </c>
      <c r="I358" s="13" t="s">
        <v>13</v>
      </c>
      <c r="J358">
        <f>VLOOKUP(DATA!D357,'Performance management'!A$1:H$1193,4,0)</f>
        <v>2</v>
      </c>
      <c r="K358">
        <f>VLOOKUP(DATA!D357,'Performance management'!A$1:H$1193,5,0)</f>
        <v>3</v>
      </c>
      <c r="L358">
        <f>VLOOKUP(DATA!D357,'Performance management'!A$1:H$1193,6,0)</f>
        <v>1</v>
      </c>
      <c r="M358">
        <f>VLOOKUP(DATA!D357,'Performance management'!A$1:H$1193,7,0)</f>
        <v>1</v>
      </c>
      <c r="N358">
        <f>VLOOKUP(DATA!D357,'Performance management'!A$1:H$1193,8,0)</f>
        <v>1.75</v>
      </c>
      <c r="O358">
        <f>VLOOKUP(D357,'Learning  Mangement'!$A$1:$G$1193,4,0)</f>
        <v>1.75</v>
      </c>
      <c r="P358" t="str">
        <f>VLOOKUP(D357,'Learning  Mangement'!$A$1:$G$1193,5,0)</f>
        <v>Sathish&amp;Azim</v>
      </c>
      <c r="Q358" t="str">
        <f>VLOOKUP(D357,'Learning  Mangement'!$A$1:$G$1193,6,0)</f>
        <v>4h</v>
      </c>
      <c r="R358" t="str">
        <f>VLOOKUP(D357,'Learning  Mangement'!$A$1:$G$1193,7,0)</f>
        <v>Technical skills Training</v>
      </c>
      <c r="S358" s="30">
        <f>VLOOKUP(D357,'Leave  Mangement'!$A$1:$F$1193,3,0)</f>
        <v>43464</v>
      </c>
      <c r="T358" s="30">
        <f>VLOOKUP(D357,'Leave  Mangement'!$A$1:$F$1193,4,0)</f>
        <v>43466</v>
      </c>
      <c r="U358" t="str">
        <f>VLOOKUP(D357,'Leave  Mangement'!$A$1:$F$1193,5,0)</f>
        <v>Emergency leave</v>
      </c>
      <c r="V358">
        <f>VLOOKUP(D357,'Leave  Mangement'!$A$1:$F$1193,6,0)</f>
        <v>2</v>
      </c>
      <c r="W358" t="str">
        <f>VLOOKUP(D357,'Span and Layer'!$A$1:$D$1193,2,0)</f>
        <v>David</v>
      </c>
      <c r="X358" t="str">
        <f>VLOOKUP(D357,'Span and Layer'!$A$1:$D$1193,3,0)</f>
        <v>Jacob</v>
      </c>
      <c r="Y358" t="str">
        <f>VLOOKUP(D357,'Span and Layer'!$A$1:$D$1193,4,0)</f>
        <v>George</v>
      </c>
      <c r="Z358" s="30">
        <f>VLOOKUP(D357,'Attrition Analysis'!$A$1:$E$1193,3,0)</f>
        <v>36064</v>
      </c>
      <c r="AA358" s="30">
        <f>VLOOKUP(D357,'Attrition Analysis'!$A$1:$E$1193,4,0)</f>
        <v>42750</v>
      </c>
      <c r="AB358">
        <f>VLOOKUP(D357,'Attrition Analysis'!$A$1:$E$1193,5,0)</f>
        <v>0</v>
      </c>
      <c r="AC358" t="str">
        <f>VLOOKUP(D357,CSAT!$A$1:$F$1193,2,0)</f>
        <v>Excellent</v>
      </c>
      <c r="AD358" t="str">
        <f>VLOOKUP(D357,CSAT!$A$1:$F$1193,3,0)</f>
        <v>Good</v>
      </c>
      <c r="AE358" t="str">
        <f>VLOOKUP(D357,CSAT!$A$1:$F$1193,4,0)</f>
        <v>Bad</v>
      </c>
      <c r="AF358" t="str">
        <f>VLOOKUP(D357,CSAT!$A$1:$F$1193,5,0)</f>
        <v>Better</v>
      </c>
      <c r="AG358" t="str">
        <f>VLOOKUP(D357,CSAT!$A$1:$F$1193,6,0)</f>
        <v>Bad</v>
      </c>
      <c r="AH358" s="30">
        <v>43183</v>
      </c>
    </row>
    <row r="359" spans="1:34" x14ac:dyDescent="0.25">
      <c r="A359" s="13" t="s">
        <v>659</v>
      </c>
      <c r="B359" s="13">
        <v>358</v>
      </c>
      <c r="C359" s="13" t="s">
        <v>658</v>
      </c>
      <c r="D359" s="13" t="s">
        <v>659</v>
      </c>
      <c r="E359" s="13" t="s">
        <v>10</v>
      </c>
      <c r="F359" s="13">
        <v>50</v>
      </c>
      <c r="G359" s="13" t="s">
        <v>45</v>
      </c>
      <c r="H359" s="13" t="s">
        <v>40</v>
      </c>
      <c r="I359" s="13" t="s">
        <v>13</v>
      </c>
      <c r="J359">
        <f>VLOOKUP(DATA!D358,'Performance management'!A$1:H$1193,4,0)</f>
        <v>5</v>
      </c>
      <c r="K359">
        <f>VLOOKUP(DATA!D358,'Performance management'!A$1:H$1193,5,0)</f>
        <v>4</v>
      </c>
      <c r="L359">
        <f>VLOOKUP(DATA!D358,'Performance management'!A$1:H$1193,6,0)</f>
        <v>1</v>
      </c>
      <c r="M359">
        <f>VLOOKUP(DATA!D358,'Performance management'!A$1:H$1193,7,0)</f>
        <v>1</v>
      </c>
      <c r="N359">
        <f>VLOOKUP(DATA!D358,'Performance management'!A$1:H$1193,8,0)</f>
        <v>2.75</v>
      </c>
      <c r="O359">
        <f>VLOOKUP(D358,'Learning  Mangement'!$A$1:$G$1193,4,0)</f>
        <v>2.75</v>
      </c>
      <c r="P359" t="str">
        <f>VLOOKUP(D358,'Learning  Mangement'!$A$1:$G$1193,5,0)</f>
        <v>Sathish&amp;Azim</v>
      </c>
      <c r="Q359" t="str">
        <f>VLOOKUP(D358,'Learning  Mangement'!$A$1:$G$1193,6,0)</f>
        <v>4h</v>
      </c>
      <c r="R359" t="str">
        <f>VLOOKUP(D358,'Learning  Mangement'!$A$1:$G$1193,7,0)</f>
        <v>Technical skills Training</v>
      </c>
      <c r="S359" s="30">
        <f>VLOOKUP(D358,'Leave  Mangement'!$A$1:$F$1193,3,0)</f>
        <v>43465</v>
      </c>
      <c r="T359" s="30">
        <f>VLOOKUP(D358,'Leave  Mangement'!$A$1:$F$1193,4,0)</f>
        <v>43466</v>
      </c>
      <c r="U359" t="str">
        <f>VLOOKUP(D358,'Leave  Mangement'!$A$1:$F$1193,5,0)</f>
        <v>Maternity/Parental leave</v>
      </c>
      <c r="V359">
        <f>VLOOKUP(D358,'Leave  Mangement'!$A$1:$F$1193,6,0)</f>
        <v>31</v>
      </c>
      <c r="W359" t="str">
        <f>VLOOKUP(D358,'Span and Layer'!$A$1:$D$1193,2,0)</f>
        <v>Aneela</v>
      </c>
      <c r="X359" t="str">
        <f>VLOOKUP(D358,'Span and Layer'!$A$1:$D$1193,3,0)</f>
        <v>Charlie</v>
      </c>
      <c r="Y359" t="str">
        <f>VLOOKUP(D358,'Span and Layer'!$A$1:$D$1193,4,0)</f>
        <v>George</v>
      </c>
      <c r="Z359" s="30">
        <f>VLOOKUP(D358,'Attrition Analysis'!$A$1:$E$1193,3,0)</f>
        <v>36072</v>
      </c>
      <c r="AA359" s="30">
        <f>VLOOKUP(D358,'Attrition Analysis'!$A$1:$E$1193,4,0)</f>
        <v>42762</v>
      </c>
      <c r="AB359">
        <f>VLOOKUP(D358,'Attrition Analysis'!$A$1:$E$1193,5,0)</f>
        <v>0</v>
      </c>
      <c r="AC359" t="str">
        <f>VLOOKUP(D358,CSAT!$A$1:$F$1193,2,0)</f>
        <v>Worst</v>
      </c>
      <c r="AD359" t="str">
        <f>VLOOKUP(D358,CSAT!$A$1:$F$1193,3,0)</f>
        <v>Better</v>
      </c>
      <c r="AE359" t="str">
        <f>VLOOKUP(D358,CSAT!$A$1:$F$1193,4,0)</f>
        <v>Good</v>
      </c>
      <c r="AF359" t="str">
        <f>VLOOKUP(D358,CSAT!$A$1:$F$1193,5,0)</f>
        <v>Excellent</v>
      </c>
      <c r="AG359" t="str">
        <f>VLOOKUP(D358,CSAT!$A$1:$F$1193,6,0)</f>
        <v>Bad</v>
      </c>
      <c r="AH359" s="30">
        <v>43152</v>
      </c>
    </row>
    <row r="360" spans="1:34" x14ac:dyDescent="0.25">
      <c r="A360" s="13" t="s">
        <v>661</v>
      </c>
      <c r="B360" s="13">
        <v>359</v>
      </c>
      <c r="C360" s="13" t="s">
        <v>660</v>
      </c>
      <c r="D360" s="13" t="s">
        <v>661</v>
      </c>
      <c r="E360" s="13" t="s">
        <v>16</v>
      </c>
      <c r="F360" s="13">
        <v>41</v>
      </c>
      <c r="G360" s="13" t="s">
        <v>91</v>
      </c>
      <c r="H360" s="13" t="s">
        <v>79</v>
      </c>
      <c r="I360" s="13" t="s">
        <v>80</v>
      </c>
      <c r="J360">
        <f>VLOOKUP(DATA!D359,'Performance management'!A$1:H$1193,4,0)</f>
        <v>1</v>
      </c>
      <c r="K360">
        <f>VLOOKUP(DATA!D359,'Performance management'!A$1:H$1193,5,0)</f>
        <v>1</v>
      </c>
      <c r="L360">
        <f>VLOOKUP(DATA!D359,'Performance management'!A$1:H$1193,6,0)</f>
        <v>1</v>
      </c>
      <c r="M360">
        <f>VLOOKUP(DATA!D359,'Performance management'!A$1:H$1193,7,0)</f>
        <v>4</v>
      </c>
      <c r="N360">
        <f>VLOOKUP(DATA!D359,'Performance management'!A$1:H$1193,8,0)</f>
        <v>1.75</v>
      </c>
      <c r="O360">
        <f>VLOOKUP(D359,'Learning  Mangement'!$A$1:$G$1193,4,0)</f>
        <v>1.75</v>
      </c>
      <c r="P360" t="str">
        <f>VLOOKUP(D359,'Learning  Mangement'!$A$1:$G$1193,5,0)</f>
        <v>Sathish&amp;Azim</v>
      </c>
      <c r="Q360" t="str">
        <f>VLOOKUP(D359,'Learning  Mangement'!$A$1:$G$1193,6,0)</f>
        <v>4h</v>
      </c>
      <c r="R360" t="str">
        <f>VLOOKUP(D359,'Learning  Mangement'!$A$1:$G$1193,7,0)</f>
        <v>Technical skills Training</v>
      </c>
      <c r="S360" s="30">
        <f>VLOOKUP(D359,'Leave  Mangement'!$A$1:$F$1193,3,0)</f>
        <v>43113</v>
      </c>
      <c r="T360" s="30">
        <f>VLOOKUP(D359,'Leave  Mangement'!$A$1:$F$1193,4,0)</f>
        <v>43115</v>
      </c>
      <c r="U360" t="str">
        <f>VLOOKUP(D359,'Leave  Mangement'!$A$1:$F$1193,5,0)</f>
        <v>Maternity/Parental leave</v>
      </c>
      <c r="V360">
        <f>VLOOKUP(D359,'Leave  Mangement'!$A$1:$F$1193,6,0)</f>
        <v>32</v>
      </c>
      <c r="W360" t="str">
        <f>VLOOKUP(D359,'Span and Layer'!$A$1:$D$1193,2,0)</f>
        <v>Harika</v>
      </c>
      <c r="X360" t="str">
        <f>VLOOKUP(D359,'Span and Layer'!$A$1:$D$1193,3,0)</f>
        <v>Amelia</v>
      </c>
      <c r="Y360" t="str">
        <f>VLOOKUP(D359,'Span and Layer'!$A$1:$D$1193,4,0)</f>
        <v>George</v>
      </c>
      <c r="Z360" s="30">
        <f>VLOOKUP(D359,'Attrition Analysis'!$A$1:$E$1193,3,0)</f>
        <v>36080</v>
      </c>
      <c r="AA360" s="30">
        <f>VLOOKUP(D359,'Attrition Analysis'!$A$1:$E$1193,4,0)</f>
        <v>42774</v>
      </c>
      <c r="AB360">
        <f>VLOOKUP(D359,'Attrition Analysis'!$A$1:$E$1193,5,0)</f>
        <v>0</v>
      </c>
      <c r="AC360" t="str">
        <f>VLOOKUP(D359,CSAT!$A$1:$F$1193,2,0)</f>
        <v>Worst</v>
      </c>
      <c r="AD360" t="str">
        <f>VLOOKUP(D359,CSAT!$A$1:$F$1193,3,0)</f>
        <v>Excellent</v>
      </c>
      <c r="AE360" t="str">
        <f>VLOOKUP(D359,CSAT!$A$1:$F$1193,4,0)</f>
        <v>Bad</v>
      </c>
      <c r="AF360" t="str">
        <f>VLOOKUP(D359,CSAT!$A$1:$F$1193,5,0)</f>
        <v>Better</v>
      </c>
      <c r="AG360" t="str">
        <f>VLOOKUP(D359,CSAT!$A$1:$F$1193,6,0)</f>
        <v>Bad</v>
      </c>
      <c r="AH360" s="30">
        <v>43153</v>
      </c>
    </row>
    <row r="361" spans="1:34" x14ac:dyDescent="0.25">
      <c r="A361" s="13" t="s">
        <v>663</v>
      </c>
      <c r="B361" s="13">
        <v>360</v>
      </c>
      <c r="C361" s="13" t="s">
        <v>662</v>
      </c>
      <c r="D361" s="13" t="s">
        <v>663</v>
      </c>
      <c r="E361" s="13" t="s">
        <v>16</v>
      </c>
      <c r="F361" s="13">
        <v>58</v>
      </c>
      <c r="G361" s="13" t="s">
        <v>17</v>
      </c>
      <c r="H361" s="13" t="s">
        <v>18</v>
      </c>
      <c r="I361" s="13" t="s">
        <v>13</v>
      </c>
      <c r="J361">
        <f>VLOOKUP(DATA!D360,'Performance management'!A$1:H$1193,4,0)</f>
        <v>3</v>
      </c>
      <c r="K361">
        <f>VLOOKUP(DATA!D360,'Performance management'!A$1:H$1193,5,0)</f>
        <v>4</v>
      </c>
      <c r="L361">
        <f>VLOOKUP(DATA!D360,'Performance management'!A$1:H$1193,6,0)</f>
        <v>1</v>
      </c>
      <c r="M361">
        <f>VLOOKUP(DATA!D360,'Performance management'!A$1:H$1193,7,0)</f>
        <v>4</v>
      </c>
      <c r="N361">
        <f>VLOOKUP(DATA!D360,'Performance management'!A$1:H$1193,8,0)</f>
        <v>3</v>
      </c>
      <c r="O361">
        <f>VLOOKUP(D360,'Learning  Mangement'!$A$1:$G$1193,4,0)</f>
        <v>3</v>
      </c>
      <c r="P361" t="str">
        <f>VLOOKUP(D360,'Learning  Mangement'!$A$1:$G$1193,5,0)</f>
        <v>Hemanth&amp;Salomi</v>
      </c>
      <c r="Q361" t="str">
        <f>VLOOKUP(D360,'Learning  Mangement'!$A$1:$G$1193,6,0)</f>
        <v>3h</v>
      </c>
      <c r="R361" t="str">
        <f>VLOOKUP(D360,'Learning  Mangement'!$A$1:$G$1193,7,0)</f>
        <v>Soft skills Training</v>
      </c>
      <c r="S361" s="30">
        <f>VLOOKUP(D360,'Leave  Mangement'!$A$1:$F$1193,3,0)</f>
        <v>43114</v>
      </c>
      <c r="T361" s="30">
        <f>VLOOKUP(D360,'Leave  Mangement'!$A$1:$F$1193,4,0)</f>
        <v>43117</v>
      </c>
      <c r="U361" t="str">
        <f>VLOOKUP(D360,'Leave  Mangement'!$A$1:$F$1193,5,0)</f>
        <v>Emergency leave</v>
      </c>
      <c r="V361">
        <f>VLOOKUP(D360,'Leave  Mangement'!$A$1:$F$1193,6,0)</f>
        <v>3</v>
      </c>
      <c r="W361" t="str">
        <f>VLOOKUP(D360,'Span and Layer'!$A$1:$D$1193,2,0)</f>
        <v>Harish</v>
      </c>
      <c r="X361" t="str">
        <f>VLOOKUP(D360,'Span and Layer'!$A$1:$D$1193,3,0)</f>
        <v>Amelia</v>
      </c>
      <c r="Y361" t="str">
        <f>VLOOKUP(D360,'Span and Layer'!$A$1:$D$1193,4,0)</f>
        <v>George</v>
      </c>
      <c r="Z361" s="30">
        <f>VLOOKUP(D360,'Attrition Analysis'!$A$1:$E$1193,3,0)</f>
        <v>36088</v>
      </c>
      <c r="AA361" s="30">
        <f>VLOOKUP(D360,'Attrition Analysis'!$A$1:$E$1193,4,0)</f>
        <v>42786</v>
      </c>
      <c r="AB361">
        <f>VLOOKUP(D360,'Attrition Analysis'!$A$1:$E$1193,5,0)</f>
        <v>0</v>
      </c>
      <c r="AC361" t="str">
        <f>VLOOKUP(D360,CSAT!$A$1:$F$1193,2,0)</f>
        <v>Bad</v>
      </c>
      <c r="AD361" t="str">
        <f>VLOOKUP(D360,CSAT!$A$1:$F$1193,3,0)</f>
        <v>Worst</v>
      </c>
      <c r="AE361" t="str">
        <f>VLOOKUP(D360,CSAT!$A$1:$F$1193,4,0)</f>
        <v>Bad</v>
      </c>
      <c r="AF361" t="str">
        <f>VLOOKUP(D360,CSAT!$A$1:$F$1193,5,0)</f>
        <v>Bad</v>
      </c>
      <c r="AG361" t="str">
        <f>VLOOKUP(D360,CSAT!$A$1:$F$1193,6,0)</f>
        <v>Worst</v>
      </c>
      <c r="AH361" s="30">
        <v>43456</v>
      </c>
    </row>
    <row r="362" spans="1:34" x14ac:dyDescent="0.25">
      <c r="A362" s="13" t="s">
        <v>665</v>
      </c>
      <c r="B362" s="13">
        <v>361</v>
      </c>
      <c r="C362" s="13" t="s">
        <v>664</v>
      </c>
      <c r="D362" s="13" t="s">
        <v>665</v>
      </c>
      <c r="E362" s="13" t="s">
        <v>10</v>
      </c>
      <c r="F362" s="13">
        <v>54</v>
      </c>
      <c r="G362" s="13" t="s">
        <v>55</v>
      </c>
      <c r="H362" s="13" t="s">
        <v>66</v>
      </c>
      <c r="I362" s="13" t="s">
        <v>13</v>
      </c>
      <c r="J362">
        <f>VLOOKUP(DATA!D361,'Performance management'!A$1:H$1193,4,0)</f>
        <v>4</v>
      </c>
      <c r="K362">
        <f>VLOOKUP(DATA!D361,'Performance management'!A$1:H$1193,5,0)</f>
        <v>1</v>
      </c>
      <c r="L362">
        <f>VLOOKUP(DATA!D361,'Performance management'!A$1:H$1193,6,0)</f>
        <v>5</v>
      </c>
      <c r="M362">
        <f>VLOOKUP(DATA!D361,'Performance management'!A$1:H$1193,7,0)</f>
        <v>2</v>
      </c>
      <c r="N362">
        <f>VLOOKUP(DATA!D361,'Performance management'!A$1:H$1193,8,0)</f>
        <v>3</v>
      </c>
      <c r="O362">
        <f>VLOOKUP(D361,'Learning  Mangement'!$A$1:$G$1193,4,0)</f>
        <v>3</v>
      </c>
      <c r="P362" t="str">
        <f>VLOOKUP(D361,'Learning  Mangement'!$A$1:$G$1193,5,0)</f>
        <v>Hemanth&amp;Salomi</v>
      </c>
      <c r="Q362" t="str">
        <f>VLOOKUP(D361,'Learning  Mangement'!$A$1:$G$1193,6,0)</f>
        <v>3h</v>
      </c>
      <c r="R362" t="str">
        <f>VLOOKUP(D361,'Learning  Mangement'!$A$1:$G$1193,7,0)</f>
        <v>Soft skills Training</v>
      </c>
      <c r="S362" s="30">
        <f>VLOOKUP(D361,'Leave  Mangement'!$A$1:$F$1193,3,0)</f>
        <v>43115</v>
      </c>
      <c r="T362" s="30">
        <f>VLOOKUP(D361,'Leave  Mangement'!$A$1:$F$1193,4,0)</f>
        <v>43119</v>
      </c>
      <c r="U362" t="str">
        <f>VLOOKUP(D361,'Leave  Mangement'!$A$1:$F$1193,5,0)</f>
        <v>Emergency leave</v>
      </c>
      <c r="V362">
        <f>VLOOKUP(D361,'Leave  Mangement'!$A$1:$F$1193,6,0)</f>
        <v>4</v>
      </c>
      <c r="W362" t="str">
        <f>VLOOKUP(D361,'Span and Layer'!$A$1:$D$1193,2,0)</f>
        <v>Sathish</v>
      </c>
      <c r="X362" t="str">
        <f>VLOOKUP(D361,'Span and Layer'!$A$1:$D$1193,3,0)</f>
        <v>Charlie</v>
      </c>
      <c r="Y362" t="str">
        <f>VLOOKUP(D361,'Span and Layer'!$A$1:$D$1193,4,0)</f>
        <v>George</v>
      </c>
      <c r="Z362" s="30">
        <f>VLOOKUP(D361,'Attrition Analysis'!$A$1:$E$1193,3,0)</f>
        <v>36096</v>
      </c>
      <c r="AA362" s="30">
        <f>VLOOKUP(D361,'Attrition Analysis'!$A$1:$E$1193,4,0)</f>
        <v>42798</v>
      </c>
      <c r="AB362">
        <f>VLOOKUP(D361,'Attrition Analysis'!$A$1:$E$1193,5,0)</f>
        <v>0</v>
      </c>
      <c r="AC362" t="str">
        <f>VLOOKUP(D361,CSAT!$A$1:$F$1193,2,0)</f>
        <v>Good</v>
      </c>
      <c r="AD362" t="str">
        <f>VLOOKUP(D361,CSAT!$A$1:$F$1193,3,0)</f>
        <v>Worst</v>
      </c>
      <c r="AE362" t="str">
        <f>VLOOKUP(D361,CSAT!$A$1:$F$1193,4,0)</f>
        <v>Good</v>
      </c>
      <c r="AF362" t="str">
        <f>VLOOKUP(D361,CSAT!$A$1:$F$1193,5,0)</f>
        <v>Excellent</v>
      </c>
      <c r="AG362" t="str">
        <f>VLOOKUP(D361,CSAT!$A$1:$F$1193,6,0)</f>
        <v>Better</v>
      </c>
      <c r="AH362" s="30">
        <v>43292</v>
      </c>
    </row>
    <row r="363" spans="1:34" x14ac:dyDescent="0.25">
      <c r="A363" s="13" t="s">
        <v>667</v>
      </c>
      <c r="B363" s="13">
        <v>362</v>
      </c>
      <c r="C363" s="13" t="s">
        <v>666</v>
      </c>
      <c r="D363" s="13" t="s">
        <v>667</v>
      </c>
      <c r="E363" s="13" t="s">
        <v>10</v>
      </c>
      <c r="F363" s="13">
        <v>33</v>
      </c>
      <c r="G363" s="13" t="s">
        <v>31</v>
      </c>
      <c r="H363" s="13" t="s">
        <v>40</v>
      </c>
      <c r="I363" s="13" t="s">
        <v>13</v>
      </c>
      <c r="J363">
        <f>VLOOKUP(DATA!D362,'Performance management'!A$1:H$1193,4,0)</f>
        <v>2</v>
      </c>
      <c r="K363">
        <f>VLOOKUP(DATA!D362,'Performance management'!A$1:H$1193,5,0)</f>
        <v>2</v>
      </c>
      <c r="L363">
        <f>VLOOKUP(DATA!D362,'Performance management'!A$1:H$1193,6,0)</f>
        <v>5</v>
      </c>
      <c r="M363">
        <f>VLOOKUP(DATA!D362,'Performance management'!A$1:H$1193,7,0)</f>
        <v>4</v>
      </c>
      <c r="N363">
        <f>VLOOKUP(DATA!D362,'Performance management'!A$1:H$1193,8,0)</f>
        <v>3.25</v>
      </c>
      <c r="O363">
        <f>VLOOKUP(D362,'Learning  Mangement'!$A$1:$G$1193,4,0)</f>
        <v>3.25</v>
      </c>
      <c r="P363" t="str">
        <f>VLOOKUP(D362,'Learning  Mangement'!$A$1:$G$1193,5,0)</f>
        <v>Hemanth&amp;Salomi</v>
      </c>
      <c r="Q363" t="str">
        <f>VLOOKUP(D362,'Learning  Mangement'!$A$1:$G$1193,6,0)</f>
        <v>3h</v>
      </c>
      <c r="R363" t="str">
        <f>VLOOKUP(D362,'Learning  Mangement'!$A$1:$G$1193,7,0)</f>
        <v>Soft skills Training</v>
      </c>
      <c r="S363" s="30">
        <f>VLOOKUP(D362,'Leave  Mangement'!$A$1:$F$1193,3,0)</f>
        <v>43116</v>
      </c>
      <c r="T363" s="30">
        <f>VLOOKUP(D362,'Leave  Mangement'!$A$1:$F$1193,4,0)</f>
        <v>43119</v>
      </c>
      <c r="U363" t="str">
        <f>VLOOKUP(D362,'Leave  Mangement'!$A$1:$F$1193,5,0)</f>
        <v>Planned leave</v>
      </c>
      <c r="V363">
        <f>VLOOKUP(D362,'Leave  Mangement'!$A$1:$F$1193,6,0)</f>
        <v>3</v>
      </c>
      <c r="W363" t="str">
        <f>VLOOKUP(D362,'Span and Layer'!$A$1:$D$1193,2,0)</f>
        <v>Rishitha</v>
      </c>
      <c r="X363" t="str">
        <f>VLOOKUP(D362,'Span and Layer'!$A$1:$D$1193,3,0)</f>
        <v>Isla</v>
      </c>
      <c r="Y363" t="str">
        <f>VLOOKUP(D362,'Span and Layer'!$A$1:$D$1193,4,0)</f>
        <v>George</v>
      </c>
      <c r="Z363" s="30">
        <f>VLOOKUP(D362,'Attrition Analysis'!$A$1:$E$1193,3,0)</f>
        <v>36104</v>
      </c>
      <c r="AA363" s="30">
        <f>VLOOKUP(D362,'Attrition Analysis'!$A$1:$E$1193,4,0)</f>
        <v>42810</v>
      </c>
      <c r="AB363">
        <f>VLOOKUP(D362,'Attrition Analysis'!$A$1:$E$1193,5,0)</f>
        <v>0</v>
      </c>
      <c r="AC363" t="str">
        <f>VLOOKUP(D362,CSAT!$A$1:$F$1193,2,0)</f>
        <v>Better</v>
      </c>
      <c r="AD363" t="str">
        <f>VLOOKUP(D362,CSAT!$A$1:$F$1193,3,0)</f>
        <v>Better</v>
      </c>
      <c r="AE363" t="str">
        <f>VLOOKUP(D362,CSAT!$A$1:$F$1193,4,0)</f>
        <v>Good</v>
      </c>
      <c r="AF363" t="str">
        <f>VLOOKUP(D362,CSAT!$A$1:$F$1193,5,0)</f>
        <v>Good</v>
      </c>
      <c r="AG363" t="str">
        <f>VLOOKUP(D362,CSAT!$A$1:$F$1193,6,0)</f>
        <v>Bad</v>
      </c>
      <c r="AH363" s="30">
        <v>43271</v>
      </c>
    </row>
    <row r="364" spans="1:34" x14ac:dyDescent="0.25">
      <c r="A364" s="13" t="s">
        <v>669</v>
      </c>
      <c r="B364" s="13">
        <v>363</v>
      </c>
      <c r="C364" s="13" t="s">
        <v>668</v>
      </c>
      <c r="D364" s="13" t="s">
        <v>669</v>
      </c>
      <c r="E364" s="13" t="s">
        <v>16</v>
      </c>
      <c r="F364" s="13">
        <v>46</v>
      </c>
      <c r="G364" s="13" t="s">
        <v>62</v>
      </c>
      <c r="H364" s="13" t="s">
        <v>22</v>
      </c>
      <c r="I364" s="13" t="s">
        <v>23</v>
      </c>
      <c r="J364">
        <f>VLOOKUP(DATA!D363,'Performance management'!A$1:H$1193,4,0)</f>
        <v>3</v>
      </c>
      <c r="K364">
        <f>VLOOKUP(DATA!D363,'Performance management'!A$1:H$1193,5,0)</f>
        <v>5</v>
      </c>
      <c r="L364">
        <f>VLOOKUP(DATA!D363,'Performance management'!A$1:H$1193,6,0)</f>
        <v>2</v>
      </c>
      <c r="M364">
        <f>VLOOKUP(DATA!D363,'Performance management'!A$1:H$1193,7,0)</f>
        <v>4</v>
      </c>
      <c r="N364">
        <f>VLOOKUP(DATA!D363,'Performance management'!A$1:H$1193,8,0)</f>
        <v>3.5</v>
      </c>
      <c r="O364">
        <f>VLOOKUP(D363,'Learning  Mangement'!$A$1:$G$1193,4,0)</f>
        <v>3.5</v>
      </c>
      <c r="P364" t="str">
        <f>VLOOKUP(D363,'Learning  Mangement'!$A$1:$G$1193,5,0)</f>
        <v>Hemanth&amp;Salomi</v>
      </c>
      <c r="Q364" t="str">
        <f>VLOOKUP(D363,'Learning  Mangement'!$A$1:$G$1193,6,0)</f>
        <v>3h</v>
      </c>
      <c r="R364" t="str">
        <f>VLOOKUP(D363,'Learning  Mangement'!$A$1:$G$1193,7,0)</f>
        <v>Soft skills Training</v>
      </c>
      <c r="S364" s="30">
        <f>VLOOKUP(D363,'Leave  Mangement'!$A$1:$F$1193,3,0)</f>
        <v>43117</v>
      </c>
      <c r="T364" s="30">
        <f>VLOOKUP(D363,'Leave  Mangement'!$A$1:$F$1193,4,0)</f>
        <v>43119</v>
      </c>
      <c r="U364" t="str">
        <f>VLOOKUP(D363,'Leave  Mangement'!$A$1:$F$1193,5,0)</f>
        <v>Planned leave</v>
      </c>
      <c r="V364">
        <f>VLOOKUP(D363,'Leave  Mangement'!$A$1:$F$1193,6,0)</f>
        <v>2</v>
      </c>
      <c r="W364" t="str">
        <f>VLOOKUP(D363,'Span and Layer'!$A$1:$D$1193,2,0)</f>
        <v>Harish</v>
      </c>
      <c r="X364" t="str">
        <f>VLOOKUP(D363,'Span and Layer'!$A$1:$D$1193,3,0)</f>
        <v>Amelia</v>
      </c>
      <c r="Y364" t="str">
        <f>VLOOKUP(D363,'Span and Layer'!$A$1:$D$1193,4,0)</f>
        <v>George</v>
      </c>
      <c r="Z364" s="30">
        <f>VLOOKUP(D363,'Attrition Analysis'!$A$1:$E$1193,3,0)</f>
        <v>36112</v>
      </c>
      <c r="AA364" s="30">
        <f>VLOOKUP(D363,'Attrition Analysis'!$A$1:$E$1193,4,0)</f>
        <v>42822</v>
      </c>
      <c r="AB364">
        <f>VLOOKUP(D363,'Attrition Analysis'!$A$1:$E$1193,5,0)</f>
        <v>0</v>
      </c>
      <c r="AC364" t="str">
        <f>VLOOKUP(D363,CSAT!$A$1:$F$1193,2,0)</f>
        <v>Better</v>
      </c>
      <c r="AD364" t="str">
        <f>VLOOKUP(D363,CSAT!$A$1:$F$1193,3,0)</f>
        <v>Bad</v>
      </c>
      <c r="AE364" t="str">
        <f>VLOOKUP(D363,CSAT!$A$1:$F$1193,4,0)</f>
        <v>Bad</v>
      </c>
      <c r="AF364" t="str">
        <f>VLOOKUP(D363,CSAT!$A$1:$F$1193,5,0)</f>
        <v>Excellent</v>
      </c>
      <c r="AG364" t="str">
        <f>VLOOKUP(D363,CSAT!$A$1:$F$1193,6,0)</f>
        <v>Excellent</v>
      </c>
      <c r="AH364" s="30">
        <v>43191</v>
      </c>
    </row>
    <row r="365" spans="1:34" x14ac:dyDescent="0.25">
      <c r="A365" s="13" t="s">
        <v>671</v>
      </c>
      <c r="B365" s="13">
        <v>364</v>
      </c>
      <c r="C365" s="13" t="s">
        <v>670</v>
      </c>
      <c r="D365" s="13" t="s">
        <v>671</v>
      </c>
      <c r="E365" s="13" t="s">
        <v>10</v>
      </c>
      <c r="F365" s="13">
        <v>55</v>
      </c>
      <c r="G365" s="13" t="s">
        <v>11</v>
      </c>
      <c r="H365" s="13" t="s">
        <v>121</v>
      </c>
      <c r="I365" s="13" t="s">
        <v>13</v>
      </c>
      <c r="J365">
        <f>VLOOKUP(DATA!D364,'Performance management'!A$1:H$1193,4,0)</f>
        <v>5</v>
      </c>
      <c r="K365">
        <f>VLOOKUP(DATA!D364,'Performance management'!A$1:H$1193,5,0)</f>
        <v>5</v>
      </c>
      <c r="L365">
        <f>VLOOKUP(DATA!D364,'Performance management'!A$1:H$1193,6,0)</f>
        <v>4</v>
      </c>
      <c r="M365">
        <f>VLOOKUP(DATA!D364,'Performance management'!A$1:H$1193,7,0)</f>
        <v>2</v>
      </c>
      <c r="N365">
        <f>VLOOKUP(DATA!D364,'Performance management'!A$1:H$1193,8,0)</f>
        <v>4</v>
      </c>
      <c r="O365">
        <f>VLOOKUP(D364,'Learning  Mangement'!$A$1:$G$1193,4,0)</f>
        <v>4</v>
      </c>
      <c r="P365" t="str">
        <f>VLOOKUP(D364,'Learning  Mangement'!$A$1:$G$1193,5,0)</f>
        <v>Santhosh&amp;Anudeep</v>
      </c>
      <c r="Q365" t="str">
        <f>VLOOKUP(D364,'Learning  Mangement'!$A$1:$G$1193,6,0)</f>
        <v>3h</v>
      </c>
      <c r="R365" t="str">
        <f>VLOOKUP(D364,'Learning  Mangement'!$A$1:$G$1193,7,0)</f>
        <v>Job Training</v>
      </c>
      <c r="S365" s="30">
        <f>VLOOKUP(D364,'Leave  Mangement'!$A$1:$F$1193,3,0)</f>
        <v>43118</v>
      </c>
      <c r="T365" s="30">
        <f>VLOOKUP(D364,'Leave  Mangement'!$A$1:$F$1193,4,0)</f>
        <v>43121</v>
      </c>
      <c r="U365" t="str">
        <f>VLOOKUP(D364,'Leave  Mangement'!$A$1:$F$1193,5,0)</f>
        <v>Planned leave</v>
      </c>
      <c r="V365">
        <f>VLOOKUP(D364,'Leave  Mangement'!$A$1:$F$1193,6,0)</f>
        <v>3</v>
      </c>
      <c r="W365" t="str">
        <f>VLOOKUP(D364,'Span and Layer'!$A$1:$D$1193,2,0)</f>
        <v>Harika</v>
      </c>
      <c r="X365" t="str">
        <f>VLOOKUP(D364,'Span and Layer'!$A$1:$D$1193,3,0)</f>
        <v>Amelia</v>
      </c>
      <c r="Y365" t="str">
        <f>VLOOKUP(D364,'Span and Layer'!$A$1:$D$1193,4,0)</f>
        <v>George</v>
      </c>
      <c r="Z365" s="30">
        <f>VLOOKUP(D364,'Attrition Analysis'!$A$1:$E$1193,3,0)</f>
        <v>36120</v>
      </c>
      <c r="AA365" s="30">
        <f>VLOOKUP(D364,'Attrition Analysis'!$A$1:$E$1193,4,0)</f>
        <v>42834</v>
      </c>
      <c r="AB365">
        <f>VLOOKUP(D364,'Attrition Analysis'!$A$1:$E$1193,5,0)</f>
        <v>0</v>
      </c>
      <c r="AC365" t="str">
        <f>VLOOKUP(D364,CSAT!$A$1:$F$1193,2,0)</f>
        <v>Better</v>
      </c>
      <c r="AD365" t="str">
        <f>VLOOKUP(D364,CSAT!$A$1:$F$1193,3,0)</f>
        <v>Bad</v>
      </c>
      <c r="AE365" t="str">
        <f>VLOOKUP(D364,CSAT!$A$1:$F$1193,4,0)</f>
        <v>Better</v>
      </c>
      <c r="AF365" t="str">
        <f>VLOOKUP(D364,CSAT!$A$1:$F$1193,5,0)</f>
        <v>Worst</v>
      </c>
      <c r="AG365" t="str">
        <f>VLOOKUP(D364,CSAT!$A$1:$F$1193,6,0)</f>
        <v>Good</v>
      </c>
      <c r="AH365" s="30">
        <v>43389</v>
      </c>
    </row>
    <row r="366" spans="1:34" x14ac:dyDescent="0.25">
      <c r="A366" s="13" t="s">
        <v>673</v>
      </c>
      <c r="B366" s="13">
        <v>365</v>
      </c>
      <c r="C366" s="13" t="s">
        <v>672</v>
      </c>
      <c r="D366" s="13" t="s">
        <v>673</v>
      </c>
      <c r="E366" s="13" t="s">
        <v>10</v>
      </c>
      <c r="F366" s="13">
        <v>55</v>
      </c>
      <c r="G366" s="13" t="s">
        <v>45</v>
      </c>
      <c r="H366" s="13" t="s">
        <v>40</v>
      </c>
      <c r="I366" s="13" t="s">
        <v>13</v>
      </c>
      <c r="J366">
        <f>VLOOKUP(DATA!D365,'Performance management'!A$1:H$1193,4,0)</f>
        <v>5</v>
      </c>
      <c r="K366">
        <f>VLOOKUP(DATA!D365,'Performance management'!A$1:H$1193,5,0)</f>
        <v>3</v>
      </c>
      <c r="L366">
        <f>VLOOKUP(DATA!D365,'Performance management'!A$1:H$1193,6,0)</f>
        <v>1</v>
      </c>
      <c r="M366">
        <f>VLOOKUP(DATA!D365,'Performance management'!A$1:H$1193,7,0)</f>
        <v>3</v>
      </c>
      <c r="N366">
        <f>VLOOKUP(DATA!D365,'Performance management'!A$1:H$1193,8,0)</f>
        <v>3</v>
      </c>
      <c r="O366">
        <f>VLOOKUP(D365,'Learning  Mangement'!$A$1:$G$1193,4,0)</f>
        <v>3</v>
      </c>
      <c r="P366" t="str">
        <f>VLOOKUP(D365,'Learning  Mangement'!$A$1:$G$1193,5,0)</f>
        <v>Hemanth&amp;Salomi</v>
      </c>
      <c r="Q366" t="str">
        <f>VLOOKUP(D365,'Learning  Mangement'!$A$1:$G$1193,6,0)</f>
        <v>3h</v>
      </c>
      <c r="R366" t="str">
        <f>VLOOKUP(D365,'Learning  Mangement'!$A$1:$G$1193,7,0)</f>
        <v>Soft skills Training</v>
      </c>
      <c r="S366" s="30">
        <f>VLOOKUP(D365,'Leave  Mangement'!$A$1:$F$1193,3,0)</f>
        <v>43119</v>
      </c>
      <c r="T366" s="30">
        <f>VLOOKUP(D365,'Leave  Mangement'!$A$1:$F$1193,4,0)</f>
        <v>43122</v>
      </c>
      <c r="U366" t="str">
        <f>VLOOKUP(D365,'Leave  Mangement'!$A$1:$F$1193,5,0)</f>
        <v>Emergency leave</v>
      </c>
      <c r="V366">
        <f>VLOOKUP(D365,'Leave  Mangement'!$A$1:$F$1193,6,0)</f>
        <v>3</v>
      </c>
      <c r="W366" t="str">
        <f>VLOOKUP(D365,'Span and Layer'!$A$1:$D$1193,2,0)</f>
        <v>Arundathi</v>
      </c>
      <c r="X366" t="str">
        <f>VLOOKUP(D365,'Span and Layer'!$A$1:$D$1193,3,0)</f>
        <v>Jacob</v>
      </c>
      <c r="Y366" t="str">
        <f>VLOOKUP(D365,'Span and Layer'!$A$1:$D$1193,4,0)</f>
        <v>George</v>
      </c>
      <c r="Z366" s="30">
        <f>VLOOKUP(D365,'Attrition Analysis'!$A$1:$E$1193,3,0)</f>
        <v>36128</v>
      </c>
      <c r="AA366" s="30">
        <f>VLOOKUP(D365,'Attrition Analysis'!$A$1:$E$1193,4,0)</f>
        <v>42846</v>
      </c>
      <c r="AB366">
        <f>VLOOKUP(D365,'Attrition Analysis'!$A$1:$E$1193,5,0)</f>
        <v>0</v>
      </c>
      <c r="AC366" t="str">
        <f>VLOOKUP(D365,CSAT!$A$1:$F$1193,2,0)</f>
        <v>Excellent</v>
      </c>
      <c r="AD366" t="str">
        <f>VLOOKUP(D365,CSAT!$A$1:$F$1193,3,0)</f>
        <v>Bad</v>
      </c>
      <c r="AE366" t="str">
        <f>VLOOKUP(D365,CSAT!$A$1:$F$1193,4,0)</f>
        <v>Better</v>
      </c>
      <c r="AF366" t="str">
        <f>VLOOKUP(D365,CSAT!$A$1:$F$1193,5,0)</f>
        <v>Worst</v>
      </c>
      <c r="AG366" t="str">
        <f>VLOOKUP(D365,CSAT!$A$1:$F$1193,6,0)</f>
        <v>Bad</v>
      </c>
      <c r="AH366" s="30">
        <v>43453</v>
      </c>
    </row>
    <row r="367" spans="1:34" x14ac:dyDescent="0.25">
      <c r="A367" s="13" t="s">
        <v>675</v>
      </c>
      <c r="B367" s="13">
        <v>366</v>
      </c>
      <c r="C367" s="13" t="s">
        <v>674</v>
      </c>
      <c r="D367" s="13" t="s">
        <v>675</v>
      </c>
      <c r="E367" s="13" t="s">
        <v>10</v>
      </c>
      <c r="F367" s="13">
        <v>57</v>
      </c>
      <c r="G367" s="13" t="s">
        <v>31</v>
      </c>
      <c r="H367" s="13" t="s">
        <v>27</v>
      </c>
      <c r="I367" s="13" t="s">
        <v>28</v>
      </c>
      <c r="J367">
        <f>VLOOKUP(DATA!D366,'Performance management'!A$1:H$1193,4,0)</f>
        <v>4</v>
      </c>
      <c r="K367">
        <f>VLOOKUP(DATA!D366,'Performance management'!A$1:H$1193,5,0)</f>
        <v>1</v>
      </c>
      <c r="L367">
        <f>VLOOKUP(DATA!D366,'Performance management'!A$1:H$1193,6,0)</f>
        <v>1</v>
      </c>
      <c r="M367">
        <f>VLOOKUP(DATA!D366,'Performance management'!A$1:H$1193,7,0)</f>
        <v>4</v>
      </c>
      <c r="N367">
        <f>VLOOKUP(DATA!D366,'Performance management'!A$1:H$1193,8,0)</f>
        <v>2.5</v>
      </c>
      <c r="O367">
        <f>VLOOKUP(D366,'Learning  Mangement'!$A$1:$G$1193,4,0)</f>
        <v>2.5</v>
      </c>
      <c r="P367" t="str">
        <f>VLOOKUP(D366,'Learning  Mangement'!$A$1:$G$1193,5,0)</f>
        <v>Sathish&amp;Azim</v>
      </c>
      <c r="Q367" t="str">
        <f>VLOOKUP(D366,'Learning  Mangement'!$A$1:$G$1193,6,0)</f>
        <v>4h</v>
      </c>
      <c r="R367" t="str">
        <f>VLOOKUP(D366,'Learning  Mangement'!$A$1:$G$1193,7,0)</f>
        <v>Technical skills Training</v>
      </c>
      <c r="S367" s="30">
        <f>VLOOKUP(D366,'Leave  Mangement'!$A$1:$F$1193,3,0)</f>
        <v>43120</v>
      </c>
      <c r="T367" s="30">
        <f>VLOOKUP(D366,'Leave  Mangement'!$A$1:$F$1193,4,0)</f>
        <v>43123</v>
      </c>
      <c r="U367" t="str">
        <f>VLOOKUP(D366,'Leave  Mangement'!$A$1:$F$1193,5,0)</f>
        <v>Planned leave</v>
      </c>
      <c r="V367">
        <f>VLOOKUP(D366,'Leave  Mangement'!$A$1:$F$1193,6,0)</f>
        <v>3</v>
      </c>
      <c r="W367" t="str">
        <f>VLOOKUP(D366,'Span and Layer'!$A$1:$D$1193,2,0)</f>
        <v>Harish</v>
      </c>
      <c r="X367" t="str">
        <f>VLOOKUP(D366,'Span and Layer'!$A$1:$D$1193,3,0)</f>
        <v>Amelia</v>
      </c>
      <c r="Y367" t="str">
        <f>VLOOKUP(D366,'Span and Layer'!$A$1:$D$1193,4,0)</f>
        <v>George</v>
      </c>
      <c r="Z367" s="30">
        <f>VLOOKUP(D366,'Attrition Analysis'!$A$1:$E$1193,3,0)</f>
        <v>36136</v>
      </c>
      <c r="AA367" s="30">
        <f>VLOOKUP(D366,'Attrition Analysis'!$A$1:$E$1193,4,0)</f>
        <v>42858</v>
      </c>
      <c r="AB367">
        <f>VLOOKUP(D366,'Attrition Analysis'!$A$1:$E$1193,5,0)</f>
        <v>0</v>
      </c>
      <c r="AC367" t="str">
        <f>VLOOKUP(D366,CSAT!$A$1:$F$1193,2,0)</f>
        <v>Worst</v>
      </c>
      <c r="AD367" t="str">
        <f>VLOOKUP(D366,CSAT!$A$1:$F$1193,3,0)</f>
        <v>Excellent</v>
      </c>
      <c r="AE367" t="str">
        <f>VLOOKUP(D366,CSAT!$A$1:$F$1193,4,0)</f>
        <v>Bad</v>
      </c>
      <c r="AF367" t="str">
        <f>VLOOKUP(D366,CSAT!$A$1:$F$1193,5,0)</f>
        <v>Bad</v>
      </c>
      <c r="AG367" t="str">
        <f>VLOOKUP(D366,CSAT!$A$1:$F$1193,6,0)</f>
        <v>Bad</v>
      </c>
      <c r="AH367" s="30">
        <v>43282</v>
      </c>
    </row>
    <row r="368" spans="1:34" x14ac:dyDescent="0.25">
      <c r="A368" s="13" t="s">
        <v>677</v>
      </c>
      <c r="B368" s="13">
        <v>367</v>
      </c>
      <c r="C368" s="13" t="s">
        <v>676</v>
      </c>
      <c r="D368" s="13" t="s">
        <v>677</v>
      </c>
      <c r="E368" s="13" t="s">
        <v>16</v>
      </c>
      <c r="F368" s="13">
        <v>39</v>
      </c>
      <c r="G368" s="13" t="s">
        <v>17</v>
      </c>
      <c r="H368" s="13" t="s">
        <v>66</v>
      </c>
      <c r="I368" s="13" t="s">
        <v>13</v>
      </c>
      <c r="J368">
        <f>VLOOKUP(DATA!D367,'Performance management'!A$1:H$1193,4,0)</f>
        <v>3</v>
      </c>
      <c r="K368">
        <f>VLOOKUP(DATA!D367,'Performance management'!A$1:H$1193,5,0)</f>
        <v>1</v>
      </c>
      <c r="L368">
        <f>VLOOKUP(DATA!D367,'Performance management'!A$1:H$1193,6,0)</f>
        <v>4</v>
      </c>
      <c r="M368">
        <f>VLOOKUP(DATA!D367,'Performance management'!A$1:H$1193,7,0)</f>
        <v>1</v>
      </c>
      <c r="N368">
        <f>VLOOKUP(DATA!D367,'Performance management'!A$1:H$1193,8,0)</f>
        <v>2.25</v>
      </c>
      <c r="O368">
        <f>VLOOKUP(D367,'Learning  Mangement'!$A$1:$G$1193,4,0)</f>
        <v>2.25</v>
      </c>
      <c r="P368" t="str">
        <f>VLOOKUP(D367,'Learning  Mangement'!$A$1:$G$1193,5,0)</f>
        <v>Sathish&amp;Azim</v>
      </c>
      <c r="Q368" t="str">
        <f>VLOOKUP(D367,'Learning  Mangement'!$A$1:$G$1193,6,0)</f>
        <v>4h</v>
      </c>
      <c r="R368" t="str">
        <f>VLOOKUP(D367,'Learning  Mangement'!$A$1:$G$1193,7,0)</f>
        <v>Technical skills Training</v>
      </c>
      <c r="S368" s="30">
        <f>VLOOKUP(D367,'Leave  Mangement'!$A$1:$F$1193,3,0)</f>
        <v>43121</v>
      </c>
      <c r="T368" s="30">
        <f>VLOOKUP(D367,'Leave  Mangement'!$A$1:$F$1193,4,0)</f>
        <v>43125</v>
      </c>
      <c r="U368" t="str">
        <f>VLOOKUP(D367,'Leave  Mangement'!$A$1:$F$1193,5,0)</f>
        <v>Planned leave</v>
      </c>
      <c r="V368">
        <f>VLOOKUP(D367,'Leave  Mangement'!$A$1:$F$1193,6,0)</f>
        <v>4</v>
      </c>
      <c r="W368" t="str">
        <f>VLOOKUP(D367,'Span and Layer'!$A$1:$D$1193,2,0)</f>
        <v>Hemanth</v>
      </c>
      <c r="X368" t="str">
        <f>VLOOKUP(D367,'Span and Layer'!$A$1:$D$1193,3,0)</f>
        <v>Amelia</v>
      </c>
      <c r="Y368" t="str">
        <f>VLOOKUP(D367,'Span and Layer'!$A$1:$D$1193,4,0)</f>
        <v>George</v>
      </c>
      <c r="Z368" s="30">
        <f>VLOOKUP(D367,'Attrition Analysis'!$A$1:$E$1193,3,0)</f>
        <v>36144</v>
      </c>
      <c r="AA368" s="30">
        <f>VLOOKUP(D367,'Attrition Analysis'!$A$1:$E$1193,4,0)</f>
        <v>42870</v>
      </c>
      <c r="AB368">
        <f>VLOOKUP(D367,'Attrition Analysis'!$A$1:$E$1193,5,0)</f>
        <v>0</v>
      </c>
      <c r="AC368" t="str">
        <f>VLOOKUP(D367,CSAT!$A$1:$F$1193,2,0)</f>
        <v>Worst</v>
      </c>
      <c r="AD368" t="str">
        <f>VLOOKUP(D367,CSAT!$A$1:$F$1193,3,0)</f>
        <v>Good</v>
      </c>
      <c r="AE368" t="str">
        <f>VLOOKUP(D367,CSAT!$A$1:$F$1193,4,0)</f>
        <v>Better</v>
      </c>
      <c r="AF368" t="str">
        <f>VLOOKUP(D367,CSAT!$A$1:$F$1193,5,0)</f>
        <v>Good</v>
      </c>
      <c r="AG368" t="str">
        <f>VLOOKUP(D367,CSAT!$A$1:$F$1193,6,0)</f>
        <v>Better</v>
      </c>
      <c r="AH368" s="30">
        <v>43306</v>
      </c>
    </row>
    <row r="369" spans="1:34" x14ac:dyDescent="0.25">
      <c r="A369" s="13" t="s">
        <v>678</v>
      </c>
      <c r="B369" s="13">
        <v>368</v>
      </c>
      <c r="C369" s="13" t="s">
        <v>550</v>
      </c>
      <c r="D369" s="13" t="s">
        <v>678</v>
      </c>
      <c r="E369" s="13" t="s">
        <v>16</v>
      </c>
      <c r="F369" s="13">
        <v>29</v>
      </c>
      <c r="G369" s="13" t="s">
        <v>45</v>
      </c>
      <c r="H369" s="13" t="s">
        <v>131</v>
      </c>
      <c r="I369" s="13" t="s">
        <v>132</v>
      </c>
      <c r="J369">
        <f>VLOOKUP(DATA!D368,'Performance management'!A$1:H$1193,4,0)</f>
        <v>4</v>
      </c>
      <c r="K369">
        <f>VLOOKUP(DATA!D368,'Performance management'!A$1:H$1193,5,0)</f>
        <v>3</v>
      </c>
      <c r="L369">
        <f>VLOOKUP(DATA!D368,'Performance management'!A$1:H$1193,6,0)</f>
        <v>5</v>
      </c>
      <c r="M369">
        <f>VLOOKUP(DATA!D368,'Performance management'!A$1:H$1193,7,0)</f>
        <v>1</v>
      </c>
      <c r="N369">
        <f>VLOOKUP(DATA!D368,'Performance management'!A$1:H$1193,8,0)</f>
        <v>3.25</v>
      </c>
      <c r="O369">
        <f>VLOOKUP(D368,'Learning  Mangement'!$A$1:$G$1193,4,0)</f>
        <v>3.25</v>
      </c>
      <c r="P369" t="str">
        <f>VLOOKUP(D368,'Learning  Mangement'!$A$1:$G$1193,5,0)</f>
        <v>Hemanth&amp;Salomi</v>
      </c>
      <c r="Q369" t="str">
        <f>VLOOKUP(D368,'Learning  Mangement'!$A$1:$G$1193,6,0)</f>
        <v>3h</v>
      </c>
      <c r="R369" t="str">
        <f>VLOOKUP(D368,'Learning  Mangement'!$A$1:$G$1193,7,0)</f>
        <v>Soft skills Training</v>
      </c>
      <c r="S369" s="30">
        <f>VLOOKUP(D368,'Leave  Mangement'!$A$1:$F$1193,3,0)</f>
        <v>43122</v>
      </c>
      <c r="T369" s="30">
        <f>VLOOKUP(D368,'Leave  Mangement'!$A$1:$F$1193,4,0)</f>
        <v>43124</v>
      </c>
      <c r="U369" t="str">
        <f>VLOOKUP(D368,'Leave  Mangement'!$A$1:$F$1193,5,0)</f>
        <v>Maternity/Parental leave</v>
      </c>
      <c r="V369">
        <f>VLOOKUP(D368,'Leave  Mangement'!$A$1:$F$1193,6,0)</f>
        <v>32</v>
      </c>
      <c r="W369" t="str">
        <f>VLOOKUP(D368,'Span and Layer'!$A$1:$D$1193,2,0)</f>
        <v>Azim</v>
      </c>
      <c r="X369" t="str">
        <f>VLOOKUP(D368,'Span and Layer'!$A$1:$D$1193,3,0)</f>
        <v>Jacob</v>
      </c>
      <c r="Y369" t="str">
        <f>VLOOKUP(D368,'Span and Layer'!$A$1:$D$1193,4,0)</f>
        <v>George</v>
      </c>
      <c r="Z369" s="30">
        <f>VLOOKUP(D368,'Attrition Analysis'!$A$1:$E$1193,3,0)</f>
        <v>36152</v>
      </c>
      <c r="AA369" s="30">
        <f>VLOOKUP(D368,'Attrition Analysis'!$A$1:$E$1193,4,0)</f>
        <v>42882</v>
      </c>
      <c r="AB369">
        <f>VLOOKUP(D368,'Attrition Analysis'!$A$1:$E$1193,5,0)</f>
        <v>0</v>
      </c>
      <c r="AC369" t="str">
        <f>VLOOKUP(D368,CSAT!$A$1:$F$1193,2,0)</f>
        <v>Worst</v>
      </c>
      <c r="AD369" t="str">
        <f>VLOOKUP(D368,CSAT!$A$1:$F$1193,3,0)</f>
        <v>Good</v>
      </c>
      <c r="AE369" t="str">
        <f>VLOOKUP(D368,CSAT!$A$1:$F$1193,4,0)</f>
        <v>Excellent</v>
      </c>
      <c r="AF369" t="str">
        <f>VLOOKUP(D368,CSAT!$A$1:$F$1193,5,0)</f>
        <v>Better</v>
      </c>
      <c r="AG369" t="str">
        <f>VLOOKUP(D368,CSAT!$A$1:$F$1193,6,0)</f>
        <v>Better</v>
      </c>
      <c r="AH369" s="30">
        <v>43457</v>
      </c>
    </row>
    <row r="370" spans="1:34" x14ac:dyDescent="0.25">
      <c r="A370" s="13" t="s">
        <v>680</v>
      </c>
      <c r="B370" s="13">
        <v>369</v>
      </c>
      <c r="C370" s="13" t="s">
        <v>679</v>
      </c>
      <c r="D370" s="13" t="s">
        <v>680</v>
      </c>
      <c r="E370" s="13" t="s">
        <v>10</v>
      </c>
      <c r="F370" s="13">
        <v>46</v>
      </c>
      <c r="G370" s="13" t="s">
        <v>11</v>
      </c>
      <c r="H370" s="13" t="s">
        <v>63</v>
      </c>
      <c r="I370" s="13" t="s">
        <v>13</v>
      </c>
      <c r="J370">
        <f>VLOOKUP(DATA!D369,'Performance management'!A$1:H$1193,4,0)</f>
        <v>3</v>
      </c>
      <c r="K370">
        <f>VLOOKUP(DATA!D369,'Performance management'!A$1:H$1193,5,0)</f>
        <v>3</v>
      </c>
      <c r="L370">
        <f>VLOOKUP(DATA!D369,'Performance management'!A$1:H$1193,6,0)</f>
        <v>1</v>
      </c>
      <c r="M370">
        <f>VLOOKUP(DATA!D369,'Performance management'!A$1:H$1193,7,0)</f>
        <v>1</v>
      </c>
      <c r="N370">
        <f>VLOOKUP(DATA!D369,'Performance management'!A$1:H$1193,8,0)</f>
        <v>2</v>
      </c>
      <c r="O370">
        <f>VLOOKUP(D369,'Learning  Mangement'!$A$1:$G$1193,4,0)</f>
        <v>2</v>
      </c>
      <c r="P370" t="str">
        <f>VLOOKUP(D369,'Learning  Mangement'!$A$1:$G$1193,5,0)</f>
        <v>Sathish&amp;Azim</v>
      </c>
      <c r="Q370" t="str">
        <f>VLOOKUP(D369,'Learning  Mangement'!$A$1:$G$1193,6,0)</f>
        <v>4h</v>
      </c>
      <c r="R370" t="str">
        <f>VLOOKUP(D369,'Learning  Mangement'!$A$1:$G$1193,7,0)</f>
        <v>Technical skills Training</v>
      </c>
      <c r="S370" s="30">
        <f>VLOOKUP(D369,'Leave  Mangement'!$A$1:$F$1193,3,0)</f>
        <v>43123</v>
      </c>
      <c r="T370" s="30">
        <f>VLOOKUP(D369,'Leave  Mangement'!$A$1:$F$1193,4,0)</f>
        <v>43127</v>
      </c>
      <c r="U370" t="str">
        <f>VLOOKUP(D369,'Leave  Mangement'!$A$1:$F$1193,5,0)</f>
        <v>Maternity/Parental leave</v>
      </c>
      <c r="V370">
        <f>VLOOKUP(D369,'Leave  Mangement'!$A$1:$F$1193,6,0)</f>
        <v>34</v>
      </c>
      <c r="W370" t="str">
        <f>VLOOKUP(D369,'Span and Layer'!$A$1:$D$1193,2,0)</f>
        <v>Sathish</v>
      </c>
      <c r="X370" t="str">
        <f>VLOOKUP(D369,'Span and Layer'!$A$1:$D$1193,3,0)</f>
        <v>Charlie</v>
      </c>
      <c r="Y370" t="str">
        <f>VLOOKUP(D369,'Span and Layer'!$A$1:$D$1193,4,0)</f>
        <v>George</v>
      </c>
      <c r="Z370" s="30">
        <f>VLOOKUP(D369,'Attrition Analysis'!$A$1:$E$1193,3,0)</f>
        <v>36160</v>
      </c>
      <c r="AA370" s="30">
        <f>VLOOKUP(D369,'Attrition Analysis'!$A$1:$E$1193,4,0)</f>
        <v>42894</v>
      </c>
      <c r="AB370">
        <f>VLOOKUP(D369,'Attrition Analysis'!$A$1:$E$1193,5,0)</f>
        <v>0</v>
      </c>
      <c r="AC370" t="str">
        <f>VLOOKUP(D369,CSAT!$A$1:$F$1193,2,0)</f>
        <v>Good</v>
      </c>
      <c r="AD370" t="str">
        <f>VLOOKUP(D369,CSAT!$A$1:$F$1193,3,0)</f>
        <v>Worst</v>
      </c>
      <c r="AE370" t="str">
        <f>VLOOKUP(D369,CSAT!$A$1:$F$1193,4,0)</f>
        <v>Better</v>
      </c>
      <c r="AF370" t="str">
        <f>VLOOKUP(D369,CSAT!$A$1:$F$1193,5,0)</f>
        <v>Better</v>
      </c>
      <c r="AG370" t="str">
        <f>VLOOKUP(D369,CSAT!$A$1:$F$1193,6,0)</f>
        <v>Worst</v>
      </c>
      <c r="AH370" s="30">
        <v>43358</v>
      </c>
    </row>
    <row r="371" spans="1:34" x14ac:dyDescent="0.25">
      <c r="A371" s="13" t="s">
        <v>682</v>
      </c>
      <c r="B371" s="13">
        <v>370</v>
      </c>
      <c r="C371" s="13" t="s">
        <v>681</v>
      </c>
      <c r="D371" s="13" t="s">
        <v>682</v>
      </c>
      <c r="E371" s="13" t="s">
        <v>16</v>
      </c>
      <c r="F371" s="13">
        <v>21</v>
      </c>
      <c r="G371" s="13" t="s">
        <v>21</v>
      </c>
      <c r="H371" s="13" t="s">
        <v>121</v>
      </c>
      <c r="I371" s="13" t="s">
        <v>13</v>
      </c>
      <c r="J371">
        <f>VLOOKUP(DATA!D370,'Performance management'!A$1:H$1193,4,0)</f>
        <v>1</v>
      </c>
      <c r="K371">
        <f>VLOOKUP(DATA!D370,'Performance management'!A$1:H$1193,5,0)</f>
        <v>1</v>
      </c>
      <c r="L371">
        <f>VLOOKUP(DATA!D370,'Performance management'!A$1:H$1193,6,0)</f>
        <v>2</v>
      </c>
      <c r="M371">
        <f>VLOOKUP(DATA!D370,'Performance management'!A$1:H$1193,7,0)</f>
        <v>4</v>
      </c>
      <c r="N371">
        <f>VLOOKUP(DATA!D370,'Performance management'!A$1:H$1193,8,0)</f>
        <v>2</v>
      </c>
      <c r="O371">
        <f>VLOOKUP(D370,'Learning  Mangement'!$A$1:$G$1193,4,0)</f>
        <v>2</v>
      </c>
      <c r="P371" t="str">
        <f>VLOOKUP(D370,'Learning  Mangement'!$A$1:$G$1193,5,0)</f>
        <v>Sathish&amp;Azim</v>
      </c>
      <c r="Q371" t="str">
        <f>VLOOKUP(D370,'Learning  Mangement'!$A$1:$G$1193,6,0)</f>
        <v>4h</v>
      </c>
      <c r="R371" t="str">
        <f>VLOOKUP(D370,'Learning  Mangement'!$A$1:$G$1193,7,0)</f>
        <v>Technical skills Training</v>
      </c>
      <c r="S371" s="30">
        <f>VLOOKUP(D370,'Leave  Mangement'!$A$1:$F$1193,3,0)</f>
        <v>43124</v>
      </c>
      <c r="T371" s="30">
        <f>VLOOKUP(D370,'Leave  Mangement'!$A$1:$F$1193,4,0)</f>
        <v>43129</v>
      </c>
      <c r="U371" t="str">
        <f>VLOOKUP(D370,'Leave  Mangement'!$A$1:$F$1193,5,0)</f>
        <v>Emergency leave</v>
      </c>
      <c r="V371">
        <f>VLOOKUP(D370,'Leave  Mangement'!$A$1:$F$1193,6,0)</f>
        <v>5</v>
      </c>
      <c r="W371" t="str">
        <f>VLOOKUP(D370,'Span and Layer'!$A$1:$D$1193,2,0)</f>
        <v>Harish</v>
      </c>
      <c r="X371" t="str">
        <f>VLOOKUP(D370,'Span and Layer'!$A$1:$D$1193,3,0)</f>
        <v>Amelia</v>
      </c>
      <c r="Y371" t="str">
        <f>VLOOKUP(D370,'Span and Layer'!$A$1:$D$1193,4,0)</f>
        <v>George</v>
      </c>
      <c r="Z371" s="30">
        <f>VLOOKUP(D370,'Attrition Analysis'!$A$1:$E$1193,3,0)</f>
        <v>36168</v>
      </c>
      <c r="AA371" s="30">
        <f>VLOOKUP(D370,'Attrition Analysis'!$A$1:$E$1193,4,0)</f>
        <v>42906</v>
      </c>
      <c r="AB371">
        <f>VLOOKUP(D370,'Attrition Analysis'!$A$1:$E$1193,5,0)</f>
        <v>0</v>
      </c>
      <c r="AC371" t="str">
        <f>VLOOKUP(D370,CSAT!$A$1:$F$1193,2,0)</f>
        <v>Bad</v>
      </c>
      <c r="AD371" t="str">
        <f>VLOOKUP(D370,CSAT!$A$1:$F$1193,3,0)</f>
        <v>Good</v>
      </c>
      <c r="AE371" t="str">
        <f>VLOOKUP(D370,CSAT!$A$1:$F$1193,4,0)</f>
        <v>Bad</v>
      </c>
      <c r="AF371" t="str">
        <f>VLOOKUP(D370,CSAT!$A$1:$F$1193,5,0)</f>
        <v>Bad</v>
      </c>
      <c r="AG371" t="str">
        <f>VLOOKUP(D370,CSAT!$A$1:$F$1193,6,0)</f>
        <v>Worst</v>
      </c>
      <c r="AH371" s="30">
        <v>43138</v>
      </c>
    </row>
    <row r="372" spans="1:34" x14ac:dyDescent="0.25">
      <c r="A372" s="13" t="s">
        <v>684</v>
      </c>
      <c r="B372" s="13">
        <v>371</v>
      </c>
      <c r="C372" s="13" t="s">
        <v>683</v>
      </c>
      <c r="D372" s="13" t="s">
        <v>684</v>
      </c>
      <c r="E372" s="13" t="s">
        <v>10</v>
      </c>
      <c r="F372" s="13">
        <v>37</v>
      </c>
      <c r="G372" s="13" t="s">
        <v>26</v>
      </c>
      <c r="H372" s="13" t="s">
        <v>34</v>
      </c>
      <c r="I372" s="13" t="s">
        <v>35</v>
      </c>
      <c r="J372">
        <f>VLOOKUP(DATA!D371,'Performance management'!A$1:H$1193,4,0)</f>
        <v>4</v>
      </c>
      <c r="K372">
        <f>VLOOKUP(DATA!D371,'Performance management'!A$1:H$1193,5,0)</f>
        <v>2</v>
      </c>
      <c r="L372">
        <f>VLOOKUP(DATA!D371,'Performance management'!A$1:H$1193,6,0)</f>
        <v>1</v>
      </c>
      <c r="M372">
        <f>VLOOKUP(DATA!D371,'Performance management'!A$1:H$1193,7,0)</f>
        <v>2</v>
      </c>
      <c r="N372">
        <f>VLOOKUP(DATA!D371,'Performance management'!A$1:H$1193,8,0)</f>
        <v>2.25</v>
      </c>
      <c r="O372">
        <f>VLOOKUP(D371,'Learning  Mangement'!$A$1:$G$1193,4,0)</f>
        <v>2.25</v>
      </c>
      <c r="P372" t="str">
        <f>VLOOKUP(D371,'Learning  Mangement'!$A$1:$G$1193,5,0)</f>
        <v>Sathish&amp;Azim</v>
      </c>
      <c r="Q372" t="str">
        <f>VLOOKUP(D371,'Learning  Mangement'!$A$1:$G$1193,6,0)</f>
        <v>4h</v>
      </c>
      <c r="R372" t="str">
        <f>VLOOKUP(D371,'Learning  Mangement'!$A$1:$G$1193,7,0)</f>
        <v>Technical skills Training</v>
      </c>
      <c r="S372" s="30">
        <f>VLOOKUP(D371,'Leave  Mangement'!$A$1:$F$1193,3,0)</f>
        <v>43125</v>
      </c>
      <c r="T372" s="30">
        <f>VLOOKUP(D371,'Leave  Mangement'!$A$1:$F$1193,4,0)</f>
        <v>43130</v>
      </c>
      <c r="U372" t="str">
        <f>VLOOKUP(D371,'Leave  Mangement'!$A$1:$F$1193,5,0)</f>
        <v>Maternity/Parental leave</v>
      </c>
      <c r="V372">
        <f>VLOOKUP(D371,'Leave  Mangement'!$A$1:$F$1193,6,0)</f>
        <v>35</v>
      </c>
      <c r="W372" t="str">
        <f>VLOOKUP(D371,'Span and Layer'!$A$1:$D$1193,2,0)</f>
        <v>Harika</v>
      </c>
      <c r="X372" t="str">
        <f>VLOOKUP(D371,'Span and Layer'!$A$1:$D$1193,3,0)</f>
        <v>Amelia</v>
      </c>
      <c r="Y372" t="str">
        <f>VLOOKUP(D371,'Span and Layer'!$A$1:$D$1193,4,0)</f>
        <v>George</v>
      </c>
      <c r="Z372" s="30">
        <f>VLOOKUP(D371,'Attrition Analysis'!$A$1:$E$1193,3,0)</f>
        <v>36176</v>
      </c>
      <c r="AA372" s="30">
        <f>VLOOKUP(D371,'Attrition Analysis'!$A$1:$E$1193,4,0)</f>
        <v>42918</v>
      </c>
      <c r="AB372">
        <f>VLOOKUP(D371,'Attrition Analysis'!$A$1:$E$1193,5,0)</f>
        <v>0</v>
      </c>
      <c r="AC372" t="str">
        <f>VLOOKUP(D371,CSAT!$A$1:$F$1193,2,0)</f>
        <v>Excellent</v>
      </c>
      <c r="AD372" t="str">
        <f>VLOOKUP(D371,CSAT!$A$1:$F$1193,3,0)</f>
        <v>Worst</v>
      </c>
      <c r="AE372" t="str">
        <f>VLOOKUP(D371,CSAT!$A$1:$F$1193,4,0)</f>
        <v>Bad</v>
      </c>
      <c r="AF372" t="str">
        <f>VLOOKUP(D371,CSAT!$A$1:$F$1193,5,0)</f>
        <v>Bad</v>
      </c>
      <c r="AG372" t="str">
        <f>VLOOKUP(D371,CSAT!$A$1:$F$1193,6,0)</f>
        <v>Good</v>
      </c>
      <c r="AH372" s="30">
        <v>43209</v>
      </c>
    </row>
    <row r="373" spans="1:34" x14ac:dyDescent="0.25">
      <c r="A373" s="13" t="s">
        <v>686</v>
      </c>
      <c r="B373" s="13">
        <v>372</v>
      </c>
      <c r="C373" s="13" t="s">
        <v>685</v>
      </c>
      <c r="D373" s="13" t="s">
        <v>686</v>
      </c>
      <c r="E373" s="13" t="s">
        <v>16</v>
      </c>
      <c r="F373" s="13">
        <v>21</v>
      </c>
      <c r="G373" s="13" t="s">
        <v>31</v>
      </c>
      <c r="H373" s="13" t="s">
        <v>63</v>
      </c>
      <c r="I373" s="13" t="s">
        <v>13</v>
      </c>
      <c r="J373">
        <f>VLOOKUP(DATA!D372,'Performance management'!A$1:H$1193,4,0)</f>
        <v>3</v>
      </c>
      <c r="K373">
        <f>VLOOKUP(DATA!D372,'Performance management'!A$1:H$1193,5,0)</f>
        <v>2</v>
      </c>
      <c r="L373">
        <f>VLOOKUP(DATA!D372,'Performance management'!A$1:H$1193,6,0)</f>
        <v>1</v>
      </c>
      <c r="M373">
        <f>VLOOKUP(DATA!D372,'Performance management'!A$1:H$1193,7,0)</f>
        <v>5</v>
      </c>
      <c r="N373">
        <f>VLOOKUP(DATA!D372,'Performance management'!A$1:H$1193,8,0)</f>
        <v>2.75</v>
      </c>
      <c r="O373">
        <f>VLOOKUP(D372,'Learning  Mangement'!$A$1:$G$1193,4,0)</f>
        <v>2.75</v>
      </c>
      <c r="P373" t="str">
        <f>VLOOKUP(D372,'Learning  Mangement'!$A$1:$G$1193,5,0)</f>
        <v>Sathish&amp;Azim</v>
      </c>
      <c r="Q373" t="str">
        <f>VLOOKUP(D372,'Learning  Mangement'!$A$1:$G$1193,6,0)</f>
        <v>4h</v>
      </c>
      <c r="R373" t="str">
        <f>VLOOKUP(D372,'Learning  Mangement'!$A$1:$G$1193,7,0)</f>
        <v>Technical skills Training</v>
      </c>
      <c r="S373" s="30">
        <f>VLOOKUP(D372,'Leave  Mangement'!$A$1:$F$1193,3,0)</f>
        <v>43126</v>
      </c>
      <c r="T373" s="30">
        <f>VLOOKUP(D372,'Leave  Mangement'!$A$1:$F$1193,4,0)</f>
        <v>43129</v>
      </c>
      <c r="U373" t="str">
        <f>VLOOKUP(D372,'Leave  Mangement'!$A$1:$F$1193,5,0)</f>
        <v>Emergency leave</v>
      </c>
      <c r="V373">
        <f>VLOOKUP(D372,'Leave  Mangement'!$A$1:$F$1193,6,0)</f>
        <v>3</v>
      </c>
      <c r="W373" t="str">
        <f>VLOOKUP(D372,'Span and Layer'!$A$1:$D$1193,2,0)</f>
        <v>Harika</v>
      </c>
      <c r="X373" t="str">
        <f>VLOOKUP(D372,'Span and Layer'!$A$1:$D$1193,3,0)</f>
        <v>Amelia</v>
      </c>
      <c r="Y373" t="str">
        <f>VLOOKUP(D372,'Span and Layer'!$A$1:$D$1193,4,0)</f>
        <v>George</v>
      </c>
      <c r="Z373" s="30">
        <f>VLOOKUP(D372,'Attrition Analysis'!$A$1:$E$1193,3,0)</f>
        <v>36184</v>
      </c>
      <c r="AA373" s="30">
        <f>VLOOKUP(D372,'Attrition Analysis'!$A$1:$E$1193,4,0)</f>
        <v>42930</v>
      </c>
      <c r="AB373">
        <f>VLOOKUP(D372,'Attrition Analysis'!$A$1:$E$1193,5,0)</f>
        <v>0</v>
      </c>
      <c r="AC373" t="str">
        <f>VLOOKUP(D372,CSAT!$A$1:$F$1193,2,0)</f>
        <v>Better</v>
      </c>
      <c r="AD373" t="str">
        <f>VLOOKUP(D372,CSAT!$A$1:$F$1193,3,0)</f>
        <v>Better</v>
      </c>
      <c r="AE373" t="str">
        <f>VLOOKUP(D372,CSAT!$A$1:$F$1193,4,0)</f>
        <v>Better</v>
      </c>
      <c r="AF373" t="str">
        <f>VLOOKUP(D372,CSAT!$A$1:$F$1193,5,0)</f>
        <v>Excellent</v>
      </c>
      <c r="AG373" t="str">
        <f>VLOOKUP(D372,CSAT!$A$1:$F$1193,6,0)</f>
        <v>Good</v>
      </c>
      <c r="AH373" s="30">
        <v>43462</v>
      </c>
    </row>
    <row r="374" spans="1:34" x14ac:dyDescent="0.25">
      <c r="A374" s="13" t="s">
        <v>688</v>
      </c>
      <c r="B374" s="13">
        <v>373</v>
      </c>
      <c r="C374" s="13" t="s">
        <v>687</v>
      </c>
      <c r="D374" s="13" t="s">
        <v>688</v>
      </c>
      <c r="E374" s="13" t="s">
        <v>16</v>
      </c>
      <c r="F374" s="13">
        <v>40</v>
      </c>
      <c r="G374" s="13" t="s">
        <v>11</v>
      </c>
      <c r="H374" s="13" t="s">
        <v>22</v>
      </c>
      <c r="I374" s="13" t="s">
        <v>23</v>
      </c>
      <c r="J374">
        <f>VLOOKUP(DATA!D373,'Performance management'!A$1:H$1193,4,0)</f>
        <v>2</v>
      </c>
      <c r="K374">
        <f>VLOOKUP(DATA!D373,'Performance management'!A$1:H$1193,5,0)</f>
        <v>1</v>
      </c>
      <c r="L374">
        <f>VLOOKUP(DATA!D373,'Performance management'!A$1:H$1193,6,0)</f>
        <v>3</v>
      </c>
      <c r="M374">
        <f>VLOOKUP(DATA!D373,'Performance management'!A$1:H$1193,7,0)</f>
        <v>4</v>
      </c>
      <c r="N374">
        <f>VLOOKUP(DATA!D373,'Performance management'!A$1:H$1193,8,0)</f>
        <v>2.5</v>
      </c>
      <c r="O374">
        <f>VLOOKUP(D373,'Learning  Mangement'!$A$1:$G$1193,4,0)</f>
        <v>2.5</v>
      </c>
      <c r="P374" t="str">
        <f>VLOOKUP(D373,'Learning  Mangement'!$A$1:$G$1193,5,0)</f>
        <v>Sathish&amp;Azim</v>
      </c>
      <c r="Q374" t="str">
        <f>VLOOKUP(D373,'Learning  Mangement'!$A$1:$G$1193,6,0)</f>
        <v>4h</v>
      </c>
      <c r="R374" t="str">
        <f>VLOOKUP(D373,'Learning  Mangement'!$A$1:$G$1193,7,0)</f>
        <v>Technical skills Training</v>
      </c>
      <c r="S374" s="30">
        <f>VLOOKUP(D373,'Leave  Mangement'!$A$1:$F$1193,3,0)</f>
        <v>43127</v>
      </c>
      <c r="T374" s="30">
        <f>VLOOKUP(D373,'Leave  Mangement'!$A$1:$F$1193,4,0)</f>
        <v>43128</v>
      </c>
      <c r="U374" t="str">
        <f>VLOOKUP(D373,'Leave  Mangement'!$A$1:$F$1193,5,0)</f>
        <v>Planned leave</v>
      </c>
      <c r="V374">
        <f>VLOOKUP(D373,'Leave  Mangement'!$A$1:$F$1193,6,0)</f>
        <v>1</v>
      </c>
      <c r="W374" t="str">
        <f>VLOOKUP(D373,'Span and Layer'!$A$1:$D$1193,2,0)</f>
        <v>Harika</v>
      </c>
      <c r="X374" t="str">
        <f>VLOOKUP(D373,'Span and Layer'!$A$1:$D$1193,3,0)</f>
        <v>Amelia</v>
      </c>
      <c r="Y374" t="str">
        <f>VLOOKUP(D373,'Span and Layer'!$A$1:$D$1193,4,0)</f>
        <v>George</v>
      </c>
      <c r="Z374" s="30">
        <f>VLOOKUP(D373,'Attrition Analysis'!$A$1:$E$1193,3,0)</f>
        <v>36192</v>
      </c>
      <c r="AA374" s="30">
        <f>VLOOKUP(D373,'Attrition Analysis'!$A$1:$E$1193,4,0)</f>
        <v>42942</v>
      </c>
      <c r="AB374">
        <f>VLOOKUP(D373,'Attrition Analysis'!$A$1:$E$1193,5,0)</f>
        <v>0</v>
      </c>
      <c r="AC374" t="str">
        <f>VLOOKUP(D373,CSAT!$A$1:$F$1193,2,0)</f>
        <v>Bad</v>
      </c>
      <c r="AD374" t="str">
        <f>VLOOKUP(D373,CSAT!$A$1:$F$1193,3,0)</f>
        <v>Bad</v>
      </c>
      <c r="AE374" t="str">
        <f>VLOOKUP(D373,CSAT!$A$1:$F$1193,4,0)</f>
        <v>Worst</v>
      </c>
      <c r="AF374" t="str">
        <f>VLOOKUP(D373,CSAT!$A$1:$F$1193,5,0)</f>
        <v>Better</v>
      </c>
      <c r="AG374" t="str">
        <f>VLOOKUP(D373,CSAT!$A$1:$F$1193,6,0)</f>
        <v>Bad</v>
      </c>
      <c r="AH374" s="30">
        <v>43117</v>
      </c>
    </row>
    <row r="375" spans="1:34" x14ac:dyDescent="0.25">
      <c r="A375" s="13" t="s">
        <v>690</v>
      </c>
      <c r="B375" s="13">
        <v>374</v>
      </c>
      <c r="C375" s="13" t="s">
        <v>689</v>
      </c>
      <c r="D375" s="13" t="s">
        <v>690</v>
      </c>
      <c r="E375" s="13" t="s">
        <v>16</v>
      </c>
      <c r="F375" s="13">
        <v>46</v>
      </c>
      <c r="G375" s="13" t="s">
        <v>11</v>
      </c>
      <c r="H375" s="13" t="s">
        <v>40</v>
      </c>
      <c r="I375" s="13" t="s">
        <v>13</v>
      </c>
      <c r="J375">
        <f>VLOOKUP(DATA!D374,'Performance management'!A$1:H$1193,4,0)</f>
        <v>5</v>
      </c>
      <c r="K375">
        <f>VLOOKUP(DATA!D374,'Performance management'!A$1:H$1193,5,0)</f>
        <v>1</v>
      </c>
      <c r="L375">
        <f>VLOOKUP(DATA!D374,'Performance management'!A$1:H$1193,6,0)</f>
        <v>5</v>
      </c>
      <c r="M375">
        <f>VLOOKUP(DATA!D374,'Performance management'!A$1:H$1193,7,0)</f>
        <v>3</v>
      </c>
      <c r="N375">
        <f>VLOOKUP(DATA!D374,'Performance management'!A$1:H$1193,8,0)</f>
        <v>3.5</v>
      </c>
      <c r="O375">
        <f>VLOOKUP(D374,'Learning  Mangement'!$A$1:$G$1193,4,0)</f>
        <v>3.5</v>
      </c>
      <c r="P375" t="str">
        <f>VLOOKUP(D374,'Learning  Mangement'!$A$1:$G$1193,5,0)</f>
        <v>Hemanth&amp;Salomi</v>
      </c>
      <c r="Q375" t="str">
        <f>VLOOKUP(D374,'Learning  Mangement'!$A$1:$G$1193,6,0)</f>
        <v>3h</v>
      </c>
      <c r="R375" t="str">
        <f>VLOOKUP(D374,'Learning  Mangement'!$A$1:$G$1193,7,0)</f>
        <v>Soft skills Training</v>
      </c>
      <c r="S375" s="30">
        <f>VLOOKUP(D374,'Leave  Mangement'!$A$1:$F$1193,3,0)</f>
        <v>43128</v>
      </c>
      <c r="T375" s="30">
        <f>VLOOKUP(D374,'Leave  Mangement'!$A$1:$F$1193,4,0)</f>
        <v>43131</v>
      </c>
      <c r="U375" t="str">
        <f>VLOOKUP(D374,'Leave  Mangement'!$A$1:$F$1193,5,0)</f>
        <v>Maternity/Parental leave</v>
      </c>
      <c r="V375">
        <f>VLOOKUP(D374,'Leave  Mangement'!$A$1:$F$1193,6,0)</f>
        <v>33</v>
      </c>
      <c r="W375" t="str">
        <f>VLOOKUP(D374,'Span and Layer'!$A$1:$D$1193,2,0)</f>
        <v>Aneela</v>
      </c>
      <c r="X375" t="str">
        <f>VLOOKUP(D374,'Span and Layer'!$A$1:$D$1193,3,0)</f>
        <v>Charlie</v>
      </c>
      <c r="Y375" t="str">
        <f>VLOOKUP(D374,'Span and Layer'!$A$1:$D$1193,4,0)</f>
        <v>George</v>
      </c>
      <c r="Z375" s="30">
        <f>VLOOKUP(D374,'Attrition Analysis'!$A$1:$E$1193,3,0)</f>
        <v>36200</v>
      </c>
      <c r="AA375" s="30">
        <f>VLOOKUP(D374,'Attrition Analysis'!$A$1:$E$1193,4,0)</f>
        <v>42954</v>
      </c>
      <c r="AB375">
        <f>VLOOKUP(D374,'Attrition Analysis'!$A$1:$E$1193,5,0)</f>
        <v>0</v>
      </c>
      <c r="AC375" t="str">
        <f>VLOOKUP(D374,CSAT!$A$1:$F$1193,2,0)</f>
        <v>Excellent</v>
      </c>
      <c r="AD375" t="str">
        <f>VLOOKUP(D374,CSAT!$A$1:$F$1193,3,0)</f>
        <v>Good</v>
      </c>
      <c r="AE375" t="str">
        <f>VLOOKUP(D374,CSAT!$A$1:$F$1193,4,0)</f>
        <v>Worst</v>
      </c>
      <c r="AF375" t="str">
        <f>VLOOKUP(D374,CSAT!$A$1:$F$1193,5,0)</f>
        <v>Worst</v>
      </c>
      <c r="AG375" t="str">
        <f>VLOOKUP(D374,CSAT!$A$1:$F$1193,6,0)</f>
        <v>Excellent</v>
      </c>
      <c r="AH375" s="30">
        <v>43392</v>
      </c>
    </row>
    <row r="376" spans="1:34" x14ac:dyDescent="0.25">
      <c r="A376" s="13" t="s">
        <v>692</v>
      </c>
      <c r="B376" s="13">
        <v>375</v>
      </c>
      <c r="C376" s="13" t="s">
        <v>691</v>
      </c>
      <c r="D376" s="13" t="s">
        <v>692</v>
      </c>
      <c r="E376" s="13" t="s">
        <v>16</v>
      </c>
      <c r="F376" s="13">
        <v>52</v>
      </c>
      <c r="G376" s="13" t="s">
        <v>96</v>
      </c>
      <c r="H376" s="13" t="s">
        <v>97</v>
      </c>
      <c r="I376" s="13" t="s">
        <v>98</v>
      </c>
      <c r="J376">
        <f>VLOOKUP(DATA!D375,'Performance management'!A$1:H$1193,4,0)</f>
        <v>2</v>
      </c>
      <c r="K376">
        <f>VLOOKUP(DATA!D375,'Performance management'!A$1:H$1193,5,0)</f>
        <v>4</v>
      </c>
      <c r="L376">
        <f>VLOOKUP(DATA!D375,'Performance management'!A$1:H$1193,6,0)</f>
        <v>4</v>
      </c>
      <c r="M376">
        <f>VLOOKUP(DATA!D375,'Performance management'!A$1:H$1193,7,0)</f>
        <v>2</v>
      </c>
      <c r="N376">
        <f>VLOOKUP(DATA!D375,'Performance management'!A$1:H$1193,8,0)</f>
        <v>3</v>
      </c>
      <c r="O376">
        <f>VLOOKUP(D375,'Learning  Mangement'!$A$1:$G$1193,4,0)</f>
        <v>3</v>
      </c>
      <c r="P376" t="str">
        <f>VLOOKUP(D375,'Learning  Mangement'!$A$1:$G$1193,5,0)</f>
        <v>Hemanth&amp;Salomi</v>
      </c>
      <c r="Q376" t="str">
        <f>VLOOKUP(D375,'Learning  Mangement'!$A$1:$G$1193,6,0)</f>
        <v>3h</v>
      </c>
      <c r="R376" t="str">
        <f>VLOOKUP(D375,'Learning  Mangement'!$A$1:$G$1193,7,0)</f>
        <v>Soft skills Training</v>
      </c>
      <c r="S376" s="30">
        <f>VLOOKUP(D375,'Leave  Mangement'!$A$1:$F$1193,3,0)</f>
        <v>43129</v>
      </c>
      <c r="T376" s="30">
        <f>VLOOKUP(D375,'Leave  Mangement'!$A$1:$F$1193,4,0)</f>
        <v>43135</v>
      </c>
      <c r="U376" t="str">
        <f>VLOOKUP(D375,'Leave  Mangement'!$A$1:$F$1193,5,0)</f>
        <v>Planned leave</v>
      </c>
      <c r="V376">
        <f>VLOOKUP(D375,'Leave  Mangement'!$A$1:$F$1193,6,0)</f>
        <v>6</v>
      </c>
      <c r="W376" t="str">
        <f>VLOOKUP(D375,'Span and Layer'!$A$1:$D$1193,2,0)</f>
        <v>Rishitha</v>
      </c>
      <c r="X376" t="str">
        <f>VLOOKUP(D375,'Span and Layer'!$A$1:$D$1193,3,0)</f>
        <v>Isla</v>
      </c>
      <c r="Y376" t="str">
        <f>VLOOKUP(D375,'Span and Layer'!$A$1:$D$1193,4,0)</f>
        <v>George</v>
      </c>
      <c r="Z376" s="30">
        <f>VLOOKUP(D375,'Attrition Analysis'!$A$1:$E$1193,3,0)</f>
        <v>36208</v>
      </c>
      <c r="AA376" s="30">
        <f>VLOOKUP(D375,'Attrition Analysis'!$A$1:$E$1193,4,0)</f>
        <v>42966</v>
      </c>
      <c r="AB376">
        <f>VLOOKUP(D375,'Attrition Analysis'!$A$1:$E$1193,5,0)</f>
        <v>0</v>
      </c>
      <c r="AC376" t="str">
        <f>VLOOKUP(D375,CSAT!$A$1:$F$1193,2,0)</f>
        <v>Worst</v>
      </c>
      <c r="AD376" t="str">
        <f>VLOOKUP(D375,CSAT!$A$1:$F$1193,3,0)</f>
        <v>Good</v>
      </c>
      <c r="AE376" t="str">
        <f>VLOOKUP(D375,CSAT!$A$1:$F$1193,4,0)</f>
        <v>Excellent</v>
      </c>
      <c r="AF376" t="str">
        <f>VLOOKUP(D375,CSAT!$A$1:$F$1193,5,0)</f>
        <v>Bad</v>
      </c>
      <c r="AG376" t="str">
        <f>VLOOKUP(D375,CSAT!$A$1:$F$1193,6,0)</f>
        <v>Good</v>
      </c>
      <c r="AH376" s="30">
        <v>43439</v>
      </c>
    </row>
    <row r="377" spans="1:34" x14ac:dyDescent="0.25">
      <c r="A377" s="13" t="s">
        <v>694</v>
      </c>
      <c r="B377" s="13">
        <v>376</v>
      </c>
      <c r="C377" s="13" t="s">
        <v>693</v>
      </c>
      <c r="D377" s="13" t="s">
        <v>694</v>
      </c>
      <c r="E377" s="13" t="s">
        <v>16</v>
      </c>
      <c r="F377" s="13">
        <v>21</v>
      </c>
      <c r="G377" s="13" t="s">
        <v>21</v>
      </c>
      <c r="H377" s="13" t="s">
        <v>34</v>
      </c>
      <c r="I377" s="13" t="s">
        <v>35</v>
      </c>
      <c r="J377">
        <f>VLOOKUP(DATA!D376,'Performance management'!A$1:H$1193,4,0)</f>
        <v>1</v>
      </c>
      <c r="K377">
        <f>VLOOKUP(DATA!D376,'Performance management'!A$1:H$1193,5,0)</f>
        <v>2</v>
      </c>
      <c r="L377">
        <f>VLOOKUP(DATA!D376,'Performance management'!A$1:H$1193,6,0)</f>
        <v>3</v>
      </c>
      <c r="M377">
        <f>VLOOKUP(DATA!D376,'Performance management'!A$1:H$1193,7,0)</f>
        <v>5</v>
      </c>
      <c r="N377">
        <f>VLOOKUP(DATA!D376,'Performance management'!A$1:H$1193,8,0)</f>
        <v>2.75</v>
      </c>
      <c r="O377">
        <f>VLOOKUP(D376,'Learning  Mangement'!$A$1:$G$1193,4,0)</f>
        <v>2.75</v>
      </c>
      <c r="P377" t="str">
        <f>VLOOKUP(D376,'Learning  Mangement'!$A$1:$G$1193,5,0)</f>
        <v>Sathish&amp;Azim</v>
      </c>
      <c r="Q377" t="str">
        <f>VLOOKUP(D376,'Learning  Mangement'!$A$1:$G$1193,6,0)</f>
        <v>4h</v>
      </c>
      <c r="R377" t="str">
        <f>VLOOKUP(D376,'Learning  Mangement'!$A$1:$G$1193,7,0)</f>
        <v>Technical skills Training</v>
      </c>
      <c r="S377" s="30">
        <f>VLOOKUP(D376,'Leave  Mangement'!$A$1:$F$1193,3,0)</f>
        <v>43130</v>
      </c>
      <c r="T377" s="30">
        <f>VLOOKUP(D376,'Leave  Mangement'!$A$1:$F$1193,4,0)</f>
        <v>43132</v>
      </c>
      <c r="U377" t="str">
        <f>VLOOKUP(D376,'Leave  Mangement'!$A$1:$F$1193,5,0)</f>
        <v>Emergency leave</v>
      </c>
      <c r="V377">
        <f>VLOOKUP(D376,'Leave  Mangement'!$A$1:$F$1193,6,0)</f>
        <v>2</v>
      </c>
      <c r="W377" t="str">
        <f>VLOOKUP(D376,'Span and Layer'!$A$1:$D$1193,2,0)</f>
        <v>Arundathi</v>
      </c>
      <c r="X377" t="str">
        <f>VLOOKUP(D376,'Span and Layer'!$A$1:$D$1193,3,0)</f>
        <v>Jacob</v>
      </c>
      <c r="Y377" t="str">
        <f>VLOOKUP(D376,'Span and Layer'!$A$1:$D$1193,4,0)</f>
        <v>George</v>
      </c>
      <c r="Z377" s="30">
        <f>VLOOKUP(D376,'Attrition Analysis'!$A$1:$E$1193,3,0)</f>
        <v>36216</v>
      </c>
      <c r="AA377" s="30">
        <f>VLOOKUP(D376,'Attrition Analysis'!$A$1:$E$1193,4,0)</f>
        <v>42978</v>
      </c>
      <c r="AB377">
        <f>VLOOKUP(D376,'Attrition Analysis'!$A$1:$E$1193,5,0)</f>
        <v>0</v>
      </c>
      <c r="AC377" t="str">
        <f>VLOOKUP(D376,CSAT!$A$1:$F$1193,2,0)</f>
        <v>Good</v>
      </c>
      <c r="AD377" t="str">
        <f>VLOOKUP(D376,CSAT!$A$1:$F$1193,3,0)</f>
        <v>Excellent</v>
      </c>
      <c r="AE377" t="str">
        <f>VLOOKUP(D376,CSAT!$A$1:$F$1193,4,0)</f>
        <v>Bad</v>
      </c>
      <c r="AF377" t="str">
        <f>VLOOKUP(D376,CSAT!$A$1:$F$1193,5,0)</f>
        <v>Better</v>
      </c>
      <c r="AG377" t="str">
        <f>VLOOKUP(D376,CSAT!$A$1:$F$1193,6,0)</f>
        <v>Better</v>
      </c>
      <c r="AH377" s="30">
        <v>43183</v>
      </c>
    </row>
    <row r="378" spans="1:34" x14ac:dyDescent="0.25">
      <c r="A378" s="13" t="s">
        <v>696</v>
      </c>
      <c r="B378" s="13">
        <v>377</v>
      </c>
      <c r="C378" s="13" t="s">
        <v>695</v>
      </c>
      <c r="D378" s="13" t="s">
        <v>696</v>
      </c>
      <c r="E378" s="13" t="s">
        <v>16</v>
      </c>
      <c r="F378" s="13">
        <v>34</v>
      </c>
      <c r="G378" s="13" t="s">
        <v>11</v>
      </c>
      <c r="H378" s="13" t="s">
        <v>105</v>
      </c>
      <c r="I378" s="13" t="s">
        <v>13</v>
      </c>
      <c r="J378">
        <f>VLOOKUP(DATA!D377,'Performance management'!A$1:H$1193,4,0)</f>
        <v>1</v>
      </c>
      <c r="K378">
        <f>VLOOKUP(DATA!D377,'Performance management'!A$1:H$1193,5,0)</f>
        <v>1</v>
      </c>
      <c r="L378">
        <f>VLOOKUP(DATA!D377,'Performance management'!A$1:H$1193,6,0)</f>
        <v>4</v>
      </c>
      <c r="M378">
        <f>VLOOKUP(DATA!D377,'Performance management'!A$1:H$1193,7,0)</f>
        <v>2</v>
      </c>
      <c r="N378">
        <f>VLOOKUP(DATA!D377,'Performance management'!A$1:H$1193,8,0)</f>
        <v>2</v>
      </c>
      <c r="O378">
        <f>VLOOKUP(D377,'Learning  Mangement'!$A$1:$G$1193,4,0)</f>
        <v>2</v>
      </c>
      <c r="P378" t="str">
        <f>VLOOKUP(D377,'Learning  Mangement'!$A$1:$G$1193,5,0)</f>
        <v>Sathish&amp;Azim</v>
      </c>
      <c r="Q378" t="str">
        <f>VLOOKUP(D377,'Learning  Mangement'!$A$1:$G$1193,6,0)</f>
        <v>4h</v>
      </c>
      <c r="R378" t="str">
        <f>VLOOKUP(D377,'Learning  Mangement'!$A$1:$G$1193,7,0)</f>
        <v>Technical skills Training</v>
      </c>
      <c r="S378" s="30">
        <f>VLOOKUP(D377,'Leave  Mangement'!$A$1:$F$1193,3,0)</f>
        <v>43131</v>
      </c>
      <c r="T378" s="30">
        <f>VLOOKUP(D377,'Leave  Mangement'!$A$1:$F$1193,4,0)</f>
        <v>43138</v>
      </c>
      <c r="U378" t="str">
        <f>VLOOKUP(D377,'Leave  Mangement'!$A$1:$F$1193,5,0)</f>
        <v>Maternity/Parental leave</v>
      </c>
      <c r="V378">
        <f>VLOOKUP(D377,'Leave  Mangement'!$A$1:$F$1193,6,0)</f>
        <v>37</v>
      </c>
      <c r="W378" t="str">
        <f>VLOOKUP(D377,'Span and Layer'!$A$1:$D$1193,2,0)</f>
        <v>Santhosh</v>
      </c>
      <c r="X378" t="str">
        <f>VLOOKUP(D377,'Span and Layer'!$A$1:$D$1193,3,0)</f>
        <v>Harry</v>
      </c>
      <c r="Y378" t="str">
        <f>VLOOKUP(D377,'Span and Layer'!$A$1:$D$1193,4,0)</f>
        <v>George</v>
      </c>
      <c r="Z378" s="30">
        <f>VLOOKUP(D377,'Attrition Analysis'!$A$1:$E$1193,3,0)</f>
        <v>36224</v>
      </c>
      <c r="AA378" s="30">
        <f>VLOOKUP(D377,'Attrition Analysis'!$A$1:$E$1193,4,0)</f>
        <v>42990</v>
      </c>
      <c r="AB378">
        <f>VLOOKUP(D377,'Attrition Analysis'!$A$1:$E$1193,5,0)</f>
        <v>0</v>
      </c>
      <c r="AC378" t="str">
        <f>VLOOKUP(D377,CSAT!$A$1:$F$1193,2,0)</f>
        <v>Excellent</v>
      </c>
      <c r="AD378" t="str">
        <f>VLOOKUP(D377,CSAT!$A$1:$F$1193,3,0)</f>
        <v>Good</v>
      </c>
      <c r="AE378" t="str">
        <f>VLOOKUP(D377,CSAT!$A$1:$F$1193,4,0)</f>
        <v>Good</v>
      </c>
      <c r="AF378" t="str">
        <f>VLOOKUP(D377,CSAT!$A$1:$F$1193,5,0)</f>
        <v>Good</v>
      </c>
      <c r="AG378" t="str">
        <f>VLOOKUP(D377,CSAT!$A$1:$F$1193,6,0)</f>
        <v>Better</v>
      </c>
      <c r="AH378" s="30">
        <v>43364</v>
      </c>
    </row>
    <row r="379" spans="1:34" x14ac:dyDescent="0.25">
      <c r="A379" s="13" t="s">
        <v>698</v>
      </c>
      <c r="B379" s="13">
        <v>378</v>
      </c>
      <c r="C379" s="13" t="s">
        <v>697</v>
      </c>
      <c r="D379" s="13" t="s">
        <v>698</v>
      </c>
      <c r="E379" s="13" t="s">
        <v>10</v>
      </c>
      <c r="F379" s="13">
        <v>24</v>
      </c>
      <c r="G379" s="13" t="s">
        <v>17</v>
      </c>
      <c r="H379" s="13" t="s">
        <v>34</v>
      </c>
      <c r="I379" s="13" t="s">
        <v>35</v>
      </c>
      <c r="J379">
        <f>VLOOKUP(DATA!D378,'Performance management'!A$1:H$1193,4,0)</f>
        <v>3</v>
      </c>
      <c r="K379">
        <f>VLOOKUP(DATA!D378,'Performance management'!A$1:H$1193,5,0)</f>
        <v>2</v>
      </c>
      <c r="L379">
        <f>VLOOKUP(DATA!D378,'Performance management'!A$1:H$1193,6,0)</f>
        <v>3</v>
      </c>
      <c r="M379">
        <f>VLOOKUP(DATA!D378,'Performance management'!A$1:H$1193,7,0)</f>
        <v>2</v>
      </c>
      <c r="N379">
        <f>VLOOKUP(DATA!D378,'Performance management'!A$1:H$1193,8,0)</f>
        <v>2.5</v>
      </c>
      <c r="O379">
        <f>VLOOKUP(D378,'Learning  Mangement'!$A$1:$G$1193,4,0)</f>
        <v>2.5</v>
      </c>
      <c r="P379" t="str">
        <f>VLOOKUP(D378,'Learning  Mangement'!$A$1:$G$1193,5,0)</f>
        <v>Sathish&amp;Azim</v>
      </c>
      <c r="Q379" t="str">
        <f>VLOOKUP(D378,'Learning  Mangement'!$A$1:$G$1193,6,0)</f>
        <v>4h</v>
      </c>
      <c r="R379" t="str">
        <f>VLOOKUP(D378,'Learning  Mangement'!$A$1:$G$1193,7,0)</f>
        <v>Technical skills Training</v>
      </c>
      <c r="S379" s="30">
        <f>VLOOKUP(D378,'Leave  Mangement'!$A$1:$F$1193,3,0)</f>
        <v>43132</v>
      </c>
      <c r="T379" s="30">
        <f>VLOOKUP(D378,'Leave  Mangement'!$A$1:$F$1193,4,0)</f>
        <v>43136</v>
      </c>
      <c r="U379" t="str">
        <f>VLOOKUP(D378,'Leave  Mangement'!$A$1:$F$1193,5,0)</f>
        <v>Planned leave</v>
      </c>
      <c r="V379">
        <f>VLOOKUP(D378,'Leave  Mangement'!$A$1:$F$1193,6,0)</f>
        <v>4</v>
      </c>
      <c r="W379" t="str">
        <f>VLOOKUP(D378,'Span and Layer'!$A$1:$D$1193,2,0)</f>
        <v>Arundathi</v>
      </c>
      <c r="X379" t="str">
        <f>VLOOKUP(D378,'Span and Layer'!$A$1:$D$1193,3,0)</f>
        <v>Jacob</v>
      </c>
      <c r="Y379" t="str">
        <f>VLOOKUP(D378,'Span and Layer'!$A$1:$D$1193,4,0)</f>
        <v>George</v>
      </c>
      <c r="Z379" s="30">
        <f>VLOOKUP(D378,'Attrition Analysis'!$A$1:$E$1193,3,0)</f>
        <v>36232</v>
      </c>
      <c r="AA379" s="30">
        <f>VLOOKUP(D378,'Attrition Analysis'!$A$1:$E$1193,4,0)</f>
        <v>43002</v>
      </c>
      <c r="AB379">
        <f>VLOOKUP(D378,'Attrition Analysis'!$A$1:$E$1193,5,0)</f>
        <v>0</v>
      </c>
      <c r="AC379" t="str">
        <f>VLOOKUP(D378,CSAT!$A$1:$F$1193,2,0)</f>
        <v>Better</v>
      </c>
      <c r="AD379" t="str">
        <f>VLOOKUP(D378,CSAT!$A$1:$F$1193,3,0)</f>
        <v>Good</v>
      </c>
      <c r="AE379" t="str">
        <f>VLOOKUP(D378,CSAT!$A$1:$F$1193,4,0)</f>
        <v>Excellent</v>
      </c>
      <c r="AF379" t="str">
        <f>VLOOKUP(D378,CSAT!$A$1:$F$1193,5,0)</f>
        <v>Excellent</v>
      </c>
      <c r="AG379" t="str">
        <f>VLOOKUP(D378,CSAT!$A$1:$F$1193,6,0)</f>
        <v>Worst</v>
      </c>
      <c r="AH379" s="30">
        <v>43119</v>
      </c>
    </row>
    <row r="380" spans="1:34" x14ac:dyDescent="0.25">
      <c r="A380" s="13" t="s">
        <v>699</v>
      </c>
      <c r="B380" s="13">
        <v>379</v>
      </c>
      <c r="C380" s="13" t="s">
        <v>81</v>
      </c>
      <c r="D380" s="13" t="s">
        <v>699</v>
      </c>
      <c r="E380" s="13" t="s">
        <v>10</v>
      </c>
      <c r="F380" s="13">
        <v>31</v>
      </c>
      <c r="G380" s="13" t="s">
        <v>91</v>
      </c>
      <c r="H380" s="13" t="s">
        <v>161</v>
      </c>
      <c r="I380" s="13" t="s">
        <v>13</v>
      </c>
      <c r="J380">
        <f>VLOOKUP(DATA!D379,'Performance management'!A$1:H$1193,4,0)</f>
        <v>3</v>
      </c>
      <c r="K380">
        <f>VLOOKUP(DATA!D379,'Performance management'!A$1:H$1193,5,0)</f>
        <v>5</v>
      </c>
      <c r="L380">
        <f>VLOOKUP(DATA!D379,'Performance management'!A$1:H$1193,6,0)</f>
        <v>4</v>
      </c>
      <c r="M380">
        <f>VLOOKUP(DATA!D379,'Performance management'!A$1:H$1193,7,0)</f>
        <v>2</v>
      </c>
      <c r="N380">
        <f>VLOOKUP(DATA!D379,'Performance management'!A$1:H$1193,8,0)</f>
        <v>3.5</v>
      </c>
      <c r="O380">
        <f>VLOOKUP(D379,'Learning  Mangement'!$A$1:$G$1193,4,0)</f>
        <v>3.5</v>
      </c>
      <c r="P380" t="str">
        <f>VLOOKUP(D379,'Learning  Mangement'!$A$1:$G$1193,5,0)</f>
        <v>Hemanth&amp;Salomi</v>
      </c>
      <c r="Q380" t="str">
        <f>VLOOKUP(D379,'Learning  Mangement'!$A$1:$G$1193,6,0)</f>
        <v>3h</v>
      </c>
      <c r="R380" t="str">
        <f>VLOOKUP(D379,'Learning  Mangement'!$A$1:$G$1193,7,0)</f>
        <v>Soft skills Training</v>
      </c>
      <c r="S380" s="30">
        <f>VLOOKUP(D379,'Leave  Mangement'!$A$1:$F$1193,3,0)</f>
        <v>43133</v>
      </c>
      <c r="T380" s="30">
        <f>VLOOKUP(D379,'Leave  Mangement'!$A$1:$F$1193,4,0)</f>
        <v>43137</v>
      </c>
      <c r="U380" t="str">
        <f>VLOOKUP(D379,'Leave  Mangement'!$A$1:$F$1193,5,0)</f>
        <v>Maternity/Parental leave</v>
      </c>
      <c r="V380">
        <f>VLOOKUP(D379,'Leave  Mangement'!$A$1:$F$1193,6,0)</f>
        <v>34</v>
      </c>
      <c r="W380" t="str">
        <f>VLOOKUP(D379,'Span and Layer'!$A$1:$D$1193,2,0)</f>
        <v>Santhosh</v>
      </c>
      <c r="X380" t="str">
        <f>VLOOKUP(D379,'Span and Layer'!$A$1:$D$1193,3,0)</f>
        <v>Harry</v>
      </c>
      <c r="Y380" t="str">
        <f>VLOOKUP(D379,'Span and Layer'!$A$1:$D$1193,4,0)</f>
        <v>George</v>
      </c>
      <c r="Z380" s="30">
        <f>VLOOKUP(D379,'Attrition Analysis'!$A$1:$E$1193,3,0)</f>
        <v>36240</v>
      </c>
      <c r="AA380" s="30">
        <f>VLOOKUP(D379,'Attrition Analysis'!$A$1:$E$1193,4,0)</f>
        <v>43014</v>
      </c>
      <c r="AB380">
        <f>VLOOKUP(D379,'Attrition Analysis'!$A$1:$E$1193,5,0)</f>
        <v>0</v>
      </c>
      <c r="AC380" t="str">
        <f>VLOOKUP(D379,CSAT!$A$1:$F$1193,2,0)</f>
        <v>Worst</v>
      </c>
      <c r="AD380" t="str">
        <f>VLOOKUP(D379,CSAT!$A$1:$F$1193,3,0)</f>
        <v>Worst</v>
      </c>
      <c r="AE380" t="str">
        <f>VLOOKUP(D379,CSAT!$A$1:$F$1193,4,0)</f>
        <v>Worst</v>
      </c>
      <c r="AF380" t="str">
        <f>VLOOKUP(D379,CSAT!$A$1:$F$1193,5,0)</f>
        <v>Worst</v>
      </c>
      <c r="AG380" t="str">
        <f>VLOOKUP(D379,CSAT!$A$1:$F$1193,6,0)</f>
        <v>Bad</v>
      </c>
      <c r="AH380" s="30">
        <v>43240</v>
      </c>
    </row>
    <row r="381" spans="1:34" x14ac:dyDescent="0.25">
      <c r="A381" s="13" t="s">
        <v>701</v>
      </c>
      <c r="B381" s="13">
        <v>380</v>
      </c>
      <c r="C381" s="13" t="s">
        <v>700</v>
      </c>
      <c r="D381" s="13" t="s">
        <v>701</v>
      </c>
      <c r="E381" s="13" t="s">
        <v>16</v>
      </c>
      <c r="F381" s="13">
        <v>36</v>
      </c>
      <c r="G381" s="13" t="s">
        <v>45</v>
      </c>
      <c r="H381" s="13" t="s">
        <v>66</v>
      </c>
      <c r="I381" s="13" t="s">
        <v>13</v>
      </c>
      <c r="J381">
        <f>VLOOKUP(DATA!D380,'Performance management'!A$1:H$1193,4,0)</f>
        <v>5</v>
      </c>
      <c r="K381">
        <f>VLOOKUP(DATA!D380,'Performance management'!A$1:H$1193,5,0)</f>
        <v>5</v>
      </c>
      <c r="L381">
        <f>VLOOKUP(DATA!D380,'Performance management'!A$1:H$1193,6,0)</f>
        <v>5</v>
      </c>
      <c r="M381">
        <f>VLOOKUP(DATA!D380,'Performance management'!A$1:H$1193,7,0)</f>
        <v>5</v>
      </c>
      <c r="N381">
        <f>VLOOKUP(DATA!D380,'Performance management'!A$1:H$1193,8,0)</f>
        <v>5</v>
      </c>
      <c r="O381">
        <f>VLOOKUP(D380,'Learning  Mangement'!$A$1:$G$1193,4,0)</f>
        <v>5</v>
      </c>
      <c r="P381" t="str">
        <f>VLOOKUP(D380,'Learning  Mangement'!$A$1:$G$1193,5,0)</f>
        <v>David&amp;Lihar</v>
      </c>
      <c r="Q381" t="str">
        <f>VLOOKUP(D380,'Learning  Mangement'!$A$1:$G$1193,6,0)</f>
        <v>2h</v>
      </c>
      <c r="R381" t="str">
        <f>VLOOKUP(D380,'Learning  Mangement'!$A$1:$G$1193,7,0)</f>
        <v>Promotional Training</v>
      </c>
      <c r="S381" s="30">
        <f>VLOOKUP(D380,'Leave  Mangement'!$A$1:$F$1193,3,0)</f>
        <v>43134</v>
      </c>
      <c r="T381" s="30">
        <f>VLOOKUP(D380,'Leave  Mangement'!$A$1:$F$1193,4,0)</f>
        <v>43138</v>
      </c>
      <c r="U381" t="str">
        <f>VLOOKUP(D380,'Leave  Mangement'!$A$1:$F$1193,5,0)</f>
        <v>Emergency leave</v>
      </c>
      <c r="V381">
        <f>VLOOKUP(D380,'Leave  Mangement'!$A$1:$F$1193,6,0)</f>
        <v>4</v>
      </c>
      <c r="W381" t="str">
        <f>VLOOKUP(D380,'Span and Layer'!$A$1:$D$1193,2,0)</f>
        <v>David</v>
      </c>
      <c r="X381" t="str">
        <f>VLOOKUP(D380,'Span and Layer'!$A$1:$D$1193,3,0)</f>
        <v>Jacob</v>
      </c>
      <c r="Y381" t="str">
        <f>VLOOKUP(D380,'Span and Layer'!$A$1:$D$1193,4,0)</f>
        <v>George</v>
      </c>
      <c r="Z381" s="30">
        <f>VLOOKUP(D380,'Attrition Analysis'!$A$1:$E$1193,3,0)</f>
        <v>36248</v>
      </c>
      <c r="AA381" s="30">
        <f>VLOOKUP(D380,'Attrition Analysis'!$A$1:$E$1193,4,0)</f>
        <v>43026</v>
      </c>
      <c r="AB381">
        <f>VLOOKUP(D380,'Attrition Analysis'!$A$1:$E$1193,5,0)</f>
        <v>0</v>
      </c>
      <c r="AC381" t="str">
        <f>VLOOKUP(D380,CSAT!$A$1:$F$1193,2,0)</f>
        <v>Excellent</v>
      </c>
      <c r="AD381" t="str">
        <f>VLOOKUP(D380,CSAT!$A$1:$F$1193,3,0)</f>
        <v>Worst</v>
      </c>
      <c r="AE381" t="str">
        <f>VLOOKUP(D380,CSAT!$A$1:$F$1193,4,0)</f>
        <v>Worst</v>
      </c>
      <c r="AF381" t="str">
        <f>VLOOKUP(D380,CSAT!$A$1:$F$1193,5,0)</f>
        <v>Excellent</v>
      </c>
      <c r="AG381" t="str">
        <f>VLOOKUP(D380,CSAT!$A$1:$F$1193,6,0)</f>
        <v>Worst</v>
      </c>
      <c r="AH381" s="30">
        <v>43199</v>
      </c>
    </row>
    <row r="382" spans="1:34" x14ac:dyDescent="0.25">
      <c r="A382" s="13" t="s">
        <v>703</v>
      </c>
      <c r="B382" s="13">
        <v>381</v>
      </c>
      <c r="C382" s="13" t="s">
        <v>702</v>
      </c>
      <c r="D382" s="13" t="s">
        <v>703</v>
      </c>
      <c r="E382" s="13" t="s">
        <v>16</v>
      </c>
      <c r="F382" s="13">
        <v>41</v>
      </c>
      <c r="G382" s="13" t="s">
        <v>96</v>
      </c>
      <c r="H382" s="13" t="s">
        <v>34</v>
      </c>
      <c r="I382" s="13" t="s">
        <v>35</v>
      </c>
      <c r="J382">
        <f>VLOOKUP(DATA!D381,'Performance management'!A$1:H$1193,4,0)</f>
        <v>3</v>
      </c>
      <c r="K382">
        <f>VLOOKUP(DATA!D381,'Performance management'!A$1:H$1193,5,0)</f>
        <v>4</v>
      </c>
      <c r="L382">
        <f>VLOOKUP(DATA!D381,'Performance management'!A$1:H$1193,6,0)</f>
        <v>3</v>
      </c>
      <c r="M382">
        <f>VLOOKUP(DATA!D381,'Performance management'!A$1:H$1193,7,0)</f>
        <v>1</v>
      </c>
      <c r="N382">
        <f>VLOOKUP(DATA!D381,'Performance management'!A$1:H$1193,8,0)</f>
        <v>2.75</v>
      </c>
      <c r="O382">
        <f>VLOOKUP(D381,'Learning  Mangement'!$A$1:$G$1193,4,0)</f>
        <v>2.75</v>
      </c>
      <c r="P382" t="str">
        <f>VLOOKUP(D381,'Learning  Mangement'!$A$1:$G$1193,5,0)</f>
        <v>Sathish&amp;Azim</v>
      </c>
      <c r="Q382" t="str">
        <f>VLOOKUP(D381,'Learning  Mangement'!$A$1:$G$1193,6,0)</f>
        <v>4h</v>
      </c>
      <c r="R382" t="str">
        <f>VLOOKUP(D381,'Learning  Mangement'!$A$1:$G$1193,7,0)</f>
        <v>Technical skills Training</v>
      </c>
      <c r="S382" s="30">
        <f>VLOOKUP(D381,'Leave  Mangement'!$A$1:$F$1193,3,0)</f>
        <v>43135</v>
      </c>
      <c r="T382" s="30">
        <f>VLOOKUP(D381,'Leave  Mangement'!$A$1:$F$1193,4,0)</f>
        <v>43139</v>
      </c>
      <c r="U382" t="str">
        <f>VLOOKUP(D381,'Leave  Mangement'!$A$1:$F$1193,5,0)</f>
        <v>Planned leave</v>
      </c>
      <c r="V382">
        <f>VLOOKUP(D381,'Leave  Mangement'!$A$1:$F$1193,6,0)</f>
        <v>4</v>
      </c>
      <c r="W382" t="str">
        <f>VLOOKUP(D381,'Span and Layer'!$A$1:$D$1193,2,0)</f>
        <v>Rajesh</v>
      </c>
      <c r="X382" t="str">
        <f>VLOOKUP(D381,'Span and Layer'!$A$1:$D$1193,3,0)</f>
        <v>Isla</v>
      </c>
      <c r="Y382" t="str">
        <f>VLOOKUP(D381,'Span and Layer'!$A$1:$D$1193,4,0)</f>
        <v>George</v>
      </c>
      <c r="Z382" s="30">
        <f>VLOOKUP(D381,'Attrition Analysis'!$A$1:$E$1193,3,0)</f>
        <v>36256</v>
      </c>
      <c r="AA382" s="30">
        <f>VLOOKUP(D381,'Attrition Analysis'!$A$1:$E$1193,4,0)</f>
        <v>43038</v>
      </c>
      <c r="AB382">
        <f>VLOOKUP(D381,'Attrition Analysis'!$A$1:$E$1193,5,0)</f>
        <v>0</v>
      </c>
      <c r="AC382" t="str">
        <f>VLOOKUP(D381,CSAT!$A$1:$F$1193,2,0)</f>
        <v>Excellent</v>
      </c>
      <c r="AD382" t="str">
        <f>VLOOKUP(D381,CSAT!$A$1:$F$1193,3,0)</f>
        <v>Good</v>
      </c>
      <c r="AE382" t="str">
        <f>VLOOKUP(D381,CSAT!$A$1:$F$1193,4,0)</f>
        <v>Worst</v>
      </c>
      <c r="AF382" t="str">
        <f>VLOOKUP(D381,CSAT!$A$1:$F$1193,5,0)</f>
        <v>Worst</v>
      </c>
      <c r="AG382" t="str">
        <f>VLOOKUP(D381,CSAT!$A$1:$F$1193,6,0)</f>
        <v>Bad</v>
      </c>
      <c r="AH382" s="30">
        <v>43296</v>
      </c>
    </row>
    <row r="383" spans="1:34" x14ac:dyDescent="0.25">
      <c r="A383" s="13" t="s">
        <v>705</v>
      </c>
      <c r="B383" s="13">
        <v>382</v>
      </c>
      <c r="C383" s="13" t="s">
        <v>704</v>
      </c>
      <c r="D383" s="13" t="s">
        <v>705</v>
      </c>
      <c r="E383" s="13" t="s">
        <v>10</v>
      </c>
      <c r="F383" s="13">
        <v>34</v>
      </c>
      <c r="G383" s="13" t="s">
        <v>11</v>
      </c>
      <c r="H383" s="13" t="s">
        <v>56</v>
      </c>
      <c r="I383" s="13" t="s">
        <v>13</v>
      </c>
      <c r="J383">
        <f>VLOOKUP(DATA!D382,'Performance management'!A$1:H$1193,4,0)</f>
        <v>3</v>
      </c>
      <c r="K383">
        <f>VLOOKUP(DATA!D382,'Performance management'!A$1:H$1193,5,0)</f>
        <v>1</v>
      </c>
      <c r="L383">
        <f>VLOOKUP(DATA!D382,'Performance management'!A$1:H$1193,6,0)</f>
        <v>4</v>
      </c>
      <c r="M383">
        <f>VLOOKUP(DATA!D382,'Performance management'!A$1:H$1193,7,0)</f>
        <v>5</v>
      </c>
      <c r="N383">
        <f>VLOOKUP(DATA!D382,'Performance management'!A$1:H$1193,8,0)</f>
        <v>3.25</v>
      </c>
      <c r="O383">
        <f>VLOOKUP(D382,'Learning  Mangement'!$A$1:$G$1193,4,0)</f>
        <v>3.25</v>
      </c>
      <c r="P383" t="str">
        <f>VLOOKUP(D382,'Learning  Mangement'!$A$1:$G$1193,5,0)</f>
        <v>Hemanth&amp;Salomi</v>
      </c>
      <c r="Q383" t="str">
        <f>VLOOKUP(D382,'Learning  Mangement'!$A$1:$G$1193,6,0)</f>
        <v>3h</v>
      </c>
      <c r="R383" t="str">
        <f>VLOOKUP(D382,'Learning  Mangement'!$A$1:$G$1193,7,0)</f>
        <v>Soft skills Training</v>
      </c>
      <c r="S383" s="30">
        <f>VLOOKUP(D382,'Leave  Mangement'!$A$1:$F$1193,3,0)</f>
        <v>43136</v>
      </c>
      <c r="T383" s="30">
        <f>VLOOKUP(D382,'Leave  Mangement'!$A$1:$F$1193,4,0)</f>
        <v>43138</v>
      </c>
      <c r="U383" t="str">
        <f>VLOOKUP(D382,'Leave  Mangement'!$A$1:$F$1193,5,0)</f>
        <v>Emergency leave</v>
      </c>
      <c r="V383">
        <f>VLOOKUP(D382,'Leave  Mangement'!$A$1:$F$1193,6,0)</f>
        <v>2</v>
      </c>
      <c r="W383" t="str">
        <f>VLOOKUP(D382,'Span and Layer'!$A$1:$D$1193,2,0)</f>
        <v>David</v>
      </c>
      <c r="X383" t="str">
        <f>VLOOKUP(D382,'Span and Layer'!$A$1:$D$1193,3,0)</f>
        <v>Jacob</v>
      </c>
      <c r="Y383" t="str">
        <f>VLOOKUP(D382,'Span and Layer'!$A$1:$D$1193,4,0)</f>
        <v>George</v>
      </c>
      <c r="Z383" s="30">
        <f>VLOOKUP(D382,'Attrition Analysis'!$A$1:$E$1193,3,0)</f>
        <v>36264</v>
      </c>
      <c r="AA383" s="30">
        <f>VLOOKUP(D382,'Attrition Analysis'!$A$1:$E$1193,4,0)</f>
        <v>43050</v>
      </c>
      <c r="AB383">
        <f>VLOOKUP(D382,'Attrition Analysis'!$A$1:$E$1193,5,0)</f>
        <v>0</v>
      </c>
      <c r="AC383" t="str">
        <f>VLOOKUP(D382,CSAT!$A$1:$F$1193,2,0)</f>
        <v>Bad</v>
      </c>
      <c r="AD383" t="str">
        <f>VLOOKUP(D382,CSAT!$A$1:$F$1193,3,0)</f>
        <v>Good</v>
      </c>
      <c r="AE383" t="str">
        <f>VLOOKUP(D382,CSAT!$A$1:$F$1193,4,0)</f>
        <v>Good</v>
      </c>
      <c r="AF383" t="str">
        <f>VLOOKUP(D382,CSAT!$A$1:$F$1193,5,0)</f>
        <v>Better</v>
      </c>
      <c r="AG383" t="str">
        <f>VLOOKUP(D382,CSAT!$A$1:$F$1193,6,0)</f>
        <v>Good</v>
      </c>
      <c r="AH383" s="30">
        <v>43205</v>
      </c>
    </row>
    <row r="384" spans="1:34" x14ac:dyDescent="0.25">
      <c r="A384" s="13" t="s">
        <v>707</v>
      </c>
      <c r="B384" s="13">
        <v>383</v>
      </c>
      <c r="C384" s="13" t="s">
        <v>706</v>
      </c>
      <c r="D384" s="13" t="s">
        <v>707</v>
      </c>
      <c r="E384" s="13" t="s">
        <v>10</v>
      </c>
      <c r="F384" s="13">
        <v>38</v>
      </c>
      <c r="G384" s="13" t="s">
        <v>11</v>
      </c>
      <c r="H384" s="13" t="s">
        <v>27</v>
      </c>
      <c r="I384" s="13" t="s">
        <v>28</v>
      </c>
      <c r="J384">
        <f>VLOOKUP(DATA!D383,'Performance management'!A$1:H$1193,4,0)</f>
        <v>1</v>
      </c>
      <c r="K384">
        <f>VLOOKUP(DATA!D383,'Performance management'!A$1:H$1193,5,0)</f>
        <v>5</v>
      </c>
      <c r="L384">
        <f>VLOOKUP(DATA!D383,'Performance management'!A$1:H$1193,6,0)</f>
        <v>1</v>
      </c>
      <c r="M384">
        <f>VLOOKUP(DATA!D383,'Performance management'!A$1:H$1193,7,0)</f>
        <v>2</v>
      </c>
      <c r="N384">
        <f>VLOOKUP(DATA!D383,'Performance management'!A$1:H$1193,8,0)</f>
        <v>2.25</v>
      </c>
      <c r="O384">
        <f>VLOOKUP(D383,'Learning  Mangement'!$A$1:$G$1193,4,0)</f>
        <v>2.25</v>
      </c>
      <c r="P384" t="str">
        <f>VLOOKUP(D383,'Learning  Mangement'!$A$1:$G$1193,5,0)</f>
        <v>Sathish&amp;Azim</v>
      </c>
      <c r="Q384" t="str">
        <f>VLOOKUP(D383,'Learning  Mangement'!$A$1:$G$1193,6,0)</f>
        <v>4h</v>
      </c>
      <c r="R384" t="str">
        <f>VLOOKUP(D383,'Learning  Mangement'!$A$1:$G$1193,7,0)</f>
        <v>Technical skills Training</v>
      </c>
      <c r="S384" s="30">
        <f>VLOOKUP(D383,'Leave  Mangement'!$A$1:$F$1193,3,0)</f>
        <v>43137</v>
      </c>
      <c r="T384" s="30">
        <f>VLOOKUP(D383,'Leave  Mangement'!$A$1:$F$1193,4,0)</f>
        <v>43143</v>
      </c>
      <c r="U384" t="str">
        <f>VLOOKUP(D383,'Leave  Mangement'!$A$1:$F$1193,5,0)</f>
        <v>Planned leave</v>
      </c>
      <c r="V384">
        <f>VLOOKUP(D383,'Leave  Mangement'!$A$1:$F$1193,6,0)</f>
        <v>6</v>
      </c>
      <c r="W384" t="str">
        <f>VLOOKUP(D383,'Span and Layer'!$A$1:$D$1193,2,0)</f>
        <v>David</v>
      </c>
      <c r="X384" t="str">
        <f>VLOOKUP(D383,'Span and Layer'!$A$1:$D$1193,3,0)</f>
        <v>Jacob</v>
      </c>
      <c r="Y384" t="str">
        <f>VLOOKUP(D383,'Span and Layer'!$A$1:$D$1193,4,0)</f>
        <v>George</v>
      </c>
      <c r="Z384" s="30">
        <f>VLOOKUP(D383,'Attrition Analysis'!$A$1:$E$1193,3,0)</f>
        <v>36272</v>
      </c>
      <c r="AA384" s="30">
        <f>VLOOKUP(D383,'Attrition Analysis'!$A$1:$E$1193,4,0)</f>
        <v>43062</v>
      </c>
      <c r="AB384">
        <f>VLOOKUP(D383,'Attrition Analysis'!$A$1:$E$1193,5,0)</f>
        <v>0</v>
      </c>
      <c r="AC384" t="str">
        <f>VLOOKUP(D383,CSAT!$A$1:$F$1193,2,0)</f>
        <v>Good</v>
      </c>
      <c r="AD384" t="str">
        <f>VLOOKUP(D383,CSAT!$A$1:$F$1193,3,0)</f>
        <v>Better</v>
      </c>
      <c r="AE384" t="str">
        <f>VLOOKUP(D383,CSAT!$A$1:$F$1193,4,0)</f>
        <v>Bad</v>
      </c>
      <c r="AF384" t="str">
        <f>VLOOKUP(D383,CSAT!$A$1:$F$1193,5,0)</f>
        <v>Excellent</v>
      </c>
      <c r="AG384" t="str">
        <f>VLOOKUP(D383,CSAT!$A$1:$F$1193,6,0)</f>
        <v>Good</v>
      </c>
      <c r="AH384" s="30">
        <v>43389</v>
      </c>
    </row>
    <row r="385" spans="1:34" x14ac:dyDescent="0.25">
      <c r="A385" s="13" t="s">
        <v>709</v>
      </c>
      <c r="B385" s="13">
        <v>384</v>
      </c>
      <c r="C385" s="13" t="s">
        <v>708</v>
      </c>
      <c r="D385" s="13" t="s">
        <v>709</v>
      </c>
      <c r="E385" s="13" t="s">
        <v>16</v>
      </c>
      <c r="F385" s="13">
        <v>22</v>
      </c>
      <c r="G385" s="13" t="s">
        <v>31</v>
      </c>
      <c r="H385" s="13" t="s">
        <v>126</v>
      </c>
      <c r="I385" s="13" t="s">
        <v>80</v>
      </c>
      <c r="J385">
        <f>VLOOKUP(DATA!D384,'Performance management'!A$1:H$1193,4,0)</f>
        <v>4</v>
      </c>
      <c r="K385">
        <f>VLOOKUP(DATA!D384,'Performance management'!A$1:H$1193,5,0)</f>
        <v>1</v>
      </c>
      <c r="L385">
        <f>VLOOKUP(DATA!D384,'Performance management'!A$1:H$1193,6,0)</f>
        <v>4</v>
      </c>
      <c r="M385">
        <f>VLOOKUP(DATA!D384,'Performance management'!A$1:H$1193,7,0)</f>
        <v>1</v>
      </c>
      <c r="N385">
        <f>VLOOKUP(DATA!D384,'Performance management'!A$1:H$1193,8,0)</f>
        <v>2.5</v>
      </c>
      <c r="O385">
        <f>VLOOKUP(D384,'Learning  Mangement'!$A$1:$G$1193,4,0)</f>
        <v>2.5</v>
      </c>
      <c r="P385" t="str">
        <f>VLOOKUP(D384,'Learning  Mangement'!$A$1:$G$1193,5,0)</f>
        <v>Sathish&amp;Azim</v>
      </c>
      <c r="Q385" t="str">
        <f>VLOOKUP(D384,'Learning  Mangement'!$A$1:$G$1193,6,0)</f>
        <v>4h</v>
      </c>
      <c r="R385" t="str">
        <f>VLOOKUP(D384,'Learning  Mangement'!$A$1:$G$1193,7,0)</f>
        <v>Technical skills Training</v>
      </c>
      <c r="S385" s="30">
        <f>VLOOKUP(D384,'Leave  Mangement'!$A$1:$F$1193,3,0)</f>
        <v>43138</v>
      </c>
      <c r="T385" s="30">
        <f>VLOOKUP(D384,'Leave  Mangement'!$A$1:$F$1193,4,0)</f>
        <v>43143</v>
      </c>
      <c r="U385" t="str">
        <f>VLOOKUP(D384,'Leave  Mangement'!$A$1:$F$1193,5,0)</f>
        <v>Planned leave</v>
      </c>
      <c r="V385">
        <f>VLOOKUP(D384,'Leave  Mangement'!$A$1:$F$1193,6,0)</f>
        <v>5</v>
      </c>
      <c r="W385" t="str">
        <f>VLOOKUP(D384,'Span and Layer'!$A$1:$D$1193,2,0)</f>
        <v>Lihar</v>
      </c>
      <c r="X385" t="str">
        <f>VLOOKUP(D384,'Span and Layer'!$A$1:$D$1193,3,0)</f>
        <v>Isla</v>
      </c>
      <c r="Y385" t="str">
        <f>VLOOKUP(D384,'Span and Layer'!$A$1:$D$1193,4,0)</f>
        <v>George</v>
      </c>
      <c r="Z385" s="30">
        <f>VLOOKUP(D384,'Attrition Analysis'!$A$1:$E$1193,3,0)</f>
        <v>36280</v>
      </c>
      <c r="AA385" s="30">
        <f>VLOOKUP(D384,'Attrition Analysis'!$A$1:$E$1193,4,0)</f>
        <v>43074</v>
      </c>
      <c r="AB385">
        <f>VLOOKUP(D384,'Attrition Analysis'!$A$1:$E$1193,5,0)</f>
        <v>0</v>
      </c>
      <c r="AC385" t="str">
        <f>VLOOKUP(D384,CSAT!$A$1:$F$1193,2,0)</f>
        <v>Bad</v>
      </c>
      <c r="AD385" t="str">
        <f>VLOOKUP(D384,CSAT!$A$1:$F$1193,3,0)</f>
        <v>Better</v>
      </c>
      <c r="AE385" t="str">
        <f>VLOOKUP(D384,CSAT!$A$1:$F$1193,4,0)</f>
        <v>Better</v>
      </c>
      <c r="AF385" t="str">
        <f>VLOOKUP(D384,CSAT!$A$1:$F$1193,5,0)</f>
        <v>Bad</v>
      </c>
      <c r="AG385" t="str">
        <f>VLOOKUP(D384,CSAT!$A$1:$F$1193,6,0)</f>
        <v>Good</v>
      </c>
      <c r="AH385" s="30">
        <v>43160</v>
      </c>
    </row>
    <row r="386" spans="1:34" x14ac:dyDescent="0.25">
      <c r="A386" s="13" t="s">
        <v>711</v>
      </c>
      <c r="B386" s="13">
        <v>385</v>
      </c>
      <c r="C386" s="13" t="s">
        <v>710</v>
      </c>
      <c r="D386" s="13" t="s">
        <v>711</v>
      </c>
      <c r="E386" s="13" t="s">
        <v>10</v>
      </c>
      <c r="F386" s="13">
        <v>35</v>
      </c>
      <c r="G386" s="13" t="s">
        <v>55</v>
      </c>
      <c r="H386" s="13" t="s">
        <v>12</v>
      </c>
      <c r="I386" s="13" t="s">
        <v>13</v>
      </c>
      <c r="J386">
        <f>VLOOKUP(DATA!D385,'Performance management'!A$1:H$1193,4,0)</f>
        <v>4</v>
      </c>
      <c r="K386">
        <f>VLOOKUP(DATA!D385,'Performance management'!A$1:H$1193,5,0)</f>
        <v>1</v>
      </c>
      <c r="L386">
        <f>VLOOKUP(DATA!D385,'Performance management'!A$1:H$1193,6,0)</f>
        <v>5</v>
      </c>
      <c r="M386">
        <f>VLOOKUP(DATA!D385,'Performance management'!A$1:H$1193,7,0)</f>
        <v>2</v>
      </c>
      <c r="N386">
        <f>VLOOKUP(DATA!D385,'Performance management'!A$1:H$1193,8,0)</f>
        <v>3</v>
      </c>
      <c r="O386">
        <f>VLOOKUP(D385,'Learning  Mangement'!$A$1:$G$1193,4,0)</f>
        <v>3</v>
      </c>
      <c r="P386" t="str">
        <f>VLOOKUP(D385,'Learning  Mangement'!$A$1:$G$1193,5,0)</f>
        <v>Hemanth&amp;Salomi</v>
      </c>
      <c r="Q386" t="str">
        <f>VLOOKUP(D385,'Learning  Mangement'!$A$1:$G$1193,6,0)</f>
        <v>3h</v>
      </c>
      <c r="R386" t="str">
        <f>VLOOKUP(D385,'Learning  Mangement'!$A$1:$G$1193,7,0)</f>
        <v>Soft skills Training</v>
      </c>
      <c r="S386" s="30">
        <f>VLOOKUP(D385,'Leave  Mangement'!$A$1:$F$1193,3,0)</f>
        <v>43139</v>
      </c>
      <c r="T386" s="30">
        <f>VLOOKUP(D385,'Leave  Mangement'!$A$1:$F$1193,4,0)</f>
        <v>43141</v>
      </c>
      <c r="U386" t="str">
        <f>VLOOKUP(D385,'Leave  Mangement'!$A$1:$F$1193,5,0)</f>
        <v>Planned leave</v>
      </c>
      <c r="V386">
        <f>VLOOKUP(D385,'Leave  Mangement'!$A$1:$F$1193,6,0)</f>
        <v>2</v>
      </c>
      <c r="W386" t="str">
        <f>VLOOKUP(D385,'Span and Layer'!$A$1:$D$1193,2,0)</f>
        <v>Harika</v>
      </c>
      <c r="X386" t="str">
        <f>VLOOKUP(D385,'Span and Layer'!$A$1:$D$1193,3,0)</f>
        <v>Amelia</v>
      </c>
      <c r="Y386" t="str">
        <f>VLOOKUP(D385,'Span and Layer'!$A$1:$D$1193,4,0)</f>
        <v>George</v>
      </c>
      <c r="Z386" s="30">
        <f>VLOOKUP(D385,'Attrition Analysis'!$A$1:$E$1193,3,0)</f>
        <v>36288</v>
      </c>
      <c r="AA386" s="30">
        <f>VLOOKUP(D385,'Attrition Analysis'!$A$1:$E$1193,4,0)</f>
        <v>43086</v>
      </c>
      <c r="AB386">
        <f>VLOOKUP(D385,'Attrition Analysis'!$A$1:$E$1193,5,0)</f>
        <v>0</v>
      </c>
      <c r="AC386" t="str">
        <f>VLOOKUP(D385,CSAT!$A$1:$F$1193,2,0)</f>
        <v>Excellent</v>
      </c>
      <c r="AD386" t="str">
        <f>VLOOKUP(D385,CSAT!$A$1:$F$1193,3,0)</f>
        <v>Worst</v>
      </c>
      <c r="AE386" t="str">
        <f>VLOOKUP(D385,CSAT!$A$1:$F$1193,4,0)</f>
        <v>Good</v>
      </c>
      <c r="AF386" t="str">
        <f>VLOOKUP(D385,CSAT!$A$1:$F$1193,5,0)</f>
        <v>Better</v>
      </c>
      <c r="AG386" t="str">
        <f>VLOOKUP(D385,CSAT!$A$1:$F$1193,6,0)</f>
        <v>Excellent</v>
      </c>
      <c r="AH386" s="30">
        <v>43164</v>
      </c>
    </row>
    <row r="387" spans="1:34" x14ac:dyDescent="0.25">
      <c r="A387" s="13" t="s">
        <v>713</v>
      </c>
      <c r="B387" s="13">
        <v>386</v>
      </c>
      <c r="C387" s="13" t="s">
        <v>712</v>
      </c>
      <c r="D387" s="13" t="s">
        <v>713</v>
      </c>
      <c r="E387" s="13" t="s">
        <v>16</v>
      </c>
      <c r="F387" s="13">
        <v>23</v>
      </c>
      <c r="G387" s="13" t="s">
        <v>21</v>
      </c>
      <c r="H387" s="13" t="s">
        <v>52</v>
      </c>
      <c r="I387" s="13" t="s">
        <v>13</v>
      </c>
      <c r="J387">
        <f>VLOOKUP(DATA!D386,'Performance management'!A$1:H$1193,4,0)</f>
        <v>3</v>
      </c>
      <c r="K387">
        <f>VLOOKUP(DATA!D386,'Performance management'!A$1:H$1193,5,0)</f>
        <v>4</v>
      </c>
      <c r="L387">
        <f>VLOOKUP(DATA!D386,'Performance management'!A$1:H$1193,6,0)</f>
        <v>3</v>
      </c>
      <c r="M387">
        <f>VLOOKUP(DATA!D386,'Performance management'!A$1:H$1193,7,0)</f>
        <v>5</v>
      </c>
      <c r="N387">
        <f>VLOOKUP(DATA!D386,'Performance management'!A$1:H$1193,8,0)</f>
        <v>3.75</v>
      </c>
      <c r="O387">
        <f>VLOOKUP(D386,'Learning  Mangement'!$A$1:$G$1193,4,0)</f>
        <v>3.75</v>
      </c>
      <c r="P387" t="str">
        <f>VLOOKUP(D386,'Learning  Mangement'!$A$1:$G$1193,5,0)</f>
        <v>Hemanth&amp;Salomi</v>
      </c>
      <c r="Q387" t="str">
        <f>VLOOKUP(D386,'Learning  Mangement'!$A$1:$G$1193,6,0)</f>
        <v>3h</v>
      </c>
      <c r="R387" t="str">
        <f>VLOOKUP(D386,'Learning  Mangement'!$A$1:$G$1193,7,0)</f>
        <v>Soft skills Training</v>
      </c>
      <c r="S387" s="30">
        <f>VLOOKUP(D386,'Leave  Mangement'!$A$1:$F$1193,3,0)</f>
        <v>43140</v>
      </c>
      <c r="T387" s="30">
        <f>VLOOKUP(D386,'Leave  Mangement'!$A$1:$F$1193,4,0)</f>
        <v>43147</v>
      </c>
      <c r="U387" t="str">
        <f>VLOOKUP(D386,'Leave  Mangement'!$A$1:$F$1193,5,0)</f>
        <v>Planned leave</v>
      </c>
      <c r="V387">
        <f>VLOOKUP(D386,'Leave  Mangement'!$A$1:$F$1193,6,0)</f>
        <v>7</v>
      </c>
      <c r="W387" t="str">
        <f>VLOOKUP(D386,'Span and Layer'!$A$1:$D$1193,2,0)</f>
        <v>Aneela</v>
      </c>
      <c r="X387" t="str">
        <f>VLOOKUP(D386,'Span and Layer'!$A$1:$D$1193,3,0)</f>
        <v>Charlie</v>
      </c>
      <c r="Y387" t="str">
        <f>VLOOKUP(D386,'Span and Layer'!$A$1:$D$1193,4,0)</f>
        <v>George</v>
      </c>
      <c r="Z387" s="30">
        <f>VLOOKUP(D386,'Attrition Analysis'!$A$1:$E$1193,3,0)</f>
        <v>36296</v>
      </c>
      <c r="AA387" s="30">
        <f>VLOOKUP(D386,'Attrition Analysis'!$A$1:$E$1193,4,0)</f>
        <v>43098</v>
      </c>
      <c r="AB387">
        <f>VLOOKUP(D386,'Attrition Analysis'!$A$1:$E$1193,5,0)</f>
        <v>0</v>
      </c>
      <c r="AC387" t="str">
        <f>VLOOKUP(D386,CSAT!$A$1:$F$1193,2,0)</f>
        <v>Excellent</v>
      </c>
      <c r="AD387" t="str">
        <f>VLOOKUP(D386,CSAT!$A$1:$F$1193,3,0)</f>
        <v>Good</v>
      </c>
      <c r="AE387" t="str">
        <f>VLOOKUP(D386,CSAT!$A$1:$F$1193,4,0)</f>
        <v>Bad</v>
      </c>
      <c r="AF387" t="str">
        <f>VLOOKUP(D386,CSAT!$A$1:$F$1193,5,0)</f>
        <v>Excellent</v>
      </c>
      <c r="AG387" t="str">
        <f>VLOOKUP(D386,CSAT!$A$1:$F$1193,6,0)</f>
        <v>Better</v>
      </c>
      <c r="AH387" s="30">
        <v>43223</v>
      </c>
    </row>
    <row r="388" spans="1:34" x14ac:dyDescent="0.25">
      <c r="A388" s="13" t="s">
        <v>715</v>
      </c>
      <c r="B388" s="13">
        <v>387</v>
      </c>
      <c r="C388" s="13" t="s">
        <v>714</v>
      </c>
      <c r="D388" s="13" t="s">
        <v>715</v>
      </c>
      <c r="E388" s="13" t="s">
        <v>10</v>
      </c>
      <c r="F388" s="13">
        <v>26</v>
      </c>
      <c r="G388" s="13" t="s">
        <v>11</v>
      </c>
      <c r="H388" s="13" t="s">
        <v>109</v>
      </c>
      <c r="I388" s="13" t="s">
        <v>13</v>
      </c>
      <c r="J388">
        <f>VLOOKUP(DATA!D387,'Performance management'!A$1:H$1193,4,0)</f>
        <v>3</v>
      </c>
      <c r="K388">
        <f>VLOOKUP(DATA!D387,'Performance management'!A$1:H$1193,5,0)</f>
        <v>3</v>
      </c>
      <c r="L388">
        <f>VLOOKUP(DATA!D387,'Performance management'!A$1:H$1193,6,0)</f>
        <v>3</v>
      </c>
      <c r="M388">
        <f>VLOOKUP(DATA!D387,'Performance management'!A$1:H$1193,7,0)</f>
        <v>2</v>
      </c>
      <c r="N388">
        <f>VLOOKUP(DATA!D387,'Performance management'!A$1:H$1193,8,0)</f>
        <v>2.75</v>
      </c>
      <c r="O388">
        <f>VLOOKUP(D387,'Learning  Mangement'!$A$1:$G$1193,4,0)</f>
        <v>2.75</v>
      </c>
      <c r="P388" t="str">
        <f>VLOOKUP(D387,'Learning  Mangement'!$A$1:$G$1193,5,0)</f>
        <v>Sathish&amp;Azim</v>
      </c>
      <c r="Q388" t="str">
        <f>VLOOKUP(D387,'Learning  Mangement'!$A$1:$G$1193,6,0)</f>
        <v>4h</v>
      </c>
      <c r="R388" t="str">
        <f>VLOOKUP(D387,'Learning  Mangement'!$A$1:$G$1193,7,0)</f>
        <v>Technical skills Training</v>
      </c>
      <c r="S388" s="30">
        <f>VLOOKUP(D387,'Leave  Mangement'!$A$1:$F$1193,3,0)</f>
        <v>43141</v>
      </c>
      <c r="T388" s="30">
        <f>VLOOKUP(D387,'Leave  Mangement'!$A$1:$F$1193,4,0)</f>
        <v>43143</v>
      </c>
      <c r="U388" t="str">
        <f>VLOOKUP(D387,'Leave  Mangement'!$A$1:$F$1193,5,0)</f>
        <v>Maternity/Parental leave</v>
      </c>
      <c r="V388">
        <f>VLOOKUP(D387,'Leave  Mangement'!$A$1:$F$1193,6,0)</f>
        <v>32</v>
      </c>
      <c r="W388" t="str">
        <f>VLOOKUP(D387,'Span and Layer'!$A$1:$D$1193,2,0)</f>
        <v>Hemanth</v>
      </c>
      <c r="X388" t="str">
        <f>VLOOKUP(D387,'Span and Layer'!$A$1:$D$1193,3,0)</f>
        <v>Amelia</v>
      </c>
      <c r="Y388" t="str">
        <f>VLOOKUP(D387,'Span and Layer'!$A$1:$D$1193,4,0)</f>
        <v>George</v>
      </c>
      <c r="Z388" s="30">
        <f>VLOOKUP(D387,'Attrition Analysis'!$A$1:$E$1193,3,0)</f>
        <v>36304</v>
      </c>
      <c r="AA388" s="30">
        <f>VLOOKUP(D387,'Attrition Analysis'!$A$1:$E$1193,4,0)</f>
        <v>43110</v>
      </c>
      <c r="AB388">
        <f>VLOOKUP(D387,'Attrition Analysis'!$A$1:$E$1193,5,0)</f>
        <v>0</v>
      </c>
      <c r="AC388" t="str">
        <f>VLOOKUP(D387,CSAT!$A$1:$F$1193,2,0)</f>
        <v>Worst</v>
      </c>
      <c r="AD388" t="str">
        <f>VLOOKUP(D387,CSAT!$A$1:$F$1193,3,0)</f>
        <v>Worst</v>
      </c>
      <c r="AE388" t="str">
        <f>VLOOKUP(D387,CSAT!$A$1:$F$1193,4,0)</f>
        <v>Excellent</v>
      </c>
      <c r="AF388" t="str">
        <f>VLOOKUP(D387,CSAT!$A$1:$F$1193,5,0)</f>
        <v>Excellent</v>
      </c>
      <c r="AG388" t="str">
        <f>VLOOKUP(D387,CSAT!$A$1:$F$1193,6,0)</f>
        <v>Bad</v>
      </c>
      <c r="AH388" s="30">
        <v>43468</v>
      </c>
    </row>
    <row r="389" spans="1:34" x14ac:dyDescent="0.25">
      <c r="A389" s="13" t="s">
        <v>717</v>
      </c>
      <c r="B389" s="13">
        <v>388</v>
      </c>
      <c r="C389" s="13" t="s">
        <v>716</v>
      </c>
      <c r="D389" s="13" t="s">
        <v>717</v>
      </c>
      <c r="E389" s="13" t="s">
        <v>10</v>
      </c>
      <c r="F389" s="13">
        <v>32</v>
      </c>
      <c r="G389" s="13" t="s">
        <v>96</v>
      </c>
      <c r="H389" s="13" t="s">
        <v>121</v>
      </c>
      <c r="I389" s="13" t="s">
        <v>13</v>
      </c>
      <c r="J389">
        <f>VLOOKUP(DATA!D388,'Performance management'!A$1:H$1193,4,0)</f>
        <v>2</v>
      </c>
      <c r="K389">
        <f>VLOOKUP(DATA!D388,'Performance management'!A$1:H$1193,5,0)</f>
        <v>3</v>
      </c>
      <c r="L389">
        <f>VLOOKUP(DATA!D388,'Performance management'!A$1:H$1193,6,0)</f>
        <v>1</v>
      </c>
      <c r="M389">
        <f>VLOOKUP(DATA!D388,'Performance management'!A$1:H$1193,7,0)</f>
        <v>4</v>
      </c>
      <c r="N389">
        <f>VLOOKUP(DATA!D388,'Performance management'!A$1:H$1193,8,0)</f>
        <v>2.5</v>
      </c>
      <c r="O389">
        <f>VLOOKUP(D388,'Learning  Mangement'!$A$1:$G$1193,4,0)</f>
        <v>2.5</v>
      </c>
      <c r="P389" t="str">
        <f>VLOOKUP(D388,'Learning  Mangement'!$A$1:$G$1193,5,0)</f>
        <v>Sathish&amp;Azim</v>
      </c>
      <c r="Q389" t="str">
        <f>VLOOKUP(D388,'Learning  Mangement'!$A$1:$G$1193,6,0)</f>
        <v>4h</v>
      </c>
      <c r="R389" t="str">
        <f>VLOOKUP(D388,'Learning  Mangement'!$A$1:$G$1193,7,0)</f>
        <v>Technical skills Training</v>
      </c>
      <c r="S389" s="30">
        <f>VLOOKUP(D388,'Leave  Mangement'!$A$1:$F$1193,3,0)</f>
        <v>43142</v>
      </c>
      <c r="T389" s="30">
        <f>VLOOKUP(D388,'Leave  Mangement'!$A$1:$F$1193,4,0)</f>
        <v>43149</v>
      </c>
      <c r="U389" t="str">
        <f>VLOOKUP(D388,'Leave  Mangement'!$A$1:$F$1193,5,0)</f>
        <v>Planned leave</v>
      </c>
      <c r="V389">
        <f>VLOOKUP(D388,'Leave  Mangement'!$A$1:$F$1193,6,0)</f>
        <v>7</v>
      </c>
      <c r="W389" t="str">
        <f>VLOOKUP(D388,'Span and Layer'!$A$1:$D$1193,2,0)</f>
        <v>Anudeep</v>
      </c>
      <c r="X389" t="str">
        <f>VLOOKUP(D388,'Span and Layer'!$A$1:$D$1193,3,0)</f>
        <v>Charlie</v>
      </c>
      <c r="Y389" t="str">
        <f>VLOOKUP(D388,'Span and Layer'!$A$1:$D$1193,4,0)</f>
        <v>George</v>
      </c>
      <c r="Z389" s="30">
        <f>VLOOKUP(D388,'Attrition Analysis'!$A$1:$E$1193,3,0)</f>
        <v>36312</v>
      </c>
      <c r="AA389" s="30">
        <f>VLOOKUP(D388,'Attrition Analysis'!$A$1:$E$1193,4,0)</f>
        <v>43122</v>
      </c>
      <c r="AB389">
        <f>VLOOKUP(D388,'Attrition Analysis'!$A$1:$E$1193,5,0)</f>
        <v>0</v>
      </c>
      <c r="AC389" t="str">
        <f>VLOOKUP(D388,CSAT!$A$1:$F$1193,2,0)</f>
        <v>Worst</v>
      </c>
      <c r="AD389" t="str">
        <f>VLOOKUP(D388,CSAT!$A$1:$F$1193,3,0)</f>
        <v>Excellent</v>
      </c>
      <c r="AE389" t="str">
        <f>VLOOKUP(D388,CSAT!$A$1:$F$1193,4,0)</f>
        <v>Good</v>
      </c>
      <c r="AF389" t="str">
        <f>VLOOKUP(D388,CSAT!$A$1:$F$1193,5,0)</f>
        <v>Bad</v>
      </c>
      <c r="AG389" t="str">
        <f>VLOOKUP(D388,CSAT!$A$1:$F$1193,6,0)</f>
        <v>Bad</v>
      </c>
      <c r="AH389" s="30">
        <v>43362</v>
      </c>
    </row>
    <row r="390" spans="1:34" x14ac:dyDescent="0.25">
      <c r="A390" s="13" t="s">
        <v>719</v>
      </c>
      <c r="B390" s="13">
        <v>389</v>
      </c>
      <c r="C390" s="13" t="s">
        <v>718</v>
      </c>
      <c r="D390" s="13" t="s">
        <v>719</v>
      </c>
      <c r="E390" s="13" t="s">
        <v>10</v>
      </c>
      <c r="F390" s="13">
        <v>30</v>
      </c>
      <c r="G390" s="13" t="s">
        <v>55</v>
      </c>
      <c r="H390" s="13" t="s">
        <v>121</v>
      </c>
      <c r="I390" s="13" t="s">
        <v>13</v>
      </c>
      <c r="J390">
        <f>VLOOKUP(DATA!D389,'Performance management'!A$1:H$1193,4,0)</f>
        <v>2</v>
      </c>
      <c r="K390">
        <f>VLOOKUP(DATA!D389,'Performance management'!A$1:H$1193,5,0)</f>
        <v>3</v>
      </c>
      <c r="L390">
        <f>VLOOKUP(DATA!D389,'Performance management'!A$1:H$1193,6,0)</f>
        <v>5</v>
      </c>
      <c r="M390">
        <f>VLOOKUP(DATA!D389,'Performance management'!A$1:H$1193,7,0)</f>
        <v>1</v>
      </c>
      <c r="N390">
        <f>VLOOKUP(DATA!D389,'Performance management'!A$1:H$1193,8,0)</f>
        <v>2.75</v>
      </c>
      <c r="O390">
        <f>VLOOKUP(D389,'Learning  Mangement'!$A$1:$G$1193,4,0)</f>
        <v>2.75</v>
      </c>
      <c r="P390" t="str">
        <f>VLOOKUP(D389,'Learning  Mangement'!$A$1:$G$1193,5,0)</f>
        <v>Sathish&amp;Azim</v>
      </c>
      <c r="Q390" t="str">
        <f>VLOOKUP(D389,'Learning  Mangement'!$A$1:$G$1193,6,0)</f>
        <v>4h</v>
      </c>
      <c r="R390" t="str">
        <f>VLOOKUP(D389,'Learning  Mangement'!$A$1:$G$1193,7,0)</f>
        <v>Technical skills Training</v>
      </c>
      <c r="S390" s="30">
        <f>VLOOKUP(D389,'Leave  Mangement'!$A$1:$F$1193,3,0)</f>
        <v>43143</v>
      </c>
      <c r="T390" s="30">
        <f>VLOOKUP(D389,'Leave  Mangement'!$A$1:$F$1193,4,0)</f>
        <v>43146</v>
      </c>
      <c r="U390" t="str">
        <f>VLOOKUP(D389,'Leave  Mangement'!$A$1:$F$1193,5,0)</f>
        <v>Maternity/Parental leave</v>
      </c>
      <c r="V390">
        <f>VLOOKUP(D389,'Leave  Mangement'!$A$1:$F$1193,6,0)</f>
        <v>33</v>
      </c>
      <c r="W390" t="str">
        <f>VLOOKUP(D389,'Span and Layer'!$A$1:$D$1193,2,0)</f>
        <v>Lihar</v>
      </c>
      <c r="X390" t="str">
        <f>VLOOKUP(D389,'Span and Layer'!$A$1:$D$1193,3,0)</f>
        <v>Isla</v>
      </c>
      <c r="Y390" t="str">
        <f>VLOOKUP(D389,'Span and Layer'!$A$1:$D$1193,4,0)</f>
        <v>George</v>
      </c>
      <c r="Z390" s="30">
        <f>VLOOKUP(D389,'Attrition Analysis'!$A$1:$E$1193,3,0)</f>
        <v>36320</v>
      </c>
      <c r="AA390" s="30">
        <f>VLOOKUP(D389,'Attrition Analysis'!$A$1:$E$1193,4,0)</f>
        <v>43134</v>
      </c>
      <c r="AB390">
        <f>VLOOKUP(D389,'Attrition Analysis'!$A$1:$E$1193,5,0)</f>
        <v>0</v>
      </c>
      <c r="AC390" t="str">
        <f>VLOOKUP(D389,CSAT!$A$1:$F$1193,2,0)</f>
        <v>Excellent</v>
      </c>
      <c r="AD390" t="str">
        <f>VLOOKUP(D389,CSAT!$A$1:$F$1193,3,0)</f>
        <v>Bad</v>
      </c>
      <c r="AE390" t="str">
        <f>VLOOKUP(D389,CSAT!$A$1:$F$1193,4,0)</f>
        <v>Better</v>
      </c>
      <c r="AF390" t="str">
        <f>VLOOKUP(D389,CSAT!$A$1:$F$1193,5,0)</f>
        <v>Worst</v>
      </c>
      <c r="AG390" t="str">
        <f>VLOOKUP(D389,CSAT!$A$1:$F$1193,6,0)</f>
        <v>Worst</v>
      </c>
      <c r="AH390" s="30">
        <v>43340</v>
      </c>
    </row>
    <row r="391" spans="1:34" x14ac:dyDescent="0.25">
      <c r="A391" s="13" t="s">
        <v>721</v>
      </c>
      <c r="B391" s="13">
        <v>390</v>
      </c>
      <c r="C391" s="13" t="s">
        <v>720</v>
      </c>
      <c r="D391" s="13" t="s">
        <v>721</v>
      </c>
      <c r="E391" s="13" t="s">
        <v>16</v>
      </c>
      <c r="F391" s="13">
        <v>28</v>
      </c>
      <c r="G391" s="13" t="s">
        <v>17</v>
      </c>
      <c r="H391" s="13" t="s">
        <v>66</v>
      </c>
      <c r="I391" s="13" t="s">
        <v>13</v>
      </c>
      <c r="J391">
        <f>VLOOKUP(DATA!D390,'Performance management'!A$1:H$1193,4,0)</f>
        <v>5</v>
      </c>
      <c r="K391">
        <f>VLOOKUP(DATA!D390,'Performance management'!A$1:H$1193,5,0)</f>
        <v>4</v>
      </c>
      <c r="L391">
        <f>VLOOKUP(DATA!D390,'Performance management'!A$1:H$1193,6,0)</f>
        <v>2</v>
      </c>
      <c r="M391">
        <f>VLOOKUP(DATA!D390,'Performance management'!A$1:H$1193,7,0)</f>
        <v>4</v>
      </c>
      <c r="N391">
        <f>VLOOKUP(DATA!D390,'Performance management'!A$1:H$1193,8,0)</f>
        <v>3.75</v>
      </c>
      <c r="O391">
        <f>VLOOKUP(D390,'Learning  Mangement'!$A$1:$G$1193,4,0)</f>
        <v>3.75</v>
      </c>
      <c r="P391" t="str">
        <f>VLOOKUP(D390,'Learning  Mangement'!$A$1:$G$1193,5,0)</f>
        <v>Hemanth&amp;Salomi</v>
      </c>
      <c r="Q391" t="str">
        <f>VLOOKUP(D390,'Learning  Mangement'!$A$1:$G$1193,6,0)</f>
        <v>3h</v>
      </c>
      <c r="R391" t="str">
        <f>VLOOKUP(D390,'Learning  Mangement'!$A$1:$G$1193,7,0)</f>
        <v>Soft skills Training</v>
      </c>
      <c r="S391" s="30">
        <f>VLOOKUP(D390,'Leave  Mangement'!$A$1:$F$1193,3,0)</f>
        <v>43144</v>
      </c>
      <c r="T391" s="30">
        <f>VLOOKUP(D390,'Leave  Mangement'!$A$1:$F$1193,4,0)</f>
        <v>43150</v>
      </c>
      <c r="U391" t="str">
        <f>VLOOKUP(D390,'Leave  Mangement'!$A$1:$F$1193,5,0)</f>
        <v>Emergency leave</v>
      </c>
      <c r="V391">
        <f>VLOOKUP(D390,'Leave  Mangement'!$A$1:$F$1193,6,0)</f>
        <v>6</v>
      </c>
      <c r="W391" t="str">
        <f>VLOOKUP(D390,'Span and Layer'!$A$1:$D$1193,2,0)</f>
        <v>David</v>
      </c>
      <c r="X391" t="str">
        <f>VLOOKUP(D390,'Span and Layer'!$A$1:$D$1193,3,0)</f>
        <v>Jacob</v>
      </c>
      <c r="Y391" t="str">
        <f>VLOOKUP(D390,'Span and Layer'!$A$1:$D$1193,4,0)</f>
        <v>George</v>
      </c>
      <c r="Z391" s="30">
        <f>VLOOKUP(D390,'Attrition Analysis'!$A$1:$E$1193,3,0)</f>
        <v>36328</v>
      </c>
      <c r="AA391" s="30">
        <f>VLOOKUP(D390,'Attrition Analysis'!$A$1:$E$1193,4,0)</f>
        <v>43146</v>
      </c>
      <c r="AB391">
        <f>VLOOKUP(D390,'Attrition Analysis'!$A$1:$E$1193,5,0)</f>
        <v>0</v>
      </c>
      <c r="AC391" t="str">
        <f>VLOOKUP(D390,CSAT!$A$1:$F$1193,2,0)</f>
        <v>Bad</v>
      </c>
      <c r="AD391" t="str">
        <f>VLOOKUP(D390,CSAT!$A$1:$F$1193,3,0)</f>
        <v>Excellent</v>
      </c>
      <c r="AE391" t="str">
        <f>VLOOKUP(D390,CSAT!$A$1:$F$1193,4,0)</f>
        <v>Excellent</v>
      </c>
      <c r="AF391" t="str">
        <f>VLOOKUP(D390,CSAT!$A$1:$F$1193,5,0)</f>
        <v>Good</v>
      </c>
      <c r="AG391" t="str">
        <f>VLOOKUP(D390,CSAT!$A$1:$F$1193,6,0)</f>
        <v>Bad</v>
      </c>
      <c r="AH391" s="30">
        <v>43409</v>
      </c>
    </row>
    <row r="392" spans="1:34" x14ac:dyDescent="0.25">
      <c r="A392" s="13" t="s">
        <v>723</v>
      </c>
      <c r="B392" s="13">
        <v>391</v>
      </c>
      <c r="C392" s="13" t="s">
        <v>722</v>
      </c>
      <c r="D392" s="13" t="s">
        <v>723</v>
      </c>
      <c r="E392" s="13" t="s">
        <v>16</v>
      </c>
      <c r="F392" s="13">
        <v>37</v>
      </c>
      <c r="G392" s="13" t="s">
        <v>91</v>
      </c>
      <c r="H392" s="13" t="s">
        <v>34</v>
      </c>
      <c r="I392" s="13" t="s">
        <v>35</v>
      </c>
      <c r="J392">
        <f>VLOOKUP(DATA!D391,'Performance management'!A$1:H$1193,4,0)</f>
        <v>3</v>
      </c>
      <c r="K392">
        <f>VLOOKUP(DATA!D391,'Performance management'!A$1:H$1193,5,0)</f>
        <v>5</v>
      </c>
      <c r="L392">
        <f>VLOOKUP(DATA!D391,'Performance management'!A$1:H$1193,6,0)</f>
        <v>4</v>
      </c>
      <c r="M392">
        <f>VLOOKUP(DATA!D391,'Performance management'!A$1:H$1193,7,0)</f>
        <v>1</v>
      </c>
      <c r="N392">
        <f>VLOOKUP(DATA!D391,'Performance management'!A$1:H$1193,8,0)</f>
        <v>3.25</v>
      </c>
      <c r="O392">
        <f>VLOOKUP(D391,'Learning  Mangement'!$A$1:$G$1193,4,0)</f>
        <v>3.25</v>
      </c>
      <c r="P392" t="str">
        <f>VLOOKUP(D391,'Learning  Mangement'!$A$1:$G$1193,5,0)</f>
        <v>Hemanth&amp;Salomi</v>
      </c>
      <c r="Q392" t="str">
        <f>VLOOKUP(D391,'Learning  Mangement'!$A$1:$G$1193,6,0)</f>
        <v>3h</v>
      </c>
      <c r="R392" t="str">
        <f>VLOOKUP(D391,'Learning  Mangement'!$A$1:$G$1193,7,0)</f>
        <v>Soft skills Training</v>
      </c>
      <c r="S392" s="30">
        <f>VLOOKUP(D391,'Leave  Mangement'!$A$1:$F$1193,3,0)</f>
        <v>43145</v>
      </c>
      <c r="T392" s="30">
        <f>VLOOKUP(D391,'Leave  Mangement'!$A$1:$F$1193,4,0)</f>
        <v>43149</v>
      </c>
      <c r="U392" t="str">
        <f>VLOOKUP(D391,'Leave  Mangement'!$A$1:$F$1193,5,0)</f>
        <v>Maternity/Parental leave</v>
      </c>
      <c r="V392">
        <f>VLOOKUP(D391,'Leave  Mangement'!$A$1:$F$1193,6,0)</f>
        <v>34</v>
      </c>
      <c r="W392" t="str">
        <f>VLOOKUP(D391,'Span and Layer'!$A$1:$D$1193,2,0)</f>
        <v>Harish</v>
      </c>
      <c r="X392" t="str">
        <f>VLOOKUP(D391,'Span and Layer'!$A$1:$D$1193,3,0)</f>
        <v>Amelia</v>
      </c>
      <c r="Y392" t="str">
        <f>VLOOKUP(D391,'Span and Layer'!$A$1:$D$1193,4,0)</f>
        <v>George</v>
      </c>
      <c r="Z392" s="30">
        <f>VLOOKUP(D391,'Attrition Analysis'!$A$1:$E$1193,3,0)</f>
        <v>36336</v>
      </c>
      <c r="AA392" s="30">
        <f>VLOOKUP(D391,'Attrition Analysis'!$A$1:$E$1193,4,0)</f>
        <v>43158</v>
      </c>
      <c r="AB392">
        <f>VLOOKUP(D391,'Attrition Analysis'!$A$1:$E$1193,5,0)</f>
        <v>0</v>
      </c>
      <c r="AC392" t="str">
        <f>VLOOKUP(D391,CSAT!$A$1:$F$1193,2,0)</f>
        <v>Excellent</v>
      </c>
      <c r="AD392" t="str">
        <f>VLOOKUP(D391,CSAT!$A$1:$F$1193,3,0)</f>
        <v>Better</v>
      </c>
      <c r="AE392" t="str">
        <f>VLOOKUP(D391,CSAT!$A$1:$F$1193,4,0)</f>
        <v>Bad</v>
      </c>
      <c r="AF392" t="str">
        <f>VLOOKUP(D391,CSAT!$A$1:$F$1193,5,0)</f>
        <v>Better</v>
      </c>
      <c r="AG392" t="str">
        <f>VLOOKUP(D391,CSAT!$A$1:$F$1193,6,0)</f>
        <v>Better</v>
      </c>
      <c r="AH392" s="30">
        <v>43160</v>
      </c>
    </row>
    <row r="393" spans="1:34" x14ac:dyDescent="0.25">
      <c r="A393" s="13" t="s">
        <v>725</v>
      </c>
      <c r="B393" s="13">
        <v>392</v>
      </c>
      <c r="C393" s="13" t="s">
        <v>724</v>
      </c>
      <c r="D393" s="13" t="s">
        <v>725</v>
      </c>
      <c r="E393" s="13" t="s">
        <v>16</v>
      </c>
      <c r="F393" s="13">
        <v>44</v>
      </c>
      <c r="G393" s="13" t="s">
        <v>21</v>
      </c>
      <c r="H393" s="13" t="s">
        <v>22</v>
      </c>
      <c r="I393" s="13" t="s">
        <v>23</v>
      </c>
      <c r="J393">
        <f>VLOOKUP(DATA!D392,'Performance management'!A$1:H$1193,4,0)</f>
        <v>5</v>
      </c>
      <c r="K393">
        <f>VLOOKUP(DATA!D392,'Performance management'!A$1:H$1193,5,0)</f>
        <v>5</v>
      </c>
      <c r="L393">
        <f>VLOOKUP(DATA!D392,'Performance management'!A$1:H$1193,6,0)</f>
        <v>1</v>
      </c>
      <c r="M393">
        <f>VLOOKUP(DATA!D392,'Performance management'!A$1:H$1193,7,0)</f>
        <v>2</v>
      </c>
      <c r="N393">
        <f>VLOOKUP(DATA!D392,'Performance management'!A$1:H$1193,8,0)</f>
        <v>3.25</v>
      </c>
      <c r="O393">
        <f>VLOOKUP(D392,'Learning  Mangement'!$A$1:$G$1193,4,0)</f>
        <v>3.25</v>
      </c>
      <c r="P393" t="str">
        <f>VLOOKUP(D392,'Learning  Mangement'!$A$1:$G$1193,5,0)</f>
        <v>Hemanth&amp;Salomi</v>
      </c>
      <c r="Q393" t="str">
        <f>VLOOKUP(D392,'Learning  Mangement'!$A$1:$G$1193,6,0)</f>
        <v>3h</v>
      </c>
      <c r="R393" t="str">
        <f>VLOOKUP(D392,'Learning  Mangement'!$A$1:$G$1193,7,0)</f>
        <v>Soft skills Training</v>
      </c>
      <c r="S393" s="30">
        <f>VLOOKUP(D392,'Leave  Mangement'!$A$1:$F$1193,3,0)</f>
        <v>43146</v>
      </c>
      <c r="T393" s="30">
        <f>VLOOKUP(D392,'Leave  Mangement'!$A$1:$F$1193,4,0)</f>
        <v>43151</v>
      </c>
      <c r="U393" t="str">
        <f>VLOOKUP(D392,'Leave  Mangement'!$A$1:$F$1193,5,0)</f>
        <v>Planned leave</v>
      </c>
      <c r="V393">
        <f>VLOOKUP(D392,'Leave  Mangement'!$A$1:$F$1193,6,0)</f>
        <v>5</v>
      </c>
      <c r="W393" t="str">
        <f>VLOOKUP(D392,'Span and Layer'!$A$1:$D$1193,2,0)</f>
        <v>David</v>
      </c>
      <c r="X393" t="str">
        <f>VLOOKUP(D392,'Span and Layer'!$A$1:$D$1193,3,0)</f>
        <v>Jacob</v>
      </c>
      <c r="Y393" t="str">
        <f>VLOOKUP(D392,'Span and Layer'!$A$1:$D$1193,4,0)</f>
        <v>George</v>
      </c>
      <c r="Z393" s="30">
        <f>VLOOKUP(D392,'Attrition Analysis'!$A$1:$E$1193,3,0)</f>
        <v>36344</v>
      </c>
      <c r="AA393" s="30">
        <f>VLOOKUP(D392,'Attrition Analysis'!$A$1:$E$1193,4,0)</f>
        <v>43170</v>
      </c>
      <c r="AB393">
        <f>VLOOKUP(D392,'Attrition Analysis'!$A$1:$E$1193,5,0)</f>
        <v>0</v>
      </c>
      <c r="AC393" t="str">
        <f>VLOOKUP(D392,CSAT!$A$1:$F$1193,2,0)</f>
        <v>Bad</v>
      </c>
      <c r="AD393" t="str">
        <f>VLOOKUP(D392,CSAT!$A$1:$F$1193,3,0)</f>
        <v>Good</v>
      </c>
      <c r="AE393" t="str">
        <f>VLOOKUP(D392,CSAT!$A$1:$F$1193,4,0)</f>
        <v>Excellent</v>
      </c>
      <c r="AF393" t="str">
        <f>VLOOKUP(D392,CSAT!$A$1:$F$1193,5,0)</f>
        <v>Worst</v>
      </c>
      <c r="AG393" t="str">
        <f>VLOOKUP(D392,CSAT!$A$1:$F$1193,6,0)</f>
        <v>Worst</v>
      </c>
      <c r="AH393" s="30">
        <v>43108</v>
      </c>
    </row>
    <row r="394" spans="1:34" x14ac:dyDescent="0.25">
      <c r="A394" s="13" t="s">
        <v>727</v>
      </c>
      <c r="B394" s="13">
        <v>393</v>
      </c>
      <c r="C394" s="13" t="s">
        <v>726</v>
      </c>
      <c r="D394" s="13" t="s">
        <v>727</v>
      </c>
      <c r="E394" s="13" t="s">
        <v>10</v>
      </c>
      <c r="F394" s="13">
        <v>55</v>
      </c>
      <c r="G394" s="13" t="s">
        <v>26</v>
      </c>
      <c r="H394" s="13" t="s">
        <v>22</v>
      </c>
      <c r="I394" s="13" t="s">
        <v>23</v>
      </c>
      <c r="J394">
        <f>VLOOKUP(DATA!D393,'Performance management'!A$1:H$1193,4,0)</f>
        <v>2</v>
      </c>
      <c r="K394">
        <f>VLOOKUP(DATA!D393,'Performance management'!A$1:H$1193,5,0)</f>
        <v>1</v>
      </c>
      <c r="L394">
        <f>VLOOKUP(DATA!D393,'Performance management'!A$1:H$1193,6,0)</f>
        <v>2</v>
      </c>
      <c r="M394">
        <f>VLOOKUP(DATA!D393,'Performance management'!A$1:H$1193,7,0)</f>
        <v>5</v>
      </c>
      <c r="N394">
        <f>VLOOKUP(DATA!D393,'Performance management'!A$1:H$1193,8,0)</f>
        <v>2.5</v>
      </c>
      <c r="O394">
        <f>VLOOKUP(D393,'Learning  Mangement'!$A$1:$G$1193,4,0)</f>
        <v>2.5</v>
      </c>
      <c r="P394" t="str">
        <f>VLOOKUP(D393,'Learning  Mangement'!$A$1:$G$1193,5,0)</f>
        <v>Sathish&amp;Azim</v>
      </c>
      <c r="Q394" t="str">
        <f>VLOOKUP(D393,'Learning  Mangement'!$A$1:$G$1193,6,0)</f>
        <v>4h</v>
      </c>
      <c r="R394" t="str">
        <f>VLOOKUP(D393,'Learning  Mangement'!$A$1:$G$1193,7,0)</f>
        <v>Technical skills Training</v>
      </c>
      <c r="S394" s="30">
        <f>VLOOKUP(D393,'Leave  Mangement'!$A$1:$F$1193,3,0)</f>
        <v>43147</v>
      </c>
      <c r="T394" s="30">
        <f>VLOOKUP(D393,'Leave  Mangement'!$A$1:$F$1193,4,0)</f>
        <v>43151</v>
      </c>
      <c r="U394" t="str">
        <f>VLOOKUP(D393,'Leave  Mangement'!$A$1:$F$1193,5,0)</f>
        <v>Maternity/Parental leave</v>
      </c>
      <c r="V394">
        <f>VLOOKUP(D393,'Leave  Mangement'!$A$1:$F$1193,6,0)</f>
        <v>34</v>
      </c>
      <c r="W394" t="str">
        <f>VLOOKUP(D393,'Span and Layer'!$A$1:$D$1193,2,0)</f>
        <v>Salomi</v>
      </c>
      <c r="X394" t="str">
        <f>VLOOKUP(D393,'Span and Layer'!$A$1:$D$1193,3,0)</f>
        <v>Harry</v>
      </c>
      <c r="Y394" t="str">
        <f>VLOOKUP(D393,'Span and Layer'!$A$1:$D$1193,4,0)</f>
        <v>George</v>
      </c>
      <c r="Z394" s="30">
        <f>VLOOKUP(D393,'Attrition Analysis'!$A$1:$E$1193,3,0)</f>
        <v>36352</v>
      </c>
      <c r="AA394" s="30">
        <f>VLOOKUP(D393,'Attrition Analysis'!$A$1:$E$1193,4,0)</f>
        <v>43182</v>
      </c>
      <c r="AB394">
        <f>VLOOKUP(D393,'Attrition Analysis'!$A$1:$E$1193,5,0)</f>
        <v>0</v>
      </c>
      <c r="AC394" t="str">
        <f>VLOOKUP(D393,CSAT!$A$1:$F$1193,2,0)</f>
        <v>Good</v>
      </c>
      <c r="AD394" t="str">
        <f>VLOOKUP(D393,CSAT!$A$1:$F$1193,3,0)</f>
        <v>Excellent</v>
      </c>
      <c r="AE394" t="str">
        <f>VLOOKUP(D393,CSAT!$A$1:$F$1193,4,0)</f>
        <v>Worst</v>
      </c>
      <c r="AF394" t="str">
        <f>VLOOKUP(D393,CSAT!$A$1:$F$1193,5,0)</f>
        <v>Better</v>
      </c>
      <c r="AG394" t="str">
        <f>VLOOKUP(D393,CSAT!$A$1:$F$1193,6,0)</f>
        <v>Better</v>
      </c>
      <c r="AH394" s="30">
        <v>43234</v>
      </c>
    </row>
    <row r="395" spans="1:34" x14ac:dyDescent="0.25">
      <c r="A395" s="13" t="s">
        <v>729</v>
      </c>
      <c r="B395" s="13">
        <v>394</v>
      </c>
      <c r="C395" s="13" t="s">
        <v>728</v>
      </c>
      <c r="D395" s="13" t="s">
        <v>729</v>
      </c>
      <c r="E395" s="13" t="s">
        <v>10</v>
      </c>
      <c r="F395" s="13">
        <v>45</v>
      </c>
      <c r="G395" s="13" t="s">
        <v>21</v>
      </c>
      <c r="H395" s="13" t="s">
        <v>12</v>
      </c>
      <c r="I395" s="13" t="s">
        <v>13</v>
      </c>
      <c r="J395">
        <f>VLOOKUP(DATA!D394,'Performance management'!A$1:H$1193,4,0)</f>
        <v>3</v>
      </c>
      <c r="K395">
        <f>VLOOKUP(DATA!D394,'Performance management'!A$1:H$1193,5,0)</f>
        <v>5</v>
      </c>
      <c r="L395">
        <f>VLOOKUP(DATA!D394,'Performance management'!A$1:H$1193,6,0)</f>
        <v>3</v>
      </c>
      <c r="M395">
        <f>VLOOKUP(DATA!D394,'Performance management'!A$1:H$1193,7,0)</f>
        <v>3</v>
      </c>
      <c r="N395">
        <f>VLOOKUP(DATA!D394,'Performance management'!A$1:H$1193,8,0)</f>
        <v>3.5</v>
      </c>
      <c r="O395">
        <f>VLOOKUP(D394,'Learning  Mangement'!$A$1:$G$1193,4,0)</f>
        <v>3.5</v>
      </c>
      <c r="P395" t="str">
        <f>VLOOKUP(D394,'Learning  Mangement'!$A$1:$G$1193,5,0)</f>
        <v>Hemanth&amp;Salomi</v>
      </c>
      <c r="Q395" t="str">
        <f>VLOOKUP(D394,'Learning  Mangement'!$A$1:$G$1193,6,0)</f>
        <v>3h</v>
      </c>
      <c r="R395" t="str">
        <f>VLOOKUP(D394,'Learning  Mangement'!$A$1:$G$1193,7,0)</f>
        <v>Soft skills Training</v>
      </c>
      <c r="S395" s="30">
        <f>VLOOKUP(D394,'Leave  Mangement'!$A$1:$F$1193,3,0)</f>
        <v>43148</v>
      </c>
      <c r="T395" s="30">
        <f>VLOOKUP(D394,'Leave  Mangement'!$A$1:$F$1193,4,0)</f>
        <v>43149</v>
      </c>
      <c r="U395" t="str">
        <f>VLOOKUP(D394,'Leave  Mangement'!$A$1:$F$1193,5,0)</f>
        <v>Emergency leave</v>
      </c>
      <c r="V395">
        <f>VLOOKUP(D394,'Leave  Mangement'!$A$1:$F$1193,6,0)</f>
        <v>1</v>
      </c>
      <c r="W395" t="str">
        <f>VLOOKUP(D394,'Span and Layer'!$A$1:$D$1193,2,0)</f>
        <v>Azim</v>
      </c>
      <c r="X395" t="str">
        <f>VLOOKUP(D394,'Span and Layer'!$A$1:$D$1193,3,0)</f>
        <v>Jacob</v>
      </c>
      <c r="Y395" t="str">
        <f>VLOOKUP(D394,'Span and Layer'!$A$1:$D$1193,4,0)</f>
        <v>George</v>
      </c>
      <c r="Z395" s="30">
        <f>VLOOKUP(D394,'Attrition Analysis'!$A$1:$E$1193,3,0)</f>
        <v>36360</v>
      </c>
      <c r="AA395" s="30">
        <f>VLOOKUP(D394,'Attrition Analysis'!$A$1:$E$1193,4,0)</f>
        <v>43194</v>
      </c>
      <c r="AB395">
        <f>VLOOKUP(D394,'Attrition Analysis'!$A$1:$E$1193,5,0)</f>
        <v>0</v>
      </c>
      <c r="AC395" t="str">
        <f>VLOOKUP(D394,CSAT!$A$1:$F$1193,2,0)</f>
        <v>Excellent</v>
      </c>
      <c r="AD395" t="str">
        <f>VLOOKUP(D394,CSAT!$A$1:$F$1193,3,0)</f>
        <v>Good</v>
      </c>
      <c r="AE395" t="str">
        <f>VLOOKUP(D394,CSAT!$A$1:$F$1193,4,0)</f>
        <v>Bad</v>
      </c>
      <c r="AF395" t="str">
        <f>VLOOKUP(D394,CSAT!$A$1:$F$1193,5,0)</f>
        <v>Excellent</v>
      </c>
      <c r="AG395" t="str">
        <f>VLOOKUP(D394,CSAT!$A$1:$F$1193,6,0)</f>
        <v>Worst</v>
      </c>
      <c r="AH395" s="30">
        <v>43335</v>
      </c>
    </row>
    <row r="396" spans="1:34" x14ac:dyDescent="0.25">
      <c r="A396" s="13" t="s">
        <v>731</v>
      </c>
      <c r="B396" s="13">
        <v>395</v>
      </c>
      <c r="C396" s="13" t="s">
        <v>730</v>
      </c>
      <c r="D396" s="13" t="s">
        <v>731</v>
      </c>
      <c r="E396" s="13" t="s">
        <v>16</v>
      </c>
      <c r="F396" s="13">
        <v>36</v>
      </c>
      <c r="G396" s="13" t="s">
        <v>91</v>
      </c>
      <c r="H396" s="13" t="s">
        <v>79</v>
      </c>
      <c r="I396" s="13" t="s">
        <v>80</v>
      </c>
      <c r="J396">
        <f>VLOOKUP(DATA!D395,'Performance management'!A$1:H$1193,4,0)</f>
        <v>2</v>
      </c>
      <c r="K396">
        <f>VLOOKUP(DATA!D395,'Performance management'!A$1:H$1193,5,0)</f>
        <v>5</v>
      </c>
      <c r="L396">
        <f>VLOOKUP(DATA!D395,'Performance management'!A$1:H$1193,6,0)</f>
        <v>2</v>
      </c>
      <c r="M396">
        <f>VLOOKUP(DATA!D395,'Performance management'!A$1:H$1193,7,0)</f>
        <v>3</v>
      </c>
      <c r="N396">
        <f>VLOOKUP(DATA!D395,'Performance management'!A$1:H$1193,8,0)</f>
        <v>3</v>
      </c>
      <c r="O396">
        <f>VLOOKUP(D395,'Learning  Mangement'!$A$1:$G$1193,4,0)</f>
        <v>3</v>
      </c>
      <c r="P396" t="str">
        <f>VLOOKUP(D395,'Learning  Mangement'!$A$1:$G$1193,5,0)</f>
        <v>Hemanth&amp;Salomi</v>
      </c>
      <c r="Q396" t="str">
        <f>VLOOKUP(D395,'Learning  Mangement'!$A$1:$G$1193,6,0)</f>
        <v>3h</v>
      </c>
      <c r="R396" t="str">
        <f>VLOOKUP(D395,'Learning  Mangement'!$A$1:$G$1193,7,0)</f>
        <v>Soft skills Training</v>
      </c>
      <c r="S396" s="30">
        <f>VLOOKUP(D395,'Leave  Mangement'!$A$1:$F$1193,3,0)</f>
        <v>43149</v>
      </c>
      <c r="T396" s="30">
        <f>VLOOKUP(D395,'Leave  Mangement'!$A$1:$F$1193,4,0)</f>
        <v>43152</v>
      </c>
      <c r="U396" t="str">
        <f>VLOOKUP(D395,'Leave  Mangement'!$A$1:$F$1193,5,0)</f>
        <v>Planned leave</v>
      </c>
      <c r="V396">
        <f>VLOOKUP(D395,'Leave  Mangement'!$A$1:$F$1193,6,0)</f>
        <v>3</v>
      </c>
      <c r="W396" t="str">
        <f>VLOOKUP(D395,'Span and Layer'!$A$1:$D$1193,2,0)</f>
        <v>Roy</v>
      </c>
      <c r="X396" t="str">
        <f>VLOOKUP(D395,'Span and Layer'!$A$1:$D$1193,3,0)</f>
        <v>Harry</v>
      </c>
      <c r="Y396" t="str">
        <f>VLOOKUP(D395,'Span and Layer'!$A$1:$D$1193,4,0)</f>
        <v>George</v>
      </c>
      <c r="Z396" s="30">
        <f>VLOOKUP(D395,'Attrition Analysis'!$A$1:$E$1193,3,0)</f>
        <v>36368</v>
      </c>
      <c r="AA396" s="30">
        <f>VLOOKUP(D395,'Attrition Analysis'!$A$1:$E$1193,4,0)</f>
        <v>43206</v>
      </c>
      <c r="AB396">
        <f>VLOOKUP(D395,'Attrition Analysis'!$A$1:$E$1193,5,0)</f>
        <v>0</v>
      </c>
      <c r="AC396" t="str">
        <f>VLOOKUP(D395,CSAT!$A$1:$F$1193,2,0)</f>
        <v>Excellent</v>
      </c>
      <c r="AD396" t="str">
        <f>VLOOKUP(D395,CSAT!$A$1:$F$1193,3,0)</f>
        <v>Better</v>
      </c>
      <c r="AE396" t="str">
        <f>VLOOKUP(D395,CSAT!$A$1:$F$1193,4,0)</f>
        <v>Excellent</v>
      </c>
      <c r="AF396" t="str">
        <f>VLOOKUP(D395,CSAT!$A$1:$F$1193,5,0)</f>
        <v>Worst</v>
      </c>
      <c r="AG396" t="str">
        <f>VLOOKUP(D395,CSAT!$A$1:$F$1193,6,0)</f>
        <v>Better</v>
      </c>
      <c r="AH396" s="30">
        <v>43393</v>
      </c>
    </row>
    <row r="397" spans="1:34" x14ac:dyDescent="0.25">
      <c r="A397" s="13" t="s">
        <v>733</v>
      </c>
      <c r="B397" s="13">
        <v>396</v>
      </c>
      <c r="C397" s="13" t="s">
        <v>732</v>
      </c>
      <c r="D397" s="13" t="s">
        <v>733</v>
      </c>
      <c r="E397" s="13" t="s">
        <v>10</v>
      </c>
      <c r="F397" s="13">
        <v>26</v>
      </c>
      <c r="G397" s="13" t="s">
        <v>45</v>
      </c>
      <c r="H397" s="13" t="s">
        <v>12</v>
      </c>
      <c r="I397" s="13" t="s">
        <v>13</v>
      </c>
      <c r="J397">
        <f>VLOOKUP(DATA!D396,'Performance management'!A$1:H$1193,4,0)</f>
        <v>1</v>
      </c>
      <c r="K397">
        <f>VLOOKUP(DATA!D396,'Performance management'!A$1:H$1193,5,0)</f>
        <v>1</v>
      </c>
      <c r="L397">
        <f>VLOOKUP(DATA!D396,'Performance management'!A$1:H$1193,6,0)</f>
        <v>5</v>
      </c>
      <c r="M397">
        <f>VLOOKUP(DATA!D396,'Performance management'!A$1:H$1193,7,0)</f>
        <v>2</v>
      </c>
      <c r="N397">
        <f>VLOOKUP(DATA!D396,'Performance management'!A$1:H$1193,8,0)</f>
        <v>2.25</v>
      </c>
      <c r="O397">
        <f>VLOOKUP(D396,'Learning  Mangement'!$A$1:$G$1193,4,0)</f>
        <v>2.25</v>
      </c>
      <c r="P397" t="str">
        <f>VLOOKUP(D396,'Learning  Mangement'!$A$1:$G$1193,5,0)</f>
        <v>Sathish&amp;Azim</v>
      </c>
      <c r="Q397" t="str">
        <f>VLOOKUP(D396,'Learning  Mangement'!$A$1:$G$1193,6,0)</f>
        <v>4h</v>
      </c>
      <c r="R397" t="str">
        <f>VLOOKUP(D396,'Learning  Mangement'!$A$1:$G$1193,7,0)</f>
        <v>Technical skills Training</v>
      </c>
      <c r="S397" s="30">
        <f>VLOOKUP(D396,'Leave  Mangement'!$A$1:$F$1193,3,0)</f>
        <v>43150</v>
      </c>
      <c r="T397" s="30">
        <f>VLOOKUP(D396,'Leave  Mangement'!$A$1:$F$1193,4,0)</f>
        <v>43153</v>
      </c>
      <c r="U397" t="str">
        <f>VLOOKUP(D396,'Leave  Mangement'!$A$1:$F$1193,5,0)</f>
        <v>Maternity/Parental leave</v>
      </c>
      <c r="V397">
        <f>VLOOKUP(D396,'Leave  Mangement'!$A$1:$F$1193,6,0)</f>
        <v>33</v>
      </c>
      <c r="W397" t="str">
        <f>VLOOKUP(D396,'Span and Layer'!$A$1:$D$1193,2,0)</f>
        <v>Harika</v>
      </c>
      <c r="X397" t="str">
        <f>VLOOKUP(D396,'Span and Layer'!$A$1:$D$1193,3,0)</f>
        <v>Amelia</v>
      </c>
      <c r="Y397" t="str">
        <f>VLOOKUP(D396,'Span and Layer'!$A$1:$D$1193,4,0)</f>
        <v>George</v>
      </c>
      <c r="Z397" s="30">
        <f>VLOOKUP(D396,'Attrition Analysis'!$A$1:$E$1193,3,0)</f>
        <v>36376</v>
      </c>
      <c r="AA397" s="30">
        <f>VLOOKUP(D396,'Attrition Analysis'!$A$1:$E$1193,4,0)</f>
        <v>43218</v>
      </c>
      <c r="AB397">
        <f>VLOOKUP(D396,'Attrition Analysis'!$A$1:$E$1193,5,0)</f>
        <v>0</v>
      </c>
      <c r="AC397" t="str">
        <f>VLOOKUP(D396,CSAT!$A$1:$F$1193,2,0)</f>
        <v>Good</v>
      </c>
      <c r="AD397" t="str">
        <f>VLOOKUP(D396,CSAT!$A$1:$F$1193,3,0)</f>
        <v>Excellent</v>
      </c>
      <c r="AE397" t="str">
        <f>VLOOKUP(D396,CSAT!$A$1:$F$1193,4,0)</f>
        <v>Good</v>
      </c>
      <c r="AF397" t="str">
        <f>VLOOKUP(D396,CSAT!$A$1:$F$1193,5,0)</f>
        <v>Better</v>
      </c>
      <c r="AG397" t="str">
        <f>VLOOKUP(D396,CSAT!$A$1:$F$1193,6,0)</f>
        <v>Worst</v>
      </c>
      <c r="AH397" s="30">
        <v>43455</v>
      </c>
    </row>
    <row r="398" spans="1:34" x14ac:dyDescent="0.25">
      <c r="A398" s="13" t="s">
        <v>735</v>
      </c>
      <c r="B398" s="13">
        <v>397</v>
      </c>
      <c r="C398" s="13" t="s">
        <v>734</v>
      </c>
      <c r="D398" s="13" t="s">
        <v>735</v>
      </c>
      <c r="E398" s="13" t="s">
        <v>10</v>
      </c>
      <c r="F398" s="13">
        <v>24</v>
      </c>
      <c r="G398" s="13" t="s">
        <v>17</v>
      </c>
      <c r="H398" s="13" t="s">
        <v>131</v>
      </c>
      <c r="I398" s="13" t="s">
        <v>132</v>
      </c>
      <c r="J398">
        <f>VLOOKUP(DATA!D397,'Performance management'!A$1:H$1193,4,0)</f>
        <v>1</v>
      </c>
      <c r="K398">
        <f>VLOOKUP(DATA!D397,'Performance management'!A$1:H$1193,5,0)</f>
        <v>1</v>
      </c>
      <c r="L398">
        <f>VLOOKUP(DATA!D397,'Performance management'!A$1:H$1193,6,0)</f>
        <v>2</v>
      </c>
      <c r="M398">
        <f>VLOOKUP(DATA!D397,'Performance management'!A$1:H$1193,7,0)</f>
        <v>2</v>
      </c>
      <c r="N398">
        <f>VLOOKUP(DATA!D397,'Performance management'!A$1:H$1193,8,0)</f>
        <v>1.5</v>
      </c>
      <c r="O398">
        <f>VLOOKUP(D397,'Learning  Mangement'!$A$1:$G$1193,4,0)</f>
        <v>1.5</v>
      </c>
      <c r="P398" t="str">
        <f>VLOOKUP(D397,'Learning  Mangement'!$A$1:$G$1193,5,0)</f>
        <v>Sathish&amp;Azim</v>
      </c>
      <c r="Q398" t="str">
        <f>VLOOKUP(D397,'Learning  Mangement'!$A$1:$G$1193,6,0)</f>
        <v>4h</v>
      </c>
      <c r="R398" t="str">
        <f>VLOOKUP(D397,'Learning  Mangement'!$A$1:$G$1193,7,0)</f>
        <v>Technical skills Training</v>
      </c>
      <c r="S398" s="30">
        <f>VLOOKUP(D397,'Leave  Mangement'!$A$1:$F$1193,3,0)</f>
        <v>43151</v>
      </c>
      <c r="T398" s="30">
        <f>VLOOKUP(D397,'Leave  Mangement'!$A$1:$F$1193,4,0)</f>
        <v>43152</v>
      </c>
      <c r="U398" t="str">
        <f>VLOOKUP(D397,'Leave  Mangement'!$A$1:$F$1193,5,0)</f>
        <v>Planned leave</v>
      </c>
      <c r="V398">
        <f>VLOOKUP(D397,'Leave  Mangement'!$A$1:$F$1193,6,0)</f>
        <v>1</v>
      </c>
      <c r="W398" t="str">
        <f>VLOOKUP(D397,'Span and Layer'!$A$1:$D$1193,2,0)</f>
        <v>Harika</v>
      </c>
      <c r="X398" t="str">
        <f>VLOOKUP(D397,'Span and Layer'!$A$1:$D$1193,3,0)</f>
        <v>Amelia</v>
      </c>
      <c r="Y398" t="str">
        <f>VLOOKUP(D397,'Span and Layer'!$A$1:$D$1193,4,0)</f>
        <v>George</v>
      </c>
      <c r="Z398" s="30">
        <f>VLOOKUP(D397,'Attrition Analysis'!$A$1:$E$1193,3,0)</f>
        <v>36384</v>
      </c>
      <c r="AA398" s="30">
        <f>VLOOKUP(D397,'Attrition Analysis'!$A$1:$E$1193,4,0)</f>
        <v>43230</v>
      </c>
      <c r="AB398">
        <f>VLOOKUP(D397,'Attrition Analysis'!$A$1:$E$1193,5,0)</f>
        <v>0</v>
      </c>
      <c r="AC398" t="str">
        <f>VLOOKUP(D397,CSAT!$A$1:$F$1193,2,0)</f>
        <v>Better</v>
      </c>
      <c r="AD398" t="str">
        <f>VLOOKUP(D397,CSAT!$A$1:$F$1193,3,0)</f>
        <v>Excellent</v>
      </c>
      <c r="AE398" t="str">
        <f>VLOOKUP(D397,CSAT!$A$1:$F$1193,4,0)</f>
        <v>Good</v>
      </c>
      <c r="AF398" t="str">
        <f>VLOOKUP(D397,CSAT!$A$1:$F$1193,5,0)</f>
        <v>Better</v>
      </c>
      <c r="AG398" t="str">
        <f>VLOOKUP(D397,CSAT!$A$1:$F$1193,6,0)</f>
        <v>Good</v>
      </c>
      <c r="AH398" s="30">
        <v>43319</v>
      </c>
    </row>
    <row r="399" spans="1:34" x14ac:dyDescent="0.25">
      <c r="A399" s="13" t="s">
        <v>737</v>
      </c>
      <c r="B399" s="13">
        <v>398</v>
      </c>
      <c r="C399" s="13" t="s">
        <v>736</v>
      </c>
      <c r="D399" s="13" t="s">
        <v>737</v>
      </c>
      <c r="E399" s="13" t="s">
        <v>16</v>
      </c>
      <c r="F399" s="13">
        <v>23</v>
      </c>
      <c r="G399" s="13" t="s">
        <v>17</v>
      </c>
      <c r="H399" s="13" t="s">
        <v>97</v>
      </c>
      <c r="I399" s="13" t="s">
        <v>98</v>
      </c>
      <c r="J399">
        <f>VLOOKUP(DATA!D398,'Performance management'!A$1:H$1193,4,0)</f>
        <v>1</v>
      </c>
      <c r="K399">
        <f>VLOOKUP(DATA!D398,'Performance management'!A$1:H$1193,5,0)</f>
        <v>1</v>
      </c>
      <c r="L399">
        <f>VLOOKUP(DATA!D398,'Performance management'!A$1:H$1193,6,0)</f>
        <v>1</v>
      </c>
      <c r="M399">
        <f>VLOOKUP(DATA!D398,'Performance management'!A$1:H$1193,7,0)</f>
        <v>3</v>
      </c>
      <c r="N399">
        <f>VLOOKUP(DATA!D398,'Performance management'!A$1:H$1193,8,0)</f>
        <v>1.5</v>
      </c>
      <c r="O399">
        <f>VLOOKUP(D398,'Learning  Mangement'!$A$1:$G$1193,4,0)</f>
        <v>1.5</v>
      </c>
      <c r="P399" t="str">
        <f>VLOOKUP(D398,'Learning  Mangement'!$A$1:$G$1193,5,0)</f>
        <v>Sathish&amp;Azim</v>
      </c>
      <c r="Q399" t="str">
        <f>VLOOKUP(D398,'Learning  Mangement'!$A$1:$G$1193,6,0)</f>
        <v>4h</v>
      </c>
      <c r="R399" t="str">
        <f>VLOOKUP(D398,'Learning  Mangement'!$A$1:$G$1193,7,0)</f>
        <v>Technical skills Training</v>
      </c>
      <c r="S399" s="30">
        <f>VLOOKUP(D398,'Leave  Mangement'!$A$1:$F$1193,3,0)</f>
        <v>43152</v>
      </c>
      <c r="T399" s="30">
        <f>VLOOKUP(D398,'Leave  Mangement'!$A$1:$F$1193,4,0)</f>
        <v>43156</v>
      </c>
      <c r="U399" t="str">
        <f>VLOOKUP(D398,'Leave  Mangement'!$A$1:$F$1193,5,0)</f>
        <v>Planned leave</v>
      </c>
      <c r="V399">
        <f>VLOOKUP(D398,'Leave  Mangement'!$A$1:$F$1193,6,0)</f>
        <v>4</v>
      </c>
      <c r="W399" t="str">
        <f>VLOOKUP(D398,'Span and Layer'!$A$1:$D$1193,2,0)</f>
        <v>Harish</v>
      </c>
      <c r="X399" t="str">
        <f>VLOOKUP(D398,'Span and Layer'!$A$1:$D$1193,3,0)</f>
        <v>Amelia</v>
      </c>
      <c r="Y399" t="str">
        <f>VLOOKUP(D398,'Span and Layer'!$A$1:$D$1193,4,0)</f>
        <v>George</v>
      </c>
      <c r="Z399" s="30">
        <f>VLOOKUP(D398,'Attrition Analysis'!$A$1:$E$1193,3,0)</f>
        <v>36392</v>
      </c>
      <c r="AA399" s="30">
        <f>VLOOKUP(D398,'Attrition Analysis'!$A$1:$E$1193,4,0)</f>
        <v>43242</v>
      </c>
      <c r="AB399">
        <f>VLOOKUP(D398,'Attrition Analysis'!$A$1:$E$1193,5,0)</f>
        <v>0</v>
      </c>
      <c r="AC399" t="str">
        <f>VLOOKUP(D398,CSAT!$A$1:$F$1193,2,0)</f>
        <v>Good</v>
      </c>
      <c r="AD399" t="str">
        <f>VLOOKUP(D398,CSAT!$A$1:$F$1193,3,0)</f>
        <v>Excellent</v>
      </c>
      <c r="AE399" t="str">
        <f>VLOOKUP(D398,CSAT!$A$1:$F$1193,4,0)</f>
        <v>Worst</v>
      </c>
      <c r="AF399" t="str">
        <f>VLOOKUP(D398,CSAT!$A$1:$F$1193,5,0)</f>
        <v>Excellent</v>
      </c>
      <c r="AG399" t="str">
        <f>VLOOKUP(D398,CSAT!$A$1:$F$1193,6,0)</f>
        <v>Better</v>
      </c>
      <c r="AH399" s="30">
        <v>43320</v>
      </c>
    </row>
    <row r="400" spans="1:34" x14ac:dyDescent="0.25">
      <c r="A400" s="13" t="s">
        <v>739</v>
      </c>
      <c r="B400" s="13">
        <v>399</v>
      </c>
      <c r="C400" s="13" t="s">
        <v>738</v>
      </c>
      <c r="D400" s="13" t="s">
        <v>739</v>
      </c>
      <c r="E400" s="13" t="s">
        <v>10</v>
      </c>
      <c r="F400" s="13">
        <v>21</v>
      </c>
      <c r="G400" s="13" t="s">
        <v>96</v>
      </c>
      <c r="H400" s="13" t="s">
        <v>105</v>
      </c>
      <c r="I400" s="13" t="s">
        <v>13</v>
      </c>
      <c r="J400">
        <f>VLOOKUP(DATA!D399,'Performance management'!A$1:H$1193,4,0)</f>
        <v>3</v>
      </c>
      <c r="K400">
        <f>VLOOKUP(DATA!D399,'Performance management'!A$1:H$1193,5,0)</f>
        <v>2</v>
      </c>
      <c r="L400">
        <f>VLOOKUP(DATA!D399,'Performance management'!A$1:H$1193,6,0)</f>
        <v>5</v>
      </c>
      <c r="M400">
        <f>VLOOKUP(DATA!D399,'Performance management'!A$1:H$1193,7,0)</f>
        <v>4</v>
      </c>
      <c r="N400">
        <f>VLOOKUP(DATA!D399,'Performance management'!A$1:H$1193,8,0)</f>
        <v>3.5</v>
      </c>
      <c r="O400">
        <f>VLOOKUP(D399,'Learning  Mangement'!$A$1:$G$1193,4,0)</f>
        <v>3.5</v>
      </c>
      <c r="P400" t="str">
        <f>VLOOKUP(D399,'Learning  Mangement'!$A$1:$G$1193,5,0)</f>
        <v>Hemanth&amp;Salomi</v>
      </c>
      <c r="Q400" t="str">
        <f>VLOOKUP(D399,'Learning  Mangement'!$A$1:$G$1193,6,0)</f>
        <v>3h</v>
      </c>
      <c r="R400" t="str">
        <f>VLOOKUP(D399,'Learning  Mangement'!$A$1:$G$1193,7,0)</f>
        <v>Soft skills Training</v>
      </c>
      <c r="S400" s="30">
        <f>VLOOKUP(D399,'Leave  Mangement'!$A$1:$F$1193,3,0)</f>
        <v>43153</v>
      </c>
      <c r="T400" s="30">
        <f>VLOOKUP(D399,'Leave  Mangement'!$A$1:$F$1193,4,0)</f>
        <v>43156</v>
      </c>
      <c r="U400" t="str">
        <f>VLOOKUP(D399,'Leave  Mangement'!$A$1:$F$1193,5,0)</f>
        <v>Emergency leave</v>
      </c>
      <c r="V400">
        <f>VLOOKUP(D399,'Leave  Mangement'!$A$1:$F$1193,6,0)</f>
        <v>3</v>
      </c>
      <c r="W400" t="str">
        <f>VLOOKUP(D399,'Span and Layer'!$A$1:$D$1193,2,0)</f>
        <v>Aneela</v>
      </c>
      <c r="X400" t="str">
        <f>VLOOKUP(D399,'Span and Layer'!$A$1:$D$1193,3,0)</f>
        <v>Charlie</v>
      </c>
      <c r="Y400" t="str">
        <f>VLOOKUP(D399,'Span and Layer'!$A$1:$D$1193,4,0)</f>
        <v>George</v>
      </c>
      <c r="Z400" s="30">
        <f>VLOOKUP(D399,'Attrition Analysis'!$A$1:$E$1193,3,0)</f>
        <v>36400</v>
      </c>
      <c r="AA400" s="30">
        <f>VLOOKUP(D399,'Attrition Analysis'!$A$1:$E$1193,4,0)</f>
        <v>43254</v>
      </c>
      <c r="AB400">
        <f>VLOOKUP(D399,'Attrition Analysis'!$A$1:$E$1193,5,0)</f>
        <v>0</v>
      </c>
      <c r="AC400" t="str">
        <f>VLOOKUP(D399,CSAT!$A$1:$F$1193,2,0)</f>
        <v>Good</v>
      </c>
      <c r="AD400" t="str">
        <f>VLOOKUP(D399,CSAT!$A$1:$F$1193,3,0)</f>
        <v>Bad</v>
      </c>
      <c r="AE400" t="str">
        <f>VLOOKUP(D399,CSAT!$A$1:$F$1193,4,0)</f>
        <v>Excellent</v>
      </c>
      <c r="AF400" t="str">
        <f>VLOOKUP(D399,CSAT!$A$1:$F$1193,5,0)</f>
        <v>Worst</v>
      </c>
      <c r="AG400" t="str">
        <f>VLOOKUP(D399,CSAT!$A$1:$F$1193,6,0)</f>
        <v>Worst</v>
      </c>
      <c r="AH400" s="30">
        <v>43373</v>
      </c>
    </row>
    <row r="401" spans="1:34" x14ac:dyDescent="0.25">
      <c r="A401" s="13" t="s">
        <v>741</v>
      </c>
      <c r="B401" s="13">
        <v>400</v>
      </c>
      <c r="C401" s="13" t="s">
        <v>740</v>
      </c>
      <c r="D401" s="13" t="s">
        <v>741</v>
      </c>
      <c r="E401" s="13" t="s">
        <v>16</v>
      </c>
      <c r="F401" s="13">
        <v>58</v>
      </c>
      <c r="G401" s="13" t="s">
        <v>45</v>
      </c>
      <c r="H401" s="13" t="s">
        <v>18</v>
      </c>
      <c r="I401" s="13" t="s">
        <v>13</v>
      </c>
      <c r="J401">
        <f>VLOOKUP(DATA!D400,'Performance management'!A$1:H$1193,4,0)</f>
        <v>1</v>
      </c>
      <c r="K401">
        <f>VLOOKUP(DATA!D400,'Performance management'!A$1:H$1193,5,0)</f>
        <v>3</v>
      </c>
      <c r="L401">
        <f>VLOOKUP(DATA!D400,'Performance management'!A$1:H$1193,6,0)</f>
        <v>1</v>
      </c>
      <c r="M401">
        <f>VLOOKUP(DATA!D400,'Performance management'!A$1:H$1193,7,0)</f>
        <v>2</v>
      </c>
      <c r="N401">
        <f>VLOOKUP(DATA!D400,'Performance management'!A$1:H$1193,8,0)</f>
        <v>1.75</v>
      </c>
      <c r="O401">
        <f>VLOOKUP(D400,'Learning  Mangement'!$A$1:$G$1193,4,0)</f>
        <v>1.75</v>
      </c>
      <c r="P401" t="str">
        <f>VLOOKUP(D400,'Learning  Mangement'!$A$1:$G$1193,5,0)</f>
        <v>Sathish&amp;Azim</v>
      </c>
      <c r="Q401" t="str">
        <f>VLOOKUP(D400,'Learning  Mangement'!$A$1:$G$1193,6,0)</f>
        <v>4h</v>
      </c>
      <c r="R401" t="str">
        <f>VLOOKUP(D400,'Learning  Mangement'!$A$1:$G$1193,7,0)</f>
        <v>Technical skills Training</v>
      </c>
      <c r="S401" s="30">
        <f>VLOOKUP(D400,'Leave  Mangement'!$A$1:$F$1193,3,0)</f>
        <v>43154</v>
      </c>
      <c r="T401" s="30">
        <f>VLOOKUP(D400,'Leave  Mangement'!$A$1:$F$1193,4,0)</f>
        <v>43156</v>
      </c>
      <c r="U401" t="str">
        <f>VLOOKUP(D400,'Leave  Mangement'!$A$1:$F$1193,5,0)</f>
        <v>Emergency leave</v>
      </c>
      <c r="V401">
        <f>VLOOKUP(D400,'Leave  Mangement'!$A$1:$F$1193,6,0)</f>
        <v>2</v>
      </c>
      <c r="W401" t="str">
        <f>VLOOKUP(D400,'Span and Layer'!$A$1:$D$1193,2,0)</f>
        <v>David</v>
      </c>
      <c r="X401" t="str">
        <f>VLOOKUP(D400,'Span and Layer'!$A$1:$D$1193,3,0)</f>
        <v>Jacob</v>
      </c>
      <c r="Y401" t="str">
        <f>VLOOKUP(D400,'Span and Layer'!$A$1:$D$1193,4,0)</f>
        <v>George</v>
      </c>
      <c r="Z401" s="30">
        <f>VLOOKUP(D400,'Attrition Analysis'!$A$1:$E$1193,3,0)</f>
        <v>36408</v>
      </c>
      <c r="AA401" s="30">
        <f>VLOOKUP(D400,'Attrition Analysis'!$A$1:$E$1193,4,0)</f>
        <v>43266</v>
      </c>
      <c r="AB401">
        <f>VLOOKUP(D400,'Attrition Analysis'!$A$1:$E$1193,5,0)</f>
        <v>0</v>
      </c>
      <c r="AC401" t="str">
        <f>VLOOKUP(D400,CSAT!$A$1:$F$1193,2,0)</f>
        <v>Worst</v>
      </c>
      <c r="AD401" t="str">
        <f>VLOOKUP(D400,CSAT!$A$1:$F$1193,3,0)</f>
        <v>Bad</v>
      </c>
      <c r="AE401" t="str">
        <f>VLOOKUP(D400,CSAT!$A$1:$F$1193,4,0)</f>
        <v>Worst</v>
      </c>
      <c r="AF401" t="str">
        <f>VLOOKUP(D400,CSAT!$A$1:$F$1193,5,0)</f>
        <v>Better</v>
      </c>
      <c r="AG401" t="str">
        <f>VLOOKUP(D400,CSAT!$A$1:$F$1193,6,0)</f>
        <v>Good</v>
      </c>
      <c r="AH401" s="30">
        <v>43468</v>
      </c>
    </row>
    <row r="402" spans="1:34" x14ac:dyDescent="0.25">
      <c r="A402" s="13" t="s">
        <v>743</v>
      </c>
      <c r="B402" s="13">
        <v>401</v>
      </c>
      <c r="C402" s="13" t="s">
        <v>742</v>
      </c>
      <c r="D402" s="13" t="s">
        <v>743</v>
      </c>
      <c r="E402" s="13" t="s">
        <v>16</v>
      </c>
      <c r="F402" s="13">
        <v>40</v>
      </c>
      <c r="G402" s="13" t="s">
        <v>62</v>
      </c>
      <c r="H402" s="13" t="s">
        <v>27</v>
      </c>
      <c r="I402" s="13" t="s">
        <v>28</v>
      </c>
      <c r="J402">
        <f>VLOOKUP(DATA!D401,'Performance management'!A$1:H$1193,4,0)</f>
        <v>1</v>
      </c>
      <c r="K402">
        <f>VLOOKUP(DATA!D401,'Performance management'!A$1:H$1193,5,0)</f>
        <v>1</v>
      </c>
      <c r="L402">
        <f>VLOOKUP(DATA!D401,'Performance management'!A$1:H$1193,6,0)</f>
        <v>1</v>
      </c>
      <c r="M402">
        <f>VLOOKUP(DATA!D401,'Performance management'!A$1:H$1193,7,0)</f>
        <v>1</v>
      </c>
      <c r="N402">
        <f>VLOOKUP(DATA!D401,'Performance management'!A$1:H$1193,8,0)</f>
        <v>1</v>
      </c>
      <c r="O402">
        <f>VLOOKUP(D401,'Learning  Mangement'!$A$1:$G$1193,4,0)</f>
        <v>1</v>
      </c>
      <c r="P402" t="str">
        <f>VLOOKUP(D401,'Learning  Mangement'!$A$1:$G$1193,5,0)</f>
        <v>Sathish&amp;Azim</v>
      </c>
      <c r="Q402" t="str">
        <f>VLOOKUP(D401,'Learning  Mangement'!$A$1:$G$1193,6,0)</f>
        <v>4h</v>
      </c>
      <c r="R402" t="str">
        <f>VLOOKUP(D401,'Learning  Mangement'!$A$1:$G$1193,7,0)</f>
        <v>Technical skills training</v>
      </c>
      <c r="S402" s="30">
        <f>VLOOKUP(D401,'Leave  Mangement'!$A$1:$F$1193,3,0)</f>
        <v>43155</v>
      </c>
      <c r="T402" s="30">
        <f>VLOOKUP(D401,'Leave  Mangement'!$A$1:$F$1193,4,0)</f>
        <v>43156</v>
      </c>
      <c r="U402" t="str">
        <f>VLOOKUP(D401,'Leave  Mangement'!$A$1:$F$1193,5,0)</f>
        <v>Planned leave</v>
      </c>
      <c r="V402">
        <f>VLOOKUP(D401,'Leave  Mangement'!$A$1:$F$1193,6,0)</f>
        <v>1</v>
      </c>
      <c r="W402" t="str">
        <f>VLOOKUP(D401,'Span and Layer'!$A$1:$D$1193,2,0)</f>
        <v>Azim</v>
      </c>
      <c r="X402" t="str">
        <f>VLOOKUP(D401,'Span and Layer'!$A$1:$D$1193,3,0)</f>
        <v>Jacob</v>
      </c>
      <c r="Y402" t="str">
        <f>VLOOKUP(D401,'Span and Layer'!$A$1:$D$1193,4,0)</f>
        <v>George</v>
      </c>
      <c r="Z402" s="30">
        <f>VLOOKUP(D401,'Attrition Analysis'!$A$1:$E$1193,3,0)</f>
        <v>36416</v>
      </c>
      <c r="AA402" s="30">
        <f>VLOOKUP(D401,'Attrition Analysis'!$A$1:$E$1193,4,0)</f>
        <v>43278</v>
      </c>
      <c r="AB402">
        <f>VLOOKUP(D401,'Attrition Analysis'!$A$1:$E$1193,5,0)</f>
        <v>0</v>
      </c>
      <c r="AC402" t="str">
        <f>VLOOKUP(D401,CSAT!$A$1:$F$1193,2,0)</f>
        <v>Good</v>
      </c>
      <c r="AD402" t="str">
        <f>VLOOKUP(D401,CSAT!$A$1:$F$1193,3,0)</f>
        <v>Worst</v>
      </c>
      <c r="AE402" t="str">
        <f>VLOOKUP(D401,CSAT!$A$1:$F$1193,4,0)</f>
        <v>Good</v>
      </c>
      <c r="AF402" t="str">
        <f>VLOOKUP(D401,CSAT!$A$1:$F$1193,5,0)</f>
        <v>Good</v>
      </c>
      <c r="AG402" t="str">
        <f>VLOOKUP(D401,CSAT!$A$1:$F$1193,6,0)</f>
        <v>Better</v>
      </c>
      <c r="AH402" s="30">
        <v>43142</v>
      </c>
    </row>
    <row r="403" spans="1:34" x14ac:dyDescent="0.25">
      <c r="A403" s="13" t="s">
        <v>745</v>
      </c>
      <c r="B403" s="13">
        <v>402</v>
      </c>
      <c r="C403" s="13" t="s">
        <v>744</v>
      </c>
      <c r="D403" s="13" t="s">
        <v>745</v>
      </c>
      <c r="E403" s="13" t="s">
        <v>16</v>
      </c>
      <c r="F403" s="13">
        <v>31</v>
      </c>
      <c r="G403" s="13" t="s">
        <v>26</v>
      </c>
      <c r="H403" s="13" t="s">
        <v>18</v>
      </c>
      <c r="I403" s="13" t="s">
        <v>13</v>
      </c>
      <c r="J403">
        <f>VLOOKUP(DATA!D402,'Performance management'!A$1:H$1193,4,0)</f>
        <v>2</v>
      </c>
      <c r="K403">
        <f>VLOOKUP(DATA!D402,'Performance management'!A$1:H$1193,5,0)</f>
        <v>3</v>
      </c>
      <c r="L403">
        <f>VLOOKUP(DATA!D402,'Performance management'!A$1:H$1193,6,0)</f>
        <v>5</v>
      </c>
      <c r="M403">
        <f>VLOOKUP(DATA!D402,'Performance management'!A$1:H$1193,7,0)</f>
        <v>1</v>
      </c>
      <c r="N403">
        <f>VLOOKUP(DATA!D402,'Performance management'!A$1:H$1193,8,0)</f>
        <v>2.75</v>
      </c>
      <c r="O403">
        <f>VLOOKUP(D402,'Learning  Mangement'!$A$1:$G$1193,4,0)</f>
        <v>2.75</v>
      </c>
      <c r="P403" t="str">
        <f>VLOOKUP(D402,'Learning  Mangement'!$A$1:$G$1193,5,0)</f>
        <v>Sathish&amp;Azim</v>
      </c>
      <c r="Q403" t="str">
        <f>VLOOKUP(D402,'Learning  Mangement'!$A$1:$G$1193,6,0)</f>
        <v>4h</v>
      </c>
      <c r="R403" t="str">
        <f>VLOOKUP(D402,'Learning  Mangement'!$A$1:$G$1193,7,0)</f>
        <v>Technical skills Training</v>
      </c>
      <c r="S403" s="30">
        <f>VLOOKUP(D402,'Leave  Mangement'!$A$1:$F$1193,3,0)</f>
        <v>43156</v>
      </c>
      <c r="T403" s="30">
        <f>VLOOKUP(D402,'Leave  Mangement'!$A$1:$F$1193,4,0)</f>
        <v>43160</v>
      </c>
      <c r="U403" t="str">
        <f>VLOOKUP(D402,'Leave  Mangement'!$A$1:$F$1193,5,0)</f>
        <v>Planned leave</v>
      </c>
      <c r="V403">
        <f>VLOOKUP(D402,'Leave  Mangement'!$A$1:$F$1193,6,0)</f>
        <v>4</v>
      </c>
      <c r="W403" t="str">
        <f>VLOOKUP(D402,'Span and Layer'!$A$1:$D$1193,2,0)</f>
        <v>Arundathi</v>
      </c>
      <c r="X403" t="str">
        <f>VLOOKUP(D402,'Span and Layer'!$A$1:$D$1193,3,0)</f>
        <v>Jacob</v>
      </c>
      <c r="Y403" t="str">
        <f>VLOOKUP(D402,'Span and Layer'!$A$1:$D$1193,4,0)</f>
        <v>George</v>
      </c>
      <c r="Z403" s="30">
        <f>VLOOKUP(D402,'Attrition Analysis'!$A$1:$E$1193,3,0)</f>
        <v>36424</v>
      </c>
      <c r="AA403" s="30">
        <f>VLOOKUP(D402,'Attrition Analysis'!$A$1:$E$1193,4,0)</f>
        <v>43290</v>
      </c>
      <c r="AB403">
        <f>VLOOKUP(D402,'Attrition Analysis'!$A$1:$E$1193,5,0)</f>
        <v>0</v>
      </c>
      <c r="AC403" t="str">
        <f>VLOOKUP(D402,CSAT!$A$1:$F$1193,2,0)</f>
        <v>Bad</v>
      </c>
      <c r="AD403" t="str">
        <f>VLOOKUP(D402,CSAT!$A$1:$F$1193,3,0)</f>
        <v>Worst</v>
      </c>
      <c r="AE403" t="str">
        <f>VLOOKUP(D402,CSAT!$A$1:$F$1193,4,0)</f>
        <v>Excellent</v>
      </c>
      <c r="AF403" t="str">
        <f>VLOOKUP(D402,CSAT!$A$1:$F$1193,5,0)</f>
        <v>Worst</v>
      </c>
      <c r="AG403" t="str">
        <f>VLOOKUP(D402,CSAT!$A$1:$F$1193,6,0)</f>
        <v>Better</v>
      </c>
      <c r="AH403" s="30">
        <v>43395</v>
      </c>
    </row>
    <row r="404" spans="1:34" x14ac:dyDescent="0.25">
      <c r="A404" s="13" t="s">
        <v>747</v>
      </c>
      <c r="B404" s="13">
        <v>403</v>
      </c>
      <c r="C404" s="13" t="s">
        <v>746</v>
      </c>
      <c r="D404" s="13" t="s">
        <v>747</v>
      </c>
      <c r="E404" s="13" t="s">
        <v>10</v>
      </c>
      <c r="F404" s="13">
        <v>21</v>
      </c>
      <c r="G404" s="13" t="s">
        <v>26</v>
      </c>
      <c r="H404" s="13" t="s">
        <v>63</v>
      </c>
      <c r="I404" s="13" t="s">
        <v>13</v>
      </c>
      <c r="J404">
        <f>VLOOKUP(DATA!D403,'Performance management'!A$1:H$1193,4,0)</f>
        <v>3</v>
      </c>
      <c r="K404">
        <f>VLOOKUP(DATA!D403,'Performance management'!A$1:H$1193,5,0)</f>
        <v>4</v>
      </c>
      <c r="L404">
        <f>VLOOKUP(DATA!D403,'Performance management'!A$1:H$1193,6,0)</f>
        <v>4</v>
      </c>
      <c r="M404">
        <f>VLOOKUP(DATA!D403,'Performance management'!A$1:H$1193,7,0)</f>
        <v>2</v>
      </c>
      <c r="N404">
        <f>VLOOKUP(DATA!D403,'Performance management'!A$1:H$1193,8,0)</f>
        <v>3.25</v>
      </c>
      <c r="O404">
        <f>VLOOKUP(D403,'Learning  Mangement'!$A$1:$G$1193,4,0)</f>
        <v>3.25</v>
      </c>
      <c r="P404" t="str">
        <f>VLOOKUP(D403,'Learning  Mangement'!$A$1:$G$1193,5,0)</f>
        <v>Hemanth&amp;Salomi</v>
      </c>
      <c r="Q404" t="str">
        <f>VLOOKUP(D403,'Learning  Mangement'!$A$1:$G$1193,6,0)</f>
        <v>3h</v>
      </c>
      <c r="R404" t="str">
        <f>VLOOKUP(D403,'Learning  Mangement'!$A$1:$G$1193,7,0)</f>
        <v>Soft skills Training</v>
      </c>
      <c r="S404" s="30">
        <f>VLOOKUP(D403,'Leave  Mangement'!$A$1:$F$1193,3,0)</f>
        <v>43157</v>
      </c>
      <c r="T404" s="30">
        <f>VLOOKUP(D403,'Leave  Mangement'!$A$1:$F$1193,4,0)</f>
        <v>43162</v>
      </c>
      <c r="U404" t="str">
        <f>VLOOKUP(D403,'Leave  Mangement'!$A$1:$F$1193,5,0)</f>
        <v>Planned leave</v>
      </c>
      <c r="V404">
        <f>VLOOKUP(D403,'Leave  Mangement'!$A$1:$F$1193,6,0)</f>
        <v>5</v>
      </c>
      <c r="W404" t="str">
        <f>VLOOKUP(D403,'Span and Layer'!$A$1:$D$1193,2,0)</f>
        <v>Santhosh</v>
      </c>
      <c r="X404" t="str">
        <f>VLOOKUP(D403,'Span and Layer'!$A$1:$D$1193,3,0)</f>
        <v>Harry</v>
      </c>
      <c r="Y404" t="str">
        <f>VLOOKUP(D403,'Span and Layer'!$A$1:$D$1193,4,0)</f>
        <v>George</v>
      </c>
      <c r="Z404" s="30">
        <f>VLOOKUP(D403,'Attrition Analysis'!$A$1:$E$1193,3,0)</f>
        <v>36432</v>
      </c>
      <c r="AA404" s="30">
        <f>VLOOKUP(D403,'Attrition Analysis'!$A$1:$E$1193,4,0)</f>
        <v>43302</v>
      </c>
      <c r="AB404">
        <f>VLOOKUP(D403,'Attrition Analysis'!$A$1:$E$1193,5,0)</f>
        <v>0</v>
      </c>
      <c r="AC404" t="str">
        <f>VLOOKUP(D403,CSAT!$A$1:$F$1193,2,0)</f>
        <v>Worst</v>
      </c>
      <c r="AD404" t="str">
        <f>VLOOKUP(D403,CSAT!$A$1:$F$1193,3,0)</f>
        <v>Better</v>
      </c>
      <c r="AE404" t="str">
        <f>VLOOKUP(D403,CSAT!$A$1:$F$1193,4,0)</f>
        <v>Bad</v>
      </c>
      <c r="AF404" t="str">
        <f>VLOOKUP(D403,CSAT!$A$1:$F$1193,5,0)</f>
        <v>Excellent</v>
      </c>
      <c r="AG404" t="str">
        <f>VLOOKUP(D403,CSAT!$A$1:$F$1193,6,0)</f>
        <v>Worst</v>
      </c>
      <c r="AH404" s="30">
        <v>43400</v>
      </c>
    </row>
    <row r="405" spans="1:34" x14ac:dyDescent="0.25">
      <c r="A405" s="13" t="s">
        <v>749</v>
      </c>
      <c r="B405" s="13">
        <v>404</v>
      </c>
      <c r="C405" s="13" t="s">
        <v>748</v>
      </c>
      <c r="D405" s="13" t="s">
        <v>749</v>
      </c>
      <c r="E405" s="13" t="s">
        <v>10</v>
      </c>
      <c r="F405" s="13">
        <v>46</v>
      </c>
      <c r="G405" s="13" t="s">
        <v>21</v>
      </c>
      <c r="H405" s="13" t="s">
        <v>12</v>
      </c>
      <c r="I405" s="13" t="s">
        <v>13</v>
      </c>
      <c r="J405">
        <f>VLOOKUP(DATA!D404,'Performance management'!A$1:H$1193,4,0)</f>
        <v>4</v>
      </c>
      <c r="K405">
        <f>VLOOKUP(DATA!D404,'Performance management'!A$1:H$1193,5,0)</f>
        <v>2</v>
      </c>
      <c r="L405">
        <f>VLOOKUP(DATA!D404,'Performance management'!A$1:H$1193,6,0)</f>
        <v>4</v>
      </c>
      <c r="M405">
        <f>VLOOKUP(DATA!D404,'Performance management'!A$1:H$1193,7,0)</f>
        <v>1</v>
      </c>
      <c r="N405">
        <f>VLOOKUP(DATA!D404,'Performance management'!A$1:H$1193,8,0)</f>
        <v>2.75</v>
      </c>
      <c r="O405">
        <f>VLOOKUP(D404,'Learning  Mangement'!$A$1:$G$1193,4,0)</f>
        <v>2.75</v>
      </c>
      <c r="P405" t="str">
        <f>VLOOKUP(D404,'Learning  Mangement'!$A$1:$G$1193,5,0)</f>
        <v>Sathish&amp;Azim</v>
      </c>
      <c r="Q405" t="str">
        <f>VLOOKUP(D404,'Learning  Mangement'!$A$1:$G$1193,6,0)</f>
        <v>4h</v>
      </c>
      <c r="R405" t="str">
        <f>VLOOKUP(D404,'Learning  Mangement'!$A$1:$G$1193,7,0)</f>
        <v>Technical skills Training</v>
      </c>
      <c r="S405" s="30">
        <f>VLOOKUP(D404,'Leave  Mangement'!$A$1:$F$1193,3,0)</f>
        <v>43158</v>
      </c>
      <c r="T405" s="30">
        <f>VLOOKUP(D404,'Leave  Mangement'!$A$1:$F$1193,4,0)</f>
        <v>43161</v>
      </c>
      <c r="U405" t="str">
        <f>VLOOKUP(D404,'Leave  Mangement'!$A$1:$F$1193,5,0)</f>
        <v>Planned leave</v>
      </c>
      <c r="V405">
        <f>VLOOKUP(D404,'Leave  Mangement'!$A$1:$F$1193,6,0)</f>
        <v>3</v>
      </c>
      <c r="W405" t="str">
        <f>VLOOKUP(D404,'Span and Layer'!$A$1:$D$1193,2,0)</f>
        <v>Rajesh</v>
      </c>
      <c r="X405" t="str">
        <f>VLOOKUP(D404,'Span and Layer'!$A$1:$D$1193,3,0)</f>
        <v>Isla</v>
      </c>
      <c r="Y405" t="str">
        <f>VLOOKUP(D404,'Span and Layer'!$A$1:$D$1193,4,0)</f>
        <v>George</v>
      </c>
      <c r="Z405" s="30">
        <f>VLOOKUP(D404,'Attrition Analysis'!$A$1:$E$1193,3,0)</f>
        <v>36440</v>
      </c>
      <c r="AA405" s="30">
        <f>VLOOKUP(D404,'Attrition Analysis'!$A$1:$E$1193,4,0)</f>
        <v>43314</v>
      </c>
      <c r="AB405">
        <f>VLOOKUP(D404,'Attrition Analysis'!$A$1:$E$1193,5,0)</f>
        <v>0</v>
      </c>
      <c r="AC405" t="str">
        <f>VLOOKUP(D404,CSAT!$A$1:$F$1193,2,0)</f>
        <v>Excellent</v>
      </c>
      <c r="AD405" t="str">
        <f>VLOOKUP(D404,CSAT!$A$1:$F$1193,3,0)</f>
        <v>Worst</v>
      </c>
      <c r="AE405" t="str">
        <f>VLOOKUP(D404,CSAT!$A$1:$F$1193,4,0)</f>
        <v>Good</v>
      </c>
      <c r="AF405" t="str">
        <f>VLOOKUP(D404,CSAT!$A$1:$F$1193,5,0)</f>
        <v>Bad</v>
      </c>
      <c r="AG405" t="str">
        <f>VLOOKUP(D404,CSAT!$A$1:$F$1193,6,0)</f>
        <v>Excellent</v>
      </c>
      <c r="AH405" s="30">
        <v>43307</v>
      </c>
    </row>
    <row r="406" spans="1:34" x14ac:dyDescent="0.25">
      <c r="A406" s="13" t="s">
        <v>751</v>
      </c>
      <c r="B406" s="13">
        <v>405</v>
      </c>
      <c r="C406" s="13" t="s">
        <v>750</v>
      </c>
      <c r="D406" s="13" t="s">
        <v>751</v>
      </c>
      <c r="E406" s="13" t="s">
        <v>16</v>
      </c>
      <c r="F406" s="13">
        <v>37</v>
      </c>
      <c r="G406" s="13" t="s">
        <v>31</v>
      </c>
      <c r="H406" s="13" t="s">
        <v>109</v>
      </c>
      <c r="I406" s="13" t="s">
        <v>13</v>
      </c>
      <c r="J406">
        <f>VLOOKUP(DATA!D405,'Performance management'!A$1:H$1193,4,0)</f>
        <v>3</v>
      </c>
      <c r="K406">
        <f>VLOOKUP(DATA!D405,'Performance management'!A$1:H$1193,5,0)</f>
        <v>2</v>
      </c>
      <c r="L406">
        <f>VLOOKUP(DATA!D405,'Performance management'!A$1:H$1193,6,0)</f>
        <v>2</v>
      </c>
      <c r="M406">
        <f>VLOOKUP(DATA!D405,'Performance management'!A$1:H$1193,7,0)</f>
        <v>1</v>
      </c>
      <c r="N406">
        <f>VLOOKUP(DATA!D405,'Performance management'!A$1:H$1193,8,0)</f>
        <v>2</v>
      </c>
      <c r="O406">
        <f>VLOOKUP(D405,'Learning  Mangement'!$A$1:$G$1193,4,0)</f>
        <v>2</v>
      </c>
      <c r="P406" t="str">
        <f>VLOOKUP(D405,'Learning  Mangement'!$A$1:$G$1193,5,0)</f>
        <v>Sathish&amp;Azim</v>
      </c>
      <c r="Q406" t="str">
        <f>VLOOKUP(D405,'Learning  Mangement'!$A$1:$G$1193,6,0)</f>
        <v>4h</v>
      </c>
      <c r="R406" t="str">
        <f>VLOOKUP(D405,'Learning  Mangement'!$A$1:$G$1193,7,0)</f>
        <v>Technical skills Training</v>
      </c>
      <c r="S406" s="30">
        <f>VLOOKUP(D405,'Leave  Mangement'!$A$1:$F$1193,3,0)</f>
        <v>43159</v>
      </c>
      <c r="T406" s="30">
        <f>VLOOKUP(D405,'Leave  Mangement'!$A$1:$F$1193,4,0)</f>
        <v>43166</v>
      </c>
      <c r="U406" t="str">
        <f>VLOOKUP(D405,'Leave  Mangement'!$A$1:$F$1193,5,0)</f>
        <v>Emergency leave</v>
      </c>
      <c r="V406">
        <f>VLOOKUP(D405,'Leave  Mangement'!$A$1:$F$1193,6,0)</f>
        <v>7</v>
      </c>
      <c r="W406" t="str">
        <f>VLOOKUP(D405,'Span and Layer'!$A$1:$D$1193,2,0)</f>
        <v>Anudeep</v>
      </c>
      <c r="X406" t="str">
        <f>VLOOKUP(D405,'Span and Layer'!$A$1:$D$1193,3,0)</f>
        <v>Charlie</v>
      </c>
      <c r="Y406" t="str">
        <f>VLOOKUP(D405,'Span and Layer'!$A$1:$D$1193,4,0)</f>
        <v>George</v>
      </c>
      <c r="Z406" s="30">
        <f>VLOOKUP(D405,'Attrition Analysis'!$A$1:$E$1193,3,0)</f>
        <v>36448</v>
      </c>
      <c r="AA406" s="30">
        <f>VLOOKUP(D405,'Attrition Analysis'!$A$1:$E$1193,4,0)</f>
        <v>43326</v>
      </c>
      <c r="AB406">
        <f>VLOOKUP(D405,'Attrition Analysis'!$A$1:$E$1193,5,0)</f>
        <v>0</v>
      </c>
      <c r="AC406" t="str">
        <f>VLOOKUP(D405,CSAT!$A$1:$F$1193,2,0)</f>
        <v>Bad</v>
      </c>
      <c r="AD406" t="str">
        <f>VLOOKUP(D405,CSAT!$A$1:$F$1193,3,0)</f>
        <v>Worst</v>
      </c>
      <c r="AE406" t="str">
        <f>VLOOKUP(D405,CSAT!$A$1:$F$1193,4,0)</f>
        <v>Better</v>
      </c>
      <c r="AF406" t="str">
        <f>VLOOKUP(D405,CSAT!$A$1:$F$1193,5,0)</f>
        <v>Excellent</v>
      </c>
      <c r="AG406" t="str">
        <f>VLOOKUP(D405,CSAT!$A$1:$F$1193,6,0)</f>
        <v>Better</v>
      </c>
      <c r="AH406" s="30">
        <v>43307</v>
      </c>
    </row>
    <row r="407" spans="1:34" x14ac:dyDescent="0.25">
      <c r="A407" s="13" t="s">
        <v>753</v>
      </c>
      <c r="B407" s="13">
        <v>406</v>
      </c>
      <c r="C407" s="13" t="s">
        <v>752</v>
      </c>
      <c r="D407" s="13" t="s">
        <v>753</v>
      </c>
      <c r="E407" s="13" t="s">
        <v>16</v>
      </c>
      <c r="F407" s="13">
        <v>56</v>
      </c>
      <c r="G407" s="13" t="s">
        <v>55</v>
      </c>
      <c r="H407" s="13" t="s">
        <v>66</v>
      </c>
      <c r="I407" s="13" t="s">
        <v>13</v>
      </c>
      <c r="J407">
        <f>VLOOKUP(DATA!D406,'Performance management'!A$1:H$1193,4,0)</f>
        <v>2</v>
      </c>
      <c r="K407">
        <f>VLOOKUP(DATA!D406,'Performance management'!A$1:H$1193,5,0)</f>
        <v>2</v>
      </c>
      <c r="L407">
        <f>VLOOKUP(DATA!D406,'Performance management'!A$1:H$1193,6,0)</f>
        <v>3</v>
      </c>
      <c r="M407">
        <f>VLOOKUP(DATA!D406,'Performance management'!A$1:H$1193,7,0)</f>
        <v>3</v>
      </c>
      <c r="N407">
        <f>VLOOKUP(DATA!D406,'Performance management'!A$1:H$1193,8,0)</f>
        <v>2.5</v>
      </c>
      <c r="O407">
        <f>VLOOKUP(D406,'Learning  Mangement'!$A$1:$G$1193,4,0)</f>
        <v>2.5</v>
      </c>
      <c r="P407" t="str">
        <f>VLOOKUP(D406,'Learning  Mangement'!$A$1:$G$1193,5,0)</f>
        <v>Sathish&amp;Azim</v>
      </c>
      <c r="Q407" t="str">
        <f>VLOOKUP(D406,'Learning  Mangement'!$A$1:$G$1193,6,0)</f>
        <v>4h</v>
      </c>
      <c r="R407" t="str">
        <f>VLOOKUP(D406,'Learning  Mangement'!$A$1:$G$1193,7,0)</f>
        <v>Technical skills Training</v>
      </c>
      <c r="S407" s="30">
        <f>VLOOKUP(D406,'Leave  Mangement'!$A$1:$F$1193,3,0)</f>
        <v>43160</v>
      </c>
      <c r="T407" s="30">
        <f>VLOOKUP(D406,'Leave  Mangement'!$A$1:$F$1193,4,0)</f>
        <v>43166</v>
      </c>
      <c r="U407" t="str">
        <f>VLOOKUP(D406,'Leave  Mangement'!$A$1:$F$1193,5,0)</f>
        <v>Planned leave</v>
      </c>
      <c r="V407">
        <f>VLOOKUP(D406,'Leave  Mangement'!$A$1:$F$1193,6,0)</f>
        <v>6</v>
      </c>
      <c r="W407" t="str">
        <f>VLOOKUP(D406,'Span and Layer'!$A$1:$D$1193,2,0)</f>
        <v>Anudeep</v>
      </c>
      <c r="X407" t="str">
        <f>VLOOKUP(D406,'Span and Layer'!$A$1:$D$1193,3,0)</f>
        <v>Charlie</v>
      </c>
      <c r="Y407" t="str">
        <f>VLOOKUP(D406,'Span and Layer'!$A$1:$D$1193,4,0)</f>
        <v>George</v>
      </c>
      <c r="Z407" s="30">
        <f>VLOOKUP(D406,'Attrition Analysis'!$A$1:$E$1193,3,0)</f>
        <v>36456</v>
      </c>
      <c r="AA407" s="30">
        <f>VLOOKUP(D406,'Attrition Analysis'!$A$1:$E$1193,4,0)</f>
        <v>43338</v>
      </c>
      <c r="AB407">
        <f>VLOOKUP(D406,'Attrition Analysis'!$A$1:$E$1193,5,0)</f>
        <v>0</v>
      </c>
      <c r="AC407" t="str">
        <f>VLOOKUP(D406,CSAT!$A$1:$F$1193,2,0)</f>
        <v>Better</v>
      </c>
      <c r="AD407" t="str">
        <f>VLOOKUP(D406,CSAT!$A$1:$F$1193,3,0)</f>
        <v>Bad</v>
      </c>
      <c r="AE407" t="str">
        <f>VLOOKUP(D406,CSAT!$A$1:$F$1193,4,0)</f>
        <v>Worst</v>
      </c>
      <c r="AF407" t="str">
        <f>VLOOKUP(D406,CSAT!$A$1:$F$1193,5,0)</f>
        <v>Excellent</v>
      </c>
      <c r="AG407" t="str">
        <f>VLOOKUP(D406,CSAT!$A$1:$F$1193,6,0)</f>
        <v>Bad</v>
      </c>
      <c r="AH407" s="30">
        <v>43347</v>
      </c>
    </row>
    <row r="408" spans="1:34" x14ac:dyDescent="0.25">
      <c r="A408" s="13" t="s">
        <v>755</v>
      </c>
      <c r="B408" s="13">
        <v>407</v>
      </c>
      <c r="C408" s="13" t="s">
        <v>754</v>
      </c>
      <c r="D408" s="13" t="s">
        <v>755</v>
      </c>
      <c r="E408" s="13" t="s">
        <v>10</v>
      </c>
      <c r="F408" s="13">
        <v>30</v>
      </c>
      <c r="G408" s="13" t="s">
        <v>91</v>
      </c>
      <c r="H408" s="13" t="s">
        <v>34</v>
      </c>
      <c r="I408" s="13" t="s">
        <v>35</v>
      </c>
      <c r="J408">
        <f>VLOOKUP(DATA!D407,'Performance management'!A$1:H$1193,4,0)</f>
        <v>4</v>
      </c>
      <c r="K408">
        <f>VLOOKUP(DATA!D407,'Performance management'!A$1:H$1193,5,0)</f>
        <v>3</v>
      </c>
      <c r="L408">
        <f>VLOOKUP(DATA!D407,'Performance management'!A$1:H$1193,6,0)</f>
        <v>5</v>
      </c>
      <c r="M408">
        <f>VLOOKUP(DATA!D407,'Performance management'!A$1:H$1193,7,0)</f>
        <v>4</v>
      </c>
      <c r="N408">
        <f>VLOOKUP(DATA!D407,'Performance management'!A$1:H$1193,8,0)</f>
        <v>4</v>
      </c>
      <c r="O408">
        <f>VLOOKUP(D407,'Learning  Mangement'!$A$1:$G$1193,4,0)</f>
        <v>4</v>
      </c>
      <c r="P408" t="str">
        <f>VLOOKUP(D407,'Learning  Mangement'!$A$1:$G$1193,5,0)</f>
        <v>Santhosh&amp;Anudeep</v>
      </c>
      <c r="Q408" t="str">
        <f>VLOOKUP(D407,'Learning  Mangement'!$A$1:$G$1193,6,0)</f>
        <v>3h</v>
      </c>
      <c r="R408" t="str">
        <f>VLOOKUP(D407,'Learning  Mangement'!$A$1:$G$1193,7,0)</f>
        <v>Job Training</v>
      </c>
      <c r="S408" s="30">
        <f>VLOOKUP(D407,'Leave  Mangement'!$A$1:$F$1193,3,0)</f>
        <v>43161</v>
      </c>
      <c r="T408" s="30">
        <f>VLOOKUP(D407,'Leave  Mangement'!$A$1:$F$1193,4,0)</f>
        <v>43168</v>
      </c>
      <c r="U408" t="str">
        <f>VLOOKUP(D407,'Leave  Mangement'!$A$1:$F$1193,5,0)</f>
        <v>Planned leave</v>
      </c>
      <c r="V408">
        <f>VLOOKUP(D407,'Leave  Mangement'!$A$1:$F$1193,6,0)</f>
        <v>7</v>
      </c>
      <c r="W408" t="str">
        <f>VLOOKUP(D407,'Span and Layer'!$A$1:$D$1193,2,0)</f>
        <v>Anudeep</v>
      </c>
      <c r="X408" t="str">
        <f>VLOOKUP(D407,'Span and Layer'!$A$1:$D$1193,3,0)</f>
        <v>Charlie</v>
      </c>
      <c r="Y408" t="str">
        <f>VLOOKUP(D407,'Span and Layer'!$A$1:$D$1193,4,0)</f>
        <v>George</v>
      </c>
      <c r="Z408" s="30">
        <f>VLOOKUP(D407,'Attrition Analysis'!$A$1:$E$1193,3,0)</f>
        <v>36464</v>
      </c>
      <c r="AA408" s="30">
        <f>VLOOKUP(D407,'Attrition Analysis'!$A$1:$E$1193,4,0)</f>
        <v>43350</v>
      </c>
      <c r="AB408">
        <f>VLOOKUP(D407,'Attrition Analysis'!$A$1:$E$1193,5,0)</f>
        <v>0</v>
      </c>
      <c r="AC408" t="str">
        <f>VLOOKUP(D407,CSAT!$A$1:$F$1193,2,0)</f>
        <v>Excellent</v>
      </c>
      <c r="AD408" t="str">
        <f>VLOOKUP(D407,CSAT!$A$1:$F$1193,3,0)</f>
        <v>Good</v>
      </c>
      <c r="AE408" t="str">
        <f>VLOOKUP(D407,CSAT!$A$1:$F$1193,4,0)</f>
        <v>Good</v>
      </c>
      <c r="AF408" t="str">
        <f>VLOOKUP(D407,CSAT!$A$1:$F$1193,5,0)</f>
        <v>Excellent</v>
      </c>
      <c r="AG408" t="str">
        <f>VLOOKUP(D407,CSAT!$A$1:$F$1193,6,0)</f>
        <v>Excellent</v>
      </c>
      <c r="AH408" s="30">
        <v>43442</v>
      </c>
    </row>
    <row r="409" spans="1:34" x14ac:dyDescent="0.25">
      <c r="A409" s="13" t="s">
        <v>757</v>
      </c>
      <c r="B409" s="13">
        <v>408</v>
      </c>
      <c r="C409" s="13" t="s">
        <v>756</v>
      </c>
      <c r="D409" s="13" t="s">
        <v>757</v>
      </c>
      <c r="E409" s="13" t="s">
        <v>10</v>
      </c>
      <c r="F409" s="13">
        <v>25</v>
      </c>
      <c r="G409" s="13" t="s">
        <v>11</v>
      </c>
      <c r="H409" s="13" t="s">
        <v>22</v>
      </c>
      <c r="I409" s="13" t="s">
        <v>23</v>
      </c>
      <c r="J409">
        <f>VLOOKUP(DATA!D408,'Performance management'!A$1:H$1193,4,0)</f>
        <v>5</v>
      </c>
      <c r="K409">
        <f>VLOOKUP(DATA!D408,'Performance management'!A$1:H$1193,5,0)</f>
        <v>3</v>
      </c>
      <c r="L409">
        <f>VLOOKUP(DATA!D408,'Performance management'!A$1:H$1193,6,0)</f>
        <v>1</v>
      </c>
      <c r="M409">
        <f>VLOOKUP(DATA!D408,'Performance management'!A$1:H$1193,7,0)</f>
        <v>3</v>
      </c>
      <c r="N409">
        <f>VLOOKUP(DATA!D408,'Performance management'!A$1:H$1193,8,0)</f>
        <v>3</v>
      </c>
      <c r="O409">
        <f>VLOOKUP(D408,'Learning  Mangement'!$A$1:$G$1193,4,0)</f>
        <v>3</v>
      </c>
      <c r="P409" t="str">
        <f>VLOOKUP(D408,'Learning  Mangement'!$A$1:$G$1193,5,0)</f>
        <v>Hemanth&amp;Salomi</v>
      </c>
      <c r="Q409" t="str">
        <f>VLOOKUP(D408,'Learning  Mangement'!$A$1:$G$1193,6,0)</f>
        <v>3h</v>
      </c>
      <c r="R409" t="str">
        <f>VLOOKUP(D408,'Learning  Mangement'!$A$1:$G$1193,7,0)</f>
        <v>Soft skills Training</v>
      </c>
      <c r="S409" s="30">
        <f>VLOOKUP(D408,'Leave  Mangement'!$A$1:$F$1193,3,0)</f>
        <v>43162</v>
      </c>
      <c r="T409" s="30">
        <f>VLOOKUP(D408,'Leave  Mangement'!$A$1:$F$1193,4,0)</f>
        <v>43168</v>
      </c>
      <c r="U409" t="str">
        <f>VLOOKUP(D408,'Leave  Mangement'!$A$1:$F$1193,5,0)</f>
        <v>Planned leave</v>
      </c>
      <c r="V409">
        <f>VLOOKUP(D408,'Leave  Mangement'!$A$1:$F$1193,6,0)</f>
        <v>6</v>
      </c>
      <c r="W409" t="str">
        <f>VLOOKUP(D408,'Span and Layer'!$A$1:$D$1193,2,0)</f>
        <v>Hemanth</v>
      </c>
      <c r="X409" t="str">
        <f>VLOOKUP(D408,'Span and Layer'!$A$1:$D$1193,3,0)</f>
        <v>Amelia</v>
      </c>
      <c r="Y409" t="str">
        <f>VLOOKUP(D408,'Span and Layer'!$A$1:$D$1193,4,0)</f>
        <v>George</v>
      </c>
      <c r="Z409" s="30">
        <f>VLOOKUP(D408,'Attrition Analysis'!$A$1:$E$1193,3,0)</f>
        <v>36472</v>
      </c>
      <c r="AA409" s="30">
        <f>VLOOKUP(D408,'Attrition Analysis'!$A$1:$E$1193,4,0)</f>
        <v>43362</v>
      </c>
      <c r="AB409">
        <f>VLOOKUP(D408,'Attrition Analysis'!$A$1:$E$1193,5,0)</f>
        <v>0</v>
      </c>
      <c r="AC409" t="str">
        <f>VLOOKUP(D408,CSAT!$A$1:$F$1193,2,0)</f>
        <v>Better</v>
      </c>
      <c r="AD409" t="str">
        <f>VLOOKUP(D408,CSAT!$A$1:$F$1193,3,0)</f>
        <v>Bad</v>
      </c>
      <c r="AE409" t="str">
        <f>VLOOKUP(D408,CSAT!$A$1:$F$1193,4,0)</f>
        <v>Bad</v>
      </c>
      <c r="AF409" t="str">
        <f>VLOOKUP(D408,CSAT!$A$1:$F$1193,5,0)</f>
        <v>Bad</v>
      </c>
      <c r="AG409" t="str">
        <f>VLOOKUP(D408,CSAT!$A$1:$F$1193,6,0)</f>
        <v>Good</v>
      </c>
      <c r="AH409" s="30">
        <v>43206</v>
      </c>
    </row>
    <row r="410" spans="1:34" x14ac:dyDescent="0.25">
      <c r="A410" s="13" t="s">
        <v>759</v>
      </c>
      <c r="B410" s="13">
        <v>409</v>
      </c>
      <c r="C410" s="13" t="s">
        <v>758</v>
      </c>
      <c r="D410" s="13" t="s">
        <v>759</v>
      </c>
      <c r="E410" s="13" t="s">
        <v>16</v>
      </c>
      <c r="F410" s="13">
        <v>48</v>
      </c>
      <c r="G410" s="13" t="s">
        <v>21</v>
      </c>
      <c r="H410" s="13" t="s">
        <v>97</v>
      </c>
      <c r="I410" s="13" t="s">
        <v>98</v>
      </c>
      <c r="J410">
        <f>VLOOKUP(DATA!D409,'Performance management'!A$1:H$1193,4,0)</f>
        <v>4</v>
      </c>
      <c r="K410">
        <f>VLOOKUP(DATA!D409,'Performance management'!A$1:H$1193,5,0)</f>
        <v>3</v>
      </c>
      <c r="L410">
        <f>VLOOKUP(DATA!D409,'Performance management'!A$1:H$1193,6,0)</f>
        <v>3</v>
      </c>
      <c r="M410">
        <f>VLOOKUP(DATA!D409,'Performance management'!A$1:H$1193,7,0)</f>
        <v>1</v>
      </c>
      <c r="N410">
        <f>VLOOKUP(DATA!D409,'Performance management'!A$1:H$1193,8,0)</f>
        <v>2.75</v>
      </c>
      <c r="O410">
        <f>VLOOKUP(D409,'Learning  Mangement'!$A$1:$G$1193,4,0)</f>
        <v>2.75</v>
      </c>
      <c r="P410" t="str">
        <f>VLOOKUP(D409,'Learning  Mangement'!$A$1:$G$1193,5,0)</f>
        <v>Sathish&amp;Azim</v>
      </c>
      <c r="Q410" t="str">
        <f>VLOOKUP(D409,'Learning  Mangement'!$A$1:$G$1193,6,0)</f>
        <v>4h</v>
      </c>
      <c r="R410" t="str">
        <f>VLOOKUP(D409,'Learning  Mangement'!$A$1:$G$1193,7,0)</f>
        <v>Technical skills Training</v>
      </c>
      <c r="S410" s="30">
        <f>VLOOKUP(D409,'Leave  Mangement'!$A$1:$F$1193,3,0)</f>
        <v>43163</v>
      </c>
      <c r="T410" s="30">
        <f>VLOOKUP(D409,'Leave  Mangement'!$A$1:$F$1193,4,0)</f>
        <v>43169</v>
      </c>
      <c r="U410" t="str">
        <f>VLOOKUP(D409,'Leave  Mangement'!$A$1:$F$1193,5,0)</f>
        <v>Planned leave</v>
      </c>
      <c r="V410">
        <f>VLOOKUP(D409,'Leave  Mangement'!$A$1:$F$1193,6,0)</f>
        <v>6</v>
      </c>
      <c r="W410" t="str">
        <f>VLOOKUP(D409,'Span and Layer'!$A$1:$D$1193,2,0)</f>
        <v>Rishitha</v>
      </c>
      <c r="X410" t="str">
        <f>VLOOKUP(D409,'Span and Layer'!$A$1:$D$1193,3,0)</f>
        <v>Isla</v>
      </c>
      <c r="Y410" t="str">
        <f>VLOOKUP(D409,'Span and Layer'!$A$1:$D$1193,4,0)</f>
        <v>George</v>
      </c>
      <c r="Z410" s="30">
        <f>VLOOKUP(D409,'Attrition Analysis'!$A$1:$E$1193,3,0)</f>
        <v>36480</v>
      </c>
      <c r="AA410" s="30">
        <f>VLOOKUP(D409,'Attrition Analysis'!$A$1:$E$1193,4,0)</f>
        <v>43374</v>
      </c>
      <c r="AB410">
        <f>VLOOKUP(D409,'Attrition Analysis'!$A$1:$E$1193,5,0)</f>
        <v>0</v>
      </c>
      <c r="AC410" t="str">
        <f>VLOOKUP(D409,CSAT!$A$1:$F$1193,2,0)</f>
        <v>Bad</v>
      </c>
      <c r="AD410" t="str">
        <f>VLOOKUP(D409,CSAT!$A$1:$F$1193,3,0)</f>
        <v>Excellent</v>
      </c>
      <c r="AE410" t="str">
        <f>VLOOKUP(D409,CSAT!$A$1:$F$1193,4,0)</f>
        <v>Excellent</v>
      </c>
      <c r="AF410" t="str">
        <f>VLOOKUP(D409,CSAT!$A$1:$F$1193,5,0)</f>
        <v>Good</v>
      </c>
      <c r="AG410" t="str">
        <f>VLOOKUP(D409,CSAT!$A$1:$F$1193,6,0)</f>
        <v>Bad</v>
      </c>
      <c r="AH410" s="30">
        <v>43176</v>
      </c>
    </row>
    <row r="411" spans="1:34" x14ac:dyDescent="0.25">
      <c r="A411" s="13" t="s">
        <v>761</v>
      </c>
      <c r="B411" s="13">
        <v>410</v>
      </c>
      <c r="C411" s="13" t="s">
        <v>760</v>
      </c>
      <c r="D411" s="13" t="s">
        <v>761</v>
      </c>
      <c r="E411" s="13" t="s">
        <v>10</v>
      </c>
      <c r="F411" s="13">
        <v>23</v>
      </c>
      <c r="G411" s="13" t="s">
        <v>91</v>
      </c>
      <c r="H411" s="13" t="s">
        <v>66</v>
      </c>
      <c r="I411" s="13" t="s">
        <v>13</v>
      </c>
      <c r="J411">
        <f>VLOOKUP(DATA!D410,'Performance management'!A$1:H$1193,4,0)</f>
        <v>2</v>
      </c>
      <c r="K411">
        <f>VLOOKUP(DATA!D410,'Performance management'!A$1:H$1193,5,0)</f>
        <v>1</v>
      </c>
      <c r="L411">
        <f>VLOOKUP(DATA!D410,'Performance management'!A$1:H$1193,6,0)</f>
        <v>1</v>
      </c>
      <c r="M411">
        <f>VLOOKUP(DATA!D410,'Performance management'!A$1:H$1193,7,0)</f>
        <v>5</v>
      </c>
      <c r="N411">
        <f>VLOOKUP(DATA!D410,'Performance management'!A$1:H$1193,8,0)</f>
        <v>2.25</v>
      </c>
      <c r="O411">
        <f>VLOOKUP(D410,'Learning  Mangement'!$A$1:$G$1193,4,0)</f>
        <v>2.25</v>
      </c>
      <c r="P411" t="str">
        <f>VLOOKUP(D410,'Learning  Mangement'!$A$1:$G$1193,5,0)</f>
        <v>Sathish&amp;Azim</v>
      </c>
      <c r="Q411" t="str">
        <f>VLOOKUP(D410,'Learning  Mangement'!$A$1:$G$1193,6,0)</f>
        <v>4h</v>
      </c>
      <c r="R411" t="str">
        <f>VLOOKUP(D410,'Learning  Mangement'!$A$1:$G$1193,7,0)</f>
        <v>Technical skills Training</v>
      </c>
      <c r="S411" s="30">
        <f>VLOOKUP(D410,'Leave  Mangement'!$A$1:$F$1193,3,0)</f>
        <v>43164</v>
      </c>
      <c r="T411" s="30">
        <f>VLOOKUP(D410,'Leave  Mangement'!$A$1:$F$1193,4,0)</f>
        <v>43167</v>
      </c>
      <c r="U411" t="str">
        <f>VLOOKUP(D410,'Leave  Mangement'!$A$1:$F$1193,5,0)</f>
        <v>Emergency leave</v>
      </c>
      <c r="V411">
        <f>VLOOKUP(D410,'Leave  Mangement'!$A$1:$F$1193,6,0)</f>
        <v>3</v>
      </c>
      <c r="W411" t="str">
        <f>VLOOKUP(D410,'Span and Layer'!$A$1:$D$1193,2,0)</f>
        <v>Salomi</v>
      </c>
      <c r="X411" t="str">
        <f>VLOOKUP(D410,'Span and Layer'!$A$1:$D$1193,3,0)</f>
        <v>Harry</v>
      </c>
      <c r="Y411" t="str">
        <f>VLOOKUP(D410,'Span and Layer'!$A$1:$D$1193,4,0)</f>
        <v>George</v>
      </c>
      <c r="Z411" s="30">
        <f>VLOOKUP(D410,'Attrition Analysis'!$A$1:$E$1193,3,0)</f>
        <v>36488</v>
      </c>
      <c r="AA411" s="30">
        <f>VLOOKUP(D410,'Attrition Analysis'!$A$1:$E$1193,4,0)</f>
        <v>43386</v>
      </c>
      <c r="AB411">
        <f>VLOOKUP(D410,'Attrition Analysis'!$A$1:$E$1193,5,0)</f>
        <v>0</v>
      </c>
      <c r="AC411" t="str">
        <f>VLOOKUP(D410,CSAT!$A$1:$F$1193,2,0)</f>
        <v>Excellent</v>
      </c>
      <c r="AD411" t="str">
        <f>VLOOKUP(D410,CSAT!$A$1:$F$1193,3,0)</f>
        <v>Excellent</v>
      </c>
      <c r="AE411" t="str">
        <f>VLOOKUP(D410,CSAT!$A$1:$F$1193,4,0)</f>
        <v>Bad</v>
      </c>
      <c r="AF411" t="str">
        <f>VLOOKUP(D410,CSAT!$A$1:$F$1193,5,0)</f>
        <v>Worst</v>
      </c>
      <c r="AG411" t="str">
        <f>VLOOKUP(D410,CSAT!$A$1:$F$1193,6,0)</f>
        <v>Bad</v>
      </c>
      <c r="AH411" s="30">
        <v>43288</v>
      </c>
    </row>
    <row r="412" spans="1:34" x14ac:dyDescent="0.25">
      <c r="A412" s="13" t="s">
        <v>763</v>
      </c>
      <c r="B412" s="13">
        <v>411</v>
      </c>
      <c r="C412" s="13" t="s">
        <v>762</v>
      </c>
      <c r="D412" s="13" t="s">
        <v>763</v>
      </c>
      <c r="E412" s="13" t="s">
        <v>16</v>
      </c>
      <c r="F412" s="13">
        <v>43</v>
      </c>
      <c r="G412" s="13" t="s">
        <v>11</v>
      </c>
      <c r="H412" s="13" t="s">
        <v>40</v>
      </c>
      <c r="I412" s="13" t="s">
        <v>13</v>
      </c>
      <c r="J412">
        <f>VLOOKUP(DATA!D411,'Performance management'!A$1:H$1193,4,0)</f>
        <v>1</v>
      </c>
      <c r="K412">
        <f>VLOOKUP(DATA!D411,'Performance management'!A$1:H$1193,5,0)</f>
        <v>2</v>
      </c>
      <c r="L412">
        <f>VLOOKUP(DATA!D411,'Performance management'!A$1:H$1193,6,0)</f>
        <v>1</v>
      </c>
      <c r="M412">
        <f>VLOOKUP(DATA!D411,'Performance management'!A$1:H$1193,7,0)</f>
        <v>1</v>
      </c>
      <c r="N412">
        <f>VLOOKUP(DATA!D411,'Performance management'!A$1:H$1193,8,0)</f>
        <v>1.25</v>
      </c>
      <c r="O412">
        <f>VLOOKUP(D411,'Learning  Mangement'!$A$1:$G$1193,4,0)</f>
        <v>1.25</v>
      </c>
      <c r="P412" t="str">
        <f>VLOOKUP(D411,'Learning  Mangement'!$A$1:$G$1193,5,0)</f>
        <v>Sathish&amp;Azim</v>
      </c>
      <c r="Q412" t="str">
        <f>VLOOKUP(D411,'Learning  Mangement'!$A$1:$G$1193,6,0)</f>
        <v>4h</v>
      </c>
      <c r="R412" t="str">
        <f>VLOOKUP(D411,'Learning  Mangement'!$A$1:$G$1193,7,0)</f>
        <v>Technical skills Training</v>
      </c>
      <c r="S412" s="30">
        <f>VLOOKUP(D411,'Leave  Mangement'!$A$1:$F$1193,3,0)</f>
        <v>43165</v>
      </c>
      <c r="T412" s="30">
        <f>VLOOKUP(D411,'Leave  Mangement'!$A$1:$F$1193,4,0)</f>
        <v>43171</v>
      </c>
      <c r="U412" t="str">
        <f>VLOOKUP(D411,'Leave  Mangement'!$A$1:$F$1193,5,0)</f>
        <v>Planned leave</v>
      </c>
      <c r="V412">
        <f>VLOOKUP(D411,'Leave  Mangement'!$A$1:$F$1193,6,0)</f>
        <v>6</v>
      </c>
      <c r="W412" t="str">
        <f>VLOOKUP(D411,'Span and Layer'!$A$1:$D$1193,2,0)</f>
        <v>Rishitha</v>
      </c>
      <c r="X412" t="str">
        <f>VLOOKUP(D411,'Span and Layer'!$A$1:$D$1193,3,0)</f>
        <v>Isla</v>
      </c>
      <c r="Y412" t="str">
        <f>VLOOKUP(D411,'Span and Layer'!$A$1:$D$1193,4,0)</f>
        <v>George</v>
      </c>
      <c r="Z412" s="30">
        <f>VLOOKUP(D411,'Attrition Analysis'!$A$1:$E$1193,3,0)</f>
        <v>36496</v>
      </c>
      <c r="AA412" s="30">
        <f>VLOOKUP(D411,'Attrition Analysis'!$A$1:$E$1193,4,0)</f>
        <v>43398</v>
      </c>
      <c r="AB412">
        <f>VLOOKUP(D411,'Attrition Analysis'!$A$1:$E$1193,5,0)</f>
        <v>0</v>
      </c>
      <c r="AC412" t="str">
        <f>VLOOKUP(D411,CSAT!$A$1:$F$1193,2,0)</f>
        <v>Good</v>
      </c>
      <c r="AD412" t="str">
        <f>VLOOKUP(D411,CSAT!$A$1:$F$1193,3,0)</f>
        <v>Bad</v>
      </c>
      <c r="AE412" t="str">
        <f>VLOOKUP(D411,CSAT!$A$1:$F$1193,4,0)</f>
        <v>Good</v>
      </c>
      <c r="AF412" t="str">
        <f>VLOOKUP(D411,CSAT!$A$1:$F$1193,5,0)</f>
        <v>Good</v>
      </c>
      <c r="AG412" t="str">
        <f>VLOOKUP(D411,CSAT!$A$1:$F$1193,6,0)</f>
        <v>Bad</v>
      </c>
      <c r="AH412" s="30">
        <v>43186</v>
      </c>
    </row>
    <row r="413" spans="1:34" x14ac:dyDescent="0.25">
      <c r="A413" s="13" t="s">
        <v>765</v>
      </c>
      <c r="B413" s="13">
        <v>412</v>
      </c>
      <c r="C413" s="13" t="s">
        <v>764</v>
      </c>
      <c r="D413" s="13" t="s">
        <v>765</v>
      </c>
      <c r="E413" s="13" t="s">
        <v>10</v>
      </c>
      <c r="F413" s="13">
        <v>38</v>
      </c>
      <c r="G413" s="13" t="s">
        <v>45</v>
      </c>
      <c r="H413" s="13" t="s">
        <v>27</v>
      </c>
      <c r="I413" s="13" t="s">
        <v>28</v>
      </c>
      <c r="J413">
        <f>VLOOKUP(DATA!D412,'Performance management'!A$1:H$1193,4,0)</f>
        <v>3</v>
      </c>
      <c r="K413">
        <f>VLOOKUP(DATA!D412,'Performance management'!A$1:H$1193,5,0)</f>
        <v>3</v>
      </c>
      <c r="L413">
        <f>VLOOKUP(DATA!D412,'Performance management'!A$1:H$1193,6,0)</f>
        <v>4</v>
      </c>
      <c r="M413">
        <f>VLOOKUP(DATA!D412,'Performance management'!A$1:H$1193,7,0)</f>
        <v>3</v>
      </c>
      <c r="N413">
        <f>VLOOKUP(DATA!D412,'Performance management'!A$1:H$1193,8,0)</f>
        <v>3.25</v>
      </c>
      <c r="O413">
        <f>VLOOKUP(D412,'Learning  Mangement'!$A$1:$G$1193,4,0)</f>
        <v>3.25</v>
      </c>
      <c r="P413" t="str">
        <f>VLOOKUP(D412,'Learning  Mangement'!$A$1:$G$1193,5,0)</f>
        <v>Hemanth&amp;Salomi</v>
      </c>
      <c r="Q413" t="str">
        <f>VLOOKUP(D412,'Learning  Mangement'!$A$1:$G$1193,6,0)</f>
        <v>3h</v>
      </c>
      <c r="R413" t="str">
        <f>VLOOKUP(D412,'Learning  Mangement'!$A$1:$G$1193,7,0)</f>
        <v>Soft skills Training</v>
      </c>
      <c r="S413" s="30">
        <f>VLOOKUP(D412,'Leave  Mangement'!$A$1:$F$1193,3,0)</f>
        <v>43166</v>
      </c>
      <c r="T413" s="30">
        <f>VLOOKUP(D412,'Leave  Mangement'!$A$1:$F$1193,4,0)</f>
        <v>43170</v>
      </c>
      <c r="U413" t="str">
        <f>VLOOKUP(D412,'Leave  Mangement'!$A$1:$F$1193,5,0)</f>
        <v>Emergency leave</v>
      </c>
      <c r="V413">
        <f>VLOOKUP(D412,'Leave  Mangement'!$A$1:$F$1193,6,0)</f>
        <v>4</v>
      </c>
      <c r="W413" t="str">
        <f>VLOOKUP(D412,'Span and Layer'!$A$1:$D$1193,2,0)</f>
        <v>David</v>
      </c>
      <c r="X413" t="str">
        <f>VLOOKUP(D412,'Span and Layer'!$A$1:$D$1193,3,0)</f>
        <v>Jacob</v>
      </c>
      <c r="Y413" t="str">
        <f>VLOOKUP(D412,'Span and Layer'!$A$1:$D$1193,4,0)</f>
        <v>George</v>
      </c>
      <c r="Z413" s="30">
        <f>VLOOKUP(D412,'Attrition Analysis'!$A$1:$E$1193,3,0)</f>
        <v>36504</v>
      </c>
      <c r="AA413" s="30">
        <f>VLOOKUP(D412,'Attrition Analysis'!$A$1:$E$1193,4,0)</f>
        <v>43410</v>
      </c>
      <c r="AB413">
        <f>VLOOKUP(D412,'Attrition Analysis'!$A$1:$E$1193,5,0)</f>
        <v>0</v>
      </c>
      <c r="AC413" t="str">
        <f>VLOOKUP(D412,CSAT!$A$1:$F$1193,2,0)</f>
        <v>Excellent</v>
      </c>
      <c r="AD413" t="str">
        <f>VLOOKUP(D412,CSAT!$A$1:$F$1193,3,0)</f>
        <v>Worst</v>
      </c>
      <c r="AE413" t="str">
        <f>VLOOKUP(D412,CSAT!$A$1:$F$1193,4,0)</f>
        <v>Worst</v>
      </c>
      <c r="AF413" t="str">
        <f>VLOOKUP(D412,CSAT!$A$1:$F$1193,5,0)</f>
        <v>Better</v>
      </c>
      <c r="AG413" t="str">
        <f>VLOOKUP(D412,CSAT!$A$1:$F$1193,6,0)</f>
        <v>Bad</v>
      </c>
      <c r="AH413" s="30">
        <v>43139</v>
      </c>
    </row>
    <row r="414" spans="1:34" x14ac:dyDescent="0.25">
      <c r="A414" s="13" t="s">
        <v>767</v>
      </c>
      <c r="B414" s="13">
        <v>413</v>
      </c>
      <c r="C414" s="13" t="s">
        <v>766</v>
      </c>
      <c r="D414" s="13" t="s">
        <v>767</v>
      </c>
      <c r="E414" s="13" t="s">
        <v>10</v>
      </c>
      <c r="F414" s="13">
        <v>34</v>
      </c>
      <c r="G414" s="13" t="s">
        <v>31</v>
      </c>
      <c r="H414" s="13" t="s">
        <v>79</v>
      </c>
      <c r="I414" s="13" t="s">
        <v>80</v>
      </c>
      <c r="J414">
        <f>VLOOKUP(DATA!D413,'Performance management'!A$1:H$1193,4,0)</f>
        <v>3</v>
      </c>
      <c r="K414">
        <f>VLOOKUP(DATA!D413,'Performance management'!A$1:H$1193,5,0)</f>
        <v>5</v>
      </c>
      <c r="L414">
        <f>VLOOKUP(DATA!D413,'Performance management'!A$1:H$1193,6,0)</f>
        <v>1</v>
      </c>
      <c r="M414">
        <f>VLOOKUP(DATA!D413,'Performance management'!A$1:H$1193,7,0)</f>
        <v>1</v>
      </c>
      <c r="N414">
        <f>VLOOKUP(DATA!D413,'Performance management'!A$1:H$1193,8,0)</f>
        <v>2.5</v>
      </c>
      <c r="O414">
        <f>VLOOKUP(D413,'Learning  Mangement'!$A$1:$G$1193,4,0)</f>
        <v>2.5</v>
      </c>
      <c r="P414" t="str">
        <f>VLOOKUP(D413,'Learning  Mangement'!$A$1:$G$1193,5,0)</f>
        <v>Sathish&amp;Azim</v>
      </c>
      <c r="Q414" t="str">
        <f>VLOOKUP(D413,'Learning  Mangement'!$A$1:$G$1193,6,0)</f>
        <v>4h</v>
      </c>
      <c r="R414" t="str">
        <f>VLOOKUP(D413,'Learning  Mangement'!$A$1:$G$1193,7,0)</f>
        <v>Technical skills Training</v>
      </c>
      <c r="S414" s="30">
        <f>VLOOKUP(D413,'Leave  Mangement'!$A$1:$F$1193,3,0)</f>
        <v>43167</v>
      </c>
      <c r="T414" s="30">
        <f>VLOOKUP(D413,'Leave  Mangement'!$A$1:$F$1193,4,0)</f>
        <v>43172</v>
      </c>
      <c r="U414" t="str">
        <f>VLOOKUP(D413,'Leave  Mangement'!$A$1:$F$1193,5,0)</f>
        <v>Planned leave</v>
      </c>
      <c r="V414">
        <f>VLOOKUP(D413,'Leave  Mangement'!$A$1:$F$1193,6,0)</f>
        <v>5</v>
      </c>
      <c r="W414" t="str">
        <f>VLOOKUP(D413,'Span and Layer'!$A$1:$D$1193,2,0)</f>
        <v>Lihar</v>
      </c>
      <c r="X414" t="str">
        <f>VLOOKUP(D413,'Span and Layer'!$A$1:$D$1193,3,0)</f>
        <v>Isla</v>
      </c>
      <c r="Y414" t="str">
        <f>VLOOKUP(D413,'Span and Layer'!$A$1:$D$1193,4,0)</f>
        <v>George</v>
      </c>
      <c r="Z414" s="30">
        <f>VLOOKUP(D413,'Attrition Analysis'!$A$1:$E$1193,3,0)</f>
        <v>36512</v>
      </c>
      <c r="AA414" s="30">
        <f>VLOOKUP(D413,'Attrition Analysis'!$A$1:$E$1193,4,0)</f>
        <v>43422</v>
      </c>
      <c r="AB414">
        <f>VLOOKUP(D413,'Attrition Analysis'!$A$1:$E$1193,5,0)</f>
        <v>0</v>
      </c>
      <c r="AC414" t="str">
        <f>VLOOKUP(D413,CSAT!$A$1:$F$1193,2,0)</f>
        <v>Bad</v>
      </c>
      <c r="AD414" t="str">
        <f>VLOOKUP(D413,CSAT!$A$1:$F$1193,3,0)</f>
        <v>Good</v>
      </c>
      <c r="AE414" t="str">
        <f>VLOOKUP(D413,CSAT!$A$1:$F$1193,4,0)</f>
        <v>Worst</v>
      </c>
      <c r="AF414" t="str">
        <f>VLOOKUP(D413,CSAT!$A$1:$F$1193,5,0)</f>
        <v>Good</v>
      </c>
      <c r="AG414" t="str">
        <f>VLOOKUP(D413,CSAT!$A$1:$F$1193,6,0)</f>
        <v>Worst</v>
      </c>
      <c r="AH414" s="30">
        <v>43178</v>
      </c>
    </row>
    <row r="415" spans="1:34" x14ac:dyDescent="0.25">
      <c r="A415" s="13" t="s">
        <v>769</v>
      </c>
      <c r="B415" s="13">
        <v>414</v>
      </c>
      <c r="C415" s="13" t="s">
        <v>768</v>
      </c>
      <c r="D415" s="13" t="s">
        <v>769</v>
      </c>
      <c r="E415" s="13" t="s">
        <v>16</v>
      </c>
      <c r="F415" s="13">
        <v>27</v>
      </c>
      <c r="G415" s="13" t="s">
        <v>55</v>
      </c>
      <c r="H415" s="13" t="s">
        <v>66</v>
      </c>
      <c r="I415" s="13" t="s">
        <v>13</v>
      </c>
      <c r="J415">
        <f>VLOOKUP(DATA!D414,'Performance management'!A$1:H$1193,4,0)</f>
        <v>5</v>
      </c>
      <c r="K415">
        <f>VLOOKUP(DATA!D414,'Performance management'!A$1:H$1193,5,0)</f>
        <v>1</v>
      </c>
      <c r="L415">
        <f>VLOOKUP(DATA!D414,'Performance management'!A$1:H$1193,6,0)</f>
        <v>5</v>
      </c>
      <c r="M415">
        <f>VLOOKUP(DATA!D414,'Performance management'!A$1:H$1193,7,0)</f>
        <v>2</v>
      </c>
      <c r="N415">
        <f>VLOOKUP(DATA!D414,'Performance management'!A$1:H$1193,8,0)</f>
        <v>3.25</v>
      </c>
      <c r="O415">
        <f>VLOOKUP(D414,'Learning  Mangement'!$A$1:$G$1193,4,0)</f>
        <v>3.25</v>
      </c>
      <c r="P415" t="str">
        <f>VLOOKUP(D414,'Learning  Mangement'!$A$1:$G$1193,5,0)</f>
        <v>Hemanth&amp;Salomi</v>
      </c>
      <c r="Q415" t="str">
        <f>VLOOKUP(D414,'Learning  Mangement'!$A$1:$G$1193,6,0)</f>
        <v>3h</v>
      </c>
      <c r="R415" t="str">
        <f>VLOOKUP(D414,'Learning  Mangement'!$A$1:$G$1193,7,0)</f>
        <v>Soft skills Training</v>
      </c>
      <c r="S415" s="30">
        <f>VLOOKUP(D414,'Leave  Mangement'!$A$1:$F$1193,3,0)</f>
        <v>43168</v>
      </c>
      <c r="T415" s="30">
        <f>VLOOKUP(D414,'Leave  Mangement'!$A$1:$F$1193,4,0)</f>
        <v>43171</v>
      </c>
      <c r="U415" t="str">
        <f>VLOOKUP(D414,'Leave  Mangement'!$A$1:$F$1193,5,0)</f>
        <v>Planned leave</v>
      </c>
      <c r="V415">
        <f>VLOOKUP(D414,'Leave  Mangement'!$A$1:$F$1193,6,0)</f>
        <v>3</v>
      </c>
      <c r="W415" t="str">
        <f>VLOOKUP(D414,'Span and Layer'!$A$1:$D$1193,2,0)</f>
        <v>Sathish</v>
      </c>
      <c r="X415" t="str">
        <f>VLOOKUP(D414,'Span and Layer'!$A$1:$D$1193,3,0)</f>
        <v>Charlie</v>
      </c>
      <c r="Y415" t="str">
        <f>VLOOKUP(D414,'Span and Layer'!$A$1:$D$1193,4,0)</f>
        <v>George</v>
      </c>
      <c r="Z415" s="30">
        <f>VLOOKUP(D414,'Attrition Analysis'!$A$1:$E$1193,3,0)</f>
        <v>36520</v>
      </c>
      <c r="AA415" s="30">
        <f>VLOOKUP(D414,'Attrition Analysis'!$A$1:$E$1193,4,0)</f>
        <v>43434</v>
      </c>
      <c r="AB415">
        <f>VLOOKUP(D414,'Attrition Analysis'!$A$1:$E$1193,5,0)</f>
        <v>0</v>
      </c>
      <c r="AC415" t="str">
        <f>VLOOKUP(D414,CSAT!$A$1:$F$1193,2,0)</f>
        <v>Good</v>
      </c>
      <c r="AD415" t="str">
        <f>VLOOKUP(D414,CSAT!$A$1:$F$1193,3,0)</f>
        <v>Excellent</v>
      </c>
      <c r="AE415" t="str">
        <f>VLOOKUP(D414,CSAT!$A$1:$F$1193,4,0)</f>
        <v>Excellent</v>
      </c>
      <c r="AF415" t="str">
        <f>VLOOKUP(D414,CSAT!$A$1:$F$1193,5,0)</f>
        <v>Worst</v>
      </c>
      <c r="AG415" t="str">
        <f>VLOOKUP(D414,CSAT!$A$1:$F$1193,6,0)</f>
        <v>Excellent</v>
      </c>
      <c r="AH415" s="30">
        <v>43341</v>
      </c>
    </row>
    <row r="416" spans="1:34" x14ac:dyDescent="0.25">
      <c r="A416" s="13" t="s">
        <v>771</v>
      </c>
      <c r="B416" s="13">
        <v>415</v>
      </c>
      <c r="C416" s="13" t="s">
        <v>770</v>
      </c>
      <c r="D416" s="13" t="s">
        <v>771</v>
      </c>
      <c r="E416" s="13" t="s">
        <v>10</v>
      </c>
      <c r="F416" s="13">
        <v>36</v>
      </c>
      <c r="G416" s="13" t="s">
        <v>45</v>
      </c>
      <c r="H416" s="13" t="s">
        <v>131</v>
      </c>
      <c r="I416" s="13" t="s">
        <v>132</v>
      </c>
      <c r="J416">
        <f>VLOOKUP(DATA!D415,'Performance management'!A$1:H$1193,4,0)</f>
        <v>5</v>
      </c>
      <c r="K416">
        <f>VLOOKUP(DATA!D415,'Performance management'!A$1:H$1193,5,0)</f>
        <v>4</v>
      </c>
      <c r="L416">
        <f>VLOOKUP(DATA!D415,'Performance management'!A$1:H$1193,6,0)</f>
        <v>4</v>
      </c>
      <c r="M416">
        <f>VLOOKUP(DATA!D415,'Performance management'!A$1:H$1193,7,0)</f>
        <v>5</v>
      </c>
      <c r="N416">
        <f>VLOOKUP(DATA!D415,'Performance management'!A$1:H$1193,8,0)</f>
        <v>4.5</v>
      </c>
      <c r="O416">
        <f>VLOOKUP(D415,'Learning  Mangement'!$A$1:$G$1193,4,0)</f>
        <v>4.5</v>
      </c>
      <c r="P416" t="str">
        <f>VLOOKUP(D415,'Learning  Mangement'!$A$1:$G$1193,5,0)</f>
        <v>Santhosh&amp;Anudeep</v>
      </c>
      <c r="Q416" t="str">
        <f>VLOOKUP(D415,'Learning  Mangement'!$A$1:$G$1193,6,0)</f>
        <v>3h</v>
      </c>
      <c r="R416" t="str">
        <f>VLOOKUP(D415,'Learning  Mangement'!$A$1:$G$1193,7,0)</f>
        <v>Job Training</v>
      </c>
      <c r="S416" s="30">
        <f>VLOOKUP(D415,'Leave  Mangement'!$A$1:$F$1193,3,0)</f>
        <v>43169</v>
      </c>
      <c r="T416" s="30">
        <f>VLOOKUP(D415,'Leave  Mangement'!$A$1:$F$1193,4,0)</f>
        <v>43174</v>
      </c>
      <c r="U416" t="str">
        <f>VLOOKUP(D415,'Leave  Mangement'!$A$1:$F$1193,5,0)</f>
        <v>Maternity/Parental leave</v>
      </c>
      <c r="V416">
        <f>VLOOKUP(D415,'Leave  Mangement'!$A$1:$F$1193,6,0)</f>
        <v>35</v>
      </c>
      <c r="W416" t="str">
        <f>VLOOKUP(D415,'Span and Layer'!$A$1:$D$1193,2,0)</f>
        <v>Azim</v>
      </c>
      <c r="X416" t="str">
        <f>VLOOKUP(D415,'Span and Layer'!$A$1:$D$1193,3,0)</f>
        <v>Jacob</v>
      </c>
      <c r="Y416" t="str">
        <f>VLOOKUP(D415,'Span and Layer'!$A$1:$D$1193,4,0)</f>
        <v>George</v>
      </c>
      <c r="Z416" s="30">
        <f>VLOOKUP(D415,'Attrition Analysis'!$A$1:$E$1193,3,0)</f>
        <v>36528</v>
      </c>
      <c r="AA416" s="30">
        <f>VLOOKUP(D415,'Attrition Analysis'!$A$1:$E$1193,4,0)</f>
        <v>43446</v>
      </c>
      <c r="AB416">
        <f>VLOOKUP(D415,'Attrition Analysis'!$A$1:$E$1193,5,0)</f>
        <v>0</v>
      </c>
      <c r="AC416" t="str">
        <f>VLOOKUP(D415,CSAT!$A$1:$F$1193,2,0)</f>
        <v>Better</v>
      </c>
      <c r="AD416" t="str">
        <f>VLOOKUP(D415,CSAT!$A$1:$F$1193,3,0)</f>
        <v>Worst</v>
      </c>
      <c r="AE416" t="str">
        <f>VLOOKUP(D415,CSAT!$A$1:$F$1193,4,0)</f>
        <v>Excellent</v>
      </c>
      <c r="AF416" t="str">
        <f>VLOOKUP(D415,CSAT!$A$1:$F$1193,5,0)</f>
        <v>Bad</v>
      </c>
      <c r="AG416" t="str">
        <f>VLOOKUP(D415,CSAT!$A$1:$F$1193,6,0)</f>
        <v>Good</v>
      </c>
      <c r="AH416" s="30">
        <v>43107</v>
      </c>
    </row>
    <row r="417" spans="1:34" x14ac:dyDescent="0.25">
      <c r="A417" s="13" t="s">
        <v>773</v>
      </c>
      <c r="B417" s="13">
        <v>416</v>
      </c>
      <c r="C417" s="13" t="s">
        <v>772</v>
      </c>
      <c r="D417" s="13" t="s">
        <v>773</v>
      </c>
      <c r="E417" s="13" t="s">
        <v>16</v>
      </c>
      <c r="F417" s="13">
        <v>46</v>
      </c>
      <c r="G417" s="13" t="s">
        <v>26</v>
      </c>
      <c r="H417" s="13" t="s">
        <v>118</v>
      </c>
      <c r="I417" s="13" t="s">
        <v>13</v>
      </c>
      <c r="J417">
        <f>VLOOKUP(DATA!D416,'Performance management'!A$1:H$1193,4,0)</f>
        <v>3</v>
      </c>
      <c r="K417">
        <f>VLOOKUP(DATA!D416,'Performance management'!A$1:H$1193,5,0)</f>
        <v>1</v>
      </c>
      <c r="L417">
        <f>VLOOKUP(DATA!D416,'Performance management'!A$1:H$1193,6,0)</f>
        <v>5</v>
      </c>
      <c r="M417">
        <f>VLOOKUP(DATA!D416,'Performance management'!A$1:H$1193,7,0)</f>
        <v>2</v>
      </c>
      <c r="N417">
        <f>VLOOKUP(DATA!D416,'Performance management'!A$1:H$1193,8,0)</f>
        <v>2.75</v>
      </c>
      <c r="O417">
        <f>VLOOKUP(D416,'Learning  Mangement'!$A$1:$G$1193,4,0)</f>
        <v>2.75</v>
      </c>
      <c r="P417" t="str">
        <f>VLOOKUP(D416,'Learning  Mangement'!$A$1:$G$1193,5,0)</f>
        <v>Sathish&amp;Azim</v>
      </c>
      <c r="Q417" t="str">
        <f>VLOOKUP(D416,'Learning  Mangement'!$A$1:$G$1193,6,0)</f>
        <v>4h</v>
      </c>
      <c r="R417" t="str">
        <f>VLOOKUP(D416,'Learning  Mangement'!$A$1:$G$1193,7,0)</f>
        <v>Technical skills Training</v>
      </c>
      <c r="S417" s="30">
        <f>VLOOKUP(D416,'Leave  Mangement'!$A$1:$F$1193,3,0)</f>
        <v>43170</v>
      </c>
      <c r="T417" s="30">
        <f>VLOOKUP(D416,'Leave  Mangement'!$A$1:$F$1193,4,0)</f>
        <v>43172</v>
      </c>
      <c r="U417" t="str">
        <f>VLOOKUP(D416,'Leave  Mangement'!$A$1:$F$1193,5,0)</f>
        <v>Maternity/Parental leave</v>
      </c>
      <c r="V417">
        <f>VLOOKUP(D416,'Leave  Mangement'!$A$1:$F$1193,6,0)</f>
        <v>32</v>
      </c>
      <c r="W417" t="str">
        <f>VLOOKUP(D416,'Span and Layer'!$A$1:$D$1193,2,0)</f>
        <v>Arundathi</v>
      </c>
      <c r="X417" t="str">
        <f>VLOOKUP(D416,'Span and Layer'!$A$1:$D$1193,3,0)</f>
        <v>Jacob</v>
      </c>
      <c r="Y417" t="str">
        <f>VLOOKUP(D416,'Span and Layer'!$A$1:$D$1193,4,0)</f>
        <v>George</v>
      </c>
      <c r="Z417" s="30">
        <f>VLOOKUP(D416,'Attrition Analysis'!$A$1:$E$1193,3,0)</f>
        <v>36536</v>
      </c>
      <c r="AA417" s="30">
        <f>VLOOKUP(D416,'Attrition Analysis'!$A$1:$E$1193,4,0)</f>
        <v>43458</v>
      </c>
      <c r="AB417">
        <f>VLOOKUP(D416,'Attrition Analysis'!$A$1:$E$1193,5,0)</f>
        <v>0</v>
      </c>
      <c r="AC417" t="str">
        <f>VLOOKUP(D416,CSAT!$A$1:$F$1193,2,0)</f>
        <v>Bad</v>
      </c>
      <c r="AD417" t="str">
        <f>VLOOKUP(D416,CSAT!$A$1:$F$1193,3,0)</f>
        <v>Better</v>
      </c>
      <c r="AE417" t="str">
        <f>VLOOKUP(D416,CSAT!$A$1:$F$1193,4,0)</f>
        <v>Worst</v>
      </c>
      <c r="AF417" t="str">
        <f>VLOOKUP(D416,CSAT!$A$1:$F$1193,5,0)</f>
        <v>Bad</v>
      </c>
      <c r="AG417" t="str">
        <f>VLOOKUP(D416,CSAT!$A$1:$F$1193,6,0)</f>
        <v>Better</v>
      </c>
      <c r="AH417" s="30">
        <v>43168</v>
      </c>
    </row>
    <row r="418" spans="1:34" x14ac:dyDescent="0.25">
      <c r="A418" s="13" t="s">
        <v>774</v>
      </c>
      <c r="B418" s="13">
        <v>417</v>
      </c>
      <c r="C418" s="13" t="s">
        <v>116</v>
      </c>
      <c r="D418" s="13" t="s">
        <v>774</v>
      </c>
      <c r="E418" s="13" t="s">
        <v>16</v>
      </c>
      <c r="F418" s="13">
        <v>54</v>
      </c>
      <c r="G418" s="13" t="s">
        <v>55</v>
      </c>
      <c r="H418" s="13" t="s">
        <v>131</v>
      </c>
      <c r="I418" s="13" t="s">
        <v>132</v>
      </c>
      <c r="J418">
        <f>VLOOKUP(DATA!D417,'Performance management'!A$1:H$1193,4,0)</f>
        <v>3</v>
      </c>
      <c r="K418">
        <f>VLOOKUP(DATA!D417,'Performance management'!A$1:H$1193,5,0)</f>
        <v>2</v>
      </c>
      <c r="L418">
        <f>VLOOKUP(DATA!D417,'Performance management'!A$1:H$1193,6,0)</f>
        <v>5</v>
      </c>
      <c r="M418">
        <f>VLOOKUP(DATA!D417,'Performance management'!A$1:H$1193,7,0)</f>
        <v>4</v>
      </c>
      <c r="N418">
        <f>VLOOKUP(DATA!D417,'Performance management'!A$1:H$1193,8,0)</f>
        <v>3.5</v>
      </c>
      <c r="O418">
        <f>VLOOKUP(D417,'Learning  Mangement'!$A$1:$G$1193,4,0)</f>
        <v>3.5</v>
      </c>
      <c r="P418" t="str">
        <f>VLOOKUP(D417,'Learning  Mangement'!$A$1:$G$1193,5,0)</f>
        <v>Hemanth&amp;Salomi</v>
      </c>
      <c r="Q418" t="str">
        <f>VLOOKUP(D417,'Learning  Mangement'!$A$1:$G$1193,6,0)</f>
        <v>3h</v>
      </c>
      <c r="R418" t="str">
        <f>VLOOKUP(D417,'Learning  Mangement'!$A$1:$G$1193,7,0)</f>
        <v>Soft skills Training</v>
      </c>
      <c r="S418" s="30">
        <f>VLOOKUP(D417,'Leave  Mangement'!$A$1:$F$1193,3,0)</f>
        <v>43171</v>
      </c>
      <c r="T418" s="30">
        <f>VLOOKUP(D417,'Leave  Mangement'!$A$1:$F$1193,4,0)</f>
        <v>43172</v>
      </c>
      <c r="U418" t="str">
        <f>VLOOKUP(D417,'Leave  Mangement'!$A$1:$F$1193,5,0)</f>
        <v>Emergency leave</v>
      </c>
      <c r="V418">
        <f>VLOOKUP(D417,'Leave  Mangement'!$A$1:$F$1193,6,0)</f>
        <v>1</v>
      </c>
      <c r="W418" t="str">
        <f>VLOOKUP(D417,'Span and Layer'!$A$1:$D$1193,2,0)</f>
        <v>Rajesh</v>
      </c>
      <c r="X418" t="str">
        <f>VLOOKUP(D417,'Span and Layer'!$A$1:$D$1193,3,0)</f>
        <v>Isla</v>
      </c>
      <c r="Y418" t="str">
        <f>VLOOKUP(D417,'Span and Layer'!$A$1:$D$1193,4,0)</f>
        <v>George</v>
      </c>
      <c r="Z418" s="30">
        <f>VLOOKUP(D417,'Attrition Analysis'!$A$1:$E$1193,3,0)</f>
        <v>36544</v>
      </c>
      <c r="AA418" s="30">
        <f>VLOOKUP(D417,'Attrition Analysis'!$A$1:$E$1193,4,0)</f>
        <v>43470</v>
      </c>
      <c r="AB418">
        <f>VLOOKUP(D417,'Attrition Analysis'!$A$1:$E$1193,5,0)</f>
        <v>0</v>
      </c>
      <c r="AC418" t="str">
        <f>VLOOKUP(D417,CSAT!$A$1:$F$1193,2,0)</f>
        <v>Better</v>
      </c>
      <c r="AD418" t="str">
        <f>VLOOKUP(D417,CSAT!$A$1:$F$1193,3,0)</f>
        <v>Bad</v>
      </c>
      <c r="AE418" t="str">
        <f>VLOOKUP(D417,CSAT!$A$1:$F$1193,4,0)</f>
        <v>Better</v>
      </c>
      <c r="AF418" t="str">
        <f>VLOOKUP(D417,CSAT!$A$1:$F$1193,5,0)</f>
        <v>Good</v>
      </c>
      <c r="AG418" t="str">
        <f>VLOOKUP(D417,CSAT!$A$1:$F$1193,6,0)</f>
        <v>Excellent</v>
      </c>
      <c r="AH418" s="30">
        <v>43153</v>
      </c>
    </row>
    <row r="419" spans="1:34" x14ac:dyDescent="0.25">
      <c r="A419" s="13" t="s">
        <v>776</v>
      </c>
      <c r="B419" s="13">
        <v>418</v>
      </c>
      <c r="C419" s="13" t="s">
        <v>775</v>
      </c>
      <c r="D419" s="13" t="s">
        <v>776</v>
      </c>
      <c r="E419" s="13" t="s">
        <v>16</v>
      </c>
      <c r="F419" s="13">
        <v>33</v>
      </c>
      <c r="G419" s="13" t="s">
        <v>55</v>
      </c>
      <c r="H419" s="13" t="s">
        <v>97</v>
      </c>
      <c r="I419" s="13" t="s">
        <v>98</v>
      </c>
      <c r="J419">
        <f>VLOOKUP(DATA!D418,'Performance management'!A$1:H$1193,4,0)</f>
        <v>2</v>
      </c>
      <c r="K419">
        <f>VLOOKUP(DATA!D418,'Performance management'!A$1:H$1193,5,0)</f>
        <v>2</v>
      </c>
      <c r="L419">
        <f>VLOOKUP(DATA!D418,'Performance management'!A$1:H$1193,6,0)</f>
        <v>1</v>
      </c>
      <c r="M419">
        <f>VLOOKUP(DATA!D418,'Performance management'!A$1:H$1193,7,0)</f>
        <v>3</v>
      </c>
      <c r="N419">
        <f>VLOOKUP(DATA!D418,'Performance management'!A$1:H$1193,8,0)</f>
        <v>2</v>
      </c>
      <c r="O419">
        <f>VLOOKUP(D418,'Learning  Mangement'!$A$1:$G$1193,4,0)</f>
        <v>2</v>
      </c>
      <c r="P419" t="str">
        <f>VLOOKUP(D418,'Learning  Mangement'!$A$1:$G$1193,5,0)</f>
        <v>Sathish&amp;Azim</v>
      </c>
      <c r="Q419" t="str">
        <f>VLOOKUP(D418,'Learning  Mangement'!$A$1:$G$1193,6,0)</f>
        <v>4h</v>
      </c>
      <c r="R419" t="str">
        <f>VLOOKUP(D418,'Learning  Mangement'!$A$1:$G$1193,7,0)</f>
        <v>Technical skills Training</v>
      </c>
      <c r="S419" s="30">
        <f>VLOOKUP(D418,'Leave  Mangement'!$A$1:$F$1193,3,0)</f>
        <v>43172</v>
      </c>
      <c r="T419" s="30">
        <f>VLOOKUP(D418,'Leave  Mangement'!$A$1:$F$1193,4,0)</f>
        <v>43174</v>
      </c>
      <c r="U419" t="str">
        <f>VLOOKUP(D418,'Leave  Mangement'!$A$1:$F$1193,5,0)</f>
        <v>Planned leave</v>
      </c>
      <c r="V419">
        <f>VLOOKUP(D418,'Leave  Mangement'!$A$1:$F$1193,6,0)</f>
        <v>2</v>
      </c>
      <c r="W419" t="str">
        <f>VLOOKUP(D418,'Span and Layer'!$A$1:$D$1193,2,0)</f>
        <v>Aneela</v>
      </c>
      <c r="X419" t="str">
        <f>VLOOKUP(D418,'Span and Layer'!$A$1:$D$1193,3,0)</f>
        <v>Charlie</v>
      </c>
      <c r="Y419" t="str">
        <f>VLOOKUP(D418,'Span and Layer'!$A$1:$D$1193,4,0)</f>
        <v>George</v>
      </c>
      <c r="Z419" s="30">
        <f>VLOOKUP(D418,'Attrition Analysis'!$A$1:$E$1193,3,0)</f>
        <v>36552</v>
      </c>
      <c r="AA419" s="30">
        <f>VLOOKUP(D418,'Attrition Analysis'!$A$1:$E$1193,4,0)</f>
        <v>43482</v>
      </c>
      <c r="AB419">
        <f>VLOOKUP(D418,'Attrition Analysis'!$A$1:$E$1193,5,0)</f>
        <v>0</v>
      </c>
      <c r="AC419" t="str">
        <f>VLOOKUP(D418,CSAT!$A$1:$F$1193,2,0)</f>
        <v>Bad</v>
      </c>
      <c r="AD419" t="str">
        <f>VLOOKUP(D418,CSAT!$A$1:$F$1193,3,0)</f>
        <v>Good</v>
      </c>
      <c r="AE419" t="str">
        <f>VLOOKUP(D418,CSAT!$A$1:$F$1193,4,0)</f>
        <v>Excellent</v>
      </c>
      <c r="AF419" t="str">
        <f>VLOOKUP(D418,CSAT!$A$1:$F$1193,5,0)</f>
        <v>Bad</v>
      </c>
      <c r="AG419" t="str">
        <f>VLOOKUP(D418,CSAT!$A$1:$F$1193,6,0)</f>
        <v>Bad</v>
      </c>
      <c r="AH419" s="30">
        <v>43115</v>
      </c>
    </row>
    <row r="420" spans="1:34" x14ac:dyDescent="0.25">
      <c r="A420" s="13" t="s">
        <v>778</v>
      </c>
      <c r="B420" s="13">
        <v>419</v>
      </c>
      <c r="C420" s="13" t="s">
        <v>777</v>
      </c>
      <c r="D420" s="13" t="s">
        <v>778</v>
      </c>
      <c r="E420" s="13" t="s">
        <v>16</v>
      </c>
      <c r="F420" s="13">
        <v>39</v>
      </c>
      <c r="G420" s="13" t="s">
        <v>31</v>
      </c>
      <c r="H420" s="13" t="s">
        <v>79</v>
      </c>
      <c r="I420" s="13" t="s">
        <v>80</v>
      </c>
      <c r="J420">
        <f>VLOOKUP(DATA!D419,'Performance management'!A$1:H$1193,4,0)</f>
        <v>3</v>
      </c>
      <c r="K420">
        <f>VLOOKUP(DATA!D419,'Performance management'!A$1:H$1193,5,0)</f>
        <v>3</v>
      </c>
      <c r="L420">
        <f>VLOOKUP(DATA!D419,'Performance management'!A$1:H$1193,6,0)</f>
        <v>1</v>
      </c>
      <c r="M420">
        <f>VLOOKUP(DATA!D419,'Performance management'!A$1:H$1193,7,0)</f>
        <v>2</v>
      </c>
      <c r="N420">
        <f>VLOOKUP(DATA!D419,'Performance management'!A$1:H$1193,8,0)</f>
        <v>2.25</v>
      </c>
      <c r="O420">
        <f>VLOOKUP(D419,'Learning  Mangement'!$A$1:$G$1193,4,0)</f>
        <v>2.25</v>
      </c>
      <c r="P420" t="str">
        <f>VLOOKUP(D419,'Learning  Mangement'!$A$1:$G$1193,5,0)</f>
        <v>Sathish&amp;Azim</v>
      </c>
      <c r="Q420" t="str">
        <f>VLOOKUP(D419,'Learning  Mangement'!$A$1:$G$1193,6,0)</f>
        <v>4h</v>
      </c>
      <c r="R420" t="str">
        <f>VLOOKUP(D419,'Learning  Mangement'!$A$1:$G$1193,7,0)</f>
        <v>Technical skills Training</v>
      </c>
      <c r="S420" s="30">
        <f>VLOOKUP(D419,'Leave  Mangement'!$A$1:$F$1193,3,0)</f>
        <v>43173</v>
      </c>
      <c r="T420" s="30">
        <f>VLOOKUP(D419,'Leave  Mangement'!$A$1:$F$1193,4,0)</f>
        <v>43179</v>
      </c>
      <c r="U420" t="str">
        <f>VLOOKUP(D419,'Leave  Mangement'!$A$1:$F$1193,5,0)</f>
        <v>Planned leave</v>
      </c>
      <c r="V420">
        <f>VLOOKUP(D419,'Leave  Mangement'!$A$1:$F$1193,6,0)</f>
        <v>6</v>
      </c>
      <c r="W420" t="str">
        <f>VLOOKUP(D419,'Span and Layer'!$A$1:$D$1193,2,0)</f>
        <v>Roy</v>
      </c>
      <c r="X420" t="str">
        <f>VLOOKUP(D419,'Span and Layer'!$A$1:$D$1193,3,0)</f>
        <v>Harry</v>
      </c>
      <c r="Y420" t="str">
        <f>VLOOKUP(D419,'Span and Layer'!$A$1:$D$1193,4,0)</f>
        <v>George</v>
      </c>
      <c r="Z420" s="30">
        <f>VLOOKUP(D419,'Attrition Analysis'!$A$1:$E$1193,3,0)</f>
        <v>36560</v>
      </c>
      <c r="AA420" s="30">
        <f>VLOOKUP(D419,'Attrition Analysis'!$A$1:$E$1193,4,0)</f>
        <v>43494</v>
      </c>
      <c r="AB420">
        <f>VLOOKUP(D419,'Attrition Analysis'!$A$1:$E$1193,5,0)</f>
        <v>0</v>
      </c>
      <c r="AC420" t="str">
        <f>VLOOKUP(D419,CSAT!$A$1:$F$1193,2,0)</f>
        <v>Bad</v>
      </c>
      <c r="AD420" t="str">
        <f>VLOOKUP(D419,CSAT!$A$1:$F$1193,3,0)</f>
        <v>Bad</v>
      </c>
      <c r="AE420" t="str">
        <f>VLOOKUP(D419,CSAT!$A$1:$F$1193,4,0)</f>
        <v>Bad</v>
      </c>
      <c r="AF420" t="str">
        <f>VLOOKUP(D419,CSAT!$A$1:$F$1193,5,0)</f>
        <v>Excellent</v>
      </c>
      <c r="AG420" t="str">
        <f>VLOOKUP(D419,CSAT!$A$1:$F$1193,6,0)</f>
        <v>Excellent</v>
      </c>
      <c r="AH420" s="30">
        <v>43441</v>
      </c>
    </row>
    <row r="421" spans="1:34" x14ac:dyDescent="0.25">
      <c r="A421" s="13" t="s">
        <v>780</v>
      </c>
      <c r="B421" s="13">
        <v>420</v>
      </c>
      <c r="C421" s="13" t="s">
        <v>779</v>
      </c>
      <c r="D421" s="13" t="s">
        <v>780</v>
      </c>
      <c r="E421" s="13" t="s">
        <v>10</v>
      </c>
      <c r="F421" s="13">
        <v>32</v>
      </c>
      <c r="G421" s="13" t="s">
        <v>11</v>
      </c>
      <c r="H421" s="13" t="s">
        <v>79</v>
      </c>
      <c r="I421" s="13" t="s">
        <v>80</v>
      </c>
      <c r="J421">
        <f>VLOOKUP(DATA!D420,'Performance management'!A$1:H$1193,4,0)</f>
        <v>2</v>
      </c>
      <c r="K421">
        <f>VLOOKUP(DATA!D420,'Performance management'!A$1:H$1193,5,0)</f>
        <v>3</v>
      </c>
      <c r="L421">
        <f>VLOOKUP(DATA!D420,'Performance management'!A$1:H$1193,6,0)</f>
        <v>3</v>
      </c>
      <c r="M421">
        <f>VLOOKUP(DATA!D420,'Performance management'!A$1:H$1193,7,0)</f>
        <v>4</v>
      </c>
      <c r="N421">
        <f>VLOOKUP(DATA!D420,'Performance management'!A$1:H$1193,8,0)</f>
        <v>3</v>
      </c>
      <c r="O421">
        <f>VLOOKUP(D420,'Learning  Mangement'!$A$1:$G$1193,4,0)</f>
        <v>3</v>
      </c>
      <c r="P421" t="str">
        <f>VLOOKUP(D420,'Learning  Mangement'!$A$1:$G$1193,5,0)</f>
        <v>Hemanth&amp;Salomi</v>
      </c>
      <c r="Q421" t="str">
        <f>VLOOKUP(D420,'Learning  Mangement'!$A$1:$G$1193,6,0)</f>
        <v>3h</v>
      </c>
      <c r="R421" t="str">
        <f>VLOOKUP(D420,'Learning  Mangement'!$A$1:$G$1193,7,0)</f>
        <v>Soft skills Training</v>
      </c>
      <c r="S421" s="30">
        <f>VLOOKUP(D420,'Leave  Mangement'!$A$1:$F$1193,3,0)</f>
        <v>43174</v>
      </c>
      <c r="T421" s="30">
        <f>VLOOKUP(D420,'Leave  Mangement'!$A$1:$F$1193,4,0)</f>
        <v>43178</v>
      </c>
      <c r="U421" t="str">
        <f>VLOOKUP(D420,'Leave  Mangement'!$A$1:$F$1193,5,0)</f>
        <v>Maternity/Parental leave</v>
      </c>
      <c r="V421">
        <f>VLOOKUP(D420,'Leave  Mangement'!$A$1:$F$1193,6,0)</f>
        <v>34</v>
      </c>
      <c r="W421" t="str">
        <f>VLOOKUP(D420,'Span and Layer'!$A$1:$D$1193,2,0)</f>
        <v>Hemanth</v>
      </c>
      <c r="X421" t="str">
        <f>VLOOKUP(D420,'Span and Layer'!$A$1:$D$1193,3,0)</f>
        <v>Amelia</v>
      </c>
      <c r="Y421" t="str">
        <f>VLOOKUP(D420,'Span and Layer'!$A$1:$D$1193,4,0)</f>
        <v>George</v>
      </c>
      <c r="Z421" s="30">
        <f>VLOOKUP(D420,'Attrition Analysis'!$A$1:$E$1193,3,0)</f>
        <v>36568</v>
      </c>
      <c r="AA421" s="30">
        <f>VLOOKUP(D420,'Attrition Analysis'!$A$1:$E$1193,4,0)</f>
        <v>43506</v>
      </c>
      <c r="AB421">
        <f>VLOOKUP(D420,'Attrition Analysis'!$A$1:$E$1193,5,0)</f>
        <v>0</v>
      </c>
      <c r="AC421" t="str">
        <f>VLOOKUP(D420,CSAT!$A$1:$F$1193,2,0)</f>
        <v>Worst</v>
      </c>
      <c r="AD421" t="str">
        <f>VLOOKUP(D420,CSAT!$A$1:$F$1193,3,0)</f>
        <v>Bad</v>
      </c>
      <c r="AE421" t="str">
        <f>VLOOKUP(D420,CSAT!$A$1:$F$1193,4,0)</f>
        <v>Good</v>
      </c>
      <c r="AF421" t="str">
        <f>VLOOKUP(D420,CSAT!$A$1:$F$1193,5,0)</f>
        <v>Excellent</v>
      </c>
      <c r="AG421" t="str">
        <f>VLOOKUP(D420,CSAT!$A$1:$F$1193,6,0)</f>
        <v>Good</v>
      </c>
      <c r="AH421" s="30">
        <v>43409</v>
      </c>
    </row>
    <row r="422" spans="1:34" x14ac:dyDescent="0.25">
      <c r="A422" s="13" t="s">
        <v>781</v>
      </c>
      <c r="B422" s="13">
        <v>421</v>
      </c>
      <c r="C422" s="13" t="s">
        <v>122</v>
      </c>
      <c r="D422" s="13" t="s">
        <v>781</v>
      </c>
      <c r="E422" s="13" t="s">
        <v>10</v>
      </c>
      <c r="F422" s="13">
        <v>27</v>
      </c>
      <c r="G422" s="13" t="s">
        <v>26</v>
      </c>
      <c r="H422" s="13" t="s">
        <v>118</v>
      </c>
      <c r="I422" s="13" t="s">
        <v>13</v>
      </c>
      <c r="J422">
        <f>VLOOKUP(DATA!D421,'Performance management'!A$1:H$1193,4,0)</f>
        <v>2</v>
      </c>
      <c r="K422">
        <f>VLOOKUP(DATA!D421,'Performance management'!A$1:H$1193,5,0)</f>
        <v>4</v>
      </c>
      <c r="L422">
        <f>VLOOKUP(DATA!D421,'Performance management'!A$1:H$1193,6,0)</f>
        <v>2</v>
      </c>
      <c r="M422">
        <f>VLOOKUP(DATA!D421,'Performance management'!A$1:H$1193,7,0)</f>
        <v>3</v>
      </c>
      <c r="N422">
        <f>VLOOKUP(DATA!D421,'Performance management'!A$1:H$1193,8,0)</f>
        <v>2.75</v>
      </c>
      <c r="O422">
        <f>VLOOKUP(D421,'Learning  Mangement'!$A$1:$G$1193,4,0)</f>
        <v>2.75</v>
      </c>
      <c r="P422" t="str">
        <f>VLOOKUP(D421,'Learning  Mangement'!$A$1:$G$1193,5,0)</f>
        <v>Sathish&amp;Azim</v>
      </c>
      <c r="Q422" t="str">
        <f>VLOOKUP(D421,'Learning  Mangement'!$A$1:$G$1193,6,0)</f>
        <v>4h</v>
      </c>
      <c r="R422" t="str">
        <f>VLOOKUP(D421,'Learning  Mangement'!$A$1:$G$1193,7,0)</f>
        <v>Technical skills Training</v>
      </c>
      <c r="S422" s="30">
        <f>VLOOKUP(D421,'Leave  Mangement'!$A$1:$F$1193,3,0)</f>
        <v>43175</v>
      </c>
      <c r="T422" s="30">
        <f>VLOOKUP(D421,'Leave  Mangement'!$A$1:$F$1193,4,0)</f>
        <v>43179</v>
      </c>
      <c r="U422" t="str">
        <f>VLOOKUP(D421,'Leave  Mangement'!$A$1:$F$1193,5,0)</f>
        <v>Planned leave</v>
      </c>
      <c r="V422">
        <f>VLOOKUP(D421,'Leave  Mangement'!$A$1:$F$1193,6,0)</f>
        <v>4</v>
      </c>
      <c r="W422" t="str">
        <f>VLOOKUP(D421,'Span and Layer'!$A$1:$D$1193,2,0)</f>
        <v>Lihar</v>
      </c>
      <c r="X422" t="str">
        <f>VLOOKUP(D421,'Span and Layer'!$A$1:$D$1193,3,0)</f>
        <v>Isla</v>
      </c>
      <c r="Y422" t="str">
        <f>VLOOKUP(D421,'Span and Layer'!$A$1:$D$1193,4,0)</f>
        <v>George</v>
      </c>
      <c r="Z422" s="30">
        <f>VLOOKUP(D421,'Attrition Analysis'!$A$1:$E$1193,3,0)</f>
        <v>36576</v>
      </c>
      <c r="AA422" s="30">
        <f>VLOOKUP(D421,'Attrition Analysis'!$A$1:$E$1193,4,0)</f>
        <v>43518</v>
      </c>
      <c r="AB422">
        <f>VLOOKUP(D421,'Attrition Analysis'!$A$1:$E$1193,5,0)</f>
        <v>0</v>
      </c>
      <c r="AC422" t="str">
        <f>VLOOKUP(D421,CSAT!$A$1:$F$1193,2,0)</f>
        <v>Excellent</v>
      </c>
      <c r="AD422" t="str">
        <f>VLOOKUP(D421,CSAT!$A$1:$F$1193,3,0)</f>
        <v>Worst</v>
      </c>
      <c r="AE422" t="str">
        <f>VLOOKUP(D421,CSAT!$A$1:$F$1193,4,0)</f>
        <v>Excellent</v>
      </c>
      <c r="AF422" t="str">
        <f>VLOOKUP(D421,CSAT!$A$1:$F$1193,5,0)</f>
        <v>Bad</v>
      </c>
      <c r="AG422" t="str">
        <f>VLOOKUP(D421,CSAT!$A$1:$F$1193,6,0)</f>
        <v>Bad</v>
      </c>
      <c r="AH422" s="30">
        <v>43379</v>
      </c>
    </row>
    <row r="423" spans="1:34" x14ac:dyDescent="0.25">
      <c r="A423" s="13" t="s">
        <v>783</v>
      </c>
      <c r="B423" s="13">
        <v>422</v>
      </c>
      <c r="C423" s="13" t="s">
        <v>782</v>
      </c>
      <c r="D423" s="13" t="s">
        <v>783</v>
      </c>
      <c r="E423" s="13" t="s">
        <v>16</v>
      </c>
      <c r="F423" s="13">
        <v>50</v>
      </c>
      <c r="G423" s="13" t="s">
        <v>91</v>
      </c>
      <c r="H423" s="13" t="s">
        <v>161</v>
      </c>
      <c r="I423" s="13" t="s">
        <v>13</v>
      </c>
      <c r="J423">
        <f>VLOOKUP(DATA!D422,'Performance management'!A$1:H$1193,4,0)</f>
        <v>1</v>
      </c>
      <c r="K423">
        <f>VLOOKUP(DATA!D422,'Performance management'!A$1:H$1193,5,0)</f>
        <v>1</v>
      </c>
      <c r="L423">
        <f>VLOOKUP(DATA!D422,'Performance management'!A$1:H$1193,6,0)</f>
        <v>2</v>
      </c>
      <c r="M423">
        <f>VLOOKUP(DATA!D422,'Performance management'!A$1:H$1193,7,0)</f>
        <v>1</v>
      </c>
      <c r="N423">
        <f>VLOOKUP(DATA!D422,'Performance management'!A$1:H$1193,8,0)</f>
        <v>1.25</v>
      </c>
      <c r="O423">
        <f>VLOOKUP(D422,'Learning  Mangement'!$A$1:$G$1193,4,0)</f>
        <v>1.25</v>
      </c>
      <c r="P423" t="str">
        <f>VLOOKUP(D422,'Learning  Mangement'!$A$1:$G$1193,5,0)</f>
        <v>Sathish&amp;Azim</v>
      </c>
      <c r="Q423" t="str">
        <f>VLOOKUP(D422,'Learning  Mangement'!$A$1:$G$1193,6,0)</f>
        <v>4h</v>
      </c>
      <c r="R423" t="str">
        <f>VLOOKUP(D422,'Learning  Mangement'!$A$1:$G$1193,7,0)</f>
        <v>Technical skills Training</v>
      </c>
      <c r="S423" s="30">
        <f>VLOOKUP(D422,'Leave  Mangement'!$A$1:$F$1193,3,0)</f>
        <v>43176</v>
      </c>
      <c r="T423" s="30">
        <f>VLOOKUP(D422,'Leave  Mangement'!$A$1:$F$1193,4,0)</f>
        <v>43183</v>
      </c>
      <c r="U423" t="str">
        <f>VLOOKUP(D422,'Leave  Mangement'!$A$1:$F$1193,5,0)</f>
        <v>Maternity/Parental leave</v>
      </c>
      <c r="V423">
        <f>VLOOKUP(D422,'Leave  Mangement'!$A$1:$F$1193,6,0)</f>
        <v>37</v>
      </c>
      <c r="W423" t="str">
        <f>VLOOKUP(D422,'Span and Layer'!$A$1:$D$1193,2,0)</f>
        <v>Hemanth</v>
      </c>
      <c r="X423" t="str">
        <f>VLOOKUP(D422,'Span and Layer'!$A$1:$D$1193,3,0)</f>
        <v>Amelia</v>
      </c>
      <c r="Y423" t="str">
        <f>VLOOKUP(D422,'Span and Layer'!$A$1:$D$1193,4,0)</f>
        <v>George</v>
      </c>
      <c r="Z423" s="30">
        <f>VLOOKUP(D422,'Attrition Analysis'!$A$1:$E$1193,3,0)</f>
        <v>36584</v>
      </c>
      <c r="AA423" s="30">
        <f>VLOOKUP(D422,'Attrition Analysis'!$A$1:$E$1193,4,0)</f>
        <v>43530</v>
      </c>
      <c r="AB423">
        <f>VLOOKUP(D422,'Attrition Analysis'!$A$1:$E$1193,5,0)</f>
        <v>0</v>
      </c>
      <c r="AC423" t="str">
        <f>VLOOKUP(D422,CSAT!$A$1:$F$1193,2,0)</f>
        <v>Good</v>
      </c>
      <c r="AD423" t="str">
        <f>VLOOKUP(D422,CSAT!$A$1:$F$1193,3,0)</f>
        <v>Good</v>
      </c>
      <c r="AE423" t="str">
        <f>VLOOKUP(D422,CSAT!$A$1:$F$1193,4,0)</f>
        <v>Good</v>
      </c>
      <c r="AF423" t="str">
        <f>VLOOKUP(D422,CSAT!$A$1:$F$1193,5,0)</f>
        <v>Better</v>
      </c>
      <c r="AG423" t="str">
        <f>VLOOKUP(D422,CSAT!$A$1:$F$1193,6,0)</f>
        <v>Better</v>
      </c>
      <c r="AH423" s="30">
        <v>43111</v>
      </c>
    </row>
    <row r="424" spans="1:34" x14ac:dyDescent="0.25">
      <c r="A424" s="13" t="s">
        <v>785</v>
      </c>
      <c r="B424" s="13">
        <v>423</v>
      </c>
      <c r="C424" s="13" t="s">
        <v>784</v>
      </c>
      <c r="D424" s="13" t="s">
        <v>785</v>
      </c>
      <c r="E424" s="13" t="s">
        <v>16</v>
      </c>
      <c r="F424" s="13">
        <v>34</v>
      </c>
      <c r="G424" s="13" t="s">
        <v>31</v>
      </c>
      <c r="H424" s="13" t="s">
        <v>105</v>
      </c>
      <c r="I424" s="13" t="s">
        <v>13</v>
      </c>
      <c r="J424">
        <f>VLOOKUP(DATA!D423,'Performance management'!A$1:H$1193,4,0)</f>
        <v>5</v>
      </c>
      <c r="K424">
        <f>VLOOKUP(DATA!D423,'Performance management'!A$1:H$1193,5,0)</f>
        <v>5</v>
      </c>
      <c r="L424">
        <f>VLOOKUP(DATA!D423,'Performance management'!A$1:H$1193,6,0)</f>
        <v>2</v>
      </c>
      <c r="M424">
        <f>VLOOKUP(DATA!D423,'Performance management'!A$1:H$1193,7,0)</f>
        <v>3</v>
      </c>
      <c r="N424">
        <f>VLOOKUP(DATA!D423,'Performance management'!A$1:H$1193,8,0)</f>
        <v>3.75</v>
      </c>
      <c r="O424">
        <f>VLOOKUP(D423,'Learning  Mangement'!$A$1:$G$1193,4,0)</f>
        <v>3.75</v>
      </c>
      <c r="P424" t="str">
        <f>VLOOKUP(D423,'Learning  Mangement'!$A$1:$G$1193,5,0)</f>
        <v>Hemanth&amp;Salomi</v>
      </c>
      <c r="Q424" t="str">
        <f>VLOOKUP(D423,'Learning  Mangement'!$A$1:$G$1193,6,0)</f>
        <v>3h</v>
      </c>
      <c r="R424" t="str">
        <f>VLOOKUP(D423,'Learning  Mangement'!$A$1:$G$1193,7,0)</f>
        <v>Soft skills Training</v>
      </c>
      <c r="S424" s="30">
        <f>VLOOKUP(D423,'Leave  Mangement'!$A$1:$F$1193,3,0)</f>
        <v>43177</v>
      </c>
      <c r="T424" s="30">
        <f>VLOOKUP(D423,'Leave  Mangement'!$A$1:$F$1193,4,0)</f>
        <v>43181</v>
      </c>
      <c r="U424" t="str">
        <f>VLOOKUP(D423,'Leave  Mangement'!$A$1:$F$1193,5,0)</f>
        <v>Maternity/Parental leave</v>
      </c>
      <c r="V424">
        <f>VLOOKUP(D423,'Leave  Mangement'!$A$1:$F$1193,6,0)</f>
        <v>34</v>
      </c>
      <c r="W424" t="str">
        <f>VLOOKUP(D423,'Span and Layer'!$A$1:$D$1193,2,0)</f>
        <v>Harika</v>
      </c>
      <c r="X424" t="str">
        <f>VLOOKUP(D423,'Span and Layer'!$A$1:$D$1193,3,0)</f>
        <v>Amelia</v>
      </c>
      <c r="Y424" t="str">
        <f>VLOOKUP(D423,'Span and Layer'!$A$1:$D$1193,4,0)</f>
        <v>George</v>
      </c>
      <c r="Z424" s="30">
        <f>VLOOKUP(D423,'Attrition Analysis'!$A$1:$E$1193,3,0)</f>
        <v>36592</v>
      </c>
      <c r="AA424" s="30">
        <f>VLOOKUP(D423,'Attrition Analysis'!$A$1:$E$1193,4,0)</f>
        <v>43542</v>
      </c>
      <c r="AB424">
        <f>VLOOKUP(D423,'Attrition Analysis'!$A$1:$E$1193,5,0)</f>
        <v>0</v>
      </c>
      <c r="AC424" t="str">
        <f>VLOOKUP(D423,CSAT!$A$1:$F$1193,2,0)</f>
        <v>Excellent</v>
      </c>
      <c r="AD424" t="str">
        <f>VLOOKUP(D423,CSAT!$A$1:$F$1193,3,0)</f>
        <v>Bad</v>
      </c>
      <c r="AE424" t="str">
        <f>VLOOKUP(D423,CSAT!$A$1:$F$1193,4,0)</f>
        <v>Excellent</v>
      </c>
      <c r="AF424" t="str">
        <f>VLOOKUP(D423,CSAT!$A$1:$F$1193,5,0)</f>
        <v>Excellent</v>
      </c>
      <c r="AG424" t="str">
        <f>VLOOKUP(D423,CSAT!$A$1:$F$1193,6,0)</f>
        <v>Worst</v>
      </c>
      <c r="AH424" s="30">
        <v>43338</v>
      </c>
    </row>
    <row r="425" spans="1:34" x14ac:dyDescent="0.25">
      <c r="A425" s="13" t="s">
        <v>787</v>
      </c>
      <c r="B425" s="13">
        <v>424</v>
      </c>
      <c r="C425" s="13" t="s">
        <v>786</v>
      </c>
      <c r="D425" s="13" t="s">
        <v>787</v>
      </c>
      <c r="E425" s="13" t="s">
        <v>16</v>
      </c>
      <c r="F425" s="13">
        <v>52</v>
      </c>
      <c r="G425" s="13" t="s">
        <v>91</v>
      </c>
      <c r="H425" s="13" t="s">
        <v>66</v>
      </c>
      <c r="I425" s="13" t="s">
        <v>13</v>
      </c>
      <c r="J425">
        <f>VLOOKUP(DATA!D424,'Performance management'!A$1:H$1193,4,0)</f>
        <v>3</v>
      </c>
      <c r="K425">
        <f>VLOOKUP(DATA!D424,'Performance management'!A$1:H$1193,5,0)</f>
        <v>3</v>
      </c>
      <c r="L425">
        <f>VLOOKUP(DATA!D424,'Performance management'!A$1:H$1193,6,0)</f>
        <v>5</v>
      </c>
      <c r="M425">
        <f>VLOOKUP(DATA!D424,'Performance management'!A$1:H$1193,7,0)</f>
        <v>5</v>
      </c>
      <c r="N425">
        <f>VLOOKUP(DATA!D424,'Performance management'!A$1:H$1193,8,0)</f>
        <v>4</v>
      </c>
      <c r="O425">
        <f>VLOOKUP(D424,'Learning  Mangement'!$A$1:$G$1193,4,0)</f>
        <v>4</v>
      </c>
      <c r="P425" t="str">
        <f>VLOOKUP(D424,'Learning  Mangement'!$A$1:$G$1193,5,0)</f>
        <v>Santhosh&amp;Anudeep</v>
      </c>
      <c r="Q425" t="str">
        <f>VLOOKUP(D424,'Learning  Mangement'!$A$1:$G$1193,6,0)</f>
        <v>3h</v>
      </c>
      <c r="R425" t="str">
        <f>VLOOKUP(D424,'Learning  Mangement'!$A$1:$G$1193,7,0)</f>
        <v>Job Training</v>
      </c>
      <c r="S425" s="30">
        <f>VLOOKUP(D424,'Leave  Mangement'!$A$1:$F$1193,3,0)</f>
        <v>43178</v>
      </c>
      <c r="T425" s="30">
        <f>VLOOKUP(D424,'Leave  Mangement'!$A$1:$F$1193,4,0)</f>
        <v>43185</v>
      </c>
      <c r="U425" t="str">
        <f>VLOOKUP(D424,'Leave  Mangement'!$A$1:$F$1193,5,0)</f>
        <v>Planned leave</v>
      </c>
      <c r="V425">
        <f>VLOOKUP(D424,'Leave  Mangement'!$A$1:$F$1193,6,0)</f>
        <v>7</v>
      </c>
      <c r="W425" t="str">
        <f>VLOOKUP(D424,'Span and Layer'!$A$1:$D$1193,2,0)</f>
        <v>Lihar</v>
      </c>
      <c r="X425" t="str">
        <f>VLOOKUP(D424,'Span and Layer'!$A$1:$D$1193,3,0)</f>
        <v>Isla</v>
      </c>
      <c r="Y425" t="str">
        <f>VLOOKUP(D424,'Span and Layer'!$A$1:$D$1193,4,0)</f>
        <v>George</v>
      </c>
      <c r="Z425" s="30">
        <f>VLOOKUP(D424,'Attrition Analysis'!$A$1:$E$1193,3,0)</f>
        <v>36600</v>
      </c>
      <c r="AA425" s="30">
        <f>VLOOKUP(D424,'Attrition Analysis'!$A$1:$E$1193,4,0)</f>
        <v>43554</v>
      </c>
      <c r="AB425">
        <f>VLOOKUP(D424,'Attrition Analysis'!$A$1:$E$1193,5,0)</f>
        <v>0</v>
      </c>
      <c r="AC425" t="str">
        <f>VLOOKUP(D424,CSAT!$A$1:$F$1193,2,0)</f>
        <v>Better</v>
      </c>
      <c r="AD425" t="str">
        <f>VLOOKUP(D424,CSAT!$A$1:$F$1193,3,0)</f>
        <v>Bad</v>
      </c>
      <c r="AE425" t="str">
        <f>VLOOKUP(D424,CSAT!$A$1:$F$1193,4,0)</f>
        <v>Good</v>
      </c>
      <c r="AF425" t="str">
        <f>VLOOKUP(D424,CSAT!$A$1:$F$1193,5,0)</f>
        <v>Worst</v>
      </c>
      <c r="AG425" t="str">
        <f>VLOOKUP(D424,CSAT!$A$1:$F$1193,6,0)</f>
        <v>Excellent</v>
      </c>
      <c r="AH425" s="30">
        <v>43403</v>
      </c>
    </row>
    <row r="426" spans="1:34" x14ac:dyDescent="0.25">
      <c r="A426" s="13" t="s">
        <v>789</v>
      </c>
      <c r="B426" s="13">
        <v>425</v>
      </c>
      <c r="C426" s="13" t="s">
        <v>788</v>
      </c>
      <c r="D426" s="13" t="s">
        <v>789</v>
      </c>
      <c r="E426" s="13" t="s">
        <v>10</v>
      </c>
      <c r="F426" s="13">
        <v>57</v>
      </c>
      <c r="G426" s="13" t="s">
        <v>55</v>
      </c>
      <c r="H426" s="13" t="s">
        <v>105</v>
      </c>
      <c r="I426" s="13" t="s">
        <v>13</v>
      </c>
      <c r="J426">
        <f>VLOOKUP(DATA!D425,'Performance management'!A$1:H$1193,4,0)</f>
        <v>1</v>
      </c>
      <c r="K426">
        <f>VLOOKUP(DATA!D425,'Performance management'!A$1:H$1193,5,0)</f>
        <v>2</v>
      </c>
      <c r="L426">
        <f>VLOOKUP(DATA!D425,'Performance management'!A$1:H$1193,6,0)</f>
        <v>1</v>
      </c>
      <c r="M426">
        <f>VLOOKUP(DATA!D425,'Performance management'!A$1:H$1193,7,0)</f>
        <v>4</v>
      </c>
      <c r="N426">
        <f>VLOOKUP(DATA!D425,'Performance management'!A$1:H$1193,8,0)</f>
        <v>2</v>
      </c>
      <c r="O426">
        <f>VLOOKUP(D425,'Learning  Mangement'!$A$1:$G$1193,4,0)</f>
        <v>2</v>
      </c>
      <c r="P426" t="str">
        <f>VLOOKUP(D425,'Learning  Mangement'!$A$1:$G$1193,5,0)</f>
        <v>Sathish&amp;Azim</v>
      </c>
      <c r="Q426" t="str">
        <f>VLOOKUP(D425,'Learning  Mangement'!$A$1:$G$1193,6,0)</f>
        <v>4h</v>
      </c>
      <c r="R426" t="str">
        <f>VLOOKUP(D425,'Learning  Mangement'!$A$1:$G$1193,7,0)</f>
        <v>Technical skills Training</v>
      </c>
      <c r="S426" s="30">
        <f>VLOOKUP(D425,'Leave  Mangement'!$A$1:$F$1193,3,0)</f>
        <v>43179</v>
      </c>
      <c r="T426" s="30">
        <f>VLOOKUP(D425,'Leave  Mangement'!$A$1:$F$1193,4,0)</f>
        <v>43184</v>
      </c>
      <c r="U426" t="str">
        <f>VLOOKUP(D425,'Leave  Mangement'!$A$1:$F$1193,5,0)</f>
        <v>Maternity/Parental leave</v>
      </c>
      <c r="V426">
        <f>VLOOKUP(D425,'Leave  Mangement'!$A$1:$F$1193,6,0)</f>
        <v>35</v>
      </c>
      <c r="W426" t="str">
        <f>VLOOKUP(D425,'Span and Layer'!$A$1:$D$1193,2,0)</f>
        <v>Azim</v>
      </c>
      <c r="X426" t="str">
        <f>VLOOKUP(D425,'Span and Layer'!$A$1:$D$1193,3,0)</f>
        <v>Jacob</v>
      </c>
      <c r="Y426" t="str">
        <f>VLOOKUP(D425,'Span and Layer'!$A$1:$D$1193,4,0)</f>
        <v>George</v>
      </c>
      <c r="Z426" s="30">
        <f>VLOOKUP(D425,'Attrition Analysis'!$A$1:$E$1193,3,0)</f>
        <v>36608</v>
      </c>
      <c r="AA426" s="30">
        <f>VLOOKUP(D425,'Attrition Analysis'!$A$1:$E$1193,4,0)</f>
        <v>43566</v>
      </c>
      <c r="AB426">
        <f>VLOOKUP(D425,'Attrition Analysis'!$A$1:$E$1193,5,0)</f>
        <v>0</v>
      </c>
      <c r="AC426" t="str">
        <f>VLOOKUP(D425,CSAT!$A$1:$F$1193,2,0)</f>
        <v>Good</v>
      </c>
      <c r="AD426" t="str">
        <f>VLOOKUP(D425,CSAT!$A$1:$F$1193,3,0)</f>
        <v>Worst</v>
      </c>
      <c r="AE426" t="str">
        <f>VLOOKUP(D425,CSAT!$A$1:$F$1193,4,0)</f>
        <v>Better</v>
      </c>
      <c r="AF426" t="str">
        <f>VLOOKUP(D425,CSAT!$A$1:$F$1193,5,0)</f>
        <v>Bad</v>
      </c>
      <c r="AG426" t="str">
        <f>VLOOKUP(D425,CSAT!$A$1:$F$1193,6,0)</f>
        <v>Worst</v>
      </c>
      <c r="AH426" s="30">
        <v>43147</v>
      </c>
    </row>
    <row r="427" spans="1:34" x14ac:dyDescent="0.25">
      <c r="A427" s="13" t="s">
        <v>791</v>
      </c>
      <c r="B427" s="13">
        <v>426</v>
      </c>
      <c r="C427" s="13" t="s">
        <v>790</v>
      </c>
      <c r="D427" s="13" t="s">
        <v>791</v>
      </c>
      <c r="E427" s="13" t="s">
        <v>10</v>
      </c>
      <c r="F427" s="13">
        <v>27</v>
      </c>
      <c r="G427" s="13" t="s">
        <v>31</v>
      </c>
      <c r="H427" s="13" t="s">
        <v>66</v>
      </c>
      <c r="I427" s="13" t="s">
        <v>13</v>
      </c>
      <c r="J427">
        <f>VLOOKUP(DATA!D426,'Performance management'!A$1:H$1193,4,0)</f>
        <v>3</v>
      </c>
      <c r="K427">
        <f>VLOOKUP(DATA!D426,'Performance management'!A$1:H$1193,5,0)</f>
        <v>1</v>
      </c>
      <c r="L427">
        <f>VLOOKUP(DATA!D426,'Performance management'!A$1:H$1193,6,0)</f>
        <v>4</v>
      </c>
      <c r="M427">
        <f>VLOOKUP(DATA!D426,'Performance management'!A$1:H$1193,7,0)</f>
        <v>3</v>
      </c>
      <c r="N427">
        <f>VLOOKUP(DATA!D426,'Performance management'!A$1:H$1193,8,0)</f>
        <v>2.75</v>
      </c>
      <c r="O427">
        <f>VLOOKUP(D426,'Learning  Mangement'!$A$1:$G$1193,4,0)</f>
        <v>2.75</v>
      </c>
      <c r="P427" t="str">
        <f>VLOOKUP(D426,'Learning  Mangement'!$A$1:$G$1193,5,0)</f>
        <v>Sathish&amp;Azim</v>
      </c>
      <c r="Q427" t="str">
        <f>VLOOKUP(D426,'Learning  Mangement'!$A$1:$G$1193,6,0)</f>
        <v>4h</v>
      </c>
      <c r="R427" t="str">
        <f>VLOOKUP(D426,'Learning  Mangement'!$A$1:$G$1193,7,0)</f>
        <v>Technical skills Training</v>
      </c>
      <c r="S427" s="30">
        <f>VLOOKUP(D426,'Leave  Mangement'!$A$1:$F$1193,3,0)</f>
        <v>43180</v>
      </c>
      <c r="T427" s="30">
        <f>VLOOKUP(D426,'Leave  Mangement'!$A$1:$F$1193,4,0)</f>
        <v>43182</v>
      </c>
      <c r="U427" t="str">
        <f>VLOOKUP(D426,'Leave  Mangement'!$A$1:$F$1193,5,0)</f>
        <v>Maternity/Parental leave</v>
      </c>
      <c r="V427">
        <f>VLOOKUP(D426,'Leave  Mangement'!$A$1:$F$1193,6,0)</f>
        <v>32</v>
      </c>
      <c r="W427" t="str">
        <f>VLOOKUP(D426,'Span and Layer'!$A$1:$D$1193,2,0)</f>
        <v>Aneela</v>
      </c>
      <c r="X427" t="str">
        <f>VLOOKUP(D426,'Span and Layer'!$A$1:$D$1193,3,0)</f>
        <v>Charlie</v>
      </c>
      <c r="Y427" t="str">
        <f>VLOOKUP(D426,'Span and Layer'!$A$1:$D$1193,4,0)</f>
        <v>George</v>
      </c>
      <c r="Z427" s="30">
        <f>VLOOKUP(D426,'Attrition Analysis'!$A$1:$E$1193,3,0)</f>
        <v>36616</v>
      </c>
      <c r="AA427" s="30">
        <f>VLOOKUP(D426,'Attrition Analysis'!$A$1:$E$1193,4,0)</f>
        <v>43578</v>
      </c>
      <c r="AB427">
        <f>VLOOKUP(D426,'Attrition Analysis'!$A$1:$E$1193,5,0)</f>
        <v>0</v>
      </c>
      <c r="AC427" t="str">
        <f>VLOOKUP(D426,CSAT!$A$1:$F$1193,2,0)</f>
        <v>Good</v>
      </c>
      <c r="AD427" t="str">
        <f>VLOOKUP(D426,CSAT!$A$1:$F$1193,3,0)</f>
        <v>Excellent</v>
      </c>
      <c r="AE427" t="str">
        <f>VLOOKUP(D426,CSAT!$A$1:$F$1193,4,0)</f>
        <v>Good</v>
      </c>
      <c r="AF427" t="str">
        <f>VLOOKUP(D426,CSAT!$A$1:$F$1193,5,0)</f>
        <v>Excellent</v>
      </c>
      <c r="AG427" t="str">
        <f>VLOOKUP(D426,CSAT!$A$1:$F$1193,6,0)</f>
        <v>Bad</v>
      </c>
      <c r="AH427" s="30">
        <v>43179</v>
      </c>
    </row>
    <row r="428" spans="1:34" x14ac:dyDescent="0.25">
      <c r="A428" s="13" t="s">
        <v>793</v>
      </c>
      <c r="B428" s="13">
        <v>427</v>
      </c>
      <c r="C428" s="13" t="s">
        <v>792</v>
      </c>
      <c r="D428" s="13" t="s">
        <v>793</v>
      </c>
      <c r="E428" s="13" t="s">
        <v>10</v>
      </c>
      <c r="F428" s="13">
        <v>39</v>
      </c>
      <c r="G428" s="13" t="s">
        <v>62</v>
      </c>
      <c r="H428" s="13" t="s">
        <v>34</v>
      </c>
      <c r="I428" s="13" t="s">
        <v>35</v>
      </c>
      <c r="J428">
        <f>VLOOKUP(DATA!D427,'Performance management'!A$1:H$1193,4,0)</f>
        <v>2</v>
      </c>
      <c r="K428">
        <f>VLOOKUP(DATA!D427,'Performance management'!A$1:H$1193,5,0)</f>
        <v>2</v>
      </c>
      <c r="L428">
        <f>VLOOKUP(DATA!D427,'Performance management'!A$1:H$1193,6,0)</f>
        <v>5</v>
      </c>
      <c r="M428">
        <f>VLOOKUP(DATA!D427,'Performance management'!A$1:H$1193,7,0)</f>
        <v>3</v>
      </c>
      <c r="N428">
        <f>VLOOKUP(DATA!D427,'Performance management'!A$1:H$1193,8,0)</f>
        <v>3</v>
      </c>
      <c r="O428">
        <f>VLOOKUP(D427,'Learning  Mangement'!$A$1:$G$1193,4,0)</f>
        <v>3</v>
      </c>
      <c r="P428" t="str">
        <f>VLOOKUP(D427,'Learning  Mangement'!$A$1:$G$1193,5,0)</f>
        <v>Hemanth&amp;Salomi</v>
      </c>
      <c r="Q428" t="str">
        <f>VLOOKUP(D427,'Learning  Mangement'!$A$1:$G$1193,6,0)</f>
        <v>3h</v>
      </c>
      <c r="R428" t="str">
        <f>VLOOKUP(D427,'Learning  Mangement'!$A$1:$G$1193,7,0)</f>
        <v>Soft skills Training</v>
      </c>
      <c r="S428" s="30">
        <f>VLOOKUP(D427,'Leave  Mangement'!$A$1:$F$1193,3,0)</f>
        <v>43181</v>
      </c>
      <c r="T428" s="30">
        <f>VLOOKUP(D427,'Leave  Mangement'!$A$1:$F$1193,4,0)</f>
        <v>43185</v>
      </c>
      <c r="U428" t="str">
        <f>VLOOKUP(D427,'Leave  Mangement'!$A$1:$F$1193,5,0)</f>
        <v>Emergency leave</v>
      </c>
      <c r="V428">
        <f>VLOOKUP(D427,'Leave  Mangement'!$A$1:$F$1193,6,0)</f>
        <v>4</v>
      </c>
      <c r="W428" t="str">
        <f>VLOOKUP(D427,'Span and Layer'!$A$1:$D$1193,2,0)</f>
        <v>Lihar</v>
      </c>
      <c r="X428" t="str">
        <f>VLOOKUP(D427,'Span and Layer'!$A$1:$D$1193,3,0)</f>
        <v>Isla</v>
      </c>
      <c r="Y428" t="str">
        <f>VLOOKUP(D427,'Span and Layer'!$A$1:$D$1193,4,0)</f>
        <v>George</v>
      </c>
      <c r="Z428" s="30">
        <f>VLOOKUP(D427,'Attrition Analysis'!$A$1:$E$1193,3,0)</f>
        <v>36624</v>
      </c>
      <c r="AA428" s="30">
        <f>VLOOKUP(D427,'Attrition Analysis'!$A$1:$E$1193,4,0)</f>
        <v>43590</v>
      </c>
      <c r="AB428">
        <f>VLOOKUP(D427,'Attrition Analysis'!$A$1:$E$1193,5,0)</f>
        <v>0</v>
      </c>
      <c r="AC428" t="str">
        <f>VLOOKUP(D427,CSAT!$A$1:$F$1193,2,0)</f>
        <v>Excellent</v>
      </c>
      <c r="AD428" t="str">
        <f>VLOOKUP(D427,CSAT!$A$1:$F$1193,3,0)</f>
        <v>Excellent</v>
      </c>
      <c r="AE428" t="str">
        <f>VLOOKUP(D427,CSAT!$A$1:$F$1193,4,0)</f>
        <v>Worst</v>
      </c>
      <c r="AF428" t="str">
        <f>VLOOKUP(D427,CSAT!$A$1:$F$1193,5,0)</f>
        <v>Bad</v>
      </c>
      <c r="AG428" t="str">
        <f>VLOOKUP(D427,CSAT!$A$1:$F$1193,6,0)</f>
        <v>Good</v>
      </c>
      <c r="AH428" s="30">
        <v>43192</v>
      </c>
    </row>
    <row r="429" spans="1:34" x14ac:dyDescent="0.25">
      <c r="A429" s="13" t="s">
        <v>795</v>
      </c>
      <c r="B429" s="13">
        <v>428</v>
      </c>
      <c r="C429" s="13" t="s">
        <v>794</v>
      </c>
      <c r="D429" s="13" t="s">
        <v>795</v>
      </c>
      <c r="E429" s="13" t="s">
        <v>16</v>
      </c>
      <c r="F429" s="13">
        <v>37</v>
      </c>
      <c r="G429" s="13" t="s">
        <v>11</v>
      </c>
      <c r="H429" s="13" t="s">
        <v>63</v>
      </c>
      <c r="I429" s="13" t="s">
        <v>13</v>
      </c>
      <c r="J429">
        <f>VLOOKUP(DATA!D428,'Performance management'!A$1:H$1193,4,0)</f>
        <v>1</v>
      </c>
      <c r="K429">
        <f>VLOOKUP(DATA!D428,'Performance management'!A$1:H$1193,5,0)</f>
        <v>3</v>
      </c>
      <c r="L429">
        <f>VLOOKUP(DATA!D428,'Performance management'!A$1:H$1193,6,0)</f>
        <v>4</v>
      </c>
      <c r="M429">
        <f>VLOOKUP(DATA!D428,'Performance management'!A$1:H$1193,7,0)</f>
        <v>1</v>
      </c>
      <c r="N429">
        <f>VLOOKUP(DATA!D428,'Performance management'!A$1:H$1193,8,0)</f>
        <v>2.25</v>
      </c>
      <c r="O429">
        <f>VLOOKUP(D428,'Learning  Mangement'!$A$1:$G$1193,4,0)</f>
        <v>2.25</v>
      </c>
      <c r="P429" t="str">
        <f>VLOOKUP(D428,'Learning  Mangement'!$A$1:$G$1193,5,0)</f>
        <v>Sathish&amp;Azim</v>
      </c>
      <c r="Q429" t="str">
        <f>VLOOKUP(D428,'Learning  Mangement'!$A$1:$G$1193,6,0)</f>
        <v>4h</v>
      </c>
      <c r="R429" t="str">
        <f>VLOOKUP(D428,'Learning  Mangement'!$A$1:$G$1193,7,0)</f>
        <v>Technical skills Training</v>
      </c>
      <c r="S429" s="30">
        <f>VLOOKUP(D428,'Leave  Mangement'!$A$1:$F$1193,3,0)</f>
        <v>43182</v>
      </c>
      <c r="T429" s="30">
        <f>VLOOKUP(D428,'Leave  Mangement'!$A$1:$F$1193,4,0)</f>
        <v>43188</v>
      </c>
      <c r="U429" t="str">
        <f>VLOOKUP(D428,'Leave  Mangement'!$A$1:$F$1193,5,0)</f>
        <v>Emergency leave</v>
      </c>
      <c r="V429">
        <f>VLOOKUP(D428,'Leave  Mangement'!$A$1:$F$1193,6,0)</f>
        <v>6</v>
      </c>
      <c r="W429" t="str">
        <f>VLOOKUP(D428,'Span and Layer'!$A$1:$D$1193,2,0)</f>
        <v>David</v>
      </c>
      <c r="X429" t="str">
        <f>VLOOKUP(D428,'Span and Layer'!$A$1:$D$1193,3,0)</f>
        <v>Jacob</v>
      </c>
      <c r="Y429" t="str">
        <f>VLOOKUP(D428,'Span and Layer'!$A$1:$D$1193,4,0)</f>
        <v>George</v>
      </c>
      <c r="Z429" s="30">
        <f>VLOOKUP(D428,'Attrition Analysis'!$A$1:$E$1193,3,0)</f>
        <v>36632</v>
      </c>
      <c r="AA429" s="30">
        <f>VLOOKUP(D428,'Attrition Analysis'!$A$1:$E$1193,4,0)</f>
        <v>43602</v>
      </c>
      <c r="AB429">
        <f>VLOOKUP(D428,'Attrition Analysis'!$A$1:$E$1193,5,0)</f>
        <v>0</v>
      </c>
      <c r="AC429" t="str">
        <f>VLOOKUP(D428,CSAT!$A$1:$F$1193,2,0)</f>
        <v>Bad</v>
      </c>
      <c r="AD429" t="str">
        <f>VLOOKUP(D428,CSAT!$A$1:$F$1193,3,0)</f>
        <v>Better</v>
      </c>
      <c r="AE429" t="str">
        <f>VLOOKUP(D428,CSAT!$A$1:$F$1193,4,0)</f>
        <v>Better</v>
      </c>
      <c r="AF429" t="str">
        <f>VLOOKUP(D428,CSAT!$A$1:$F$1193,5,0)</f>
        <v>Excellent</v>
      </c>
      <c r="AG429" t="str">
        <f>VLOOKUP(D428,CSAT!$A$1:$F$1193,6,0)</f>
        <v>Good</v>
      </c>
      <c r="AH429" s="30">
        <v>43461</v>
      </c>
    </row>
    <row r="430" spans="1:34" x14ac:dyDescent="0.25">
      <c r="A430" s="13" t="s">
        <v>797</v>
      </c>
      <c r="B430" s="13">
        <v>429</v>
      </c>
      <c r="C430" s="13" t="s">
        <v>796</v>
      </c>
      <c r="D430" s="13" t="s">
        <v>797</v>
      </c>
      <c r="E430" s="13" t="s">
        <v>10</v>
      </c>
      <c r="F430" s="13">
        <v>33</v>
      </c>
      <c r="G430" s="13" t="s">
        <v>17</v>
      </c>
      <c r="H430" s="13" t="s">
        <v>34</v>
      </c>
      <c r="I430" s="13" t="s">
        <v>35</v>
      </c>
      <c r="J430">
        <f>VLOOKUP(DATA!D429,'Performance management'!A$1:H$1193,4,0)</f>
        <v>5</v>
      </c>
      <c r="K430">
        <f>VLOOKUP(DATA!D429,'Performance management'!A$1:H$1193,5,0)</f>
        <v>4</v>
      </c>
      <c r="L430">
        <f>VLOOKUP(DATA!D429,'Performance management'!A$1:H$1193,6,0)</f>
        <v>1</v>
      </c>
      <c r="M430">
        <f>VLOOKUP(DATA!D429,'Performance management'!A$1:H$1193,7,0)</f>
        <v>4</v>
      </c>
      <c r="N430">
        <f>VLOOKUP(DATA!D429,'Performance management'!A$1:H$1193,8,0)</f>
        <v>3.5</v>
      </c>
      <c r="O430">
        <f>VLOOKUP(D429,'Learning  Mangement'!$A$1:$G$1193,4,0)</f>
        <v>3.5</v>
      </c>
      <c r="P430" t="str">
        <f>VLOOKUP(D429,'Learning  Mangement'!$A$1:$G$1193,5,0)</f>
        <v>Hemanth&amp;Salomi</v>
      </c>
      <c r="Q430" t="str">
        <f>VLOOKUP(D429,'Learning  Mangement'!$A$1:$G$1193,6,0)</f>
        <v>3h</v>
      </c>
      <c r="R430" t="str">
        <f>VLOOKUP(D429,'Learning  Mangement'!$A$1:$G$1193,7,0)</f>
        <v>Soft skills Training</v>
      </c>
      <c r="S430" s="30">
        <f>VLOOKUP(D429,'Leave  Mangement'!$A$1:$F$1193,3,0)</f>
        <v>43183</v>
      </c>
      <c r="T430" s="30">
        <f>VLOOKUP(D429,'Leave  Mangement'!$A$1:$F$1193,4,0)</f>
        <v>43185</v>
      </c>
      <c r="U430" t="str">
        <f>VLOOKUP(D429,'Leave  Mangement'!$A$1:$F$1193,5,0)</f>
        <v>Planned leave</v>
      </c>
      <c r="V430">
        <f>VLOOKUP(D429,'Leave  Mangement'!$A$1:$F$1193,6,0)</f>
        <v>2</v>
      </c>
      <c r="W430" t="str">
        <f>VLOOKUP(D429,'Span and Layer'!$A$1:$D$1193,2,0)</f>
        <v>Rishitha</v>
      </c>
      <c r="X430" t="str">
        <f>VLOOKUP(D429,'Span and Layer'!$A$1:$D$1193,3,0)</f>
        <v>Isla</v>
      </c>
      <c r="Y430" t="str">
        <f>VLOOKUP(D429,'Span and Layer'!$A$1:$D$1193,4,0)</f>
        <v>George</v>
      </c>
      <c r="Z430" s="30">
        <f>VLOOKUP(D429,'Attrition Analysis'!$A$1:$E$1193,3,0)</f>
        <v>36640</v>
      </c>
      <c r="AA430" s="30">
        <f>VLOOKUP(D429,'Attrition Analysis'!$A$1:$E$1193,4,0)</f>
        <v>43614</v>
      </c>
      <c r="AB430">
        <f>VLOOKUP(D429,'Attrition Analysis'!$A$1:$E$1193,5,0)</f>
        <v>0</v>
      </c>
      <c r="AC430" t="str">
        <f>VLOOKUP(D429,CSAT!$A$1:$F$1193,2,0)</f>
        <v>Excellent</v>
      </c>
      <c r="AD430" t="str">
        <f>VLOOKUP(D429,CSAT!$A$1:$F$1193,3,0)</f>
        <v>Good</v>
      </c>
      <c r="AE430" t="str">
        <f>VLOOKUP(D429,CSAT!$A$1:$F$1193,4,0)</f>
        <v>Worst</v>
      </c>
      <c r="AF430" t="str">
        <f>VLOOKUP(D429,CSAT!$A$1:$F$1193,5,0)</f>
        <v>Good</v>
      </c>
      <c r="AG430" t="str">
        <f>VLOOKUP(D429,CSAT!$A$1:$F$1193,6,0)</f>
        <v>Worst</v>
      </c>
      <c r="AH430" s="30">
        <v>43219</v>
      </c>
    </row>
    <row r="431" spans="1:34" x14ac:dyDescent="0.25">
      <c r="A431" s="13" t="s">
        <v>799</v>
      </c>
      <c r="B431" s="13">
        <v>430</v>
      </c>
      <c r="C431" s="13" t="s">
        <v>798</v>
      </c>
      <c r="D431" s="13" t="s">
        <v>799</v>
      </c>
      <c r="E431" s="13" t="s">
        <v>10</v>
      </c>
      <c r="F431" s="13">
        <v>39</v>
      </c>
      <c r="G431" s="13" t="s">
        <v>17</v>
      </c>
      <c r="H431" s="13" t="s">
        <v>56</v>
      </c>
      <c r="I431" s="13" t="s">
        <v>13</v>
      </c>
      <c r="J431">
        <f>VLOOKUP(DATA!D430,'Performance management'!A$1:H$1193,4,0)</f>
        <v>3</v>
      </c>
      <c r="K431">
        <f>VLOOKUP(DATA!D430,'Performance management'!A$1:H$1193,5,0)</f>
        <v>5</v>
      </c>
      <c r="L431">
        <f>VLOOKUP(DATA!D430,'Performance management'!A$1:H$1193,6,0)</f>
        <v>5</v>
      </c>
      <c r="M431">
        <f>VLOOKUP(DATA!D430,'Performance management'!A$1:H$1193,7,0)</f>
        <v>2</v>
      </c>
      <c r="N431">
        <f>VLOOKUP(DATA!D430,'Performance management'!A$1:H$1193,8,0)</f>
        <v>3.75</v>
      </c>
      <c r="O431">
        <f>VLOOKUP(D430,'Learning  Mangement'!$A$1:$G$1193,4,0)</f>
        <v>3.75</v>
      </c>
      <c r="P431" t="str">
        <f>VLOOKUP(D430,'Learning  Mangement'!$A$1:$G$1193,5,0)</f>
        <v>Hemanth&amp;Salomi</v>
      </c>
      <c r="Q431" t="str">
        <f>VLOOKUP(D430,'Learning  Mangement'!$A$1:$G$1193,6,0)</f>
        <v>3h</v>
      </c>
      <c r="R431" t="str">
        <f>VLOOKUP(D430,'Learning  Mangement'!$A$1:$G$1193,7,0)</f>
        <v>Soft skills Training</v>
      </c>
      <c r="S431" s="30">
        <f>VLOOKUP(D430,'Leave  Mangement'!$A$1:$F$1193,3,0)</f>
        <v>43184</v>
      </c>
      <c r="T431" s="30">
        <f>VLOOKUP(D430,'Leave  Mangement'!$A$1:$F$1193,4,0)</f>
        <v>43185</v>
      </c>
      <c r="U431" t="str">
        <f>VLOOKUP(D430,'Leave  Mangement'!$A$1:$F$1193,5,0)</f>
        <v>Maternity/Parental leave</v>
      </c>
      <c r="V431">
        <f>VLOOKUP(D430,'Leave  Mangement'!$A$1:$F$1193,6,0)</f>
        <v>31</v>
      </c>
      <c r="W431" t="str">
        <f>VLOOKUP(D430,'Span and Layer'!$A$1:$D$1193,2,0)</f>
        <v>Lihar</v>
      </c>
      <c r="X431" t="str">
        <f>VLOOKUP(D430,'Span and Layer'!$A$1:$D$1193,3,0)</f>
        <v>Isla</v>
      </c>
      <c r="Y431" t="str">
        <f>VLOOKUP(D430,'Span and Layer'!$A$1:$D$1193,4,0)</f>
        <v>George</v>
      </c>
      <c r="Z431" s="30">
        <f>VLOOKUP(D430,'Attrition Analysis'!$A$1:$E$1193,3,0)</f>
        <v>36648</v>
      </c>
      <c r="AA431" s="30">
        <f>VLOOKUP(D430,'Attrition Analysis'!$A$1:$E$1193,4,0)</f>
        <v>43626</v>
      </c>
      <c r="AB431">
        <f>VLOOKUP(D430,'Attrition Analysis'!$A$1:$E$1193,5,0)</f>
        <v>0</v>
      </c>
      <c r="AC431" t="str">
        <f>VLOOKUP(D430,CSAT!$A$1:$F$1193,2,0)</f>
        <v>Worst</v>
      </c>
      <c r="AD431" t="str">
        <f>VLOOKUP(D430,CSAT!$A$1:$F$1193,3,0)</f>
        <v>Excellent</v>
      </c>
      <c r="AE431" t="str">
        <f>VLOOKUP(D430,CSAT!$A$1:$F$1193,4,0)</f>
        <v>Worst</v>
      </c>
      <c r="AF431" t="str">
        <f>VLOOKUP(D430,CSAT!$A$1:$F$1193,5,0)</f>
        <v>Better</v>
      </c>
      <c r="AG431" t="str">
        <f>VLOOKUP(D430,CSAT!$A$1:$F$1193,6,0)</f>
        <v>Bad</v>
      </c>
      <c r="AH431" s="30">
        <v>43223</v>
      </c>
    </row>
    <row r="432" spans="1:34" x14ac:dyDescent="0.25">
      <c r="A432" s="13" t="s">
        <v>801</v>
      </c>
      <c r="B432" s="13">
        <v>431</v>
      </c>
      <c r="C432" s="13" t="s">
        <v>800</v>
      </c>
      <c r="D432" s="13" t="s">
        <v>801</v>
      </c>
      <c r="E432" s="13" t="s">
        <v>16</v>
      </c>
      <c r="F432" s="13">
        <v>46</v>
      </c>
      <c r="G432" s="13" t="s">
        <v>11</v>
      </c>
      <c r="H432" s="13" t="s">
        <v>56</v>
      </c>
      <c r="I432" s="13" t="s">
        <v>13</v>
      </c>
      <c r="J432">
        <f>VLOOKUP(DATA!D431,'Performance management'!A$1:H$1193,4,0)</f>
        <v>5</v>
      </c>
      <c r="K432">
        <f>VLOOKUP(DATA!D431,'Performance management'!A$1:H$1193,5,0)</f>
        <v>5</v>
      </c>
      <c r="L432">
        <f>VLOOKUP(DATA!D431,'Performance management'!A$1:H$1193,6,0)</f>
        <v>2</v>
      </c>
      <c r="M432">
        <f>VLOOKUP(DATA!D431,'Performance management'!A$1:H$1193,7,0)</f>
        <v>5</v>
      </c>
      <c r="N432">
        <f>VLOOKUP(DATA!D431,'Performance management'!A$1:H$1193,8,0)</f>
        <v>4.25</v>
      </c>
      <c r="O432">
        <f>VLOOKUP(D431,'Learning  Mangement'!$A$1:$G$1193,4,0)</f>
        <v>4.25</v>
      </c>
      <c r="P432" t="str">
        <f>VLOOKUP(D431,'Learning  Mangement'!$A$1:$G$1193,5,0)</f>
        <v>Santhosh&amp;Anudeep</v>
      </c>
      <c r="Q432" t="str">
        <f>VLOOKUP(D431,'Learning  Mangement'!$A$1:$G$1193,6,0)</f>
        <v>3h</v>
      </c>
      <c r="R432" t="str">
        <f>VLOOKUP(D431,'Learning  Mangement'!$A$1:$G$1193,7,0)</f>
        <v>Job Training</v>
      </c>
      <c r="S432" s="30">
        <f>VLOOKUP(D431,'Leave  Mangement'!$A$1:$F$1193,3,0)</f>
        <v>43185</v>
      </c>
      <c r="T432" s="30">
        <f>VLOOKUP(D431,'Leave  Mangement'!$A$1:$F$1193,4,0)</f>
        <v>43187</v>
      </c>
      <c r="U432" t="str">
        <f>VLOOKUP(D431,'Leave  Mangement'!$A$1:$F$1193,5,0)</f>
        <v>Emergency leave</v>
      </c>
      <c r="V432">
        <f>VLOOKUP(D431,'Leave  Mangement'!$A$1:$F$1193,6,0)</f>
        <v>2</v>
      </c>
      <c r="W432" t="str">
        <f>VLOOKUP(D431,'Span and Layer'!$A$1:$D$1193,2,0)</f>
        <v>Azim</v>
      </c>
      <c r="X432" t="str">
        <f>VLOOKUP(D431,'Span and Layer'!$A$1:$D$1193,3,0)</f>
        <v>Jacob</v>
      </c>
      <c r="Y432" t="str">
        <f>VLOOKUP(D431,'Span and Layer'!$A$1:$D$1193,4,0)</f>
        <v>George</v>
      </c>
      <c r="Z432" s="30">
        <f>VLOOKUP(D431,'Attrition Analysis'!$A$1:$E$1193,3,0)</f>
        <v>36656</v>
      </c>
      <c r="AA432" s="30">
        <f>VLOOKUP(D431,'Attrition Analysis'!$A$1:$E$1193,4,0)</f>
        <v>43638</v>
      </c>
      <c r="AB432">
        <f>VLOOKUP(D431,'Attrition Analysis'!$A$1:$E$1193,5,0)</f>
        <v>0</v>
      </c>
      <c r="AC432" t="str">
        <f>VLOOKUP(D431,CSAT!$A$1:$F$1193,2,0)</f>
        <v>Bad</v>
      </c>
      <c r="AD432" t="str">
        <f>VLOOKUP(D431,CSAT!$A$1:$F$1193,3,0)</f>
        <v>Worst</v>
      </c>
      <c r="AE432" t="str">
        <f>VLOOKUP(D431,CSAT!$A$1:$F$1193,4,0)</f>
        <v>Worst</v>
      </c>
      <c r="AF432" t="str">
        <f>VLOOKUP(D431,CSAT!$A$1:$F$1193,5,0)</f>
        <v>Better</v>
      </c>
      <c r="AG432" t="str">
        <f>VLOOKUP(D431,CSAT!$A$1:$F$1193,6,0)</f>
        <v>Bad</v>
      </c>
      <c r="AH432" s="30">
        <v>43130</v>
      </c>
    </row>
    <row r="433" spans="1:34" x14ac:dyDescent="0.25">
      <c r="A433" s="13" t="s">
        <v>803</v>
      </c>
      <c r="B433" s="13">
        <v>432</v>
      </c>
      <c r="C433" s="13" t="s">
        <v>802</v>
      </c>
      <c r="D433" s="13" t="s">
        <v>803</v>
      </c>
      <c r="E433" s="13" t="s">
        <v>10</v>
      </c>
      <c r="F433" s="13">
        <v>23</v>
      </c>
      <c r="G433" s="13" t="s">
        <v>45</v>
      </c>
      <c r="H433" s="13" t="s">
        <v>22</v>
      </c>
      <c r="I433" s="13" t="s">
        <v>23</v>
      </c>
      <c r="J433">
        <f>VLOOKUP(DATA!D432,'Performance management'!A$1:H$1193,4,0)</f>
        <v>1</v>
      </c>
      <c r="K433">
        <f>VLOOKUP(DATA!D432,'Performance management'!A$1:H$1193,5,0)</f>
        <v>2</v>
      </c>
      <c r="L433">
        <f>VLOOKUP(DATA!D432,'Performance management'!A$1:H$1193,6,0)</f>
        <v>4</v>
      </c>
      <c r="M433">
        <f>VLOOKUP(DATA!D432,'Performance management'!A$1:H$1193,7,0)</f>
        <v>3</v>
      </c>
      <c r="N433">
        <f>VLOOKUP(DATA!D432,'Performance management'!A$1:H$1193,8,0)</f>
        <v>2.5</v>
      </c>
      <c r="O433">
        <f>VLOOKUP(D432,'Learning  Mangement'!$A$1:$G$1193,4,0)</f>
        <v>2.5</v>
      </c>
      <c r="P433" t="str">
        <f>VLOOKUP(D432,'Learning  Mangement'!$A$1:$G$1193,5,0)</f>
        <v>Sathish&amp;Azim</v>
      </c>
      <c r="Q433" t="str">
        <f>VLOOKUP(D432,'Learning  Mangement'!$A$1:$G$1193,6,0)</f>
        <v>4h</v>
      </c>
      <c r="R433" t="str">
        <f>VLOOKUP(D432,'Learning  Mangement'!$A$1:$G$1193,7,0)</f>
        <v>Technical skills Training</v>
      </c>
      <c r="S433" s="30">
        <f>VLOOKUP(D432,'Leave  Mangement'!$A$1:$F$1193,3,0)</f>
        <v>43186</v>
      </c>
      <c r="T433" s="30">
        <f>VLOOKUP(D432,'Leave  Mangement'!$A$1:$F$1193,4,0)</f>
        <v>43187</v>
      </c>
      <c r="U433" t="str">
        <f>VLOOKUP(D432,'Leave  Mangement'!$A$1:$F$1193,5,0)</f>
        <v>Maternity/Parental leave</v>
      </c>
      <c r="V433">
        <f>VLOOKUP(D432,'Leave  Mangement'!$A$1:$F$1193,6,0)</f>
        <v>31</v>
      </c>
      <c r="W433" t="str">
        <f>VLOOKUP(D432,'Span and Layer'!$A$1:$D$1193,2,0)</f>
        <v>Harish</v>
      </c>
      <c r="X433" t="str">
        <f>VLOOKUP(D432,'Span and Layer'!$A$1:$D$1193,3,0)</f>
        <v>Amelia</v>
      </c>
      <c r="Y433" t="str">
        <f>VLOOKUP(D432,'Span and Layer'!$A$1:$D$1193,4,0)</f>
        <v>George</v>
      </c>
      <c r="Z433" s="30">
        <f>VLOOKUP(D432,'Attrition Analysis'!$A$1:$E$1193,3,0)</f>
        <v>36664</v>
      </c>
      <c r="AA433" s="30">
        <f>VLOOKUP(D432,'Attrition Analysis'!$A$1:$E$1193,4,0)</f>
        <v>43650</v>
      </c>
      <c r="AB433">
        <f>VLOOKUP(D432,'Attrition Analysis'!$A$1:$E$1193,5,0)</f>
        <v>0</v>
      </c>
      <c r="AC433" t="str">
        <f>VLOOKUP(D432,CSAT!$A$1:$F$1193,2,0)</f>
        <v>Better</v>
      </c>
      <c r="AD433" t="str">
        <f>VLOOKUP(D432,CSAT!$A$1:$F$1193,3,0)</f>
        <v>Better</v>
      </c>
      <c r="AE433" t="str">
        <f>VLOOKUP(D432,CSAT!$A$1:$F$1193,4,0)</f>
        <v>Good</v>
      </c>
      <c r="AF433" t="str">
        <f>VLOOKUP(D432,CSAT!$A$1:$F$1193,5,0)</f>
        <v>Good</v>
      </c>
      <c r="AG433" t="str">
        <f>VLOOKUP(D432,CSAT!$A$1:$F$1193,6,0)</f>
        <v>Excellent</v>
      </c>
      <c r="AH433" s="30">
        <v>43262</v>
      </c>
    </row>
    <row r="434" spans="1:34" x14ac:dyDescent="0.25">
      <c r="A434" s="13" t="s">
        <v>805</v>
      </c>
      <c r="B434" s="13">
        <v>433</v>
      </c>
      <c r="C434" s="13" t="s">
        <v>804</v>
      </c>
      <c r="D434" s="13" t="s">
        <v>805</v>
      </c>
      <c r="E434" s="13" t="s">
        <v>10</v>
      </c>
      <c r="F434" s="13">
        <v>37</v>
      </c>
      <c r="G434" s="13" t="s">
        <v>26</v>
      </c>
      <c r="H434" s="13" t="s">
        <v>27</v>
      </c>
      <c r="I434" s="13" t="s">
        <v>28</v>
      </c>
      <c r="J434">
        <f>VLOOKUP(DATA!D433,'Performance management'!A$1:H$1193,4,0)</f>
        <v>2</v>
      </c>
      <c r="K434">
        <f>VLOOKUP(DATA!D433,'Performance management'!A$1:H$1193,5,0)</f>
        <v>5</v>
      </c>
      <c r="L434">
        <f>VLOOKUP(DATA!D433,'Performance management'!A$1:H$1193,6,0)</f>
        <v>2</v>
      </c>
      <c r="M434">
        <f>VLOOKUP(DATA!D433,'Performance management'!A$1:H$1193,7,0)</f>
        <v>3</v>
      </c>
      <c r="N434">
        <f>VLOOKUP(DATA!D433,'Performance management'!A$1:H$1193,8,0)</f>
        <v>3</v>
      </c>
      <c r="O434">
        <f>VLOOKUP(D433,'Learning  Mangement'!$A$1:$G$1193,4,0)</f>
        <v>3</v>
      </c>
      <c r="P434" t="str">
        <f>VLOOKUP(D433,'Learning  Mangement'!$A$1:$G$1193,5,0)</f>
        <v>Hemanth&amp;Salomi</v>
      </c>
      <c r="Q434" t="str">
        <f>VLOOKUP(D433,'Learning  Mangement'!$A$1:$G$1193,6,0)</f>
        <v>3h</v>
      </c>
      <c r="R434" t="str">
        <f>VLOOKUP(D433,'Learning  Mangement'!$A$1:$G$1193,7,0)</f>
        <v>Soft skills Training</v>
      </c>
      <c r="S434" s="30">
        <f>VLOOKUP(D433,'Leave  Mangement'!$A$1:$F$1193,3,0)</f>
        <v>43187</v>
      </c>
      <c r="T434" s="30">
        <f>VLOOKUP(D433,'Leave  Mangement'!$A$1:$F$1193,4,0)</f>
        <v>43189</v>
      </c>
      <c r="U434" t="str">
        <f>VLOOKUP(D433,'Leave  Mangement'!$A$1:$F$1193,5,0)</f>
        <v>Planned leave</v>
      </c>
      <c r="V434">
        <f>VLOOKUP(D433,'Leave  Mangement'!$A$1:$F$1193,6,0)</f>
        <v>2</v>
      </c>
      <c r="W434" t="str">
        <f>VLOOKUP(D433,'Span and Layer'!$A$1:$D$1193,2,0)</f>
        <v>Santhosh</v>
      </c>
      <c r="X434" t="str">
        <f>VLOOKUP(D433,'Span and Layer'!$A$1:$D$1193,3,0)</f>
        <v>Harry</v>
      </c>
      <c r="Y434" t="str">
        <f>VLOOKUP(D433,'Span and Layer'!$A$1:$D$1193,4,0)</f>
        <v>George</v>
      </c>
      <c r="Z434" s="30">
        <f>VLOOKUP(D433,'Attrition Analysis'!$A$1:$E$1193,3,0)</f>
        <v>36672</v>
      </c>
      <c r="AA434" s="30">
        <f>VLOOKUP(D433,'Attrition Analysis'!$A$1:$E$1193,4,0)</f>
        <v>43662</v>
      </c>
      <c r="AB434">
        <f>VLOOKUP(D433,'Attrition Analysis'!$A$1:$E$1193,5,0)</f>
        <v>0</v>
      </c>
      <c r="AC434" t="str">
        <f>VLOOKUP(D433,CSAT!$A$1:$F$1193,2,0)</f>
        <v>Worst</v>
      </c>
      <c r="AD434" t="str">
        <f>VLOOKUP(D433,CSAT!$A$1:$F$1193,3,0)</f>
        <v>Bad</v>
      </c>
      <c r="AE434" t="str">
        <f>VLOOKUP(D433,CSAT!$A$1:$F$1193,4,0)</f>
        <v>Excellent</v>
      </c>
      <c r="AF434" t="str">
        <f>VLOOKUP(D433,CSAT!$A$1:$F$1193,5,0)</f>
        <v>Good</v>
      </c>
      <c r="AG434" t="str">
        <f>VLOOKUP(D433,CSAT!$A$1:$F$1193,6,0)</f>
        <v>Worst</v>
      </c>
      <c r="AH434" s="30">
        <v>43418</v>
      </c>
    </row>
    <row r="435" spans="1:34" x14ac:dyDescent="0.25">
      <c r="A435" s="13" t="s">
        <v>807</v>
      </c>
      <c r="B435" s="13">
        <v>434</v>
      </c>
      <c r="C435" s="13" t="s">
        <v>806</v>
      </c>
      <c r="D435" s="13" t="s">
        <v>807</v>
      </c>
      <c r="E435" s="13" t="s">
        <v>16</v>
      </c>
      <c r="F435" s="13">
        <v>53</v>
      </c>
      <c r="G435" s="13" t="s">
        <v>11</v>
      </c>
      <c r="H435" s="13" t="s">
        <v>18</v>
      </c>
      <c r="I435" s="13" t="s">
        <v>13</v>
      </c>
      <c r="J435">
        <f>VLOOKUP(DATA!D434,'Performance management'!A$1:H$1193,4,0)</f>
        <v>4</v>
      </c>
      <c r="K435">
        <f>VLOOKUP(DATA!D434,'Performance management'!A$1:H$1193,5,0)</f>
        <v>2</v>
      </c>
      <c r="L435">
        <f>VLOOKUP(DATA!D434,'Performance management'!A$1:H$1193,6,0)</f>
        <v>4</v>
      </c>
      <c r="M435">
        <f>VLOOKUP(DATA!D434,'Performance management'!A$1:H$1193,7,0)</f>
        <v>5</v>
      </c>
      <c r="N435">
        <f>VLOOKUP(DATA!D434,'Performance management'!A$1:H$1193,8,0)</f>
        <v>3.75</v>
      </c>
      <c r="O435">
        <f>VLOOKUP(D434,'Learning  Mangement'!$A$1:$G$1193,4,0)</f>
        <v>3.75</v>
      </c>
      <c r="P435" t="str">
        <f>VLOOKUP(D434,'Learning  Mangement'!$A$1:$G$1193,5,0)</f>
        <v>Hemanth&amp;Salomi</v>
      </c>
      <c r="Q435" t="str">
        <f>VLOOKUP(D434,'Learning  Mangement'!$A$1:$G$1193,6,0)</f>
        <v>3h</v>
      </c>
      <c r="R435" t="str">
        <f>VLOOKUP(D434,'Learning  Mangement'!$A$1:$G$1193,7,0)</f>
        <v>Soft skills Training</v>
      </c>
      <c r="S435" s="30">
        <f>VLOOKUP(D434,'Leave  Mangement'!$A$1:$F$1193,3,0)</f>
        <v>43188</v>
      </c>
      <c r="T435" s="30">
        <f>VLOOKUP(D434,'Leave  Mangement'!$A$1:$F$1193,4,0)</f>
        <v>43193</v>
      </c>
      <c r="U435" t="str">
        <f>VLOOKUP(D434,'Leave  Mangement'!$A$1:$F$1193,5,0)</f>
        <v>Emergency leave</v>
      </c>
      <c r="V435">
        <f>VLOOKUP(D434,'Leave  Mangement'!$A$1:$F$1193,6,0)</f>
        <v>5</v>
      </c>
      <c r="W435" t="str">
        <f>VLOOKUP(D434,'Span and Layer'!$A$1:$D$1193,2,0)</f>
        <v>Arundathi</v>
      </c>
      <c r="X435" t="str">
        <f>VLOOKUP(D434,'Span and Layer'!$A$1:$D$1193,3,0)</f>
        <v>Jacob</v>
      </c>
      <c r="Y435" t="str">
        <f>VLOOKUP(D434,'Span and Layer'!$A$1:$D$1193,4,0)</f>
        <v>George</v>
      </c>
      <c r="Z435" s="30">
        <f>VLOOKUP(D434,'Attrition Analysis'!$A$1:$E$1193,3,0)</f>
        <v>36680</v>
      </c>
      <c r="AA435" s="30">
        <f>VLOOKUP(D434,'Attrition Analysis'!$A$1:$E$1193,4,0)</f>
        <v>43674</v>
      </c>
      <c r="AB435">
        <f>VLOOKUP(D434,'Attrition Analysis'!$A$1:$E$1193,5,0)</f>
        <v>0</v>
      </c>
      <c r="AC435" t="str">
        <f>VLOOKUP(D434,CSAT!$A$1:$F$1193,2,0)</f>
        <v>Bad</v>
      </c>
      <c r="AD435" t="str">
        <f>VLOOKUP(D434,CSAT!$A$1:$F$1193,3,0)</f>
        <v>Excellent</v>
      </c>
      <c r="AE435" t="str">
        <f>VLOOKUP(D434,CSAT!$A$1:$F$1193,4,0)</f>
        <v>Better</v>
      </c>
      <c r="AF435" t="str">
        <f>VLOOKUP(D434,CSAT!$A$1:$F$1193,5,0)</f>
        <v>Bad</v>
      </c>
      <c r="AG435" t="str">
        <f>VLOOKUP(D434,CSAT!$A$1:$F$1193,6,0)</f>
        <v>Worst</v>
      </c>
      <c r="AH435" s="30">
        <v>43180</v>
      </c>
    </row>
    <row r="436" spans="1:34" x14ac:dyDescent="0.25">
      <c r="A436" s="13" t="s">
        <v>809</v>
      </c>
      <c r="B436" s="13">
        <v>435</v>
      </c>
      <c r="C436" s="13" t="s">
        <v>808</v>
      </c>
      <c r="D436" s="13" t="s">
        <v>809</v>
      </c>
      <c r="E436" s="13" t="s">
        <v>10</v>
      </c>
      <c r="F436" s="13">
        <v>39</v>
      </c>
      <c r="G436" s="13" t="s">
        <v>55</v>
      </c>
      <c r="H436" s="13" t="s">
        <v>121</v>
      </c>
      <c r="I436" s="13" t="s">
        <v>13</v>
      </c>
      <c r="J436">
        <f>VLOOKUP(DATA!D435,'Performance management'!A$1:H$1193,4,0)</f>
        <v>5</v>
      </c>
      <c r="K436">
        <f>VLOOKUP(DATA!D435,'Performance management'!A$1:H$1193,5,0)</f>
        <v>3</v>
      </c>
      <c r="L436">
        <f>VLOOKUP(DATA!D435,'Performance management'!A$1:H$1193,6,0)</f>
        <v>5</v>
      </c>
      <c r="M436">
        <f>VLOOKUP(DATA!D435,'Performance management'!A$1:H$1193,7,0)</f>
        <v>5</v>
      </c>
      <c r="N436">
        <f>VLOOKUP(DATA!D435,'Performance management'!A$1:H$1193,8,0)</f>
        <v>4.5</v>
      </c>
      <c r="O436">
        <f>VLOOKUP(D435,'Learning  Mangement'!$A$1:$G$1193,4,0)</f>
        <v>4.5</v>
      </c>
      <c r="P436" t="str">
        <f>VLOOKUP(D435,'Learning  Mangement'!$A$1:$G$1193,5,0)</f>
        <v>Santhosh&amp;Anudeep</v>
      </c>
      <c r="Q436" t="str">
        <f>VLOOKUP(D435,'Learning  Mangement'!$A$1:$G$1193,6,0)</f>
        <v>3h</v>
      </c>
      <c r="R436" t="str">
        <f>VLOOKUP(D435,'Learning  Mangement'!$A$1:$G$1193,7,0)</f>
        <v>Job Training</v>
      </c>
      <c r="S436" s="30">
        <f>VLOOKUP(D435,'Leave  Mangement'!$A$1:$F$1193,3,0)</f>
        <v>43189</v>
      </c>
      <c r="T436" s="30">
        <f>VLOOKUP(D435,'Leave  Mangement'!$A$1:$F$1193,4,0)</f>
        <v>43191</v>
      </c>
      <c r="U436" t="str">
        <f>VLOOKUP(D435,'Leave  Mangement'!$A$1:$F$1193,5,0)</f>
        <v>Emergency leave</v>
      </c>
      <c r="V436">
        <f>VLOOKUP(D435,'Leave  Mangement'!$A$1:$F$1193,6,0)</f>
        <v>2</v>
      </c>
      <c r="W436" t="str">
        <f>VLOOKUP(D435,'Span and Layer'!$A$1:$D$1193,2,0)</f>
        <v>Hemanth</v>
      </c>
      <c r="X436" t="str">
        <f>VLOOKUP(D435,'Span and Layer'!$A$1:$D$1193,3,0)</f>
        <v>Amelia</v>
      </c>
      <c r="Y436" t="str">
        <f>VLOOKUP(D435,'Span and Layer'!$A$1:$D$1193,4,0)</f>
        <v>George</v>
      </c>
      <c r="Z436" s="30">
        <f>VLOOKUP(D435,'Attrition Analysis'!$A$1:$E$1193,3,0)</f>
        <v>36688</v>
      </c>
      <c r="AA436" s="30">
        <f>VLOOKUP(D435,'Attrition Analysis'!$A$1:$E$1193,4,0)</f>
        <v>43686</v>
      </c>
      <c r="AB436">
        <f>VLOOKUP(D435,'Attrition Analysis'!$A$1:$E$1193,5,0)</f>
        <v>0</v>
      </c>
      <c r="AC436" t="str">
        <f>VLOOKUP(D435,CSAT!$A$1:$F$1193,2,0)</f>
        <v>Excellent</v>
      </c>
      <c r="AD436" t="str">
        <f>VLOOKUP(D435,CSAT!$A$1:$F$1193,3,0)</f>
        <v>Good</v>
      </c>
      <c r="AE436" t="str">
        <f>VLOOKUP(D435,CSAT!$A$1:$F$1193,4,0)</f>
        <v>Good</v>
      </c>
      <c r="AF436" t="str">
        <f>VLOOKUP(D435,CSAT!$A$1:$F$1193,5,0)</f>
        <v>Better</v>
      </c>
      <c r="AG436" t="str">
        <f>VLOOKUP(D435,CSAT!$A$1:$F$1193,6,0)</f>
        <v>Excellent</v>
      </c>
      <c r="AH436" s="30">
        <v>43258</v>
      </c>
    </row>
    <row r="437" spans="1:34" x14ac:dyDescent="0.25">
      <c r="A437" s="13" t="s">
        <v>811</v>
      </c>
      <c r="B437" s="13">
        <v>436</v>
      </c>
      <c r="C437" s="13" t="s">
        <v>810</v>
      </c>
      <c r="D437" s="13" t="s">
        <v>811</v>
      </c>
      <c r="E437" s="13" t="s">
        <v>10</v>
      </c>
      <c r="F437" s="13">
        <v>27</v>
      </c>
      <c r="G437" s="13" t="s">
        <v>45</v>
      </c>
      <c r="H437" s="13" t="s">
        <v>22</v>
      </c>
      <c r="I437" s="13" t="s">
        <v>23</v>
      </c>
      <c r="J437">
        <f>VLOOKUP(DATA!D436,'Performance management'!A$1:H$1193,4,0)</f>
        <v>4</v>
      </c>
      <c r="K437">
        <f>VLOOKUP(DATA!D436,'Performance management'!A$1:H$1193,5,0)</f>
        <v>5</v>
      </c>
      <c r="L437">
        <f>VLOOKUP(DATA!D436,'Performance management'!A$1:H$1193,6,0)</f>
        <v>4</v>
      </c>
      <c r="M437">
        <f>VLOOKUP(DATA!D436,'Performance management'!A$1:H$1193,7,0)</f>
        <v>2</v>
      </c>
      <c r="N437">
        <f>VLOOKUP(DATA!D436,'Performance management'!A$1:H$1193,8,0)</f>
        <v>3.75</v>
      </c>
      <c r="O437">
        <f>VLOOKUP(D436,'Learning  Mangement'!$A$1:$G$1193,4,0)</f>
        <v>3.75</v>
      </c>
      <c r="P437" t="str">
        <f>VLOOKUP(D436,'Learning  Mangement'!$A$1:$G$1193,5,0)</f>
        <v>Hemanth&amp;Salomi</v>
      </c>
      <c r="Q437" t="str">
        <f>VLOOKUP(D436,'Learning  Mangement'!$A$1:$G$1193,6,0)</f>
        <v>3h</v>
      </c>
      <c r="R437" t="str">
        <f>VLOOKUP(D436,'Learning  Mangement'!$A$1:$G$1193,7,0)</f>
        <v>Soft skills Training</v>
      </c>
      <c r="S437" s="30">
        <f>VLOOKUP(D436,'Leave  Mangement'!$A$1:$F$1193,3,0)</f>
        <v>43190</v>
      </c>
      <c r="T437" s="30">
        <f>VLOOKUP(D436,'Leave  Mangement'!$A$1:$F$1193,4,0)</f>
        <v>43195</v>
      </c>
      <c r="U437" t="str">
        <f>VLOOKUP(D436,'Leave  Mangement'!$A$1:$F$1193,5,0)</f>
        <v>Emergency leave</v>
      </c>
      <c r="V437">
        <f>VLOOKUP(D436,'Leave  Mangement'!$A$1:$F$1193,6,0)</f>
        <v>5</v>
      </c>
      <c r="W437" t="str">
        <f>VLOOKUP(D436,'Span and Layer'!$A$1:$D$1193,2,0)</f>
        <v>Rajesh</v>
      </c>
      <c r="X437" t="str">
        <f>VLOOKUP(D436,'Span and Layer'!$A$1:$D$1193,3,0)</f>
        <v>Isla</v>
      </c>
      <c r="Y437" t="str">
        <f>VLOOKUP(D436,'Span and Layer'!$A$1:$D$1193,4,0)</f>
        <v>George</v>
      </c>
      <c r="Z437" s="30">
        <f>VLOOKUP(D436,'Attrition Analysis'!$A$1:$E$1193,3,0)</f>
        <v>36696</v>
      </c>
      <c r="AA437" s="30">
        <f>VLOOKUP(D436,'Attrition Analysis'!$A$1:$E$1193,4,0)</f>
        <v>43698</v>
      </c>
      <c r="AB437">
        <f>VLOOKUP(D436,'Attrition Analysis'!$A$1:$E$1193,5,0)</f>
        <v>0</v>
      </c>
      <c r="AC437" t="str">
        <f>VLOOKUP(D436,CSAT!$A$1:$F$1193,2,0)</f>
        <v>Good</v>
      </c>
      <c r="AD437" t="str">
        <f>VLOOKUP(D436,CSAT!$A$1:$F$1193,3,0)</f>
        <v>Worst</v>
      </c>
      <c r="AE437" t="str">
        <f>VLOOKUP(D436,CSAT!$A$1:$F$1193,4,0)</f>
        <v>Bad</v>
      </c>
      <c r="AF437" t="str">
        <f>VLOOKUP(D436,CSAT!$A$1:$F$1193,5,0)</f>
        <v>Bad</v>
      </c>
      <c r="AG437" t="str">
        <f>VLOOKUP(D436,CSAT!$A$1:$F$1193,6,0)</f>
        <v>Excellent</v>
      </c>
      <c r="AH437" s="30">
        <v>43436</v>
      </c>
    </row>
    <row r="438" spans="1:34" x14ac:dyDescent="0.25">
      <c r="A438" s="13" t="s">
        <v>813</v>
      </c>
      <c r="B438" s="13">
        <v>437</v>
      </c>
      <c r="C438" s="13" t="s">
        <v>812</v>
      </c>
      <c r="D438" s="13" t="s">
        <v>813</v>
      </c>
      <c r="E438" s="13" t="s">
        <v>16</v>
      </c>
      <c r="F438" s="13">
        <v>39</v>
      </c>
      <c r="G438" s="13" t="s">
        <v>55</v>
      </c>
      <c r="H438" s="13" t="s">
        <v>121</v>
      </c>
      <c r="I438" s="13" t="s">
        <v>13</v>
      </c>
      <c r="J438">
        <f>VLOOKUP(DATA!D437,'Performance management'!A$1:H$1193,4,0)</f>
        <v>3</v>
      </c>
      <c r="K438">
        <f>VLOOKUP(DATA!D437,'Performance management'!A$1:H$1193,5,0)</f>
        <v>2</v>
      </c>
      <c r="L438">
        <f>VLOOKUP(DATA!D437,'Performance management'!A$1:H$1193,6,0)</f>
        <v>5</v>
      </c>
      <c r="M438">
        <f>VLOOKUP(DATA!D437,'Performance management'!A$1:H$1193,7,0)</f>
        <v>4</v>
      </c>
      <c r="N438">
        <f>VLOOKUP(DATA!D437,'Performance management'!A$1:H$1193,8,0)</f>
        <v>3.5</v>
      </c>
      <c r="O438">
        <f>VLOOKUP(D437,'Learning  Mangement'!$A$1:$G$1193,4,0)</f>
        <v>3.5</v>
      </c>
      <c r="P438" t="str">
        <f>VLOOKUP(D437,'Learning  Mangement'!$A$1:$G$1193,5,0)</f>
        <v>Hemanth&amp;Salomi</v>
      </c>
      <c r="Q438" t="str">
        <f>VLOOKUP(D437,'Learning  Mangement'!$A$1:$G$1193,6,0)</f>
        <v>3h</v>
      </c>
      <c r="R438" t="str">
        <f>VLOOKUP(D437,'Learning  Mangement'!$A$1:$G$1193,7,0)</f>
        <v>Soft skills Training</v>
      </c>
      <c r="S438" s="30">
        <f>VLOOKUP(D437,'Leave  Mangement'!$A$1:$F$1193,3,0)</f>
        <v>43191</v>
      </c>
      <c r="T438" s="30">
        <f>VLOOKUP(D437,'Leave  Mangement'!$A$1:$F$1193,4,0)</f>
        <v>43195</v>
      </c>
      <c r="U438" t="str">
        <f>VLOOKUP(D437,'Leave  Mangement'!$A$1:$F$1193,5,0)</f>
        <v>Maternity/Parental leave</v>
      </c>
      <c r="V438">
        <f>VLOOKUP(D437,'Leave  Mangement'!$A$1:$F$1193,6,0)</f>
        <v>34</v>
      </c>
      <c r="W438" t="str">
        <f>VLOOKUP(D437,'Span and Layer'!$A$1:$D$1193,2,0)</f>
        <v>Anudeep</v>
      </c>
      <c r="X438" t="str">
        <f>VLOOKUP(D437,'Span and Layer'!$A$1:$D$1193,3,0)</f>
        <v>Charlie</v>
      </c>
      <c r="Y438" t="str">
        <f>VLOOKUP(D437,'Span and Layer'!$A$1:$D$1193,4,0)</f>
        <v>George</v>
      </c>
      <c r="Z438" s="30">
        <f>VLOOKUP(D437,'Attrition Analysis'!$A$1:$E$1193,3,0)</f>
        <v>36704</v>
      </c>
      <c r="AA438" s="30">
        <f>VLOOKUP(D437,'Attrition Analysis'!$A$1:$E$1193,4,0)</f>
        <v>43710</v>
      </c>
      <c r="AB438">
        <f>VLOOKUP(D437,'Attrition Analysis'!$A$1:$E$1193,5,0)</f>
        <v>0</v>
      </c>
      <c r="AC438" t="str">
        <f>VLOOKUP(D437,CSAT!$A$1:$F$1193,2,0)</f>
        <v>Worst</v>
      </c>
      <c r="AD438" t="str">
        <f>VLOOKUP(D437,CSAT!$A$1:$F$1193,3,0)</f>
        <v>Good</v>
      </c>
      <c r="AE438" t="str">
        <f>VLOOKUP(D437,CSAT!$A$1:$F$1193,4,0)</f>
        <v>Good</v>
      </c>
      <c r="AF438" t="str">
        <f>VLOOKUP(D437,CSAT!$A$1:$F$1193,5,0)</f>
        <v>Bad</v>
      </c>
      <c r="AG438" t="str">
        <f>VLOOKUP(D437,CSAT!$A$1:$F$1193,6,0)</f>
        <v>Better</v>
      </c>
      <c r="AH438" s="30">
        <v>43194</v>
      </c>
    </row>
    <row r="439" spans="1:34" x14ac:dyDescent="0.25">
      <c r="A439" s="13" t="s">
        <v>815</v>
      </c>
      <c r="B439" s="13">
        <v>438</v>
      </c>
      <c r="C439" s="13" t="s">
        <v>814</v>
      </c>
      <c r="D439" s="13" t="s">
        <v>815</v>
      </c>
      <c r="E439" s="13" t="s">
        <v>16</v>
      </c>
      <c r="F439" s="13">
        <v>58</v>
      </c>
      <c r="G439" s="13" t="s">
        <v>96</v>
      </c>
      <c r="H439" s="13" t="s">
        <v>79</v>
      </c>
      <c r="I439" s="13" t="s">
        <v>80</v>
      </c>
      <c r="J439">
        <f>VLOOKUP(DATA!D438,'Performance management'!A$1:H$1193,4,0)</f>
        <v>3</v>
      </c>
      <c r="K439">
        <f>VLOOKUP(DATA!D438,'Performance management'!A$1:H$1193,5,0)</f>
        <v>3</v>
      </c>
      <c r="L439">
        <f>VLOOKUP(DATA!D438,'Performance management'!A$1:H$1193,6,0)</f>
        <v>5</v>
      </c>
      <c r="M439">
        <f>VLOOKUP(DATA!D438,'Performance management'!A$1:H$1193,7,0)</f>
        <v>3</v>
      </c>
      <c r="N439">
        <f>VLOOKUP(DATA!D438,'Performance management'!A$1:H$1193,8,0)</f>
        <v>3.5</v>
      </c>
      <c r="O439">
        <f>VLOOKUP(D438,'Learning  Mangement'!$A$1:$G$1193,4,0)</f>
        <v>3.5</v>
      </c>
      <c r="P439" t="str">
        <f>VLOOKUP(D438,'Learning  Mangement'!$A$1:$G$1193,5,0)</f>
        <v>Hemanth&amp;Salomi</v>
      </c>
      <c r="Q439" t="str">
        <f>VLOOKUP(D438,'Learning  Mangement'!$A$1:$G$1193,6,0)</f>
        <v>3h</v>
      </c>
      <c r="R439" t="str">
        <f>VLOOKUP(D438,'Learning  Mangement'!$A$1:$G$1193,7,0)</f>
        <v>Soft skills Training</v>
      </c>
      <c r="S439" s="30">
        <f>VLOOKUP(D438,'Leave  Mangement'!$A$1:$F$1193,3,0)</f>
        <v>43192</v>
      </c>
      <c r="T439" s="30">
        <f>VLOOKUP(D438,'Leave  Mangement'!$A$1:$F$1193,4,0)</f>
        <v>43197</v>
      </c>
      <c r="U439" t="str">
        <f>VLOOKUP(D438,'Leave  Mangement'!$A$1:$F$1193,5,0)</f>
        <v>Planned leave</v>
      </c>
      <c r="V439">
        <f>VLOOKUP(D438,'Leave  Mangement'!$A$1:$F$1193,6,0)</f>
        <v>5</v>
      </c>
      <c r="W439" t="str">
        <f>VLOOKUP(D438,'Span and Layer'!$A$1:$D$1193,2,0)</f>
        <v>Sathish</v>
      </c>
      <c r="X439" t="str">
        <f>VLOOKUP(D438,'Span and Layer'!$A$1:$D$1193,3,0)</f>
        <v>Charlie</v>
      </c>
      <c r="Y439" t="str">
        <f>VLOOKUP(D438,'Span and Layer'!$A$1:$D$1193,4,0)</f>
        <v>George</v>
      </c>
      <c r="Z439" s="30">
        <f>VLOOKUP(D438,'Attrition Analysis'!$A$1:$E$1193,3,0)</f>
        <v>36712</v>
      </c>
      <c r="AA439" s="30">
        <f>VLOOKUP(D438,'Attrition Analysis'!$A$1:$E$1193,4,0)</f>
        <v>43722</v>
      </c>
      <c r="AB439">
        <f>VLOOKUP(D438,'Attrition Analysis'!$A$1:$E$1193,5,0)</f>
        <v>0</v>
      </c>
      <c r="AC439" t="str">
        <f>VLOOKUP(D438,CSAT!$A$1:$F$1193,2,0)</f>
        <v>Excellent</v>
      </c>
      <c r="AD439" t="str">
        <f>VLOOKUP(D438,CSAT!$A$1:$F$1193,3,0)</f>
        <v>Better</v>
      </c>
      <c r="AE439" t="str">
        <f>VLOOKUP(D438,CSAT!$A$1:$F$1193,4,0)</f>
        <v>Good</v>
      </c>
      <c r="AF439" t="str">
        <f>VLOOKUP(D438,CSAT!$A$1:$F$1193,5,0)</f>
        <v>Worst</v>
      </c>
      <c r="AG439" t="str">
        <f>VLOOKUP(D438,CSAT!$A$1:$F$1193,6,0)</f>
        <v>Excellent</v>
      </c>
      <c r="AH439" s="30">
        <v>43386</v>
      </c>
    </row>
    <row r="440" spans="1:34" x14ac:dyDescent="0.25">
      <c r="A440" s="13" t="s">
        <v>816</v>
      </c>
      <c r="B440" s="13">
        <v>439</v>
      </c>
      <c r="C440" s="13" t="s">
        <v>162</v>
      </c>
      <c r="D440" s="13" t="s">
        <v>816</v>
      </c>
      <c r="E440" s="13" t="s">
        <v>16</v>
      </c>
      <c r="F440" s="13">
        <v>31</v>
      </c>
      <c r="G440" s="13" t="s">
        <v>17</v>
      </c>
      <c r="H440" s="13" t="s">
        <v>40</v>
      </c>
      <c r="I440" s="13" t="s">
        <v>13</v>
      </c>
      <c r="J440">
        <f>VLOOKUP(DATA!D439,'Performance management'!A$1:H$1193,4,0)</f>
        <v>1</v>
      </c>
      <c r="K440">
        <f>VLOOKUP(DATA!D439,'Performance management'!A$1:H$1193,5,0)</f>
        <v>1</v>
      </c>
      <c r="L440">
        <f>VLOOKUP(DATA!D439,'Performance management'!A$1:H$1193,6,0)</f>
        <v>1</v>
      </c>
      <c r="M440">
        <f>VLOOKUP(DATA!D439,'Performance management'!A$1:H$1193,7,0)</f>
        <v>1</v>
      </c>
      <c r="N440">
        <f>VLOOKUP(DATA!D439,'Performance management'!A$1:H$1193,8,0)</f>
        <v>1</v>
      </c>
      <c r="O440">
        <f>VLOOKUP(D439,'Learning  Mangement'!$A$1:$G$1193,4,0)</f>
        <v>1</v>
      </c>
      <c r="P440" t="str">
        <f>VLOOKUP(D439,'Learning  Mangement'!$A$1:$G$1193,5,0)</f>
        <v>Sathish&amp;Azim</v>
      </c>
      <c r="Q440" t="str">
        <f>VLOOKUP(D439,'Learning  Mangement'!$A$1:$G$1193,6,0)</f>
        <v>4h</v>
      </c>
      <c r="R440" t="str">
        <f>VLOOKUP(D439,'Learning  Mangement'!$A$1:$G$1193,7,0)</f>
        <v>Technical skills training</v>
      </c>
      <c r="S440" s="30">
        <f>VLOOKUP(D439,'Leave  Mangement'!$A$1:$F$1193,3,0)</f>
        <v>43193</v>
      </c>
      <c r="T440" s="30">
        <f>VLOOKUP(D439,'Leave  Mangement'!$A$1:$F$1193,4,0)</f>
        <v>43196</v>
      </c>
      <c r="U440" t="str">
        <f>VLOOKUP(D439,'Leave  Mangement'!$A$1:$F$1193,5,0)</f>
        <v>Emergency leave</v>
      </c>
      <c r="V440">
        <f>VLOOKUP(D439,'Leave  Mangement'!$A$1:$F$1193,6,0)</f>
        <v>3</v>
      </c>
      <c r="W440" t="str">
        <f>VLOOKUP(D439,'Span and Layer'!$A$1:$D$1193,2,0)</f>
        <v>Rishitha</v>
      </c>
      <c r="X440" t="str">
        <f>VLOOKUP(D439,'Span and Layer'!$A$1:$D$1193,3,0)</f>
        <v>Isla</v>
      </c>
      <c r="Y440" t="str">
        <f>VLOOKUP(D439,'Span and Layer'!$A$1:$D$1193,4,0)</f>
        <v>George</v>
      </c>
      <c r="Z440" s="30">
        <f>VLOOKUP(D439,'Attrition Analysis'!$A$1:$E$1193,3,0)</f>
        <v>36720</v>
      </c>
      <c r="AA440" s="30">
        <f>VLOOKUP(D439,'Attrition Analysis'!$A$1:$E$1193,4,0)</f>
        <v>43734</v>
      </c>
      <c r="AB440">
        <f>VLOOKUP(D439,'Attrition Analysis'!$A$1:$E$1193,5,0)</f>
        <v>0</v>
      </c>
      <c r="AC440" t="str">
        <f>VLOOKUP(D439,CSAT!$A$1:$F$1193,2,0)</f>
        <v>Worst</v>
      </c>
      <c r="AD440" t="str">
        <f>VLOOKUP(D439,CSAT!$A$1:$F$1193,3,0)</f>
        <v>Better</v>
      </c>
      <c r="AE440" t="str">
        <f>VLOOKUP(D439,CSAT!$A$1:$F$1193,4,0)</f>
        <v>Good</v>
      </c>
      <c r="AF440" t="str">
        <f>VLOOKUP(D439,CSAT!$A$1:$F$1193,5,0)</f>
        <v>Excellent</v>
      </c>
      <c r="AG440" t="str">
        <f>VLOOKUP(D439,CSAT!$A$1:$F$1193,6,0)</f>
        <v>Bad</v>
      </c>
      <c r="AH440" s="30">
        <v>43120</v>
      </c>
    </row>
    <row r="441" spans="1:34" x14ac:dyDescent="0.25">
      <c r="A441" s="13" t="s">
        <v>818</v>
      </c>
      <c r="B441" s="13">
        <v>440</v>
      </c>
      <c r="C441" s="13" t="s">
        <v>817</v>
      </c>
      <c r="D441" s="13" t="s">
        <v>818</v>
      </c>
      <c r="E441" s="13" t="s">
        <v>16</v>
      </c>
      <c r="F441" s="13">
        <v>58</v>
      </c>
      <c r="G441" s="13" t="s">
        <v>45</v>
      </c>
      <c r="H441" s="13" t="s">
        <v>63</v>
      </c>
      <c r="I441" s="13" t="s">
        <v>13</v>
      </c>
      <c r="J441">
        <f>VLOOKUP(DATA!D440,'Performance management'!A$1:H$1193,4,0)</f>
        <v>4</v>
      </c>
      <c r="K441">
        <f>VLOOKUP(DATA!D440,'Performance management'!A$1:H$1193,5,0)</f>
        <v>3</v>
      </c>
      <c r="L441">
        <f>VLOOKUP(DATA!D440,'Performance management'!A$1:H$1193,6,0)</f>
        <v>5</v>
      </c>
      <c r="M441">
        <f>VLOOKUP(DATA!D440,'Performance management'!A$1:H$1193,7,0)</f>
        <v>4</v>
      </c>
      <c r="N441">
        <f>VLOOKUP(DATA!D440,'Performance management'!A$1:H$1193,8,0)</f>
        <v>4</v>
      </c>
      <c r="O441">
        <f>VLOOKUP(D440,'Learning  Mangement'!$A$1:$G$1193,4,0)</f>
        <v>4</v>
      </c>
      <c r="P441" t="str">
        <f>VLOOKUP(D440,'Learning  Mangement'!$A$1:$G$1193,5,0)</f>
        <v>Santhosh&amp;Anudeep</v>
      </c>
      <c r="Q441" t="str">
        <f>VLOOKUP(D440,'Learning  Mangement'!$A$1:$G$1193,6,0)</f>
        <v>3h</v>
      </c>
      <c r="R441" t="str">
        <f>VLOOKUP(D440,'Learning  Mangement'!$A$1:$G$1193,7,0)</f>
        <v>Job Training</v>
      </c>
      <c r="S441" s="30">
        <f>VLOOKUP(D440,'Leave  Mangement'!$A$1:$F$1193,3,0)</f>
        <v>43194</v>
      </c>
      <c r="T441" s="30">
        <f>VLOOKUP(D440,'Leave  Mangement'!$A$1:$F$1193,4,0)</f>
        <v>43197</v>
      </c>
      <c r="U441" t="str">
        <f>VLOOKUP(D440,'Leave  Mangement'!$A$1:$F$1193,5,0)</f>
        <v>Emergency leave</v>
      </c>
      <c r="V441">
        <f>VLOOKUP(D440,'Leave  Mangement'!$A$1:$F$1193,6,0)</f>
        <v>3</v>
      </c>
      <c r="W441" t="str">
        <f>VLOOKUP(D440,'Span and Layer'!$A$1:$D$1193,2,0)</f>
        <v>Harish</v>
      </c>
      <c r="X441" t="str">
        <f>VLOOKUP(D440,'Span and Layer'!$A$1:$D$1193,3,0)</f>
        <v>Amelia</v>
      </c>
      <c r="Y441" t="str">
        <f>VLOOKUP(D440,'Span and Layer'!$A$1:$D$1193,4,0)</f>
        <v>George</v>
      </c>
      <c r="Z441" s="30">
        <f>VLOOKUP(D440,'Attrition Analysis'!$A$1:$E$1193,3,0)</f>
        <v>36728</v>
      </c>
      <c r="AA441" s="30">
        <f>VLOOKUP(D440,'Attrition Analysis'!$A$1:$E$1193,4,0)</f>
        <v>43746</v>
      </c>
      <c r="AB441">
        <f>VLOOKUP(D440,'Attrition Analysis'!$A$1:$E$1193,5,0)</f>
        <v>0</v>
      </c>
      <c r="AC441" t="str">
        <f>VLOOKUP(D440,CSAT!$A$1:$F$1193,2,0)</f>
        <v>Excellent</v>
      </c>
      <c r="AD441" t="str">
        <f>VLOOKUP(D440,CSAT!$A$1:$F$1193,3,0)</f>
        <v>Worst</v>
      </c>
      <c r="AE441" t="str">
        <f>VLOOKUP(D440,CSAT!$A$1:$F$1193,4,0)</f>
        <v>Worst</v>
      </c>
      <c r="AF441" t="str">
        <f>VLOOKUP(D440,CSAT!$A$1:$F$1193,5,0)</f>
        <v>Better</v>
      </c>
      <c r="AG441" t="str">
        <f>VLOOKUP(D440,CSAT!$A$1:$F$1193,6,0)</f>
        <v>Worst</v>
      </c>
      <c r="AH441" s="30">
        <v>43397</v>
      </c>
    </row>
    <row r="442" spans="1:34" x14ac:dyDescent="0.25">
      <c r="A442" s="13" t="s">
        <v>820</v>
      </c>
      <c r="B442" s="13">
        <v>441</v>
      </c>
      <c r="C442" s="13" t="s">
        <v>819</v>
      </c>
      <c r="D442" s="13" t="s">
        <v>820</v>
      </c>
      <c r="E442" s="13" t="s">
        <v>16</v>
      </c>
      <c r="F442" s="13">
        <v>41</v>
      </c>
      <c r="G442" s="13" t="s">
        <v>31</v>
      </c>
      <c r="H442" s="13" t="s">
        <v>18</v>
      </c>
      <c r="I442" s="13" t="s">
        <v>13</v>
      </c>
      <c r="J442">
        <f>VLOOKUP(DATA!D441,'Performance management'!A$1:H$1193,4,0)</f>
        <v>4</v>
      </c>
      <c r="K442">
        <f>VLOOKUP(DATA!D441,'Performance management'!A$1:H$1193,5,0)</f>
        <v>1</v>
      </c>
      <c r="L442">
        <f>VLOOKUP(DATA!D441,'Performance management'!A$1:H$1193,6,0)</f>
        <v>5</v>
      </c>
      <c r="M442">
        <f>VLOOKUP(DATA!D441,'Performance management'!A$1:H$1193,7,0)</f>
        <v>2</v>
      </c>
      <c r="N442">
        <f>VLOOKUP(DATA!D441,'Performance management'!A$1:H$1193,8,0)</f>
        <v>3</v>
      </c>
      <c r="O442">
        <f>VLOOKUP(D441,'Learning  Mangement'!$A$1:$G$1193,4,0)</f>
        <v>3</v>
      </c>
      <c r="P442" t="str">
        <f>VLOOKUP(D441,'Learning  Mangement'!$A$1:$G$1193,5,0)</f>
        <v>Hemanth&amp;Salomi</v>
      </c>
      <c r="Q442" t="str">
        <f>VLOOKUP(D441,'Learning  Mangement'!$A$1:$G$1193,6,0)</f>
        <v>3h</v>
      </c>
      <c r="R442" t="str">
        <f>VLOOKUP(D441,'Learning  Mangement'!$A$1:$G$1193,7,0)</f>
        <v>Soft skills Training</v>
      </c>
      <c r="S442" s="30">
        <f>VLOOKUP(D441,'Leave  Mangement'!$A$1:$F$1193,3,0)</f>
        <v>43195</v>
      </c>
      <c r="T442" s="30">
        <f>VLOOKUP(D441,'Leave  Mangement'!$A$1:$F$1193,4,0)</f>
        <v>43200</v>
      </c>
      <c r="U442" t="str">
        <f>VLOOKUP(D441,'Leave  Mangement'!$A$1:$F$1193,5,0)</f>
        <v>Maternity/Parental leave</v>
      </c>
      <c r="V442">
        <f>VLOOKUP(D441,'Leave  Mangement'!$A$1:$F$1193,6,0)</f>
        <v>35</v>
      </c>
      <c r="W442" t="str">
        <f>VLOOKUP(D441,'Span and Layer'!$A$1:$D$1193,2,0)</f>
        <v>Roy</v>
      </c>
      <c r="X442" t="str">
        <f>VLOOKUP(D441,'Span and Layer'!$A$1:$D$1193,3,0)</f>
        <v>Harry</v>
      </c>
      <c r="Y442" t="str">
        <f>VLOOKUP(D441,'Span and Layer'!$A$1:$D$1193,4,0)</f>
        <v>George</v>
      </c>
      <c r="Z442" s="30">
        <f>VLOOKUP(D441,'Attrition Analysis'!$A$1:$E$1193,3,0)</f>
        <v>36736</v>
      </c>
      <c r="AA442" s="30">
        <f>VLOOKUP(D441,'Attrition Analysis'!$A$1:$E$1193,4,0)</f>
        <v>43758</v>
      </c>
      <c r="AB442">
        <f>VLOOKUP(D441,'Attrition Analysis'!$A$1:$E$1193,5,0)</f>
        <v>0</v>
      </c>
      <c r="AC442" t="str">
        <f>VLOOKUP(D441,CSAT!$A$1:$F$1193,2,0)</f>
        <v>Bad</v>
      </c>
      <c r="AD442" t="str">
        <f>VLOOKUP(D441,CSAT!$A$1:$F$1193,3,0)</f>
        <v>Excellent</v>
      </c>
      <c r="AE442" t="str">
        <f>VLOOKUP(D441,CSAT!$A$1:$F$1193,4,0)</f>
        <v>Good</v>
      </c>
      <c r="AF442" t="str">
        <f>VLOOKUP(D441,CSAT!$A$1:$F$1193,5,0)</f>
        <v>Worst</v>
      </c>
      <c r="AG442" t="str">
        <f>VLOOKUP(D441,CSAT!$A$1:$F$1193,6,0)</f>
        <v>Excellent</v>
      </c>
      <c r="AH442" s="30">
        <v>43153</v>
      </c>
    </row>
    <row r="443" spans="1:34" x14ac:dyDescent="0.25">
      <c r="A443" s="13" t="s">
        <v>822</v>
      </c>
      <c r="B443" s="13">
        <v>442</v>
      </c>
      <c r="C443" s="13" t="s">
        <v>821</v>
      </c>
      <c r="D443" s="13" t="s">
        <v>822</v>
      </c>
      <c r="E443" s="13" t="s">
        <v>10</v>
      </c>
      <c r="F443" s="13">
        <v>26</v>
      </c>
      <c r="G443" s="13" t="s">
        <v>26</v>
      </c>
      <c r="H443" s="13" t="s">
        <v>63</v>
      </c>
      <c r="I443" s="13" t="s">
        <v>13</v>
      </c>
      <c r="J443">
        <f>VLOOKUP(DATA!D442,'Performance management'!A$1:H$1193,4,0)</f>
        <v>4</v>
      </c>
      <c r="K443">
        <f>VLOOKUP(DATA!D442,'Performance management'!A$1:H$1193,5,0)</f>
        <v>1</v>
      </c>
      <c r="L443">
        <f>VLOOKUP(DATA!D442,'Performance management'!A$1:H$1193,6,0)</f>
        <v>5</v>
      </c>
      <c r="M443">
        <f>VLOOKUP(DATA!D442,'Performance management'!A$1:H$1193,7,0)</f>
        <v>4</v>
      </c>
      <c r="N443">
        <f>VLOOKUP(DATA!D442,'Performance management'!A$1:H$1193,8,0)</f>
        <v>3.5</v>
      </c>
      <c r="O443">
        <f>VLOOKUP(D442,'Learning  Mangement'!$A$1:$G$1193,4,0)</f>
        <v>3.5</v>
      </c>
      <c r="P443" t="str">
        <f>VLOOKUP(D442,'Learning  Mangement'!$A$1:$G$1193,5,0)</f>
        <v>Hemanth&amp;Salomi</v>
      </c>
      <c r="Q443" t="str">
        <f>VLOOKUP(D442,'Learning  Mangement'!$A$1:$G$1193,6,0)</f>
        <v>3h</v>
      </c>
      <c r="R443" t="str">
        <f>VLOOKUP(D442,'Learning  Mangement'!$A$1:$G$1193,7,0)</f>
        <v>Soft skills Training</v>
      </c>
      <c r="S443" s="30">
        <f>VLOOKUP(D442,'Leave  Mangement'!$A$1:$F$1193,3,0)</f>
        <v>43196</v>
      </c>
      <c r="T443" s="30">
        <f>VLOOKUP(D442,'Leave  Mangement'!$A$1:$F$1193,4,0)</f>
        <v>43202</v>
      </c>
      <c r="U443" t="str">
        <f>VLOOKUP(D442,'Leave  Mangement'!$A$1:$F$1193,5,0)</f>
        <v>Maternity/Parental leave</v>
      </c>
      <c r="V443">
        <f>VLOOKUP(D442,'Leave  Mangement'!$A$1:$F$1193,6,0)</f>
        <v>36</v>
      </c>
      <c r="W443" t="str">
        <f>VLOOKUP(D442,'Span and Layer'!$A$1:$D$1193,2,0)</f>
        <v>Arundathi</v>
      </c>
      <c r="X443" t="str">
        <f>VLOOKUP(D442,'Span and Layer'!$A$1:$D$1193,3,0)</f>
        <v>Jacob</v>
      </c>
      <c r="Y443" t="str">
        <f>VLOOKUP(D442,'Span and Layer'!$A$1:$D$1193,4,0)</f>
        <v>George</v>
      </c>
      <c r="Z443" s="30">
        <f>VLOOKUP(D442,'Attrition Analysis'!$A$1:$E$1193,3,0)</f>
        <v>36744</v>
      </c>
      <c r="AA443" s="30">
        <f>VLOOKUP(D442,'Attrition Analysis'!$A$1:$E$1193,4,0)</f>
        <v>43770</v>
      </c>
      <c r="AB443">
        <f>VLOOKUP(D442,'Attrition Analysis'!$A$1:$E$1193,5,0)</f>
        <v>0</v>
      </c>
      <c r="AC443" t="str">
        <f>VLOOKUP(D442,CSAT!$A$1:$F$1193,2,0)</f>
        <v>Worst</v>
      </c>
      <c r="AD443" t="str">
        <f>VLOOKUP(D442,CSAT!$A$1:$F$1193,3,0)</f>
        <v>Good</v>
      </c>
      <c r="AE443" t="str">
        <f>VLOOKUP(D442,CSAT!$A$1:$F$1193,4,0)</f>
        <v>Bad</v>
      </c>
      <c r="AF443" t="str">
        <f>VLOOKUP(D442,CSAT!$A$1:$F$1193,5,0)</f>
        <v>Good</v>
      </c>
      <c r="AG443" t="str">
        <f>VLOOKUP(D442,CSAT!$A$1:$F$1193,6,0)</f>
        <v>Worst</v>
      </c>
      <c r="AH443" s="30">
        <v>43263</v>
      </c>
    </row>
    <row r="444" spans="1:34" x14ac:dyDescent="0.25">
      <c r="A444" s="13" t="s">
        <v>824</v>
      </c>
      <c r="B444" s="13">
        <v>443</v>
      </c>
      <c r="C444" s="13" t="s">
        <v>823</v>
      </c>
      <c r="D444" s="13" t="s">
        <v>824</v>
      </c>
      <c r="E444" s="13" t="s">
        <v>16</v>
      </c>
      <c r="F444" s="13">
        <v>22</v>
      </c>
      <c r="G444" s="13" t="s">
        <v>45</v>
      </c>
      <c r="H444" s="13" t="s">
        <v>27</v>
      </c>
      <c r="I444" s="13" t="s">
        <v>28</v>
      </c>
      <c r="J444">
        <f>VLOOKUP(DATA!D443,'Performance management'!A$1:H$1193,4,0)</f>
        <v>1</v>
      </c>
      <c r="K444">
        <f>VLOOKUP(DATA!D443,'Performance management'!A$1:H$1193,5,0)</f>
        <v>2</v>
      </c>
      <c r="L444">
        <f>VLOOKUP(DATA!D443,'Performance management'!A$1:H$1193,6,0)</f>
        <v>4</v>
      </c>
      <c r="M444">
        <f>VLOOKUP(DATA!D443,'Performance management'!A$1:H$1193,7,0)</f>
        <v>2</v>
      </c>
      <c r="N444">
        <f>VLOOKUP(DATA!D443,'Performance management'!A$1:H$1193,8,0)</f>
        <v>2.25</v>
      </c>
      <c r="O444">
        <f>VLOOKUP(D443,'Learning  Mangement'!$A$1:$G$1193,4,0)</f>
        <v>2.25</v>
      </c>
      <c r="P444" t="str">
        <f>VLOOKUP(D443,'Learning  Mangement'!$A$1:$G$1193,5,0)</f>
        <v>Sathish&amp;Azim</v>
      </c>
      <c r="Q444" t="str">
        <f>VLOOKUP(D443,'Learning  Mangement'!$A$1:$G$1193,6,0)</f>
        <v>4h</v>
      </c>
      <c r="R444" t="str">
        <f>VLOOKUP(D443,'Learning  Mangement'!$A$1:$G$1193,7,0)</f>
        <v>Technical skills Training</v>
      </c>
      <c r="S444" s="30">
        <f>VLOOKUP(D443,'Leave  Mangement'!$A$1:$F$1193,3,0)</f>
        <v>43197</v>
      </c>
      <c r="T444" s="30">
        <f>VLOOKUP(D443,'Leave  Mangement'!$A$1:$F$1193,4,0)</f>
        <v>43200</v>
      </c>
      <c r="U444" t="str">
        <f>VLOOKUP(D443,'Leave  Mangement'!$A$1:$F$1193,5,0)</f>
        <v>Maternity/Parental leave</v>
      </c>
      <c r="V444">
        <f>VLOOKUP(D443,'Leave  Mangement'!$A$1:$F$1193,6,0)</f>
        <v>33</v>
      </c>
      <c r="W444" t="str">
        <f>VLOOKUP(D443,'Span and Layer'!$A$1:$D$1193,2,0)</f>
        <v>Rajesh</v>
      </c>
      <c r="X444" t="str">
        <f>VLOOKUP(D443,'Span and Layer'!$A$1:$D$1193,3,0)</f>
        <v>Isla</v>
      </c>
      <c r="Y444" t="str">
        <f>VLOOKUP(D443,'Span and Layer'!$A$1:$D$1193,4,0)</f>
        <v>George</v>
      </c>
      <c r="Z444" s="30">
        <f>VLOOKUP(D443,'Attrition Analysis'!$A$1:$E$1193,3,0)</f>
        <v>36752</v>
      </c>
      <c r="AA444" s="30">
        <f>VLOOKUP(D443,'Attrition Analysis'!$A$1:$E$1193,4,0)</f>
        <v>43782</v>
      </c>
      <c r="AB444">
        <f>VLOOKUP(D443,'Attrition Analysis'!$A$1:$E$1193,5,0)</f>
        <v>0</v>
      </c>
      <c r="AC444" t="str">
        <f>VLOOKUP(D443,CSAT!$A$1:$F$1193,2,0)</f>
        <v>Worst</v>
      </c>
      <c r="AD444" t="str">
        <f>VLOOKUP(D443,CSAT!$A$1:$F$1193,3,0)</f>
        <v>Bad</v>
      </c>
      <c r="AE444" t="str">
        <f>VLOOKUP(D443,CSAT!$A$1:$F$1193,4,0)</f>
        <v>Better</v>
      </c>
      <c r="AF444" t="str">
        <f>VLOOKUP(D443,CSAT!$A$1:$F$1193,5,0)</f>
        <v>Better</v>
      </c>
      <c r="AG444" t="str">
        <f>VLOOKUP(D443,CSAT!$A$1:$F$1193,6,0)</f>
        <v>Better</v>
      </c>
      <c r="AH444" s="30">
        <v>43312</v>
      </c>
    </row>
    <row r="445" spans="1:34" x14ac:dyDescent="0.25">
      <c r="A445" s="13" t="s">
        <v>826</v>
      </c>
      <c r="B445" s="13">
        <v>444</v>
      </c>
      <c r="C445" s="13" t="s">
        <v>825</v>
      </c>
      <c r="D445" s="13" t="s">
        <v>826</v>
      </c>
      <c r="E445" s="13" t="s">
        <v>10</v>
      </c>
      <c r="F445" s="13">
        <v>45</v>
      </c>
      <c r="G445" s="13" t="s">
        <v>91</v>
      </c>
      <c r="H445" s="13" t="s">
        <v>18</v>
      </c>
      <c r="I445" s="13" t="s">
        <v>13</v>
      </c>
      <c r="J445">
        <f>VLOOKUP(DATA!D444,'Performance management'!A$1:H$1193,4,0)</f>
        <v>4</v>
      </c>
      <c r="K445">
        <f>VLOOKUP(DATA!D444,'Performance management'!A$1:H$1193,5,0)</f>
        <v>1</v>
      </c>
      <c r="L445">
        <f>VLOOKUP(DATA!D444,'Performance management'!A$1:H$1193,6,0)</f>
        <v>1</v>
      </c>
      <c r="M445">
        <f>VLOOKUP(DATA!D444,'Performance management'!A$1:H$1193,7,0)</f>
        <v>2</v>
      </c>
      <c r="N445">
        <f>VLOOKUP(DATA!D444,'Performance management'!A$1:H$1193,8,0)</f>
        <v>2</v>
      </c>
      <c r="O445">
        <f>VLOOKUP(D444,'Learning  Mangement'!$A$1:$G$1193,4,0)</f>
        <v>2</v>
      </c>
      <c r="P445" t="str">
        <f>VLOOKUP(D444,'Learning  Mangement'!$A$1:$G$1193,5,0)</f>
        <v>Sathish&amp;Azim</v>
      </c>
      <c r="Q445" t="str">
        <f>VLOOKUP(D444,'Learning  Mangement'!$A$1:$G$1193,6,0)</f>
        <v>4h</v>
      </c>
      <c r="R445" t="str">
        <f>VLOOKUP(D444,'Learning  Mangement'!$A$1:$G$1193,7,0)</f>
        <v>Technical skills Training</v>
      </c>
      <c r="S445" s="30">
        <f>VLOOKUP(D444,'Leave  Mangement'!$A$1:$F$1193,3,0)</f>
        <v>43198</v>
      </c>
      <c r="T445" s="30">
        <f>VLOOKUP(D444,'Leave  Mangement'!$A$1:$F$1193,4,0)</f>
        <v>43205</v>
      </c>
      <c r="U445" t="str">
        <f>VLOOKUP(D444,'Leave  Mangement'!$A$1:$F$1193,5,0)</f>
        <v>Planned leave</v>
      </c>
      <c r="V445">
        <f>VLOOKUP(D444,'Leave  Mangement'!$A$1:$F$1193,6,0)</f>
        <v>7</v>
      </c>
      <c r="W445" t="str">
        <f>VLOOKUP(D444,'Span and Layer'!$A$1:$D$1193,2,0)</f>
        <v>Harika</v>
      </c>
      <c r="X445" t="str">
        <f>VLOOKUP(D444,'Span and Layer'!$A$1:$D$1193,3,0)</f>
        <v>Amelia</v>
      </c>
      <c r="Y445" t="str">
        <f>VLOOKUP(D444,'Span and Layer'!$A$1:$D$1193,4,0)</f>
        <v>George</v>
      </c>
      <c r="Z445" s="30">
        <f>VLOOKUP(D444,'Attrition Analysis'!$A$1:$E$1193,3,0)</f>
        <v>36760</v>
      </c>
      <c r="AA445" s="30">
        <f>VLOOKUP(D444,'Attrition Analysis'!$A$1:$E$1193,4,0)</f>
        <v>43794</v>
      </c>
      <c r="AB445">
        <f>VLOOKUP(D444,'Attrition Analysis'!$A$1:$E$1193,5,0)</f>
        <v>0</v>
      </c>
      <c r="AC445" t="str">
        <f>VLOOKUP(D444,CSAT!$A$1:$F$1193,2,0)</f>
        <v>Excellent</v>
      </c>
      <c r="AD445" t="str">
        <f>VLOOKUP(D444,CSAT!$A$1:$F$1193,3,0)</f>
        <v>Good</v>
      </c>
      <c r="AE445" t="str">
        <f>VLOOKUP(D444,CSAT!$A$1:$F$1193,4,0)</f>
        <v>Good</v>
      </c>
      <c r="AF445" t="str">
        <f>VLOOKUP(D444,CSAT!$A$1:$F$1193,5,0)</f>
        <v>Bad</v>
      </c>
      <c r="AG445" t="str">
        <f>VLOOKUP(D444,CSAT!$A$1:$F$1193,6,0)</f>
        <v>Bad</v>
      </c>
      <c r="AH445" s="30">
        <v>43217</v>
      </c>
    </row>
    <row r="446" spans="1:34" x14ac:dyDescent="0.25">
      <c r="A446" s="13" t="s">
        <v>828</v>
      </c>
      <c r="B446" s="13">
        <v>445</v>
      </c>
      <c r="C446" s="13" t="s">
        <v>827</v>
      </c>
      <c r="D446" s="13" t="s">
        <v>828</v>
      </c>
      <c r="E446" s="13" t="s">
        <v>16</v>
      </c>
      <c r="F446" s="13">
        <v>30</v>
      </c>
      <c r="G446" s="13" t="s">
        <v>96</v>
      </c>
      <c r="H446" s="13" t="s">
        <v>118</v>
      </c>
      <c r="I446" s="13" t="s">
        <v>13</v>
      </c>
      <c r="J446">
        <f>VLOOKUP(DATA!D445,'Performance management'!A$1:H$1193,4,0)</f>
        <v>1</v>
      </c>
      <c r="K446">
        <f>VLOOKUP(DATA!D445,'Performance management'!A$1:H$1193,5,0)</f>
        <v>4</v>
      </c>
      <c r="L446">
        <f>VLOOKUP(DATA!D445,'Performance management'!A$1:H$1193,6,0)</f>
        <v>5</v>
      </c>
      <c r="M446">
        <f>VLOOKUP(DATA!D445,'Performance management'!A$1:H$1193,7,0)</f>
        <v>2</v>
      </c>
      <c r="N446">
        <f>VLOOKUP(DATA!D445,'Performance management'!A$1:H$1193,8,0)</f>
        <v>3</v>
      </c>
      <c r="O446">
        <f>VLOOKUP(D445,'Learning  Mangement'!$A$1:$G$1193,4,0)</f>
        <v>3</v>
      </c>
      <c r="P446" t="str">
        <f>VLOOKUP(D445,'Learning  Mangement'!$A$1:$G$1193,5,0)</f>
        <v>Hemanth&amp;Salomi</v>
      </c>
      <c r="Q446" t="str">
        <f>VLOOKUP(D445,'Learning  Mangement'!$A$1:$G$1193,6,0)</f>
        <v>3h</v>
      </c>
      <c r="R446" t="str">
        <f>VLOOKUP(D445,'Learning  Mangement'!$A$1:$G$1193,7,0)</f>
        <v>Soft skills Training</v>
      </c>
      <c r="S446" s="30">
        <f>VLOOKUP(D445,'Leave  Mangement'!$A$1:$F$1193,3,0)</f>
        <v>43199</v>
      </c>
      <c r="T446" s="30">
        <f>VLOOKUP(D445,'Leave  Mangement'!$A$1:$F$1193,4,0)</f>
        <v>43205</v>
      </c>
      <c r="U446" t="str">
        <f>VLOOKUP(D445,'Leave  Mangement'!$A$1:$F$1193,5,0)</f>
        <v>Emergency leave</v>
      </c>
      <c r="V446">
        <f>VLOOKUP(D445,'Leave  Mangement'!$A$1:$F$1193,6,0)</f>
        <v>6</v>
      </c>
      <c r="W446" t="str">
        <f>VLOOKUP(D445,'Span and Layer'!$A$1:$D$1193,2,0)</f>
        <v>Roy</v>
      </c>
      <c r="X446" t="str">
        <f>VLOOKUP(D445,'Span and Layer'!$A$1:$D$1193,3,0)</f>
        <v>Harry</v>
      </c>
      <c r="Y446" t="str">
        <f>VLOOKUP(D445,'Span and Layer'!$A$1:$D$1193,4,0)</f>
        <v>George</v>
      </c>
      <c r="Z446" s="30">
        <f>VLOOKUP(D445,'Attrition Analysis'!$A$1:$E$1193,3,0)</f>
        <v>36768</v>
      </c>
      <c r="AA446" s="30">
        <f>VLOOKUP(D445,'Attrition Analysis'!$A$1:$E$1193,4,0)</f>
        <v>43806</v>
      </c>
      <c r="AB446">
        <f>VLOOKUP(D445,'Attrition Analysis'!$A$1:$E$1193,5,0)</f>
        <v>0</v>
      </c>
      <c r="AC446" t="str">
        <f>VLOOKUP(D445,CSAT!$A$1:$F$1193,2,0)</f>
        <v>Better</v>
      </c>
      <c r="AD446" t="str">
        <f>VLOOKUP(D445,CSAT!$A$1:$F$1193,3,0)</f>
        <v>Good</v>
      </c>
      <c r="AE446" t="str">
        <f>VLOOKUP(D445,CSAT!$A$1:$F$1193,4,0)</f>
        <v>Good</v>
      </c>
      <c r="AF446" t="str">
        <f>VLOOKUP(D445,CSAT!$A$1:$F$1193,5,0)</f>
        <v>Good</v>
      </c>
      <c r="AG446" t="str">
        <f>VLOOKUP(D445,CSAT!$A$1:$F$1193,6,0)</f>
        <v>Better</v>
      </c>
      <c r="AH446" s="30">
        <v>43248</v>
      </c>
    </row>
    <row r="447" spans="1:34" x14ac:dyDescent="0.25">
      <c r="A447" s="13" t="s">
        <v>830</v>
      </c>
      <c r="B447" s="13">
        <v>446</v>
      </c>
      <c r="C447" s="13" t="s">
        <v>829</v>
      </c>
      <c r="D447" s="13" t="s">
        <v>830</v>
      </c>
      <c r="E447" s="13" t="s">
        <v>10</v>
      </c>
      <c r="F447" s="13">
        <v>29</v>
      </c>
      <c r="G447" s="13" t="s">
        <v>62</v>
      </c>
      <c r="H447" s="13" t="s">
        <v>105</v>
      </c>
      <c r="I447" s="13" t="s">
        <v>13</v>
      </c>
      <c r="J447">
        <f>VLOOKUP(DATA!D446,'Performance management'!A$1:H$1193,4,0)</f>
        <v>5</v>
      </c>
      <c r="K447">
        <f>VLOOKUP(DATA!D446,'Performance management'!A$1:H$1193,5,0)</f>
        <v>4</v>
      </c>
      <c r="L447">
        <f>VLOOKUP(DATA!D446,'Performance management'!A$1:H$1193,6,0)</f>
        <v>2</v>
      </c>
      <c r="M447">
        <f>VLOOKUP(DATA!D446,'Performance management'!A$1:H$1193,7,0)</f>
        <v>5</v>
      </c>
      <c r="N447">
        <f>VLOOKUP(DATA!D446,'Performance management'!A$1:H$1193,8,0)</f>
        <v>4</v>
      </c>
      <c r="O447">
        <f>VLOOKUP(D446,'Learning  Mangement'!$A$1:$G$1193,4,0)</f>
        <v>4</v>
      </c>
      <c r="P447" t="str">
        <f>VLOOKUP(D446,'Learning  Mangement'!$A$1:$G$1193,5,0)</f>
        <v>Santhosh&amp;Anudeep</v>
      </c>
      <c r="Q447" t="str">
        <f>VLOOKUP(D446,'Learning  Mangement'!$A$1:$G$1193,6,0)</f>
        <v>3h</v>
      </c>
      <c r="R447" t="str">
        <f>VLOOKUP(D446,'Learning  Mangement'!$A$1:$G$1193,7,0)</f>
        <v>Job Training</v>
      </c>
      <c r="S447" s="30">
        <f>VLOOKUP(D446,'Leave  Mangement'!$A$1:$F$1193,3,0)</f>
        <v>43200</v>
      </c>
      <c r="T447" s="30">
        <f>VLOOKUP(D446,'Leave  Mangement'!$A$1:$F$1193,4,0)</f>
        <v>43202</v>
      </c>
      <c r="U447" t="str">
        <f>VLOOKUP(D446,'Leave  Mangement'!$A$1:$F$1193,5,0)</f>
        <v>Emergency leave</v>
      </c>
      <c r="V447">
        <f>VLOOKUP(D446,'Leave  Mangement'!$A$1:$F$1193,6,0)</f>
        <v>2</v>
      </c>
      <c r="W447" t="str">
        <f>VLOOKUP(D446,'Span and Layer'!$A$1:$D$1193,2,0)</f>
        <v>Hemanth</v>
      </c>
      <c r="X447" t="str">
        <f>VLOOKUP(D446,'Span and Layer'!$A$1:$D$1193,3,0)</f>
        <v>Amelia</v>
      </c>
      <c r="Y447" t="str">
        <f>VLOOKUP(D446,'Span and Layer'!$A$1:$D$1193,4,0)</f>
        <v>George</v>
      </c>
      <c r="Z447" s="30">
        <f>VLOOKUP(D446,'Attrition Analysis'!$A$1:$E$1193,3,0)</f>
        <v>36776</v>
      </c>
      <c r="AA447" s="30">
        <f>VLOOKUP(D446,'Attrition Analysis'!$A$1:$E$1193,4,0)</f>
        <v>43818</v>
      </c>
      <c r="AB447">
        <f>VLOOKUP(D446,'Attrition Analysis'!$A$1:$E$1193,5,0)</f>
        <v>0</v>
      </c>
      <c r="AC447" t="str">
        <f>VLOOKUP(D446,CSAT!$A$1:$F$1193,2,0)</f>
        <v>Good</v>
      </c>
      <c r="AD447" t="str">
        <f>VLOOKUP(D446,CSAT!$A$1:$F$1193,3,0)</f>
        <v>Excellent</v>
      </c>
      <c r="AE447" t="str">
        <f>VLOOKUP(D446,CSAT!$A$1:$F$1193,4,0)</f>
        <v>Good</v>
      </c>
      <c r="AF447" t="str">
        <f>VLOOKUP(D446,CSAT!$A$1:$F$1193,5,0)</f>
        <v>Better</v>
      </c>
      <c r="AG447" t="str">
        <f>VLOOKUP(D446,CSAT!$A$1:$F$1193,6,0)</f>
        <v>Better</v>
      </c>
      <c r="AH447" s="30">
        <v>43250</v>
      </c>
    </row>
    <row r="448" spans="1:34" x14ac:dyDescent="0.25">
      <c r="A448" s="13" t="s">
        <v>832</v>
      </c>
      <c r="B448" s="13">
        <v>447</v>
      </c>
      <c r="C448" s="13" t="s">
        <v>831</v>
      </c>
      <c r="D448" s="13" t="s">
        <v>832</v>
      </c>
      <c r="E448" s="13" t="s">
        <v>10</v>
      </c>
      <c r="F448" s="13">
        <v>49</v>
      </c>
      <c r="G448" s="13" t="s">
        <v>45</v>
      </c>
      <c r="H448" s="13" t="s">
        <v>52</v>
      </c>
      <c r="I448" s="13" t="s">
        <v>13</v>
      </c>
      <c r="J448">
        <f>VLOOKUP(DATA!D447,'Performance management'!A$1:H$1193,4,0)</f>
        <v>4</v>
      </c>
      <c r="K448">
        <f>VLOOKUP(DATA!D447,'Performance management'!A$1:H$1193,5,0)</f>
        <v>3</v>
      </c>
      <c r="L448">
        <f>VLOOKUP(DATA!D447,'Performance management'!A$1:H$1193,6,0)</f>
        <v>5</v>
      </c>
      <c r="M448">
        <f>VLOOKUP(DATA!D447,'Performance management'!A$1:H$1193,7,0)</f>
        <v>1</v>
      </c>
      <c r="N448">
        <f>VLOOKUP(DATA!D447,'Performance management'!A$1:H$1193,8,0)</f>
        <v>3.25</v>
      </c>
      <c r="O448">
        <f>VLOOKUP(D447,'Learning  Mangement'!$A$1:$G$1193,4,0)</f>
        <v>3.25</v>
      </c>
      <c r="P448" t="str">
        <f>VLOOKUP(D447,'Learning  Mangement'!$A$1:$G$1193,5,0)</f>
        <v>Hemanth&amp;Salomi</v>
      </c>
      <c r="Q448" t="str">
        <f>VLOOKUP(D447,'Learning  Mangement'!$A$1:$G$1193,6,0)</f>
        <v>3h</v>
      </c>
      <c r="R448" t="str">
        <f>VLOOKUP(D447,'Learning  Mangement'!$A$1:$G$1193,7,0)</f>
        <v>Soft skills Training</v>
      </c>
      <c r="S448" s="30">
        <f>VLOOKUP(D447,'Leave  Mangement'!$A$1:$F$1193,3,0)</f>
        <v>43201</v>
      </c>
      <c r="T448" s="30">
        <f>VLOOKUP(D447,'Leave  Mangement'!$A$1:$F$1193,4,0)</f>
        <v>43204</v>
      </c>
      <c r="U448" t="str">
        <f>VLOOKUP(D447,'Leave  Mangement'!$A$1:$F$1193,5,0)</f>
        <v>Maternity/Parental leave</v>
      </c>
      <c r="V448">
        <f>VLOOKUP(D447,'Leave  Mangement'!$A$1:$F$1193,6,0)</f>
        <v>33</v>
      </c>
      <c r="W448" t="str">
        <f>VLOOKUP(D447,'Span and Layer'!$A$1:$D$1193,2,0)</f>
        <v>Rajesh</v>
      </c>
      <c r="X448" t="str">
        <f>VLOOKUP(D447,'Span and Layer'!$A$1:$D$1193,3,0)</f>
        <v>Isla</v>
      </c>
      <c r="Y448" t="str">
        <f>VLOOKUP(D447,'Span and Layer'!$A$1:$D$1193,4,0)</f>
        <v>George</v>
      </c>
      <c r="Z448" s="30">
        <f>VLOOKUP(D447,'Attrition Analysis'!$A$1:$E$1193,3,0)</f>
        <v>36784</v>
      </c>
      <c r="AA448" s="30">
        <f>VLOOKUP(D447,'Attrition Analysis'!$A$1:$E$1193,4,0)</f>
        <v>43830</v>
      </c>
      <c r="AB448">
        <f>VLOOKUP(D447,'Attrition Analysis'!$A$1:$E$1193,5,0)</f>
        <v>0</v>
      </c>
      <c r="AC448" t="str">
        <f>VLOOKUP(D447,CSAT!$A$1:$F$1193,2,0)</f>
        <v>Bad</v>
      </c>
      <c r="AD448" t="str">
        <f>VLOOKUP(D447,CSAT!$A$1:$F$1193,3,0)</f>
        <v>Better</v>
      </c>
      <c r="AE448" t="str">
        <f>VLOOKUP(D447,CSAT!$A$1:$F$1193,4,0)</f>
        <v>Excellent</v>
      </c>
      <c r="AF448" t="str">
        <f>VLOOKUP(D447,CSAT!$A$1:$F$1193,5,0)</f>
        <v>Worst</v>
      </c>
      <c r="AG448" t="str">
        <f>VLOOKUP(D447,CSAT!$A$1:$F$1193,6,0)</f>
        <v>Better</v>
      </c>
      <c r="AH448" s="30">
        <v>43307</v>
      </c>
    </row>
    <row r="449" spans="1:34" x14ac:dyDescent="0.25">
      <c r="A449" s="13" t="s">
        <v>834</v>
      </c>
      <c r="B449" s="13">
        <v>448</v>
      </c>
      <c r="C449" s="13" t="s">
        <v>833</v>
      </c>
      <c r="D449" s="13" t="s">
        <v>834</v>
      </c>
      <c r="E449" s="13" t="s">
        <v>10</v>
      </c>
      <c r="F449" s="13">
        <v>27</v>
      </c>
      <c r="G449" s="13" t="s">
        <v>11</v>
      </c>
      <c r="H449" s="13" t="s">
        <v>66</v>
      </c>
      <c r="I449" s="13" t="s">
        <v>13</v>
      </c>
      <c r="J449">
        <f>VLOOKUP(DATA!D448,'Performance management'!A$1:H$1193,4,0)</f>
        <v>3</v>
      </c>
      <c r="K449">
        <f>VLOOKUP(DATA!D448,'Performance management'!A$1:H$1193,5,0)</f>
        <v>1</v>
      </c>
      <c r="L449">
        <f>VLOOKUP(DATA!D448,'Performance management'!A$1:H$1193,6,0)</f>
        <v>5</v>
      </c>
      <c r="M449">
        <f>VLOOKUP(DATA!D448,'Performance management'!A$1:H$1193,7,0)</f>
        <v>4</v>
      </c>
      <c r="N449">
        <f>VLOOKUP(DATA!D448,'Performance management'!A$1:H$1193,8,0)</f>
        <v>3.25</v>
      </c>
      <c r="O449">
        <f>VLOOKUP(D448,'Learning  Mangement'!$A$1:$G$1193,4,0)</f>
        <v>3.25</v>
      </c>
      <c r="P449" t="str">
        <f>VLOOKUP(D448,'Learning  Mangement'!$A$1:$G$1193,5,0)</f>
        <v>Hemanth&amp;Salomi</v>
      </c>
      <c r="Q449" t="str">
        <f>VLOOKUP(D448,'Learning  Mangement'!$A$1:$G$1193,6,0)</f>
        <v>3h</v>
      </c>
      <c r="R449" t="str">
        <f>VLOOKUP(D448,'Learning  Mangement'!$A$1:$G$1193,7,0)</f>
        <v>Soft skills Training</v>
      </c>
      <c r="S449" s="30">
        <f>VLOOKUP(D448,'Leave  Mangement'!$A$1:$F$1193,3,0)</f>
        <v>43202</v>
      </c>
      <c r="T449" s="30">
        <f>VLOOKUP(D448,'Leave  Mangement'!$A$1:$F$1193,4,0)</f>
        <v>43206</v>
      </c>
      <c r="U449" t="str">
        <f>VLOOKUP(D448,'Leave  Mangement'!$A$1:$F$1193,5,0)</f>
        <v>Emergency leave</v>
      </c>
      <c r="V449">
        <f>VLOOKUP(D448,'Leave  Mangement'!$A$1:$F$1193,6,0)</f>
        <v>4</v>
      </c>
      <c r="W449" t="str">
        <f>VLOOKUP(D448,'Span and Layer'!$A$1:$D$1193,2,0)</f>
        <v>Harish</v>
      </c>
      <c r="X449" t="str">
        <f>VLOOKUP(D448,'Span and Layer'!$A$1:$D$1193,3,0)</f>
        <v>Amelia</v>
      </c>
      <c r="Y449" t="str">
        <f>VLOOKUP(D448,'Span and Layer'!$A$1:$D$1193,4,0)</f>
        <v>George</v>
      </c>
      <c r="Z449" s="30">
        <f>VLOOKUP(D448,'Attrition Analysis'!$A$1:$E$1193,3,0)</f>
        <v>36792</v>
      </c>
      <c r="AA449" s="30">
        <f>VLOOKUP(D448,'Attrition Analysis'!$A$1:$E$1193,4,0)</f>
        <v>43842</v>
      </c>
      <c r="AB449">
        <f>VLOOKUP(D448,'Attrition Analysis'!$A$1:$E$1193,5,0)</f>
        <v>0</v>
      </c>
      <c r="AC449" t="str">
        <f>VLOOKUP(D448,CSAT!$A$1:$F$1193,2,0)</f>
        <v>Worst</v>
      </c>
      <c r="AD449" t="str">
        <f>VLOOKUP(D448,CSAT!$A$1:$F$1193,3,0)</f>
        <v>Worst</v>
      </c>
      <c r="AE449" t="str">
        <f>VLOOKUP(D448,CSAT!$A$1:$F$1193,4,0)</f>
        <v>Excellent</v>
      </c>
      <c r="AF449" t="str">
        <f>VLOOKUP(D448,CSAT!$A$1:$F$1193,5,0)</f>
        <v>Worst</v>
      </c>
      <c r="AG449" t="str">
        <f>VLOOKUP(D448,CSAT!$A$1:$F$1193,6,0)</f>
        <v>Excellent</v>
      </c>
      <c r="AH449" s="30">
        <v>43423</v>
      </c>
    </row>
    <row r="450" spans="1:34" x14ac:dyDescent="0.25">
      <c r="A450" s="13" t="s">
        <v>836</v>
      </c>
      <c r="B450" s="13">
        <v>449</v>
      </c>
      <c r="C450" s="13" t="s">
        <v>835</v>
      </c>
      <c r="D450" s="13" t="s">
        <v>836</v>
      </c>
      <c r="E450" s="13" t="s">
        <v>16</v>
      </c>
      <c r="F450" s="13">
        <v>25</v>
      </c>
      <c r="G450" s="13" t="s">
        <v>31</v>
      </c>
      <c r="H450" s="13" t="s">
        <v>66</v>
      </c>
      <c r="I450" s="13" t="s">
        <v>13</v>
      </c>
      <c r="J450">
        <f>VLOOKUP(DATA!D449,'Performance management'!A$1:H$1193,4,0)</f>
        <v>4</v>
      </c>
      <c r="K450">
        <f>VLOOKUP(DATA!D449,'Performance management'!A$1:H$1193,5,0)</f>
        <v>5</v>
      </c>
      <c r="L450">
        <f>VLOOKUP(DATA!D449,'Performance management'!A$1:H$1193,6,0)</f>
        <v>2</v>
      </c>
      <c r="M450">
        <f>VLOOKUP(DATA!D449,'Performance management'!A$1:H$1193,7,0)</f>
        <v>2</v>
      </c>
      <c r="N450">
        <f>VLOOKUP(DATA!D449,'Performance management'!A$1:H$1193,8,0)</f>
        <v>3.25</v>
      </c>
      <c r="O450">
        <f>VLOOKUP(D449,'Learning  Mangement'!$A$1:$G$1193,4,0)</f>
        <v>3.25</v>
      </c>
      <c r="P450" t="str">
        <f>VLOOKUP(D449,'Learning  Mangement'!$A$1:$G$1193,5,0)</f>
        <v>Hemanth&amp;Salomi</v>
      </c>
      <c r="Q450" t="str">
        <f>VLOOKUP(D449,'Learning  Mangement'!$A$1:$G$1193,6,0)</f>
        <v>3h</v>
      </c>
      <c r="R450" t="str">
        <f>VLOOKUP(D449,'Learning  Mangement'!$A$1:$G$1193,7,0)</f>
        <v>Soft skills Training</v>
      </c>
      <c r="S450" s="30">
        <f>VLOOKUP(D449,'Leave  Mangement'!$A$1:$F$1193,3,0)</f>
        <v>43203</v>
      </c>
      <c r="T450" s="30">
        <f>VLOOKUP(D449,'Leave  Mangement'!$A$1:$F$1193,4,0)</f>
        <v>43205</v>
      </c>
      <c r="U450" t="str">
        <f>VLOOKUP(D449,'Leave  Mangement'!$A$1:$F$1193,5,0)</f>
        <v>Maternity/Parental leave</v>
      </c>
      <c r="V450">
        <f>VLOOKUP(D449,'Leave  Mangement'!$A$1:$F$1193,6,0)</f>
        <v>32</v>
      </c>
      <c r="W450" t="str">
        <f>VLOOKUP(D449,'Span and Layer'!$A$1:$D$1193,2,0)</f>
        <v>Lihar</v>
      </c>
      <c r="X450" t="str">
        <f>VLOOKUP(D449,'Span and Layer'!$A$1:$D$1193,3,0)</f>
        <v>Isla</v>
      </c>
      <c r="Y450" t="str">
        <f>VLOOKUP(D449,'Span and Layer'!$A$1:$D$1193,4,0)</f>
        <v>George</v>
      </c>
      <c r="Z450" s="30">
        <f>VLOOKUP(D449,'Attrition Analysis'!$A$1:$E$1193,3,0)</f>
        <v>36800</v>
      </c>
      <c r="AA450" s="30">
        <f>VLOOKUP(D449,'Attrition Analysis'!$A$1:$E$1193,4,0)</f>
        <v>43854</v>
      </c>
      <c r="AB450">
        <f>VLOOKUP(D449,'Attrition Analysis'!$A$1:$E$1193,5,0)</f>
        <v>0</v>
      </c>
      <c r="AC450" t="str">
        <f>VLOOKUP(D449,CSAT!$A$1:$F$1193,2,0)</f>
        <v>Bad</v>
      </c>
      <c r="AD450" t="str">
        <f>VLOOKUP(D449,CSAT!$A$1:$F$1193,3,0)</f>
        <v>Bad</v>
      </c>
      <c r="AE450" t="str">
        <f>VLOOKUP(D449,CSAT!$A$1:$F$1193,4,0)</f>
        <v>Bad</v>
      </c>
      <c r="AF450" t="str">
        <f>VLOOKUP(D449,CSAT!$A$1:$F$1193,5,0)</f>
        <v>Good</v>
      </c>
      <c r="AG450" t="str">
        <f>VLOOKUP(D449,CSAT!$A$1:$F$1193,6,0)</f>
        <v>Better</v>
      </c>
      <c r="AH450" s="30">
        <v>43169</v>
      </c>
    </row>
    <row r="451" spans="1:34" x14ac:dyDescent="0.25">
      <c r="A451" s="13" t="s">
        <v>838</v>
      </c>
      <c r="B451" s="13">
        <v>450</v>
      </c>
      <c r="C451" s="13" t="s">
        <v>837</v>
      </c>
      <c r="D451" s="13" t="s">
        <v>838</v>
      </c>
      <c r="E451" s="13" t="s">
        <v>10</v>
      </c>
      <c r="F451" s="13">
        <v>46</v>
      </c>
      <c r="G451" s="13" t="s">
        <v>91</v>
      </c>
      <c r="H451" s="13" t="s">
        <v>121</v>
      </c>
      <c r="I451" s="13" t="s">
        <v>13</v>
      </c>
      <c r="J451">
        <f>VLOOKUP(DATA!D450,'Performance management'!A$1:H$1193,4,0)</f>
        <v>5</v>
      </c>
      <c r="K451">
        <f>VLOOKUP(DATA!D450,'Performance management'!A$1:H$1193,5,0)</f>
        <v>3</v>
      </c>
      <c r="L451">
        <f>VLOOKUP(DATA!D450,'Performance management'!A$1:H$1193,6,0)</f>
        <v>5</v>
      </c>
      <c r="M451">
        <f>VLOOKUP(DATA!D450,'Performance management'!A$1:H$1193,7,0)</f>
        <v>2</v>
      </c>
      <c r="N451">
        <f>VLOOKUP(DATA!D450,'Performance management'!A$1:H$1193,8,0)</f>
        <v>3.75</v>
      </c>
      <c r="O451">
        <f>VLOOKUP(D450,'Learning  Mangement'!$A$1:$G$1193,4,0)</f>
        <v>3.75</v>
      </c>
      <c r="P451" t="str">
        <f>VLOOKUP(D450,'Learning  Mangement'!$A$1:$G$1193,5,0)</f>
        <v>Hemanth&amp;Salomi</v>
      </c>
      <c r="Q451" t="str">
        <f>VLOOKUP(D450,'Learning  Mangement'!$A$1:$G$1193,6,0)</f>
        <v>3h</v>
      </c>
      <c r="R451" t="str">
        <f>VLOOKUP(D450,'Learning  Mangement'!$A$1:$G$1193,7,0)</f>
        <v>Soft skills Training</v>
      </c>
      <c r="S451" s="30">
        <f>VLOOKUP(D450,'Leave  Mangement'!$A$1:$F$1193,3,0)</f>
        <v>43204</v>
      </c>
      <c r="T451" s="30">
        <f>VLOOKUP(D450,'Leave  Mangement'!$A$1:$F$1193,4,0)</f>
        <v>43206</v>
      </c>
      <c r="U451" t="str">
        <f>VLOOKUP(D450,'Leave  Mangement'!$A$1:$F$1193,5,0)</f>
        <v>Maternity/Parental leave</v>
      </c>
      <c r="V451">
        <f>VLOOKUP(D450,'Leave  Mangement'!$A$1:$F$1193,6,0)</f>
        <v>32</v>
      </c>
      <c r="W451" t="str">
        <f>VLOOKUP(D450,'Span and Layer'!$A$1:$D$1193,2,0)</f>
        <v>Harika</v>
      </c>
      <c r="X451" t="str">
        <f>VLOOKUP(D450,'Span and Layer'!$A$1:$D$1193,3,0)</f>
        <v>Amelia</v>
      </c>
      <c r="Y451" t="str">
        <f>VLOOKUP(D450,'Span and Layer'!$A$1:$D$1193,4,0)</f>
        <v>George</v>
      </c>
      <c r="Z451" s="30">
        <f>VLOOKUP(D450,'Attrition Analysis'!$A$1:$E$1193,3,0)</f>
        <v>36808</v>
      </c>
      <c r="AA451" s="30">
        <f>VLOOKUP(D450,'Attrition Analysis'!$A$1:$E$1193,4,0)</f>
        <v>43866</v>
      </c>
      <c r="AB451">
        <f>VLOOKUP(D450,'Attrition Analysis'!$A$1:$E$1193,5,0)</f>
        <v>0</v>
      </c>
      <c r="AC451" t="str">
        <f>VLOOKUP(D450,CSAT!$A$1:$F$1193,2,0)</f>
        <v>Bad</v>
      </c>
      <c r="AD451" t="str">
        <f>VLOOKUP(D450,CSAT!$A$1:$F$1193,3,0)</f>
        <v>Bad</v>
      </c>
      <c r="AE451" t="str">
        <f>VLOOKUP(D450,CSAT!$A$1:$F$1193,4,0)</f>
        <v>Excellent</v>
      </c>
      <c r="AF451" t="str">
        <f>VLOOKUP(D450,CSAT!$A$1:$F$1193,5,0)</f>
        <v>Excellent</v>
      </c>
      <c r="AG451" t="str">
        <f>VLOOKUP(D450,CSAT!$A$1:$F$1193,6,0)</f>
        <v>Excellent</v>
      </c>
      <c r="AH451" s="30">
        <v>43209</v>
      </c>
    </row>
    <row r="452" spans="1:34" x14ac:dyDescent="0.25">
      <c r="A452" s="13" t="s">
        <v>840</v>
      </c>
      <c r="B452" s="13">
        <v>451</v>
      </c>
      <c r="C452" s="13" t="s">
        <v>839</v>
      </c>
      <c r="D452" s="13" t="s">
        <v>840</v>
      </c>
      <c r="E452" s="13" t="s">
        <v>10</v>
      </c>
      <c r="F452" s="13">
        <v>46</v>
      </c>
      <c r="G452" s="13" t="s">
        <v>96</v>
      </c>
      <c r="H452" s="13" t="s">
        <v>40</v>
      </c>
      <c r="I452" s="13" t="s">
        <v>13</v>
      </c>
      <c r="J452">
        <f>VLOOKUP(DATA!D451,'Performance management'!A$1:H$1193,4,0)</f>
        <v>2</v>
      </c>
      <c r="K452">
        <f>VLOOKUP(DATA!D451,'Performance management'!A$1:H$1193,5,0)</f>
        <v>1</v>
      </c>
      <c r="L452">
        <f>VLOOKUP(DATA!D451,'Performance management'!A$1:H$1193,6,0)</f>
        <v>5</v>
      </c>
      <c r="M452">
        <f>VLOOKUP(DATA!D451,'Performance management'!A$1:H$1193,7,0)</f>
        <v>1</v>
      </c>
      <c r="N452">
        <f>VLOOKUP(DATA!D451,'Performance management'!A$1:H$1193,8,0)</f>
        <v>2.25</v>
      </c>
      <c r="O452">
        <f>VLOOKUP(D451,'Learning  Mangement'!$A$1:$G$1193,4,0)</f>
        <v>2.25</v>
      </c>
      <c r="P452" t="str">
        <f>VLOOKUP(D451,'Learning  Mangement'!$A$1:$G$1193,5,0)</f>
        <v>Sathish&amp;Azim</v>
      </c>
      <c r="Q452" t="str">
        <f>VLOOKUP(D451,'Learning  Mangement'!$A$1:$G$1193,6,0)</f>
        <v>4h</v>
      </c>
      <c r="R452" t="str">
        <f>VLOOKUP(D451,'Learning  Mangement'!$A$1:$G$1193,7,0)</f>
        <v>Technical skills Training</v>
      </c>
      <c r="S452" s="30">
        <f>VLOOKUP(D451,'Leave  Mangement'!$A$1:$F$1193,3,0)</f>
        <v>43205</v>
      </c>
      <c r="T452" s="30">
        <f>VLOOKUP(D451,'Leave  Mangement'!$A$1:$F$1193,4,0)</f>
        <v>43208</v>
      </c>
      <c r="U452" t="str">
        <f>VLOOKUP(D451,'Leave  Mangement'!$A$1:$F$1193,5,0)</f>
        <v>Emergency leave</v>
      </c>
      <c r="V452">
        <f>VLOOKUP(D451,'Leave  Mangement'!$A$1:$F$1193,6,0)</f>
        <v>3</v>
      </c>
      <c r="W452" t="str">
        <f>VLOOKUP(D451,'Span and Layer'!$A$1:$D$1193,2,0)</f>
        <v>Harish</v>
      </c>
      <c r="X452" t="str">
        <f>VLOOKUP(D451,'Span and Layer'!$A$1:$D$1193,3,0)</f>
        <v>Amelia</v>
      </c>
      <c r="Y452" t="str">
        <f>VLOOKUP(D451,'Span and Layer'!$A$1:$D$1193,4,0)</f>
        <v>George</v>
      </c>
      <c r="Z452" s="30">
        <f>VLOOKUP(D451,'Attrition Analysis'!$A$1:$E$1193,3,0)</f>
        <v>36816</v>
      </c>
      <c r="AA452" s="30">
        <f>VLOOKUP(D451,'Attrition Analysis'!$A$1:$E$1193,4,0)</f>
        <v>43878</v>
      </c>
      <c r="AB452">
        <f>VLOOKUP(D451,'Attrition Analysis'!$A$1:$E$1193,5,0)</f>
        <v>0</v>
      </c>
      <c r="AC452" t="str">
        <f>VLOOKUP(D451,CSAT!$A$1:$F$1193,2,0)</f>
        <v>Better</v>
      </c>
      <c r="AD452" t="str">
        <f>VLOOKUP(D451,CSAT!$A$1:$F$1193,3,0)</f>
        <v>Good</v>
      </c>
      <c r="AE452" t="str">
        <f>VLOOKUP(D451,CSAT!$A$1:$F$1193,4,0)</f>
        <v>Worst</v>
      </c>
      <c r="AF452" t="str">
        <f>VLOOKUP(D451,CSAT!$A$1:$F$1193,5,0)</f>
        <v>Excellent</v>
      </c>
      <c r="AG452" t="str">
        <f>VLOOKUP(D451,CSAT!$A$1:$F$1193,6,0)</f>
        <v>Bad</v>
      </c>
      <c r="AH452" s="30">
        <v>43297</v>
      </c>
    </row>
    <row r="453" spans="1:34" x14ac:dyDescent="0.25">
      <c r="A453" s="13" t="s">
        <v>842</v>
      </c>
      <c r="B453" s="13">
        <v>452</v>
      </c>
      <c r="C453" s="13" t="s">
        <v>841</v>
      </c>
      <c r="D453" s="13" t="s">
        <v>842</v>
      </c>
      <c r="E453" s="13" t="s">
        <v>16</v>
      </c>
      <c r="F453" s="13">
        <v>22</v>
      </c>
      <c r="G453" s="13" t="s">
        <v>91</v>
      </c>
      <c r="H453" s="13" t="s">
        <v>18</v>
      </c>
      <c r="I453" s="13" t="s">
        <v>13</v>
      </c>
      <c r="J453">
        <f>VLOOKUP(DATA!D452,'Performance management'!A$1:H$1193,4,0)</f>
        <v>2</v>
      </c>
      <c r="K453">
        <f>VLOOKUP(DATA!D452,'Performance management'!A$1:H$1193,5,0)</f>
        <v>3</v>
      </c>
      <c r="L453">
        <f>VLOOKUP(DATA!D452,'Performance management'!A$1:H$1193,6,0)</f>
        <v>4</v>
      </c>
      <c r="M453">
        <f>VLOOKUP(DATA!D452,'Performance management'!A$1:H$1193,7,0)</f>
        <v>3</v>
      </c>
      <c r="N453">
        <f>VLOOKUP(DATA!D452,'Performance management'!A$1:H$1193,8,0)</f>
        <v>3</v>
      </c>
      <c r="O453">
        <f>VLOOKUP(D452,'Learning  Mangement'!$A$1:$G$1193,4,0)</f>
        <v>3</v>
      </c>
      <c r="P453" t="str">
        <f>VLOOKUP(D452,'Learning  Mangement'!$A$1:$G$1193,5,0)</f>
        <v>Hemanth&amp;Salomi</v>
      </c>
      <c r="Q453" t="str">
        <f>VLOOKUP(D452,'Learning  Mangement'!$A$1:$G$1193,6,0)</f>
        <v>3h</v>
      </c>
      <c r="R453" t="str">
        <f>VLOOKUP(D452,'Learning  Mangement'!$A$1:$G$1193,7,0)</f>
        <v>Soft skills Training</v>
      </c>
      <c r="S453" s="30">
        <f>VLOOKUP(D452,'Leave  Mangement'!$A$1:$F$1193,3,0)</f>
        <v>43206</v>
      </c>
      <c r="T453" s="30">
        <f>VLOOKUP(D452,'Leave  Mangement'!$A$1:$F$1193,4,0)</f>
        <v>43207</v>
      </c>
      <c r="U453" t="str">
        <f>VLOOKUP(D452,'Leave  Mangement'!$A$1:$F$1193,5,0)</f>
        <v>Maternity/Parental leave</v>
      </c>
      <c r="V453">
        <f>VLOOKUP(D452,'Leave  Mangement'!$A$1:$F$1193,6,0)</f>
        <v>31</v>
      </c>
      <c r="W453" t="str">
        <f>VLOOKUP(D452,'Span and Layer'!$A$1:$D$1193,2,0)</f>
        <v>Salomi</v>
      </c>
      <c r="X453" t="str">
        <f>VLOOKUP(D452,'Span and Layer'!$A$1:$D$1193,3,0)</f>
        <v>Harry</v>
      </c>
      <c r="Y453" t="str">
        <f>VLOOKUP(D452,'Span and Layer'!$A$1:$D$1193,4,0)</f>
        <v>George</v>
      </c>
      <c r="Z453" s="30">
        <f>VLOOKUP(D452,'Attrition Analysis'!$A$1:$E$1193,3,0)</f>
        <v>36824</v>
      </c>
      <c r="AA453" s="30">
        <f>VLOOKUP(D452,'Attrition Analysis'!$A$1:$E$1193,4,0)</f>
        <v>43890</v>
      </c>
      <c r="AB453">
        <f>VLOOKUP(D452,'Attrition Analysis'!$A$1:$E$1193,5,0)</f>
        <v>0</v>
      </c>
      <c r="AC453" t="str">
        <f>VLOOKUP(D452,CSAT!$A$1:$F$1193,2,0)</f>
        <v>Good</v>
      </c>
      <c r="AD453" t="str">
        <f>VLOOKUP(D452,CSAT!$A$1:$F$1193,3,0)</f>
        <v>Better</v>
      </c>
      <c r="AE453" t="str">
        <f>VLOOKUP(D452,CSAT!$A$1:$F$1193,4,0)</f>
        <v>Excellent</v>
      </c>
      <c r="AF453" t="str">
        <f>VLOOKUP(D452,CSAT!$A$1:$F$1193,5,0)</f>
        <v>Excellent</v>
      </c>
      <c r="AG453" t="str">
        <f>VLOOKUP(D452,CSAT!$A$1:$F$1193,6,0)</f>
        <v>Better</v>
      </c>
      <c r="AH453" s="30">
        <v>43391</v>
      </c>
    </row>
    <row r="454" spans="1:34" x14ac:dyDescent="0.25">
      <c r="A454" s="13" t="s">
        <v>844</v>
      </c>
      <c r="B454" s="13">
        <v>453</v>
      </c>
      <c r="C454" s="13" t="s">
        <v>843</v>
      </c>
      <c r="D454" s="13" t="s">
        <v>844</v>
      </c>
      <c r="E454" s="13" t="s">
        <v>16</v>
      </c>
      <c r="F454" s="13">
        <v>27</v>
      </c>
      <c r="G454" s="13" t="s">
        <v>31</v>
      </c>
      <c r="H454" s="13" t="s">
        <v>56</v>
      </c>
      <c r="I454" s="13" t="s">
        <v>13</v>
      </c>
      <c r="J454">
        <f>VLOOKUP(DATA!D453,'Performance management'!A$1:H$1193,4,0)</f>
        <v>3</v>
      </c>
      <c r="K454">
        <f>VLOOKUP(DATA!D453,'Performance management'!A$1:H$1193,5,0)</f>
        <v>1</v>
      </c>
      <c r="L454">
        <f>VLOOKUP(DATA!D453,'Performance management'!A$1:H$1193,6,0)</f>
        <v>1</v>
      </c>
      <c r="M454">
        <f>VLOOKUP(DATA!D453,'Performance management'!A$1:H$1193,7,0)</f>
        <v>5</v>
      </c>
      <c r="N454">
        <f>VLOOKUP(DATA!D453,'Performance management'!A$1:H$1193,8,0)</f>
        <v>2.5</v>
      </c>
      <c r="O454">
        <f>VLOOKUP(D453,'Learning  Mangement'!$A$1:$G$1193,4,0)</f>
        <v>2.5</v>
      </c>
      <c r="P454" t="str">
        <f>VLOOKUP(D453,'Learning  Mangement'!$A$1:$G$1193,5,0)</f>
        <v>Sathish&amp;Azim</v>
      </c>
      <c r="Q454" t="str">
        <f>VLOOKUP(D453,'Learning  Mangement'!$A$1:$G$1193,6,0)</f>
        <v>4h</v>
      </c>
      <c r="R454" t="str">
        <f>VLOOKUP(D453,'Learning  Mangement'!$A$1:$G$1193,7,0)</f>
        <v>Technical skills Training</v>
      </c>
      <c r="S454" s="30">
        <f>VLOOKUP(D453,'Leave  Mangement'!$A$1:$F$1193,3,0)</f>
        <v>43207</v>
      </c>
      <c r="T454" s="30">
        <f>VLOOKUP(D453,'Leave  Mangement'!$A$1:$F$1193,4,0)</f>
        <v>43208</v>
      </c>
      <c r="U454" t="str">
        <f>VLOOKUP(D453,'Leave  Mangement'!$A$1:$F$1193,5,0)</f>
        <v>Emergency leave</v>
      </c>
      <c r="V454">
        <f>VLOOKUP(D453,'Leave  Mangement'!$A$1:$F$1193,6,0)</f>
        <v>1</v>
      </c>
      <c r="W454" t="str">
        <f>VLOOKUP(D453,'Span and Layer'!$A$1:$D$1193,2,0)</f>
        <v>Rajesh</v>
      </c>
      <c r="X454" t="str">
        <f>VLOOKUP(D453,'Span and Layer'!$A$1:$D$1193,3,0)</f>
        <v>Isla</v>
      </c>
      <c r="Y454" t="str">
        <f>VLOOKUP(D453,'Span and Layer'!$A$1:$D$1193,4,0)</f>
        <v>George</v>
      </c>
      <c r="Z454" s="30">
        <f>VLOOKUP(D453,'Attrition Analysis'!$A$1:$E$1193,3,0)</f>
        <v>36832</v>
      </c>
      <c r="AA454" s="30">
        <f>VLOOKUP(D453,'Attrition Analysis'!$A$1:$E$1193,4,0)</f>
        <v>43902</v>
      </c>
      <c r="AB454">
        <f>VLOOKUP(D453,'Attrition Analysis'!$A$1:$E$1193,5,0)</f>
        <v>0</v>
      </c>
      <c r="AC454" t="str">
        <f>VLOOKUP(D453,CSAT!$A$1:$F$1193,2,0)</f>
        <v>Good</v>
      </c>
      <c r="AD454" t="str">
        <f>VLOOKUP(D453,CSAT!$A$1:$F$1193,3,0)</f>
        <v>Better</v>
      </c>
      <c r="AE454" t="str">
        <f>VLOOKUP(D453,CSAT!$A$1:$F$1193,4,0)</f>
        <v>Better</v>
      </c>
      <c r="AF454" t="str">
        <f>VLOOKUP(D453,CSAT!$A$1:$F$1193,5,0)</f>
        <v>Worst</v>
      </c>
      <c r="AG454" t="str">
        <f>VLOOKUP(D453,CSAT!$A$1:$F$1193,6,0)</f>
        <v>Better</v>
      </c>
      <c r="AH454" s="30">
        <v>43181</v>
      </c>
    </row>
    <row r="455" spans="1:34" x14ac:dyDescent="0.25">
      <c r="A455" s="13" t="s">
        <v>846</v>
      </c>
      <c r="B455" s="13">
        <v>454</v>
      </c>
      <c r="C455" s="13" t="s">
        <v>845</v>
      </c>
      <c r="D455" s="13" t="s">
        <v>846</v>
      </c>
      <c r="E455" s="13" t="s">
        <v>16</v>
      </c>
      <c r="F455" s="13">
        <v>43</v>
      </c>
      <c r="G455" s="13" t="s">
        <v>91</v>
      </c>
      <c r="H455" s="13" t="s">
        <v>126</v>
      </c>
      <c r="I455" s="13" t="s">
        <v>80</v>
      </c>
      <c r="J455">
        <f>VLOOKUP(DATA!D454,'Performance management'!A$1:H$1193,4,0)</f>
        <v>3</v>
      </c>
      <c r="K455">
        <f>VLOOKUP(DATA!D454,'Performance management'!A$1:H$1193,5,0)</f>
        <v>2</v>
      </c>
      <c r="L455">
        <f>VLOOKUP(DATA!D454,'Performance management'!A$1:H$1193,6,0)</f>
        <v>2</v>
      </c>
      <c r="M455">
        <f>VLOOKUP(DATA!D454,'Performance management'!A$1:H$1193,7,0)</f>
        <v>3</v>
      </c>
      <c r="N455">
        <f>VLOOKUP(DATA!D454,'Performance management'!A$1:H$1193,8,0)</f>
        <v>2.5</v>
      </c>
      <c r="O455">
        <f>VLOOKUP(D454,'Learning  Mangement'!$A$1:$G$1193,4,0)</f>
        <v>2.5</v>
      </c>
      <c r="P455" t="str">
        <f>VLOOKUP(D454,'Learning  Mangement'!$A$1:$G$1193,5,0)</f>
        <v>Sathish&amp;Azim</v>
      </c>
      <c r="Q455" t="str">
        <f>VLOOKUP(D454,'Learning  Mangement'!$A$1:$G$1193,6,0)</f>
        <v>4h</v>
      </c>
      <c r="R455" t="str">
        <f>VLOOKUP(D454,'Learning  Mangement'!$A$1:$G$1193,7,0)</f>
        <v>Technical skills Training</v>
      </c>
      <c r="S455" s="30">
        <f>VLOOKUP(D454,'Leave  Mangement'!$A$1:$F$1193,3,0)</f>
        <v>43208</v>
      </c>
      <c r="T455" s="30">
        <f>VLOOKUP(D454,'Leave  Mangement'!$A$1:$F$1193,4,0)</f>
        <v>43211</v>
      </c>
      <c r="U455" t="str">
        <f>VLOOKUP(D454,'Leave  Mangement'!$A$1:$F$1193,5,0)</f>
        <v>Maternity/Parental leave</v>
      </c>
      <c r="V455">
        <f>VLOOKUP(D454,'Leave  Mangement'!$A$1:$F$1193,6,0)</f>
        <v>33</v>
      </c>
      <c r="W455" t="str">
        <f>VLOOKUP(D454,'Span and Layer'!$A$1:$D$1193,2,0)</f>
        <v>David</v>
      </c>
      <c r="X455" t="str">
        <f>VLOOKUP(D454,'Span and Layer'!$A$1:$D$1193,3,0)</f>
        <v>Jacob</v>
      </c>
      <c r="Y455" t="str">
        <f>VLOOKUP(D454,'Span and Layer'!$A$1:$D$1193,4,0)</f>
        <v>George</v>
      </c>
      <c r="Z455" s="30">
        <f>VLOOKUP(D454,'Attrition Analysis'!$A$1:$E$1193,3,0)</f>
        <v>36840</v>
      </c>
      <c r="AA455" s="30">
        <f>VLOOKUP(D454,'Attrition Analysis'!$A$1:$E$1193,4,0)</f>
        <v>43914</v>
      </c>
      <c r="AB455">
        <f>VLOOKUP(D454,'Attrition Analysis'!$A$1:$E$1193,5,0)</f>
        <v>0</v>
      </c>
      <c r="AC455" t="str">
        <f>VLOOKUP(D454,CSAT!$A$1:$F$1193,2,0)</f>
        <v>Excellent</v>
      </c>
      <c r="AD455" t="str">
        <f>VLOOKUP(D454,CSAT!$A$1:$F$1193,3,0)</f>
        <v>Bad</v>
      </c>
      <c r="AE455" t="str">
        <f>VLOOKUP(D454,CSAT!$A$1:$F$1193,4,0)</f>
        <v>Excellent</v>
      </c>
      <c r="AF455" t="str">
        <f>VLOOKUP(D454,CSAT!$A$1:$F$1193,5,0)</f>
        <v>Good</v>
      </c>
      <c r="AG455" t="str">
        <f>VLOOKUP(D454,CSAT!$A$1:$F$1193,6,0)</f>
        <v>Worst</v>
      </c>
      <c r="AH455" s="30">
        <v>43174</v>
      </c>
    </row>
    <row r="456" spans="1:34" x14ac:dyDescent="0.25">
      <c r="A456" s="13" t="s">
        <v>848</v>
      </c>
      <c r="B456" s="13">
        <v>455</v>
      </c>
      <c r="C456" s="13" t="s">
        <v>847</v>
      </c>
      <c r="D456" s="13" t="s">
        <v>848</v>
      </c>
      <c r="E456" s="13" t="s">
        <v>10</v>
      </c>
      <c r="F456" s="13">
        <v>36</v>
      </c>
      <c r="G456" s="13" t="s">
        <v>91</v>
      </c>
      <c r="H456" s="13" t="s">
        <v>131</v>
      </c>
      <c r="I456" s="13" t="s">
        <v>132</v>
      </c>
      <c r="J456">
        <f>VLOOKUP(DATA!D455,'Performance management'!A$1:H$1193,4,0)</f>
        <v>3</v>
      </c>
      <c r="K456">
        <f>VLOOKUP(DATA!D455,'Performance management'!A$1:H$1193,5,0)</f>
        <v>1</v>
      </c>
      <c r="L456">
        <f>VLOOKUP(DATA!D455,'Performance management'!A$1:H$1193,6,0)</f>
        <v>2</v>
      </c>
      <c r="M456">
        <f>VLOOKUP(DATA!D455,'Performance management'!A$1:H$1193,7,0)</f>
        <v>1</v>
      </c>
      <c r="N456">
        <f>VLOOKUP(DATA!D455,'Performance management'!A$1:H$1193,8,0)</f>
        <v>1.75</v>
      </c>
      <c r="O456">
        <f>VLOOKUP(D455,'Learning  Mangement'!$A$1:$G$1193,4,0)</f>
        <v>1.75</v>
      </c>
      <c r="P456" t="str">
        <f>VLOOKUP(D455,'Learning  Mangement'!$A$1:$G$1193,5,0)</f>
        <v>Sathish&amp;Azim</v>
      </c>
      <c r="Q456" t="str">
        <f>VLOOKUP(D455,'Learning  Mangement'!$A$1:$G$1193,6,0)</f>
        <v>4h</v>
      </c>
      <c r="R456" t="str">
        <f>VLOOKUP(D455,'Learning  Mangement'!$A$1:$G$1193,7,0)</f>
        <v>Technical skills Training</v>
      </c>
      <c r="S456" s="30">
        <f>VLOOKUP(D455,'Leave  Mangement'!$A$1:$F$1193,3,0)</f>
        <v>43209</v>
      </c>
      <c r="T456" s="30">
        <f>VLOOKUP(D455,'Leave  Mangement'!$A$1:$F$1193,4,0)</f>
        <v>43216</v>
      </c>
      <c r="U456" t="str">
        <f>VLOOKUP(D455,'Leave  Mangement'!$A$1:$F$1193,5,0)</f>
        <v>Emergency leave</v>
      </c>
      <c r="V456">
        <f>VLOOKUP(D455,'Leave  Mangement'!$A$1:$F$1193,6,0)</f>
        <v>7</v>
      </c>
      <c r="W456" t="str">
        <f>VLOOKUP(D455,'Span and Layer'!$A$1:$D$1193,2,0)</f>
        <v>Aneela</v>
      </c>
      <c r="X456" t="str">
        <f>VLOOKUP(D455,'Span and Layer'!$A$1:$D$1193,3,0)</f>
        <v>Charlie</v>
      </c>
      <c r="Y456" t="str">
        <f>VLOOKUP(D455,'Span and Layer'!$A$1:$D$1193,4,0)</f>
        <v>George</v>
      </c>
      <c r="Z456" s="30">
        <f>VLOOKUP(D455,'Attrition Analysis'!$A$1:$E$1193,3,0)</f>
        <v>36848</v>
      </c>
      <c r="AA456" s="30">
        <f>VLOOKUP(D455,'Attrition Analysis'!$A$1:$E$1193,4,0)</f>
        <v>43926</v>
      </c>
      <c r="AB456">
        <f>VLOOKUP(D455,'Attrition Analysis'!$A$1:$E$1193,5,0)</f>
        <v>0</v>
      </c>
      <c r="AC456" t="str">
        <f>VLOOKUP(D455,CSAT!$A$1:$F$1193,2,0)</f>
        <v>Worst</v>
      </c>
      <c r="AD456" t="str">
        <f>VLOOKUP(D455,CSAT!$A$1:$F$1193,3,0)</f>
        <v>Excellent</v>
      </c>
      <c r="AE456" t="str">
        <f>VLOOKUP(D455,CSAT!$A$1:$F$1193,4,0)</f>
        <v>Better</v>
      </c>
      <c r="AF456" t="str">
        <f>VLOOKUP(D455,CSAT!$A$1:$F$1193,5,0)</f>
        <v>Excellent</v>
      </c>
      <c r="AG456" t="str">
        <f>VLOOKUP(D455,CSAT!$A$1:$F$1193,6,0)</f>
        <v>Bad</v>
      </c>
      <c r="AH456" s="30">
        <v>43428</v>
      </c>
    </row>
    <row r="457" spans="1:34" x14ac:dyDescent="0.25">
      <c r="A457" s="13" t="s">
        <v>850</v>
      </c>
      <c r="B457" s="13">
        <v>456</v>
      </c>
      <c r="C457" s="13" t="s">
        <v>849</v>
      </c>
      <c r="D457" s="13" t="s">
        <v>850</v>
      </c>
      <c r="E457" s="13" t="s">
        <v>16</v>
      </c>
      <c r="F457" s="13">
        <v>26</v>
      </c>
      <c r="G457" s="13" t="s">
        <v>62</v>
      </c>
      <c r="H457" s="13" t="s">
        <v>109</v>
      </c>
      <c r="I457" s="13" t="s">
        <v>13</v>
      </c>
      <c r="J457">
        <f>VLOOKUP(DATA!D456,'Performance management'!A$1:H$1193,4,0)</f>
        <v>2</v>
      </c>
      <c r="K457">
        <f>VLOOKUP(DATA!D456,'Performance management'!A$1:H$1193,5,0)</f>
        <v>3</v>
      </c>
      <c r="L457">
        <f>VLOOKUP(DATA!D456,'Performance management'!A$1:H$1193,6,0)</f>
        <v>3</v>
      </c>
      <c r="M457">
        <f>VLOOKUP(DATA!D456,'Performance management'!A$1:H$1193,7,0)</f>
        <v>2</v>
      </c>
      <c r="N457">
        <f>VLOOKUP(DATA!D456,'Performance management'!A$1:H$1193,8,0)</f>
        <v>2.5</v>
      </c>
      <c r="O457">
        <f>VLOOKUP(D456,'Learning  Mangement'!$A$1:$G$1193,4,0)</f>
        <v>2.5</v>
      </c>
      <c r="P457" t="str">
        <f>VLOOKUP(D456,'Learning  Mangement'!$A$1:$G$1193,5,0)</f>
        <v>Sathish&amp;Azim</v>
      </c>
      <c r="Q457" t="str">
        <f>VLOOKUP(D456,'Learning  Mangement'!$A$1:$G$1193,6,0)</f>
        <v>4h</v>
      </c>
      <c r="R457" t="str">
        <f>VLOOKUP(D456,'Learning  Mangement'!$A$1:$G$1193,7,0)</f>
        <v>Technical skills Training</v>
      </c>
      <c r="S457" s="30">
        <f>VLOOKUP(D456,'Leave  Mangement'!$A$1:$F$1193,3,0)</f>
        <v>43210</v>
      </c>
      <c r="T457" s="30">
        <f>VLOOKUP(D456,'Leave  Mangement'!$A$1:$F$1193,4,0)</f>
        <v>43217</v>
      </c>
      <c r="U457" t="str">
        <f>VLOOKUP(D456,'Leave  Mangement'!$A$1:$F$1193,5,0)</f>
        <v>Emergency leave</v>
      </c>
      <c r="V457">
        <f>VLOOKUP(D456,'Leave  Mangement'!$A$1:$F$1193,6,0)</f>
        <v>7</v>
      </c>
      <c r="W457" t="str">
        <f>VLOOKUP(D456,'Span and Layer'!$A$1:$D$1193,2,0)</f>
        <v>Sathish</v>
      </c>
      <c r="X457" t="str">
        <f>VLOOKUP(D456,'Span and Layer'!$A$1:$D$1193,3,0)</f>
        <v>Charlie</v>
      </c>
      <c r="Y457" t="str">
        <f>VLOOKUP(D456,'Span and Layer'!$A$1:$D$1193,4,0)</f>
        <v>George</v>
      </c>
      <c r="Z457" s="30">
        <f>VLOOKUP(D456,'Attrition Analysis'!$A$1:$E$1193,3,0)</f>
        <v>36856</v>
      </c>
      <c r="AA457" s="30">
        <f>VLOOKUP(D456,'Attrition Analysis'!$A$1:$E$1193,4,0)</f>
        <v>43938</v>
      </c>
      <c r="AB457">
        <f>VLOOKUP(D456,'Attrition Analysis'!$A$1:$E$1193,5,0)</f>
        <v>0</v>
      </c>
      <c r="AC457" t="str">
        <f>VLOOKUP(D456,CSAT!$A$1:$F$1193,2,0)</f>
        <v>Better</v>
      </c>
      <c r="AD457" t="str">
        <f>VLOOKUP(D456,CSAT!$A$1:$F$1193,3,0)</f>
        <v>Worst</v>
      </c>
      <c r="AE457" t="str">
        <f>VLOOKUP(D456,CSAT!$A$1:$F$1193,4,0)</f>
        <v>Excellent</v>
      </c>
      <c r="AF457" t="str">
        <f>VLOOKUP(D456,CSAT!$A$1:$F$1193,5,0)</f>
        <v>Good</v>
      </c>
      <c r="AG457" t="str">
        <f>VLOOKUP(D456,CSAT!$A$1:$F$1193,6,0)</f>
        <v>Worst</v>
      </c>
      <c r="AH457" s="30">
        <v>43446</v>
      </c>
    </row>
    <row r="458" spans="1:34" x14ac:dyDescent="0.25">
      <c r="A458" s="13" t="s">
        <v>852</v>
      </c>
      <c r="B458" s="13">
        <v>457</v>
      </c>
      <c r="C458" s="13" t="s">
        <v>851</v>
      </c>
      <c r="D458" s="13" t="s">
        <v>852</v>
      </c>
      <c r="E458" s="13" t="s">
        <v>16</v>
      </c>
      <c r="F458" s="13">
        <v>23</v>
      </c>
      <c r="G458" s="13" t="s">
        <v>62</v>
      </c>
      <c r="H458" s="13" t="s">
        <v>79</v>
      </c>
      <c r="I458" s="13" t="s">
        <v>80</v>
      </c>
      <c r="J458">
        <f>VLOOKUP(DATA!D457,'Performance management'!A$1:H$1193,4,0)</f>
        <v>2</v>
      </c>
      <c r="K458">
        <f>VLOOKUP(DATA!D457,'Performance management'!A$1:H$1193,5,0)</f>
        <v>5</v>
      </c>
      <c r="L458">
        <f>VLOOKUP(DATA!D457,'Performance management'!A$1:H$1193,6,0)</f>
        <v>1</v>
      </c>
      <c r="M458">
        <f>VLOOKUP(DATA!D457,'Performance management'!A$1:H$1193,7,0)</f>
        <v>2</v>
      </c>
      <c r="N458">
        <f>VLOOKUP(DATA!D457,'Performance management'!A$1:H$1193,8,0)</f>
        <v>2.5</v>
      </c>
      <c r="O458">
        <f>VLOOKUP(D457,'Learning  Mangement'!$A$1:$G$1193,4,0)</f>
        <v>2.5</v>
      </c>
      <c r="P458" t="str">
        <f>VLOOKUP(D457,'Learning  Mangement'!$A$1:$G$1193,5,0)</f>
        <v>Sathish&amp;Azim</v>
      </c>
      <c r="Q458" t="str">
        <f>VLOOKUP(D457,'Learning  Mangement'!$A$1:$G$1193,6,0)</f>
        <v>4h</v>
      </c>
      <c r="R458" t="str">
        <f>VLOOKUP(D457,'Learning  Mangement'!$A$1:$G$1193,7,0)</f>
        <v>Technical skills Training</v>
      </c>
      <c r="S458" s="30">
        <f>VLOOKUP(D457,'Leave  Mangement'!$A$1:$F$1193,3,0)</f>
        <v>43211</v>
      </c>
      <c r="T458" s="30">
        <f>VLOOKUP(D457,'Leave  Mangement'!$A$1:$F$1193,4,0)</f>
        <v>43213</v>
      </c>
      <c r="U458" t="str">
        <f>VLOOKUP(D457,'Leave  Mangement'!$A$1:$F$1193,5,0)</f>
        <v>Maternity/Parental leave</v>
      </c>
      <c r="V458">
        <f>VLOOKUP(D457,'Leave  Mangement'!$A$1:$F$1193,6,0)</f>
        <v>32</v>
      </c>
      <c r="W458" t="str">
        <f>VLOOKUP(D457,'Span and Layer'!$A$1:$D$1193,2,0)</f>
        <v>Sathish</v>
      </c>
      <c r="X458" t="str">
        <f>VLOOKUP(D457,'Span and Layer'!$A$1:$D$1193,3,0)</f>
        <v>Charlie</v>
      </c>
      <c r="Y458" t="str">
        <f>VLOOKUP(D457,'Span and Layer'!$A$1:$D$1193,4,0)</f>
        <v>George</v>
      </c>
      <c r="Z458" s="30">
        <f>VLOOKUP(D457,'Attrition Analysis'!$A$1:$E$1193,3,0)</f>
        <v>36864</v>
      </c>
      <c r="AA458" s="30">
        <f>VLOOKUP(D457,'Attrition Analysis'!$A$1:$E$1193,4,0)</f>
        <v>43950</v>
      </c>
      <c r="AB458">
        <f>VLOOKUP(D457,'Attrition Analysis'!$A$1:$E$1193,5,0)</f>
        <v>0</v>
      </c>
      <c r="AC458" t="str">
        <f>VLOOKUP(D457,CSAT!$A$1:$F$1193,2,0)</f>
        <v>Bad</v>
      </c>
      <c r="AD458" t="str">
        <f>VLOOKUP(D457,CSAT!$A$1:$F$1193,3,0)</f>
        <v>Worst</v>
      </c>
      <c r="AE458" t="str">
        <f>VLOOKUP(D457,CSAT!$A$1:$F$1193,4,0)</f>
        <v>Good</v>
      </c>
      <c r="AF458" t="str">
        <f>VLOOKUP(D457,CSAT!$A$1:$F$1193,5,0)</f>
        <v>Bad</v>
      </c>
      <c r="AG458" t="str">
        <f>VLOOKUP(D457,CSAT!$A$1:$F$1193,6,0)</f>
        <v>Good</v>
      </c>
      <c r="AH458" s="30">
        <v>43439</v>
      </c>
    </row>
    <row r="459" spans="1:34" x14ac:dyDescent="0.25">
      <c r="A459" s="13" t="s">
        <v>854</v>
      </c>
      <c r="B459" s="13">
        <v>458</v>
      </c>
      <c r="C459" s="13" t="s">
        <v>853</v>
      </c>
      <c r="D459" s="13" t="s">
        <v>854</v>
      </c>
      <c r="E459" s="13" t="s">
        <v>10</v>
      </c>
      <c r="F459" s="13">
        <v>25</v>
      </c>
      <c r="G459" s="13" t="s">
        <v>11</v>
      </c>
      <c r="H459" s="13" t="s">
        <v>79</v>
      </c>
      <c r="I459" s="13" t="s">
        <v>80</v>
      </c>
      <c r="J459">
        <f>VLOOKUP(DATA!D458,'Performance management'!A$1:H$1193,4,0)</f>
        <v>4</v>
      </c>
      <c r="K459">
        <f>VLOOKUP(DATA!D458,'Performance management'!A$1:H$1193,5,0)</f>
        <v>3</v>
      </c>
      <c r="L459">
        <f>VLOOKUP(DATA!D458,'Performance management'!A$1:H$1193,6,0)</f>
        <v>2</v>
      </c>
      <c r="M459">
        <f>VLOOKUP(DATA!D458,'Performance management'!A$1:H$1193,7,0)</f>
        <v>3</v>
      </c>
      <c r="N459">
        <f>VLOOKUP(DATA!D458,'Performance management'!A$1:H$1193,8,0)</f>
        <v>3</v>
      </c>
      <c r="O459">
        <f>VLOOKUP(D458,'Learning  Mangement'!$A$1:$G$1193,4,0)</f>
        <v>3</v>
      </c>
      <c r="P459" t="str">
        <f>VLOOKUP(D458,'Learning  Mangement'!$A$1:$G$1193,5,0)</f>
        <v>Hemanth&amp;Salomi</v>
      </c>
      <c r="Q459" t="str">
        <f>VLOOKUP(D458,'Learning  Mangement'!$A$1:$G$1193,6,0)</f>
        <v>3h</v>
      </c>
      <c r="R459" t="str">
        <f>VLOOKUP(D458,'Learning  Mangement'!$A$1:$G$1193,7,0)</f>
        <v>Soft skills Training</v>
      </c>
      <c r="S459" s="30">
        <f>VLOOKUP(D458,'Leave  Mangement'!$A$1:$F$1193,3,0)</f>
        <v>43212</v>
      </c>
      <c r="T459" s="30">
        <f>VLOOKUP(D458,'Leave  Mangement'!$A$1:$F$1193,4,0)</f>
        <v>43217</v>
      </c>
      <c r="U459" t="str">
        <f>VLOOKUP(D458,'Leave  Mangement'!$A$1:$F$1193,5,0)</f>
        <v>Emergency leave</v>
      </c>
      <c r="V459">
        <f>VLOOKUP(D458,'Leave  Mangement'!$A$1:$F$1193,6,0)</f>
        <v>5</v>
      </c>
      <c r="W459" t="str">
        <f>VLOOKUP(D458,'Span and Layer'!$A$1:$D$1193,2,0)</f>
        <v>Harish</v>
      </c>
      <c r="X459" t="str">
        <f>VLOOKUP(D458,'Span and Layer'!$A$1:$D$1193,3,0)</f>
        <v>Amelia</v>
      </c>
      <c r="Y459" t="str">
        <f>VLOOKUP(D458,'Span and Layer'!$A$1:$D$1193,4,0)</f>
        <v>George</v>
      </c>
      <c r="Z459" s="30">
        <f>VLOOKUP(D458,'Attrition Analysis'!$A$1:$E$1193,3,0)</f>
        <v>36872</v>
      </c>
      <c r="AA459" s="30">
        <f>VLOOKUP(D458,'Attrition Analysis'!$A$1:$E$1193,4,0)</f>
        <v>43962</v>
      </c>
      <c r="AB459">
        <f>VLOOKUP(D458,'Attrition Analysis'!$A$1:$E$1193,5,0)</f>
        <v>0</v>
      </c>
      <c r="AC459" t="str">
        <f>VLOOKUP(D458,CSAT!$A$1:$F$1193,2,0)</f>
        <v>Bad</v>
      </c>
      <c r="AD459" t="str">
        <f>VLOOKUP(D458,CSAT!$A$1:$F$1193,3,0)</f>
        <v>Excellent</v>
      </c>
      <c r="AE459" t="str">
        <f>VLOOKUP(D458,CSAT!$A$1:$F$1193,4,0)</f>
        <v>Worst</v>
      </c>
      <c r="AF459" t="str">
        <f>VLOOKUP(D458,CSAT!$A$1:$F$1193,5,0)</f>
        <v>Worst</v>
      </c>
      <c r="AG459" t="str">
        <f>VLOOKUP(D458,CSAT!$A$1:$F$1193,6,0)</f>
        <v>Bad</v>
      </c>
      <c r="AH459" s="30">
        <v>43467</v>
      </c>
    </row>
    <row r="460" spans="1:34" x14ac:dyDescent="0.25">
      <c r="A460" s="13" t="s">
        <v>856</v>
      </c>
      <c r="B460" s="13">
        <v>459</v>
      </c>
      <c r="C460" s="13" t="s">
        <v>855</v>
      </c>
      <c r="D460" s="13" t="s">
        <v>856</v>
      </c>
      <c r="E460" s="13" t="s">
        <v>10</v>
      </c>
      <c r="F460" s="13">
        <v>41</v>
      </c>
      <c r="G460" s="13" t="s">
        <v>62</v>
      </c>
      <c r="H460" s="13" t="s">
        <v>118</v>
      </c>
      <c r="I460" s="13" t="s">
        <v>13</v>
      </c>
      <c r="J460">
        <f>VLOOKUP(DATA!D459,'Performance management'!A$1:H$1193,4,0)</f>
        <v>5</v>
      </c>
      <c r="K460">
        <f>VLOOKUP(DATA!D459,'Performance management'!A$1:H$1193,5,0)</f>
        <v>5</v>
      </c>
      <c r="L460">
        <f>VLOOKUP(DATA!D459,'Performance management'!A$1:H$1193,6,0)</f>
        <v>1</v>
      </c>
      <c r="M460">
        <f>VLOOKUP(DATA!D459,'Performance management'!A$1:H$1193,7,0)</f>
        <v>1</v>
      </c>
      <c r="N460">
        <f>VLOOKUP(DATA!D459,'Performance management'!A$1:H$1193,8,0)</f>
        <v>3</v>
      </c>
      <c r="O460">
        <f>VLOOKUP(D459,'Learning  Mangement'!$A$1:$G$1193,4,0)</f>
        <v>3</v>
      </c>
      <c r="P460" t="str">
        <f>VLOOKUP(D459,'Learning  Mangement'!$A$1:$G$1193,5,0)</f>
        <v>Hemanth&amp;Salomi</v>
      </c>
      <c r="Q460" t="str">
        <f>VLOOKUP(D459,'Learning  Mangement'!$A$1:$G$1193,6,0)</f>
        <v>3h</v>
      </c>
      <c r="R460" t="str">
        <f>VLOOKUP(D459,'Learning  Mangement'!$A$1:$G$1193,7,0)</f>
        <v>Soft skills Training</v>
      </c>
      <c r="S460" s="30">
        <f>VLOOKUP(D459,'Leave  Mangement'!$A$1:$F$1193,3,0)</f>
        <v>43213</v>
      </c>
      <c r="T460" s="30">
        <f>VLOOKUP(D459,'Leave  Mangement'!$A$1:$F$1193,4,0)</f>
        <v>43217</v>
      </c>
      <c r="U460" t="str">
        <f>VLOOKUP(D459,'Leave  Mangement'!$A$1:$F$1193,5,0)</f>
        <v>Maternity/Parental leave</v>
      </c>
      <c r="V460">
        <f>VLOOKUP(D459,'Leave  Mangement'!$A$1:$F$1193,6,0)</f>
        <v>34</v>
      </c>
      <c r="W460" t="str">
        <f>VLOOKUP(D459,'Span and Layer'!$A$1:$D$1193,2,0)</f>
        <v>Harika</v>
      </c>
      <c r="X460" t="str">
        <f>VLOOKUP(D459,'Span and Layer'!$A$1:$D$1193,3,0)</f>
        <v>Amelia</v>
      </c>
      <c r="Y460" t="str">
        <f>VLOOKUP(D459,'Span and Layer'!$A$1:$D$1193,4,0)</f>
        <v>George</v>
      </c>
      <c r="Z460" s="30">
        <f>VLOOKUP(D459,'Attrition Analysis'!$A$1:$E$1193,3,0)</f>
        <v>36880</v>
      </c>
      <c r="AA460" s="30">
        <f>VLOOKUP(D459,'Attrition Analysis'!$A$1:$E$1193,4,0)</f>
        <v>43974</v>
      </c>
      <c r="AB460">
        <f>VLOOKUP(D459,'Attrition Analysis'!$A$1:$E$1193,5,0)</f>
        <v>0</v>
      </c>
      <c r="AC460" t="str">
        <f>VLOOKUP(D459,CSAT!$A$1:$F$1193,2,0)</f>
        <v>Worst</v>
      </c>
      <c r="AD460" t="str">
        <f>VLOOKUP(D459,CSAT!$A$1:$F$1193,3,0)</f>
        <v>Good</v>
      </c>
      <c r="AE460" t="str">
        <f>VLOOKUP(D459,CSAT!$A$1:$F$1193,4,0)</f>
        <v>Good</v>
      </c>
      <c r="AF460" t="str">
        <f>VLOOKUP(D459,CSAT!$A$1:$F$1193,5,0)</f>
        <v>Good</v>
      </c>
      <c r="AG460" t="str">
        <f>VLOOKUP(D459,CSAT!$A$1:$F$1193,6,0)</f>
        <v>Good</v>
      </c>
      <c r="AH460" s="30">
        <v>43200</v>
      </c>
    </row>
    <row r="461" spans="1:34" x14ac:dyDescent="0.25">
      <c r="A461" s="13" t="s">
        <v>858</v>
      </c>
      <c r="B461" s="13">
        <v>460</v>
      </c>
      <c r="C461" s="13" t="s">
        <v>857</v>
      </c>
      <c r="D461" s="13" t="s">
        <v>858</v>
      </c>
      <c r="E461" s="13" t="s">
        <v>10</v>
      </c>
      <c r="F461" s="13">
        <v>50</v>
      </c>
      <c r="G461" s="13" t="s">
        <v>11</v>
      </c>
      <c r="H461" s="13" t="s">
        <v>97</v>
      </c>
      <c r="I461" s="13" t="s">
        <v>98</v>
      </c>
      <c r="J461">
        <f>VLOOKUP(DATA!D460,'Performance management'!A$1:H$1193,4,0)</f>
        <v>3</v>
      </c>
      <c r="K461">
        <f>VLOOKUP(DATA!D460,'Performance management'!A$1:H$1193,5,0)</f>
        <v>1</v>
      </c>
      <c r="L461">
        <f>VLOOKUP(DATA!D460,'Performance management'!A$1:H$1193,6,0)</f>
        <v>3</v>
      </c>
      <c r="M461">
        <f>VLOOKUP(DATA!D460,'Performance management'!A$1:H$1193,7,0)</f>
        <v>3</v>
      </c>
      <c r="N461">
        <f>VLOOKUP(DATA!D460,'Performance management'!A$1:H$1193,8,0)</f>
        <v>2.5</v>
      </c>
      <c r="O461">
        <f>VLOOKUP(D460,'Learning  Mangement'!$A$1:$G$1193,4,0)</f>
        <v>2.5</v>
      </c>
      <c r="P461" t="str">
        <f>VLOOKUP(D460,'Learning  Mangement'!$A$1:$G$1193,5,0)</f>
        <v>Sathish&amp;Azim</v>
      </c>
      <c r="Q461" t="str">
        <f>VLOOKUP(D460,'Learning  Mangement'!$A$1:$G$1193,6,0)</f>
        <v>4h</v>
      </c>
      <c r="R461" t="str">
        <f>VLOOKUP(D460,'Learning  Mangement'!$A$1:$G$1193,7,0)</f>
        <v>Technical skills Training</v>
      </c>
      <c r="S461" s="30">
        <f>VLOOKUP(D460,'Leave  Mangement'!$A$1:$F$1193,3,0)</f>
        <v>43214</v>
      </c>
      <c r="T461" s="30">
        <f>VLOOKUP(D460,'Leave  Mangement'!$A$1:$F$1193,4,0)</f>
        <v>43215</v>
      </c>
      <c r="U461" t="str">
        <f>VLOOKUP(D460,'Leave  Mangement'!$A$1:$F$1193,5,0)</f>
        <v>Emergency leave</v>
      </c>
      <c r="V461">
        <f>VLOOKUP(D460,'Leave  Mangement'!$A$1:$F$1193,6,0)</f>
        <v>1</v>
      </c>
      <c r="W461" t="str">
        <f>VLOOKUP(D460,'Span and Layer'!$A$1:$D$1193,2,0)</f>
        <v>Anudeep</v>
      </c>
      <c r="X461" t="str">
        <f>VLOOKUP(D460,'Span and Layer'!$A$1:$D$1193,3,0)</f>
        <v>Charlie</v>
      </c>
      <c r="Y461" t="str">
        <f>VLOOKUP(D460,'Span and Layer'!$A$1:$D$1193,4,0)</f>
        <v>George</v>
      </c>
      <c r="Z461" s="30">
        <f>VLOOKUP(D460,'Attrition Analysis'!$A$1:$E$1193,3,0)</f>
        <v>36888</v>
      </c>
      <c r="AA461" s="30">
        <f>VLOOKUP(D460,'Attrition Analysis'!$A$1:$E$1193,4,0)</f>
        <v>43986</v>
      </c>
      <c r="AB461">
        <f>VLOOKUP(D460,'Attrition Analysis'!$A$1:$E$1193,5,0)</f>
        <v>0</v>
      </c>
      <c r="AC461" t="str">
        <f>VLOOKUP(D460,CSAT!$A$1:$F$1193,2,0)</f>
        <v>Excellent</v>
      </c>
      <c r="AD461" t="str">
        <f>VLOOKUP(D460,CSAT!$A$1:$F$1193,3,0)</f>
        <v>Excellent</v>
      </c>
      <c r="AE461" t="str">
        <f>VLOOKUP(D460,CSAT!$A$1:$F$1193,4,0)</f>
        <v>Better</v>
      </c>
      <c r="AF461" t="str">
        <f>VLOOKUP(D460,CSAT!$A$1:$F$1193,5,0)</f>
        <v>Good</v>
      </c>
      <c r="AG461" t="str">
        <f>VLOOKUP(D460,CSAT!$A$1:$F$1193,6,0)</f>
        <v>Better</v>
      </c>
      <c r="AH461" s="30">
        <v>43366</v>
      </c>
    </row>
    <row r="462" spans="1:34" x14ac:dyDescent="0.25">
      <c r="A462" s="13" t="s">
        <v>860</v>
      </c>
      <c r="B462" s="13">
        <v>461</v>
      </c>
      <c r="C462" s="13" t="s">
        <v>859</v>
      </c>
      <c r="D462" s="13" t="s">
        <v>860</v>
      </c>
      <c r="E462" s="13" t="s">
        <v>16</v>
      </c>
      <c r="F462" s="13">
        <v>44</v>
      </c>
      <c r="G462" s="13" t="s">
        <v>55</v>
      </c>
      <c r="H462" s="13" t="s">
        <v>27</v>
      </c>
      <c r="I462" s="13" t="s">
        <v>28</v>
      </c>
      <c r="J462">
        <f>VLOOKUP(DATA!D461,'Performance management'!A$1:H$1193,4,0)</f>
        <v>5</v>
      </c>
      <c r="K462">
        <f>VLOOKUP(DATA!D461,'Performance management'!A$1:H$1193,5,0)</f>
        <v>1</v>
      </c>
      <c r="L462">
        <f>VLOOKUP(DATA!D461,'Performance management'!A$1:H$1193,6,0)</f>
        <v>4</v>
      </c>
      <c r="M462">
        <f>VLOOKUP(DATA!D461,'Performance management'!A$1:H$1193,7,0)</f>
        <v>3</v>
      </c>
      <c r="N462">
        <f>VLOOKUP(DATA!D461,'Performance management'!A$1:H$1193,8,0)</f>
        <v>3.25</v>
      </c>
      <c r="O462">
        <f>VLOOKUP(D461,'Learning  Mangement'!$A$1:$G$1193,4,0)</f>
        <v>3.25</v>
      </c>
      <c r="P462" t="str">
        <f>VLOOKUP(D461,'Learning  Mangement'!$A$1:$G$1193,5,0)</f>
        <v>Hemanth&amp;Salomi</v>
      </c>
      <c r="Q462" t="str">
        <f>VLOOKUP(D461,'Learning  Mangement'!$A$1:$G$1193,6,0)</f>
        <v>3h</v>
      </c>
      <c r="R462" t="str">
        <f>VLOOKUP(D461,'Learning  Mangement'!$A$1:$G$1193,7,0)</f>
        <v>Soft skills Training</v>
      </c>
      <c r="S462" s="30">
        <f>VLOOKUP(D461,'Leave  Mangement'!$A$1:$F$1193,3,0)</f>
        <v>43215</v>
      </c>
      <c r="T462" s="30">
        <f>VLOOKUP(D461,'Leave  Mangement'!$A$1:$F$1193,4,0)</f>
        <v>43219</v>
      </c>
      <c r="U462" t="str">
        <f>VLOOKUP(D461,'Leave  Mangement'!$A$1:$F$1193,5,0)</f>
        <v>Maternity/Parental leave</v>
      </c>
      <c r="V462">
        <f>VLOOKUP(D461,'Leave  Mangement'!$A$1:$F$1193,6,0)</f>
        <v>34</v>
      </c>
      <c r="W462" t="str">
        <f>VLOOKUP(D461,'Span and Layer'!$A$1:$D$1193,2,0)</f>
        <v>Salomi</v>
      </c>
      <c r="X462" t="str">
        <f>VLOOKUP(D461,'Span and Layer'!$A$1:$D$1193,3,0)</f>
        <v>Harry</v>
      </c>
      <c r="Y462" t="str">
        <f>VLOOKUP(D461,'Span and Layer'!$A$1:$D$1193,4,0)</f>
        <v>George</v>
      </c>
      <c r="Z462" s="30">
        <f>VLOOKUP(D461,'Attrition Analysis'!$A$1:$E$1193,3,0)</f>
        <v>36896</v>
      </c>
      <c r="AA462" s="30">
        <f>VLOOKUP(D461,'Attrition Analysis'!$A$1:$E$1193,4,0)</f>
        <v>43998</v>
      </c>
      <c r="AB462">
        <f>VLOOKUP(D461,'Attrition Analysis'!$A$1:$E$1193,5,0)</f>
        <v>0</v>
      </c>
      <c r="AC462" t="str">
        <f>VLOOKUP(D461,CSAT!$A$1:$F$1193,2,0)</f>
        <v>Bad</v>
      </c>
      <c r="AD462" t="str">
        <f>VLOOKUP(D461,CSAT!$A$1:$F$1193,3,0)</f>
        <v>Good</v>
      </c>
      <c r="AE462" t="str">
        <f>VLOOKUP(D461,CSAT!$A$1:$F$1193,4,0)</f>
        <v>Good</v>
      </c>
      <c r="AF462" t="str">
        <f>VLOOKUP(D461,CSAT!$A$1:$F$1193,5,0)</f>
        <v>Excellent</v>
      </c>
      <c r="AG462" t="str">
        <f>VLOOKUP(D461,CSAT!$A$1:$F$1193,6,0)</f>
        <v>Bad</v>
      </c>
      <c r="AH462" s="30">
        <v>43166</v>
      </c>
    </row>
    <row r="463" spans="1:34" x14ac:dyDescent="0.25">
      <c r="A463" s="13" t="s">
        <v>862</v>
      </c>
      <c r="B463" s="13">
        <v>462</v>
      </c>
      <c r="C463" s="13" t="s">
        <v>861</v>
      </c>
      <c r="D463" s="13" t="s">
        <v>862</v>
      </c>
      <c r="E463" s="13" t="s">
        <v>10</v>
      </c>
      <c r="F463" s="13">
        <v>49</v>
      </c>
      <c r="G463" s="13" t="s">
        <v>31</v>
      </c>
      <c r="H463" s="13" t="s">
        <v>40</v>
      </c>
      <c r="I463" s="13" t="s">
        <v>13</v>
      </c>
      <c r="J463">
        <f>VLOOKUP(DATA!D462,'Performance management'!A$1:H$1193,4,0)</f>
        <v>2</v>
      </c>
      <c r="K463">
        <f>VLOOKUP(DATA!D462,'Performance management'!A$1:H$1193,5,0)</f>
        <v>4</v>
      </c>
      <c r="L463">
        <f>VLOOKUP(DATA!D462,'Performance management'!A$1:H$1193,6,0)</f>
        <v>3</v>
      </c>
      <c r="M463">
        <f>VLOOKUP(DATA!D462,'Performance management'!A$1:H$1193,7,0)</f>
        <v>4</v>
      </c>
      <c r="N463">
        <f>VLOOKUP(DATA!D462,'Performance management'!A$1:H$1193,8,0)</f>
        <v>3.25</v>
      </c>
      <c r="O463">
        <f>VLOOKUP(D462,'Learning  Mangement'!$A$1:$G$1193,4,0)</f>
        <v>3.25</v>
      </c>
      <c r="P463" t="str">
        <f>VLOOKUP(D462,'Learning  Mangement'!$A$1:$G$1193,5,0)</f>
        <v>Hemanth&amp;Salomi</v>
      </c>
      <c r="Q463" t="str">
        <f>VLOOKUP(D462,'Learning  Mangement'!$A$1:$G$1193,6,0)</f>
        <v>3h</v>
      </c>
      <c r="R463" t="str">
        <f>VLOOKUP(D462,'Learning  Mangement'!$A$1:$G$1193,7,0)</f>
        <v>Soft skills Training</v>
      </c>
      <c r="S463" s="30">
        <f>VLOOKUP(D462,'Leave  Mangement'!$A$1:$F$1193,3,0)</f>
        <v>43216</v>
      </c>
      <c r="T463" s="30">
        <f>VLOOKUP(D462,'Leave  Mangement'!$A$1:$F$1193,4,0)</f>
        <v>43217</v>
      </c>
      <c r="U463" t="str">
        <f>VLOOKUP(D462,'Leave  Mangement'!$A$1:$F$1193,5,0)</f>
        <v>Planned leave</v>
      </c>
      <c r="V463">
        <f>VLOOKUP(D462,'Leave  Mangement'!$A$1:$F$1193,6,0)</f>
        <v>1</v>
      </c>
      <c r="W463" t="str">
        <f>VLOOKUP(D462,'Span and Layer'!$A$1:$D$1193,2,0)</f>
        <v>Rishitha</v>
      </c>
      <c r="X463" t="str">
        <f>VLOOKUP(D462,'Span and Layer'!$A$1:$D$1193,3,0)</f>
        <v>Isla</v>
      </c>
      <c r="Y463" t="str">
        <f>VLOOKUP(D462,'Span and Layer'!$A$1:$D$1193,4,0)</f>
        <v>George</v>
      </c>
      <c r="Z463" s="30">
        <f>VLOOKUP(D462,'Attrition Analysis'!$A$1:$E$1193,3,0)</f>
        <v>36904</v>
      </c>
      <c r="AA463" s="30">
        <f>VLOOKUP(D462,'Attrition Analysis'!$A$1:$E$1193,4,0)</f>
        <v>44010</v>
      </c>
      <c r="AB463">
        <f>VLOOKUP(D462,'Attrition Analysis'!$A$1:$E$1193,5,0)</f>
        <v>0</v>
      </c>
      <c r="AC463" t="str">
        <f>VLOOKUP(D462,CSAT!$A$1:$F$1193,2,0)</f>
        <v>Good</v>
      </c>
      <c r="AD463" t="str">
        <f>VLOOKUP(D462,CSAT!$A$1:$F$1193,3,0)</f>
        <v>Better</v>
      </c>
      <c r="AE463" t="str">
        <f>VLOOKUP(D462,CSAT!$A$1:$F$1193,4,0)</f>
        <v>Good</v>
      </c>
      <c r="AF463" t="str">
        <f>VLOOKUP(D462,CSAT!$A$1:$F$1193,5,0)</f>
        <v>Worst</v>
      </c>
      <c r="AG463" t="str">
        <f>VLOOKUP(D462,CSAT!$A$1:$F$1193,6,0)</f>
        <v>Worst</v>
      </c>
      <c r="AH463" s="30">
        <v>43294</v>
      </c>
    </row>
    <row r="464" spans="1:34" x14ac:dyDescent="0.25">
      <c r="A464" s="13" t="s">
        <v>864</v>
      </c>
      <c r="B464" s="13">
        <v>463</v>
      </c>
      <c r="C464" s="13" t="s">
        <v>863</v>
      </c>
      <c r="D464" s="13" t="s">
        <v>864</v>
      </c>
      <c r="E464" s="13" t="s">
        <v>16</v>
      </c>
      <c r="F464" s="13">
        <v>46</v>
      </c>
      <c r="G464" s="13" t="s">
        <v>26</v>
      </c>
      <c r="H464" s="13" t="s">
        <v>97</v>
      </c>
      <c r="I464" s="13" t="s">
        <v>98</v>
      </c>
      <c r="J464">
        <f>VLOOKUP(DATA!D463,'Performance management'!A$1:H$1193,4,0)</f>
        <v>1</v>
      </c>
      <c r="K464">
        <f>VLOOKUP(DATA!D463,'Performance management'!A$1:H$1193,5,0)</f>
        <v>5</v>
      </c>
      <c r="L464">
        <f>VLOOKUP(DATA!D463,'Performance management'!A$1:H$1193,6,0)</f>
        <v>5</v>
      </c>
      <c r="M464">
        <f>VLOOKUP(DATA!D463,'Performance management'!A$1:H$1193,7,0)</f>
        <v>5</v>
      </c>
      <c r="N464">
        <f>VLOOKUP(DATA!D463,'Performance management'!A$1:H$1193,8,0)</f>
        <v>4</v>
      </c>
      <c r="O464">
        <f>VLOOKUP(D463,'Learning  Mangement'!$A$1:$G$1193,4,0)</f>
        <v>4</v>
      </c>
      <c r="P464" t="str">
        <f>VLOOKUP(D463,'Learning  Mangement'!$A$1:$G$1193,5,0)</f>
        <v>Santhosh&amp;Anudeep</v>
      </c>
      <c r="Q464" t="str">
        <f>VLOOKUP(D463,'Learning  Mangement'!$A$1:$G$1193,6,0)</f>
        <v>3h</v>
      </c>
      <c r="R464" t="str">
        <f>VLOOKUP(D463,'Learning  Mangement'!$A$1:$G$1193,7,0)</f>
        <v>Job Training</v>
      </c>
      <c r="S464" s="30">
        <f>VLOOKUP(D463,'Leave  Mangement'!$A$1:$F$1193,3,0)</f>
        <v>43217</v>
      </c>
      <c r="T464" s="30">
        <f>VLOOKUP(D463,'Leave  Mangement'!$A$1:$F$1193,4,0)</f>
        <v>43223</v>
      </c>
      <c r="U464" t="str">
        <f>VLOOKUP(D463,'Leave  Mangement'!$A$1:$F$1193,5,0)</f>
        <v>Emergency leave</v>
      </c>
      <c r="V464">
        <f>VLOOKUP(D463,'Leave  Mangement'!$A$1:$F$1193,6,0)</f>
        <v>6</v>
      </c>
      <c r="W464" t="str">
        <f>VLOOKUP(D463,'Span and Layer'!$A$1:$D$1193,2,0)</f>
        <v>Rajesh</v>
      </c>
      <c r="X464" t="str">
        <f>VLOOKUP(D463,'Span and Layer'!$A$1:$D$1193,3,0)</f>
        <v>Isla</v>
      </c>
      <c r="Y464" t="str">
        <f>VLOOKUP(D463,'Span and Layer'!$A$1:$D$1193,4,0)</f>
        <v>George</v>
      </c>
      <c r="Z464" s="30">
        <f>VLOOKUP(D463,'Attrition Analysis'!$A$1:$E$1193,3,0)</f>
        <v>36912</v>
      </c>
      <c r="AA464" s="30">
        <f>VLOOKUP(D463,'Attrition Analysis'!$A$1:$E$1193,4,0)</f>
        <v>44022</v>
      </c>
      <c r="AB464">
        <f>VLOOKUP(D463,'Attrition Analysis'!$A$1:$E$1193,5,0)</f>
        <v>0</v>
      </c>
      <c r="AC464" t="str">
        <f>VLOOKUP(D463,CSAT!$A$1:$F$1193,2,0)</f>
        <v>Better</v>
      </c>
      <c r="AD464" t="str">
        <f>VLOOKUP(D463,CSAT!$A$1:$F$1193,3,0)</f>
        <v>Excellent</v>
      </c>
      <c r="AE464" t="str">
        <f>VLOOKUP(D463,CSAT!$A$1:$F$1193,4,0)</f>
        <v>Better</v>
      </c>
      <c r="AF464" t="str">
        <f>VLOOKUP(D463,CSAT!$A$1:$F$1193,5,0)</f>
        <v>Bad</v>
      </c>
      <c r="AG464" t="str">
        <f>VLOOKUP(D463,CSAT!$A$1:$F$1193,6,0)</f>
        <v>Excellent</v>
      </c>
      <c r="AH464" s="30">
        <v>43312</v>
      </c>
    </row>
    <row r="465" spans="1:34" x14ac:dyDescent="0.25">
      <c r="A465" s="13" t="s">
        <v>866</v>
      </c>
      <c r="B465" s="13">
        <v>464</v>
      </c>
      <c r="C465" s="13" t="s">
        <v>865</v>
      </c>
      <c r="D465" s="13" t="s">
        <v>866</v>
      </c>
      <c r="E465" s="13" t="s">
        <v>16</v>
      </c>
      <c r="F465" s="13">
        <v>58</v>
      </c>
      <c r="G465" s="13" t="s">
        <v>26</v>
      </c>
      <c r="H465" s="13" t="s">
        <v>121</v>
      </c>
      <c r="I465" s="13" t="s">
        <v>13</v>
      </c>
      <c r="J465">
        <f>VLOOKUP(DATA!D464,'Performance management'!A$1:H$1193,4,0)</f>
        <v>5</v>
      </c>
      <c r="K465">
        <f>VLOOKUP(DATA!D464,'Performance management'!A$1:H$1193,5,0)</f>
        <v>2</v>
      </c>
      <c r="L465">
        <f>VLOOKUP(DATA!D464,'Performance management'!A$1:H$1193,6,0)</f>
        <v>3</v>
      </c>
      <c r="M465">
        <f>VLOOKUP(DATA!D464,'Performance management'!A$1:H$1193,7,0)</f>
        <v>2</v>
      </c>
      <c r="N465">
        <f>VLOOKUP(DATA!D464,'Performance management'!A$1:H$1193,8,0)</f>
        <v>3</v>
      </c>
      <c r="O465">
        <f>VLOOKUP(D464,'Learning  Mangement'!$A$1:$G$1193,4,0)</f>
        <v>3</v>
      </c>
      <c r="P465" t="str">
        <f>VLOOKUP(D464,'Learning  Mangement'!$A$1:$G$1193,5,0)</f>
        <v>Hemanth&amp;Salomi</v>
      </c>
      <c r="Q465" t="str">
        <f>VLOOKUP(D464,'Learning  Mangement'!$A$1:$G$1193,6,0)</f>
        <v>3h</v>
      </c>
      <c r="R465" t="str">
        <f>VLOOKUP(D464,'Learning  Mangement'!$A$1:$G$1193,7,0)</f>
        <v>Soft skills Training</v>
      </c>
      <c r="S465" s="30">
        <f>VLOOKUP(D464,'Leave  Mangement'!$A$1:$F$1193,3,0)</f>
        <v>43218</v>
      </c>
      <c r="T465" s="30">
        <f>VLOOKUP(D464,'Leave  Mangement'!$A$1:$F$1193,4,0)</f>
        <v>43223</v>
      </c>
      <c r="U465" t="str">
        <f>VLOOKUP(D464,'Leave  Mangement'!$A$1:$F$1193,5,0)</f>
        <v>Maternity/Parental leave</v>
      </c>
      <c r="V465">
        <f>VLOOKUP(D464,'Leave  Mangement'!$A$1:$F$1193,6,0)</f>
        <v>35</v>
      </c>
      <c r="W465" t="str">
        <f>VLOOKUP(D464,'Span and Layer'!$A$1:$D$1193,2,0)</f>
        <v>Harika</v>
      </c>
      <c r="X465" t="str">
        <f>VLOOKUP(D464,'Span and Layer'!$A$1:$D$1193,3,0)</f>
        <v>Amelia</v>
      </c>
      <c r="Y465" t="str">
        <f>VLOOKUP(D464,'Span and Layer'!$A$1:$D$1193,4,0)</f>
        <v>George</v>
      </c>
      <c r="Z465" s="30">
        <f>VLOOKUP(D464,'Attrition Analysis'!$A$1:$E$1193,3,0)</f>
        <v>36920</v>
      </c>
      <c r="AA465" s="30">
        <f>VLOOKUP(D464,'Attrition Analysis'!$A$1:$E$1193,4,0)</f>
        <v>44034</v>
      </c>
      <c r="AB465">
        <f>VLOOKUP(D464,'Attrition Analysis'!$A$1:$E$1193,5,0)</f>
        <v>0</v>
      </c>
      <c r="AC465" t="str">
        <f>VLOOKUP(D464,CSAT!$A$1:$F$1193,2,0)</f>
        <v>Good</v>
      </c>
      <c r="AD465" t="str">
        <f>VLOOKUP(D464,CSAT!$A$1:$F$1193,3,0)</f>
        <v>Worst</v>
      </c>
      <c r="AE465" t="str">
        <f>VLOOKUP(D464,CSAT!$A$1:$F$1193,4,0)</f>
        <v>Excellent</v>
      </c>
      <c r="AF465" t="str">
        <f>VLOOKUP(D464,CSAT!$A$1:$F$1193,5,0)</f>
        <v>Excellent</v>
      </c>
      <c r="AG465" t="str">
        <f>VLOOKUP(D464,CSAT!$A$1:$F$1193,6,0)</f>
        <v>Better</v>
      </c>
      <c r="AH465" s="30">
        <v>43366</v>
      </c>
    </row>
    <row r="466" spans="1:34" x14ac:dyDescent="0.25">
      <c r="A466" s="13" t="s">
        <v>868</v>
      </c>
      <c r="B466" s="13">
        <v>465</v>
      </c>
      <c r="C466" s="13" t="s">
        <v>867</v>
      </c>
      <c r="D466" s="13" t="s">
        <v>868</v>
      </c>
      <c r="E466" s="13" t="s">
        <v>16</v>
      </c>
      <c r="F466" s="13">
        <v>52</v>
      </c>
      <c r="G466" s="13" t="s">
        <v>96</v>
      </c>
      <c r="H466" s="13" t="s">
        <v>121</v>
      </c>
      <c r="I466" s="13" t="s">
        <v>13</v>
      </c>
      <c r="J466">
        <f>VLOOKUP(DATA!D465,'Performance management'!A$1:H$1193,4,0)</f>
        <v>5</v>
      </c>
      <c r="K466">
        <f>VLOOKUP(DATA!D465,'Performance management'!A$1:H$1193,5,0)</f>
        <v>3</v>
      </c>
      <c r="L466">
        <f>VLOOKUP(DATA!D465,'Performance management'!A$1:H$1193,6,0)</f>
        <v>3</v>
      </c>
      <c r="M466">
        <f>VLOOKUP(DATA!D465,'Performance management'!A$1:H$1193,7,0)</f>
        <v>3</v>
      </c>
      <c r="N466">
        <f>VLOOKUP(DATA!D465,'Performance management'!A$1:H$1193,8,0)</f>
        <v>3.5</v>
      </c>
      <c r="O466">
        <f>VLOOKUP(D465,'Learning  Mangement'!$A$1:$G$1193,4,0)</f>
        <v>3.5</v>
      </c>
      <c r="P466" t="str">
        <f>VLOOKUP(D465,'Learning  Mangement'!$A$1:$G$1193,5,0)</f>
        <v>Hemanth&amp;Salomi</v>
      </c>
      <c r="Q466" t="str">
        <f>VLOOKUP(D465,'Learning  Mangement'!$A$1:$G$1193,6,0)</f>
        <v>3h</v>
      </c>
      <c r="R466" t="str">
        <f>VLOOKUP(D465,'Learning  Mangement'!$A$1:$G$1193,7,0)</f>
        <v>Soft skills Training</v>
      </c>
      <c r="S466" s="30">
        <f>VLOOKUP(D465,'Leave  Mangement'!$A$1:$F$1193,3,0)</f>
        <v>43219</v>
      </c>
      <c r="T466" s="30">
        <f>VLOOKUP(D465,'Leave  Mangement'!$A$1:$F$1193,4,0)</f>
        <v>43226</v>
      </c>
      <c r="U466" t="str">
        <f>VLOOKUP(D465,'Leave  Mangement'!$A$1:$F$1193,5,0)</f>
        <v>Emergency leave</v>
      </c>
      <c r="V466">
        <f>VLOOKUP(D465,'Leave  Mangement'!$A$1:$F$1193,6,0)</f>
        <v>7</v>
      </c>
      <c r="W466" t="str">
        <f>VLOOKUP(D465,'Span and Layer'!$A$1:$D$1193,2,0)</f>
        <v>Harish</v>
      </c>
      <c r="X466" t="str">
        <f>VLOOKUP(D465,'Span and Layer'!$A$1:$D$1193,3,0)</f>
        <v>Amelia</v>
      </c>
      <c r="Y466" t="str">
        <f>VLOOKUP(D465,'Span and Layer'!$A$1:$D$1193,4,0)</f>
        <v>George</v>
      </c>
      <c r="Z466" s="30">
        <f>VLOOKUP(D465,'Attrition Analysis'!$A$1:$E$1193,3,0)</f>
        <v>36928</v>
      </c>
      <c r="AA466" s="30">
        <f>VLOOKUP(D465,'Attrition Analysis'!$A$1:$E$1193,4,0)</f>
        <v>44046</v>
      </c>
      <c r="AB466">
        <f>VLOOKUP(D465,'Attrition Analysis'!$A$1:$E$1193,5,0)</f>
        <v>0</v>
      </c>
      <c r="AC466" t="str">
        <f>VLOOKUP(D465,CSAT!$A$1:$F$1193,2,0)</f>
        <v>Worst</v>
      </c>
      <c r="AD466" t="str">
        <f>VLOOKUP(D465,CSAT!$A$1:$F$1193,3,0)</f>
        <v>Excellent</v>
      </c>
      <c r="AE466" t="str">
        <f>VLOOKUP(D465,CSAT!$A$1:$F$1193,4,0)</f>
        <v>Better</v>
      </c>
      <c r="AF466" t="str">
        <f>VLOOKUP(D465,CSAT!$A$1:$F$1193,5,0)</f>
        <v>Good</v>
      </c>
      <c r="AG466" t="str">
        <f>VLOOKUP(D465,CSAT!$A$1:$F$1193,6,0)</f>
        <v>Better</v>
      </c>
      <c r="AH466" s="30">
        <v>43160</v>
      </c>
    </row>
    <row r="467" spans="1:34" x14ac:dyDescent="0.25">
      <c r="A467" s="13" t="s">
        <v>870</v>
      </c>
      <c r="B467" s="13">
        <v>466</v>
      </c>
      <c r="C467" s="13" t="s">
        <v>869</v>
      </c>
      <c r="D467" s="13" t="s">
        <v>870</v>
      </c>
      <c r="E467" s="13" t="s">
        <v>16</v>
      </c>
      <c r="F467" s="13">
        <v>50</v>
      </c>
      <c r="G467" s="13" t="s">
        <v>91</v>
      </c>
      <c r="H467" s="13" t="s">
        <v>12</v>
      </c>
      <c r="I467" s="13" t="s">
        <v>13</v>
      </c>
      <c r="J467">
        <f>VLOOKUP(DATA!D466,'Performance management'!A$1:H$1193,4,0)</f>
        <v>2</v>
      </c>
      <c r="K467">
        <f>VLOOKUP(DATA!D466,'Performance management'!A$1:H$1193,5,0)</f>
        <v>1</v>
      </c>
      <c r="L467">
        <f>VLOOKUP(DATA!D466,'Performance management'!A$1:H$1193,6,0)</f>
        <v>3</v>
      </c>
      <c r="M467">
        <f>VLOOKUP(DATA!D466,'Performance management'!A$1:H$1193,7,0)</f>
        <v>4</v>
      </c>
      <c r="N467">
        <f>VLOOKUP(DATA!D466,'Performance management'!A$1:H$1193,8,0)</f>
        <v>2.5</v>
      </c>
      <c r="O467">
        <f>VLOOKUP(D466,'Learning  Mangement'!$A$1:$G$1193,4,0)</f>
        <v>2.5</v>
      </c>
      <c r="P467" t="str">
        <f>VLOOKUP(D466,'Learning  Mangement'!$A$1:$G$1193,5,0)</f>
        <v>Sathish&amp;Azim</v>
      </c>
      <c r="Q467" t="str">
        <f>VLOOKUP(D466,'Learning  Mangement'!$A$1:$G$1193,6,0)</f>
        <v>4h</v>
      </c>
      <c r="R467" t="str">
        <f>VLOOKUP(D466,'Learning  Mangement'!$A$1:$G$1193,7,0)</f>
        <v>Technical skills Training</v>
      </c>
      <c r="S467" s="30">
        <f>VLOOKUP(D466,'Leave  Mangement'!$A$1:$F$1193,3,0)</f>
        <v>43220</v>
      </c>
      <c r="T467" s="30">
        <f>VLOOKUP(D466,'Leave  Mangement'!$A$1:$F$1193,4,0)</f>
        <v>43222</v>
      </c>
      <c r="U467" t="str">
        <f>VLOOKUP(D466,'Leave  Mangement'!$A$1:$F$1193,5,0)</f>
        <v>Emergency leave</v>
      </c>
      <c r="V467">
        <f>VLOOKUP(D466,'Leave  Mangement'!$A$1:$F$1193,6,0)</f>
        <v>2</v>
      </c>
      <c r="W467" t="str">
        <f>VLOOKUP(D466,'Span and Layer'!$A$1:$D$1193,2,0)</f>
        <v>Harika</v>
      </c>
      <c r="X467" t="str">
        <f>VLOOKUP(D466,'Span and Layer'!$A$1:$D$1193,3,0)</f>
        <v>Amelia</v>
      </c>
      <c r="Y467" t="str">
        <f>VLOOKUP(D466,'Span and Layer'!$A$1:$D$1193,4,0)</f>
        <v>George</v>
      </c>
      <c r="Z467" s="30">
        <f>VLOOKUP(D466,'Attrition Analysis'!$A$1:$E$1193,3,0)</f>
        <v>36936</v>
      </c>
      <c r="AA467" s="30">
        <f>VLOOKUP(D466,'Attrition Analysis'!$A$1:$E$1193,4,0)</f>
        <v>44058</v>
      </c>
      <c r="AB467">
        <f>VLOOKUP(D466,'Attrition Analysis'!$A$1:$E$1193,5,0)</f>
        <v>0</v>
      </c>
      <c r="AC467" t="str">
        <f>VLOOKUP(D466,CSAT!$A$1:$F$1193,2,0)</f>
        <v>Excellent</v>
      </c>
      <c r="AD467" t="str">
        <f>VLOOKUP(D466,CSAT!$A$1:$F$1193,3,0)</f>
        <v>Excellent</v>
      </c>
      <c r="AE467" t="str">
        <f>VLOOKUP(D466,CSAT!$A$1:$F$1193,4,0)</f>
        <v>Worst</v>
      </c>
      <c r="AF467" t="str">
        <f>VLOOKUP(D466,CSAT!$A$1:$F$1193,5,0)</f>
        <v>Bad</v>
      </c>
      <c r="AG467" t="str">
        <f>VLOOKUP(D466,CSAT!$A$1:$F$1193,6,0)</f>
        <v>Bad</v>
      </c>
      <c r="AH467" s="30">
        <v>43373</v>
      </c>
    </row>
    <row r="468" spans="1:34" x14ac:dyDescent="0.25">
      <c r="A468" s="13" t="s">
        <v>872</v>
      </c>
      <c r="B468" s="13">
        <v>467</v>
      </c>
      <c r="C468" s="13" t="s">
        <v>871</v>
      </c>
      <c r="D468" s="13" t="s">
        <v>872</v>
      </c>
      <c r="E468" s="13" t="s">
        <v>16</v>
      </c>
      <c r="F468" s="13">
        <v>48</v>
      </c>
      <c r="G468" s="13" t="s">
        <v>21</v>
      </c>
      <c r="H468" s="13" t="s">
        <v>66</v>
      </c>
      <c r="I468" s="13" t="s">
        <v>13</v>
      </c>
      <c r="J468">
        <f>VLOOKUP(DATA!D467,'Performance management'!A$1:H$1193,4,0)</f>
        <v>2</v>
      </c>
      <c r="K468">
        <f>VLOOKUP(DATA!D467,'Performance management'!A$1:H$1193,5,0)</f>
        <v>1</v>
      </c>
      <c r="L468">
        <f>VLOOKUP(DATA!D467,'Performance management'!A$1:H$1193,6,0)</f>
        <v>5</v>
      </c>
      <c r="M468">
        <f>VLOOKUP(DATA!D467,'Performance management'!A$1:H$1193,7,0)</f>
        <v>2</v>
      </c>
      <c r="N468">
        <f>VLOOKUP(DATA!D467,'Performance management'!A$1:H$1193,8,0)</f>
        <v>2.5</v>
      </c>
      <c r="O468">
        <f>VLOOKUP(D467,'Learning  Mangement'!$A$1:$G$1193,4,0)</f>
        <v>2.5</v>
      </c>
      <c r="P468" t="str">
        <f>VLOOKUP(D467,'Learning  Mangement'!$A$1:$G$1193,5,0)</f>
        <v>Sathish&amp;Azim</v>
      </c>
      <c r="Q468" t="str">
        <f>VLOOKUP(D467,'Learning  Mangement'!$A$1:$G$1193,6,0)</f>
        <v>4h</v>
      </c>
      <c r="R468" t="str">
        <f>VLOOKUP(D467,'Learning  Mangement'!$A$1:$G$1193,7,0)</f>
        <v>Technical skills Training</v>
      </c>
      <c r="S468" s="30">
        <f>VLOOKUP(D467,'Leave  Mangement'!$A$1:$F$1193,3,0)</f>
        <v>43221</v>
      </c>
      <c r="T468" s="30">
        <f>VLOOKUP(D467,'Leave  Mangement'!$A$1:$F$1193,4,0)</f>
        <v>43224</v>
      </c>
      <c r="U468" t="str">
        <f>VLOOKUP(D467,'Leave  Mangement'!$A$1:$F$1193,5,0)</f>
        <v>Emergency leave</v>
      </c>
      <c r="V468">
        <f>VLOOKUP(D467,'Leave  Mangement'!$A$1:$F$1193,6,0)</f>
        <v>3</v>
      </c>
      <c r="W468" t="str">
        <f>VLOOKUP(D467,'Span and Layer'!$A$1:$D$1193,2,0)</f>
        <v>Arundathi</v>
      </c>
      <c r="X468" t="str">
        <f>VLOOKUP(D467,'Span and Layer'!$A$1:$D$1193,3,0)</f>
        <v>Jacob</v>
      </c>
      <c r="Y468" t="str">
        <f>VLOOKUP(D467,'Span and Layer'!$A$1:$D$1193,4,0)</f>
        <v>George</v>
      </c>
      <c r="Z468" s="30">
        <f>VLOOKUP(D467,'Attrition Analysis'!$A$1:$E$1193,3,0)</f>
        <v>36944</v>
      </c>
      <c r="AA468" s="30">
        <f>VLOOKUP(D467,'Attrition Analysis'!$A$1:$E$1193,4,0)</f>
        <v>44070</v>
      </c>
      <c r="AB468">
        <f>VLOOKUP(D467,'Attrition Analysis'!$A$1:$E$1193,5,0)</f>
        <v>0</v>
      </c>
      <c r="AC468" t="str">
        <f>VLOOKUP(D467,CSAT!$A$1:$F$1193,2,0)</f>
        <v>Excellent</v>
      </c>
      <c r="AD468" t="str">
        <f>VLOOKUP(D467,CSAT!$A$1:$F$1193,3,0)</f>
        <v>Excellent</v>
      </c>
      <c r="AE468" t="str">
        <f>VLOOKUP(D467,CSAT!$A$1:$F$1193,4,0)</f>
        <v>Worst</v>
      </c>
      <c r="AF468" t="str">
        <f>VLOOKUP(D467,CSAT!$A$1:$F$1193,5,0)</f>
        <v>Worst</v>
      </c>
      <c r="AG468" t="str">
        <f>VLOOKUP(D467,CSAT!$A$1:$F$1193,6,0)</f>
        <v>Good</v>
      </c>
      <c r="AH468" s="30">
        <v>43135</v>
      </c>
    </row>
    <row r="469" spans="1:34" x14ac:dyDescent="0.25">
      <c r="A469" s="13" t="s">
        <v>874</v>
      </c>
      <c r="B469" s="13">
        <v>468</v>
      </c>
      <c r="C469" s="13" t="s">
        <v>873</v>
      </c>
      <c r="D469" s="13" t="s">
        <v>874</v>
      </c>
      <c r="E469" s="13" t="s">
        <v>10</v>
      </c>
      <c r="F469" s="13">
        <v>54</v>
      </c>
      <c r="G469" s="13" t="s">
        <v>96</v>
      </c>
      <c r="H469" s="13" t="s">
        <v>12</v>
      </c>
      <c r="I469" s="13" t="s">
        <v>13</v>
      </c>
      <c r="J469">
        <f>VLOOKUP(DATA!D468,'Performance management'!A$1:H$1193,4,0)</f>
        <v>2</v>
      </c>
      <c r="K469">
        <f>VLOOKUP(DATA!D468,'Performance management'!A$1:H$1193,5,0)</f>
        <v>3</v>
      </c>
      <c r="L469">
        <f>VLOOKUP(DATA!D468,'Performance management'!A$1:H$1193,6,0)</f>
        <v>3</v>
      </c>
      <c r="M469">
        <f>VLOOKUP(DATA!D468,'Performance management'!A$1:H$1193,7,0)</f>
        <v>1</v>
      </c>
      <c r="N469">
        <f>VLOOKUP(DATA!D468,'Performance management'!A$1:H$1193,8,0)</f>
        <v>2.25</v>
      </c>
      <c r="O469">
        <f>VLOOKUP(D468,'Learning  Mangement'!$A$1:$G$1193,4,0)</f>
        <v>2.25</v>
      </c>
      <c r="P469" t="str">
        <f>VLOOKUP(D468,'Learning  Mangement'!$A$1:$G$1193,5,0)</f>
        <v>Sathish&amp;Azim</v>
      </c>
      <c r="Q469" t="str">
        <f>VLOOKUP(D468,'Learning  Mangement'!$A$1:$G$1193,6,0)</f>
        <v>4h</v>
      </c>
      <c r="R469" t="str">
        <f>VLOOKUP(D468,'Learning  Mangement'!$A$1:$G$1193,7,0)</f>
        <v>Technical skills Training</v>
      </c>
      <c r="S469" s="30">
        <f>VLOOKUP(D468,'Leave  Mangement'!$A$1:$F$1193,3,0)</f>
        <v>43222</v>
      </c>
      <c r="T469" s="30">
        <f>VLOOKUP(D468,'Leave  Mangement'!$A$1:$F$1193,4,0)</f>
        <v>43225</v>
      </c>
      <c r="U469" t="str">
        <f>VLOOKUP(D468,'Leave  Mangement'!$A$1:$F$1193,5,0)</f>
        <v>Maternity/Parental leave</v>
      </c>
      <c r="V469">
        <f>VLOOKUP(D468,'Leave  Mangement'!$A$1:$F$1193,6,0)</f>
        <v>33</v>
      </c>
      <c r="W469" t="str">
        <f>VLOOKUP(D468,'Span and Layer'!$A$1:$D$1193,2,0)</f>
        <v>Harika</v>
      </c>
      <c r="X469" t="str">
        <f>VLOOKUP(D468,'Span and Layer'!$A$1:$D$1193,3,0)</f>
        <v>Amelia</v>
      </c>
      <c r="Y469" t="str">
        <f>VLOOKUP(D468,'Span and Layer'!$A$1:$D$1193,4,0)</f>
        <v>George</v>
      </c>
      <c r="Z469" s="30">
        <f>VLOOKUP(D468,'Attrition Analysis'!$A$1:$E$1193,3,0)</f>
        <v>36952</v>
      </c>
      <c r="AA469" s="30">
        <f>VLOOKUP(D468,'Attrition Analysis'!$A$1:$E$1193,4,0)</f>
        <v>44082</v>
      </c>
      <c r="AB469">
        <f>VLOOKUP(D468,'Attrition Analysis'!$A$1:$E$1193,5,0)</f>
        <v>0</v>
      </c>
      <c r="AC469" t="str">
        <f>VLOOKUP(D468,CSAT!$A$1:$F$1193,2,0)</f>
        <v>Excellent</v>
      </c>
      <c r="AD469" t="str">
        <f>VLOOKUP(D468,CSAT!$A$1:$F$1193,3,0)</f>
        <v>Bad</v>
      </c>
      <c r="AE469" t="str">
        <f>VLOOKUP(D468,CSAT!$A$1:$F$1193,4,0)</f>
        <v>Worst</v>
      </c>
      <c r="AF469" t="str">
        <f>VLOOKUP(D468,CSAT!$A$1:$F$1193,5,0)</f>
        <v>Bad</v>
      </c>
      <c r="AG469" t="str">
        <f>VLOOKUP(D468,CSAT!$A$1:$F$1193,6,0)</f>
        <v>Excellent</v>
      </c>
      <c r="AH469" s="30">
        <v>43288</v>
      </c>
    </row>
    <row r="470" spans="1:34" x14ac:dyDescent="0.25">
      <c r="A470" s="13" t="s">
        <v>876</v>
      </c>
      <c r="B470" s="13">
        <v>469</v>
      </c>
      <c r="C470" s="13" t="s">
        <v>875</v>
      </c>
      <c r="D470" s="13" t="s">
        <v>876</v>
      </c>
      <c r="E470" s="13" t="s">
        <v>10</v>
      </c>
      <c r="F470" s="13">
        <v>51</v>
      </c>
      <c r="G470" s="13" t="s">
        <v>11</v>
      </c>
      <c r="H470" s="13" t="s">
        <v>52</v>
      </c>
      <c r="I470" s="13" t="s">
        <v>13</v>
      </c>
      <c r="J470">
        <f>VLOOKUP(DATA!D469,'Performance management'!A$1:H$1193,4,0)</f>
        <v>2</v>
      </c>
      <c r="K470">
        <f>VLOOKUP(DATA!D469,'Performance management'!A$1:H$1193,5,0)</f>
        <v>4</v>
      </c>
      <c r="L470">
        <f>VLOOKUP(DATA!D469,'Performance management'!A$1:H$1193,6,0)</f>
        <v>5</v>
      </c>
      <c r="M470">
        <f>VLOOKUP(DATA!D469,'Performance management'!A$1:H$1193,7,0)</f>
        <v>2</v>
      </c>
      <c r="N470">
        <f>VLOOKUP(DATA!D469,'Performance management'!A$1:H$1193,8,0)</f>
        <v>3.25</v>
      </c>
      <c r="O470">
        <f>VLOOKUP(D469,'Learning  Mangement'!$A$1:$G$1193,4,0)</f>
        <v>3.25</v>
      </c>
      <c r="P470" t="str">
        <f>VLOOKUP(D469,'Learning  Mangement'!$A$1:$G$1193,5,0)</f>
        <v>Hemanth&amp;Salomi</v>
      </c>
      <c r="Q470" t="str">
        <f>VLOOKUP(D469,'Learning  Mangement'!$A$1:$G$1193,6,0)</f>
        <v>3h</v>
      </c>
      <c r="R470" t="str">
        <f>VLOOKUP(D469,'Learning  Mangement'!$A$1:$G$1193,7,0)</f>
        <v>Soft skills Training</v>
      </c>
      <c r="S470" s="30">
        <f>VLOOKUP(D469,'Leave  Mangement'!$A$1:$F$1193,3,0)</f>
        <v>43223</v>
      </c>
      <c r="T470" s="30">
        <f>VLOOKUP(D469,'Leave  Mangement'!$A$1:$F$1193,4,0)</f>
        <v>43228</v>
      </c>
      <c r="U470" t="str">
        <f>VLOOKUP(D469,'Leave  Mangement'!$A$1:$F$1193,5,0)</f>
        <v>Maternity/Parental leave</v>
      </c>
      <c r="V470">
        <f>VLOOKUP(D469,'Leave  Mangement'!$A$1:$F$1193,6,0)</f>
        <v>35</v>
      </c>
      <c r="W470" t="str">
        <f>VLOOKUP(D469,'Span and Layer'!$A$1:$D$1193,2,0)</f>
        <v>Harika</v>
      </c>
      <c r="X470" t="str">
        <f>VLOOKUP(D469,'Span and Layer'!$A$1:$D$1193,3,0)</f>
        <v>Amelia</v>
      </c>
      <c r="Y470" t="str">
        <f>VLOOKUP(D469,'Span and Layer'!$A$1:$D$1193,4,0)</f>
        <v>George</v>
      </c>
      <c r="Z470" s="30">
        <f>VLOOKUP(D469,'Attrition Analysis'!$A$1:$E$1193,3,0)</f>
        <v>36960</v>
      </c>
      <c r="AA470" s="30">
        <f>VLOOKUP(D469,'Attrition Analysis'!$A$1:$E$1193,4,0)</f>
        <v>44094</v>
      </c>
      <c r="AB470">
        <f>VLOOKUP(D469,'Attrition Analysis'!$A$1:$E$1193,5,0)</f>
        <v>0</v>
      </c>
      <c r="AC470" t="str">
        <f>VLOOKUP(D469,CSAT!$A$1:$F$1193,2,0)</f>
        <v>Worst</v>
      </c>
      <c r="AD470" t="str">
        <f>VLOOKUP(D469,CSAT!$A$1:$F$1193,3,0)</f>
        <v>Better</v>
      </c>
      <c r="AE470" t="str">
        <f>VLOOKUP(D469,CSAT!$A$1:$F$1193,4,0)</f>
        <v>Excellent</v>
      </c>
      <c r="AF470" t="str">
        <f>VLOOKUP(D469,CSAT!$A$1:$F$1193,5,0)</f>
        <v>Better</v>
      </c>
      <c r="AG470" t="str">
        <f>VLOOKUP(D469,CSAT!$A$1:$F$1193,6,0)</f>
        <v>Worst</v>
      </c>
      <c r="AH470" s="30">
        <v>43276</v>
      </c>
    </row>
    <row r="471" spans="1:34" x14ac:dyDescent="0.25">
      <c r="A471" s="13" t="s">
        <v>878</v>
      </c>
      <c r="B471" s="13">
        <v>470</v>
      </c>
      <c r="C471" s="13" t="s">
        <v>877</v>
      </c>
      <c r="D471" s="13" t="s">
        <v>878</v>
      </c>
      <c r="E471" s="13" t="s">
        <v>16</v>
      </c>
      <c r="F471" s="13">
        <v>53</v>
      </c>
      <c r="G471" s="13" t="s">
        <v>55</v>
      </c>
      <c r="H471" s="13" t="s">
        <v>105</v>
      </c>
      <c r="I471" s="13" t="s">
        <v>13</v>
      </c>
      <c r="J471">
        <f>VLOOKUP(DATA!D470,'Performance management'!A$1:H$1193,4,0)</f>
        <v>3</v>
      </c>
      <c r="K471">
        <f>VLOOKUP(DATA!D470,'Performance management'!A$1:H$1193,5,0)</f>
        <v>2</v>
      </c>
      <c r="L471">
        <f>VLOOKUP(DATA!D470,'Performance management'!A$1:H$1193,6,0)</f>
        <v>5</v>
      </c>
      <c r="M471">
        <f>VLOOKUP(DATA!D470,'Performance management'!A$1:H$1193,7,0)</f>
        <v>1</v>
      </c>
      <c r="N471">
        <f>VLOOKUP(DATA!D470,'Performance management'!A$1:H$1193,8,0)</f>
        <v>2.75</v>
      </c>
      <c r="O471">
        <f>VLOOKUP(D470,'Learning  Mangement'!$A$1:$G$1193,4,0)</f>
        <v>2.75</v>
      </c>
      <c r="P471" t="str">
        <f>VLOOKUP(D470,'Learning  Mangement'!$A$1:$G$1193,5,0)</f>
        <v>Sathish&amp;Azim</v>
      </c>
      <c r="Q471" t="str">
        <f>VLOOKUP(D470,'Learning  Mangement'!$A$1:$G$1193,6,0)</f>
        <v>4h</v>
      </c>
      <c r="R471" t="str">
        <f>VLOOKUP(D470,'Learning  Mangement'!$A$1:$G$1193,7,0)</f>
        <v>Technical skills Training</v>
      </c>
      <c r="S471" s="30">
        <f>VLOOKUP(D470,'Leave  Mangement'!$A$1:$F$1193,3,0)</f>
        <v>43224</v>
      </c>
      <c r="T471" s="30">
        <f>VLOOKUP(D470,'Leave  Mangement'!$A$1:$F$1193,4,0)</f>
        <v>43225</v>
      </c>
      <c r="U471" t="str">
        <f>VLOOKUP(D470,'Leave  Mangement'!$A$1:$F$1193,5,0)</f>
        <v>Planned leave</v>
      </c>
      <c r="V471">
        <f>VLOOKUP(D470,'Leave  Mangement'!$A$1:$F$1193,6,0)</f>
        <v>1</v>
      </c>
      <c r="W471" t="str">
        <f>VLOOKUP(D470,'Span and Layer'!$A$1:$D$1193,2,0)</f>
        <v>David</v>
      </c>
      <c r="X471" t="str">
        <f>VLOOKUP(D470,'Span and Layer'!$A$1:$D$1193,3,0)</f>
        <v>Jacob</v>
      </c>
      <c r="Y471" t="str">
        <f>VLOOKUP(D470,'Span and Layer'!$A$1:$D$1193,4,0)</f>
        <v>George</v>
      </c>
      <c r="Z471" s="30">
        <f>VLOOKUP(D470,'Attrition Analysis'!$A$1:$E$1193,3,0)</f>
        <v>36968</v>
      </c>
      <c r="AA471" s="30">
        <f>VLOOKUP(D470,'Attrition Analysis'!$A$1:$E$1193,4,0)</f>
        <v>44106</v>
      </c>
      <c r="AB471">
        <f>VLOOKUP(D470,'Attrition Analysis'!$A$1:$E$1193,5,0)</f>
        <v>0</v>
      </c>
      <c r="AC471" t="str">
        <f>VLOOKUP(D470,CSAT!$A$1:$F$1193,2,0)</f>
        <v>Bad</v>
      </c>
      <c r="AD471" t="str">
        <f>VLOOKUP(D470,CSAT!$A$1:$F$1193,3,0)</f>
        <v>Worst</v>
      </c>
      <c r="AE471" t="str">
        <f>VLOOKUP(D470,CSAT!$A$1:$F$1193,4,0)</f>
        <v>Worst</v>
      </c>
      <c r="AF471" t="str">
        <f>VLOOKUP(D470,CSAT!$A$1:$F$1193,5,0)</f>
        <v>Worst</v>
      </c>
      <c r="AG471" t="str">
        <f>VLOOKUP(D470,CSAT!$A$1:$F$1193,6,0)</f>
        <v>Worst</v>
      </c>
      <c r="AH471" s="30">
        <v>43115</v>
      </c>
    </row>
    <row r="472" spans="1:34" x14ac:dyDescent="0.25">
      <c r="A472" s="13" t="s">
        <v>879</v>
      </c>
      <c r="B472" s="13">
        <v>471</v>
      </c>
      <c r="C472" s="13" t="s">
        <v>662</v>
      </c>
      <c r="D472" s="13" t="s">
        <v>879</v>
      </c>
      <c r="E472" s="13" t="s">
        <v>16</v>
      </c>
      <c r="F472" s="13">
        <v>58</v>
      </c>
      <c r="G472" s="13" t="s">
        <v>91</v>
      </c>
      <c r="H472" s="13" t="s">
        <v>161</v>
      </c>
      <c r="I472" s="13" t="s">
        <v>13</v>
      </c>
      <c r="J472">
        <f>VLOOKUP(DATA!D471,'Performance management'!A$1:H$1193,4,0)</f>
        <v>3</v>
      </c>
      <c r="K472">
        <f>VLOOKUP(DATA!D471,'Performance management'!A$1:H$1193,5,0)</f>
        <v>3</v>
      </c>
      <c r="L472">
        <f>VLOOKUP(DATA!D471,'Performance management'!A$1:H$1193,6,0)</f>
        <v>1</v>
      </c>
      <c r="M472">
        <f>VLOOKUP(DATA!D471,'Performance management'!A$1:H$1193,7,0)</f>
        <v>2</v>
      </c>
      <c r="N472">
        <f>VLOOKUP(DATA!D471,'Performance management'!A$1:H$1193,8,0)</f>
        <v>2.25</v>
      </c>
      <c r="O472">
        <f>VLOOKUP(D471,'Learning  Mangement'!$A$1:$G$1193,4,0)</f>
        <v>2.25</v>
      </c>
      <c r="P472" t="str">
        <f>VLOOKUP(D471,'Learning  Mangement'!$A$1:$G$1193,5,0)</f>
        <v>Sathish&amp;Azim</v>
      </c>
      <c r="Q472" t="str">
        <f>VLOOKUP(D471,'Learning  Mangement'!$A$1:$G$1193,6,0)</f>
        <v>4h</v>
      </c>
      <c r="R472" t="str">
        <f>VLOOKUP(D471,'Learning  Mangement'!$A$1:$G$1193,7,0)</f>
        <v>Technical skills Training</v>
      </c>
      <c r="S472" s="30">
        <f>VLOOKUP(D471,'Leave  Mangement'!$A$1:$F$1193,3,0)</f>
        <v>43225</v>
      </c>
      <c r="T472" s="30">
        <f>VLOOKUP(D471,'Leave  Mangement'!$A$1:$F$1193,4,0)</f>
        <v>43229</v>
      </c>
      <c r="U472" t="str">
        <f>VLOOKUP(D471,'Leave  Mangement'!$A$1:$F$1193,5,0)</f>
        <v>Maternity/Parental leave</v>
      </c>
      <c r="V472">
        <f>VLOOKUP(D471,'Leave  Mangement'!$A$1:$F$1193,6,0)</f>
        <v>34</v>
      </c>
      <c r="W472" t="str">
        <f>VLOOKUP(D471,'Span and Layer'!$A$1:$D$1193,2,0)</f>
        <v>Roy</v>
      </c>
      <c r="X472" t="str">
        <f>VLOOKUP(D471,'Span and Layer'!$A$1:$D$1193,3,0)</f>
        <v>Harry</v>
      </c>
      <c r="Y472" t="str">
        <f>VLOOKUP(D471,'Span and Layer'!$A$1:$D$1193,4,0)</f>
        <v>George</v>
      </c>
      <c r="Z472" s="30">
        <f>VLOOKUP(D471,'Attrition Analysis'!$A$1:$E$1193,3,0)</f>
        <v>36976</v>
      </c>
      <c r="AA472" s="30">
        <f>VLOOKUP(D471,'Attrition Analysis'!$A$1:$E$1193,4,0)</f>
        <v>44118</v>
      </c>
      <c r="AB472">
        <f>VLOOKUP(D471,'Attrition Analysis'!$A$1:$E$1193,5,0)</f>
        <v>0</v>
      </c>
      <c r="AC472" t="str">
        <f>VLOOKUP(D471,CSAT!$A$1:$F$1193,2,0)</f>
        <v>Better</v>
      </c>
      <c r="AD472" t="str">
        <f>VLOOKUP(D471,CSAT!$A$1:$F$1193,3,0)</f>
        <v>Good</v>
      </c>
      <c r="AE472" t="str">
        <f>VLOOKUP(D471,CSAT!$A$1:$F$1193,4,0)</f>
        <v>Worst</v>
      </c>
      <c r="AF472" t="str">
        <f>VLOOKUP(D471,CSAT!$A$1:$F$1193,5,0)</f>
        <v>Worst</v>
      </c>
      <c r="AG472" t="str">
        <f>VLOOKUP(D471,CSAT!$A$1:$F$1193,6,0)</f>
        <v>Bad</v>
      </c>
      <c r="AH472" s="30">
        <v>43388</v>
      </c>
    </row>
    <row r="473" spans="1:34" x14ac:dyDescent="0.25">
      <c r="A473" s="13" t="s">
        <v>881</v>
      </c>
      <c r="B473" s="13">
        <v>472</v>
      </c>
      <c r="C473" s="13" t="s">
        <v>880</v>
      </c>
      <c r="D473" s="13" t="s">
        <v>881</v>
      </c>
      <c r="E473" s="13" t="s">
        <v>16</v>
      </c>
      <c r="F473" s="13">
        <v>35</v>
      </c>
      <c r="G473" s="13" t="s">
        <v>31</v>
      </c>
      <c r="H473" s="13" t="s">
        <v>18</v>
      </c>
      <c r="I473" s="13" t="s">
        <v>13</v>
      </c>
      <c r="J473">
        <f>VLOOKUP(DATA!D472,'Performance management'!A$1:H$1193,4,0)</f>
        <v>5</v>
      </c>
      <c r="K473">
        <f>VLOOKUP(DATA!D472,'Performance management'!A$1:H$1193,5,0)</f>
        <v>2</v>
      </c>
      <c r="L473">
        <f>VLOOKUP(DATA!D472,'Performance management'!A$1:H$1193,6,0)</f>
        <v>2</v>
      </c>
      <c r="M473">
        <f>VLOOKUP(DATA!D472,'Performance management'!A$1:H$1193,7,0)</f>
        <v>1</v>
      </c>
      <c r="N473">
        <f>VLOOKUP(DATA!D472,'Performance management'!A$1:H$1193,8,0)</f>
        <v>2.5</v>
      </c>
      <c r="O473">
        <f>VLOOKUP(D472,'Learning  Mangement'!$A$1:$G$1193,4,0)</f>
        <v>2.5</v>
      </c>
      <c r="P473" t="str">
        <f>VLOOKUP(D472,'Learning  Mangement'!$A$1:$G$1193,5,0)</f>
        <v>Sathish&amp;Azim</v>
      </c>
      <c r="Q473" t="str">
        <f>VLOOKUP(D472,'Learning  Mangement'!$A$1:$G$1193,6,0)</f>
        <v>4h</v>
      </c>
      <c r="R473" t="str">
        <f>VLOOKUP(D472,'Learning  Mangement'!$A$1:$G$1193,7,0)</f>
        <v>Technical skills Training</v>
      </c>
      <c r="S473" s="30">
        <f>VLOOKUP(D472,'Leave  Mangement'!$A$1:$F$1193,3,0)</f>
        <v>43226</v>
      </c>
      <c r="T473" s="30">
        <f>VLOOKUP(D472,'Leave  Mangement'!$A$1:$F$1193,4,0)</f>
        <v>43233</v>
      </c>
      <c r="U473" t="str">
        <f>VLOOKUP(D472,'Leave  Mangement'!$A$1:$F$1193,5,0)</f>
        <v>Planned leave</v>
      </c>
      <c r="V473">
        <f>VLOOKUP(D472,'Leave  Mangement'!$A$1:$F$1193,6,0)</f>
        <v>7</v>
      </c>
      <c r="W473" t="str">
        <f>VLOOKUP(D472,'Span and Layer'!$A$1:$D$1193,2,0)</f>
        <v>Sathish</v>
      </c>
      <c r="X473" t="str">
        <f>VLOOKUP(D472,'Span and Layer'!$A$1:$D$1193,3,0)</f>
        <v>Charlie</v>
      </c>
      <c r="Y473" t="str">
        <f>VLOOKUP(D472,'Span and Layer'!$A$1:$D$1193,4,0)</f>
        <v>George</v>
      </c>
      <c r="Z473" s="30">
        <f>VLOOKUP(D472,'Attrition Analysis'!$A$1:$E$1193,3,0)</f>
        <v>36984</v>
      </c>
      <c r="AA473" s="30">
        <f>VLOOKUP(D472,'Attrition Analysis'!$A$1:$E$1193,4,0)</f>
        <v>44130</v>
      </c>
      <c r="AB473">
        <f>VLOOKUP(D472,'Attrition Analysis'!$A$1:$E$1193,5,0)</f>
        <v>0</v>
      </c>
      <c r="AC473" t="str">
        <f>VLOOKUP(D472,CSAT!$A$1:$F$1193,2,0)</f>
        <v>Worst</v>
      </c>
      <c r="AD473" t="str">
        <f>VLOOKUP(D472,CSAT!$A$1:$F$1193,3,0)</f>
        <v>Good</v>
      </c>
      <c r="AE473" t="str">
        <f>VLOOKUP(D472,CSAT!$A$1:$F$1193,4,0)</f>
        <v>Excellent</v>
      </c>
      <c r="AF473" t="str">
        <f>VLOOKUP(D472,CSAT!$A$1:$F$1193,5,0)</f>
        <v>Excellent</v>
      </c>
      <c r="AG473" t="str">
        <f>VLOOKUP(D472,CSAT!$A$1:$F$1193,6,0)</f>
        <v>Worst</v>
      </c>
      <c r="AH473" s="30">
        <v>43280</v>
      </c>
    </row>
    <row r="474" spans="1:34" x14ac:dyDescent="0.25">
      <c r="A474" s="13" t="s">
        <v>883</v>
      </c>
      <c r="B474" s="13">
        <v>473</v>
      </c>
      <c r="C474" s="13" t="s">
        <v>882</v>
      </c>
      <c r="D474" s="13" t="s">
        <v>883</v>
      </c>
      <c r="E474" s="13" t="s">
        <v>16</v>
      </c>
      <c r="F474" s="13">
        <v>54</v>
      </c>
      <c r="G474" s="13" t="s">
        <v>26</v>
      </c>
      <c r="H474" s="13" t="s">
        <v>79</v>
      </c>
      <c r="I474" s="13" t="s">
        <v>80</v>
      </c>
      <c r="J474">
        <f>VLOOKUP(DATA!D473,'Performance management'!A$1:H$1193,4,0)</f>
        <v>3</v>
      </c>
      <c r="K474">
        <f>VLOOKUP(DATA!D473,'Performance management'!A$1:H$1193,5,0)</f>
        <v>3</v>
      </c>
      <c r="L474">
        <f>VLOOKUP(DATA!D473,'Performance management'!A$1:H$1193,6,0)</f>
        <v>1</v>
      </c>
      <c r="M474">
        <f>VLOOKUP(DATA!D473,'Performance management'!A$1:H$1193,7,0)</f>
        <v>1</v>
      </c>
      <c r="N474">
        <f>VLOOKUP(DATA!D473,'Performance management'!A$1:H$1193,8,0)</f>
        <v>2</v>
      </c>
      <c r="O474">
        <f>VLOOKUP(D473,'Learning  Mangement'!$A$1:$G$1193,4,0)</f>
        <v>2</v>
      </c>
      <c r="P474" t="str">
        <f>VLOOKUP(D473,'Learning  Mangement'!$A$1:$G$1193,5,0)</f>
        <v>Sathish&amp;Azim</v>
      </c>
      <c r="Q474" t="str">
        <f>VLOOKUP(D473,'Learning  Mangement'!$A$1:$G$1193,6,0)</f>
        <v>4h</v>
      </c>
      <c r="R474" t="str">
        <f>VLOOKUP(D473,'Learning  Mangement'!$A$1:$G$1193,7,0)</f>
        <v>Technical skills Training</v>
      </c>
      <c r="S474" s="30">
        <f>VLOOKUP(D473,'Leave  Mangement'!$A$1:$F$1193,3,0)</f>
        <v>43227</v>
      </c>
      <c r="T474" s="30">
        <f>VLOOKUP(D473,'Leave  Mangement'!$A$1:$F$1193,4,0)</f>
        <v>43234</v>
      </c>
      <c r="U474" t="str">
        <f>VLOOKUP(D473,'Leave  Mangement'!$A$1:$F$1193,5,0)</f>
        <v>Maternity/Parental leave</v>
      </c>
      <c r="V474">
        <f>VLOOKUP(D473,'Leave  Mangement'!$A$1:$F$1193,6,0)</f>
        <v>37</v>
      </c>
      <c r="W474" t="str">
        <f>VLOOKUP(D473,'Span and Layer'!$A$1:$D$1193,2,0)</f>
        <v>Sathish</v>
      </c>
      <c r="X474" t="str">
        <f>VLOOKUP(D473,'Span and Layer'!$A$1:$D$1193,3,0)</f>
        <v>Charlie</v>
      </c>
      <c r="Y474" t="str">
        <f>VLOOKUP(D473,'Span and Layer'!$A$1:$D$1193,4,0)</f>
        <v>George</v>
      </c>
      <c r="Z474" s="30">
        <f>VLOOKUP(D473,'Attrition Analysis'!$A$1:$E$1193,3,0)</f>
        <v>36992</v>
      </c>
      <c r="AA474" s="30">
        <f>VLOOKUP(D473,'Attrition Analysis'!$A$1:$E$1193,4,0)</f>
        <v>44142</v>
      </c>
      <c r="AB474">
        <f>VLOOKUP(D473,'Attrition Analysis'!$A$1:$E$1193,5,0)</f>
        <v>0</v>
      </c>
      <c r="AC474" t="str">
        <f>VLOOKUP(D473,CSAT!$A$1:$F$1193,2,0)</f>
        <v>Worst</v>
      </c>
      <c r="AD474" t="str">
        <f>VLOOKUP(D473,CSAT!$A$1:$F$1193,3,0)</f>
        <v>Worst</v>
      </c>
      <c r="AE474" t="str">
        <f>VLOOKUP(D473,CSAT!$A$1:$F$1193,4,0)</f>
        <v>Excellent</v>
      </c>
      <c r="AF474" t="str">
        <f>VLOOKUP(D473,CSAT!$A$1:$F$1193,5,0)</f>
        <v>Excellent</v>
      </c>
      <c r="AG474" t="str">
        <f>VLOOKUP(D473,CSAT!$A$1:$F$1193,6,0)</f>
        <v>Worst</v>
      </c>
      <c r="AH474" s="30">
        <v>43259</v>
      </c>
    </row>
    <row r="475" spans="1:34" x14ac:dyDescent="0.25">
      <c r="A475" s="13" t="s">
        <v>885</v>
      </c>
      <c r="B475" s="13">
        <v>474</v>
      </c>
      <c r="C475" s="13" t="s">
        <v>884</v>
      </c>
      <c r="D475" s="13" t="s">
        <v>885</v>
      </c>
      <c r="E475" s="13" t="s">
        <v>10</v>
      </c>
      <c r="F475" s="13">
        <v>49</v>
      </c>
      <c r="G475" s="13" t="s">
        <v>45</v>
      </c>
      <c r="H475" s="13" t="s">
        <v>97</v>
      </c>
      <c r="I475" s="13" t="s">
        <v>98</v>
      </c>
      <c r="J475">
        <f>VLOOKUP(DATA!D474,'Performance management'!A$1:H$1193,4,0)</f>
        <v>1</v>
      </c>
      <c r="K475">
        <f>VLOOKUP(DATA!D474,'Performance management'!A$1:H$1193,5,0)</f>
        <v>3</v>
      </c>
      <c r="L475">
        <f>VLOOKUP(DATA!D474,'Performance management'!A$1:H$1193,6,0)</f>
        <v>2</v>
      </c>
      <c r="M475">
        <f>VLOOKUP(DATA!D474,'Performance management'!A$1:H$1193,7,0)</f>
        <v>4</v>
      </c>
      <c r="N475">
        <f>VLOOKUP(DATA!D474,'Performance management'!A$1:H$1193,8,0)</f>
        <v>2.5</v>
      </c>
      <c r="O475">
        <f>VLOOKUP(D474,'Learning  Mangement'!$A$1:$G$1193,4,0)</f>
        <v>2.5</v>
      </c>
      <c r="P475" t="str">
        <f>VLOOKUP(D474,'Learning  Mangement'!$A$1:$G$1193,5,0)</f>
        <v>Sathish&amp;Azim</v>
      </c>
      <c r="Q475" t="str">
        <f>VLOOKUP(D474,'Learning  Mangement'!$A$1:$G$1193,6,0)</f>
        <v>4h</v>
      </c>
      <c r="R475" t="str">
        <f>VLOOKUP(D474,'Learning  Mangement'!$A$1:$G$1193,7,0)</f>
        <v>Technical skills Training</v>
      </c>
      <c r="S475" s="30">
        <f>VLOOKUP(D474,'Leave  Mangement'!$A$1:$F$1193,3,0)</f>
        <v>43228</v>
      </c>
      <c r="T475" s="30">
        <f>VLOOKUP(D474,'Leave  Mangement'!$A$1:$F$1193,4,0)</f>
        <v>43230</v>
      </c>
      <c r="U475" t="str">
        <f>VLOOKUP(D474,'Leave  Mangement'!$A$1:$F$1193,5,0)</f>
        <v>Emergency leave</v>
      </c>
      <c r="V475">
        <f>VLOOKUP(D474,'Leave  Mangement'!$A$1:$F$1193,6,0)</f>
        <v>2</v>
      </c>
      <c r="W475" t="str">
        <f>VLOOKUP(D474,'Span and Layer'!$A$1:$D$1193,2,0)</f>
        <v>Harika</v>
      </c>
      <c r="X475" t="str">
        <f>VLOOKUP(D474,'Span and Layer'!$A$1:$D$1193,3,0)</f>
        <v>Amelia</v>
      </c>
      <c r="Y475" t="str">
        <f>VLOOKUP(D474,'Span and Layer'!$A$1:$D$1193,4,0)</f>
        <v>George</v>
      </c>
      <c r="Z475" s="30">
        <f>VLOOKUP(D474,'Attrition Analysis'!$A$1:$E$1193,3,0)</f>
        <v>37000</v>
      </c>
      <c r="AA475" s="30">
        <f>VLOOKUP(D474,'Attrition Analysis'!$A$1:$E$1193,4,0)</f>
        <v>44154</v>
      </c>
      <c r="AB475">
        <f>VLOOKUP(D474,'Attrition Analysis'!$A$1:$E$1193,5,0)</f>
        <v>0</v>
      </c>
      <c r="AC475" t="str">
        <f>VLOOKUP(D474,CSAT!$A$1:$F$1193,2,0)</f>
        <v>Good</v>
      </c>
      <c r="AD475" t="str">
        <f>VLOOKUP(D474,CSAT!$A$1:$F$1193,3,0)</f>
        <v>Worst</v>
      </c>
      <c r="AE475" t="str">
        <f>VLOOKUP(D474,CSAT!$A$1:$F$1193,4,0)</f>
        <v>Excellent</v>
      </c>
      <c r="AF475" t="str">
        <f>VLOOKUP(D474,CSAT!$A$1:$F$1193,5,0)</f>
        <v>Better</v>
      </c>
      <c r="AG475" t="str">
        <f>VLOOKUP(D474,CSAT!$A$1:$F$1193,6,0)</f>
        <v>Bad</v>
      </c>
      <c r="AH475" s="30">
        <v>43244</v>
      </c>
    </row>
    <row r="476" spans="1:34" x14ac:dyDescent="0.25">
      <c r="A476" s="13" t="s">
        <v>887</v>
      </c>
      <c r="B476" s="13">
        <v>475</v>
      </c>
      <c r="C476" s="13" t="s">
        <v>886</v>
      </c>
      <c r="D476" s="13" t="s">
        <v>887</v>
      </c>
      <c r="E476" s="13" t="s">
        <v>10</v>
      </c>
      <c r="F476" s="13">
        <v>56</v>
      </c>
      <c r="G476" s="13" t="s">
        <v>21</v>
      </c>
      <c r="H476" s="13" t="s">
        <v>40</v>
      </c>
      <c r="I476" s="13" t="s">
        <v>13</v>
      </c>
      <c r="J476">
        <f>VLOOKUP(DATA!D475,'Performance management'!A$1:H$1193,4,0)</f>
        <v>1</v>
      </c>
      <c r="K476">
        <f>VLOOKUP(DATA!D475,'Performance management'!A$1:H$1193,5,0)</f>
        <v>2</v>
      </c>
      <c r="L476">
        <f>VLOOKUP(DATA!D475,'Performance management'!A$1:H$1193,6,0)</f>
        <v>5</v>
      </c>
      <c r="M476">
        <f>VLOOKUP(DATA!D475,'Performance management'!A$1:H$1193,7,0)</f>
        <v>4</v>
      </c>
      <c r="N476">
        <f>VLOOKUP(DATA!D475,'Performance management'!A$1:H$1193,8,0)</f>
        <v>3</v>
      </c>
      <c r="O476">
        <f>VLOOKUP(D475,'Learning  Mangement'!$A$1:$G$1193,4,0)</f>
        <v>3</v>
      </c>
      <c r="P476" t="str">
        <f>VLOOKUP(D475,'Learning  Mangement'!$A$1:$G$1193,5,0)</f>
        <v>Hemanth&amp;Salomi</v>
      </c>
      <c r="Q476" t="str">
        <f>VLOOKUP(D475,'Learning  Mangement'!$A$1:$G$1193,6,0)</f>
        <v>3h</v>
      </c>
      <c r="R476" t="str">
        <f>VLOOKUP(D475,'Learning  Mangement'!$A$1:$G$1193,7,0)</f>
        <v>Soft skills Training</v>
      </c>
      <c r="S476" s="30">
        <f>VLOOKUP(D475,'Leave  Mangement'!$A$1:$F$1193,3,0)</f>
        <v>43229</v>
      </c>
      <c r="T476" s="30">
        <f>VLOOKUP(D475,'Leave  Mangement'!$A$1:$F$1193,4,0)</f>
        <v>43236</v>
      </c>
      <c r="U476" t="str">
        <f>VLOOKUP(D475,'Leave  Mangement'!$A$1:$F$1193,5,0)</f>
        <v>Emergency leave</v>
      </c>
      <c r="V476">
        <f>VLOOKUP(D475,'Leave  Mangement'!$A$1:$F$1193,6,0)</f>
        <v>7</v>
      </c>
      <c r="W476" t="str">
        <f>VLOOKUP(D475,'Span and Layer'!$A$1:$D$1193,2,0)</f>
        <v>Roy</v>
      </c>
      <c r="X476" t="str">
        <f>VLOOKUP(D475,'Span and Layer'!$A$1:$D$1193,3,0)</f>
        <v>Harry</v>
      </c>
      <c r="Y476" t="str">
        <f>VLOOKUP(D475,'Span and Layer'!$A$1:$D$1193,4,0)</f>
        <v>George</v>
      </c>
      <c r="Z476" s="30">
        <f>VLOOKUP(D475,'Attrition Analysis'!$A$1:$E$1193,3,0)</f>
        <v>37008</v>
      </c>
      <c r="AA476" s="30">
        <f>VLOOKUP(D475,'Attrition Analysis'!$A$1:$E$1193,4,0)</f>
        <v>44166</v>
      </c>
      <c r="AB476">
        <f>VLOOKUP(D475,'Attrition Analysis'!$A$1:$E$1193,5,0)</f>
        <v>0</v>
      </c>
      <c r="AC476" t="str">
        <f>VLOOKUP(D475,CSAT!$A$1:$F$1193,2,0)</f>
        <v>Better</v>
      </c>
      <c r="AD476" t="str">
        <f>VLOOKUP(D475,CSAT!$A$1:$F$1193,3,0)</f>
        <v>Better</v>
      </c>
      <c r="AE476" t="str">
        <f>VLOOKUP(D475,CSAT!$A$1:$F$1193,4,0)</f>
        <v>Worst</v>
      </c>
      <c r="AF476" t="str">
        <f>VLOOKUP(D475,CSAT!$A$1:$F$1193,5,0)</f>
        <v>Good</v>
      </c>
      <c r="AG476" t="str">
        <f>VLOOKUP(D475,CSAT!$A$1:$F$1193,6,0)</f>
        <v>Good</v>
      </c>
      <c r="AH476" s="30">
        <v>43123</v>
      </c>
    </row>
    <row r="477" spans="1:34" x14ac:dyDescent="0.25">
      <c r="A477" s="13" t="s">
        <v>888</v>
      </c>
      <c r="B477" s="13">
        <v>476</v>
      </c>
      <c r="C477" s="13" t="s">
        <v>782</v>
      </c>
      <c r="D477" s="13" t="s">
        <v>888</v>
      </c>
      <c r="E477" s="13" t="s">
        <v>16</v>
      </c>
      <c r="F477" s="13">
        <v>53</v>
      </c>
      <c r="G477" s="13" t="s">
        <v>62</v>
      </c>
      <c r="H477" s="13" t="s">
        <v>18</v>
      </c>
      <c r="I477" s="13" t="s">
        <v>13</v>
      </c>
      <c r="J477">
        <f>VLOOKUP(DATA!D476,'Performance management'!A$1:H$1193,4,0)</f>
        <v>3</v>
      </c>
      <c r="K477">
        <f>VLOOKUP(DATA!D476,'Performance management'!A$1:H$1193,5,0)</f>
        <v>4</v>
      </c>
      <c r="L477">
        <f>VLOOKUP(DATA!D476,'Performance management'!A$1:H$1193,6,0)</f>
        <v>5</v>
      </c>
      <c r="M477">
        <f>VLOOKUP(DATA!D476,'Performance management'!A$1:H$1193,7,0)</f>
        <v>3</v>
      </c>
      <c r="N477">
        <f>VLOOKUP(DATA!D476,'Performance management'!A$1:H$1193,8,0)</f>
        <v>3.75</v>
      </c>
      <c r="O477">
        <f>VLOOKUP(D476,'Learning  Mangement'!$A$1:$G$1193,4,0)</f>
        <v>3.75</v>
      </c>
      <c r="P477" t="str">
        <f>VLOOKUP(D476,'Learning  Mangement'!$A$1:$G$1193,5,0)</f>
        <v>Hemanth&amp;Salomi</v>
      </c>
      <c r="Q477" t="str">
        <f>VLOOKUP(D476,'Learning  Mangement'!$A$1:$G$1193,6,0)</f>
        <v>3h</v>
      </c>
      <c r="R477" t="str">
        <f>VLOOKUP(D476,'Learning  Mangement'!$A$1:$G$1193,7,0)</f>
        <v>Soft skills Training</v>
      </c>
      <c r="S477" s="30">
        <f>VLOOKUP(D476,'Leave  Mangement'!$A$1:$F$1193,3,0)</f>
        <v>43230</v>
      </c>
      <c r="T477" s="30">
        <f>VLOOKUP(D476,'Leave  Mangement'!$A$1:$F$1193,4,0)</f>
        <v>43233</v>
      </c>
      <c r="U477" t="str">
        <f>VLOOKUP(D476,'Leave  Mangement'!$A$1:$F$1193,5,0)</f>
        <v>Emergency leave</v>
      </c>
      <c r="V477">
        <f>VLOOKUP(D476,'Leave  Mangement'!$A$1:$F$1193,6,0)</f>
        <v>3</v>
      </c>
      <c r="W477" t="str">
        <f>VLOOKUP(D476,'Span and Layer'!$A$1:$D$1193,2,0)</f>
        <v>David</v>
      </c>
      <c r="X477" t="str">
        <f>VLOOKUP(D476,'Span and Layer'!$A$1:$D$1193,3,0)</f>
        <v>Jacob</v>
      </c>
      <c r="Y477" t="str">
        <f>VLOOKUP(D476,'Span and Layer'!$A$1:$D$1193,4,0)</f>
        <v>George</v>
      </c>
      <c r="Z477" s="30">
        <f>VLOOKUP(D476,'Attrition Analysis'!$A$1:$E$1193,3,0)</f>
        <v>37016</v>
      </c>
      <c r="AA477" s="30">
        <f>VLOOKUP(D476,'Attrition Analysis'!$A$1:$E$1193,4,0)</f>
        <v>44178</v>
      </c>
      <c r="AB477">
        <f>VLOOKUP(D476,'Attrition Analysis'!$A$1:$E$1193,5,0)</f>
        <v>0</v>
      </c>
      <c r="AC477" t="str">
        <f>VLOOKUP(D476,CSAT!$A$1:$F$1193,2,0)</f>
        <v>Better</v>
      </c>
      <c r="AD477" t="str">
        <f>VLOOKUP(D476,CSAT!$A$1:$F$1193,3,0)</f>
        <v>Worst</v>
      </c>
      <c r="AE477" t="str">
        <f>VLOOKUP(D476,CSAT!$A$1:$F$1193,4,0)</f>
        <v>Worst</v>
      </c>
      <c r="AF477" t="str">
        <f>VLOOKUP(D476,CSAT!$A$1:$F$1193,5,0)</f>
        <v>Better</v>
      </c>
      <c r="AG477" t="str">
        <f>VLOOKUP(D476,CSAT!$A$1:$F$1193,6,0)</f>
        <v>Good</v>
      </c>
      <c r="AH477" s="30">
        <v>43131</v>
      </c>
    </row>
    <row r="478" spans="1:34" x14ac:dyDescent="0.25">
      <c r="A478" s="13" t="s">
        <v>890</v>
      </c>
      <c r="B478" s="13">
        <v>477</v>
      </c>
      <c r="C478" s="13" t="s">
        <v>889</v>
      </c>
      <c r="D478" s="13" t="s">
        <v>890</v>
      </c>
      <c r="E478" s="13" t="s">
        <v>10</v>
      </c>
      <c r="F478" s="13">
        <v>22</v>
      </c>
      <c r="G478" s="13" t="s">
        <v>17</v>
      </c>
      <c r="H478" s="13" t="s">
        <v>161</v>
      </c>
      <c r="I478" s="13" t="s">
        <v>13</v>
      </c>
      <c r="J478">
        <f>VLOOKUP(DATA!D477,'Performance management'!A$1:H$1193,4,0)</f>
        <v>4</v>
      </c>
      <c r="K478">
        <f>VLOOKUP(DATA!D477,'Performance management'!A$1:H$1193,5,0)</f>
        <v>5</v>
      </c>
      <c r="L478">
        <f>VLOOKUP(DATA!D477,'Performance management'!A$1:H$1193,6,0)</f>
        <v>4</v>
      </c>
      <c r="M478">
        <f>VLOOKUP(DATA!D477,'Performance management'!A$1:H$1193,7,0)</f>
        <v>5</v>
      </c>
      <c r="N478">
        <f>VLOOKUP(DATA!D477,'Performance management'!A$1:H$1193,8,0)</f>
        <v>4.5</v>
      </c>
      <c r="O478">
        <f>VLOOKUP(D477,'Learning  Mangement'!$A$1:$G$1193,4,0)</f>
        <v>4.5</v>
      </c>
      <c r="P478" t="str">
        <f>VLOOKUP(D477,'Learning  Mangement'!$A$1:$G$1193,5,0)</f>
        <v>Santhosh&amp;Anudeep</v>
      </c>
      <c r="Q478" t="str">
        <f>VLOOKUP(D477,'Learning  Mangement'!$A$1:$G$1193,6,0)</f>
        <v>3h</v>
      </c>
      <c r="R478" t="str">
        <f>VLOOKUP(D477,'Learning  Mangement'!$A$1:$G$1193,7,0)</f>
        <v>Job Training</v>
      </c>
      <c r="S478" s="30">
        <f>VLOOKUP(D477,'Leave  Mangement'!$A$1:$F$1193,3,0)</f>
        <v>43231</v>
      </c>
      <c r="T478" s="30">
        <f>VLOOKUP(D477,'Leave  Mangement'!$A$1:$F$1193,4,0)</f>
        <v>43236</v>
      </c>
      <c r="U478" t="str">
        <f>VLOOKUP(D477,'Leave  Mangement'!$A$1:$F$1193,5,0)</f>
        <v>Emergency leave</v>
      </c>
      <c r="V478">
        <f>VLOOKUP(D477,'Leave  Mangement'!$A$1:$F$1193,6,0)</f>
        <v>5</v>
      </c>
      <c r="W478" t="str">
        <f>VLOOKUP(D477,'Span and Layer'!$A$1:$D$1193,2,0)</f>
        <v>Anudeep</v>
      </c>
      <c r="X478" t="str">
        <f>VLOOKUP(D477,'Span and Layer'!$A$1:$D$1193,3,0)</f>
        <v>Charlie</v>
      </c>
      <c r="Y478" t="str">
        <f>VLOOKUP(D477,'Span and Layer'!$A$1:$D$1193,4,0)</f>
        <v>George</v>
      </c>
      <c r="Z478" s="30">
        <f>VLOOKUP(D477,'Attrition Analysis'!$A$1:$E$1193,3,0)</f>
        <v>37024</v>
      </c>
      <c r="AA478" s="30">
        <f>VLOOKUP(D477,'Attrition Analysis'!$A$1:$E$1193,4,0)</f>
        <v>44190</v>
      </c>
      <c r="AB478">
        <f>VLOOKUP(D477,'Attrition Analysis'!$A$1:$E$1193,5,0)</f>
        <v>0</v>
      </c>
      <c r="AC478" t="str">
        <f>VLOOKUP(D477,CSAT!$A$1:$F$1193,2,0)</f>
        <v>Good</v>
      </c>
      <c r="AD478" t="str">
        <f>VLOOKUP(D477,CSAT!$A$1:$F$1193,3,0)</f>
        <v>Worst</v>
      </c>
      <c r="AE478" t="str">
        <f>VLOOKUP(D477,CSAT!$A$1:$F$1193,4,0)</f>
        <v>Good</v>
      </c>
      <c r="AF478" t="str">
        <f>VLOOKUP(D477,CSAT!$A$1:$F$1193,5,0)</f>
        <v>Better</v>
      </c>
      <c r="AG478" t="str">
        <f>VLOOKUP(D477,CSAT!$A$1:$F$1193,6,0)</f>
        <v>Bad</v>
      </c>
      <c r="AH478" s="30">
        <v>43147</v>
      </c>
    </row>
    <row r="479" spans="1:34" x14ac:dyDescent="0.25">
      <c r="A479" s="13" t="s">
        <v>892</v>
      </c>
      <c r="B479" s="13">
        <v>478</v>
      </c>
      <c r="C479" s="13" t="s">
        <v>891</v>
      </c>
      <c r="D479" s="13" t="s">
        <v>892</v>
      </c>
      <c r="E479" s="13" t="s">
        <v>10</v>
      </c>
      <c r="F479" s="13">
        <v>33</v>
      </c>
      <c r="G479" s="13" t="s">
        <v>55</v>
      </c>
      <c r="H479" s="13" t="s">
        <v>27</v>
      </c>
      <c r="I479" s="13" t="s">
        <v>28</v>
      </c>
      <c r="J479">
        <f>VLOOKUP(DATA!D478,'Performance management'!A$1:H$1193,4,0)</f>
        <v>3</v>
      </c>
      <c r="K479">
        <f>VLOOKUP(DATA!D478,'Performance management'!A$1:H$1193,5,0)</f>
        <v>4</v>
      </c>
      <c r="L479">
        <f>VLOOKUP(DATA!D478,'Performance management'!A$1:H$1193,6,0)</f>
        <v>4</v>
      </c>
      <c r="M479">
        <f>VLOOKUP(DATA!D478,'Performance management'!A$1:H$1193,7,0)</f>
        <v>1</v>
      </c>
      <c r="N479">
        <f>VLOOKUP(DATA!D478,'Performance management'!A$1:H$1193,8,0)</f>
        <v>3</v>
      </c>
      <c r="O479">
        <f>VLOOKUP(D478,'Learning  Mangement'!$A$1:$G$1193,4,0)</f>
        <v>3</v>
      </c>
      <c r="P479" t="str">
        <f>VLOOKUP(D478,'Learning  Mangement'!$A$1:$G$1193,5,0)</f>
        <v>Hemanth&amp;Salomi</v>
      </c>
      <c r="Q479" t="str">
        <f>VLOOKUP(D478,'Learning  Mangement'!$A$1:$G$1193,6,0)</f>
        <v>3h</v>
      </c>
      <c r="R479" t="str">
        <f>VLOOKUP(D478,'Learning  Mangement'!$A$1:$G$1193,7,0)</f>
        <v>Soft skills Training</v>
      </c>
      <c r="S479" s="30">
        <f>VLOOKUP(D478,'Leave  Mangement'!$A$1:$F$1193,3,0)</f>
        <v>43232</v>
      </c>
      <c r="T479" s="30">
        <f>VLOOKUP(D478,'Leave  Mangement'!$A$1:$F$1193,4,0)</f>
        <v>43238</v>
      </c>
      <c r="U479" t="str">
        <f>VLOOKUP(D478,'Leave  Mangement'!$A$1:$F$1193,5,0)</f>
        <v>Maternity/Parental leave</v>
      </c>
      <c r="V479">
        <f>VLOOKUP(D478,'Leave  Mangement'!$A$1:$F$1193,6,0)</f>
        <v>36</v>
      </c>
      <c r="W479" t="str">
        <f>VLOOKUP(D478,'Span and Layer'!$A$1:$D$1193,2,0)</f>
        <v>Santhosh</v>
      </c>
      <c r="X479" t="str">
        <f>VLOOKUP(D478,'Span and Layer'!$A$1:$D$1193,3,0)</f>
        <v>Harry</v>
      </c>
      <c r="Y479" t="str">
        <f>VLOOKUP(D478,'Span and Layer'!$A$1:$D$1193,4,0)</f>
        <v>George</v>
      </c>
      <c r="Z479" s="30">
        <f>VLOOKUP(D478,'Attrition Analysis'!$A$1:$E$1193,3,0)</f>
        <v>37032</v>
      </c>
      <c r="AA479" s="30">
        <f>VLOOKUP(D478,'Attrition Analysis'!$A$1:$E$1193,4,0)</f>
        <v>44202</v>
      </c>
      <c r="AB479">
        <f>VLOOKUP(D478,'Attrition Analysis'!$A$1:$E$1193,5,0)</f>
        <v>0</v>
      </c>
      <c r="AC479" t="str">
        <f>VLOOKUP(D478,CSAT!$A$1:$F$1193,2,0)</f>
        <v>Worst</v>
      </c>
      <c r="AD479" t="str">
        <f>VLOOKUP(D478,CSAT!$A$1:$F$1193,3,0)</f>
        <v>Worst</v>
      </c>
      <c r="AE479" t="str">
        <f>VLOOKUP(D478,CSAT!$A$1:$F$1193,4,0)</f>
        <v>Bad</v>
      </c>
      <c r="AF479" t="str">
        <f>VLOOKUP(D478,CSAT!$A$1:$F$1193,5,0)</f>
        <v>Bad</v>
      </c>
      <c r="AG479" t="str">
        <f>VLOOKUP(D478,CSAT!$A$1:$F$1193,6,0)</f>
        <v>Excellent</v>
      </c>
      <c r="AH479" s="30">
        <v>43395</v>
      </c>
    </row>
    <row r="480" spans="1:34" x14ac:dyDescent="0.25">
      <c r="A480" s="13" t="s">
        <v>894</v>
      </c>
      <c r="B480" s="13">
        <v>479</v>
      </c>
      <c r="C480" s="13" t="s">
        <v>893</v>
      </c>
      <c r="D480" s="13" t="s">
        <v>894</v>
      </c>
      <c r="E480" s="13" t="s">
        <v>10</v>
      </c>
      <c r="F480" s="13">
        <v>46</v>
      </c>
      <c r="G480" s="13" t="s">
        <v>45</v>
      </c>
      <c r="H480" s="13" t="s">
        <v>105</v>
      </c>
      <c r="I480" s="13" t="s">
        <v>13</v>
      </c>
      <c r="J480">
        <f>VLOOKUP(DATA!D479,'Performance management'!A$1:H$1193,4,0)</f>
        <v>4</v>
      </c>
      <c r="K480">
        <f>VLOOKUP(DATA!D479,'Performance management'!A$1:H$1193,5,0)</f>
        <v>4</v>
      </c>
      <c r="L480">
        <f>VLOOKUP(DATA!D479,'Performance management'!A$1:H$1193,6,0)</f>
        <v>5</v>
      </c>
      <c r="M480">
        <f>VLOOKUP(DATA!D479,'Performance management'!A$1:H$1193,7,0)</f>
        <v>1</v>
      </c>
      <c r="N480">
        <f>VLOOKUP(DATA!D479,'Performance management'!A$1:H$1193,8,0)</f>
        <v>3.5</v>
      </c>
      <c r="O480">
        <f>VLOOKUP(D479,'Learning  Mangement'!$A$1:$G$1193,4,0)</f>
        <v>3.5</v>
      </c>
      <c r="P480" t="str">
        <f>VLOOKUP(D479,'Learning  Mangement'!$A$1:$G$1193,5,0)</f>
        <v>Hemanth&amp;Salomi</v>
      </c>
      <c r="Q480" t="str">
        <f>VLOOKUP(D479,'Learning  Mangement'!$A$1:$G$1193,6,0)</f>
        <v>3h</v>
      </c>
      <c r="R480" t="str">
        <f>VLOOKUP(D479,'Learning  Mangement'!$A$1:$G$1193,7,0)</f>
        <v>Soft skills Training</v>
      </c>
      <c r="S480" s="30">
        <f>VLOOKUP(D479,'Leave  Mangement'!$A$1:$F$1193,3,0)</f>
        <v>43233</v>
      </c>
      <c r="T480" s="30">
        <f>VLOOKUP(D479,'Leave  Mangement'!$A$1:$F$1193,4,0)</f>
        <v>43237</v>
      </c>
      <c r="U480" t="str">
        <f>VLOOKUP(D479,'Leave  Mangement'!$A$1:$F$1193,5,0)</f>
        <v>Maternity/Parental leave</v>
      </c>
      <c r="V480">
        <f>VLOOKUP(D479,'Leave  Mangement'!$A$1:$F$1193,6,0)</f>
        <v>34</v>
      </c>
      <c r="W480" t="str">
        <f>VLOOKUP(D479,'Span and Layer'!$A$1:$D$1193,2,0)</f>
        <v>Salomi</v>
      </c>
      <c r="X480" t="str">
        <f>VLOOKUP(D479,'Span and Layer'!$A$1:$D$1193,3,0)</f>
        <v>Harry</v>
      </c>
      <c r="Y480" t="str">
        <f>VLOOKUP(D479,'Span and Layer'!$A$1:$D$1193,4,0)</f>
        <v>George</v>
      </c>
      <c r="Z480" s="30">
        <f>VLOOKUP(D479,'Attrition Analysis'!$A$1:$E$1193,3,0)</f>
        <v>37040</v>
      </c>
      <c r="AA480" s="30">
        <f>VLOOKUP(D479,'Attrition Analysis'!$A$1:$E$1193,4,0)</f>
        <v>44214</v>
      </c>
      <c r="AB480">
        <f>VLOOKUP(D479,'Attrition Analysis'!$A$1:$E$1193,5,0)</f>
        <v>0</v>
      </c>
      <c r="AC480" t="str">
        <f>VLOOKUP(D479,CSAT!$A$1:$F$1193,2,0)</f>
        <v>Good</v>
      </c>
      <c r="AD480" t="str">
        <f>VLOOKUP(D479,CSAT!$A$1:$F$1193,3,0)</f>
        <v>Better</v>
      </c>
      <c r="AE480" t="str">
        <f>VLOOKUP(D479,CSAT!$A$1:$F$1193,4,0)</f>
        <v>Bad</v>
      </c>
      <c r="AF480" t="str">
        <f>VLOOKUP(D479,CSAT!$A$1:$F$1193,5,0)</f>
        <v>Good</v>
      </c>
      <c r="AG480" t="str">
        <f>VLOOKUP(D479,CSAT!$A$1:$F$1193,6,0)</f>
        <v>Excellent</v>
      </c>
      <c r="AH480" s="30">
        <v>43377</v>
      </c>
    </row>
    <row r="481" spans="1:34" x14ac:dyDescent="0.25">
      <c r="A481" s="13" t="s">
        <v>896</v>
      </c>
      <c r="B481" s="13">
        <v>480</v>
      </c>
      <c r="C481" s="13" t="s">
        <v>895</v>
      </c>
      <c r="D481" s="13" t="s">
        <v>896</v>
      </c>
      <c r="E481" s="13" t="s">
        <v>16</v>
      </c>
      <c r="F481" s="13">
        <v>44</v>
      </c>
      <c r="G481" s="13" t="s">
        <v>26</v>
      </c>
      <c r="H481" s="13" t="s">
        <v>18</v>
      </c>
      <c r="I481" s="13" t="s">
        <v>13</v>
      </c>
      <c r="J481">
        <f>VLOOKUP(DATA!D480,'Performance management'!A$1:H$1193,4,0)</f>
        <v>5</v>
      </c>
      <c r="K481">
        <f>VLOOKUP(DATA!D480,'Performance management'!A$1:H$1193,5,0)</f>
        <v>2</v>
      </c>
      <c r="L481">
        <f>VLOOKUP(DATA!D480,'Performance management'!A$1:H$1193,6,0)</f>
        <v>5</v>
      </c>
      <c r="M481">
        <f>VLOOKUP(DATA!D480,'Performance management'!A$1:H$1193,7,0)</f>
        <v>4</v>
      </c>
      <c r="N481">
        <f>VLOOKUP(DATA!D480,'Performance management'!A$1:H$1193,8,0)</f>
        <v>4</v>
      </c>
      <c r="O481">
        <f>VLOOKUP(D480,'Learning  Mangement'!$A$1:$G$1193,4,0)</f>
        <v>4</v>
      </c>
      <c r="P481" t="str">
        <f>VLOOKUP(D480,'Learning  Mangement'!$A$1:$G$1193,5,0)</f>
        <v>Santhosh&amp;Anudeep</v>
      </c>
      <c r="Q481" t="str">
        <f>VLOOKUP(D480,'Learning  Mangement'!$A$1:$G$1193,6,0)</f>
        <v>3h</v>
      </c>
      <c r="R481" t="str">
        <f>VLOOKUP(D480,'Learning  Mangement'!$A$1:$G$1193,7,0)</f>
        <v>Job Training</v>
      </c>
      <c r="S481" s="30">
        <f>VLOOKUP(D480,'Leave  Mangement'!$A$1:$F$1193,3,0)</f>
        <v>43234</v>
      </c>
      <c r="T481" s="30">
        <f>VLOOKUP(D480,'Leave  Mangement'!$A$1:$F$1193,4,0)</f>
        <v>43238</v>
      </c>
      <c r="U481" t="str">
        <f>VLOOKUP(D480,'Leave  Mangement'!$A$1:$F$1193,5,0)</f>
        <v>Emergency leave</v>
      </c>
      <c r="V481">
        <f>VLOOKUP(D480,'Leave  Mangement'!$A$1:$F$1193,6,0)</f>
        <v>4</v>
      </c>
      <c r="W481" t="str">
        <f>VLOOKUP(D480,'Span and Layer'!$A$1:$D$1193,2,0)</f>
        <v>Rishitha</v>
      </c>
      <c r="X481" t="str">
        <f>VLOOKUP(D480,'Span and Layer'!$A$1:$D$1193,3,0)</f>
        <v>Isla</v>
      </c>
      <c r="Y481" t="str">
        <f>VLOOKUP(D480,'Span and Layer'!$A$1:$D$1193,4,0)</f>
        <v>George</v>
      </c>
      <c r="Z481" s="30">
        <f>VLOOKUP(D480,'Attrition Analysis'!$A$1:$E$1193,3,0)</f>
        <v>37048</v>
      </c>
      <c r="AA481" s="30">
        <f>VLOOKUP(D480,'Attrition Analysis'!$A$1:$E$1193,4,0)</f>
        <v>44226</v>
      </c>
      <c r="AB481">
        <f>VLOOKUP(D480,'Attrition Analysis'!$A$1:$E$1193,5,0)</f>
        <v>0</v>
      </c>
      <c r="AC481" t="str">
        <f>VLOOKUP(D480,CSAT!$A$1:$F$1193,2,0)</f>
        <v>Bad</v>
      </c>
      <c r="AD481" t="str">
        <f>VLOOKUP(D480,CSAT!$A$1:$F$1193,3,0)</f>
        <v>Good</v>
      </c>
      <c r="AE481" t="str">
        <f>VLOOKUP(D480,CSAT!$A$1:$F$1193,4,0)</f>
        <v>Good</v>
      </c>
      <c r="AF481" t="str">
        <f>VLOOKUP(D480,CSAT!$A$1:$F$1193,5,0)</f>
        <v>Good</v>
      </c>
      <c r="AG481" t="str">
        <f>VLOOKUP(D480,CSAT!$A$1:$F$1193,6,0)</f>
        <v>Excellent</v>
      </c>
      <c r="AH481" s="30">
        <v>43116</v>
      </c>
    </row>
    <row r="482" spans="1:34" x14ac:dyDescent="0.25">
      <c r="A482" s="13" t="s">
        <v>898</v>
      </c>
      <c r="B482" s="13">
        <v>481</v>
      </c>
      <c r="C482" s="13" t="s">
        <v>897</v>
      </c>
      <c r="D482" s="13" t="s">
        <v>898</v>
      </c>
      <c r="E482" s="13" t="s">
        <v>16</v>
      </c>
      <c r="F482" s="13">
        <v>27</v>
      </c>
      <c r="G482" s="13" t="s">
        <v>45</v>
      </c>
      <c r="H482" s="13" t="s">
        <v>105</v>
      </c>
      <c r="I482" s="13" t="s">
        <v>13</v>
      </c>
      <c r="J482">
        <f>VLOOKUP(DATA!D481,'Performance management'!A$1:H$1193,4,0)</f>
        <v>2</v>
      </c>
      <c r="K482">
        <f>VLOOKUP(DATA!D481,'Performance management'!A$1:H$1193,5,0)</f>
        <v>1</v>
      </c>
      <c r="L482">
        <f>VLOOKUP(DATA!D481,'Performance management'!A$1:H$1193,6,0)</f>
        <v>4</v>
      </c>
      <c r="M482">
        <f>VLOOKUP(DATA!D481,'Performance management'!A$1:H$1193,7,0)</f>
        <v>4</v>
      </c>
      <c r="N482">
        <f>VLOOKUP(DATA!D481,'Performance management'!A$1:H$1193,8,0)</f>
        <v>2.75</v>
      </c>
      <c r="O482">
        <f>VLOOKUP(D481,'Learning  Mangement'!$A$1:$G$1193,4,0)</f>
        <v>2.75</v>
      </c>
      <c r="P482" t="str">
        <f>VLOOKUP(D481,'Learning  Mangement'!$A$1:$G$1193,5,0)</f>
        <v>Sathish&amp;Azim</v>
      </c>
      <c r="Q482" t="str">
        <f>VLOOKUP(D481,'Learning  Mangement'!$A$1:$G$1193,6,0)</f>
        <v>4h</v>
      </c>
      <c r="R482" t="str">
        <f>VLOOKUP(D481,'Learning  Mangement'!$A$1:$G$1193,7,0)</f>
        <v>Technical skills Training</v>
      </c>
      <c r="S482" s="30">
        <f>VLOOKUP(D481,'Leave  Mangement'!$A$1:$F$1193,3,0)</f>
        <v>43235</v>
      </c>
      <c r="T482" s="30">
        <f>VLOOKUP(D481,'Leave  Mangement'!$A$1:$F$1193,4,0)</f>
        <v>43236</v>
      </c>
      <c r="U482" t="str">
        <f>VLOOKUP(D481,'Leave  Mangement'!$A$1:$F$1193,5,0)</f>
        <v>Planned leave</v>
      </c>
      <c r="V482">
        <f>VLOOKUP(D481,'Leave  Mangement'!$A$1:$F$1193,6,0)</f>
        <v>1</v>
      </c>
      <c r="W482" t="str">
        <f>VLOOKUP(D481,'Span and Layer'!$A$1:$D$1193,2,0)</f>
        <v>Harish</v>
      </c>
      <c r="X482" t="str">
        <f>VLOOKUP(D481,'Span and Layer'!$A$1:$D$1193,3,0)</f>
        <v>Amelia</v>
      </c>
      <c r="Y482" t="str">
        <f>VLOOKUP(D481,'Span and Layer'!$A$1:$D$1193,4,0)</f>
        <v>George</v>
      </c>
      <c r="Z482" s="30">
        <f>VLOOKUP(D481,'Attrition Analysis'!$A$1:$E$1193,3,0)</f>
        <v>37056</v>
      </c>
      <c r="AA482" s="30">
        <f>VLOOKUP(D481,'Attrition Analysis'!$A$1:$E$1193,4,0)</f>
        <v>44238</v>
      </c>
      <c r="AB482">
        <f>VLOOKUP(D481,'Attrition Analysis'!$A$1:$E$1193,5,0)</f>
        <v>0</v>
      </c>
      <c r="AC482" t="str">
        <f>VLOOKUP(D481,CSAT!$A$1:$F$1193,2,0)</f>
        <v>Better</v>
      </c>
      <c r="AD482" t="str">
        <f>VLOOKUP(D481,CSAT!$A$1:$F$1193,3,0)</f>
        <v>Better</v>
      </c>
      <c r="AE482" t="str">
        <f>VLOOKUP(D481,CSAT!$A$1:$F$1193,4,0)</f>
        <v>Good</v>
      </c>
      <c r="AF482" t="str">
        <f>VLOOKUP(D481,CSAT!$A$1:$F$1193,5,0)</f>
        <v>Excellent</v>
      </c>
      <c r="AG482" t="str">
        <f>VLOOKUP(D481,CSAT!$A$1:$F$1193,6,0)</f>
        <v>Excellent</v>
      </c>
      <c r="AH482" s="30">
        <v>43204</v>
      </c>
    </row>
    <row r="483" spans="1:34" x14ac:dyDescent="0.25">
      <c r="A483" s="13" t="s">
        <v>900</v>
      </c>
      <c r="B483" s="13">
        <v>482</v>
      </c>
      <c r="C483" s="13" t="s">
        <v>899</v>
      </c>
      <c r="D483" s="13" t="s">
        <v>900</v>
      </c>
      <c r="E483" s="13" t="s">
        <v>16</v>
      </c>
      <c r="F483" s="13">
        <v>38</v>
      </c>
      <c r="G483" s="13" t="s">
        <v>21</v>
      </c>
      <c r="H483" s="13" t="s">
        <v>40</v>
      </c>
      <c r="I483" s="13" t="s">
        <v>13</v>
      </c>
      <c r="J483">
        <f>VLOOKUP(DATA!D482,'Performance management'!A$1:H$1193,4,0)</f>
        <v>1</v>
      </c>
      <c r="K483">
        <f>VLOOKUP(DATA!D482,'Performance management'!A$1:H$1193,5,0)</f>
        <v>4</v>
      </c>
      <c r="L483">
        <f>VLOOKUP(DATA!D482,'Performance management'!A$1:H$1193,6,0)</f>
        <v>2</v>
      </c>
      <c r="M483">
        <f>VLOOKUP(DATA!D482,'Performance management'!A$1:H$1193,7,0)</f>
        <v>5</v>
      </c>
      <c r="N483">
        <f>VLOOKUP(DATA!D482,'Performance management'!A$1:H$1193,8,0)</f>
        <v>3</v>
      </c>
      <c r="O483">
        <f>VLOOKUP(D482,'Learning  Mangement'!$A$1:$G$1193,4,0)</f>
        <v>3</v>
      </c>
      <c r="P483" t="str">
        <f>VLOOKUP(D482,'Learning  Mangement'!$A$1:$G$1193,5,0)</f>
        <v>Hemanth&amp;Salomi</v>
      </c>
      <c r="Q483" t="str">
        <f>VLOOKUP(D482,'Learning  Mangement'!$A$1:$G$1193,6,0)</f>
        <v>3h</v>
      </c>
      <c r="R483" t="str">
        <f>VLOOKUP(D482,'Learning  Mangement'!$A$1:$G$1193,7,0)</f>
        <v>Soft skills Training</v>
      </c>
      <c r="S483" s="30">
        <f>VLOOKUP(D482,'Leave  Mangement'!$A$1:$F$1193,3,0)</f>
        <v>43236</v>
      </c>
      <c r="T483" s="30">
        <f>VLOOKUP(D482,'Leave  Mangement'!$A$1:$F$1193,4,0)</f>
        <v>43240</v>
      </c>
      <c r="U483" t="str">
        <f>VLOOKUP(D482,'Leave  Mangement'!$A$1:$F$1193,5,0)</f>
        <v>Maternity/Parental leave</v>
      </c>
      <c r="V483">
        <f>VLOOKUP(D482,'Leave  Mangement'!$A$1:$F$1193,6,0)</f>
        <v>34</v>
      </c>
      <c r="W483" t="str">
        <f>VLOOKUP(D482,'Span and Layer'!$A$1:$D$1193,2,0)</f>
        <v>Harish</v>
      </c>
      <c r="X483" t="str">
        <f>VLOOKUP(D482,'Span and Layer'!$A$1:$D$1193,3,0)</f>
        <v>Amelia</v>
      </c>
      <c r="Y483" t="str">
        <f>VLOOKUP(D482,'Span and Layer'!$A$1:$D$1193,4,0)</f>
        <v>George</v>
      </c>
      <c r="Z483" s="30">
        <f>VLOOKUP(D482,'Attrition Analysis'!$A$1:$E$1193,3,0)</f>
        <v>37064</v>
      </c>
      <c r="AA483" s="30">
        <f>VLOOKUP(D482,'Attrition Analysis'!$A$1:$E$1193,4,0)</f>
        <v>44250</v>
      </c>
      <c r="AB483">
        <f>VLOOKUP(D482,'Attrition Analysis'!$A$1:$E$1193,5,0)</f>
        <v>0</v>
      </c>
      <c r="AC483" t="str">
        <f>VLOOKUP(D482,CSAT!$A$1:$F$1193,2,0)</f>
        <v>Excellent</v>
      </c>
      <c r="AD483" t="str">
        <f>VLOOKUP(D482,CSAT!$A$1:$F$1193,3,0)</f>
        <v>Worst</v>
      </c>
      <c r="AE483" t="str">
        <f>VLOOKUP(D482,CSAT!$A$1:$F$1193,4,0)</f>
        <v>Good</v>
      </c>
      <c r="AF483" t="str">
        <f>VLOOKUP(D482,CSAT!$A$1:$F$1193,5,0)</f>
        <v>Good</v>
      </c>
      <c r="AG483" t="str">
        <f>VLOOKUP(D482,CSAT!$A$1:$F$1193,6,0)</f>
        <v>Bad</v>
      </c>
      <c r="AH483" s="30">
        <v>43433</v>
      </c>
    </row>
    <row r="484" spans="1:34" x14ac:dyDescent="0.25">
      <c r="A484" s="13" t="s">
        <v>902</v>
      </c>
      <c r="B484" s="13">
        <v>483</v>
      </c>
      <c r="C484" s="13" t="s">
        <v>901</v>
      </c>
      <c r="D484" s="13" t="s">
        <v>902</v>
      </c>
      <c r="E484" s="13" t="s">
        <v>10</v>
      </c>
      <c r="F484" s="13">
        <v>44</v>
      </c>
      <c r="G484" s="13" t="s">
        <v>31</v>
      </c>
      <c r="H484" s="13" t="s">
        <v>63</v>
      </c>
      <c r="I484" s="13" t="s">
        <v>13</v>
      </c>
      <c r="J484">
        <f>VLOOKUP(DATA!D483,'Performance management'!A$1:H$1193,4,0)</f>
        <v>3</v>
      </c>
      <c r="K484">
        <f>VLOOKUP(DATA!D483,'Performance management'!A$1:H$1193,5,0)</f>
        <v>3</v>
      </c>
      <c r="L484">
        <f>VLOOKUP(DATA!D483,'Performance management'!A$1:H$1193,6,0)</f>
        <v>5</v>
      </c>
      <c r="M484">
        <f>VLOOKUP(DATA!D483,'Performance management'!A$1:H$1193,7,0)</f>
        <v>1</v>
      </c>
      <c r="N484">
        <f>VLOOKUP(DATA!D483,'Performance management'!A$1:H$1193,8,0)</f>
        <v>3</v>
      </c>
      <c r="O484">
        <f>VLOOKUP(D483,'Learning  Mangement'!$A$1:$G$1193,4,0)</f>
        <v>3</v>
      </c>
      <c r="P484" t="str">
        <f>VLOOKUP(D483,'Learning  Mangement'!$A$1:$G$1193,5,0)</f>
        <v>Hemanth&amp;Salomi</v>
      </c>
      <c r="Q484" t="str">
        <f>VLOOKUP(D483,'Learning  Mangement'!$A$1:$G$1193,6,0)</f>
        <v>3h</v>
      </c>
      <c r="R484" t="str">
        <f>VLOOKUP(D483,'Learning  Mangement'!$A$1:$G$1193,7,0)</f>
        <v>Soft skills Training</v>
      </c>
      <c r="S484" s="30">
        <f>VLOOKUP(D483,'Leave  Mangement'!$A$1:$F$1193,3,0)</f>
        <v>43237</v>
      </c>
      <c r="T484" s="30">
        <f>VLOOKUP(D483,'Leave  Mangement'!$A$1:$F$1193,4,0)</f>
        <v>43240</v>
      </c>
      <c r="U484" t="str">
        <f>VLOOKUP(D483,'Leave  Mangement'!$A$1:$F$1193,5,0)</f>
        <v>Maternity/Parental leave</v>
      </c>
      <c r="V484">
        <f>VLOOKUP(D483,'Leave  Mangement'!$A$1:$F$1193,6,0)</f>
        <v>33</v>
      </c>
      <c r="W484" t="str">
        <f>VLOOKUP(D483,'Span and Layer'!$A$1:$D$1193,2,0)</f>
        <v>Lihar</v>
      </c>
      <c r="X484" t="str">
        <f>VLOOKUP(D483,'Span and Layer'!$A$1:$D$1193,3,0)</f>
        <v>Isla</v>
      </c>
      <c r="Y484" t="str">
        <f>VLOOKUP(D483,'Span and Layer'!$A$1:$D$1193,4,0)</f>
        <v>George</v>
      </c>
      <c r="Z484" s="30">
        <f>VLOOKUP(D483,'Attrition Analysis'!$A$1:$E$1193,3,0)</f>
        <v>37072</v>
      </c>
      <c r="AA484" s="30">
        <f>VLOOKUP(D483,'Attrition Analysis'!$A$1:$E$1193,4,0)</f>
        <v>44262</v>
      </c>
      <c r="AB484">
        <f>VLOOKUP(D483,'Attrition Analysis'!$A$1:$E$1193,5,0)</f>
        <v>0</v>
      </c>
      <c r="AC484" t="str">
        <f>VLOOKUP(D483,CSAT!$A$1:$F$1193,2,0)</f>
        <v>Better</v>
      </c>
      <c r="AD484" t="str">
        <f>VLOOKUP(D483,CSAT!$A$1:$F$1193,3,0)</f>
        <v>Good</v>
      </c>
      <c r="AE484" t="str">
        <f>VLOOKUP(D483,CSAT!$A$1:$F$1193,4,0)</f>
        <v>Worst</v>
      </c>
      <c r="AF484" t="str">
        <f>VLOOKUP(D483,CSAT!$A$1:$F$1193,5,0)</f>
        <v>Good</v>
      </c>
      <c r="AG484" t="str">
        <f>VLOOKUP(D483,CSAT!$A$1:$F$1193,6,0)</f>
        <v>Better</v>
      </c>
      <c r="AH484" s="30">
        <v>43422</v>
      </c>
    </row>
    <row r="485" spans="1:34" x14ac:dyDescent="0.25">
      <c r="A485" s="13" t="s">
        <v>904</v>
      </c>
      <c r="B485" s="13">
        <v>484</v>
      </c>
      <c r="C485" s="13" t="s">
        <v>903</v>
      </c>
      <c r="D485" s="13" t="s">
        <v>904</v>
      </c>
      <c r="E485" s="13" t="s">
        <v>10</v>
      </c>
      <c r="F485" s="13">
        <v>22</v>
      </c>
      <c r="G485" s="13" t="s">
        <v>26</v>
      </c>
      <c r="H485" s="13" t="s">
        <v>109</v>
      </c>
      <c r="I485" s="13" t="s">
        <v>13</v>
      </c>
      <c r="J485">
        <f>VLOOKUP(DATA!D484,'Performance management'!A$1:H$1193,4,0)</f>
        <v>3</v>
      </c>
      <c r="K485">
        <f>VLOOKUP(DATA!D484,'Performance management'!A$1:H$1193,5,0)</f>
        <v>3</v>
      </c>
      <c r="L485">
        <f>VLOOKUP(DATA!D484,'Performance management'!A$1:H$1193,6,0)</f>
        <v>1</v>
      </c>
      <c r="M485">
        <f>VLOOKUP(DATA!D484,'Performance management'!A$1:H$1193,7,0)</f>
        <v>2</v>
      </c>
      <c r="N485">
        <f>VLOOKUP(DATA!D484,'Performance management'!A$1:H$1193,8,0)</f>
        <v>2.25</v>
      </c>
      <c r="O485">
        <f>VLOOKUP(D484,'Learning  Mangement'!$A$1:$G$1193,4,0)</f>
        <v>2.25</v>
      </c>
      <c r="P485" t="str">
        <f>VLOOKUP(D484,'Learning  Mangement'!$A$1:$G$1193,5,0)</f>
        <v>Sathish&amp;Azim</v>
      </c>
      <c r="Q485" t="str">
        <f>VLOOKUP(D484,'Learning  Mangement'!$A$1:$G$1193,6,0)</f>
        <v>4h</v>
      </c>
      <c r="R485" t="str">
        <f>VLOOKUP(D484,'Learning  Mangement'!$A$1:$G$1193,7,0)</f>
        <v>Technical skills Training</v>
      </c>
      <c r="S485" s="30">
        <f>VLOOKUP(D484,'Leave  Mangement'!$A$1:$F$1193,3,0)</f>
        <v>43238</v>
      </c>
      <c r="T485" s="30">
        <f>VLOOKUP(D484,'Leave  Mangement'!$A$1:$F$1193,4,0)</f>
        <v>43241</v>
      </c>
      <c r="U485" t="str">
        <f>VLOOKUP(D484,'Leave  Mangement'!$A$1:$F$1193,5,0)</f>
        <v>Planned leave</v>
      </c>
      <c r="V485">
        <f>VLOOKUP(D484,'Leave  Mangement'!$A$1:$F$1193,6,0)</f>
        <v>3</v>
      </c>
      <c r="W485" t="str">
        <f>VLOOKUP(D484,'Span and Layer'!$A$1:$D$1193,2,0)</f>
        <v>Sathish</v>
      </c>
      <c r="X485" t="str">
        <f>VLOOKUP(D484,'Span and Layer'!$A$1:$D$1193,3,0)</f>
        <v>Charlie</v>
      </c>
      <c r="Y485" t="str">
        <f>VLOOKUP(D484,'Span and Layer'!$A$1:$D$1193,4,0)</f>
        <v>George</v>
      </c>
      <c r="Z485" s="30">
        <f>VLOOKUP(D484,'Attrition Analysis'!$A$1:$E$1193,3,0)</f>
        <v>37080</v>
      </c>
      <c r="AA485" s="30">
        <f>VLOOKUP(D484,'Attrition Analysis'!$A$1:$E$1193,4,0)</f>
        <v>44274</v>
      </c>
      <c r="AB485">
        <f>VLOOKUP(D484,'Attrition Analysis'!$A$1:$E$1193,5,0)</f>
        <v>0</v>
      </c>
      <c r="AC485" t="str">
        <f>VLOOKUP(D484,CSAT!$A$1:$F$1193,2,0)</f>
        <v>Bad</v>
      </c>
      <c r="AD485" t="str">
        <f>VLOOKUP(D484,CSAT!$A$1:$F$1193,3,0)</f>
        <v>Better</v>
      </c>
      <c r="AE485" t="str">
        <f>VLOOKUP(D484,CSAT!$A$1:$F$1193,4,0)</f>
        <v>Good</v>
      </c>
      <c r="AF485" t="str">
        <f>VLOOKUP(D484,CSAT!$A$1:$F$1193,5,0)</f>
        <v>Bad</v>
      </c>
      <c r="AG485" t="str">
        <f>VLOOKUP(D484,CSAT!$A$1:$F$1193,6,0)</f>
        <v>Excellent</v>
      </c>
      <c r="AH485" s="30">
        <v>43405</v>
      </c>
    </row>
    <row r="486" spans="1:34" x14ac:dyDescent="0.25">
      <c r="A486" s="13" t="s">
        <v>906</v>
      </c>
      <c r="B486" s="13">
        <v>485</v>
      </c>
      <c r="C486" s="13" t="s">
        <v>905</v>
      </c>
      <c r="D486" s="13" t="s">
        <v>906</v>
      </c>
      <c r="E486" s="13" t="s">
        <v>16</v>
      </c>
      <c r="F486" s="13">
        <v>45</v>
      </c>
      <c r="G486" s="13" t="s">
        <v>11</v>
      </c>
      <c r="H486" s="13" t="s">
        <v>34</v>
      </c>
      <c r="I486" s="13" t="s">
        <v>35</v>
      </c>
      <c r="J486">
        <f>VLOOKUP(DATA!D485,'Performance management'!A$1:H$1193,4,0)</f>
        <v>4</v>
      </c>
      <c r="K486">
        <f>VLOOKUP(DATA!D485,'Performance management'!A$1:H$1193,5,0)</f>
        <v>5</v>
      </c>
      <c r="L486">
        <f>VLOOKUP(DATA!D485,'Performance management'!A$1:H$1193,6,0)</f>
        <v>3</v>
      </c>
      <c r="M486">
        <f>VLOOKUP(DATA!D485,'Performance management'!A$1:H$1193,7,0)</f>
        <v>4</v>
      </c>
      <c r="N486">
        <f>VLOOKUP(DATA!D485,'Performance management'!A$1:H$1193,8,0)</f>
        <v>4</v>
      </c>
      <c r="O486">
        <f>VLOOKUP(D485,'Learning  Mangement'!$A$1:$G$1193,4,0)</f>
        <v>4</v>
      </c>
      <c r="P486" t="str">
        <f>VLOOKUP(D485,'Learning  Mangement'!$A$1:$G$1193,5,0)</f>
        <v>Santhosh&amp;Anudeep</v>
      </c>
      <c r="Q486" t="str">
        <f>VLOOKUP(D485,'Learning  Mangement'!$A$1:$G$1193,6,0)</f>
        <v>3h</v>
      </c>
      <c r="R486" t="str">
        <f>VLOOKUP(D485,'Learning  Mangement'!$A$1:$G$1193,7,0)</f>
        <v>Job Training</v>
      </c>
      <c r="S486" s="30">
        <f>VLOOKUP(D485,'Leave  Mangement'!$A$1:$F$1193,3,0)</f>
        <v>43239</v>
      </c>
      <c r="T486" s="30">
        <f>VLOOKUP(D485,'Leave  Mangement'!$A$1:$F$1193,4,0)</f>
        <v>43241</v>
      </c>
      <c r="U486" t="str">
        <f>VLOOKUP(D485,'Leave  Mangement'!$A$1:$F$1193,5,0)</f>
        <v>Maternity/Parental leave</v>
      </c>
      <c r="V486">
        <f>VLOOKUP(D485,'Leave  Mangement'!$A$1:$F$1193,6,0)</f>
        <v>32</v>
      </c>
      <c r="W486" t="str">
        <f>VLOOKUP(D485,'Span and Layer'!$A$1:$D$1193,2,0)</f>
        <v>Arundathi</v>
      </c>
      <c r="X486" t="str">
        <f>VLOOKUP(D485,'Span and Layer'!$A$1:$D$1193,3,0)</f>
        <v>Jacob</v>
      </c>
      <c r="Y486" t="str">
        <f>VLOOKUP(D485,'Span and Layer'!$A$1:$D$1193,4,0)</f>
        <v>George</v>
      </c>
      <c r="Z486" s="30">
        <f>VLOOKUP(D485,'Attrition Analysis'!$A$1:$E$1193,3,0)</f>
        <v>37088</v>
      </c>
      <c r="AA486" s="30">
        <f>VLOOKUP(D485,'Attrition Analysis'!$A$1:$E$1193,4,0)</f>
        <v>44286</v>
      </c>
      <c r="AB486">
        <f>VLOOKUP(D485,'Attrition Analysis'!$A$1:$E$1193,5,0)</f>
        <v>0</v>
      </c>
      <c r="AC486" t="str">
        <f>VLOOKUP(D485,CSAT!$A$1:$F$1193,2,0)</f>
        <v>Bad</v>
      </c>
      <c r="AD486" t="str">
        <f>VLOOKUP(D485,CSAT!$A$1:$F$1193,3,0)</f>
        <v>Better</v>
      </c>
      <c r="AE486" t="str">
        <f>VLOOKUP(D485,CSAT!$A$1:$F$1193,4,0)</f>
        <v>Good</v>
      </c>
      <c r="AF486" t="str">
        <f>VLOOKUP(D485,CSAT!$A$1:$F$1193,5,0)</f>
        <v>Good</v>
      </c>
      <c r="AG486" t="str">
        <f>VLOOKUP(D485,CSAT!$A$1:$F$1193,6,0)</f>
        <v>Bad</v>
      </c>
      <c r="AH486" s="30">
        <v>43241</v>
      </c>
    </row>
    <row r="487" spans="1:34" x14ac:dyDescent="0.25">
      <c r="A487" s="13" t="s">
        <v>908</v>
      </c>
      <c r="B487" s="13">
        <v>486</v>
      </c>
      <c r="C487" s="13" t="s">
        <v>907</v>
      </c>
      <c r="D487" s="13" t="s">
        <v>908</v>
      </c>
      <c r="E487" s="13" t="s">
        <v>10</v>
      </c>
      <c r="F487" s="13">
        <v>46</v>
      </c>
      <c r="G487" s="13" t="s">
        <v>96</v>
      </c>
      <c r="H487" s="13" t="s">
        <v>109</v>
      </c>
      <c r="I487" s="13" t="s">
        <v>13</v>
      </c>
      <c r="J487">
        <f>VLOOKUP(DATA!D486,'Performance management'!A$1:H$1193,4,0)</f>
        <v>5</v>
      </c>
      <c r="K487">
        <f>VLOOKUP(DATA!D486,'Performance management'!A$1:H$1193,5,0)</f>
        <v>5</v>
      </c>
      <c r="L487">
        <f>VLOOKUP(DATA!D486,'Performance management'!A$1:H$1193,6,0)</f>
        <v>1</v>
      </c>
      <c r="M487">
        <f>VLOOKUP(DATA!D486,'Performance management'!A$1:H$1193,7,0)</f>
        <v>3</v>
      </c>
      <c r="N487">
        <f>VLOOKUP(DATA!D486,'Performance management'!A$1:H$1193,8,0)</f>
        <v>3.5</v>
      </c>
      <c r="O487">
        <f>VLOOKUP(D486,'Learning  Mangement'!$A$1:$G$1193,4,0)</f>
        <v>3.5</v>
      </c>
      <c r="P487" t="str">
        <f>VLOOKUP(D486,'Learning  Mangement'!$A$1:$G$1193,5,0)</f>
        <v>Hemanth&amp;Salomi</v>
      </c>
      <c r="Q487" t="str">
        <f>VLOOKUP(D486,'Learning  Mangement'!$A$1:$G$1193,6,0)</f>
        <v>3h</v>
      </c>
      <c r="R487" t="str">
        <f>VLOOKUP(D486,'Learning  Mangement'!$A$1:$G$1193,7,0)</f>
        <v>Soft skills Training</v>
      </c>
      <c r="S487" s="30">
        <f>VLOOKUP(D486,'Leave  Mangement'!$A$1:$F$1193,3,0)</f>
        <v>43240</v>
      </c>
      <c r="T487" s="30">
        <f>VLOOKUP(D486,'Leave  Mangement'!$A$1:$F$1193,4,0)</f>
        <v>43245</v>
      </c>
      <c r="U487" t="str">
        <f>VLOOKUP(D486,'Leave  Mangement'!$A$1:$F$1193,5,0)</f>
        <v>Maternity/Parental leave</v>
      </c>
      <c r="V487">
        <f>VLOOKUP(D486,'Leave  Mangement'!$A$1:$F$1193,6,0)</f>
        <v>35</v>
      </c>
      <c r="W487" t="str">
        <f>VLOOKUP(D486,'Span and Layer'!$A$1:$D$1193,2,0)</f>
        <v>Sathish</v>
      </c>
      <c r="X487" t="str">
        <f>VLOOKUP(D486,'Span and Layer'!$A$1:$D$1193,3,0)</f>
        <v>Charlie</v>
      </c>
      <c r="Y487" t="str">
        <f>VLOOKUP(D486,'Span and Layer'!$A$1:$D$1193,4,0)</f>
        <v>George</v>
      </c>
      <c r="Z487" s="30">
        <f>VLOOKUP(D486,'Attrition Analysis'!$A$1:$E$1193,3,0)</f>
        <v>37096</v>
      </c>
      <c r="AA487" s="30">
        <f>VLOOKUP(D486,'Attrition Analysis'!$A$1:$E$1193,4,0)</f>
        <v>44298</v>
      </c>
      <c r="AB487">
        <f>VLOOKUP(D486,'Attrition Analysis'!$A$1:$E$1193,5,0)</f>
        <v>0</v>
      </c>
      <c r="AC487" t="str">
        <f>VLOOKUP(D486,CSAT!$A$1:$F$1193,2,0)</f>
        <v>Excellent</v>
      </c>
      <c r="AD487" t="str">
        <f>VLOOKUP(D486,CSAT!$A$1:$F$1193,3,0)</f>
        <v>Good</v>
      </c>
      <c r="AE487" t="str">
        <f>VLOOKUP(D486,CSAT!$A$1:$F$1193,4,0)</f>
        <v>Better</v>
      </c>
      <c r="AF487" t="str">
        <f>VLOOKUP(D486,CSAT!$A$1:$F$1193,5,0)</f>
        <v>Bad</v>
      </c>
      <c r="AG487" t="str">
        <f>VLOOKUP(D486,CSAT!$A$1:$F$1193,6,0)</f>
        <v>Better</v>
      </c>
      <c r="AH487" s="30">
        <v>43386</v>
      </c>
    </row>
    <row r="488" spans="1:34" x14ac:dyDescent="0.25">
      <c r="A488" s="13" t="s">
        <v>910</v>
      </c>
      <c r="B488" s="13">
        <v>487</v>
      </c>
      <c r="C488" s="13" t="s">
        <v>909</v>
      </c>
      <c r="D488" s="13" t="s">
        <v>910</v>
      </c>
      <c r="E488" s="13" t="s">
        <v>16</v>
      </c>
      <c r="F488" s="13">
        <v>45</v>
      </c>
      <c r="G488" s="13" t="s">
        <v>11</v>
      </c>
      <c r="H488" s="13" t="s">
        <v>27</v>
      </c>
      <c r="I488" s="13" t="s">
        <v>28</v>
      </c>
      <c r="J488">
        <f>VLOOKUP(DATA!D487,'Performance management'!A$1:H$1193,4,0)</f>
        <v>5</v>
      </c>
      <c r="K488">
        <f>VLOOKUP(DATA!D487,'Performance management'!A$1:H$1193,5,0)</f>
        <v>4</v>
      </c>
      <c r="L488">
        <f>VLOOKUP(DATA!D487,'Performance management'!A$1:H$1193,6,0)</f>
        <v>1</v>
      </c>
      <c r="M488">
        <f>VLOOKUP(DATA!D487,'Performance management'!A$1:H$1193,7,0)</f>
        <v>2</v>
      </c>
      <c r="N488">
        <f>VLOOKUP(DATA!D487,'Performance management'!A$1:H$1193,8,0)</f>
        <v>3</v>
      </c>
      <c r="O488">
        <f>VLOOKUP(D487,'Learning  Mangement'!$A$1:$G$1193,4,0)</f>
        <v>3</v>
      </c>
      <c r="P488" t="str">
        <f>VLOOKUP(D487,'Learning  Mangement'!$A$1:$G$1193,5,0)</f>
        <v>Hemanth&amp;Salomi</v>
      </c>
      <c r="Q488" t="str">
        <f>VLOOKUP(D487,'Learning  Mangement'!$A$1:$G$1193,6,0)</f>
        <v>3h</v>
      </c>
      <c r="R488" t="str">
        <f>VLOOKUP(D487,'Learning  Mangement'!$A$1:$G$1193,7,0)</f>
        <v>Soft skills Training</v>
      </c>
      <c r="S488" s="30">
        <f>VLOOKUP(D487,'Leave  Mangement'!$A$1:$F$1193,3,0)</f>
        <v>43241</v>
      </c>
      <c r="T488" s="30">
        <f>VLOOKUP(D487,'Leave  Mangement'!$A$1:$F$1193,4,0)</f>
        <v>43247</v>
      </c>
      <c r="U488" t="str">
        <f>VLOOKUP(D487,'Leave  Mangement'!$A$1:$F$1193,5,0)</f>
        <v>Planned leave</v>
      </c>
      <c r="V488">
        <f>VLOOKUP(D487,'Leave  Mangement'!$A$1:$F$1193,6,0)</f>
        <v>6</v>
      </c>
      <c r="W488" t="str">
        <f>VLOOKUP(D487,'Span and Layer'!$A$1:$D$1193,2,0)</f>
        <v>David</v>
      </c>
      <c r="X488" t="str">
        <f>VLOOKUP(D487,'Span and Layer'!$A$1:$D$1193,3,0)</f>
        <v>Jacob</v>
      </c>
      <c r="Y488" t="str">
        <f>VLOOKUP(D487,'Span and Layer'!$A$1:$D$1193,4,0)</f>
        <v>George</v>
      </c>
      <c r="Z488" s="30">
        <f>VLOOKUP(D487,'Attrition Analysis'!$A$1:$E$1193,3,0)</f>
        <v>37104</v>
      </c>
      <c r="AA488" s="30">
        <f>VLOOKUP(D487,'Attrition Analysis'!$A$1:$E$1193,4,0)</f>
        <v>44310</v>
      </c>
      <c r="AB488">
        <f>VLOOKUP(D487,'Attrition Analysis'!$A$1:$E$1193,5,0)</f>
        <v>0</v>
      </c>
      <c r="AC488" t="str">
        <f>VLOOKUP(D487,CSAT!$A$1:$F$1193,2,0)</f>
        <v>Bad</v>
      </c>
      <c r="AD488" t="str">
        <f>VLOOKUP(D487,CSAT!$A$1:$F$1193,3,0)</f>
        <v>Bad</v>
      </c>
      <c r="AE488" t="str">
        <f>VLOOKUP(D487,CSAT!$A$1:$F$1193,4,0)</f>
        <v>Good</v>
      </c>
      <c r="AF488" t="str">
        <f>VLOOKUP(D487,CSAT!$A$1:$F$1193,5,0)</f>
        <v>Good</v>
      </c>
      <c r="AG488" t="str">
        <f>VLOOKUP(D487,CSAT!$A$1:$F$1193,6,0)</f>
        <v>Worst</v>
      </c>
      <c r="AH488" s="30">
        <v>43104</v>
      </c>
    </row>
    <row r="489" spans="1:34" x14ac:dyDescent="0.25">
      <c r="A489" s="13" t="s">
        <v>912</v>
      </c>
      <c r="B489" s="13">
        <v>488</v>
      </c>
      <c r="C489" s="13" t="s">
        <v>911</v>
      </c>
      <c r="D489" s="13" t="s">
        <v>912</v>
      </c>
      <c r="E489" s="13" t="s">
        <v>16</v>
      </c>
      <c r="F489" s="13">
        <v>24</v>
      </c>
      <c r="G489" s="13" t="s">
        <v>26</v>
      </c>
      <c r="H489" s="13" t="s">
        <v>105</v>
      </c>
      <c r="I489" s="13" t="s">
        <v>13</v>
      </c>
      <c r="J489">
        <f>VLOOKUP(DATA!D488,'Performance management'!A$1:H$1193,4,0)</f>
        <v>2</v>
      </c>
      <c r="K489">
        <f>VLOOKUP(DATA!D488,'Performance management'!A$1:H$1193,5,0)</f>
        <v>1</v>
      </c>
      <c r="L489">
        <f>VLOOKUP(DATA!D488,'Performance management'!A$1:H$1193,6,0)</f>
        <v>4</v>
      </c>
      <c r="M489">
        <f>VLOOKUP(DATA!D488,'Performance management'!A$1:H$1193,7,0)</f>
        <v>5</v>
      </c>
      <c r="N489">
        <f>VLOOKUP(DATA!D488,'Performance management'!A$1:H$1193,8,0)</f>
        <v>3</v>
      </c>
      <c r="O489">
        <f>VLOOKUP(D488,'Learning  Mangement'!$A$1:$G$1193,4,0)</f>
        <v>3</v>
      </c>
      <c r="P489" t="str">
        <f>VLOOKUP(D488,'Learning  Mangement'!$A$1:$G$1193,5,0)</f>
        <v>Hemanth&amp;Salomi</v>
      </c>
      <c r="Q489" t="str">
        <f>VLOOKUP(D488,'Learning  Mangement'!$A$1:$G$1193,6,0)</f>
        <v>3h</v>
      </c>
      <c r="R489" t="str">
        <f>VLOOKUP(D488,'Learning  Mangement'!$A$1:$G$1193,7,0)</f>
        <v>Soft skills Training</v>
      </c>
      <c r="S489" s="30">
        <f>VLOOKUP(D488,'Leave  Mangement'!$A$1:$F$1193,3,0)</f>
        <v>43242</v>
      </c>
      <c r="T489" s="30">
        <f>VLOOKUP(D488,'Leave  Mangement'!$A$1:$F$1193,4,0)</f>
        <v>43243</v>
      </c>
      <c r="U489" t="str">
        <f>VLOOKUP(D488,'Leave  Mangement'!$A$1:$F$1193,5,0)</f>
        <v>Maternity/Parental leave</v>
      </c>
      <c r="V489">
        <f>VLOOKUP(D488,'Leave  Mangement'!$A$1:$F$1193,6,0)</f>
        <v>31</v>
      </c>
      <c r="W489" t="str">
        <f>VLOOKUP(D488,'Span and Layer'!$A$1:$D$1193,2,0)</f>
        <v>Harish</v>
      </c>
      <c r="X489" t="str">
        <f>VLOOKUP(D488,'Span and Layer'!$A$1:$D$1193,3,0)</f>
        <v>Amelia</v>
      </c>
      <c r="Y489" t="str">
        <f>VLOOKUP(D488,'Span and Layer'!$A$1:$D$1193,4,0)</f>
        <v>George</v>
      </c>
      <c r="Z489" s="30">
        <f>VLOOKUP(D488,'Attrition Analysis'!$A$1:$E$1193,3,0)</f>
        <v>37112</v>
      </c>
      <c r="AA489" s="30">
        <f>VLOOKUP(D488,'Attrition Analysis'!$A$1:$E$1193,4,0)</f>
        <v>44322</v>
      </c>
      <c r="AB489">
        <f>VLOOKUP(D488,'Attrition Analysis'!$A$1:$E$1193,5,0)</f>
        <v>0</v>
      </c>
      <c r="AC489" t="str">
        <f>VLOOKUP(D488,CSAT!$A$1:$F$1193,2,0)</f>
        <v>Good</v>
      </c>
      <c r="AD489" t="str">
        <f>VLOOKUP(D488,CSAT!$A$1:$F$1193,3,0)</f>
        <v>Worst</v>
      </c>
      <c r="AE489" t="str">
        <f>VLOOKUP(D488,CSAT!$A$1:$F$1193,4,0)</f>
        <v>Excellent</v>
      </c>
      <c r="AF489" t="str">
        <f>VLOOKUP(D488,CSAT!$A$1:$F$1193,5,0)</f>
        <v>Bad</v>
      </c>
      <c r="AG489" t="str">
        <f>VLOOKUP(D488,CSAT!$A$1:$F$1193,6,0)</f>
        <v>Better</v>
      </c>
      <c r="AH489" s="30">
        <v>43154</v>
      </c>
    </row>
    <row r="490" spans="1:34" x14ac:dyDescent="0.25">
      <c r="A490" s="13" t="s">
        <v>914</v>
      </c>
      <c r="B490" s="13">
        <v>489</v>
      </c>
      <c r="C490" s="13" t="s">
        <v>913</v>
      </c>
      <c r="D490" s="13" t="s">
        <v>914</v>
      </c>
      <c r="E490" s="13" t="s">
        <v>10</v>
      </c>
      <c r="F490" s="13">
        <v>51</v>
      </c>
      <c r="G490" s="13" t="s">
        <v>17</v>
      </c>
      <c r="H490" s="13" t="s">
        <v>12</v>
      </c>
      <c r="I490" s="13" t="s">
        <v>13</v>
      </c>
      <c r="J490">
        <f>VLOOKUP(DATA!D489,'Performance management'!A$1:H$1193,4,0)</f>
        <v>5</v>
      </c>
      <c r="K490">
        <f>VLOOKUP(DATA!D489,'Performance management'!A$1:H$1193,5,0)</f>
        <v>3</v>
      </c>
      <c r="L490">
        <f>VLOOKUP(DATA!D489,'Performance management'!A$1:H$1193,6,0)</f>
        <v>5</v>
      </c>
      <c r="M490">
        <f>VLOOKUP(DATA!D489,'Performance management'!A$1:H$1193,7,0)</f>
        <v>2</v>
      </c>
      <c r="N490">
        <f>VLOOKUP(DATA!D489,'Performance management'!A$1:H$1193,8,0)</f>
        <v>3.75</v>
      </c>
      <c r="O490">
        <f>VLOOKUP(D489,'Learning  Mangement'!$A$1:$G$1193,4,0)</f>
        <v>3.75</v>
      </c>
      <c r="P490" t="str">
        <f>VLOOKUP(D489,'Learning  Mangement'!$A$1:$G$1193,5,0)</f>
        <v>Hemanth&amp;Salomi</v>
      </c>
      <c r="Q490" t="str">
        <f>VLOOKUP(D489,'Learning  Mangement'!$A$1:$G$1193,6,0)</f>
        <v>3h</v>
      </c>
      <c r="R490" t="str">
        <f>VLOOKUP(D489,'Learning  Mangement'!$A$1:$G$1193,7,0)</f>
        <v>Soft skills Training</v>
      </c>
      <c r="S490" s="30">
        <f>VLOOKUP(D489,'Leave  Mangement'!$A$1:$F$1193,3,0)</f>
        <v>43243</v>
      </c>
      <c r="T490" s="30">
        <f>VLOOKUP(D489,'Leave  Mangement'!$A$1:$F$1193,4,0)</f>
        <v>43244</v>
      </c>
      <c r="U490" t="str">
        <f>VLOOKUP(D489,'Leave  Mangement'!$A$1:$F$1193,5,0)</f>
        <v>Emergency leave</v>
      </c>
      <c r="V490">
        <f>VLOOKUP(D489,'Leave  Mangement'!$A$1:$F$1193,6,0)</f>
        <v>1</v>
      </c>
      <c r="W490" t="str">
        <f>VLOOKUP(D489,'Span and Layer'!$A$1:$D$1193,2,0)</f>
        <v>Roy</v>
      </c>
      <c r="X490" t="str">
        <f>VLOOKUP(D489,'Span and Layer'!$A$1:$D$1193,3,0)</f>
        <v>Harry</v>
      </c>
      <c r="Y490" t="str">
        <f>VLOOKUP(D489,'Span and Layer'!$A$1:$D$1193,4,0)</f>
        <v>George</v>
      </c>
      <c r="Z490" s="30">
        <f>VLOOKUP(D489,'Attrition Analysis'!$A$1:$E$1193,3,0)</f>
        <v>37120</v>
      </c>
      <c r="AA490" s="30">
        <f>VLOOKUP(D489,'Attrition Analysis'!$A$1:$E$1193,4,0)</f>
        <v>44334</v>
      </c>
      <c r="AB490">
        <f>VLOOKUP(D489,'Attrition Analysis'!$A$1:$E$1193,5,0)</f>
        <v>0</v>
      </c>
      <c r="AC490" t="str">
        <f>VLOOKUP(D489,CSAT!$A$1:$F$1193,2,0)</f>
        <v>Better</v>
      </c>
      <c r="AD490" t="str">
        <f>VLOOKUP(D489,CSAT!$A$1:$F$1193,3,0)</f>
        <v>Worst</v>
      </c>
      <c r="AE490" t="str">
        <f>VLOOKUP(D489,CSAT!$A$1:$F$1193,4,0)</f>
        <v>Better</v>
      </c>
      <c r="AF490" t="str">
        <f>VLOOKUP(D489,CSAT!$A$1:$F$1193,5,0)</f>
        <v>Worst</v>
      </c>
      <c r="AG490" t="str">
        <f>VLOOKUP(D489,CSAT!$A$1:$F$1193,6,0)</f>
        <v>Better</v>
      </c>
      <c r="AH490" s="30">
        <v>43220</v>
      </c>
    </row>
    <row r="491" spans="1:34" x14ac:dyDescent="0.25">
      <c r="A491" s="13" t="s">
        <v>916</v>
      </c>
      <c r="B491" s="13">
        <v>490</v>
      </c>
      <c r="C491" s="13" t="s">
        <v>915</v>
      </c>
      <c r="D491" s="13" t="s">
        <v>916</v>
      </c>
      <c r="E491" s="13" t="s">
        <v>10</v>
      </c>
      <c r="F491" s="13">
        <v>41</v>
      </c>
      <c r="G491" s="13" t="s">
        <v>17</v>
      </c>
      <c r="H491" s="13" t="s">
        <v>105</v>
      </c>
      <c r="I491" s="13" t="s">
        <v>13</v>
      </c>
      <c r="J491">
        <f>VLOOKUP(DATA!D490,'Performance management'!A$1:H$1193,4,0)</f>
        <v>1</v>
      </c>
      <c r="K491">
        <f>VLOOKUP(DATA!D490,'Performance management'!A$1:H$1193,5,0)</f>
        <v>1</v>
      </c>
      <c r="L491">
        <f>VLOOKUP(DATA!D490,'Performance management'!A$1:H$1193,6,0)</f>
        <v>2</v>
      </c>
      <c r="M491">
        <f>VLOOKUP(DATA!D490,'Performance management'!A$1:H$1193,7,0)</f>
        <v>4</v>
      </c>
      <c r="N491">
        <f>VLOOKUP(DATA!D490,'Performance management'!A$1:H$1193,8,0)</f>
        <v>2</v>
      </c>
      <c r="O491">
        <f>VLOOKUP(D490,'Learning  Mangement'!$A$1:$G$1193,4,0)</f>
        <v>2</v>
      </c>
      <c r="P491" t="str">
        <f>VLOOKUP(D490,'Learning  Mangement'!$A$1:$G$1193,5,0)</f>
        <v>Sathish&amp;Azim</v>
      </c>
      <c r="Q491" t="str">
        <f>VLOOKUP(D490,'Learning  Mangement'!$A$1:$G$1193,6,0)</f>
        <v>4h</v>
      </c>
      <c r="R491" t="str">
        <f>VLOOKUP(D490,'Learning  Mangement'!$A$1:$G$1193,7,0)</f>
        <v>Technical skills Training</v>
      </c>
      <c r="S491" s="30">
        <f>VLOOKUP(D490,'Leave  Mangement'!$A$1:$F$1193,3,0)</f>
        <v>43244</v>
      </c>
      <c r="T491" s="30">
        <f>VLOOKUP(D490,'Leave  Mangement'!$A$1:$F$1193,4,0)</f>
        <v>43251</v>
      </c>
      <c r="U491" t="str">
        <f>VLOOKUP(D490,'Leave  Mangement'!$A$1:$F$1193,5,0)</f>
        <v>Emergency leave</v>
      </c>
      <c r="V491">
        <f>VLOOKUP(D490,'Leave  Mangement'!$A$1:$F$1193,6,0)</f>
        <v>7</v>
      </c>
      <c r="W491" t="str">
        <f>VLOOKUP(D490,'Span and Layer'!$A$1:$D$1193,2,0)</f>
        <v>Hemanth</v>
      </c>
      <c r="X491" t="str">
        <f>VLOOKUP(D490,'Span and Layer'!$A$1:$D$1193,3,0)</f>
        <v>Amelia</v>
      </c>
      <c r="Y491" t="str">
        <f>VLOOKUP(D490,'Span and Layer'!$A$1:$D$1193,4,0)</f>
        <v>George</v>
      </c>
      <c r="Z491" s="30">
        <f>VLOOKUP(D490,'Attrition Analysis'!$A$1:$E$1193,3,0)</f>
        <v>37128</v>
      </c>
      <c r="AA491" s="30">
        <f>VLOOKUP(D490,'Attrition Analysis'!$A$1:$E$1193,4,0)</f>
        <v>44346</v>
      </c>
      <c r="AB491">
        <f>VLOOKUP(D490,'Attrition Analysis'!$A$1:$E$1193,5,0)</f>
        <v>0</v>
      </c>
      <c r="AC491" t="str">
        <f>VLOOKUP(D490,CSAT!$A$1:$F$1193,2,0)</f>
        <v>Bad</v>
      </c>
      <c r="AD491" t="str">
        <f>VLOOKUP(D490,CSAT!$A$1:$F$1193,3,0)</f>
        <v>Excellent</v>
      </c>
      <c r="AE491" t="str">
        <f>VLOOKUP(D490,CSAT!$A$1:$F$1193,4,0)</f>
        <v>Better</v>
      </c>
      <c r="AF491" t="str">
        <f>VLOOKUP(D490,CSAT!$A$1:$F$1193,5,0)</f>
        <v>Bad</v>
      </c>
      <c r="AG491" t="str">
        <f>VLOOKUP(D490,CSAT!$A$1:$F$1193,6,0)</f>
        <v>Good</v>
      </c>
      <c r="AH491" s="30">
        <v>43111</v>
      </c>
    </row>
    <row r="492" spans="1:34" x14ac:dyDescent="0.25">
      <c r="A492" s="13" t="s">
        <v>918</v>
      </c>
      <c r="B492" s="13">
        <v>491</v>
      </c>
      <c r="C492" s="13" t="s">
        <v>917</v>
      </c>
      <c r="D492" s="13" t="s">
        <v>918</v>
      </c>
      <c r="E492" s="13" t="s">
        <v>16</v>
      </c>
      <c r="F492" s="13">
        <v>49</v>
      </c>
      <c r="G492" s="13" t="s">
        <v>62</v>
      </c>
      <c r="H492" s="13" t="s">
        <v>34</v>
      </c>
      <c r="I492" s="13" t="s">
        <v>35</v>
      </c>
      <c r="J492">
        <f>VLOOKUP(DATA!D491,'Performance management'!A$1:H$1193,4,0)</f>
        <v>2</v>
      </c>
      <c r="K492">
        <f>VLOOKUP(DATA!D491,'Performance management'!A$1:H$1193,5,0)</f>
        <v>4</v>
      </c>
      <c r="L492">
        <f>VLOOKUP(DATA!D491,'Performance management'!A$1:H$1193,6,0)</f>
        <v>1</v>
      </c>
      <c r="M492">
        <f>VLOOKUP(DATA!D491,'Performance management'!A$1:H$1193,7,0)</f>
        <v>4</v>
      </c>
      <c r="N492">
        <f>VLOOKUP(DATA!D491,'Performance management'!A$1:H$1193,8,0)</f>
        <v>2.75</v>
      </c>
      <c r="O492">
        <f>VLOOKUP(D491,'Learning  Mangement'!$A$1:$G$1193,4,0)</f>
        <v>2.75</v>
      </c>
      <c r="P492" t="str">
        <f>VLOOKUP(D491,'Learning  Mangement'!$A$1:$G$1193,5,0)</f>
        <v>Sathish&amp;Azim</v>
      </c>
      <c r="Q492" t="str">
        <f>VLOOKUP(D491,'Learning  Mangement'!$A$1:$G$1193,6,0)</f>
        <v>4h</v>
      </c>
      <c r="R492" t="str">
        <f>VLOOKUP(D491,'Learning  Mangement'!$A$1:$G$1193,7,0)</f>
        <v>Technical skills Training</v>
      </c>
      <c r="S492" s="30">
        <f>VLOOKUP(D491,'Leave  Mangement'!$A$1:$F$1193,3,0)</f>
        <v>43245</v>
      </c>
      <c r="T492" s="30">
        <f>VLOOKUP(D491,'Leave  Mangement'!$A$1:$F$1193,4,0)</f>
        <v>43247</v>
      </c>
      <c r="U492" t="str">
        <f>VLOOKUP(D491,'Leave  Mangement'!$A$1:$F$1193,5,0)</f>
        <v>Maternity/Parental leave</v>
      </c>
      <c r="V492">
        <f>VLOOKUP(D491,'Leave  Mangement'!$A$1:$F$1193,6,0)</f>
        <v>32</v>
      </c>
      <c r="W492" t="str">
        <f>VLOOKUP(D491,'Span and Layer'!$A$1:$D$1193,2,0)</f>
        <v>Aneela</v>
      </c>
      <c r="X492" t="str">
        <f>VLOOKUP(D491,'Span and Layer'!$A$1:$D$1193,3,0)</f>
        <v>Charlie</v>
      </c>
      <c r="Y492" t="str">
        <f>VLOOKUP(D491,'Span and Layer'!$A$1:$D$1193,4,0)</f>
        <v>George</v>
      </c>
      <c r="Z492" s="30">
        <f>VLOOKUP(D491,'Attrition Analysis'!$A$1:$E$1193,3,0)</f>
        <v>37136</v>
      </c>
      <c r="AA492" s="30">
        <f>VLOOKUP(D491,'Attrition Analysis'!$A$1:$E$1193,4,0)</f>
        <v>44358</v>
      </c>
      <c r="AB492">
        <f>VLOOKUP(D491,'Attrition Analysis'!$A$1:$E$1193,5,0)</f>
        <v>0</v>
      </c>
      <c r="AC492" t="str">
        <f>VLOOKUP(D491,CSAT!$A$1:$F$1193,2,0)</f>
        <v>Good</v>
      </c>
      <c r="AD492" t="str">
        <f>VLOOKUP(D491,CSAT!$A$1:$F$1193,3,0)</f>
        <v>Excellent</v>
      </c>
      <c r="AE492" t="str">
        <f>VLOOKUP(D491,CSAT!$A$1:$F$1193,4,0)</f>
        <v>Better</v>
      </c>
      <c r="AF492" t="str">
        <f>VLOOKUP(D491,CSAT!$A$1:$F$1193,5,0)</f>
        <v>Good</v>
      </c>
      <c r="AG492" t="str">
        <f>VLOOKUP(D491,CSAT!$A$1:$F$1193,6,0)</f>
        <v>Good</v>
      </c>
      <c r="AH492" s="30">
        <v>43226</v>
      </c>
    </row>
    <row r="493" spans="1:34" x14ac:dyDescent="0.25">
      <c r="A493" s="13" t="s">
        <v>920</v>
      </c>
      <c r="B493" s="13">
        <v>492</v>
      </c>
      <c r="C493" s="13" t="s">
        <v>919</v>
      </c>
      <c r="D493" s="13" t="s">
        <v>920</v>
      </c>
      <c r="E493" s="13" t="s">
        <v>10</v>
      </c>
      <c r="F493" s="13">
        <v>54</v>
      </c>
      <c r="G493" s="13" t="s">
        <v>62</v>
      </c>
      <c r="H493" s="13" t="s">
        <v>18</v>
      </c>
      <c r="I493" s="13" t="s">
        <v>13</v>
      </c>
      <c r="J493">
        <f>VLOOKUP(DATA!D492,'Performance management'!A$1:H$1193,4,0)</f>
        <v>4</v>
      </c>
      <c r="K493">
        <f>VLOOKUP(DATA!D492,'Performance management'!A$1:H$1193,5,0)</f>
        <v>1</v>
      </c>
      <c r="L493">
        <f>VLOOKUP(DATA!D492,'Performance management'!A$1:H$1193,6,0)</f>
        <v>3</v>
      </c>
      <c r="M493">
        <f>VLOOKUP(DATA!D492,'Performance management'!A$1:H$1193,7,0)</f>
        <v>5</v>
      </c>
      <c r="N493">
        <f>VLOOKUP(DATA!D492,'Performance management'!A$1:H$1193,8,0)</f>
        <v>3.25</v>
      </c>
      <c r="O493">
        <f>VLOOKUP(D492,'Learning  Mangement'!$A$1:$G$1193,4,0)</f>
        <v>3.25</v>
      </c>
      <c r="P493" t="str">
        <f>VLOOKUP(D492,'Learning  Mangement'!$A$1:$G$1193,5,0)</f>
        <v>Hemanth&amp;Salomi</v>
      </c>
      <c r="Q493" t="str">
        <f>VLOOKUP(D492,'Learning  Mangement'!$A$1:$G$1193,6,0)</f>
        <v>3h</v>
      </c>
      <c r="R493" t="str">
        <f>VLOOKUP(D492,'Learning  Mangement'!$A$1:$G$1193,7,0)</f>
        <v>Soft skills Training</v>
      </c>
      <c r="S493" s="30">
        <f>VLOOKUP(D492,'Leave  Mangement'!$A$1:$F$1193,3,0)</f>
        <v>43246</v>
      </c>
      <c r="T493" s="30">
        <f>VLOOKUP(D492,'Leave  Mangement'!$A$1:$F$1193,4,0)</f>
        <v>43251</v>
      </c>
      <c r="U493" t="str">
        <f>VLOOKUP(D492,'Leave  Mangement'!$A$1:$F$1193,5,0)</f>
        <v>Planned leave</v>
      </c>
      <c r="V493">
        <f>VLOOKUP(D492,'Leave  Mangement'!$A$1:$F$1193,6,0)</f>
        <v>5</v>
      </c>
      <c r="W493" t="str">
        <f>VLOOKUP(D492,'Span and Layer'!$A$1:$D$1193,2,0)</f>
        <v>David</v>
      </c>
      <c r="X493" t="str">
        <f>VLOOKUP(D492,'Span and Layer'!$A$1:$D$1193,3,0)</f>
        <v>Jacob</v>
      </c>
      <c r="Y493" t="str">
        <f>VLOOKUP(D492,'Span and Layer'!$A$1:$D$1193,4,0)</f>
        <v>George</v>
      </c>
      <c r="Z493" s="30">
        <f>VLOOKUP(D492,'Attrition Analysis'!$A$1:$E$1193,3,0)</f>
        <v>37144</v>
      </c>
      <c r="AA493" s="30">
        <f>VLOOKUP(D492,'Attrition Analysis'!$A$1:$E$1193,4,0)</f>
        <v>44370</v>
      </c>
      <c r="AB493">
        <f>VLOOKUP(D492,'Attrition Analysis'!$A$1:$E$1193,5,0)</f>
        <v>0</v>
      </c>
      <c r="AC493" t="str">
        <f>VLOOKUP(D492,CSAT!$A$1:$F$1193,2,0)</f>
        <v>Good</v>
      </c>
      <c r="AD493" t="str">
        <f>VLOOKUP(D492,CSAT!$A$1:$F$1193,3,0)</f>
        <v>Worst</v>
      </c>
      <c r="AE493" t="str">
        <f>VLOOKUP(D492,CSAT!$A$1:$F$1193,4,0)</f>
        <v>Better</v>
      </c>
      <c r="AF493" t="str">
        <f>VLOOKUP(D492,CSAT!$A$1:$F$1193,5,0)</f>
        <v>Excellent</v>
      </c>
      <c r="AG493" t="str">
        <f>VLOOKUP(D492,CSAT!$A$1:$F$1193,6,0)</f>
        <v>Excellent</v>
      </c>
      <c r="AH493" s="30">
        <v>43347</v>
      </c>
    </row>
    <row r="494" spans="1:34" x14ac:dyDescent="0.25">
      <c r="A494" s="13" t="s">
        <v>922</v>
      </c>
      <c r="B494" s="13">
        <v>493</v>
      </c>
      <c r="C494" s="13" t="s">
        <v>921</v>
      </c>
      <c r="D494" s="13" t="s">
        <v>922</v>
      </c>
      <c r="E494" s="13" t="s">
        <v>16</v>
      </c>
      <c r="F494" s="13">
        <v>46</v>
      </c>
      <c r="G494" s="13" t="s">
        <v>96</v>
      </c>
      <c r="H494" s="13" t="s">
        <v>40</v>
      </c>
      <c r="I494" s="13" t="s">
        <v>13</v>
      </c>
      <c r="J494">
        <f>VLOOKUP(DATA!D493,'Performance management'!A$1:H$1193,4,0)</f>
        <v>2</v>
      </c>
      <c r="K494">
        <f>VLOOKUP(DATA!D493,'Performance management'!A$1:H$1193,5,0)</f>
        <v>3</v>
      </c>
      <c r="L494">
        <f>VLOOKUP(DATA!D493,'Performance management'!A$1:H$1193,6,0)</f>
        <v>2</v>
      </c>
      <c r="M494">
        <f>VLOOKUP(DATA!D493,'Performance management'!A$1:H$1193,7,0)</f>
        <v>4</v>
      </c>
      <c r="N494">
        <f>VLOOKUP(DATA!D493,'Performance management'!A$1:H$1193,8,0)</f>
        <v>2.75</v>
      </c>
      <c r="O494">
        <f>VLOOKUP(D493,'Learning  Mangement'!$A$1:$G$1193,4,0)</f>
        <v>2.75</v>
      </c>
      <c r="P494" t="str">
        <f>VLOOKUP(D493,'Learning  Mangement'!$A$1:$G$1193,5,0)</f>
        <v>Sathish&amp;Azim</v>
      </c>
      <c r="Q494" t="str">
        <f>VLOOKUP(D493,'Learning  Mangement'!$A$1:$G$1193,6,0)</f>
        <v>4h</v>
      </c>
      <c r="R494" t="str">
        <f>VLOOKUP(D493,'Learning  Mangement'!$A$1:$G$1193,7,0)</f>
        <v>Technical skills Training</v>
      </c>
      <c r="S494" s="30">
        <f>VLOOKUP(D493,'Leave  Mangement'!$A$1:$F$1193,3,0)</f>
        <v>43247</v>
      </c>
      <c r="T494" s="30">
        <f>VLOOKUP(D493,'Leave  Mangement'!$A$1:$F$1193,4,0)</f>
        <v>43248</v>
      </c>
      <c r="U494" t="str">
        <f>VLOOKUP(D493,'Leave  Mangement'!$A$1:$F$1193,5,0)</f>
        <v>Emergency leave</v>
      </c>
      <c r="V494">
        <f>VLOOKUP(D493,'Leave  Mangement'!$A$1:$F$1193,6,0)</f>
        <v>1</v>
      </c>
      <c r="W494" t="str">
        <f>VLOOKUP(D493,'Span and Layer'!$A$1:$D$1193,2,0)</f>
        <v>Aneela</v>
      </c>
      <c r="X494" t="str">
        <f>VLOOKUP(D493,'Span and Layer'!$A$1:$D$1193,3,0)</f>
        <v>Charlie</v>
      </c>
      <c r="Y494" t="str">
        <f>VLOOKUP(D493,'Span and Layer'!$A$1:$D$1193,4,0)</f>
        <v>George</v>
      </c>
      <c r="Z494" s="30">
        <f>VLOOKUP(D493,'Attrition Analysis'!$A$1:$E$1193,3,0)</f>
        <v>37152</v>
      </c>
      <c r="AA494" s="30">
        <f>VLOOKUP(D493,'Attrition Analysis'!$A$1:$E$1193,4,0)</f>
        <v>44382</v>
      </c>
      <c r="AB494">
        <f>VLOOKUP(D493,'Attrition Analysis'!$A$1:$E$1193,5,0)</f>
        <v>0</v>
      </c>
      <c r="AC494" t="str">
        <f>VLOOKUP(D493,CSAT!$A$1:$F$1193,2,0)</f>
        <v>Better</v>
      </c>
      <c r="AD494" t="str">
        <f>VLOOKUP(D493,CSAT!$A$1:$F$1193,3,0)</f>
        <v>Good</v>
      </c>
      <c r="AE494" t="str">
        <f>VLOOKUP(D493,CSAT!$A$1:$F$1193,4,0)</f>
        <v>Worst</v>
      </c>
      <c r="AF494" t="str">
        <f>VLOOKUP(D493,CSAT!$A$1:$F$1193,5,0)</f>
        <v>Better</v>
      </c>
      <c r="AG494" t="str">
        <f>VLOOKUP(D493,CSAT!$A$1:$F$1193,6,0)</f>
        <v>Excellent</v>
      </c>
      <c r="AH494" s="30">
        <v>43296</v>
      </c>
    </row>
    <row r="495" spans="1:34" x14ac:dyDescent="0.25">
      <c r="A495" s="13" t="s">
        <v>923</v>
      </c>
      <c r="B495" s="13">
        <v>494</v>
      </c>
      <c r="C495" s="13" t="s">
        <v>106</v>
      </c>
      <c r="D495" s="13" t="s">
        <v>923</v>
      </c>
      <c r="E495" s="13" t="s">
        <v>10</v>
      </c>
      <c r="F495" s="13">
        <v>39</v>
      </c>
      <c r="G495" s="13" t="s">
        <v>21</v>
      </c>
      <c r="H495" s="13" t="s">
        <v>121</v>
      </c>
      <c r="I495" s="13" t="s">
        <v>13</v>
      </c>
      <c r="J495">
        <f>VLOOKUP(DATA!D494,'Performance management'!A$1:H$1193,4,0)</f>
        <v>4</v>
      </c>
      <c r="K495">
        <f>VLOOKUP(DATA!D494,'Performance management'!A$1:H$1193,5,0)</f>
        <v>3</v>
      </c>
      <c r="L495">
        <f>VLOOKUP(DATA!D494,'Performance management'!A$1:H$1193,6,0)</f>
        <v>2</v>
      </c>
      <c r="M495">
        <f>VLOOKUP(DATA!D494,'Performance management'!A$1:H$1193,7,0)</f>
        <v>3</v>
      </c>
      <c r="N495">
        <f>VLOOKUP(DATA!D494,'Performance management'!A$1:H$1193,8,0)</f>
        <v>3</v>
      </c>
      <c r="O495">
        <f>VLOOKUP(D494,'Learning  Mangement'!$A$1:$G$1193,4,0)</f>
        <v>3</v>
      </c>
      <c r="P495" t="str">
        <f>VLOOKUP(D494,'Learning  Mangement'!$A$1:$G$1193,5,0)</f>
        <v>Hemanth&amp;Salomi</v>
      </c>
      <c r="Q495" t="str">
        <f>VLOOKUP(D494,'Learning  Mangement'!$A$1:$G$1193,6,0)</f>
        <v>3h</v>
      </c>
      <c r="R495" t="str">
        <f>VLOOKUP(D494,'Learning  Mangement'!$A$1:$G$1193,7,0)</f>
        <v>Soft skills Training</v>
      </c>
      <c r="S495" s="30">
        <f>VLOOKUP(D494,'Leave  Mangement'!$A$1:$F$1193,3,0)</f>
        <v>43248</v>
      </c>
      <c r="T495" s="30">
        <f>VLOOKUP(D494,'Leave  Mangement'!$A$1:$F$1193,4,0)</f>
        <v>43251</v>
      </c>
      <c r="U495" t="str">
        <f>VLOOKUP(D494,'Leave  Mangement'!$A$1:$F$1193,5,0)</f>
        <v>Emergency leave</v>
      </c>
      <c r="V495">
        <f>VLOOKUP(D494,'Leave  Mangement'!$A$1:$F$1193,6,0)</f>
        <v>3</v>
      </c>
      <c r="W495" t="str">
        <f>VLOOKUP(D494,'Span and Layer'!$A$1:$D$1193,2,0)</f>
        <v>Rishitha</v>
      </c>
      <c r="X495" t="str">
        <f>VLOOKUP(D494,'Span and Layer'!$A$1:$D$1193,3,0)</f>
        <v>Isla</v>
      </c>
      <c r="Y495" t="str">
        <f>VLOOKUP(D494,'Span and Layer'!$A$1:$D$1193,4,0)</f>
        <v>George</v>
      </c>
      <c r="Z495" s="30">
        <f>VLOOKUP(D494,'Attrition Analysis'!$A$1:$E$1193,3,0)</f>
        <v>37160</v>
      </c>
      <c r="AA495" s="30">
        <f>VLOOKUP(D494,'Attrition Analysis'!$A$1:$E$1193,4,0)</f>
        <v>44394</v>
      </c>
      <c r="AB495">
        <f>VLOOKUP(D494,'Attrition Analysis'!$A$1:$E$1193,5,0)</f>
        <v>0</v>
      </c>
      <c r="AC495" t="str">
        <f>VLOOKUP(D494,CSAT!$A$1:$F$1193,2,0)</f>
        <v>Good</v>
      </c>
      <c r="AD495" t="str">
        <f>VLOOKUP(D494,CSAT!$A$1:$F$1193,3,0)</f>
        <v>Bad</v>
      </c>
      <c r="AE495" t="str">
        <f>VLOOKUP(D494,CSAT!$A$1:$F$1193,4,0)</f>
        <v>Good</v>
      </c>
      <c r="AF495" t="str">
        <f>VLOOKUP(D494,CSAT!$A$1:$F$1193,5,0)</f>
        <v>Bad</v>
      </c>
      <c r="AG495" t="str">
        <f>VLOOKUP(D494,CSAT!$A$1:$F$1193,6,0)</f>
        <v>Excellent</v>
      </c>
      <c r="AH495" s="30">
        <v>43127</v>
      </c>
    </row>
    <row r="496" spans="1:34" x14ac:dyDescent="0.25">
      <c r="A496" s="13" t="s">
        <v>925</v>
      </c>
      <c r="B496" s="13">
        <v>495</v>
      </c>
      <c r="C496" s="13" t="s">
        <v>924</v>
      </c>
      <c r="D496" s="13" t="s">
        <v>925</v>
      </c>
      <c r="E496" s="13" t="s">
        <v>10</v>
      </c>
      <c r="F496" s="13">
        <v>36</v>
      </c>
      <c r="G496" s="13" t="s">
        <v>62</v>
      </c>
      <c r="H496" s="13" t="s">
        <v>63</v>
      </c>
      <c r="I496" s="13" t="s">
        <v>13</v>
      </c>
      <c r="J496">
        <f>VLOOKUP(DATA!D495,'Performance management'!A$1:H$1193,4,0)</f>
        <v>5</v>
      </c>
      <c r="K496">
        <f>VLOOKUP(DATA!D495,'Performance management'!A$1:H$1193,5,0)</f>
        <v>4</v>
      </c>
      <c r="L496">
        <f>VLOOKUP(DATA!D495,'Performance management'!A$1:H$1193,6,0)</f>
        <v>5</v>
      </c>
      <c r="M496">
        <f>VLOOKUP(DATA!D495,'Performance management'!A$1:H$1193,7,0)</f>
        <v>3</v>
      </c>
      <c r="N496">
        <f>VLOOKUP(DATA!D495,'Performance management'!A$1:H$1193,8,0)</f>
        <v>4.25</v>
      </c>
      <c r="O496">
        <f>VLOOKUP(D495,'Learning  Mangement'!$A$1:$G$1193,4,0)</f>
        <v>4.25</v>
      </c>
      <c r="P496" t="str">
        <f>VLOOKUP(D495,'Learning  Mangement'!$A$1:$G$1193,5,0)</f>
        <v>Santhosh&amp;Anudeep</v>
      </c>
      <c r="Q496" t="str">
        <f>VLOOKUP(D495,'Learning  Mangement'!$A$1:$G$1193,6,0)</f>
        <v>3h</v>
      </c>
      <c r="R496" t="str">
        <f>VLOOKUP(D495,'Learning  Mangement'!$A$1:$G$1193,7,0)</f>
        <v>Job Training</v>
      </c>
      <c r="S496" s="30">
        <f>VLOOKUP(D495,'Leave  Mangement'!$A$1:$F$1193,3,0)</f>
        <v>43249</v>
      </c>
      <c r="T496" s="30">
        <f>VLOOKUP(D495,'Leave  Mangement'!$A$1:$F$1193,4,0)</f>
        <v>43254</v>
      </c>
      <c r="U496" t="str">
        <f>VLOOKUP(D495,'Leave  Mangement'!$A$1:$F$1193,5,0)</f>
        <v>Emergency leave</v>
      </c>
      <c r="V496">
        <f>VLOOKUP(D495,'Leave  Mangement'!$A$1:$F$1193,6,0)</f>
        <v>5</v>
      </c>
      <c r="W496" t="str">
        <f>VLOOKUP(D495,'Span and Layer'!$A$1:$D$1193,2,0)</f>
        <v>Anudeep</v>
      </c>
      <c r="X496" t="str">
        <f>VLOOKUP(D495,'Span and Layer'!$A$1:$D$1193,3,0)</f>
        <v>Charlie</v>
      </c>
      <c r="Y496" t="str">
        <f>VLOOKUP(D495,'Span and Layer'!$A$1:$D$1193,4,0)</f>
        <v>George</v>
      </c>
      <c r="Z496" s="30">
        <f>VLOOKUP(D495,'Attrition Analysis'!$A$1:$E$1193,3,0)</f>
        <v>37168</v>
      </c>
      <c r="AA496" s="30">
        <f>VLOOKUP(D495,'Attrition Analysis'!$A$1:$E$1193,4,0)</f>
        <v>44406</v>
      </c>
      <c r="AB496">
        <f>VLOOKUP(D495,'Attrition Analysis'!$A$1:$E$1193,5,0)</f>
        <v>0</v>
      </c>
      <c r="AC496" t="str">
        <f>VLOOKUP(D495,CSAT!$A$1:$F$1193,2,0)</f>
        <v>Worst</v>
      </c>
      <c r="AD496" t="str">
        <f>VLOOKUP(D495,CSAT!$A$1:$F$1193,3,0)</f>
        <v>Good</v>
      </c>
      <c r="AE496" t="str">
        <f>VLOOKUP(D495,CSAT!$A$1:$F$1193,4,0)</f>
        <v>Worst</v>
      </c>
      <c r="AF496" t="str">
        <f>VLOOKUP(D495,CSAT!$A$1:$F$1193,5,0)</f>
        <v>Excellent</v>
      </c>
      <c r="AG496" t="str">
        <f>VLOOKUP(D495,CSAT!$A$1:$F$1193,6,0)</f>
        <v>Excellent</v>
      </c>
      <c r="AH496" s="30">
        <v>43443</v>
      </c>
    </row>
    <row r="497" spans="1:34" x14ac:dyDescent="0.25">
      <c r="A497" s="13" t="s">
        <v>927</v>
      </c>
      <c r="B497" s="13">
        <v>496</v>
      </c>
      <c r="C497" s="13" t="s">
        <v>926</v>
      </c>
      <c r="D497" s="13" t="s">
        <v>927</v>
      </c>
      <c r="E497" s="13" t="s">
        <v>16</v>
      </c>
      <c r="F497" s="13">
        <v>42</v>
      </c>
      <c r="G497" s="13" t="s">
        <v>45</v>
      </c>
      <c r="H497" s="13" t="s">
        <v>52</v>
      </c>
      <c r="I497" s="13" t="s">
        <v>13</v>
      </c>
      <c r="J497">
        <f>VLOOKUP(DATA!D496,'Performance management'!A$1:H$1193,4,0)</f>
        <v>5</v>
      </c>
      <c r="K497">
        <f>VLOOKUP(DATA!D496,'Performance management'!A$1:H$1193,5,0)</f>
        <v>5</v>
      </c>
      <c r="L497">
        <f>VLOOKUP(DATA!D496,'Performance management'!A$1:H$1193,6,0)</f>
        <v>4</v>
      </c>
      <c r="M497">
        <f>VLOOKUP(DATA!D496,'Performance management'!A$1:H$1193,7,0)</f>
        <v>1</v>
      </c>
      <c r="N497">
        <f>VLOOKUP(DATA!D496,'Performance management'!A$1:H$1193,8,0)</f>
        <v>3.75</v>
      </c>
      <c r="O497">
        <f>VLOOKUP(D496,'Learning  Mangement'!$A$1:$G$1193,4,0)</f>
        <v>3.75</v>
      </c>
      <c r="P497" t="str">
        <f>VLOOKUP(D496,'Learning  Mangement'!$A$1:$G$1193,5,0)</f>
        <v>Hemanth&amp;Salomi</v>
      </c>
      <c r="Q497" t="str">
        <f>VLOOKUP(D496,'Learning  Mangement'!$A$1:$G$1193,6,0)</f>
        <v>3h</v>
      </c>
      <c r="R497" t="str">
        <f>VLOOKUP(D496,'Learning  Mangement'!$A$1:$G$1193,7,0)</f>
        <v>Soft skills Training</v>
      </c>
      <c r="S497" s="30">
        <f>VLOOKUP(D496,'Leave  Mangement'!$A$1:$F$1193,3,0)</f>
        <v>43250</v>
      </c>
      <c r="T497" s="30">
        <f>VLOOKUP(D496,'Leave  Mangement'!$A$1:$F$1193,4,0)</f>
        <v>43253</v>
      </c>
      <c r="U497" t="str">
        <f>VLOOKUP(D496,'Leave  Mangement'!$A$1:$F$1193,5,0)</f>
        <v>Emergency leave</v>
      </c>
      <c r="V497">
        <f>VLOOKUP(D496,'Leave  Mangement'!$A$1:$F$1193,6,0)</f>
        <v>3</v>
      </c>
      <c r="W497" t="str">
        <f>VLOOKUP(D496,'Span and Layer'!$A$1:$D$1193,2,0)</f>
        <v>Salomi</v>
      </c>
      <c r="X497" t="str">
        <f>VLOOKUP(D496,'Span and Layer'!$A$1:$D$1193,3,0)</f>
        <v>Harry</v>
      </c>
      <c r="Y497" t="str">
        <f>VLOOKUP(D496,'Span and Layer'!$A$1:$D$1193,4,0)</f>
        <v>George</v>
      </c>
      <c r="Z497" s="30">
        <f>VLOOKUP(D496,'Attrition Analysis'!$A$1:$E$1193,3,0)</f>
        <v>37176</v>
      </c>
      <c r="AA497" s="30">
        <f>VLOOKUP(D496,'Attrition Analysis'!$A$1:$E$1193,4,0)</f>
        <v>44418</v>
      </c>
      <c r="AB497">
        <f>VLOOKUP(D496,'Attrition Analysis'!$A$1:$E$1193,5,0)</f>
        <v>0</v>
      </c>
      <c r="AC497" t="str">
        <f>VLOOKUP(D496,CSAT!$A$1:$F$1193,2,0)</f>
        <v>Excellent</v>
      </c>
      <c r="AD497" t="str">
        <f>VLOOKUP(D496,CSAT!$A$1:$F$1193,3,0)</f>
        <v>Good</v>
      </c>
      <c r="AE497" t="str">
        <f>VLOOKUP(D496,CSAT!$A$1:$F$1193,4,0)</f>
        <v>Excellent</v>
      </c>
      <c r="AF497" t="str">
        <f>VLOOKUP(D496,CSAT!$A$1:$F$1193,5,0)</f>
        <v>Excellent</v>
      </c>
      <c r="AG497" t="str">
        <f>VLOOKUP(D496,CSAT!$A$1:$F$1193,6,0)</f>
        <v>Excellent</v>
      </c>
      <c r="AH497" s="30">
        <v>43126</v>
      </c>
    </row>
    <row r="498" spans="1:34" x14ac:dyDescent="0.25">
      <c r="A498" s="13" t="s">
        <v>929</v>
      </c>
      <c r="B498" s="13">
        <v>497</v>
      </c>
      <c r="C498" s="13" t="s">
        <v>928</v>
      </c>
      <c r="D498" s="13" t="s">
        <v>929</v>
      </c>
      <c r="E498" s="13" t="s">
        <v>16</v>
      </c>
      <c r="F498" s="13">
        <v>30</v>
      </c>
      <c r="G498" s="13" t="s">
        <v>91</v>
      </c>
      <c r="H498" s="13" t="s">
        <v>18</v>
      </c>
      <c r="I498" s="13" t="s">
        <v>13</v>
      </c>
      <c r="J498">
        <f>VLOOKUP(DATA!D497,'Performance management'!A$1:H$1193,4,0)</f>
        <v>4</v>
      </c>
      <c r="K498">
        <f>VLOOKUP(DATA!D497,'Performance management'!A$1:H$1193,5,0)</f>
        <v>4</v>
      </c>
      <c r="L498">
        <f>VLOOKUP(DATA!D497,'Performance management'!A$1:H$1193,6,0)</f>
        <v>5</v>
      </c>
      <c r="M498">
        <f>VLOOKUP(DATA!D497,'Performance management'!A$1:H$1193,7,0)</f>
        <v>5</v>
      </c>
      <c r="N498">
        <f>VLOOKUP(DATA!D497,'Performance management'!A$1:H$1193,8,0)</f>
        <v>4.5</v>
      </c>
      <c r="O498">
        <f>VLOOKUP(D497,'Learning  Mangement'!$A$1:$G$1193,4,0)</f>
        <v>4.5</v>
      </c>
      <c r="P498" t="str">
        <f>VLOOKUP(D497,'Learning  Mangement'!$A$1:$G$1193,5,0)</f>
        <v>Santhosh&amp;Anudeep</v>
      </c>
      <c r="Q498" t="str">
        <f>VLOOKUP(D497,'Learning  Mangement'!$A$1:$G$1193,6,0)</f>
        <v>3h</v>
      </c>
      <c r="R498" t="str">
        <f>VLOOKUP(D497,'Learning  Mangement'!$A$1:$G$1193,7,0)</f>
        <v>Job Training</v>
      </c>
      <c r="S498" s="30">
        <f>VLOOKUP(D497,'Leave  Mangement'!$A$1:$F$1193,3,0)</f>
        <v>43251</v>
      </c>
      <c r="T498" s="30">
        <f>VLOOKUP(D497,'Leave  Mangement'!$A$1:$F$1193,4,0)</f>
        <v>43253</v>
      </c>
      <c r="U498" t="str">
        <f>VLOOKUP(D497,'Leave  Mangement'!$A$1:$F$1193,5,0)</f>
        <v>Emergency leave</v>
      </c>
      <c r="V498">
        <f>VLOOKUP(D497,'Leave  Mangement'!$A$1:$F$1193,6,0)</f>
        <v>2</v>
      </c>
      <c r="W498" t="str">
        <f>VLOOKUP(D497,'Span and Layer'!$A$1:$D$1193,2,0)</f>
        <v>Aneela</v>
      </c>
      <c r="X498" t="str">
        <f>VLOOKUP(D497,'Span and Layer'!$A$1:$D$1193,3,0)</f>
        <v>Charlie</v>
      </c>
      <c r="Y498" t="str">
        <f>VLOOKUP(D497,'Span and Layer'!$A$1:$D$1193,4,0)</f>
        <v>George</v>
      </c>
      <c r="Z498" s="30">
        <f>VLOOKUP(D497,'Attrition Analysis'!$A$1:$E$1193,3,0)</f>
        <v>37184</v>
      </c>
      <c r="AA498" s="30">
        <f>VLOOKUP(D497,'Attrition Analysis'!$A$1:$E$1193,4,0)</f>
        <v>44430</v>
      </c>
      <c r="AB498">
        <f>VLOOKUP(D497,'Attrition Analysis'!$A$1:$E$1193,5,0)</f>
        <v>0</v>
      </c>
      <c r="AC498" t="str">
        <f>VLOOKUP(D497,CSAT!$A$1:$F$1193,2,0)</f>
        <v>Better</v>
      </c>
      <c r="AD498" t="str">
        <f>VLOOKUP(D497,CSAT!$A$1:$F$1193,3,0)</f>
        <v>Good</v>
      </c>
      <c r="AE498" t="str">
        <f>VLOOKUP(D497,CSAT!$A$1:$F$1193,4,0)</f>
        <v>Good</v>
      </c>
      <c r="AF498" t="str">
        <f>VLOOKUP(D497,CSAT!$A$1:$F$1193,5,0)</f>
        <v>Bad</v>
      </c>
      <c r="AG498" t="str">
        <f>VLOOKUP(D497,CSAT!$A$1:$F$1193,6,0)</f>
        <v>Good</v>
      </c>
      <c r="AH498" s="30">
        <v>43312</v>
      </c>
    </row>
    <row r="499" spans="1:34" x14ac:dyDescent="0.25">
      <c r="A499" s="13" t="s">
        <v>930</v>
      </c>
      <c r="B499" s="13">
        <v>498</v>
      </c>
      <c r="C499" s="13" t="s">
        <v>681</v>
      </c>
      <c r="D499" s="13" t="s">
        <v>930</v>
      </c>
      <c r="E499" s="13" t="s">
        <v>16</v>
      </c>
      <c r="F499" s="13">
        <v>30</v>
      </c>
      <c r="G499" s="13" t="s">
        <v>26</v>
      </c>
      <c r="H499" s="13" t="s">
        <v>59</v>
      </c>
      <c r="I499" s="13" t="s">
        <v>13</v>
      </c>
      <c r="J499">
        <f>VLOOKUP(DATA!D498,'Performance management'!A$1:H$1193,4,0)</f>
        <v>5</v>
      </c>
      <c r="K499">
        <f>VLOOKUP(DATA!D498,'Performance management'!A$1:H$1193,5,0)</f>
        <v>2</v>
      </c>
      <c r="L499">
        <f>VLOOKUP(DATA!D498,'Performance management'!A$1:H$1193,6,0)</f>
        <v>2</v>
      </c>
      <c r="M499">
        <f>VLOOKUP(DATA!D498,'Performance management'!A$1:H$1193,7,0)</f>
        <v>2</v>
      </c>
      <c r="N499">
        <f>VLOOKUP(DATA!D498,'Performance management'!A$1:H$1193,8,0)</f>
        <v>2.75</v>
      </c>
      <c r="O499">
        <f>VLOOKUP(D498,'Learning  Mangement'!$A$1:$G$1193,4,0)</f>
        <v>2.75</v>
      </c>
      <c r="P499" t="str">
        <f>VLOOKUP(D498,'Learning  Mangement'!$A$1:$G$1193,5,0)</f>
        <v>Sathish&amp;Azim</v>
      </c>
      <c r="Q499" t="str">
        <f>VLOOKUP(D498,'Learning  Mangement'!$A$1:$G$1193,6,0)</f>
        <v>4h</v>
      </c>
      <c r="R499" t="str">
        <f>VLOOKUP(D498,'Learning  Mangement'!$A$1:$G$1193,7,0)</f>
        <v>Technical skills Training</v>
      </c>
      <c r="S499" s="30">
        <f>VLOOKUP(D498,'Leave  Mangement'!$A$1:$F$1193,3,0)</f>
        <v>43252</v>
      </c>
      <c r="T499" s="30">
        <f>VLOOKUP(D498,'Leave  Mangement'!$A$1:$F$1193,4,0)</f>
        <v>43258</v>
      </c>
      <c r="U499" t="str">
        <f>VLOOKUP(D498,'Leave  Mangement'!$A$1:$F$1193,5,0)</f>
        <v>Emergency leave</v>
      </c>
      <c r="V499">
        <f>VLOOKUP(D498,'Leave  Mangement'!$A$1:$F$1193,6,0)</f>
        <v>6</v>
      </c>
      <c r="W499" t="str">
        <f>VLOOKUP(D498,'Span and Layer'!$A$1:$D$1193,2,0)</f>
        <v>Arundathi</v>
      </c>
      <c r="X499" t="str">
        <f>VLOOKUP(D498,'Span and Layer'!$A$1:$D$1193,3,0)</f>
        <v>Jacob</v>
      </c>
      <c r="Y499" t="str">
        <f>VLOOKUP(D498,'Span and Layer'!$A$1:$D$1193,4,0)</f>
        <v>George</v>
      </c>
      <c r="Z499" s="30">
        <f>VLOOKUP(D498,'Attrition Analysis'!$A$1:$E$1193,3,0)</f>
        <v>37192</v>
      </c>
      <c r="AA499" s="30">
        <f>VLOOKUP(D498,'Attrition Analysis'!$A$1:$E$1193,4,0)</f>
        <v>44442</v>
      </c>
      <c r="AB499">
        <f>VLOOKUP(D498,'Attrition Analysis'!$A$1:$E$1193,5,0)</f>
        <v>0</v>
      </c>
      <c r="AC499" t="str">
        <f>VLOOKUP(D498,CSAT!$A$1:$F$1193,2,0)</f>
        <v>Bad</v>
      </c>
      <c r="AD499" t="str">
        <f>VLOOKUP(D498,CSAT!$A$1:$F$1193,3,0)</f>
        <v>Good</v>
      </c>
      <c r="AE499" t="str">
        <f>VLOOKUP(D498,CSAT!$A$1:$F$1193,4,0)</f>
        <v>Bad</v>
      </c>
      <c r="AF499" t="str">
        <f>VLOOKUP(D498,CSAT!$A$1:$F$1193,5,0)</f>
        <v>Better</v>
      </c>
      <c r="AG499" t="str">
        <f>VLOOKUP(D498,CSAT!$A$1:$F$1193,6,0)</f>
        <v>Worst</v>
      </c>
      <c r="AH499" s="30">
        <v>43444</v>
      </c>
    </row>
    <row r="500" spans="1:34" x14ac:dyDescent="0.25">
      <c r="A500" s="13" t="s">
        <v>932</v>
      </c>
      <c r="B500" s="13">
        <v>499</v>
      </c>
      <c r="C500" s="13" t="s">
        <v>931</v>
      </c>
      <c r="D500" s="13" t="s">
        <v>932</v>
      </c>
      <c r="E500" s="13" t="s">
        <v>10</v>
      </c>
      <c r="F500" s="13">
        <v>47</v>
      </c>
      <c r="G500" s="13" t="s">
        <v>62</v>
      </c>
      <c r="H500" s="13" t="s">
        <v>34</v>
      </c>
      <c r="I500" s="13" t="s">
        <v>35</v>
      </c>
      <c r="J500">
        <f>VLOOKUP(DATA!D499,'Performance management'!A$1:H$1193,4,0)</f>
        <v>5</v>
      </c>
      <c r="K500">
        <f>VLOOKUP(DATA!D499,'Performance management'!A$1:H$1193,5,0)</f>
        <v>5</v>
      </c>
      <c r="L500">
        <f>VLOOKUP(DATA!D499,'Performance management'!A$1:H$1193,6,0)</f>
        <v>5</v>
      </c>
      <c r="M500">
        <f>VLOOKUP(DATA!D499,'Performance management'!A$1:H$1193,7,0)</f>
        <v>5</v>
      </c>
      <c r="N500">
        <f>VLOOKUP(DATA!D499,'Performance management'!A$1:H$1193,8,0)</f>
        <v>5</v>
      </c>
      <c r="O500">
        <f>VLOOKUP(D499,'Learning  Mangement'!$A$1:$G$1193,4,0)</f>
        <v>5</v>
      </c>
      <c r="P500" t="str">
        <f>VLOOKUP(D499,'Learning  Mangement'!$A$1:$G$1193,5,0)</f>
        <v>David&amp;Lihar</v>
      </c>
      <c r="Q500" t="str">
        <f>VLOOKUP(D499,'Learning  Mangement'!$A$1:$G$1193,6,0)</f>
        <v>2h</v>
      </c>
      <c r="R500" t="str">
        <f>VLOOKUP(D499,'Learning  Mangement'!$A$1:$G$1193,7,0)</f>
        <v>Promotional Training</v>
      </c>
      <c r="S500" s="30">
        <f>VLOOKUP(D499,'Leave  Mangement'!$A$1:$F$1193,3,0)</f>
        <v>43253</v>
      </c>
      <c r="T500" s="30">
        <f>VLOOKUP(D499,'Leave  Mangement'!$A$1:$F$1193,4,0)</f>
        <v>43260</v>
      </c>
      <c r="U500" t="str">
        <f>VLOOKUP(D499,'Leave  Mangement'!$A$1:$F$1193,5,0)</f>
        <v>Emergency leave</v>
      </c>
      <c r="V500">
        <f>VLOOKUP(D499,'Leave  Mangement'!$A$1:$F$1193,6,0)</f>
        <v>7</v>
      </c>
      <c r="W500" t="str">
        <f>VLOOKUP(D499,'Span and Layer'!$A$1:$D$1193,2,0)</f>
        <v>David</v>
      </c>
      <c r="X500" t="str">
        <f>VLOOKUP(D499,'Span and Layer'!$A$1:$D$1193,3,0)</f>
        <v>Jacob</v>
      </c>
      <c r="Y500" t="str">
        <f>VLOOKUP(D499,'Span and Layer'!$A$1:$D$1193,4,0)</f>
        <v>George</v>
      </c>
      <c r="Z500" s="30">
        <f>VLOOKUP(D499,'Attrition Analysis'!$A$1:$E$1193,3,0)</f>
        <v>37200</v>
      </c>
      <c r="AA500" s="30">
        <f>VLOOKUP(D499,'Attrition Analysis'!$A$1:$E$1193,4,0)</f>
        <v>44454</v>
      </c>
      <c r="AB500">
        <f>VLOOKUP(D499,'Attrition Analysis'!$A$1:$E$1193,5,0)</f>
        <v>0</v>
      </c>
      <c r="AC500" t="str">
        <f>VLOOKUP(D499,CSAT!$A$1:$F$1193,2,0)</f>
        <v>Better</v>
      </c>
      <c r="AD500" t="str">
        <f>VLOOKUP(D499,CSAT!$A$1:$F$1193,3,0)</f>
        <v>Excellent</v>
      </c>
      <c r="AE500" t="str">
        <f>VLOOKUP(D499,CSAT!$A$1:$F$1193,4,0)</f>
        <v>Excellent</v>
      </c>
      <c r="AF500" t="str">
        <f>VLOOKUP(D499,CSAT!$A$1:$F$1193,5,0)</f>
        <v>Better</v>
      </c>
      <c r="AG500" t="str">
        <f>VLOOKUP(D499,CSAT!$A$1:$F$1193,6,0)</f>
        <v>Excellent</v>
      </c>
      <c r="AH500" s="30">
        <v>43374</v>
      </c>
    </row>
    <row r="501" spans="1:34" x14ac:dyDescent="0.25">
      <c r="A501" s="13" t="s">
        <v>934</v>
      </c>
      <c r="B501" s="13">
        <v>500</v>
      </c>
      <c r="C501" s="13" t="s">
        <v>933</v>
      </c>
      <c r="D501" s="13" t="s">
        <v>934</v>
      </c>
      <c r="E501" s="13" t="s">
        <v>10</v>
      </c>
      <c r="F501" s="13">
        <v>32</v>
      </c>
      <c r="G501" s="13" t="s">
        <v>91</v>
      </c>
      <c r="H501" s="13" t="s">
        <v>27</v>
      </c>
      <c r="I501" s="13" t="s">
        <v>28</v>
      </c>
      <c r="J501">
        <f>VLOOKUP(DATA!D500,'Performance management'!A$1:H$1193,4,0)</f>
        <v>1</v>
      </c>
      <c r="K501">
        <f>VLOOKUP(DATA!D500,'Performance management'!A$1:H$1193,5,0)</f>
        <v>2</v>
      </c>
      <c r="L501">
        <f>VLOOKUP(DATA!D500,'Performance management'!A$1:H$1193,6,0)</f>
        <v>2</v>
      </c>
      <c r="M501">
        <f>VLOOKUP(DATA!D500,'Performance management'!A$1:H$1193,7,0)</f>
        <v>4</v>
      </c>
      <c r="N501">
        <f>VLOOKUP(DATA!D500,'Performance management'!A$1:H$1193,8,0)</f>
        <v>2.25</v>
      </c>
      <c r="O501">
        <f>VLOOKUP(D500,'Learning  Mangement'!$A$1:$G$1193,4,0)</f>
        <v>2.25</v>
      </c>
      <c r="P501" t="str">
        <f>VLOOKUP(D500,'Learning  Mangement'!$A$1:$G$1193,5,0)</f>
        <v>Sathish&amp;Azim</v>
      </c>
      <c r="Q501" t="str">
        <f>VLOOKUP(D500,'Learning  Mangement'!$A$1:$G$1193,6,0)</f>
        <v>4h</v>
      </c>
      <c r="R501" t="str">
        <f>VLOOKUP(D500,'Learning  Mangement'!$A$1:$G$1193,7,0)</f>
        <v>Technical skills Training</v>
      </c>
      <c r="S501" s="30">
        <f>VLOOKUP(D500,'Leave  Mangement'!$A$1:$F$1193,3,0)</f>
        <v>43254</v>
      </c>
      <c r="T501" s="30">
        <f>VLOOKUP(D500,'Leave  Mangement'!$A$1:$F$1193,4,0)</f>
        <v>43260</v>
      </c>
      <c r="U501" t="str">
        <f>VLOOKUP(D500,'Leave  Mangement'!$A$1:$F$1193,5,0)</f>
        <v>Emergency leave</v>
      </c>
      <c r="V501">
        <f>VLOOKUP(D500,'Leave  Mangement'!$A$1:$F$1193,6,0)</f>
        <v>6</v>
      </c>
      <c r="W501" t="str">
        <f>VLOOKUP(D500,'Span and Layer'!$A$1:$D$1193,2,0)</f>
        <v>Rishitha</v>
      </c>
      <c r="X501" t="str">
        <f>VLOOKUP(D500,'Span and Layer'!$A$1:$D$1193,3,0)</f>
        <v>Isla</v>
      </c>
      <c r="Y501" t="str">
        <f>VLOOKUP(D500,'Span and Layer'!$A$1:$D$1193,4,0)</f>
        <v>George</v>
      </c>
      <c r="Z501" s="30">
        <f>VLOOKUP(D500,'Attrition Analysis'!$A$1:$E$1193,3,0)</f>
        <v>37208</v>
      </c>
      <c r="AA501" s="30">
        <f>VLOOKUP(D500,'Attrition Analysis'!$A$1:$E$1193,4,0)</f>
        <v>44466</v>
      </c>
      <c r="AB501">
        <f>VLOOKUP(D500,'Attrition Analysis'!$A$1:$E$1193,5,0)</f>
        <v>0</v>
      </c>
      <c r="AC501" t="str">
        <f>VLOOKUP(D500,CSAT!$A$1:$F$1193,2,0)</f>
        <v>Worst</v>
      </c>
      <c r="AD501" t="str">
        <f>VLOOKUP(D500,CSAT!$A$1:$F$1193,3,0)</f>
        <v>Bad</v>
      </c>
      <c r="AE501" t="str">
        <f>VLOOKUP(D500,CSAT!$A$1:$F$1193,4,0)</f>
        <v>Good</v>
      </c>
      <c r="AF501" t="str">
        <f>VLOOKUP(D500,CSAT!$A$1:$F$1193,5,0)</f>
        <v>Excellent</v>
      </c>
      <c r="AG501" t="str">
        <f>VLOOKUP(D500,CSAT!$A$1:$F$1193,6,0)</f>
        <v>Bad</v>
      </c>
      <c r="AH501" s="30">
        <v>43156</v>
      </c>
    </row>
    <row r="502" spans="1:34" x14ac:dyDescent="0.25">
      <c r="A502" s="13" t="s">
        <v>935</v>
      </c>
      <c r="B502" s="13">
        <v>501</v>
      </c>
      <c r="C502" s="13" t="s">
        <v>415</v>
      </c>
      <c r="D502" s="13" t="s">
        <v>935</v>
      </c>
      <c r="E502" s="13" t="s">
        <v>16</v>
      </c>
      <c r="F502" s="13">
        <v>29</v>
      </c>
      <c r="G502" s="13" t="s">
        <v>91</v>
      </c>
      <c r="H502" s="13" t="s">
        <v>18</v>
      </c>
      <c r="I502" s="13" t="s">
        <v>13</v>
      </c>
      <c r="J502">
        <f>VLOOKUP(DATA!D501,'Performance management'!A$1:H$1193,4,0)</f>
        <v>2</v>
      </c>
      <c r="K502">
        <f>VLOOKUP(DATA!D501,'Performance management'!A$1:H$1193,5,0)</f>
        <v>4</v>
      </c>
      <c r="L502">
        <f>VLOOKUP(DATA!D501,'Performance management'!A$1:H$1193,6,0)</f>
        <v>5</v>
      </c>
      <c r="M502">
        <f>VLOOKUP(DATA!D501,'Performance management'!A$1:H$1193,7,0)</f>
        <v>3</v>
      </c>
      <c r="N502">
        <f>VLOOKUP(DATA!D501,'Performance management'!A$1:H$1193,8,0)</f>
        <v>3.5</v>
      </c>
      <c r="O502">
        <f>VLOOKUP(D501,'Learning  Mangement'!$A$1:$G$1193,4,0)</f>
        <v>3.5</v>
      </c>
      <c r="P502" t="str">
        <f>VLOOKUP(D501,'Learning  Mangement'!$A$1:$G$1193,5,0)</f>
        <v>Hemanth&amp;Salomi</v>
      </c>
      <c r="Q502" t="str">
        <f>VLOOKUP(D501,'Learning  Mangement'!$A$1:$G$1193,6,0)</f>
        <v>3h</v>
      </c>
      <c r="R502" t="str">
        <f>VLOOKUP(D501,'Learning  Mangement'!$A$1:$G$1193,7,0)</f>
        <v>Soft skills Training</v>
      </c>
      <c r="S502" s="30">
        <f>VLOOKUP(D501,'Leave  Mangement'!$A$1:$F$1193,3,0)</f>
        <v>43255</v>
      </c>
      <c r="T502" s="30">
        <f>VLOOKUP(D501,'Leave  Mangement'!$A$1:$F$1193,4,0)</f>
        <v>43261</v>
      </c>
      <c r="U502" t="str">
        <f>VLOOKUP(D501,'Leave  Mangement'!$A$1:$F$1193,5,0)</f>
        <v>Emergency leave</v>
      </c>
      <c r="V502">
        <f>VLOOKUP(D501,'Leave  Mangement'!$A$1:$F$1193,6,0)</f>
        <v>6</v>
      </c>
      <c r="W502" t="str">
        <f>VLOOKUP(D501,'Span and Layer'!$A$1:$D$1193,2,0)</f>
        <v>Aneela</v>
      </c>
      <c r="X502" t="str">
        <f>VLOOKUP(D501,'Span and Layer'!$A$1:$D$1193,3,0)</f>
        <v>Charlie</v>
      </c>
      <c r="Y502" t="str">
        <f>VLOOKUP(D501,'Span and Layer'!$A$1:$D$1193,4,0)</f>
        <v>George</v>
      </c>
      <c r="Z502" s="30">
        <f>VLOOKUP(D501,'Attrition Analysis'!$A$1:$E$1193,3,0)</f>
        <v>37216</v>
      </c>
      <c r="AA502" s="30">
        <f>VLOOKUP(D501,'Attrition Analysis'!$A$1:$E$1193,4,0)</f>
        <v>44478</v>
      </c>
      <c r="AB502">
        <f>VLOOKUP(D501,'Attrition Analysis'!$A$1:$E$1193,5,0)</f>
        <v>0</v>
      </c>
      <c r="AC502" t="str">
        <f>VLOOKUP(D501,CSAT!$A$1:$F$1193,2,0)</f>
        <v>Worst</v>
      </c>
      <c r="AD502" t="str">
        <f>VLOOKUP(D501,CSAT!$A$1:$F$1193,3,0)</f>
        <v>Excellent</v>
      </c>
      <c r="AE502" t="str">
        <f>VLOOKUP(D501,CSAT!$A$1:$F$1193,4,0)</f>
        <v>Worst</v>
      </c>
      <c r="AF502" t="str">
        <f>VLOOKUP(D501,CSAT!$A$1:$F$1193,5,0)</f>
        <v>Excellent</v>
      </c>
      <c r="AG502" t="str">
        <f>VLOOKUP(D501,CSAT!$A$1:$F$1193,6,0)</f>
        <v>Worst</v>
      </c>
      <c r="AH502" s="30">
        <v>43167</v>
      </c>
    </row>
    <row r="503" spans="1:34" x14ac:dyDescent="0.25">
      <c r="A503" s="13" t="s">
        <v>937</v>
      </c>
      <c r="B503" s="13">
        <v>502</v>
      </c>
      <c r="C503" s="13" t="s">
        <v>936</v>
      </c>
      <c r="D503" s="13" t="s">
        <v>937</v>
      </c>
      <c r="E503" s="13" t="s">
        <v>16</v>
      </c>
      <c r="F503" s="13">
        <v>25</v>
      </c>
      <c r="G503" s="13" t="s">
        <v>45</v>
      </c>
      <c r="H503" s="13" t="s">
        <v>12</v>
      </c>
      <c r="I503" s="13" t="s">
        <v>13</v>
      </c>
      <c r="J503">
        <f>VLOOKUP(DATA!D502,'Performance management'!A$1:H$1193,4,0)</f>
        <v>1</v>
      </c>
      <c r="K503">
        <f>VLOOKUP(DATA!D502,'Performance management'!A$1:H$1193,5,0)</f>
        <v>1</v>
      </c>
      <c r="L503">
        <f>VLOOKUP(DATA!D502,'Performance management'!A$1:H$1193,6,0)</f>
        <v>1</v>
      </c>
      <c r="M503">
        <f>VLOOKUP(DATA!D502,'Performance management'!A$1:H$1193,7,0)</f>
        <v>3</v>
      </c>
      <c r="N503">
        <f>VLOOKUP(DATA!D502,'Performance management'!A$1:H$1193,8,0)</f>
        <v>1.5</v>
      </c>
      <c r="O503">
        <f>VLOOKUP(D502,'Learning  Mangement'!$A$1:$G$1193,4,0)</f>
        <v>1.5</v>
      </c>
      <c r="P503" t="str">
        <f>VLOOKUP(D502,'Learning  Mangement'!$A$1:$G$1193,5,0)</f>
        <v>Sathish&amp;Azim</v>
      </c>
      <c r="Q503" t="str">
        <f>VLOOKUP(D502,'Learning  Mangement'!$A$1:$G$1193,6,0)</f>
        <v>4h</v>
      </c>
      <c r="R503" t="str">
        <f>VLOOKUP(D502,'Learning  Mangement'!$A$1:$G$1193,7,0)</f>
        <v>Technical skills Training</v>
      </c>
      <c r="S503" s="30">
        <f>VLOOKUP(D502,'Leave  Mangement'!$A$1:$F$1193,3,0)</f>
        <v>43256</v>
      </c>
      <c r="T503" s="30">
        <f>VLOOKUP(D502,'Leave  Mangement'!$A$1:$F$1193,4,0)</f>
        <v>43257</v>
      </c>
      <c r="U503" t="str">
        <f>VLOOKUP(D502,'Leave  Mangement'!$A$1:$F$1193,5,0)</f>
        <v>Emergency leave</v>
      </c>
      <c r="V503">
        <f>VLOOKUP(D502,'Leave  Mangement'!$A$1:$F$1193,6,0)</f>
        <v>1</v>
      </c>
      <c r="W503" t="str">
        <f>VLOOKUP(D502,'Span and Layer'!$A$1:$D$1193,2,0)</f>
        <v>Roy</v>
      </c>
      <c r="X503" t="str">
        <f>VLOOKUP(D502,'Span and Layer'!$A$1:$D$1193,3,0)</f>
        <v>Harry</v>
      </c>
      <c r="Y503" t="str">
        <f>VLOOKUP(D502,'Span and Layer'!$A$1:$D$1193,4,0)</f>
        <v>George</v>
      </c>
      <c r="Z503" s="30">
        <f>VLOOKUP(D502,'Attrition Analysis'!$A$1:$E$1193,3,0)</f>
        <v>37224</v>
      </c>
      <c r="AA503" s="30">
        <f>VLOOKUP(D502,'Attrition Analysis'!$A$1:$E$1193,4,0)</f>
        <v>44490</v>
      </c>
      <c r="AB503">
        <f>VLOOKUP(D502,'Attrition Analysis'!$A$1:$E$1193,5,0)</f>
        <v>0</v>
      </c>
      <c r="AC503" t="str">
        <f>VLOOKUP(D502,CSAT!$A$1:$F$1193,2,0)</f>
        <v>Bad</v>
      </c>
      <c r="AD503" t="str">
        <f>VLOOKUP(D502,CSAT!$A$1:$F$1193,3,0)</f>
        <v>Excellent</v>
      </c>
      <c r="AE503" t="str">
        <f>VLOOKUP(D502,CSAT!$A$1:$F$1193,4,0)</f>
        <v>Worst</v>
      </c>
      <c r="AF503" t="str">
        <f>VLOOKUP(D502,CSAT!$A$1:$F$1193,5,0)</f>
        <v>Worst</v>
      </c>
      <c r="AG503" t="str">
        <f>VLOOKUP(D502,CSAT!$A$1:$F$1193,6,0)</f>
        <v>Bad</v>
      </c>
      <c r="AH503" s="30">
        <v>43203</v>
      </c>
    </row>
    <row r="504" spans="1:34" x14ac:dyDescent="0.25">
      <c r="A504" s="13" t="s">
        <v>938</v>
      </c>
      <c r="B504" s="13">
        <v>503</v>
      </c>
      <c r="C504" s="13" t="s">
        <v>141</v>
      </c>
      <c r="D504" s="13" t="s">
        <v>938</v>
      </c>
      <c r="E504" s="13" t="s">
        <v>10</v>
      </c>
      <c r="F504" s="13">
        <v>58</v>
      </c>
      <c r="G504" s="13" t="s">
        <v>96</v>
      </c>
      <c r="H504" s="13" t="s">
        <v>27</v>
      </c>
      <c r="I504" s="13" t="s">
        <v>28</v>
      </c>
      <c r="J504">
        <f>VLOOKUP(DATA!D503,'Performance management'!A$1:H$1193,4,0)</f>
        <v>1</v>
      </c>
      <c r="K504">
        <f>VLOOKUP(DATA!D503,'Performance management'!A$1:H$1193,5,0)</f>
        <v>4</v>
      </c>
      <c r="L504">
        <f>VLOOKUP(DATA!D503,'Performance management'!A$1:H$1193,6,0)</f>
        <v>4</v>
      </c>
      <c r="M504">
        <f>VLOOKUP(DATA!D503,'Performance management'!A$1:H$1193,7,0)</f>
        <v>3</v>
      </c>
      <c r="N504">
        <f>VLOOKUP(DATA!D503,'Performance management'!A$1:H$1193,8,0)</f>
        <v>3</v>
      </c>
      <c r="O504">
        <f>VLOOKUP(D503,'Learning  Mangement'!$A$1:$G$1193,4,0)</f>
        <v>3</v>
      </c>
      <c r="P504" t="str">
        <f>VLOOKUP(D503,'Learning  Mangement'!$A$1:$G$1193,5,0)</f>
        <v>Hemanth&amp;Salomi</v>
      </c>
      <c r="Q504" t="str">
        <f>VLOOKUP(D503,'Learning  Mangement'!$A$1:$G$1193,6,0)</f>
        <v>3h</v>
      </c>
      <c r="R504" t="str">
        <f>VLOOKUP(D503,'Learning  Mangement'!$A$1:$G$1193,7,0)</f>
        <v>Soft skills Training</v>
      </c>
      <c r="S504" s="30">
        <f>VLOOKUP(D503,'Leave  Mangement'!$A$1:$F$1193,3,0)</f>
        <v>43257</v>
      </c>
      <c r="T504" s="30">
        <f>VLOOKUP(D503,'Leave  Mangement'!$A$1:$F$1193,4,0)</f>
        <v>43262</v>
      </c>
      <c r="U504" t="str">
        <f>VLOOKUP(D503,'Leave  Mangement'!$A$1:$F$1193,5,0)</f>
        <v>Planned leave</v>
      </c>
      <c r="V504">
        <f>VLOOKUP(D503,'Leave  Mangement'!$A$1:$F$1193,6,0)</f>
        <v>5</v>
      </c>
      <c r="W504" t="str">
        <f>VLOOKUP(D503,'Span and Layer'!$A$1:$D$1193,2,0)</f>
        <v>Salomi</v>
      </c>
      <c r="X504" t="str">
        <f>VLOOKUP(D503,'Span and Layer'!$A$1:$D$1193,3,0)</f>
        <v>Harry</v>
      </c>
      <c r="Y504" t="str">
        <f>VLOOKUP(D503,'Span and Layer'!$A$1:$D$1193,4,0)</f>
        <v>George</v>
      </c>
      <c r="Z504" s="30">
        <f>VLOOKUP(D503,'Attrition Analysis'!$A$1:$E$1193,3,0)</f>
        <v>37232</v>
      </c>
      <c r="AA504" s="30">
        <f>VLOOKUP(D503,'Attrition Analysis'!$A$1:$E$1193,4,0)</f>
        <v>44502</v>
      </c>
      <c r="AB504">
        <f>VLOOKUP(D503,'Attrition Analysis'!$A$1:$E$1193,5,0)</f>
        <v>0</v>
      </c>
      <c r="AC504" t="str">
        <f>VLOOKUP(D503,CSAT!$A$1:$F$1193,2,0)</f>
        <v>Better</v>
      </c>
      <c r="AD504" t="str">
        <f>VLOOKUP(D503,CSAT!$A$1:$F$1193,3,0)</f>
        <v>Bad</v>
      </c>
      <c r="AE504" t="str">
        <f>VLOOKUP(D503,CSAT!$A$1:$F$1193,4,0)</f>
        <v>Excellent</v>
      </c>
      <c r="AF504" t="str">
        <f>VLOOKUP(D503,CSAT!$A$1:$F$1193,5,0)</f>
        <v>Worst</v>
      </c>
      <c r="AG504" t="str">
        <f>VLOOKUP(D503,CSAT!$A$1:$F$1193,6,0)</f>
        <v>Excellent</v>
      </c>
      <c r="AH504" s="30">
        <v>43176</v>
      </c>
    </row>
    <row r="505" spans="1:34" x14ac:dyDescent="0.25">
      <c r="A505" s="13" t="s">
        <v>940</v>
      </c>
      <c r="B505" s="13">
        <v>504</v>
      </c>
      <c r="C505" s="13" t="s">
        <v>939</v>
      </c>
      <c r="D505" s="13" t="s">
        <v>940</v>
      </c>
      <c r="E505" s="13" t="s">
        <v>10</v>
      </c>
      <c r="F505" s="13">
        <v>22</v>
      </c>
      <c r="G505" s="13" t="s">
        <v>21</v>
      </c>
      <c r="H505" s="13" t="s">
        <v>79</v>
      </c>
      <c r="I505" s="13" t="s">
        <v>80</v>
      </c>
      <c r="J505">
        <f>VLOOKUP(DATA!D504,'Performance management'!A$1:H$1193,4,0)</f>
        <v>1</v>
      </c>
      <c r="K505">
        <f>VLOOKUP(DATA!D504,'Performance management'!A$1:H$1193,5,0)</f>
        <v>5</v>
      </c>
      <c r="L505">
        <f>VLOOKUP(DATA!D504,'Performance management'!A$1:H$1193,6,0)</f>
        <v>2</v>
      </c>
      <c r="M505">
        <f>VLOOKUP(DATA!D504,'Performance management'!A$1:H$1193,7,0)</f>
        <v>4</v>
      </c>
      <c r="N505">
        <f>VLOOKUP(DATA!D504,'Performance management'!A$1:H$1193,8,0)</f>
        <v>3</v>
      </c>
      <c r="O505">
        <f>VLOOKUP(D504,'Learning  Mangement'!$A$1:$G$1193,4,0)</f>
        <v>3</v>
      </c>
      <c r="P505" t="str">
        <f>VLOOKUP(D504,'Learning  Mangement'!$A$1:$G$1193,5,0)</f>
        <v>Hemanth&amp;Salomi</v>
      </c>
      <c r="Q505" t="str">
        <f>VLOOKUP(D504,'Learning  Mangement'!$A$1:$G$1193,6,0)</f>
        <v>3h</v>
      </c>
      <c r="R505" t="str">
        <f>VLOOKUP(D504,'Learning  Mangement'!$A$1:$G$1193,7,0)</f>
        <v>Soft skills Training</v>
      </c>
      <c r="S505" s="30">
        <f>VLOOKUP(D504,'Leave  Mangement'!$A$1:$F$1193,3,0)</f>
        <v>43258</v>
      </c>
      <c r="T505" s="30">
        <f>VLOOKUP(D504,'Leave  Mangement'!$A$1:$F$1193,4,0)</f>
        <v>43261</v>
      </c>
      <c r="U505" t="str">
        <f>VLOOKUP(D504,'Leave  Mangement'!$A$1:$F$1193,5,0)</f>
        <v>Planned leave</v>
      </c>
      <c r="V505">
        <f>VLOOKUP(D504,'Leave  Mangement'!$A$1:$F$1193,6,0)</f>
        <v>3</v>
      </c>
      <c r="W505" t="str">
        <f>VLOOKUP(D504,'Span and Layer'!$A$1:$D$1193,2,0)</f>
        <v>Aneela</v>
      </c>
      <c r="X505" t="str">
        <f>VLOOKUP(D504,'Span and Layer'!$A$1:$D$1193,3,0)</f>
        <v>Charlie</v>
      </c>
      <c r="Y505" t="str">
        <f>VLOOKUP(D504,'Span and Layer'!$A$1:$D$1193,4,0)</f>
        <v>George</v>
      </c>
      <c r="Z505" s="30">
        <f>VLOOKUP(D504,'Attrition Analysis'!$A$1:$E$1193,3,0)</f>
        <v>37240</v>
      </c>
      <c r="AA505" s="30">
        <f>VLOOKUP(D504,'Attrition Analysis'!$A$1:$E$1193,4,0)</f>
        <v>44514</v>
      </c>
      <c r="AB505">
        <f>VLOOKUP(D504,'Attrition Analysis'!$A$1:$E$1193,5,0)</f>
        <v>0</v>
      </c>
      <c r="AC505" t="str">
        <f>VLOOKUP(D504,CSAT!$A$1:$F$1193,2,0)</f>
        <v>Good</v>
      </c>
      <c r="AD505" t="str">
        <f>VLOOKUP(D504,CSAT!$A$1:$F$1193,3,0)</f>
        <v>Bad</v>
      </c>
      <c r="AE505" t="str">
        <f>VLOOKUP(D504,CSAT!$A$1:$F$1193,4,0)</f>
        <v>Better</v>
      </c>
      <c r="AF505" t="str">
        <f>VLOOKUP(D504,CSAT!$A$1:$F$1193,5,0)</f>
        <v>Excellent</v>
      </c>
      <c r="AG505" t="str">
        <f>VLOOKUP(D504,CSAT!$A$1:$F$1193,6,0)</f>
        <v>Excellent</v>
      </c>
      <c r="AH505" s="30">
        <v>43265</v>
      </c>
    </row>
    <row r="506" spans="1:34" x14ac:dyDescent="0.25">
      <c r="A506" s="13" t="s">
        <v>942</v>
      </c>
      <c r="B506" s="13">
        <v>505</v>
      </c>
      <c r="C506" s="13" t="s">
        <v>941</v>
      </c>
      <c r="D506" s="13" t="s">
        <v>942</v>
      </c>
      <c r="E506" s="13" t="s">
        <v>16</v>
      </c>
      <c r="F506" s="13">
        <v>36</v>
      </c>
      <c r="G506" s="13" t="s">
        <v>11</v>
      </c>
      <c r="H506" s="13" t="s">
        <v>131</v>
      </c>
      <c r="I506" s="13" t="s">
        <v>132</v>
      </c>
      <c r="J506">
        <f>VLOOKUP(DATA!D505,'Performance management'!A$1:H$1193,4,0)</f>
        <v>1</v>
      </c>
      <c r="K506">
        <f>VLOOKUP(DATA!D505,'Performance management'!A$1:H$1193,5,0)</f>
        <v>3</v>
      </c>
      <c r="L506">
        <f>VLOOKUP(DATA!D505,'Performance management'!A$1:H$1193,6,0)</f>
        <v>1</v>
      </c>
      <c r="M506">
        <f>VLOOKUP(DATA!D505,'Performance management'!A$1:H$1193,7,0)</f>
        <v>4</v>
      </c>
      <c r="N506">
        <f>VLOOKUP(DATA!D505,'Performance management'!A$1:H$1193,8,0)</f>
        <v>2.25</v>
      </c>
      <c r="O506">
        <f>VLOOKUP(D505,'Learning  Mangement'!$A$1:$G$1193,4,0)</f>
        <v>2.25</v>
      </c>
      <c r="P506" t="str">
        <f>VLOOKUP(D505,'Learning  Mangement'!$A$1:$G$1193,5,0)</f>
        <v>Sathish&amp;Azim</v>
      </c>
      <c r="Q506" t="str">
        <f>VLOOKUP(D505,'Learning  Mangement'!$A$1:$G$1193,6,0)</f>
        <v>4h</v>
      </c>
      <c r="R506" t="str">
        <f>VLOOKUP(D505,'Learning  Mangement'!$A$1:$G$1193,7,0)</f>
        <v>Technical skills Training</v>
      </c>
      <c r="S506" s="30">
        <f>VLOOKUP(D505,'Leave  Mangement'!$A$1:$F$1193,3,0)</f>
        <v>43259</v>
      </c>
      <c r="T506" s="30">
        <f>VLOOKUP(D505,'Leave  Mangement'!$A$1:$F$1193,4,0)</f>
        <v>43266</v>
      </c>
      <c r="U506" t="str">
        <f>VLOOKUP(D505,'Leave  Mangement'!$A$1:$F$1193,5,0)</f>
        <v>Maternity/Parental leave</v>
      </c>
      <c r="V506">
        <f>VLOOKUP(D505,'Leave  Mangement'!$A$1:$F$1193,6,0)</f>
        <v>37</v>
      </c>
      <c r="W506" t="str">
        <f>VLOOKUP(D505,'Span and Layer'!$A$1:$D$1193,2,0)</f>
        <v>Azim</v>
      </c>
      <c r="X506" t="str">
        <f>VLOOKUP(D505,'Span and Layer'!$A$1:$D$1193,3,0)</f>
        <v>Jacob</v>
      </c>
      <c r="Y506" t="str">
        <f>VLOOKUP(D505,'Span and Layer'!$A$1:$D$1193,4,0)</f>
        <v>George</v>
      </c>
      <c r="Z506" s="30">
        <f>VLOOKUP(D505,'Attrition Analysis'!$A$1:$E$1193,3,0)</f>
        <v>37248</v>
      </c>
      <c r="AA506" s="30">
        <f>VLOOKUP(D505,'Attrition Analysis'!$A$1:$E$1193,4,0)</f>
        <v>44526</v>
      </c>
      <c r="AB506">
        <f>VLOOKUP(D505,'Attrition Analysis'!$A$1:$E$1193,5,0)</f>
        <v>0</v>
      </c>
      <c r="AC506" t="str">
        <f>VLOOKUP(D505,CSAT!$A$1:$F$1193,2,0)</f>
        <v>Excellent</v>
      </c>
      <c r="AD506" t="str">
        <f>VLOOKUP(D505,CSAT!$A$1:$F$1193,3,0)</f>
        <v>Good</v>
      </c>
      <c r="AE506" t="str">
        <f>VLOOKUP(D505,CSAT!$A$1:$F$1193,4,0)</f>
        <v>Better</v>
      </c>
      <c r="AF506" t="str">
        <f>VLOOKUP(D505,CSAT!$A$1:$F$1193,5,0)</f>
        <v>Better</v>
      </c>
      <c r="AG506" t="str">
        <f>VLOOKUP(D505,CSAT!$A$1:$F$1193,6,0)</f>
        <v>Worst</v>
      </c>
      <c r="AH506" s="30">
        <v>43241</v>
      </c>
    </row>
    <row r="507" spans="1:34" x14ac:dyDescent="0.25">
      <c r="A507" s="13" t="s">
        <v>943</v>
      </c>
      <c r="B507" s="13">
        <v>506</v>
      </c>
      <c r="C507" s="13" t="s">
        <v>668</v>
      </c>
      <c r="D507" s="13" t="s">
        <v>943</v>
      </c>
      <c r="E507" s="13" t="s">
        <v>16</v>
      </c>
      <c r="F507" s="13">
        <v>27</v>
      </c>
      <c r="G507" s="13" t="s">
        <v>31</v>
      </c>
      <c r="H507" s="13" t="s">
        <v>126</v>
      </c>
      <c r="I507" s="13" t="s">
        <v>80</v>
      </c>
      <c r="J507">
        <f>VLOOKUP(DATA!D506,'Performance management'!A$1:H$1193,4,0)</f>
        <v>2</v>
      </c>
      <c r="K507">
        <f>VLOOKUP(DATA!D506,'Performance management'!A$1:H$1193,5,0)</f>
        <v>4</v>
      </c>
      <c r="L507">
        <f>VLOOKUP(DATA!D506,'Performance management'!A$1:H$1193,6,0)</f>
        <v>5</v>
      </c>
      <c r="M507">
        <f>VLOOKUP(DATA!D506,'Performance management'!A$1:H$1193,7,0)</f>
        <v>4</v>
      </c>
      <c r="N507">
        <f>VLOOKUP(DATA!D506,'Performance management'!A$1:H$1193,8,0)</f>
        <v>3.75</v>
      </c>
      <c r="O507">
        <f>VLOOKUP(D506,'Learning  Mangement'!$A$1:$G$1193,4,0)</f>
        <v>3.75</v>
      </c>
      <c r="P507" t="str">
        <f>VLOOKUP(D506,'Learning  Mangement'!$A$1:$G$1193,5,0)</f>
        <v>Hemanth&amp;Salomi</v>
      </c>
      <c r="Q507" t="str">
        <f>VLOOKUP(D506,'Learning  Mangement'!$A$1:$G$1193,6,0)</f>
        <v>3h</v>
      </c>
      <c r="R507" t="str">
        <f>VLOOKUP(D506,'Learning  Mangement'!$A$1:$G$1193,7,0)</f>
        <v>Soft skills Training</v>
      </c>
      <c r="S507" s="30">
        <f>VLOOKUP(D506,'Leave  Mangement'!$A$1:$F$1193,3,0)</f>
        <v>43260</v>
      </c>
      <c r="T507" s="30">
        <f>VLOOKUP(D506,'Leave  Mangement'!$A$1:$F$1193,4,0)</f>
        <v>43266</v>
      </c>
      <c r="U507" t="str">
        <f>VLOOKUP(D506,'Leave  Mangement'!$A$1:$F$1193,5,0)</f>
        <v>Emergency leave</v>
      </c>
      <c r="V507">
        <f>VLOOKUP(D506,'Leave  Mangement'!$A$1:$F$1193,6,0)</f>
        <v>6</v>
      </c>
      <c r="W507" t="str">
        <f>VLOOKUP(D506,'Span and Layer'!$A$1:$D$1193,2,0)</f>
        <v>Rajesh</v>
      </c>
      <c r="X507" t="str">
        <f>VLOOKUP(D506,'Span and Layer'!$A$1:$D$1193,3,0)</f>
        <v>Isla</v>
      </c>
      <c r="Y507" t="str">
        <f>VLOOKUP(D506,'Span and Layer'!$A$1:$D$1193,4,0)</f>
        <v>George</v>
      </c>
      <c r="Z507" s="30">
        <f>VLOOKUP(D506,'Attrition Analysis'!$A$1:$E$1193,3,0)</f>
        <v>37256</v>
      </c>
      <c r="AA507" s="30">
        <f>VLOOKUP(D506,'Attrition Analysis'!$A$1:$E$1193,4,0)</f>
        <v>44538</v>
      </c>
      <c r="AB507">
        <f>VLOOKUP(D506,'Attrition Analysis'!$A$1:$E$1193,5,0)</f>
        <v>0</v>
      </c>
      <c r="AC507" t="str">
        <f>VLOOKUP(D506,CSAT!$A$1:$F$1193,2,0)</f>
        <v>Excellent</v>
      </c>
      <c r="AD507" t="str">
        <f>VLOOKUP(D506,CSAT!$A$1:$F$1193,3,0)</f>
        <v>Bad</v>
      </c>
      <c r="AE507" t="str">
        <f>VLOOKUP(D506,CSAT!$A$1:$F$1193,4,0)</f>
        <v>Excellent</v>
      </c>
      <c r="AF507" t="str">
        <f>VLOOKUP(D506,CSAT!$A$1:$F$1193,5,0)</f>
        <v>Excellent</v>
      </c>
      <c r="AG507" t="str">
        <f>VLOOKUP(D506,CSAT!$A$1:$F$1193,6,0)</f>
        <v>Good</v>
      </c>
      <c r="AH507" s="30">
        <v>43362</v>
      </c>
    </row>
    <row r="508" spans="1:34" x14ac:dyDescent="0.25">
      <c r="A508" s="13" t="s">
        <v>945</v>
      </c>
      <c r="B508" s="13">
        <v>507</v>
      </c>
      <c r="C508" s="13" t="s">
        <v>944</v>
      </c>
      <c r="D508" s="13" t="s">
        <v>945</v>
      </c>
      <c r="E508" s="13" t="s">
        <v>10</v>
      </c>
      <c r="F508" s="13">
        <v>29</v>
      </c>
      <c r="G508" s="13" t="s">
        <v>96</v>
      </c>
      <c r="H508" s="13" t="s">
        <v>12</v>
      </c>
      <c r="I508" s="13" t="s">
        <v>13</v>
      </c>
      <c r="J508">
        <f>VLOOKUP(DATA!D507,'Performance management'!A$1:H$1193,4,0)</f>
        <v>3</v>
      </c>
      <c r="K508">
        <f>VLOOKUP(DATA!D507,'Performance management'!A$1:H$1193,5,0)</f>
        <v>3</v>
      </c>
      <c r="L508">
        <f>VLOOKUP(DATA!D507,'Performance management'!A$1:H$1193,6,0)</f>
        <v>3</v>
      </c>
      <c r="M508">
        <f>VLOOKUP(DATA!D507,'Performance management'!A$1:H$1193,7,0)</f>
        <v>3</v>
      </c>
      <c r="N508">
        <f>VLOOKUP(DATA!D507,'Performance management'!A$1:H$1193,8,0)</f>
        <v>3</v>
      </c>
      <c r="O508">
        <f>VLOOKUP(D507,'Learning  Mangement'!$A$1:$G$1193,4,0)</f>
        <v>3</v>
      </c>
      <c r="P508" t="str">
        <f>VLOOKUP(D507,'Learning  Mangement'!$A$1:$G$1193,5,0)</f>
        <v>Hemanth&amp;Salomi</v>
      </c>
      <c r="Q508" t="str">
        <f>VLOOKUP(D507,'Learning  Mangement'!$A$1:$G$1193,6,0)</f>
        <v>3h</v>
      </c>
      <c r="R508" t="str">
        <f>VLOOKUP(D507,'Learning  Mangement'!$A$1:$G$1193,7,0)</f>
        <v>Soft skills Training</v>
      </c>
      <c r="S508" s="30">
        <f>VLOOKUP(D507,'Leave  Mangement'!$A$1:$F$1193,3,0)</f>
        <v>43261</v>
      </c>
      <c r="T508" s="30">
        <f>VLOOKUP(D507,'Leave  Mangement'!$A$1:$F$1193,4,0)</f>
        <v>43266</v>
      </c>
      <c r="U508" t="str">
        <f>VLOOKUP(D507,'Leave  Mangement'!$A$1:$F$1193,5,0)</f>
        <v>Planned leave</v>
      </c>
      <c r="V508">
        <f>VLOOKUP(D507,'Leave  Mangement'!$A$1:$F$1193,6,0)</f>
        <v>5</v>
      </c>
      <c r="W508" t="str">
        <f>VLOOKUP(D507,'Span and Layer'!$A$1:$D$1193,2,0)</f>
        <v>Sathish</v>
      </c>
      <c r="X508" t="str">
        <f>VLOOKUP(D507,'Span and Layer'!$A$1:$D$1193,3,0)</f>
        <v>Charlie</v>
      </c>
      <c r="Y508" t="str">
        <f>VLOOKUP(D507,'Span and Layer'!$A$1:$D$1193,4,0)</f>
        <v>George</v>
      </c>
      <c r="Z508" s="30">
        <f>VLOOKUP(D507,'Attrition Analysis'!$A$1:$E$1193,3,0)</f>
        <v>37264</v>
      </c>
      <c r="AA508" s="30">
        <f>VLOOKUP(D507,'Attrition Analysis'!$A$1:$E$1193,4,0)</f>
        <v>44550</v>
      </c>
      <c r="AB508">
        <f>VLOOKUP(D507,'Attrition Analysis'!$A$1:$E$1193,5,0)</f>
        <v>0</v>
      </c>
      <c r="AC508" t="str">
        <f>VLOOKUP(D507,CSAT!$A$1:$F$1193,2,0)</f>
        <v>Excellent</v>
      </c>
      <c r="AD508" t="str">
        <f>VLOOKUP(D507,CSAT!$A$1:$F$1193,3,0)</f>
        <v>Worst</v>
      </c>
      <c r="AE508" t="str">
        <f>VLOOKUP(D507,CSAT!$A$1:$F$1193,4,0)</f>
        <v>Good</v>
      </c>
      <c r="AF508" t="str">
        <f>VLOOKUP(D507,CSAT!$A$1:$F$1193,5,0)</f>
        <v>Worst</v>
      </c>
      <c r="AG508" t="str">
        <f>VLOOKUP(D507,CSAT!$A$1:$F$1193,6,0)</f>
        <v>Bad</v>
      </c>
      <c r="AH508" s="30">
        <v>43238</v>
      </c>
    </row>
    <row r="509" spans="1:34" x14ac:dyDescent="0.25">
      <c r="A509" s="13" t="s">
        <v>947</v>
      </c>
      <c r="B509" s="13">
        <v>508</v>
      </c>
      <c r="C509" s="13" t="s">
        <v>946</v>
      </c>
      <c r="D509" s="13" t="s">
        <v>947</v>
      </c>
      <c r="E509" s="13" t="s">
        <v>10</v>
      </c>
      <c r="F509" s="13">
        <v>47</v>
      </c>
      <c r="G509" s="13" t="s">
        <v>62</v>
      </c>
      <c r="H509" s="13" t="s">
        <v>12</v>
      </c>
      <c r="I509" s="13" t="s">
        <v>13</v>
      </c>
      <c r="J509">
        <f>VLOOKUP(DATA!D508,'Performance management'!A$1:H$1193,4,0)</f>
        <v>1</v>
      </c>
      <c r="K509">
        <f>VLOOKUP(DATA!D508,'Performance management'!A$1:H$1193,5,0)</f>
        <v>2</v>
      </c>
      <c r="L509">
        <f>VLOOKUP(DATA!D508,'Performance management'!A$1:H$1193,6,0)</f>
        <v>5</v>
      </c>
      <c r="M509">
        <f>VLOOKUP(DATA!D508,'Performance management'!A$1:H$1193,7,0)</f>
        <v>5</v>
      </c>
      <c r="N509">
        <f>VLOOKUP(DATA!D508,'Performance management'!A$1:H$1193,8,0)</f>
        <v>3.25</v>
      </c>
      <c r="O509">
        <f>VLOOKUP(D508,'Learning  Mangement'!$A$1:$G$1193,4,0)</f>
        <v>3.25</v>
      </c>
      <c r="P509" t="str">
        <f>VLOOKUP(D508,'Learning  Mangement'!$A$1:$G$1193,5,0)</f>
        <v>Hemanth&amp;Salomi</v>
      </c>
      <c r="Q509" t="str">
        <f>VLOOKUP(D508,'Learning  Mangement'!$A$1:$G$1193,6,0)</f>
        <v>3h</v>
      </c>
      <c r="R509" t="str">
        <f>VLOOKUP(D508,'Learning  Mangement'!$A$1:$G$1193,7,0)</f>
        <v>Soft skills Training</v>
      </c>
      <c r="S509" s="30">
        <f>VLOOKUP(D508,'Leave  Mangement'!$A$1:$F$1193,3,0)</f>
        <v>43262</v>
      </c>
      <c r="T509" s="30">
        <f>VLOOKUP(D508,'Leave  Mangement'!$A$1:$F$1193,4,0)</f>
        <v>43269</v>
      </c>
      <c r="U509" t="str">
        <f>VLOOKUP(D508,'Leave  Mangement'!$A$1:$F$1193,5,0)</f>
        <v>Emergency leave</v>
      </c>
      <c r="V509">
        <f>VLOOKUP(D508,'Leave  Mangement'!$A$1:$F$1193,6,0)</f>
        <v>7</v>
      </c>
      <c r="W509" t="str">
        <f>VLOOKUP(D508,'Span and Layer'!$A$1:$D$1193,2,0)</f>
        <v>Salomi</v>
      </c>
      <c r="X509" t="str">
        <f>VLOOKUP(D508,'Span and Layer'!$A$1:$D$1193,3,0)</f>
        <v>Harry</v>
      </c>
      <c r="Y509" t="str">
        <f>VLOOKUP(D508,'Span and Layer'!$A$1:$D$1193,4,0)</f>
        <v>George</v>
      </c>
      <c r="Z509" s="30">
        <f>VLOOKUP(D508,'Attrition Analysis'!$A$1:$E$1193,3,0)</f>
        <v>37272</v>
      </c>
      <c r="AA509" s="30">
        <f>VLOOKUP(D508,'Attrition Analysis'!$A$1:$E$1193,4,0)</f>
        <v>44562</v>
      </c>
      <c r="AB509">
        <f>VLOOKUP(D508,'Attrition Analysis'!$A$1:$E$1193,5,0)</f>
        <v>0</v>
      </c>
      <c r="AC509" t="str">
        <f>VLOOKUP(D508,CSAT!$A$1:$F$1193,2,0)</f>
        <v>Worst</v>
      </c>
      <c r="AD509" t="str">
        <f>VLOOKUP(D508,CSAT!$A$1:$F$1193,3,0)</f>
        <v>Good</v>
      </c>
      <c r="AE509" t="str">
        <f>VLOOKUP(D508,CSAT!$A$1:$F$1193,4,0)</f>
        <v>Excellent</v>
      </c>
      <c r="AF509" t="str">
        <f>VLOOKUP(D508,CSAT!$A$1:$F$1193,5,0)</f>
        <v>Bad</v>
      </c>
      <c r="AG509" t="str">
        <f>VLOOKUP(D508,CSAT!$A$1:$F$1193,6,0)</f>
        <v>Better</v>
      </c>
      <c r="AH509" s="30">
        <v>43124</v>
      </c>
    </row>
    <row r="510" spans="1:34" x14ac:dyDescent="0.25">
      <c r="A510" s="13" t="s">
        <v>949</v>
      </c>
      <c r="B510" s="13">
        <v>509</v>
      </c>
      <c r="C510" s="13" t="s">
        <v>948</v>
      </c>
      <c r="D510" s="13" t="s">
        <v>949</v>
      </c>
      <c r="E510" s="13" t="s">
        <v>10</v>
      </c>
      <c r="F510" s="13">
        <v>48</v>
      </c>
      <c r="G510" s="13" t="s">
        <v>11</v>
      </c>
      <c r="H510" s="13" t="s">
        <v>118</v>
      </c>
      <c r="I510" s="13" t="s">
        <v>13</v>
      </c>
      <c r="J510">
        <f>VLOOKUP(DATA!D509,'Performance management'!A$1:H$1193,4,0)</f>
        <v>2</v>
      </c>
      <c r="K510">
        <f>VLOOKUP(DATA!D509,'Performance management'!A$1:H$1193,5,0)</f>
        <v>4</v>
      </c>
      <c r="L510">
        <f>VLOOKUP(DATA!D509,'Performance management'!A$1:H$1193,6,0)</f>
        <v>5</v>
      </c>
      <c r="M510">
        <f>VLOOKUP(DATA!D509,'Performance management'!A$1:H$1193,7,0)</f>
        <v>4</v>
      </c>
      <c r="N510">
        <f>VLOOKUP(DATA!D509,'Performance management'!A$1:H$1193,8,0)</f>
        <v>3.75</v>
      </c>
      <c r="O510">
        <f>VLOOKUP(D509,'Learning  Mangement'!$A$1:$G$1193,4,0)</f>
        <v>3.75</v>
      </c>
      <c r="P510" t="str">
        <f>VLOOKUP(D509,'Learning  Mangement'!$A$1:$G$1193,5,0)</f>
        <v>Hemanth&amp;Salomi</v>
      </c>
      <c r="Q510" t="str">
        <f>VLOOKUP(D509,'Learning  Mangement'!$A$1:$G$1193,6,0)</f>
        <v>3h</v>
      </c>
      <c r="R510" t="str">
        <f>VLOOKUP(D509,'Learning  Mangement'!$A$1:$G$1193,7,0)</f>
        <v>Soft skills Training</v>
      </c>
      <c r="S510" s="30">
        <f>VLOOKUP(D509,'Leave  Mangement'!$A$1:$F$1193,3,0)</f>
        <v>43263</v>
      </c>
      <c r="T510" s="30">
        <f>VLOOKUP(D509,'Leave  Mangement'!$A$1:$F$1193,4,0)</f>
        <v>43268</v>
      </c>
      <c r="U510" t="str">
        <f>VLOOKUP(D509,'Leave  Mangement'!$A$1:$F$1193,5,0)</f>
        <v>Emergency leave</v>
      </c>
      <c r="V510">
        <f>VLOOKUP(D509,'Leave  Mangement'!$A$1:$F$1193,6,0)</f>
        <v>5</v>
      </c>
      <c r="W510" t="str">
        <f>VLOOKUP(D509,'Span and Layer'!$A$1:$D$1193,2,0)</f>
        <v>Aneela</v>
      </c>
      <c r="X510" t="str">
        <f>VLOOKUP(D509,'Span and Layer'!$A$1:$D$1193,3,0)</f>
        <v>Charlie</v>
      </c>
      <c r="Y510" t="str">
        <f>VLOOKUP(D509,'Span and Layer'!$A$1:$D$1193,4,0)</f>
        <v>George</v>
      </c>
      <c r="Z510" s="30">
        <f>VLOOKUP(D509,'Attrition Analysis'!$A$1:$E$1193,3,0)</f>
        <v>37280</v>
      </c>
      <c r="AA510" s="30">
        <f>VLOOKUP(D509,'Attrition Analysis'!$A$1:$E$1193,4,0)</f>
        <v>44574</v>
      </c>
      <c r="AB510">
        <f>VLOOKUP(D509,'Attrition Analysis'!$A$1:$E$1193,5,0)</f>
        <v>0</v>
      </c>
      <c r="AC510" t="str">
        <f>VLOOKUP(D509,CSAT!$A$1:$F$1193,2,0)</f>
        <v>Good</v>
      </c>
      <c r="AD510" t="str">
        <f>VLOOKUP(D509,CSAT!$A$1:$F$1193,3,0)</f>
        <v>Good</v>
      </c>
      <c r="AE510" t="str">
        <f>VLOOKUP(D509,CSAT!$A$1:$F$1193,4,0)</f>
        <v>Worst</v>
      </c>
      <c r="AF510" t="str">
        <f>VLOOKUP(D509,CSAT!$A$1:$F$1193,5,0)</f>
        <v>Good</v>
      </c>
      <c r="AG510" t="str">
        <f>VLOOKUP(D509,CSAT!$A$1:$F$1193,6,0)</f>
        <v>Excellent</v>
      </c>
      <c r="AH510" s="30">
        <v>43359</v>
      </c>
    </row>
    <row r="511" spans="1:34" x14ac:dyDescent="0.25">
      <c r="A511" s="13" t="s">
        <v>951</v>
      </c>
      <c r="B511" s="13">
        <v>510</v>
      </c>
      <c r="C511" s="13" t="s">
        <v>950</v>
      </c>
      <c r="D511" s="13" t="s">
        <v>951</v>
      </c>
      <c r="E511" s="13" t="s">
        <v>16</v>
      </c>
      <c r="F511" s="13">
        <v>48</v>
      </c>
      <c r="G511" s="13" t="s">
        <v>55</v>
      </c>
      <c r="H511" s="13" t="s">
        <v>66</v>
      </c>
      <c r="I511" s="13" t="s">
        <v>13</v>
      </c>
      <c r="J511">
        <f>VLOOKUP(DATA!D510,'Performance management'!A$1:H$1193,4,0)</f>
        <v>3</v>
      </c>
      <c r="K511">
        <f>VLOOKUP(DATA!D510,'Performance management'!A$1:H$1193,5,0)</f>
        <v>3</v>
      </c>
      <c r="L511">
        <f>VLOOKUP(DATA!D510,'Performance management'!A$1:H$1193,6,0)</f>
        <v>1</v>
      </c>
      <c r="M511">
        <f>VLOOKUP(DATA!D510,'Performance management'!A$1:H$1193,7,0)</f>
        <v>3</v>
      </c>
      <c r="N511">
        <f>VLOOKUP(DATA!D510,'Performance management'!A$1:H$1193,8,0)</f>
        <v>2.5</v>
      </c>
      <c r="O511">
        <f>VLOOKUP(D510,'Learning  Mangement'!$A$1:$G$1193,4,0)</f>
        <v>2.5</v>
      </c>
      <c r="P511" t="str">
        <f>VLOOKUP(D510,'Learning  Mangement'!$A$1:$G$1193,5,0)</f>
        <v>Sathish&amp;Azim</v>
      </c>
      <c r="Q511" t="str">
        <f>VLOOKUP(D510,'Learning  Mangement'!$A$1:$G$1193,6,0)</f>
        <v>4h</v>
      </c>
      <c r="R511" t="str">
        <f>VLOOKUP(D510,'Learning  Mangement'!$A$1:$G$1193,7,0)</f>
        <v>Technical skills Training</v>
      </c>
      <c r="S511" s="30">
        <f>VLOOKUP(D510,'Leave  Mangement'!$A$1:$F$1193,3,0)</f>
        <v>43264</v>
      </c>
      <c r="T511" s="30">
        <f>VLOOKUP(D510,'Leave  Mangement'!$A$1:$F$1193,4,0)</f>
        <v>43265</v>
      </c>
      <c r="U511" t="str">
        <f>VLOOKUP(D510,'Leave  Mangement'!$A$1:$F$1193,5,0)</f>
        <v>Maternity/Parental leave</v>
      </c>
      <c r="V511">
        <f>VLOOKUP(D510,'Leave  Mangement'!$A$1:$F$1193,6,0)</f>
        <v>31</v>
      </c>
      <c r="W511" t="str">
        <f>VLOOKUP(D510,'Span and Layer'!$A$1:$D$1193,2,0)</f>
        <v>Santhosh</v>
      </c>
      <c r="X511" t="str">
        <f>VLOOKUP(D510,'Span and Layer'!$A$1:$D$1193,3,0)</f>
        <v>Harry</v>
      </c>
      <c r="Y511" t="str">
        <f>VLOOKUP(D510,'Span and Layer'!$A$1:$D$1193,4,0)</f>
        <v>George</v>
      </c>
      <c r="Z511" s="30">
        <f>VLOOKUP(D510,'Attrition Analysis'!$A$1:$E$1193,3,0)</f>
        <v>37288</v>
      </c>
      <c r="AA511" s="30">
        <f>VLOOKUP(D510,'Attrition Analysis'!$A$1:$E$1193,4,0)</f>
        <v>44586</v>
      </c>
      <c r="AB511">
        <f>VLOOKUP(D510,'Attrition Analysis'!$A$1:$E$1193,5,0)</f>
        <v>0</v>
      </c>
      <c r="AC511" t="str">
        <f>VLOOKUP(D510,CSAT!$A$1:$F$1193,2,0)</f>
        <v>Excellent</v>
      </c>
      <c r="AD511" t="str">
        <f>VLOOKUP(D510,CSAT!$A$1:$F$1193,3,0)</f>
        <v>Excellent</v>
      </c>
      <c r="AE511" t="str">
        <f>VLOOKUP(D510,CSAT!$A$1:$F$1193,4,0)</f>
        <v>Worst</v>
      </c>
      <c r="AF511" t="str">
        <f>VLOOKUP(D510,CSAT!$A$1:$F$1193,5,0)</f>
        <v>Bad</v>
      </c>
      <c r="AG511" t="str">
        <f>VLOOKUP(D510,CSAT!$A$1:$F$1193,6,0)</f>
        <v>Worst</v>
      </c>
      <c r="AH511" s="30">
        <v>43300</v>
      </c>
    </row>
    <row r="512" spans="1:34" x14ac:dyDescent="0.25">
      <c r="A512" s="13" t="s">
        <v>953</v>
      </c>
      <c r="B512" s="13">
        <v>511</v>
      </c>
      <c r="C512" s="13" t="s">
        <v>952</v>
      </c>
      <c r="D512" s="13" t="s">
        <v>953</v>
      </c>
      <c r="E512" s="13" t="s">
        <v>10</v>
      </c>
      <c r="F512" s="13">
        <v>50</v>
      </c>
      <c r="G512" s="13" t="s">
        <v>55</v>
      </c>
      <c r="H512" s="13" t="s">
        <v>126</v>
      </c>
      <c r="I512" s="13" t="s">
        <v>80</v>
      </c>
      <c r="J512">
        <f>VLOOKUP(DATA!D511,'Performance management'!A$1:H$1193,4,0)</f>
        <v>5</v>
      </c>
      <c r="K512">
        <f>VLOOKUP(DATA!D511,'Performance management'!A$1:H$1193,5,0)</f>
        <v>2</v>
      </c>
      <c r="L512">
        <f>VLOOKUP(DATA!D511,'Performance management'!A$1:H$1193,6,0)</f>
        <v>4</v>
      </c>
      <c r="M512">
        <f>VLOOKUP(DATA!D511,'Performance management'!A$1:H$1193,7,0)</f>
        <v>1</v>
      </c>
      <c r="N512">
        <f>VLOOKUP(DATA!D511,'Performance management'!A$1:H$1193,8,0)</f>
        <v>3</v>
      </c>
      <c r="O512">
        <f>VLOOKUP(D511,'Learning  Mangement'!$A$1:$G$1193,4,0)</f>
        <v>3</v>
      </c>
      <c r="P512" t="str">
        <f>VLOOKUP(D511,'Learning  Mangement'!$A$1:$G$1193,5,0)</f>
        <v>Hemanth&amp;Salomi</v>
      </c>
      <c r="Q512" t="str">
        <f>VLOOKUP(D511,'Learning  Mangement'!$A$1:$G$1193,6,0)</f>
        <v>3h</v>
      </c>
      <c r="R512" t="str">
        <f>VLOOKUP(D511,'Learning  Mangement'!$A$1:$G$1193,7,0)</f>
        <v>Soft skills Training</v>
      </c>
      <c r="S512" s="30">
        <f>VLOOKUP(D511,'Leave  Mangement'!$A$1:$F$1193,3,0)</f>
        <v>43265</v>
      </c>
      <c r="T512" s="30">
        <f>VLOOKUP(D511,'Leave  Mangement'!$A$1:$F$1193,4,0)</f>
        <v>43266</v>
      </c>
      <c r="U512" t="str">
        <f>VLOOKUP(D511,'Leave  Mangement'!$A$1:$F$1193,5,0)</f>
        <v>Emergency leave</v>
      </c>
      <c r="V512">
        <f>VLOOKUP(D511,'Leave  Mangement'!$A$1:$F$1193,6,0)</f>
        <v>1</v>
      </c>
      <c r="W512" t="str">
        <f>VLOOKUP(D511,'Span and Layer'!$A$1:$D$1193,2,0)</f>
        <v>David</v>
      </c>
      <c r="X512" t="str">
        <f>VLOOKUP(D511,'Span and Layer'!$A$1:$D$1193,3,0)</f>
        <v>Jacob</v>
      </c>
      <c r="Y512" t="str">
        <f>VLOOKUP(D511,'Span and Layer'!$A$1:$D$1193,4,0)</f>
        <v>George</v>
      </c>
      <c r="Z512" s="30">
        <f>VLOOKUP(D511,'Attrition Analysis'!$A$1:$E$1193,3,0)</f>
        <v>37296</v>
      </c>
      <c r="AA512" s="30">
        <f>VLOOKUP(D511,'Attrition Analysis'!$A$1:$E$1193,4,0)</f>
        <v>44598</v>
      </c>
      <c r="AB512">
        <f>VLOOKUP(D511,'Attrition Analysis'!$A$1:$E$1193,5,0)</f>
        <v>0</v>
      </c>
      <c r="AC512" t="str">
        <f>VLOOKUP(D511,CSAT!$A$1:$F$1193,2,0)</f>
        <v>Bad</v>
      </c>
      <c r="AD512" t="str">
        <f>VLOOKUP(D511,CSAT!$A$1:$F$1193,3,0)</f>
        <v>Bad</v>
      </c>
      <c r="AE512" t="str">
        <f>VLOOKUP(D511,CSAT!$A$1:$F$1193,4,0)</f>
        <v>Worst</v>
      </c>
      <c r="AF512" t="str">
        <f>VLOOKUP(D511,CSAT!$A$1:$F$1193,5,0)</f>
        <v>Good</v>
      </c>
      <c r="AG512" t="str">
        <f>VLOOKUP(D511,CSAT!$A$1:$F$1193,6,0)</f>
        <v>Better</v>
      </c>
      <c r="AH512" s="30">
        <v>43156</v>
      </c>
    </row>
    <row r="513" spans="1:34" x14ac:dyDescent="0.25">
      <c r="A513" s="13" t="s">
        <v>955</v>
      </c>
      <c r="B513" s="13">
        <v>512</v>
      </c>
      <c r="C513" s="13" t="s">
        <v>954</v>
      </c>
      <c r="D513" s="13" t="s">
        <v>955</v>
      </c>
      <c r="E513" s="13" t="s">
        <v>10</v>
      </c>
      <c r="F513" s="13">
        <v>54</v>
      </c>
      <c r="G513" s="13" t="s">
        <v>31</v>
      </c>
      <c r="H513" s="13" t="s">
        <v>40</v>
      </c>
      <c r="I513" s="13" t="s">
        <v>13</v>
      </c>
      <c r="J513">
        <f>VLOOKUP(DATA!D512,'Performance management'!A$1:H$1193,4,0)</f>
        <v>5</v>
      </c>
      <c r="K513">
        <f>VLOOKUP(DATA!D512,'Performance management'!A$1:H$1193,5,0)</f>
        <v>2</v>
      </c>
      <c r="L513">
        <f>VLOOKUP(DATA!D512,'Performance management'!A$1:H$1193,6,0)</f>
        <v>1</v>
      </c>
      <c r="M513">
        <f>VLOOKUP(DATA!D512,'Performance management'!A$1:H$1193,7,0)</f>
        <v>1</v>
      </c>
      <c r="N513">
        <f>VLOOKUP(DATA!D512,'Performance management'!A$1:H$1193,8,0)</f>
        <v>2.25</v>
      </c>
      <c r="O513">
        <f>VLOOKUP(D512,'Learning  Mangement'!$A$1:$G$1193,4,0)</f>
        <v>2.25</v>
      </c>
      <c r="P513" t="str">
        <f>VLOOKUP(D512,'Learning  Mangement'!$A$1:$G$1193,5,0)</f>
        <v>Sathish&amp;Azim</v>
      </c>
      <c r="Q513" t="str">
        <f>VLOOKUP(D512,'Learning  Mangement'!$A$1:$G$1193,6,0)</f>
        <v>4h</v>
      </c>
      <c r="R513" t="str">
        <f>VLOOKUP(D512,'Learning  Mangement'!$A$1:$G$1193,7,0)</f>
        <v>Technical skills Training</v>
      </c>
      <c r="S513" s="30">
        <f>VLOOKUP(D512,'Leave  Mangement'!$A$1:$F$1193,3,0)</f>
        <v>43266</v>
      </c>
      <c r="T513" s="30">
        <f>VLOOKUP(D512,'Leave  Mangement'!$A$1:$F$1193,4,0)</f>
        <v>43269</v>
      </c>
      <c r="U513" t="str">
        <f>VLOOKUP(D512,'Leave  Mangement'!$A$1:$F$1193,5,0)</f>
        <v>Planned leave</v>
      </c>
      <c r="V513">
        <f>VLOOKUP(D512,'Leave  Mangement'!$A$1:$F$1193,6,0)</f>
        <v>3</v>
      </c>
      <c r="W513" t="str">
        <f>VLOOKUP(D512,'Span and Layer'!$A$1:$D$1193,2,0)</f>
        <v>Aneela</v>
      </c>
      <c r="X513" t="str">
        <f>VLOOKUP(D512,'Span and Layer'!$A$1:$D$1193,3,0)</f>
        <v>Charlie</v>
      </c>
      <c r="Y513" t="str">
        <f>VLOOKUP(D512,'Span and Layer'!$A$1:$D$1193,4,0)</f>
        <v>George</v>
      </c>
      <c r="Z513" s="30">
        <f>VLOOKUP(D512,'Attrition Analysis'!$A$1:$E$1193,3,0)</f>
        <v>37304</v>
      </c>
      <c r="AA513" s="30">
        <f>VLOOKUP(D512,'Attrition Analysis'!$A$1:$E$1193,4,0)</f>
        <v>44610</v>
      </c>
      <c r="AB513">
        <f>VLOOKUP(D512,'Attrition Analysis'!$A$1:$E$1193,5,0)</f>
        <v>0</v>
      </c>
      <c r="AC513" t="str">
        <f>VLOOKUP(D512,CSAT!$A$1:$F$1193,2,0)</f>
        <v>Worst</v>
      </c>
      <c r="AD513" t="str">
        <f>VLOOKUP(D512,CSAT!$A$1:$F$1193,3,0)</f>
        <v>Worst</v>
      </c>
      <c r="AE513" t="str">
        <f>VLOOKUP(D512,CSAT!$A$1:$F$1193,4,0)</f>
        <v>Good</v>
      </c>
      <c r="AF513" t="str">
        <f>VLOOKUP(D512,CSAT!$A$1:$F$1193,5,0)</f>
        <v>Excellent</v>
      </c>
      <c r="AG513" t="str">
        <f>VLOOKUP(D512,CSAT!$A$1:$F$1193,6,0)</f>
        <v>Better</v>
      </c>
      <c r="AH513" s="30">
        <v>43231</v>
      </c>
    </row>
    <row r="514" spans="1:34" x14ac:dyDescent="0.25">
      <c r="A514" s="13" t="s">
        <v>957</v>
      </c>
      <c r="B514" s="13">
        <v>513</v>
      </c>
      <c r="C514" s="13" t="s">
        <v>956</v>
      </c>
      <c r="D514" s="13" t="s">
        <v>957</v>
      </c>
      <c r="E514" s="13" t="s">
        <v>16</v>
      </c>
      <c r="F514" s="13">
        <v>24</v>
      </c>
      <c r="G514" s="13" t="s">
        <v>11</v>
      </c>
      <c r="H514" s="13" t="s">
        <v>63</v>
      </c>
      <c r="I514" s="13" t="s">
        <v>13</v>
      </c>
      <c r="J514">
        <f>VLOOKUP(DATA!D513,'Performance management'!A$1:H$1193,4,0)</f>
        <v>5</v>
      </c>
      <c r="K514">
        <f>VLOOKUP(DATA!D513,'Performance management'!A$1:H$1193,5,0)</f>
        <v>3</v>
      </c>
      <c r="L514">
        <f>VLOOKUP(DATA!D513,'Performance management'!A$1:H$1193,6,0)</f>
        <v>1</v>
      </c>
      <c r="M514">
        <f>VLOOKUP(DATA!D513,'Performance management'!A$1:H$1193,7,0)</f>
        <v>5</v>
      </c>
      <c r="N514">
        <f>VLOOKUP(DATA!D513,'Performance management'!A$1:H$1193,8,0)</f>
        <v>3.5</v>
      </c>
      <c r="O514">
        <f>VLOOKUP(D513,'Learning  Mangement'!$A$1:$G$1193,4,0)</f>
        <v>3.5</v>
      </c>
      <c r="P514" t="str">
        <f>VLOOKUP(D513,'Learning  Mangement'!$A$1:$G$1193,5,0)</f>
        <v>Hemanth&amp;Salomi</v>
      </c>
      <c r="Q514" t="str">
        <f>VLOOKUP(D513,'Learning  Mangement'!$A$1:$G$1193,6,0)</f>
        <v>3h</v>
      </c>
      <c r="R514" t="str">
        <f>VLOOKUP(D513,'Learning  Mangement'!$A$1:$G$1193,7,0)</f>
        <v>Soft skills Training</v>
      </c>
      <c r="S514" s="30">
        <f>VLOOKUP(D513,'Leave  Mangement'!$A$1:$F$1193,3,0)</f>
        <v>43267</v>
      </c>
      <c r="T514" s="30">
        <f>VLOOKUP(D513,'Leave  Mangement'!$A$1:$F$1193,4,0)</f>
        <v>43272</v>
      </c>
      <c r="U514" t="str">
        <f>VLOOKUP(D513,'Leave  Mangement'!$A$1:$F$1193,5,0)</f>
        <v>Emergency leave</v>
      </c>
      <c r="V514">
        <f>VLOOKUP(D513,'Leave  Mangement'!$A$1:$F$1193,6,0)</f>
        <v>5</v>
      </c>
      <c r="W514" t="str">
        <f>VLOOKUP(D513,'Span and Layer'!$A$1:$D$1193,2,0)</f>
        <v>Lihar</v>
      </c>
      <c r="X514" t="str">
        <f>VLOOKUP(D513,'Span and Layer'!$A$1:$D$1193,3,0)</f>
        <v>Isla</v>
      </c>
      <c r="Y514" t="str">
        <f>VLOOKUP(D513,'Span and Layer'!$A$1:$D$1193,4,0)</f>
        <v>George</v>
      </c>
      <c r="Z514" s="30">
        <f>VLOOKUP(D513,'Attrition Analysis'!$A$1:$E$1193,3,0)</f>
        <v>37312</v>
      </c>
      <c r="AA514" s="30">
        <f>VLOOKUP(D513,'Attrition Analysis'!$A$1:$E$1193,4,0)</f>
        <v>44622</v>
      </c>
      <c r="AB514">
        <f>VLOOKUP(D513,'Attrition Analysis'!$A$1:$E$1193,5,0)</f>
        <v>0</v>
      </c>
      <c r="AC514" t="str">
        <f>VLOOKUP(D513,CSAT!$A$1:$F$1193,2,0)</f>
        <v>Better</v>
      </c>
      <c r="AD514" t="str">
        <f>VLOOKUP(D513,CSAT!$A$1:$F$1193,3,0)</f>
        <v>Better</v>
      </c>
      <c r="AE514" t="str">
        <f>VLOOKUP(D513,CSAT!$A$1:$F$1193,4,0)</f>
        <v>Worst</v>
      </c>
      <c r="AF514" t="str">
        <f>VLOOKUP(D513,CSAT!$A$1:$F$1193,5,0)</f>
        <v>Excellent</v>
      </c>
      <c r="AG514" t="str">
        <f>VLOOKUP(D513,CSAT!$A$1:$F$1193,6,0)</f>
        <v>Excellent</v>
      </c>
      <c r="AH514" s="30">
        <v>43139</v>
      </c>
    </row>
    <row r="515" spans="1:34" x14ac:dyDescent="0.25">
      <c r="A515" s="13" t="s">
        <v>959</v>
      </c>
      <c r="B515" s="13">
        <v>514</v>
      </c>
      <c r="C515" s="13" t="s">
        <v>958</v>
      </c>
      <c r="D515" s="13" t="s">
        <v>959</v>
      </c>
      <c r="E515" s="13" t="s">
        <v>10</v>
      </c>
      <c r="F515" s="13">
        <v>58</v>
      </c>
      <c r="G515" s="13" t="s">
        <v>21</v>
      </c>
      <c r="H515" s="13" t="s">
        <v>40</v>
      </c>
      <c r="I515" s="13" t="s">
        <v>13</v>
      </c>
      <c r="J515">
        <f>VLOOKUP(DATA!D514,'Performance management'!A$1:H$1193,4,0)</f>
        <v>5</v>
      </c>
      <c r="K515">
        <f>VLOOKUP(DATA!D514,'Performance management'!A$1:H$1193,5,0)</f>
        <v>3</v>
      </c>
      <c r="L515">
        <f>VLOOKUP(DATA!D514,'Performance management'!A$1:H$1193,6,0)</f>
        <v>4</v>
      </c>
      <c r="M515">
        <f>VLOOKUP(DATA!D514,'Performance management'!A$1:H$1193,7,0)</f>
        <v>5</v>
      </c>
      <c r="N515">
        <f>VLOOKUP(DATA!D514,'Performance management'!A$1:H$1193,8,0)</f>
        <v>4.25</v>
      </c>
      <c r="O515">
        <f>VLOOKUP(D514,'Learning  Mangement'!$A$1:$G$1193,4,0)</f>
        <v>4.25</v>
      </c>
      <c r="P515" t="str">
        <f>VLOOKUP(D514,'Learning  Mangement'!$A$1:$G$1193,5,0)</f>
        <v>Santhosh&amp;Anudeep</v>
      </c>
      <c r="Q515" t="str">
        <f>VLOOKUP(D514,'Learning  Mangement'!$A$1:$G$1193,6,0)</f>
        <v>3h</v>
      </c>
      <c r="R515" t="str">
        <f>VLOOKUP(D514,'Learning  Mangement'!$A$1:$G$1193,7,0)</f>
        <v>Job Training</v>
      </c>
      <c r="S515" s="30">
        <f>VLOOKUP(D514,'Leave  Mangement'!$A$1:$F$1193,3,0)</f>
        <v>43268</v>
      </c>
      <c r="T515" s="30">
        <f>VLOOKUP(D514,'Leave  Mangement'!$A$1:$F$1193,4,0)</f>
        <v>43269</v>
      </c>
      <c r="U515" t="str">
        <f>VLOOKUP(D514,'Leave  Mangement'!$A$1:$F$1193,5,0)</f>
        <v>Maternity/Parental leave</v>
      </c>
      <c r="V515">
        <f>VLOOKUP(D514,'Leave  Mangement'!$A$1:$F$1193,6,0)</f>
        <v>31</v>
      </c>
      <c r="W515" t="str">
        <f>VLOOKUP(D514,'Span and Layer'!$A$1:$D$1193,2,0)</f>
        <v>Harish</v>
      </c>
      <c r="X515" t="str">
        <f>VLOOKUP(D514,'Span and Layer'!$A$1:$D$1193,3,0)</f>
        <v>Amelia</v>
      </c>
      <c r="Y515" t="str">
        <f>VLOOKUP(D514,'Span and Layer'!$A$1:$D$1193,4,0)</f>
        <v>George</v>
      </c>
      <c r="Z515" s="30">
        <f>VLOOKUP(D514,'Attrition Analysis'!$A$1:$E$1193,3,0)</f>
        <v>37320</v>
      </c>
      <c r="AA515" s="30">
        <f>VLOOKUP(D514,'Attrition Analysis'!$A$1:$E$1193,4,0)</f>
        <v>44634</v>
      </c>
      <c r="AB515">
        <f>VLOOKUP(D514,'Attrition Analysis'!$A$1:$E$1193,5,0)</f>
        <v>0</v>
      </c>
      <c r="AC515" t="str">
        <f>VLOOKUP(D514,CSAT!$A$1:$F$1193,2,0)</f>
        <v>Worst</v>
      </c>
      <c r="AD515" t="str">
        <f>VLOOKUP(D514,CSAT!$A$1:$F$1193,3,0)</f>
        <v>Bad</v>
      </c>
      <c r="AE515" t="str">
        <f>VLOOKUP(D514,CSAT!$A$1:$F$1193,4,0)</f>
        <v>Excellent</v>
      </c>
      <c r="AF515" t="str">
        <f>VLOOKUP(D514,CSAT!$A$1:$F$1193,5,0)</f>
        <v>Worst</v>
      </c>
      <c r="AG515" t="str">
        <f>VLOOKUP(D514,CSAT!$A$1:$F$1193,6,0)</f>
        <v>Worst</v>
      </c>
      <c r="AH515" s="30">
        <v>43386</v>
      </c>
    </row>
    <row r="516" spans="1:34" x14ac:dyDescent="0.25">
      <c r="A516" s="13" t="s">
        <v>960</v>
      </c>
      <c r="B516" s="13">
        <v>515</v>
      </c>
      <c r="C516" s="13" t="s">
        <v>106</v>
      </c>
      <c r="D516" s="13" t="s">
        <v>960</v>
      </c>
      <c r="E516" s="13" t="s">
        <v>10</v>
      </c>
      <c r="F516" s="13">
        <v>54</v>
      </c>
      <c r="G516" s="13" t="s">
        <v>21</v>
      </c>
      <c r="H516" s="13" t="s">
        <v>97</v>
      </c>
      <c r="I516" s="13" t="s">
        <v>98</v>
      </c>
      <c r="J516">
        <f>VLOOKUP(DATA!D515,'Performance management'!A$1:H$1193,4,0)</f>
        <v>1</v>
      </c>
      <c r="K516">
        <f>VLOOKUP(DATA!D515,'Performance management'!A$1:H$1193,5,0)</f>
        <v>3</v>
      </c>
      <c r="L516">
        <f>VLOOKUP(DATA!D515,'Performance management'!A$1:H$1193,6,0)</f>
        <v>2</v>
      </c>
      <c r="M516">
        <f>VLOOKUP(DATA!D515,'Performance management'!A$1:H$1193,7,0)</f>
        <v>5</v>
      </c>
      <c r="N516">
        <f>VLOOKUP(DATA!D515,'Performance management'!A$1:H$1193,8,0)</f>
        <v>2.75</v>
      </c>
      <c r="O516">
        <f>VLOOKUP(D515,'Learning  Mangement'!$A$1:$G$1193,4,0)</f>
        <v>2.75</v>
      </c>
      <c r="P516" t="str">
        <f>VLOOKUP(D515,'Learning  Mangement'!$A$1:$G$1193,5,0)</f>
        <v>Sathish&amp;Azim</v>
      </c>
      <c r="Q516" t="str">
        <f>VLOOKUP(D515,'Learning  Mangement'!$A$1:$G$1193,6,0)</f>
        <v>4h</v>
      </c>
      <c r="R516" t="str">
        <f>VLOOKUP(D515,'Learning  Mangement'!$A$1:$G$1193,7,0)</f>
        <v>Technical skills Training</v>
      </c>
      <c r="S516" s="30">
        <f>VLOOKUP(D515,'Leave  Mangement'!$A$1:$F$1193,3,0)</f>
        <v>43269</v>
      </c>
      <c r="T516" s="30">
        <f>VLOOKUP(D515,'Leave  Mangement'!$A$1:$F$1193,4,0)</f>
        <v>43275</v>
      </c>
      <c r="U516" t="str">
        <f>VLOOKUP(D515,'Leave  Mangement'!$A$1:$F$1193,5,0)</f>
        <v>Planned leave</v>
      </c>
      <c r="V516">
        <f>VLOOKUP(D515,'Leave  Mangement'!$A$1:$F$1193,6,0)</f>
        <v>6</v>
      </c>
      <c r="W516" t="str">
        <f>VLOOKUP(D515,'Span and Layer'!$A$1:$D$1193,2,0)</f>
        <v>Roy</v>
      </c>
      <c r="X516" t="str">
        <f>VLOOKUP(D515,'Span and Layer'!$A$1:$D$1193,3,0)</f>
        <v>Harry</v>
      </c>
      <c r="Y516" t="str">
        <f>VLOOKUP(D515,'Span and Layer'!$A$1:$D$1193,4,0)</f>
        <v>George</v>
      </c>
      <c r="Z516" s="30">
        <f>VLOOKUP(D515,'Attrition Analysis'!$A$1:$E$1193,3,0)</f>
        <v>37328</v>
      </c>
      <c r="AA516" s="30">
        <f>VLOOKUP(D515,'Attrition Analysis'!$A$1:$E$1193,4,0)</f>
        <v>44646</v>
      </c>
      <c r="AB516">
        <f>VLOOKUP(D515,'Attrition Analysis'!$A$1:$E$1193,5,0)</f>
        <v>0</v>
      </c>
      <c r="AC516" t="str">
        <f>VLOOKUP(D515,CSAT!$A$1:$F$1193,2,0)</f>
        <v>Excellent</v>
      </c>
      <c r="AD516" t="str">
        <f>VLOOKUP(D515,CSAT!$A$1:$F$1193,3,0)</f>
        <v>Bad</v>
      </c>
      <c r="AE516" t="str">
        <f>VLOOKUP(D515,CSAT!$A$1:$F$1193,4,0)</f>
        <v>Worst</v>
      </c>
      <c r="AF516" t="str">
        <f>VLOOKUP(D515,CSAT!$A$1:$F$1193,5,0)</f>
        <v>Good</v>
      </c>
      <c r="AG516" t="str">
        <f>VLOOKUP(D515,CSAT!$A$1:$F$1193,6,0)</f>
        <v>Excellent</v>
      </c>
      <c r="AH516" s="30">
        <v>43144</v>
      </c>
    </row>
    <row r="517" spans="1:34" x14ac:dyDescent="0.25">
      <c r="A517" s="13" t="s">
        <v>961</v>
      </c>
      <c r="B517" s="13">
        <v>516</v>
      </c>
      <c r="C517" s="13" t="s">
        <v>69</v>
      </c>
      <c r="D517" s="13" t="s">
        <v>961</v>
      </c>
      <c r="E517" s="13" t="s">
        <v>16</v>
      </c>
      <c r="F517" s="13">
        <v>37</v>
      </c>
      <c r="G517" s="13" t="s">
        <v>91</v>
      </c>
      <c r="H517" s="13" t="s">
        <v>12</v>
      </c>
      <c r="I517" s="13" t="s">
        <v>13</v>
      </c>
      <c r="J517">
        <f>VLOOKUP(DATA!D516,'Performance management'!A$1:H$1193,4,0)</f>
        <v>2</v>
      </c>
      <c r="K517">
        <f>VLOOKUP(DATA!D516,'Performance management'!A$1:H$1193,5,0)</f>
        <v>4</v>
      </c>
      <c r="L517">
        <f>VLOOKUP(DATA!D516,'Performance management'!A$1:H$1193,6,0)</f>
        <v>2</v>
      </c>
      <c r="M517">
        <f>VLOOKUP(DATA!D516,'Performance management'!A$1:H$1193,7,0)</f>
        <v>4</v>
      </c>
      <c r="N517">
        <f>VLOOKUP(DATA!D516,'Performance management'!A$1:H$1193,8,0)</f>
        <v>3</v>
      </c>
      <c r="O517">
        <f>VLOOKUP(D516,'Learning  Mangement'!$A$1:$G$1193,4,0)</f>
        <v>3</v>
      </c>
      <c r="P517" t="str">
        <f>VLOOKUP(D516,'Learning  Mangement'!$A$1:$G$1193,5,0)</f>
        <v>Hemanth&amp;Salomi</v>
      </c>
      <c r="Q517" t="str">
        <f>VLOOKUP(D516,'Learning  Mangement'!$A$1:$G$1193,6,0)</f>
        <v>3h</v>
      </c>
      <c r="R517" t="str">
        <f>VLOOKUP(D516,'Learning  Mangement'!$A$1:$G$1193,7,0)</f>
        <v>Soft skills Training</v>
      </c>
      <c r="S517" s="30">
        <f>VLOOKUP(D516,'Leave  Mangement'!$A$1:$F$1193,3,0)</f>
        <v>43270</v>
      </c>
      <c r="T517" s="30">
        <f>VLOOKUP(D516,'Leave  Mangement'!$A$1:$F$1193,4,0)</f>
        <v>43272</v>
      </c>
      <c r="U517" t="str">
        <f>VLOOKUP(D516,'Leave  Mangement'!$A$1:$F$1193,5,0)</f>
        <v>Maternity/Parental leave</v>
      </c>
      <c r="V517">
        <f>VLOOKUP(D516,'Leave  Mangement'!$A$1:$F$1193,6,0)</f>
        <v>32</v>
      </c>
      <c r="W517" t="str">
        <f>VLOOKUP(D516,'Span and Layer'!$A$1:$D$1193,2,0)</f>
        <v>Aneela</v>
      </c>
      <c r="X517" t="str">
        <f>VLOOKUP(D516,'Span and Layer'!$A$1:$D$1193,3,0)</f>
        <v>Charlie</v>
      </c>
      <c r="Y517" t="str">
        <f>VLOOKUP(D516,'Span and Layer'!$A$1:$D$1193,4,0)</f>
        <v>George</v>
      </c>
      <c r="Z517" s="30">
        <f>VLOOKUP(D516,'Attrition Analysis'!$A$1:$E$1193,3,0)</f>
        <v>37336</v>
      </c>
      <c r="AA517" s="30">
        <f>VLOOKUP(D516,'Attrition Analysis'!$A$1:$E$1193,4,0)</f>
        <v>44658</v>
      </c>
      <c r="AB517">
        <f>VLOOKUP(D516,'Attrition Analysis'!$A$1:$E$1193,5,0)</f>
        <v>0</v>
      </c>
      <c r="AC517" t="str">
        <f>VLOOKUP(D516,CSAT!$A$1:$F$1193,2,0)</f>
        <v>Better</v>
      </c>
      <c r="AD517" t="str">
        <f>VLOOKUP(D516,CSAT!$A$1:$F$1193,3,0)</f>
        <v>Good</v>
      </c>
      <c r="AE517" t="str">
        <f>VLOOKUP(D516,CSAT!$A$1:$F$1193,4,0)</f>
        <v>Good</v>
      </c>
      <c r="AF517" t="str">
        <f>VLOOKUP(D516,CSAT!$A$1:$F$1193,5,0)</f>
        <v>Excellent</v>
      </c>
      <c r="AG517" t="str">
        <f>VLOOKUP(D516,CSAT!$A$1:$F$1193,6,0)</f>
        <v>Worst</v>
      </c>
      <c r="AH517" s="30">
        <v>43311</v>
      </c>
    </row>
    <row r="518" spans="1:34" x14ac:dyDescent="0.25">
      <c r="A518" s="13" t="s">
        <v>963</v>
      </c>
      <c r="B518" s="13">
        <v>517</v>
      </c>
      <c r="C518" s="13" t="s">
        <v>962</v>
      </c>
      <c r="D518" s="13" t="s">
        <v>963</v>
      </c>
      <c r="E518" s="13" t="s">
        <v>10</v>
      </c>
      <c r="F518" s="13">
        <v>35</v>
      </c>
      <c r="G518" s="13" t="s">
        <v>21</v>
      </c>
      <c r="H518" s="13" t="s">
        <v>66</v>
      </c>
      <c r="I518" s="13" t="s">
        <v>13</v>
      </c>
      <c r="J518">
        <f>VLOOKUP(DATA!D517,'Performance management'!A$1:H$1193,4,0)</f>
        <v>5</v>
      </c>
      <c r="K518">
        <f>VLOOKUP(DATA!D517,'Performance management'!A$1:H$1193,5,0)</f>
        <v>2</v>
      </c>
      <c r="L518">
        <f>VLOOKUP(DATA!D517,'Performance management'!A$1:H$1193,6,0)</f>
        <v>3</v>
      </c>
      <c r="M518">
        <f>VLOOKUP(DATA!D517,'Performance management'!A$1:H$1193,7,0)</f>
        <v>4</v>
      </c>
      <c r="N518">
        <f>VLOOKUP(DATA!D517,'Performance management'!A$1:H$1193,8,0)</f>
        <v>3.5</v>
      </c>
      <c r="O518">
        <f>VLOOKUP(D517,'Learning  Mangement'!$A$1:$G$1193,4,0)</f>
        <v>3.5</v>
      </c>
      <c r="P518" t="str">
        <f>VLOOKUP(D517,'Learning  Mangement'!$A$1:$G$1193,5,0)</f>
        <v>Hemanth&amp;Salomi</v>
      </c>
      <c r="Q518" t="str">
        <f>VLOOKUP(D517,'Learning  Mangement'!$A$1:$G$1193,6,0)</f>
        <v>3h</v>
      </c>
      <c r="R518" t="str">
        <f>VLOOKUP(D517,'Learning  Mangement'!$A$1:$G$1193,7,0)</f>
        <v>Soft skills Training</v>
      </c>
      <c r="S518" s="30">
        <f>VLOOKUP(D517,'Leave  Mangement'!$A$1:$F$1193,3,0)</f>
        <v>43271</v>
      </c>
      <c r="T518" s="30">
        <f>VLOOKUP(D517,'Leave  Mangement'!$A$1:$F$1193,4,0)</f>
        <v>43276</v>
      </c>
      <c r="U518" t="str">
        <f>VLOOKUP(D517,'Leave  Mangement'!$A$1:$F$1193,5,0)</f>
        <v>Planned leave</v>
      </c>
      <c r="V518">
        <f>VLOOKUP(D517,'Leave  Mangement'!$A$1:$F$1193,6,0)</f>
        <v>5</v>
      </c>
      <c r="W518" t="str">
        <f>VLOOKUP(D517,'Span and Layer'!$A$1:$D$1193,2,0)</f>
        <v>David</v>
      </c>
      <c r="X518" t="str">
        <f>VLOOKUP(D517,'Span and Layer'!$A$1:$D$1193,3,0)</f>
        <v>Jacob</v>
      </c>
      <c r="Y518" t="str">
        <f>VLOOKUP(D517,'Span and Layer'!$A$1:$D$1193,4,0)</f>
        <v>George</v>
      </c>
      <c r="Z518" s="30">
        <f>VLOOKUP(D517,'Attrition Analysis'!$A$1:$E$1193,3,0)</f>
        <v>37344</v>
      </c>
      <c r="AA518" s="30">
        <f>VLOOKUP(D517,'Attrition Analysis'!$A$1:$E$1193,4,0)</f>
        <v>44670</v>
      </c>
      <c r="AB518">
        <f>VLOOKUP(D517,'Attrition Analysis'!$A$1:$E$1193,5,0)</f>
        <v>0</v>
      </c>
      <c r="AC518" t="str">
        <f>VLOOKUP(D517,CSAT!$A$1:$F$1193,2,0)</f>
        <v>Good</v>
      </c>
      <c r="AD518" t="str">
        <f>VLOOKUP(D517,CSAT!$A$1:$F$1193,3,0)</f>
        <v>Worst</v>
      </c>
      <c r="AE518" t="str">
        <f>VLOOKUP(D517,CSAT!$A$1:$F$1193,4,0)</f>
        <v>Excellent</v>
      </c>
      <c r="AF518" t="str">
        <f>VLOOKUP(D517,CSAT!$A$1:$F$1193,5,0)</f>
        <v>Good</v>
      </c>
      <c r="AG518" t="str">
        <f>VLOOKUP(D517,CSAT!$A$1:$F$1193,6,0)</f>
        <v>Excellent</v>
      </c>
      <c r="AH518" s="30">
        <v>43282</v>
      </c>
    </row>
    <row r="519" spans="1:34" x14ac:dyDescent="0.25">
      <c r="A519" s="13" t="s">
        <v>965</v>
      </c>
      <c r="B519" s="13">
        <v>518</v>
      </c>
      <c r="C519" s="13" t="s">
        <v>964</v>
      </c>
      <c r="D519" s="13" t="s">
        <v>965</v>
      </c>
      <c r="E519" s="13" t="s">
        <v>10</v>
      </c>
      <c r="F519" s="13">
        <v>37</v>
      </c>
      <c r="G519" s="13" t="s">
        <v>31</v>
      </c>
      <c r="H519" s="13" t="s">
        <v>105</v>
      </c>
      <c r="I519" s="13" t="s">
        <v>13</v>
      </c>
      <c r="J519">
        <f>VLOOKUP(DATA!D518,'Performance management'!A$1:H$1193,4,0)</f>
        <v>3</v>
      </c>
      <c r="K519">
        <f>VLOOKUP(DATA!D518,'Performance management'!A$1:H$1193,5,0)</f>
        <v>1</v>
      </c>
      <c r="L519">
        <f>VLOOKUP(DATA!D518,'Performance management'!A$1:H$1193,6,0)</f>
        <v>1</v>
      </c>
      <c r="M519">
        <f>VLOOKUP(DATA!D518,'Performance management'!A$1:H$1193,7,0)</f>
        <v>4</v>
      </c>
      <c r="N519">
        <f>VLOOKUP(DATA!D518,'Performance management'!A$1:H$1193,8,0)</f>
        <v>2.25</v>
      </c>
      <c r="O519">
        <f>VLOOKUP(D518,'Learning  Mangement'!$A$1:$G$1193,4,0)</f>
        <v>2.25</v>
      </c>
      <c r="P519" t="str">
        <f>VLOOKUP(D518,'Learning  Mangement'!$A$1:$G$1193,5,0)</f>
        <v>Sathish&amp;Azim</v>
      </c>
      <c r="Q519" t="str">
        <f>VLOOKUP(D518,'Learning  Mangement'!$A$1:$G$1193,6,0)</f>
        <v>4h</v>
      </c>
      <c r="R519" t="str">
        <f>VLOOKUP(D518,'Learning  Mangement'!$A$1:$G$1193,7,0)</f>
        <v>Technical skills Training</v>
      </c>
      <c r="S519" s="30">
        <f>VLOOKUP(D518,'Leave  Mangement'!$A$1:$F$1193,3,0)</f>
        <v>43272</v>
      </c>
      <c r="T519" s="30">
        <f>VLOOKUP(D518,'Leave  Mangement'!$A$1:$F$1193,4,0)</f>
        <v>43279</v>
      </c>
      <c r="U519" t="str">
        <f>VLOOKUP(D518,'Leave  Mangement'!$A$1:$F$1193,5,0)</f>
        <v>Planned leave</v>
      </c>
      <c r="V519">
        <f>VLOOKUP(D518,'Leave  Mangement'!$A$1:$F$1193,6,0)</f>
        <v>7</v>
      </c>
      <c r="W519" t="str">
        <f>VLOOKUP(D518,'Span and Layer'!$A$1:$D$1193,2,0)</f>
        <v>Hemanth</v>
      </c>
      <c r="X519" t="str">
        <f>VLOOKUP(D518,'Span and Layer'!$A$1:$D$1193,3,0)</f>
        <v>Amelia</v>
      </c>
      <c r="Y519" t="str">
        <f>VLOOKUP(D518,'Span and Layer'!$A$1:$D$1193,4,0)</f>
        <v>George</v>
      </c>
      <c r="Z519" s="30">
        <f>VLOOKUP(D518,'Attrition Analysis'!$A$1:$E$1193,3,0)</f>
        <v>37352</v>
      </c>
      <c r="AA519" s="30">
        <f>VLOOKUP(D518,'Attrition Analysis'!$A$1:$E$1193,4,0)</f>
        <v>44682</v>
      </c>
      <c r="AB519">
        <f>VLOOKUP(D518,'Attrition Analysis'!$A$1:$E$1193,5,0)</f>
        <v>0</v>
      </c>
      <c r="AC519" t="str">
        <f>VLOOKUP(D518,CSAT!$A$1:$F$1193,2,0)</f>
        <v>Worst</v>
      </c>
      <c r="AD519" t="str">
        <f>VLOOKUP(D518,CSAT!$A$1:$F$1193,3,0)</f>
        <v>Excellent</v>
      </c>
      <c r="AE519" t="str">
        <f>VLOOKUP(D518,CSAT!$A$1:$F$1193,4,0)</f>
        <v>Excellent</v>
      </c>
      <c r="AF519" t="str">
        <f>VLOOKUP(D518,CSAT!$A$1:$F$1193,5,0)</f>
        <v>Good</v>
      </c>
      <c r="AG519" t="str">
        <f>VLOOKUP(D518,CSAT!$A$1:$F$1193,6,0)</f>
        <v>Excellent</v>
      </c>
      <c r="AH519" s="30">
        <v>43323</v>
      </c>
    </row>
    <row r="520" spans="1:34" x14ac:dyDescent="0.25">
      <c r="A520" s="13" t="s">
        <v>967</v>
      </c>
      <c r="B520" s="13">
        <v>519</v>
      </c>
      <c r="C520" s="13" t="s">
        <v>966</v>
      </c>
      <c r="D520" s="13" t="s">
        <v>967</v>
      </c>
      <c r="E520" s="13" t="s">
        <v>10</v>
      </c>
      <c r="F520" s="13">
        <v>32</v>
      </c>
      <c r="G520" s="13" t="s">
        <v>96</v>
      </c>
      <c r="H520" s="13" t="s">
        <v>121</v>
      </c>
      <c r="I520" s="13" t="s">
        <v>13</v>
      </c>
      <c r="J520">
        <f>VLOOKUP(DATA!D519,'Performance management'!A$1:H$1193,4,0)</f>
        <v>5</v>
      </c>
      <c r="K520">
        <f>VLOOKUP(DATA!D519,'Performance management'!A$1:H$1193,5,0)</f>
        <v>5</v>
      </c>
      <c r="L520">
        <f>VLOOKUP(DATA!D519,'Performance management'!A$1:H$1193,6,0)</f>
        <v>4</v>
      </c>
      <c r="M520">
        <f>VLOOKUP(DATA!D519,'Performance management'!A$1:H$1193,7,0)</f>
        <v>4</v>
      </c>
      <c r="N520">
        <f>VLOOKUP(DATA!D519,'Performance management'!A$1:H$1193,8,0)</f>
        <v>4.5</v>
      </c>
      <c r="O520">
        <f>VLOOKUP(D519,'Learning  Mangement'!$A$1:$G$1193,4,0)</f>
        <v>4.5</v>
      </c>
      <c r="P520" t="str">
        <f>VLOOKUP(D519,'Learning  Mangement'!$A$1:$G$1193,5,0)</f>
        <v>Santhosh&amp;Anudeep</v>
      </c>
      <c r="Q520" t="str">
        <f>VLOOKUP(D519,'Learning  Mangement'!$A$1:$G$1193,6,0)</f>
        <v>3h</v>
      </c>
      <c r="R520" t="str">
        <f>VLOOKUP(D519,'Learning  Mangement'!$A$1:$G$1193,7,0)</f>
        <v>Job Training</v>
      </c>
      <c r="S520" s="30">
        <f>VLOOKUP(D519,'Leave  Mangement'!$A$1:$F$1193,3,0)</f>
        <v>43273</v>
      </c>
      <c r="T520" s="30">
        <f>VLOOKUP(D519,'Leave  Mangement'!$A$1:$F$1193,4,0)</f>
        <v>43278</v>
      </c>
      <c r="U520" t="str">
        <f>VLOOKUP(D519,'Leave  Mangement'!$A$1:$F$1193,5,0)</f>
        <v>Emergency leave</v>
      </c>
      <c r="V520">
        <f>VLOOKUP(D519,'Leave  Mangement'!$A$1:$F$1193,6,0)</f>
        <v>5</v>
      </c>
      <c r="W520" t="str">
        <f>VLOOKUP(D519,'Span and Layer'!$A$1:$D$1193,2,0)</f>
        <v>Anudeep</v>
      </c>
      <c r="X520" t="str">
        <f>VLOOKUP(D519,'Span and Layer'!$A$1:$D$1193,3,0)</f>
        <v>Charlie</v>
      </c>
      <c r="Y520" t="str">
        <f>VLOOKUP(D519,'Span and Layer'!$A$1:$D$1193,4,0)</f>
        <v>George</v>
      </c>
      <c r="Z520" s="30">
        <f>VLOOKUP(D519,'Attrition Analysis'!$A$1:$E$1193,3,0)</f>
        <v>37360</v>
      </c>
      <c r="AA520" s="30">
        <f>VLOOKUP(D519,'Attrition Analysis'!$A$1:$E$1193,4,0)</f>
        <v>44694</v>
      </c>
      <c r="AB520">
        <f>VLOOKUP(D519,'Attrition Analysis'!$A$1:$E$1193,5,0)</f>
        <v>0</v>
      </c>
      <c r="AC520" t="str">
        <f>VLOOKUP(D519,CSAT!$A$1:$F$1193,2,0)</f>
        <v>Better</v>
      </c>
      <c r="AD520" t="str">
        <f>VLOOKUP(D519,CSAT!$A$1:$F$1193,3,0)</f>
        <v>Good</v>
      </c>
      <c r="AE520" t="str">
        <f>VLOOKUP(D519,CSAT!$A$1:$F$1193,4,0)</f>
        <v>Bad</v>
      </c>
      <c r="AF520" t="str">
        <f>VLOOKUP(D519,CSAT!$A$1:$F$1193,5,0)</f>
        <v>Worst</v>
      </c>
      <c r="AG520" t="str">
        <f>VLOOKUP(D519,CSAT!$A$1:$F$1193,6,0)</f>
        <v>Bad</v>
      </c>
      <c r="AH520" s="30">
        <v>43179</v>
      </c>
    </row>
    <row r="521" spans="1:34" x14ac:dyDescent="0.25">
      <c r="A521" s="13" t="s">
        <v>969</v>
      </c>
      <c r="B521" s="13">
        <v>520</v>
      </c>
      <c r="C521" s="13" t="s">
        <v>968</v>
      </c>
      <c r="D521" s="13" t="s">
        <v>969</v>
      </c>
      <c r="E521" s="13" t="s">
        <v>10</v>
      </c>
      <c r="F521" s="13">
        <v>60</v>
      </c>
      <c r="G521" s="13" t="s">
        <v>26</v>
      </c>
      <c r="H521" s="13" t="s">
        <v>118</v>
      </c>
      <c r="I521" s="13" t="s">
        <v>13</v>
      </c>
      <c r="J521">
        <f>VLOOKUP(DATA!D520,'Performance management'!A$1:H$1193,4,0)</f>
        <v>2</v>
      </c>
      <c r="K521">
        <f>VLOOKUP(DATA!D520,'Performance management'!A$1:H$1193,5,0)</f>
        <v>4</v>
      </c>
      <c r="L521">
        <f>VLOOKUP(DATA!D520,'Performance management'!A$1:H$1193,6,0)</f>
        <v>1</v>
      </c>
      <c r="M521">
        <f>VLOOKUP(DATA!D520,'Performance management'!A$1:H$1193,7,0)</f>
        <v>5</v>
      </c>
      <c r="N521">
        <f>VLOOKUP(DATA!D520,'Performance management'!A$1:H$1193,8,0)</f>
        <v>3</v>
      </c>
      <c r="O521">
        <f>VLOOKUP(D520,'Learning  Mangement'!$A$1:$G$1193,4,0)</f>
        <v>3</v>
      </c>
      <c r="P521" t="str">
        <f>VLOOKUP(D520,'Learning  Mangement'!$A$1:$G$1193,5,0)</f>
        <v>Hemanth&amp;Salomi</v>
      </c>
      <c r="Q521" t="str">
        <f>VLOOKUP(D520,'Learning  Mangement'!$A$1:$G$1193,6,0)</f>
        <v>3h</v>
      </c>
      <c r="R521" t="str">
        <f>VLOOKUP(D520,'Learning  Mangement'!$A$1:$G$1193,7,0)</f>
        <v>Soft skills Training</v>
      </c>
      <c r="S521" s="30">
        <f>VLOOKUP(D520,'Leave  Mangement'!$A$1:$F$1193,3,0)</f>
        <v>43274</v>
      </c>
      <c r="T521" s="30">
        <f>VLOOKUP(D520,'Leave  Mangement'!$A$1:$F$1193,4,0)</f>
        <v>43276</v>
      </c>
      <c r="U521" t="str">
        <f>VLOOKUP(D520,'Leave  Mangement'!$A$1:$F$1193,5,0)</f>
        <v>Emergency leave</v>
      </c>
      <c r="V521">
        <f>VLOOKUP(D520,'Leave  Mangement'!$A$1:$F$1193,6,0)</f>
        <v>2</v>
      </c>
      <c r="W521" t="str">
        <f>VLOOKUP(D520,'Span and Layer'!$A$1:$D$1193,2,0)</f>
        <v>Rajesh</v>
      </c>
      <c r="X521" t="str">
        <f>VLOOKUP(D520,'Span and Layer'!$A$1:$D$1193,3,0)</f>
        <v>Isla</v>
      </c>
      <c r="Y521" t="str">
        <f>VLOOKUP(D520,'Span and Layer'!$A$1:$D$1193,4,0)</f>
        <v>George</v>
      </c>
      <c r="Z521" s="30">
        <f>VLOOKUP(D520,'Attrition Analysis'!$A$1:$E$1193,3,0)</f>
        <v>37368</v>
      </c>
      <c r="AA521" s="30">
        <f>VLOOKUP(D520,'Attrition Analysis'!$A$1:$E$1193,4,0)</f>
        <v>44706</v>
      </c>
      <c r="AB521">
        <f>VLOOKUP(D520,'Attrition Analysis'!$A$1:$E$1193,5,0)</f>
        <v>0</v>
      </c>
      <c r="AC521" t="str">
        <f>VLOOKUP(D520,CSAT!$A$1:$F$1193,2,0)</f>
        <v>Good</v>
      </c>
      <c r="AD521" t="str">
        <f>VLOOKUP(D520,CSAT!$A$1:$F$1193,3,0)</f>
        <v>Good</v>
      </c>
      <c r="AE521" t="str">
        <f>VLOOKUP(D520,CSAT!$A$1:$F$1193,4,0)</f>
        <v>Bad</v>
      </c>
      <c r="AF521" t="str">
        <f>VLOOKUP(D520,CSAT!$A$1:$F$1193,5,0)</f>
        <v>Worst</v>
      </c>
      <c r="AG521" t="str">
        <f>VLOOKUP(D520,CSAT!$A$1:$F$1193,6,0)</f>
        <v>Good</v>
      </c>
      <c r="AH521" s="30">
        <v>43379</v>
      </c>
    </row>
    <row r="522" spans="1:34" x14ac:dyDescent="0.25">
      <c r="A522" s="13" t="s">
        <v>971</v>
      </c>
      <c r="B522" s="13">
        <v>521</v>
      </c>
      <c r="C522" s="13" t="s">
        <v>970</v>
      </c>
      <c r="D522" s="13" t="s">
        <v>971</v>
      </c>
      <c r="E522" s="13" t="s">
        <v>16</v>
      </c>
      <c r="F522" s="13">
        <v>38</v>
      </c>
      <c r="G522" s="13" t="s">
        <v>96</v>
      </c>
      <c r="H522" s="13" t="s">
        <v>161</v>
      </c>
      <c r="I522" s="13" t="s">
        <v>13</v>
      </c>
      <c r="J522">
        <f>VLOOKUP(DATA!D521,'Performance management'!A$1:H$1193,4,0)</f>
        <v>4</v>
      </c>
      <c r="K522">
        <f>VLOOKUP(DATA!D521,'Performance management'!A$1:H$1193,5,0)</f>
        <v>3</v>
      </c>
      <c r="L522">
        <f>VLOOKUP(DATA!D521,'Performance management'!A$1:H$1193,6,0)</f>
        <v>2</v>
      </c>
      <c r="M522">
        <f>VLOOKUP(DATA!D521,'Performance management'!A$1:H$1193,7,0)</f>
        <v>5</v>
      </c>
      <c r="N522">
        <f>VLOOKUP(DATA!D521,'Performance management'!A$1:H$1193,8,0)</f>
        <v>3.5</v>
      </c>
      <c r="O522">
        <f>VLOOKUP(D521,'Learning  Mangement'!$A$1:$G$1193,4,0)</f>
        <v>3.5</v>
      </c>
      <c r="P522" t="str">
        <f>VLOOKUP(D521,'Learning  Mangement'!$A$1:$G$1193,5,0)</f>
        <v>Hemanth&amp;Salomi</v>
      </c>
      <c r="Q522" t="str">
        <f>VLOOKUP(D521,'Learning  Mangement'!$A$1:$G$1193,6,0)</f>
        <v>3h</v>
      </c>
      <c r="R522" t="str">
        <f>VLOOKUP(D521,'Learning  Mangement'!$A$1:$G$1193,7,0)</f>
        <v>Soft skills Training</v>
      </c>
      <c r="S522" s="30">
        <f>VLOOKUP(D521,'Leave  Mangement'!$A$1:$F$1193,3,0)</f>
        <v>43275</v>
      </c>
      <c r="T522" s="30">
        <f>VLOOKUP(D521,'Leave  Mangement'!$A$1:$F$1193,4,0)</f>
        <v>43279</v>
      </c>
      <c r="U522" t="str">
        <f>VLOOKUP(D521,'Leave  Mangement'!$A$1:$F$1193,5,0)</f>
        <v>Planned leave</v>
      </c>
      <c r="V522">
        <f>VLOOKUP(D521,'Leave  Mangement'!$A$1:$F$1193,6,0)</f>
        <v>4</v>
      </c>
      <c r="W522" t="str">
        <f>VLOOKUP(D521,'Span and Layer'!$A$1:$D$1193,2,0)</f>
        <v>Roy</v>
      </c>
      <c r="X522" t="str">
        <f>VLOOKUP(D521,'Span and Layer'!$A$1:$D$1193,3,0)</f>
        <v>Harry</v>
      </c>
      <c r="Y522" t="str">
        <f>VLOOKUP(D521,'Span and Layer'!$A$1:$D$1193,4,0)</f>
        <v>George</v>
      </c>
      <c r="Z522" s="30">
        <f>VLOOKUP(D521,'Attrition Analysis'!$A$1:$E$1193,3,0)</f>
        <v>37376</v>
      </c>
      <c r="AA522" s="30">
        <f>VLOOKUP(D521,'Attrition Analysis'!$A$1:$E$1193,4,0)</f>
        <v>44718</v>
      </c>
      <c r="AB522">
        <f>VLOOKUP(D521,'Attrition Analysis'!$A$1:$E$1193,5,0)</f>
        <v>0</v>
      </c>
      <c r="AC522" t="str">
        <f>VLOOKUP(D521,CSAT!$A$1:$F$1193,2,0)</f>
        <v>Worst</v>
      </c>
      <c r="AD522" t="str">
        <f>VLOOKUP(D521,CSAT!$A$1:$F$1193,3,0)</f>
        <v>Good</v>
      </c>
      <c r="AE522" t="str">
        <f>VLOOKUP(D521,CSAT!$A$1:$F$1193,4,0)</f>
        <v>Good</v>
      </c>
      <c r="AF522" t="str">
        <f>VLOOKUP(D521,CSAT!$A$1:$F$1193,5,0)</f>
        <v>Excellent</v>
      </c>
      <c r="AG522" t="str">
        <f>VLOOKUP(D521,CSAT!$A$1:$F$1193,6,0)</f>
        <v>Good</v>
      </c>
      <c r="AH522" s="30">
        <v>43234</v>
      </c>
    </row>
    <row r="523" spans="1:34" x14ac:dyDescent="0.25">
      <c r="A523" s="13" t="s">
        <v>973</v>
      </c>
      <c r="B523" s="13">
        <v>522</v>
      </c>
      <c r="C523" s="13" t="s">
        <v>972</v>
      </c>
      <c r="D523" s="13" t="s">
        <v>973</v>
      </c>
      <c r="E523" s="13" t="s">
        <v>10</v>
      </c>
      <c r="F523" s="13">
        <v>28</v>
      </c>
      <c r="G523" s="13" t="s">
        <v>55</v>
      </c>
      <c r="H523" s="13" t="s">
        <v>52</v>
      </c>
      <c r="I523" s="13" t="s">
        <v>13</v>
      </c>
      <c r="J523">
        <f>VLOOKUP(DATA!D522,'Performance management'!A$1:H$1193,4,0)</f>
        <v>1</v>
      </c>
      <c r="K523">
        <f>VLOOKUP(DATA!D522,'Performance management'!A$1:H$1193,5,0)</f>
        <v>2</v>
      </c>
      <c r="L523">
        <f>VLOOKUP(DATA!D522,'Performance management'!A$1:H$1193,6,0)</f>
        <v>3</v>
      </c>
      <c r="M523">
        <f>VLOOKUP(DATA!D522,'Performance management'!A$1:H$1193,7,0)</f>
        <v>5</v>
      </c>
      <c r="N523">
        <f>VLOOKUP(DATA!D522,'Performance management'!A$1:H$1193,8,0)</f>
        <v>2.75</v>
      </c>
      <c r="O523">
        <f>VLOOKUP(D522,'Learning  Mangement'!$A$1:$G$1193,4,0)</f>
        <v>2.75</v>
      </c>
      <c r="P523" t="str">
        <f>VLOOKUP(D522,'Learning  Mangement'!$A$1:$G$1193,5,0)</f>
        <v>Sathish&amp;Azim</v>
      </c>
      <c r="Q523" t="str">
        <f>VLOOKUP(D522,'Learning  Mangement'!$A$1:$G$1193,6,0)</f>
        <v>4h</v>
      </c>
      <c r="R523" t="str">
        <f>VLOOKUP(D522,'Learning  Mangement'!$A$1:$G$1193,7,0)</f>
        <v>Technical skills Training</v>
      </c>
      <c r="S523" s="30">
        <f>VLOOKUP(D522,'Leave  Mangement'!$A$1:$F$1193,3,0)</f>
        <v>43276</v>
      </c>
      <c r="T523" s="30">
        <f>VLOOKUP(D522,'Leave  Mangement'!$A$1:$F$1193,4,0)</f>
        <v>43281</v>
      </c>
      <c r="U523" t="str">
        <f>VLOOKUP(D522,'Leave  Mangement'!$A$1:$F$1193,5,0)</f>
        <v>Emergency leave</v>
      </c>
      <c r="V523">
        <f>VLOOKUP(D522,'Leave  Mangement'!$A$1:$F$1193,6,0)</f>
        <v>5</v>
      </c>
      <c r="W523" t="str">
        <f>VLOOKUP(D522,'Span and Layer'!$A$1:$D$1193,2,0)</f>
        <v>Harika</v>
      </c>
      <c r="X523" t="str">
        <f>VLOOKUP(D522,'Span and Layer'!$A$1:$D$1193,3,0)</f>
        <v>Amelia</v>
      </c>
      <c r="Y523" t="str">
        <f>VLOOKUP(D522,'Span and Layer'!$A$1:$D$1193,4,0)</f>
        <v>George</v>
      </c>
      <c r="Z523" s="30">
        <f>VLOOKUP(D522,'Attrition Analysis'!$A$1:$E$1193,3,0)</f>
        <v>37384</v>
      </c>
      <c r="AA523" s="30">
        <f>VLOOKUP(D522,'Attrition Analysis'!$A$1:$E$1193,4,0)</f>
        <v>44730</v>
      </c>
      <c r="AB523">
        <f>VLOOKUP(D522,'Attrition Analysis'!$A$1:$E$1193,5,0)</f>
        <v>0</v>
      </c>
      <c r="AC523" t="str">
        <f>VLOOKUP(D522,CSAT!$A$1:$F$1193,2,0)</f>
        <v>Better</v>
      </c>
      <c r="AD523" t="str">
        <f>VLOOKUP(D522,CSAT!$A$1:$F$1193,3,0)</f>
        <v>Good</v>
      </c>
      <c r="AE523" t="str">
        <f>VLOOKUP(D522,CSAT!$A$1:$F$1193,4,0)</f>
        <v>Better</v>
      </c>
      <c r="AF523" t="str">
        <f>VLOOKUP(D522,CSAT!$A$1:$F$1193,5,0)</f>
        <v>Bad</v>
      </c>
      <c r="AG523" t="str">
        <f>VLOOKUP(D522,CSAT!$A$1:$F$1193,6,0)</f>
        <v>Excellent</v>
      </c>
      <c r="AH523" s="30">
        <v>43369</v>
      </c>
    </row>
    <row r="524" spans="1:34" x14ac:dyDescent="0.25">
      <c r="A524" s="13" t="s">
        <v>975</v>
      </c>
      <c r="B524" s="13">
        <v>523</v>
      </c>
      <c r="C524" s="13" t="s">
        <v>974</v>
      </c>
      <c r="D524" s="13" t="s">
        <v>975</v>
      </c>
      <c r="E524" s="13" t="s">
        <v>10</v>
      </c>
      <c r="F524" s="13">
        <v>42</v>
      </c>
      <c r="G524" s="13" t="s">
        <v>62</v>
      </c>
      <c r="H524" s="13" t="s">
        <v>109</v>
      </c>
      <c r="I524" s="13" t="s">
        <v>13</v>
      </c>
      <c r="J524">
        <f>VLOOKUP(DATA!D523,'Performance management'!A$1:H$1193,4,0)</f>
        <v>4</v>
      </c>
      <c r="K524">
        <f>VLOOKUP(DATA!D523,'Performance management'!A$1:H$1193,5,0)</f>
        <v>2</v>
      </c>
      <c r="L524">
        <f>VLOOKUP(DATA!D523,'Performance management'!A$1:H$1193,6,0)</f>
        <v>3</v>
      </c>
      <c r="M524">
        <f>VLOOKUP(DATA!D523,'Performance management'!A$1:H$1193,7,0)</f>
        <v>1</v>
      </c>
      <c r="N524">
        <f>VLOOKUP(DATA!D523,'Performance management'!A$1:H$1193,8,0)</f>
        <v>2.5</v>
      </c>
      <c r="O524">
        <f>VLOOKUP(D523,'Learning  Mangement'!$A$1:$G$1193,4,0)</f>
        <v>2.5</v>
      </c>
      <c r="P524" t="str">
        <f>VLOOKUP(D523,'Learning  Mangement'!$A$1:$G$1193,5,0)</f>
        <v>Sathish&amp;Azim</v>
      </c>
      <c r="Q524" t="str">
        <f>VLOOKUP(D523,'Learning  Mangement'!$A$1:$G$1193,6,0)</f>
        <v>4h</v>
      </c>
      <c r="R524" t="str">
        <f>VLOOKUP(D523,'Learning  Mangement'!$A$1:$G$1193,7,0)</f>
        <v>Technical skills Training</v>
      </c>
      <c r="S524" s="30">
        <f>VLOOKUP(D523,'Leave  Mangement'!$A$1:$F$1193,3,0)</f>
        <v>43277</v>
      </c>
      <c r="T524" s="30">
        <f>VLOOKUP(D523,'Leave  Mangement'!$A$1:$F$1193,4,0)</f>
        <v>43280</v>
      </c>
      <c r="U524" t="str">
        <f>VLOOKUP(D523,'Leave  Mangement'!$A$1:$F$1193,5,0)</f>
        <v>Emergency leave</v>
      </c>
      <c r="V524">
        <f>VLOOKUP(D523,'Leave  Mangement'!$A$1:$F$1193,6,0)</f>
        <v>3</v>
      </c>
      <c r="W524" t="str">
        <f>VLOOKUP(D523,'Span and Layer'!$A$1:$D$1193,2,0)</f>
        <v>Sathish</v>
      </c>
      <c r="X524" t="str">
        <f>VLOOKUP(D523,'Span and Layer'!$A$1:$D$1193,3,0)</f>
        <v>Charlie</v>
      </c>
      <c r="Y524" t="str">
        <f>VLOOKUP(D523,'Span and Layer'!$A$1:$D$1193,4,0)</f>
        <v>George</v>
      </c>
      <c r="Z524" s="30">
        <f>VLOOKUP(D523,'Attrition Analysis'!$A$1:$E$1193,3,0)</f>
        <v>37392</v>
      </c>
      <c r="AA524" s="30">
        <f>VLOOKUP(D523,'Attrition Analysis'!$A$1:$E$1193,4,0)</f>
        <v>44742</v>
      </c>
      <c r="AB524">
        <f>VLOOKUP(D523,'Attrition Analysis'!$A$1:$E$1193,5,0)</f>
        <v>0</v>
      </c>
      <c r="AC524" t="str">
        <f>VLOOKUP(D523,CSAT!$A$1:$F$1193,2,0)</f>
        <v>Bad</v>
      </c>
      <c r="AD524" t="str">
        <f>VLOOKUP(D523,CSAT!$A$1:$F$1193,3,0)</f>
        <v>Good</v>
      </c>
      <c r="AE524" t="str">
        <f>VLOOKUP(D523,CSAT!$A$1:$F$1193,4,0)</f>
        <v>Better</v>
      </c>
      <c r="AF524" t="str">
        <f>VLOOKUP(D523,CSAT!$A$1:$F$1193,5,0)</f>
        <v>Bad</v>
      </c>
      <c r="AG524" t="str">
        <f>VLOOKUP(D523,CSAT!$A$1:$F$1193,6,0)</f>
        <v>Excellent</v>
      </c>
      <c r="AH524" s="30">
        <v>43322</v>
      </c>
    </row>
    <row r="525" spans="1:34" x14ac:dyDescent="0.25">
      <c r="A525" s="13" t="s">
        <v>977</v>
      </c>
      <c r="B525" s="13">
        <v>524</v>
      </c>
      <c r="C525" s="13" t="s">
        <v>976</v>
      </c>
      <c r="D525" s="13" t="s">
        <v>977</v>
      </c>
      <c r="E525" s="13" t="s">
        <v>16</v>
      </c>
      <c r="F525" s="13">
        <v>24</v>
      </c>
      <c r="G525" s="13" t="s">
        <v>17</v>
      </c>
      <c r="H525" s="13" t="s">
        <v>34</v>
      </c>
      <c r="I525" s="13" t="s">
        <v>35</v>
      </c>
      <c r="J525">
        <f>VLOOKUP(DATA!D524,'Performance management'!A$1:H$1193,4,0)</f>
        <v>1</v>
      </c>
      <c r="K525">
        <f>VLOOKUP(DATA!D524,'Performance management'!A$1:H$1193,5,0)</f>
        <v>4</v>
      </c>
      <c r="L525">
        <f>VLOOKUP(DATA!D524,'Performance management'!A$1:H$1193,6,0)</f>
        <v>4</v>
      </c>
      <c r="M525">
        <f>VLOOKUP(DATA!D524,'Performance management'!A$1:H$1193,7,0)</f>
        <v>5</v>
      </c>
      <c r="N525">
        <f>VLOOKUP(DATA!D524,'Performance management'!A$1:H$1193,8,0)</f>
        <v>3.5</v>
      </c>
      <c r="O525">
        <f>VLOOKUP(D524,'Learning  Mangement'!$A$1:$G$1193,4,0)</f>
        <v>3.5</v>
      </c>
      <c r="P525" t="str">
        <f>VLOOKUP(D524,'Learning  Mangement'!$A$1:$G$1193,5,0)</f>
        <v>Hemanth&amp;Salomi</v>
      </c>
      <c r="Q525" t="str">
        <f>VLOOKUP(D524,'Learning  Mangement'!$A$1:$G$1193,6,0)</f>
        <v>3h</v>
      </c>
      <c r="R525" t="str">
        <f>VLOOKUP(D524,'Learning  Mangement'!$A$1:$G$1193,7,0)</f>
        <v>Soft skills Training</v>
      </c>
      <c r="S525" s="30">
        <f>VLOOKUP(D524,'Leave  Mangement'!$A$1:$F$1193,3,0)</f>
        <v>43278</v>
      </c>
      <c r="T525" s="30">
        <f>VLOOKUP(D524,'Leave  Mangement'!$A$1:$F$1193,4,0)</f>
        <v>43279</v>
      </c>
      <c r="U525" t="str">
        <f>VLOOKUP(D524,'Leave  Mangement'!$A$1:$F$1193,5,0)</f>
        <v>Planned leave</v>
      </c>
      <c r="V525">
        <f>VLOOKUP(D524,'Leave  Mangement'!$A$1:$F$1193,6,0)</f>
        <v>1</v>
      </c>
      <c r="W525" t="str">
        <f>VLOOKUP(D524,'Span and Layer'!$A$1:$D$1193,2,0)</f>
        <v>Salomi</v>
      </c>
      <c r="X525" t="str">
        <f>VLOOKUP(D524,'Span and Layer'!$A$1:$D$1193,3,0)</f>
        <v>Harry</v>
      </c>
      <c r="Y525" t="str">
        <f>VLOOKUP(D524,'Span and Layer'!$A$1:$D$1193,4,0)</f>
        <v>George</v>
      </c>
      <c r="Z525" s="30">
        <f>VLOOKUP(D524,'Attrition Analysis'!$A$1:$E$1193,3,0)</f>
        <v>37400</v>
      </c>
      <c r="AA525" s="30">
        <f>VLOOKUP(D524,'Attrition Analysis'!$A$1:$E$1193,4,0)</f>
        <v>44754</v>
      </c>
      <c r="AB525">
        <f>VLOOKUP(D524,'Attrition Analysis'!$A$1:$E$1193,5,0)</f>
        <v>0</v>
      </c>
      <c r="AC525" t="str">
        <f>VLOOKUP(D524,CSAT!$A$1:$F$1193,2,0)</f>
        <v>Better</v>
      </c>
      <c r="AD525" t="str">
        <f>VLOOKUP(D524,CSAT!$A$1:$F$1193,3,0)</f>
        <v>Excellent</v>
      </c>
      <c r="AE525" t="str">
        <f>VLOOKUP(D524,CSAT!$A$1:$F$1193,4,0)</f>
        <v>Bad</v>
      </c>
      <c r="AF525" t="str">
        <f>VLOOKUP(D524,CSAT!$A$1:$F$1193,5,0)</f>
        <v>Good</v>
      </c>
      <c r="AG525" t="str">
        <f>VLOOKUP(D524,CSAT!$A$1:$F$1193,6,0)</f>
        <v>Excellent</v>
      </c>
      <c r="AH525" s="30">
        <v>43241</v>
      </c>
    </row>
    <row r="526" spans="1:34" x14ac:dyDescent="0.25">
      <c r="A526" s="13" t="s">
        <v>979</v>
      </c>
      <c r="B526" s="13">
        <v>525</v>
      </c>
      <c r="C526" s="13" t="s">
        <v>978</v>
      </c>
      <c r="D526" s="13" t="s">
        <v>979</v>
      </c>
      <c r="E526" s="13" t="s">
        <v>10</v>
      </c>
      <c r="F526" s="13">
        <v>48</v>
      </c>
      <c r="G526" s="13" t="s">
        <v>17</v>
      </c>
      <c r="H526" s="13" t="s">
        <v>56</v>
      </c>
      <c r="I526" s="13" t="s">
        <v>13</v>
      </c>
      <c r="J526">
        <f>VLOOKUP(DATA!D525,'Performance management'!A$1:H$1193,4,0)</f>
        <v>5</v>
      </c>
      <c r="K526">
        <f>VLOOKUP(DATA!D525,'Performance management'!A$1:H$1193,5,0)</f>
        <v>1</v>
      </c>
      <c r="L526">
        <f>VLOOKUP(DATA!D525,'Performance management'!A$1:H$1193,6,0)</f>
        <v>2</v>
      </c>
      <c r="M526">
        <f>VLOOKUP(DATA!D525,'Performance management'!A$1:H$1193,7,0)</f>
        <v>1</v>
      </c>
      <c r="N526">
        <f>VLOOKUP(DATA!D525,'Performance management'!A$1:H$1193,8,0)</f>
        <v>2.25</v>
      </c>
      <c r="O526">
        <f>VLOOKUP(D525,'Learning  Mangement'!$A$1:$G$1193,4,0)</f>
        <v>2.25</v>
      </c>
      <c r="P526" t="str">
        <f>VLOOKUP(D525,'Learning  Mangement'!$A$1:$G$1193,5,0)</f>
        <v>Sathish&amp;Azim</v>
      </c>
      <c r="Q526" t="str">
        <f>VLOOKUP(D525,'Learning  Mangement'!$A$1:$G$1193,6,0)</f>
        <v>4h</v>
      </c>
      <c r="R526" t="str">
        <f>VLOOKUP(D525,'Learning  Mangement'!$A$1:$G$1193,7,0)</f>
        <v>Technical skills Training</v>
      </c>
      <c r="S526" s="30">
        <f>VLOOKUP(D525,'Leave  Mangement'!$A$1:$F$1193,3,0)</f>
        <v>43279</v>
      </c>
      <c r="T526" s="30">
        <f>VLOOKUP(D525,'Leave  Mangement'!$A$1:$F$1193,4,0)</f>
        <v>43281</v>
      </c>
      <c r="U526" t="str">
        <f>VLOOKUP(D525,'Leave  Mangement'!$A$1:$F$1193,5,0)</f>
        <v>Planned leave</v>
      </c>
      <c r="V526">
        <f>VLOOKUP(D525,'Leave  Mangement'!$A$1:$F$1193,6,0)</f>
        <v>2</v>
      </c>
      <c r="W526" t="str">
        <f>VLOOKUP(D525,'Span and Layer'!$A$1:$D$1193,2,0)</f>
        <v>Rishitha</v>
      </c>
      <c r="X526" t="str">
        <f>VLOOKUP(D525,'Span and Layer'!$A$1:$D$1193,3,0)</f>
        <v>Isla</v>
      </c>
      <c r="Y526" t="str">
        <f>VLOOKUP(D525,'Span and Layer'!$A$1:$D$1193,4,0)</f>
        <v>George</v>
      </c>
      <c r="Z526" s="30">
        <f>VLOOKUP(D525,'Attrition Analysis'!$A$1:$E$1193,3,0)</f>
        <v>37408</v>
      </c>
      <c r="AA526" s="30">
        <f>VLOOKUP(D525,'Attrition Analysis'!$A$1:$E$1193,4,0)</f>
        <v>44766</v>
      </c>
      <c r="AB526">
        <f>VLOOKUP(D525,'Attrition Analysis'!$A$1:$E$1193,5,0)</f>
        <v>0</v>
      </c>
      <c r="AC526" t="str">
        <f>VLOOKUP(D525,CSAT!$A$1:$F$1193,2,0)</f>
        <v>Better</v>
      </c>
      <c r="AD526" t="str">
        <f>VLOOKUP(D525,CSAT!$A$1:$F$1193,3,0)</f>
        <v>Excellent</v>
      </c>
      <c r="AE526" t="str">
        <f>VLOOKUP(D525,CSAT!$A$1:$F$1193,4,0)</f>
        <v>Worst</v>
      </c>
      <c r="AF526" t="str">
        <f>VLOOKUP(D525,CSAT!$A$1:$F$1193,5,0)</f>
        <v>Better</v>
      </c>
      <c r="AG526" t="str">
        <f>VLOOKUP(D525,CSAT!$A$1:$F$1193,6,0)</f>
        <v>Good</v>
      </c>
      <c r="AH526" s="30">
        <v>43348</v>
      </c>
    </row>
    <row r="527" spans="1:34" x14ac:dyDescent="0.25">
      <c r="A527" s="13" t="s">
        <v>981</v>
      </c>
      <c r="B527" s="13">
        <v>526</v>
      </c>
      <c r="C527" s="13" t="s">
        <v>980</v>
      </c>
      <c r="D527" s="13" t="s">
        <v>981</v>
      </c>
      <c r="E527" s="13" t="s">
        <v>10</v>
      </c>
      <c r="F527" s="13">
        <v>46</v>
      </c>
      <c r="G527" s="13" t="s">
        <v>17</v>
      </c>
      <c r="H527" s="13" t="s">
        <v>79</v>
      </c>
      <c r="I527" s="13" t="s">
        <v>80</v>
      </c>
      <c r="J527">
        <f>VLOOKUP(DATA!D526,'Performance management'!A$1:H$1193,4,0)</f>
        <v>2</v>
      </c>
      <c r="K527">
        <f>VLOOKUP(DATA!D526,'Performance management'!A$1:H$1193,5,0)</f>
        <v>3</v>
      </c>
      <c r="L527">
        <f>VLOOKUP(DATA!D526,'Performance management'!A$1:H$1193,6,0)</f>
        <v>5</v>
      </c>
      <c r="M527">
        <f>VLOOKUP(DATA!D526,'Performance management'!A$1:H$1193,7,0)</f>
        <v>2</v>
      </c>
      <c r="N527">
        <f>VLOOKUP(DATA!D526,'Performance management'!A$1:H$1193,8,0)</f>
        <v>3</v>
      </c>
      <c r="O527">
        <f>VLOOKUP(D526,'Learning  Mangement'!$A$1:$G$1193,4,0)</f>
        <v>3</v>
      </c>
      <c r="P527" t="str">
        <f>VLOOKUP(D526,'Learning  Mangement'!$A$1:$G$1193,5,0)</f>
        <v>Hemanth&amp;Salomi</v>
      </c>
      <c r="Q527" t="str">
        <f>VLOOKUP(D526,'Learning  Mangement'!$A$1:$G$1193,6,0)</f>
        <v>3h</v>
      </c>
      <c r="R527" t="str">
        <f>VLOOKUP(D526,'Learning  Mangement'!$A$1:$G$1193,7,0)</f>
        <v>Soft skills Training</v>
      </c>
      <c r="S527" s="30">
        <f>VLOOKUP(D526,'Leave  Mangement'!$A$1:$F$1193,3,0)</f>
        <v>43280</v>
      </c>
      <c r="T527" s="30">
        <f>VLOOKUP(D526,'Leave  Mangement'!$A$1:$F$1193,4,0)</f>
        <v>43284</v>
      </c>
      <c r="U527" t="str">
        <f>VLOOKUP(D526,'Leave  Mangement'!$A$1:$F$1193,5,0)</f>
        <v>Planned leave</v>
      </c>
      <c r="V527">
        <f>VLOOKUP(D526,'Leave  Mangement'!$A$1:$F$1193,6,0)</f>
        <v>4</v>
      </c>
      <c r="W527" t="str">
        <f>VLOOKUP(D526,'Span and Layer'!$A$1:$D$1193,2,0)</f>
        <v>Arundathi</v>
      </c>
      <c r="X527" t="str">
        <f>VLOOKUP(D526,'Span and Layer'!$A$1:$D$1193,3,0)</f>
        <v>Jacob</v>
      </c>
      <c r="Y527" t="str">
        <f>VLOOKUP(D526,'Span and Layer'!$A$1:$D$1193,4,0)</f>
        <v>George</v>
      </c>
      <c r="Z527" s="30">
        <f>VLOOKUP(D526,'Attrition Analysis'!$A$1:$E$1193,3,0)</f>
        <v>37416</v>
      </c>
      <c r="AA527" s="30">
        <f>VLOOKUP(D526,'Attrition Analysis'!$A$1:$E$1193,4,0)</f>
        <v>44778</v>
      </c>
      <c r="AB527">
        <f>VLOOKUP(D526,'Attrition Analysis'!$A$1:$E$1193,5,0)</f>
        <v>0</v>
      </c>
      <c r="AC527" t="str">
        <f>VLOOKUP(D526,CSAT!$A$1:$F$1193,2,0)</f>
        <v>Worst</v>
      </c>
      <c r="AD527" t="str">
        <f>VLOOKUP(D526,CSAT!$A$1:$F$1193,3,0)</f>
        <v>Better</v>
      </c>
      <c r="AE527" t="str">
        <f>VLOOKUP(D526,CSAT!$A$1:$F$1193,4,0)</f>
        <v>Bad</v>
      </c>
      <c r="AF527" t="str">
        <f>VLOOKUP(D526,CSAT!$A$1:$F$1193,5,0)</f>
        <v>Excellent</v>
      </c>
      <c r="AG527" t="str">
        <f>VLOOKUP(D526,CSAT!$A$1:$F$1193,6,0)</f>
        <v>Good</v>
      </c>
      <c r="AH527" s="30">
        <v>43348</v>
      </c>
    </row>
    <row r="528" spans="1:34" x14ac:dyDescent="0.25">
      <c r="A528" s="13" t="s">
        <v>983</v>
      </c>
      <c r="B528" s="13">
        <v>527</v>
      </c>
      <c r="C528" s="13" t="s">
        <v>982</v>
      </c>
      <c r="D528" s="13" t="s">
        <v>983</v>
      </c>
      <c r="E528" s="13" t="s">
        <v>16</v>
      </c>
      <c r="F528" s="13">
        <v>45</v>
      </c>
      <c r="G528" s="13" t="s">
        <v>26</v>
      </c>
      <c r="H528" s="13" t="s">
        <v>52</v>
      </c>
      <c r="I528" s="13" t="s">
        <v>13</v>
      </c>
      <c r="J528">
        <f>VLOOKUP(DATA!D527,'Performance management'!A$1:H$1193,4,0)</f>
        <v>1</v>
      </c>
      <c r="K528">
        <f>VLOOKUP(DATA!D527,'Performance management'!A$1:H$1193,5,0)</f>
        <v>1</v>
      </c>
      <c r="L528">
        <f>VLOOKUP(DATA!D527,'Performance management'!A$1:H$1193,6,0)</f>
        <v>1</v>
      </c>
      <c r="M528">
        <f>VLOOKUP(DATA!D527,'Performance management'!A$1:H$1193,7,0)</f>
        <v>3</v>
      </c>
      <c r="N528">
        <f>VLOOKUP(DATA!D527,'Performance management'!A$1:H$1193,8,0)</f>
        <v>1.5</v>
      </c>
      <c r="O528">
        <f>VLOOKUP(D527,'Learning  Mangement'!$A$1:$G$1193,4,0)</f>
        <v>1.5</v>
      </c>
      <c r="P528" t="str">
        <f>VLOOKUP(D527,'Learning  Mangement'!$A$1:$G$1193,5,0)</f>
        <v>Sathish&amp;Azim</v>
      </c>
      <c r="Q528" t="str">
        <f>VLOOKUP(D527,'Learning  Mangement'!$A$1:$G$1193,6,0)</f>
        <v>4h</v>
      </c>
      <c r="R528" t="str">
        <f>VLOOKUP(D527,'Learning  Mangement'!$A$1:$G$1193,7,0)</f>
        <v>Technical skills Training</v>
      </c>
      <c r="S528" s="30">
        <f>VLOOKUP(D527,'Leave  Mangement'!$A$1:$F$1193,3,0)</f>
        <v>43281</v>
      </c>
      <c r="T528" s="30">
        <f>VLOOKUP(D527,'Leave  Mangement'!$A$1:$F$1193,4,0)</f>
        <v>43284</v>
      </c>
      <c r="U528" t="str">
        <f>VLOOKUP(D527,'Leave  Mangement'!$A$1:$F$1193,5,0)</f>
        <v>Planned leave</v>
      </c>
      <c r="V528">
        <f>VLOOKUP(D527,'Leave  Mangement'!$A$1:$F$1193,6,0)</f>
        <v>3</v>
      </c>
      <c r="W528" t="str">
        <f>VLOOKUP(D527,'Span and Layer'!$A$1:$D$1193,2,0)</f>
        <v>David</v>
      </c>
      <c r="X528" t="str">
        <f>VLOOKUP(D527,'Span and Layer'!$A$1:$D$1193,3,0)</f>
        <v>Jacob</v>
      </c>
      <c r="Y528" t="str">
        <f>VLOOKUP(D527,'Span and Layer'!$A$1:$D$1193,4,0)</f>
        <v>George</v>
      </c>
      <c r="Z528" s="30">
        <f>VLOOKUP(D527,'Attrition Analysis'!$A$1:$E$1193,3,0)</f>
        <v>37424</v>
      </c>
      <c r="AA528" s="30">
        <f>VLOOKUP(D527,'Attrition Analysis'!$A$1:$E$1193,4,0)</f>
        <v>44790</v>
      </c>
      <c r="AB528">
        <f>VLOOKUP(D527,'Attrition Analysis'!$A$1:$E$1193,5,0)</f>
        <v>0</v>
      </c>
      <c r="AC528" t="str">
        <f>VLOOKUP(D527,CSAT!$A$1:$F$1193,2,0)</f>
        <v>Bad</v>
      </c>
      <c r="AD528" t="str">
        <f>VLOOKUP(D527,CSAT!$A$1:$F$1193,3,0)</f>
        <v>Excellent</v>
      </c>
      <c r="AE528" t="str">
        <f>VLOOKUP(D527,CSAT!$A$1:$F$1193,4,0)</f>
        <v>Worst</v>
      </c>
      <c r="AF528" t="str">
        <f>VLOOKUP(D527,CSAT!$A$1:$F$1193,5,0)</f>
        <v>Worst</v>
      </c>
      <c r="AG528" t="str">
        <f>VLOOKUP(D527,CSAT!$A$1:$F$1193,6,0)</f>
        <v>Good</v>
      </c>
      <c r="AH528" s="30">
        <v>43192</v>
      </c>
    </row>
    <row r="529" spans="1:34" x14ac:dyDescent="0.25">
      <c r="A529" s="13" t="s">
        <v>985</v>
      </c>
      <c r="B529" s="13">
        <v>528</v>
      </c>
      <c r="C529" s="13" t="s">
        <v>984</v>
      </c>
      <c r="D529" s="13" t="s">
        <v>985</v>
      </c>
      <c r="E529" s="13" t="s">
        <v>10</v>
      </c>
      <c r="F529" s="13">
        <v>53</v>
      </c>
      <c r="G529" s="13" t="s">
        <v>21</v>
      </c>
      <c r="H529" s="13" t="s">
        <v>18</v>
      </c>
      <c r="I529" s="13" t="s">
        <v>13</v>
      </c>
      <c r="J529">
        <f>VLOOKUP(DATA!D528,'Performance management'!A$1:H$1193,4,0)</f>
        <v>2</v>
      </c>
      <c r="K529">
        <f>VLOOKUP(DATA!D528,'Performance management'!A$1:H$1193,5,0)</f>
        <v>4</v>
      </c>
      <c r="L529">
        <f>VLOOKUP(DATA!D528,'Performance management'!A$1:H$1193,6,0)</f>
        <v>2</v>
      </c>
      <c r="M529">
        <f>VLOOKUP(DATA!D528,'Performance management'!A$1:H$1193,7,0)</f>
        <v>3</v>
      </c>
      <c r="N529">
        <f>VLOOKUP(DATA!D528,'Performance management'!A$1:H$1193,8,0)</f>
        <v>2.75</v>
      </c>
      <c r="O529">
        <f>VLOOKUP(D528,'Learning  Mangement'!$A$1:$G$1193,4,0)</f>
        <v>2.75</v>
      </c>
      <c r="P529" t="str">
        <f>VLOOKUP(D528,'Learning  Mangement'!$A$1:$G$1193,5,0)</f>
        <v>Sathish&amp;Azim</v>
      </c>
      <c r="Q529" t="str">
        <f>VLOOKUP(D528,'Learning  Mangement'!$A$1:$G$1193,6,0)</f>
        <v>4h</v>
      </c>
      <c r="R529" t="str">
        <f>VLOOKUP(D528,'Learning  Mangement'!$A$1:$G$1193,7,0)</f>
        <v>Technical skills Training</v>
      </c>
      <c r="S529" s="30">
        <f>VLOOKUP(D528,'Leave  Mangement'!$A$1:$F$1193,3,0)</f>
        <v>43282</v>
      </c>
      <c r="T529" s="30">
        <f>VLOOKUP(D528,'Leave  Mangement'!$A$1:$F$1193,4,0)</f>
        <v>43288</v>
      </c>
      <c r="U529" t="str">
        <f>VLOOKUP(D528,'Leave  Mangement'!$A$1:$F$1193,5,0)</f>
        <v>Emergency leave</v>
      </c>
      <c r="V529">
        <f>VLOOKUP(D528,'Leave  Mangement'!$A$1:$F$1193,6,0)</f>
        <v>6</v>
      </c>
      <c r="W529" t="str">
        <f>VLOOKUP(D528,'Span and Layer'!$A$1:$D$1193,2,0)</f>
        <v>Lihar</v>
      </c>
      <c r="X529" t="str">
        <f>VLOOKUP(D528,'Span and Layer'!$A$1:$D$1193,3,0)</f>
        <v>Isla</v>
      </c>
      <c r="Y529" t="str">
        <f>VLOOKUP(D528,'Span and Layer'!$A$1:$D$1193,4,0)</f>
        <v>George</v>
      </c>
      <c r="Z529" s="30">
        <f>VLOOKUP(D528,'Attrition Analysis'!$A$1:$E$1193,3,0)</f>
        <v>37432</v>
      </c>
      <c r="AA529" s="30">
        <f>VLOOKUP(D528,'Attrition Analysis'!$A$1:$E$1193,4,0)</f>
        <v>44802</v>
      </c>
      <c r="AB529">
        <f>VLOOKUP(D528,'Attrition Analysis'!$A$1:$E$1193,5,0)</f>
        <v>0</v>
      </c>
      <c r="AC529" t="str">
        <f>VLOOKUP(D528,CSAT!$A$1:$F$1193,2,0)</f>
        <v>Good</v>
      </c>
      <c r="AD529" t="str">
        <f>VLOOKUP(D528,CSAT!$A$1:$F$1193,3,0)</f>
        <v>Good</v>
      </c>
      <c r="AE529" t="str">
        <f>VLOOKUP(D528,CSAT!$A$1:$F$1193,4,0)</f>
        <v>Good</v>
      </c>
      <c r="AF529" t="str">
        <f>VLOOKUP(D528,CSAT!$A$1:$F$1193,5,0)</f>
        <v>Good</v>
      </c>
      <c r="AG529" t="str">
        <f>VLOOKUP(D528,CSAT!$A$1:$F$1193,6,0)</f>
        <v>Excellent</v>
      </c>
      <c r="AH529" s="30">
        <v>43329</v>
      </c>
    </row>
    <row r="530" spans="1:34" x14ac:dyDescent="0.25">
      <c r="A530" s="13" t="s">
        <v>987</v>
      </c>
      <c r="B530" s="13">
        <v>529</v>
      </c>
      <c r="C530" s="13" t="s">
        <v>986</v>
      </c>
      <c r="D530" s="13" t="s">
        <v>987</v>
      </c>
      <c r="E530" s="13" t="s">
        <v>10</v>
      </c>
      <c r="F530" s="13">
        <v>37</v>
      </c>
      <c r="G530" s="13" t="s">
        <v>11</v>
      </c>
      <c r="H530" s="13" t="s">
        <v>79</v>
      </c>
      <c r="I530" s="13" t="s">
        <v>80</v>
      </c>
      <c r="J530">
        <f>VLOOKUP(DATA!D529,'Performance management'!A$1:H$1193,4,0)</f>
        <v>1</v>
      </c>
      <c r="K530">
        <f>VLOOKUP(DATA!D529,'Performance management'!A$1:H$1193,5,0)</f>
        <v>1</v>
      </c>
      <c r="L530">
        <f>VLOOKUP(DATA!D529,'Performance management'!A$1:H$1193,6,0)</f>
        <v>1</v>
      </c>
      <c r="M530">
        <f>VLOOKUP(DATA!D529,'Performance management'!A$1:H$1193,7,0)</f>
        <v>1</v>
      </c>
      <c r="N530">
        <f>VLOOKUP(DATA!D529,'Performance management'!A$1:H$1193,8,0)</f>
        <v>1</v>
      </c>
      <c r="O530">
        <f>VLOOKUP(D529,'Learning  Mangement'!$A$1:$G$1193,4,0)</f>
        <v>1</v>
      </c>
      <c r="P530" t="str">
        <f>VLOOKUP(D529,'Learning  Mangement'!$A$1:$G$1193,5,0)</f>
        <v>Sathish&amp;Azim</v>
      </c>
      <c r="Q530" t="str">
        <f>VLOOKUP(D529,'Learning  Mangement'!$A$1:$G$1193,6,0)</f>
        <v>4h</v>
      </c>
      <c r="R530" t="str">
        <f>VLOOKUP(D529,'Learning  Mangement'!$A$1:$G$1193,7,0)</f>
        <v>Technical skills training</v>
      </c>
      <c r="S530" s="30">
        <f>VLOOKUP(D529,'Leave  Mangement'!$A$1:$F$1193,3,0)</f>
        <v>43283</v>
      </c>
      <c r="T530" s="30">
        <f>VLOOKUP(D529,'Leave  Mangement'!$A$1:$F$1193,4,0)</f>
        <v>43284</v>
      </c>
      <c r="U530" t="str">
        <f>VLOOKUP(D529,'Leave  Mangement'!$A$1:$F$1193,5,0)</f>
        <v>Maternity/Parental leave</v>
      </c>
      <c r="V530">
        <f>VLOOKUP(D529,'Leave  Mangement'!$A$1:$F$1193,6,0)</f>
        <v>31</v>
      </c>
      <c r="W530" t="str">
        <f>VLOOKUP(D529,'Span and Layer'!$A$1:$D$1193,2,0)</f>
        <v>Santhosh</v>
      </c>
      <c r="X530" t="str">
        <f>VLOOKUP(D529,'Span and Layer'!$A$1:$D$1193,3,0)</f>
        <v>Harry</v>
      </c>
      <c r="Y530" t="str">
        <f>VLOOKUP(D529,'Span and Layer'!$A$1:$D$1193,4,0)</f>
        <v>George</v>
      </c>
      <c r="Z530" s="30">
        <f>VLOOKUP(D529,'Attrition Analysis'!$A$1:$E$1193,3,0)</f>
        <v>37440</v>
      </c>
      <c r="AA530" s="30">
        <f>VLOOKUP(D529,'Attrition Analysis'!$A$1:$E$1193,4,0)</f>
        <v>44814</v>
      </c>
      <c r="AB530">
        <f>VLOOKUP(D529,'Attrition Analysis'!$A$1:$E$1193,5,0)</f>
        <v>0</v>
      </c>
      <c r="AC530" t="str">
        <f>VLOOKUP(D529,CSAT!$A$1:$F$1193,2,0)</f>
        <v>Worst</v>
      </c>
      <c r="AD530" t="str">
        <f>VLOOKUP(D529,CSAT!$A$1:$F$1193,3,0)</f>
        <v>Excellent</v>
      </c>
      <c r="AE530" t="str">
        <f>VLOOKUP(D529,CSAT!$A$1:$F$1193,4,0)</f>
        <v>Worst</v>
      </c>
      <c r="AF530" t="str">
        <f>VLOOKUP(D529,CSAT!$A$1:$F$1193,5,0)</f>
        <v>Excellent</v>
      </c>
      <c r="AG530" t="str">
        <f>VLOOKUP(D529,CSAT!$A$1:$F$1193,6,0)</f>
        <v>Excellent</v>
      </c>
      <c r="AH530" s="30">
        <v>43305</v>
      </c>
    </row>
    <row r="531" spans="1:34" x14ac:dyDescent="0.25">
      <c r="A531" s="13" t="s">
        <v>989</v>
      </c>
      <c r="B531" s="13">
        <v>530</v>
      </c>
      <c r="C531" s="13" t="s">
        <v>988</v>
      </c>
      <c r="D531" s="13" t="s">
        <v>989</v>
      </c>
      <c r="E531" s="13" t="s">
        <v>16</v>
      </c>
      <c r="F531" s="13">
        <v>36</v>
      </c>
      <c r="G531" s="13" t="s">
        <v>45</v>
      </c>
      <c r="H531" s="13" t="s">
        <v>22</v>
      </c>
      <c r="I531" s="13" t="s">
        <v>23</v>
      </c>
      <c r="J531">
        <f>VLOOKUP(DATA!D530,'Performance management'!A$1:H$1193,4,0)</f>
        <v>1</v>
      </c>
      <c r="K531">
        <f>VLOOKUP(DATA!D530,'Performance management'!A$1:H$1193,5,0)</f>
        <v>2</v>
      </c>
      <c r="L531">
        <f>VLOOKUP(DATA!D530,'Performance management'!A$1:H$1193,6,0)</f>
        <v>5</v>
      </c>
      <c r="M531">
        <f>VLOOKUP(DATA!D530,'Performance management'!A$1:H$1193,7,0)</f>
        <v>2</v>
      </c>
      <c r="N531">
        <f>VLOOKUP(DATA!D530,'Performance management'!A$1:H$1193,8,0)</f>
        <v>2.5</v>
      </c>
      <c r="O531">
        <f>VLOOKUP(D530,'Learning  Mangement'!$A$1:$G$1193,4,0)</f>
        <v>2.5</v>
      </c>
      <c r="P531" t="str">
        <f>VLOOKUP(D530,'Learning  Mangement'!$A$1:$G$1193,5,0)</f>
        <v>Sathish&amp;Azim</v>
      </c>
      <c r="Q531" t="str">
        <f>VLOOKUP(D530,'Learning  Mangement'!$A$1:$G$1193,6,0)</f>
        <v>4h</v>
      </c>
      <c r="R531" t="str">
        <f>VLOOKUP(D530,'Learning  Mangement'!$A$1:$G$1193,7,0)</f>
        <v>Technical skills Training</v>
      </c>
      <c r="S531" s="30">
        <f>VLOOKUP(D530,'Leave  Mangement'!$A$1:$F$1193,3,0)</f>
        <v>43284</v>
      </c>
      <c r="T531" s="30">
        <f>VLOOKUP(D530,'Leave  Mangement'!$A$1:$F$1193,4,0)</f>
        <v>43291</v>
      </c>
      <c r="U531" t="str">
        <f>VLOOKUP(D530,'Leave  Mangement'!$A$1:$F$1193,5,0)</f>
        <v>Emergency leave</v>
      </c>
      <c r="V531">
        <f>VLOOKUP(D530,'Leave  Mangement'!$A$1:$F$1193,6,0)</f>
        <v>7</v>
      </c>
      <c r="W531" t="str">
        <f>VLOOKUP(D530,'Span and Layer'!$A$1:$D$1193,2,0)</f>
        <v>Rajesh</v>
      </c>
      <c r="X531" t="str">
        <f>VLOOKUP(D530,'Span and Layer'!$A$1:$D$1193,3,0)</f>
        <v>Isla</v>
      </c>
      <c r="Y531" t="str">
        <f>VLOOKUP(D530,'Span and Layer'!$A$1:$D$1193,4,0)</f>
        <v>George</v>
      </c>
      <c r="Z531" s="30">
        <f>VLOOKUP(D530,'Attrition Analysis'!$A$1:$E$1193,3,0)</f>
        <v>37448</v>
      </c>
      <c r="AA531" s="30">
        <f>VLOOKUP(D530,'Attrition Analysis'!$A$1:$E$1193,4,0)</f>
        <v>44826</v>
      </c>
      <c r="AB531">
        <f>VLOOKUP(D530,'Attrition Analysis'!$A$1:$E$1193,5,0)</f>
        <v>0</v>
      </c>
      <c r="AC531" t="str">
        <f>VLOOKUP(D530,CSAT!$A$1:$F$1193,2,0)</f>
        <v>Excellent</v>
      </c>
      <c r="AD531" t="str">
        <f>VLOOKUP(D530,CSAT!$A$1:$F$1193,3,0)</f>
        <v>Worst</v>
      </c>
      <c r="AE531" t="str">
        <f>VLOOKUP(D530,CSAT!$A$1:$F$1193,4,0)</f>
        <v>Worst</v>
      </c>
      <c r="AF531" t="str">
        <f>VLOOKUP(D530,CSAT!$A$1:$F$1193,5,0)</f>
        <v>Bad</v>
      </c>
      <c r="AG531" t="str">
        <f>VLOOKUP(D530,CSAT!$A$1:$F$1193,6,0)</f>
        <v>Worst</v>
      </c>
      <c r="AH531" s="30">
        <v>43195</v>
      </c>
    </row>
    <row r="532" spans="1:34" x14ac:dyDescent="0.25">
      <c r="A532" s="13" t="s">
        <v>991</v>
      </c>
      <c r="B532" s="13">
        <v>531</v>
      </c>
      <c r="C532" s="13" t="s">
        <v>990</v>
      </c>
      <c r="D532" s="13" t="s">
        <v>991</v>
      </c>
      <c r="E532" s="13" t="s">
        <v>16</v>
      </c>
      <c r="F532" s="13">
        <v>32</v>
      </c>
      <c r="G532" s="13" t="s">
        <v>21</v>
      </c>
      <c r="H532" s="13" t="s">
        <v>59</v>
      </c>
      <c r="I532" s="13" t="s">
        <v>13</v>
      </c>
      <c r="J532">
        <f>VLOOKUP(DATA!D531,'Performance management'!A$1:H$1193,4,0)</f>
        <v>3</v>
      </c>
      <c r="K532">
        <f>VLOOKUP(DATA!D531,'Performance management'!A$1:H$1193,5,0)</f>
        <v>3</v>
      </c>
      <c r="L532">
        <f>VLOOKUP(DATA!D531,'Performance management'!A$1:H$1193,6,0)</f>
        <v>2</v>
      </c>
      <c r="M532">
        <f>VLOOKUP(DATA!D531,'Performance management'!A$1:H$1193,7,0)</f>
        <v>3</v>
      </c>
      <c r="N532">
        <f>VLOOKUP(DATA!D531,'Performance management'!A$1:H$1193,8,0)</f>
        <v>2.75</v>
      </c>
      <c r="O532">
        <f>VLOOKUP(D531,'Learning  Mangement'!$A$1:$G$1193,4,0)</f>
        <v>2.75</v>
      </c>
      <c r="P532" t="str">
        <f>VLOOKUP(D531,'Learning  Mangement'!$A$1:$G$1193,5,0)</f>
        <v>Sathish&amp;Azim</v>
      </c>
      <c r="Q532" t="str">
        <f>VLOOKUP(D531,'Learning  Mangement'!$A$1:$G$1193,6,0)</f>
        <v>4h</v>
      </c>
      <c r="R532" t="str">
        <f>VLOOKUP(D531,'Learning  Mangement'!$A$1:$G$1193,7,0)</f>
        <v>Technical skills Training</v>
      </c>
      <c r="S532" s="30">
        <f>VLOOKUP(D531,'Leave  Mangement'!$A$1:$F$1193,3,0)</f>
        <v>43285</v>
      </c>
      <c r="T532" s="30">
        <f>VLOOKUP(D531,'Leave  Mangement'!$A$1:$F$1193,4,0)</f>
        <v>43292</v>
      </c>
      <c r="U532" t="str">
        <f>VLOOKUP(D531,'Leave  Mangement'!$A$1:$F$1193,5,0)</f>
        <v>Planned leave</v>
      </c>
      <c r="V532">
        <f>VLOOKUP(D531,'Leave  Mangement'!$A$1:$F$1193,6,0)</f>
        <v>7</v>
      </c>
      <c r="W532" t="str">
        <f>VLOOKUP(D531,'Span and Layer'!$A$1:$D$1193,2,0)</f>
        <v>Azim</v>
      </c>
      <c r="X532" t="str">
        <f>VLOOKUP(D531,'Span and Layer'!$A$1:$D$1193,3,0)</f>
        <v>Jacob</v>
      </c>
      <c r="Y532" t="str">
        <f>VLOOKUP(D531,'Span and Layer'!$A$1:$D$1193,4,0)</f>
        <v>George</v>
      </c>
      <c r="Z532" s="30">
        <f>VLOOKUP(D531,'Attrition Analysis'!$A$1:$E$1193,3,0)</f>
        <v>37456</v>
      </c>
      <c r="AA532" s="30">
        <f>VLOOKUP(D531,'Attrition Analysis'!$A$1:$E$1193,4,0)</f>
        <v>44838</v>
      </c>
      <c r="AB532">
        <f>VLOOKUP(D531,'Attrition Analysis'!$A$1:$E$1193,5,0)</f>
        <v>0</v>
      </c>
      <c r="AC532" t="str">
        <f>VLOOKUP(D531,CSAT!$A$1:$F$1193,2,0)</f>
        <v>Bad</v>
      </c>
      <c r="AD532" t="str">
        <f>VLOOKUP(D531,CSAT!$A$1:$F$1193,3,0)</f>
        <v>Worst</v>
      </c>
      <c r="AE532" t="str">
        <f>VLOOKUP(D531,CSAT!$A$1:$F$1193,4,0)</f>
        <v>Excellent</v>
      </c>
      <c r="AF532" t="str">
        <f>VLOOKUP(D531,CSAT!$A$1:$F$1193,5,0)</f>
        <v>Bad</v>
      </c>
      <c r="AG532" t="str">
        <f>VLOOKUP(D531,CSAT!$A$1:$F$1193,6,0)</f>
        <v>Excellent</v>
      </c>
      <c r="AH532" s="30">
        <v>43163</v>
      </c>
    </row>
    <row r="533" spans="1:34" x14ac:dyDescent="0.25">
      <c r="A533" s="13" t="s">
        <v>993</v>
      </c>
      <c r="B533" s="13">
        <v>532</v>
      </c>
      <c r="C533" s="13" t="s">
        <v>992</v>
      </c>
      <c r="D533" s="13" t="s">
        <v>993</v>
      </c>
      <c r="E533" s="13" t="s">
        <v>10</v>
      </c>
      <c r="F533" s="13">
        <v>49</v>
      </c>
      <c r="G533" s="13" t="s">
        <v>21</v>
      </c>
      <c r="H533" s="13" t="s">
        <v>63</v>
      </c>
      <c r="I533" s="13" t="s">
        <v>13</v>
      </c>
      <c r="J533">
        <f>VLOOKUP(DATA!D532,'Performance management'!A$1:H$1193,4,0)</f>
        <v>3</v>
      </c>
      <c r="K533">
        <f>VLOOKUP(DATA!D532,'Performance management'!A$1:H$1193,5,0)</f>
        <v>3</v>
      </c>
      <c r="L533">
        <f>VLOOKUP(DATA!D532,'Performance management'!A$1:H$1193,6,0)</f>
        <v>3</v>
      </c>
      <c r="M533">
        <f>VLOOKUP(DATA!D532,'Performance management'!A$1:H$1193,7,0)</f>
        <v>5</v>
      </c>
      <c r="N533">
        <f>VLOOKUP(DATA!D532,'Performance management'!A$1:H$1193,8,0)</f>
        <v>3.5</v>
      </c>
      <c r="O533">
        <f>VLOOKUP(D532,'Learning  Mangement'!$A$1:$G$1193,4,0)</f>
        <v>3.5</v>
      </c>
      <c r="P533" t="str">
        <f>VLOOKUP(D532,'Learning  Mangement'!$A$1:$G$1193,5,0)</f>
        <v>Hemanth&amp;Salomi</v>
      </c>
      <c r="Q533" t="str">
        <f>VLOOKUP(D532,'Learning  Mangement'!$A$1:$G$1193,6,0)</f>
        <v>3h</v>
      </c>
      <c r="R533" t="str">
        <f>VLOOKUP(D532,'Learning  Mangement'!$A$1:$G$1193,7,0)</f>
        <v>Soft skills Training</v>
      </c>
      <c r="S533" s="30">
        <f>VLOOKUP(D532,'Leave  Mangement'!$A$1:$F$1193,3,0)</f>
        <v>43286</v>
      </c>
      <c r="T533" s="30">
        <f>VLOOKUP(D532,'Leave  Mangement'!$A$1:$F$1193,4,0)</f>
        <v>43289</v>
      </c>
      <c r="U533" t="str">
        <f>VLOOKUP(D532,'Leave  Mangement'!$A$1:$F$1193,5,0)</f>
        <v>Maternity/Parental leave</v>
      </c>
      <c r="V533">
        <f>VLOOKUP(D532,'Leave  Mangement'!$A$1:$F$1193,6,0)</f>
        <v>33</v>
      </c>
      <c r="W533" t="str">
        <f>VLOOKUP(D532,'Span and Layer'!$A$1:$D$1193,2,0)</f>
        <v>Hemanth</v>
      </c>
      <c r="X533" t="str">
        <f>VLOOKUP(D532,'Span and Layer'!$A$1:$D$1193,3,0)</f>
        <v>Amelia</v>
      </c>
      <c r="Y533" t="str">
        <f>VLOOKUP(D532,'Span and Layer'!$A$1:$D$1193,4,0)</f>
        <v>George</v>
      </c>
      <c r="Z533" s="30">
        <f>VLOOKUP(D532,'Attrition Analysis'!$A$1:$E$1193,3,0)</f>
        <v>37464</v>
      </c>
      <c r="AA533" s="30">
        <f>VLOOKUP(D532,'Attrition Analysis'!$A$1:$E$1193,4,0)</f>
        <v>44850</v>
      </c>
      <c r="AB533">
        <f>VLOOKUP(D532,'Attrition Analysis'!$A$1:$E$1193,5,0)</f>
        <v>0</v>
      </c>
      <c r="AC533" t="str">
        <f>VLOOKUP(D532,CSAT!$A$1:$F$1193,2,0)</f>
        <v>Excellent</v>
      </c>
      <c r="AD533" t="str">
        <f>VLOOKUP(D532,CSAT!$A$1:$F$1193,3,0)</f>
        <v>Excellent</v>
      </c>
      <c r="AE533" t="str">
        <f>VLOOKUP(D532,CSAT!$A$1:$F$1193,4,0)</f>
        <v>Worst</v>
      </c>
      <c r="AF533" t="str">
        <f>VLOOKUP(D532,CSAT!$A$1:$F$1193,5,0)</f>
        <v>Excellent</v>
      </c>
      <c r="AG533" t="str">
        <f>VLOOKUP(D532,CSAT!$A$1:$F$1193,6,0)</f>
        <v>Better</v>
      </c>
      <c r="AH533" s="30">
        <v>43297</v>
      </c>
    </row>
    <row r="534" spans="1:34" x14ac:dyDescent="0.25">
      <c r="A534" s="13" t="s">
        <v>995</v>
      </c>
      <c r="B534" s="13">
        <v>533</v>
      </c>
      <c r="C534" s="13" t="s">
        <v>994</v>
      </c>
      <c r="D534" s="13" t="s">
        <v>995</v>
      </c>
      <c r="E534" s="13" t="s">
        <v>10</v>
      </c>
      <c r="F534" s="13">
        <v>57</v>
      </c>
      <c r="G534" s="13" t="s">
        <v>11</v>
      </c>
      <c r="H534" s="13" t="s">
        <v>27</v>
      </c>
      <c r="I534" s="13" t="s">
        <v>28</v>
      </c>
      <c r="J534">
        <f>VLOOKUP(DATA!D533,'Performance management'!A$1:H$1193,4,0)</f>
        <v>5</v>
      </c>
      <c r="K534">
        <f>VLOOKUP(DATA!D533,'Performance management'!A$1:H$1193,5,0)</f>
        <v>1</v>
      </c>
      <c r="L534">
        <f>VLOOKUP(DATA!D533,'Performance management'!A$1:H$1193,6,0)</f>
        <v>2</v>
      </c>
      <c r="M534">
        <f>VLOOKUP(DATA!D533,'Performance management'!A$1:H$1193,7,0)</f>
        <v>3</v>
      </c>
      <c r="N534">
        <f>VLOOKUP(DATA!D533,'Performance management'!A$1:H$1193,8,0)</f>
        <v>2.75</v>
      </c>
      <c r="O534">
        <f>VLOOKUP(D533,'Learning  Mangement'!$A$1:$G$1193,4,0)</f>
        <v>2.75</v>
      </c>
      <c r="P534" t="str">
        <f>VLOOKUP(D533,'Learning  Mangement'!$A$1:$G$1193,5,0)</f>
        <v>Sathish&amp;Azim</v>
      </c>
      <c r="Q534" t="str">
        <f>VLOOKUP(D533,'Learning  Mangement'!$A$1:$G$1193,6,0)</f>
        <v>4h</v>
      </c>
      <c r="R534" t="str">
        <f>VLOOKUP(D533,'Learning  Mangement'!$A$1:$G$1193,7,0)</f>
        <v>Technical skills Training</v>
      </c>
      <c r="S534" s="30">
        <f>VLOOKUP(D533,'Leave  Mangement'!$A$1:$F$1193,3,0)</f>
        <v>43287</v>
      </c>
      <c r="T534" s="30">
        <f>VLOOKUP(D533,'Leave  Mangement'!$A$1:$F$1193,4,0)</f>
        <v>43294</v>
      </c>
      <c r="U534" t="str">
        <f>VLOOKUP(D533,'Leave  Mangement'!$A$1:$F$1193,5,0)</f>
        <v>Planned leave</v>
      </c>
      <c r="V534">
        <f>VLOOKUP(D533,'Leave  Mangement'!$A$1:$F$1193,6,0)</f>
        <v>7</v>
      </c>
      <c r="W534" t="str">
        <f>VLOOKUP(D533,'Span and Layer'!$A$1:$D$1193,2,0)</f>
        <v>Aneela</v>
      </c>
      <c r="X534" t="str">
        <f>VLOOKUP(D533,'Span and Layer'!$A$1:$D$1193,3,0)</f>
        <v>Charlie</v>
      </c>
      <c r="Y534" t="str">
        <f>VLOOKUP(D533,'Span and Layer'!$A$1:$D$1193,4,0)</f>
        <v>George</v>
      </c>
      <c r="Z534" s="30">
        <f>VLOOKUP(D533,'Attrition Analysis'!$A$1:$E$1193,3,0)</f>
        <v>37472</v>
      </c>
      <c r="AA534" s="30">
        <f>VLOOKUP(D533,'Attrition Analysis'!$A$1:$E$1193,4,0)</f>
        <v>44862</v>
      </c>
      <c r="AB534">
        <f>VLOOKUP(D533,'Attrition Analysis'!$A$1:$E$1193,5,0)</f>
        <v>0</v>
      </c>
      <c r="AC534" t="str">
        <f>VLOOKUP(D533,CSAT!$A$1:$F$1193,2,0)</f>
        <v>Good</v>
      </c>
      <c r="AD534" t="str">
        <f>VLOOKUP(D533,CSAT!$A$1:$F$1193,3,0)</f>
        <v>Excellent</v>
      </c>
      <c r="AE534" t="str">
        <f>VLOOKUP(D533,CSAT!$A$1:$F$1193,4,0)</f>
        <v>Worst</v>
      </c>
      <c r="AF534" t="str">
        <f>VLOOKUP(D533,CSAT!$A$1:$F$1193,5,0)</f>
        <v>Good</v>
      </c>
      <c r="AG534" t="str">
        <f>VLOOKUP(D533,CSAT!$A$1:$F$1193,6,0)</f>
        <v>Good</v>
      </c>
      <c r="AH534" s="30">
        <v>43195</v>
      </c>
    </row>
    <row r="535" spans="1:34" x14ac:dyDescent="0.25">
      <c r="A535" s="13" t="s">
        <v>997</v>
      </c>
      <c r="B535" s="13">
        <v>534</v>
      </c>
      <c r="C535" s="13" t="s">
        <v>996</v>
      </c>
      <c r="D535" s="13" t="s">
        <v>997</v>
      </c>
      <c r="E535" s="13" t="s">
        <v>16</v>
      </c>
      <c r="F535" s="13">
        <v>24</v>
      </c>
      <c r="G535" s="13" t="s">
        <v>11</v>
      </c>
      <c r="H535" s="13" t="s">
        <v>161</v>
      </c>
      <c r="I535" s="13" t="s">
        <v>13</v>
      </c>
      <c r="J535">
        <f>VLOOKUP(DATA!D534,'Performance management'!A$1:H$1193,4,0)</f>
        <v>4</v>
      </c>
      <c r="K535">
        <f>VLOOKUP(DATA!D534,'Performance management'!A$1:H$1193,5,0)</f>
        <v>5</v>
      </c>
      <c r="L535">
        <f>VLOOKUP(DATA!D534,'Performance management'!A$1:H$1193,6,0)</f>
        <v>5</v>
      </c>
      <c r="M535">
        <f>VLOOKUP(DATA!D534,'Performance management'!A$1:H$1193,7,0)</f>
        <v>5</v>
      </c>
      <c r="N535">
        <f>VLOOKUP(DATA!D534,'Performance management'!A$1:H$1193,8,0)</f>
        <v>4.75</v>
      </c>
      <c r="O535">
        <f>VLOOKUP(D534,'Learning  Mangement'!$A$1:$G$1193,4,0)</f>
        <v>4.75</v>
      </c>
      <c r="P535" t="str">
        <f>VLOOKUP(D534,'Learning  Mangement'!$A$1:$G$1193,5,0)</f>
        <v>Santhosh&amp;Anudeep</v>
      </c>
      <c r="Q535" t="str">
        <f>VLOOKUP(D534,'Learning  Mangement'!$A$1:$G$1193,6,0)</f>
        <v>3h</v>
      </c>
      <c r="R535" t="str">
        <f>VLOOKUP(D534,'Learning  Mangement'!$A$1:$G$1193,7,0)</f>
        <v>Job Training</v>
      </c>
      <c r="S535" s="30">
        <f>VLOOKUP(D534,'Leave  Mangement'!$A$1:$F$1193,3,0)</f>
        <v>43288</v>
      </c>
      <c r="T535" s="30">
        <f>VLOOKUP(D534,'Leave  Mangement'!$A$1:$F$1193,4,0)</f>
        <v>43289</v>
      </c>
      <c r="U535" t="str">
        <f>VLOOKUP(D534,'Leave  Mangement'!$A$1:$F$1193,5,0)</f>
        <v>Planned leave</v>
      </c>
      <c r="V535">
        <f>VLOOKUP(D534,'Leave  Mangement'!$A$1:$F$1193,6,0)</f>
        <v>1</v>
      </c>
      <c r="W535" t="str">
        <f>VLOOKUP(D534,'Span and Layer'!$A$1:$D$1193,2,0)</f>
        <v>Rishitha</v>
      </c>
      <c r="X535" t="str">
        <f>VLOOKUP(D534,'Span and Layer'!$A$1:$D$1193,3,0)</f>
        <v>Isla</v>
      </c>
      <c r="Y535" t="str">
        <f>VLOOKUP(D534,'Span and Layer'!$A$1:$D$1193,4,0)</f>
        <v>George</v>
      </c>
      <c r="Z535" s="30">
        <f>VLOOKUP(D534,'Attrition Analysis'!$A$1:$E$1193,3,0)</f>
        <v>37480</v>
      </c>
      <c r="AA535" s="30">
        <f>VLOOKUP(D534,'Attrition Analysis'!$A$1:$E$1193,4,0)</f>
        <v>44874</v>
      </c>
      <c r="AB535">
        <f>VLOOKUP(D534,'Attrition Analysis'!$A$1:$E$1193,5,0)</f>
        <v>0</v>
      </c>
      <c r="AC535" t="str">
        <f>VLOOKUP(D534,CSAT!$A$1:$F$1193,2,0)</f>
        <v>Good</v>
      </c>
      <c r="AD535" t="str">
        <f>VLOOKUP(D534,CSAT!$A$1:$F$1193,3,0)</f>
        <v>Better</v>
      </c>
      <c r="AE535" t="str">
        <f>VLOOKUP(D534,CSAT!$A$1:$F$1193,4,0)</f>
        <v>Excellent</v>
      </c>
      <c r="AF535" t="str">
        <f>VLOOKUP(D534,CSAT!$A$1:$F$1193,5,0)</f>
        <v>Worst</v>
      </c>
      <c r="AG535" t="str">
        <f>VLOOKUP(D534,CSAT!$A$1:$F$1193,6,0)</f>
        <v>Excellent</v>
      </c>
      <c r="AH535" s="30">
        <v>43372</v>
      </c>
    </row>
    <row r="536" spans="1:34" x14ac:dyDescent="0.25">
      <c r="A536" s="13" t="s">
        <v>999</v>
      </c>
      <c r="B536" s="13">
        <v>535</v>
      </c>
      <c r="C536" s="13" t="s">
        <v>998</v>
      </c>
      <c r="D536" s="13" t="s">
        <v>999</v>
      </c>
      <c r="E536" s="13" t="s">
        <v>10</v>
      </c>
      <c r="F536" s="13">
        <v>50</v>
      </c>
      <c r="G536" s="13" t="s">
        <v>21</v>
      </c>
      <c r="H536" s="13" t="s">
        <v>59</v>
      </c>
      <c r="I536" s="13" t="s">
        <v>13</v>
      </c>
      <c r="J536">
        <f>VLOOKUP(DATA!D535,'Performance management'!A$1:H$1193,4,0)</f>
        <v>4</v>
      </c>
      <c r="K536">
        <f>VLOOKUP(DATA!D535,'Performance management'!A$1:H$1193,5,0)</f>
        <v>2</v>
      </c>
      <c r="L536">
        <f>VLOOKUP(DATA!D535,'Performance management'!A$1:H$1193,6,0)</f>
        <v>5</v>
      </c>
      <c r="M536">
        <f>VLOOKUP(DATA!D535,'Performance management'!A$1:H$1193,7,0)</f>
        <v>2</v>
      </c>
      <c r="N536">
        <f>VLOOKUP(DATA!D535,'Performance management'!A$1:H$1193,8,0)</f>
        <v>3.25</v>
      </c>
      <c r="O536">
        <f>VLOOKUP(D535,'Learning  Mangement'!$A$1:$G$1193,4,0)</f>
        <v>3.25</v>
      </c>
      <c r="P536" t="str">
        <f>VLOOKUP(D535,'Learning  Mangement'!$A$1:$G$1193,5,0)</f>
        <v>Hemanth&amp;Salomi</v>
      </c>
      <c r="Q536" t="str">
        <f>VLOOKUP(D535,'Learning  Mangement'!$A$1:$G$1193,6,0)</f>
        <v>3h</v>
      </c>
      <c r="R536" t="str">
        <f>VLOOKUP(D535,'Learning  Mangement'!$A$1:$G$1193,7,0)</f>
        <v>Soft skills Training</v>
      </c>
      <c r="S536" s="30">
        <f>VLOOKUP(D535,'Leave  Mangement'!$A$1:$F$1193,3,0)</f>
        <v>43289</v>
      </c>
      <c r="T536" s="30">
        <f>VLOOKUP(D535,'Leave  Mangement'!$A$1:$F$1193,4,0)</f>
        <v>43293</v>
      </c>
      <c r="U536" t="str">
        <f>VLOOKUP(D535,'Leave  Mangement'!$A$1:$F$1193,5,0)</f>
        <v>Maternity/Parental leave</v>
      </c>
      <c r="V536">
        <f>VLOOKUP(D535,'Leave  Mangement'!$A$1:$F$1193,6,0)</f>
        <v>34</v>
      </c>
      <c r="W536" t="str">
        <f>VLOOKUP(D535,'Span and Layer'!$A$1:$D$1193,2,0)</f>
        <v>Rishitha</v>
      </c>
      <c r="X536" t="str">
        <f>VLOOKUP(D535,'Span and Layer'!$A$1:$D$1193,3,0)</f>
        <v>Isla</v>
      </c>
      <c r="Y536" t="str">
        <f>VLOOKUP(D535,'Span and Layer'!$A$1:$D$1193,4,0)</f>
        <v>George</v>
      </c>
      <c r="Z536" s="30">
        <f>VLOOKUP(D535,'Attrition Analysis'!$A$1:$E$1193,3,0)</f>
        <v>37488</v>
      </c>
      <c r="AA536" s="30">
        <f>VLOOKUP(D535,'Attrition Analysis'!$A$1:$E$1193,4,0)</f>
        <v>44886</v>
      </c>
      <c r="AB536">
        <f>VLOOKUP(D535,'Attrition Analysis'!$A$1:$E$1193,5,0)</f>
        <v>0</v>
      </c>
      <c r="AC536" t="str">
        <f>VLOOKUP(D535,CSAT!$A$1:$F$1193,2,0)</f>
        <v>Worst</v>
      </c>
      <c r="AD536" t="str">
        <f>VLOOKUP(D535,CSAT!$A$1:$F$1193,3,0)</f>
        <v>Better</v>
      </c>
      <c r="AE536" t="str">
        <f>VLOOKUP(D535,CSAT!$A$1:$F$1193,4,0)</f>
        <v>Better</v>
      </c>
      <c r="AF536" t="str">
        <f>VLOOKUP(D535,CSAT!$A$1:$F$1193,5,0)</f>
        <v>Bad</v>
      </c>
      <c r="AG536" t="str">
        <f>VLOOKUP(D535,CSAT!$A$1:$F$1193,6,0)</f>
        <v>Good</v>
      </c>
      <c r="AH536" s="30">
        <v>43421</v>
      </c>
    </row>
    <row r="537" spans="1:34" x14ac:dyDescent="0.25">
      <c r="A537" s="13" t="s">
        <v>1001</v>
      </c>
      <c r="B537" s="13">
        <v>536</v>
      </c>
      <c r="C537" s="13" t="s">
        <v>1000</v>
      </c>
      <c r="D537" s="13" t="s">
        <v>1001</v>
      </c>
      <c r="E537" s="13" t="s">
        <v>16</v>
      </c>
      <c r="F537" s="13">
        <v>53</v>
      </c>
      <c r="G537" s="13" t="s">
        <v>62</v>
      </c>
      <c r="H537" s="13" t="s">
        <v>66</v>
      </c>
      <c r="I537" s="13" t="s">
        <v>13</v>
      </c>
      <c r="J537">
        <f>VLOOKUP(DATA!D536,'Performance management'!A$1:H$1193,4,0)</f>
        <v>4</v>
      </c>
      <c r="K537">
        <f>VLOOKUP(DATA!D536,'Performance management'!A$1:H$1193,5,0)</f>
        <v>3</v>
      </c>
      <c r="L537">
        <f>VLOOKUP(DATA!D536,'Performance management'!A$1:H$1193,6,0)</f>
        <v>3</v>
      </c>
      <c r="M537">
        <f>VLOOKUP(DATA!D536,'Performance management'!A$1:H$1193,7,0)</f>
        <v>3</v>
      </c>
      <c r="N537">
        <f>VLOOKUP(DATA!D536,'Performance management'!A$1:H$1193,8,0)</f>
        <v>3.25</v>
      </c>
      <c r="O537">
        <f>VLOOKUP(D536,'Learning  Mangement'!$A$1:$G$1193,4,0)</f>
        <v>3.25</v>
      </c>
      <c r="P537" t="str">
        <f>VLOOKUP(D536,'Learning  Mangement'!$A$1:$G$1193,5,0)</f>
        <v>Hemanth&amp;Salomi</v>
      </c>
      <c r="Q537" t="str">
        <f>VLOOKUP(D536,'Learning  Mangement'!$A$1:$G$1193,6,0)</f>
        <v>3h</v>
      </c>
      <c r="R537" t="str">
        <f>VLOOKUP(D536,'Learning  Mangement'!$A$1:$G$1193,7,0)</f>
        <v>Soft skills Training</v>
      </c>
      <c r="S537" s="30">
        <f>VLOOKUP(D536,'Leave  Mangement'!$A$1:$F$1193,3,0)</f>
        <v>43290</v>
      </c>
      <c r="T537" s="30">
        <f>VLOOKUP(D536,'Leave  Mangement'!$A$1:$F$1193,4,0)</f>
        <v>43291</v>
      </c>
      <c r="U537" t="str">
        <f>VLOOKUP(D536,'Leave  Mangement'!$A$1:$F$1193,5,0)</f>
        <v>Emergency leave</v>
      </c>
      <c r="V537">
        <f>VLOOKUP(D536,'Leave  Mangement'!$A$1:$F$1193,6,0)</f>
        <v>1</v>
      </c>
      <c r="W537" t="str">
        <f>VLOOKUP(D536,'Span and Layer'!$A$1:$D$1193,2,0)</f>
        <v>Rajesh</v>
      </c>
      <c r="X537" t="str">
        <f>VLOOKUP(D536,'Span and Layer'!$A$1:$D$1193,3,0)</f>
        <v>Isla</v>
      </c>
      <c r="Y537" t="str">
        <f>VLOOKUP(D536,'Span and Layer'!$A$1:$D$1193,4,0)</f>
        <v>George</v>
      </c>
      <c r="Z537" s="30">
        <f>VLOOKUP(D536,'Attrition Analysis'!$A$1:$E$1193,3,0)</f>
        <v>37496</v>
      </c>
      <c r="AA537" s="30">
        <f>VLOOKUP(D536,'Attrition Analysis'!$A$1:$E$1193,4,0)</f>
        <v>44898</v>
      </c>
      <c r="AB537">
        <f>VLOOKUP(D536,'Attrition Analysis'!$A$1:$E$1193,5,0)</f>
        <v>0</v>
      </c>
      <c r="AC537" t="str">
        <f>VLOOKUP(D536,CSAT!$A$1:$F$1193,2,0)</f>
        <v>Worst</v>
      </c>
      <c r="AD537" t="str">
        <f>VLOOKUP(D536,CSAT!$A$1:$F$1193,3,0)</f>
        <v>Worst</v>
      </c>
      <c r="AE537" t="str">
        <f>VLOOKUP(D536,CSAT!$A$1:$F$1193,4,0)</f>
        <v>Excellent</v>
      </c>
      <c r="AF537" t="str">
        <f>VLOOKUP(D536,CSAT!$A$1:$F$1193,5,0)</f>
        <v>Excellent</v>
      </c>
      <c r="AG537" t="str">
        <f>VLOOKUP(D536,CSAT!$A$1:$F$1193,6,0)</f>
        <v>Excellent</v>
      </c>
      <c r="AH537" s="30">
        <v>43137</v>
      </c>
    </row>
    <row r="538" spans="1:34" x14ac:dyDescent="0.25">
      <c r="A538" s="13" t="s">
        <v>1003</v>
      </c>
      <c r="B538" s="13">
        <v>537</v>
      </c>
      <c r="C538" s="13" t="s">
        <v>1002</v>
      </c>
      <c r="D538" s="13" t="s">
        <v>1003</v>
      </c>
      <c r="E538" s="13" t="s">
        <v>10</v>
      </c>
      <c r="F538" s="13">
        <v>23</v>
      </c>
      <c r="G538" s="13" t="s">
        <v>31</v>
      </c>
      <c r="H538" s="13" t="s">
        <v>27</v>
      </c>
      <c r="I538" s="13" t="s">
        <v>28</v>
      </c>
      <c r="J538">
        <f>VLOOKUP(DATA!D537,'Performance management'!A$1:H$1193,4,0)</f>
        <v>4</v>
      </c>
      <c r="K538">
        <f>VLOOKUP(DATA!D537,'Performance management'!A$1:H$1193,5,0)</f>
        <v>2</v>
      </c>
      <c r="L538">
        <f>VLOOKUP(DATA!D537,'Performance management'!A$1:H$1193,6,0)</f>
        <v>5</v>
      </c>
      <c r="M538">
        <f>VLOOKUP(DATA!D537,'Performance management'!A$1:H$1193,7,0)</f>
        <v>4</v>
      </c>
      <c r="N538">
        <f>VLOOKUP(DATA!D537,'Performance management'!A$1:H$1193,8,0)</f>
        <v>3.75</v>
      </c>
      <c r="O538">
        <f>VLOOKUP(D537,'Learning  Mangement'!$A$1:$G$1193,4,0)</f>
        <v>3.75</v>
      </c>
      <c r="P538" t="str">
        <f>VLOOKUP(D537,'Learning  Mangement'!$A$1:$G$1193,5,0)</f>
        <v>Hemanth&amp;Salomi</v>
      </c>
      <c r="Q538" t="str">
        <f>VLOOKUP(D537,'Learning  Mangement'!$A$1:$G$1193,6,0)</f>
        <v>3h</v>
      </c>
      <c r="R538" t="str">
        <f>VLOOKUP(D537,'Learning  Mangement'!$A$1:$G$1193,7,0)</f>
        <v>Soft skills Training</v>
      </c>
      <c r="S538" s="30">
        <f>VLOOKUP(D537,'Leave  Mangement'!$A$1:$F$1193,3,0)</f>
        <v>43291</v>
      </c>
      <c r="T538" s="30">
        <f>VLOOKUP(D537,'Leave  Mangement'!$A$1:$F$1193,4,0)</f>
        <v>43296</v>
      </c>
      <c r="U538" t="str">
        <f>VLOOKUP(D537,'Leave  Mangement'!$A$1:$F$1193,5,0)</f>
        <v>Planned leave</v>
      </c>
      <c r="V538">
        <f>VLOOKUP(D537,'Leave  Mangement'!$A$1:$F$1193,6,0)</f>
        <v>5</v>
      </c>
      <c r="W538" t="str">
        <f>VLOOKUP(D537,'Span and Layer'!$A$1:$D$1193,2,0)</f>
        <v>Harish</v>
      </c>
      <c r="X538" t="str">
        <f>VLOOKUP(D537,'Span and Layer'!$A$1:$D$1193,3,0)</f>
        <v>Amelia</v>
      </c>
      <c r="Y538" t="str">
        <f>VLOOKUP(D537,'Span and Layer'!$A$1:$D$1193,4,0)</f>
        <v>George</v>
      </c>
      <c r="Z538" s="30">
        <f>VLOOKUP(D537,'Attrition Analysis'!$A$1:$E$1193,3,0)</f>
        <v>37504</v>
      </c>
      <c r="AA538" s="30">
        <f>VLOOKUP(D537,'Attrition Analysis'!$A$1:$E$1193,4,0)</f>
        <v>44910</v>
      </c>
      <c r="AB538">
        <f>VLOOKUP(D537,'Attrition Analysis'!$A$1:$E$1193,5,0)</f>
        <v>0</v>
      </c>
      <c r="AC538" t="str">
        <f>VLOOKUP(D537,CSAT!$A$1:$F$1193,2,0)</f>
        <v>Better</v>
      </c>
      <c r="AD538" t="str">
        <f>VLOOKUP(D537,CSAT!$A$1:$F$1193,3,0)</f>
        <v>Better</v>
      </c>
      <c r="AE538" t="str">
        <f>VLOOKUP(D537,CSAT!$A$1:$F$1193,4,0)</f>
        <v>Excellent</v>
      </c>
      <c r="AF538" t="str">
        <f>VLOOKUP(D537,CSAT!$A$1:$F$1193,5,0)</f>
        <v>Better</v>
      </c>
      <c r="AG538" t="str">
        <f>VLOOKUP(D537,CSAT!$A$1:$F$1193,6,0)</f>
        <v>Worst</v>
      </c>
      <c r="AH538" s="30">
        <v>43326</v>
      </c>
    </row>
    <row r="539" spans="1:34" x14ac:dyDescent="0.25">
      <c r="A539" s="13" t="s">
        <v>1005</v>
      </c>
      <c r="B539" s="13">
        <v>538</v>
      </c>
      <c r="C539" s="13" t="s">
        <v>1004</v>
      </c>
      <c r="D539" s="13" t="s">
        <v>1005</v>
      </c>
      <c r="E539" s="13" t="s">
        <v>10</v>
      </c>
      <c r="F539" s="13">
        <v>52</v>
      </c>
      <c r="G539" s="13" t="s">
        <v>26</v>
      </c>
      <c r="H539" s="13" t="s">
        <v>40</v>
      </c>
      <c r="I539" s="13" t="s">
        <v>13</v>
      </c>
      <c r="J539">
        <f>VLOOKUP(DATA!D538,'Performance management'!A$1:H$1193,4,0)</f>
        <v>5</v>
      </c>
      <c r="K539">
        <f>VLOOKUP(DATA!D538,'Performance management'!A$1:H$1193,5,0)</f>
        <v>2</v>
      </c>
      <c r="L539">
        <f>VLOOKUP(DATA!D538,'Performance management'!A$1:H$1193,6,0)</f>
        <v>5</v>
      </c>
      <c r="M539">
        <f>VLOOKUP(DATA!D538,'Performance management'!A$1:H$1193,7,0)</f>
        <v>4</v>
      </c>
      <c r="N539">
        <f>VLOOKUP(DATA!D538,'Performance management'!A$1:H$1193,8,0)</f>
        <v>4</v>
      </c>
      <c r="O539">
        <f>VLOOKUP(D538,'Learning  Mangement'!$A$1:$G$1193,4,0)</f>
        <v>4</v>
      </c>
      <c r="P539" t="str">
        <f>VLOOKUP(D538,'Learning  Mangement'!$A$1:$G$1193,5,0)</f>
        <v>Santhosh&amp;Anudeep</v>
      </c>
      <c r="Q539" t="str">
        <f>VLOOKUP(D538,'Learning  Mangement'!$A$1:$G$1193,6,0)</f>
        <v>3h</v>
      </c>
      <c r="R539" t="str">
        <f>VLOOKUP(D538,'Learning  Mangement'!$A$1:$G$1193,7,0)</f>
        <v>Job Training</v>
      </c>
      <c r="S539" s="30">
        <f>VLOOKUP(D538,'Leave  Mangement'!$A$1:$F$1193,3,0)</f>
        <v>43292</v>
      </c>
      <c r="T539" s="30">
        <f>VLOOKUP(D538,'Leave  Mangement'!$A$1:$F$1193,4,0)</f>
        <v>43298</v>
      </c>
      <c r="U539" t="str">
        <f>VLOOKUP(D538,'Leave  Mangement'!$A$1:$F$1193,5,0)</f>
        <v>Planned leave</v>
      </c>
      <c r="V539">
        <f>VLOOKUP(D538,'Leave  Mangement'!$A$1:$F$1193,6,0)</f>
        <v>6</v>
      </c>
      <c r="W539" t="str">
        <f>VLOOKUP(D538,'Span and Layer'!$A$1:$D$1193,2,0)</f>
        <v>Anudeep</v>
      </c>
      <c r="X539" t="str">
        <f>VLOOKUP(D538,'Span and Layer'!$A$1:$D$1193,3,0)</f>
        <v>Charlie</v>
      </c>
      <c r="Y539" t="str">
        <f>VLOOKUP(D538,'Span and Layer'!$A$1:$D$1193,4,0)</f>
        <v>George</v>
      </c>
      <c r="Z539" s="30">
        <f>VLOOKUP(D538,'Attrition Analysis'!$A$1:$E$1193,3,0)</f>
        <v>37512</v>
      </c>
      <c r="AA539" s="30">
        <f>VLOOKUP(D538,'Attrition Analysis'!$A$1:$E$1193,4,0)</f>
        <v>44922</v>
      </c>
      <c r="AB539">
        <f>VLOOKUP(D538,'Attrition Analysis'!$A$1:$E$1193,5,0)</f>
        <v>0</v>
      </c>
      <c r="AC539" t="str">
        <f>VLOOKUP(D538,CSAT!$A$1:$F$1193,2,0)</f>
        <v>Worst</v>
      </c>
      <c r="AD539" t="str">
        <f>VLOOKUP(D538,CSAT!$A$1:$F$1193,3,0)</f>
        <v>Excellent</v>
      </c>
      <c r="AE539" t="str">
        <f>VLOOKUP(D538,CSAT!$A$1:$F$1193,4,0)</f>
        <v>Bad</v>
      </c>
      <c r="AF539" t="str">
        <f>VLOOKUP(D538,CSAT!$A$1:$F$1193,5,0)</f>
        <v>Better</v>
      </c>
      <c r="AG539" t="str">
        <f>VLOOKUP(D538,CSAT!$A$1:$F$1193,6,0)</f>
        <v>Good</v>
      </c>
      <c r="AH539" s="30">
        <v>43126</v>
      </c>
    </row>
    <row r="540" spans="1:34" x14ac:dyDescent="0.25">
      <c r="A540" s="13" t="s">
        <v>1007</v>
      </c>
      <c r="B540" s="13">
        <v>539</v>
      </c>
      <c r="C540" s="13" t="s">
        <v>1006</v>
      </c>
      <c r="D540" s="13" t="s">
        <v>1007</v>
      </c>
      <c r="E540" s="13" t="s">
        <v>16</v>
      </c>
      <c r="F540" s="13">
        <v>38</v>
      </c>
      <c r="G540" s="13" t="s">
        <v>45</v>
      </c>
      <c r="H540" s="13" t="s">
        <v>18</v>
      </c>
      <c r="I540" s="13" t="s">
        <v>13</v>
      </c>
      <c r="J540">
        <f>VLOOKUP(DATA!D539,'Performance management'!A$1:H$1193,4,0)</f>
        <v>3</v>
      </c>
      <c r="K540">
        <f>VLOOKUP(DATA!D539,'Performance management'!A$1:H$1193,5,0)</f>
        <v>2</v>
      </c>
      <c r="L540">
        <f>VLOOKUP(DATA!D539,'Performance management'!A$1:H$1193,6,0)</f>
        <v>2</v>
      </c>
      <c r="M540">
        <f>VLOOKUP(DATA!D539,'Performance management'!A$1:H$1193,7,0)</f>
        <v>2</v>
      </c>
      <c r="N540">
        <f>VLOOKUP(DATA!D539,'Performance management'!A$1:H$1193,8,0)</f>
        <v>2.25</v>
      </c>
      <c r="O540">
        <f>VLOOKUP(D539,'Learning  Mangement'!$A$1:$G$1193,4,0)</f>
        <v>2.25</v>
      </c>
      <c r="P540" t="str">
        <f>VLOOKUP(D539,'Learning  Mangement'!$A$1:$G$1193,5,0)</f>
        <v>Sathish&amp;Azim</v>
      </c>
      <c r="Q540" t="str">
        <f>VLOOKUP(D539,'Learning  Mangement'!$A$1:$G$1193,6,0)</f>
        <v>4h</v>
      </c>
      <c r="R540" t="str">
        <f>VLOOKUP(D539,'Learning  Mangement'!$A$1:$G$1193,7,0)</f>
        <v>Technical skills Training</v>
      </c>
      <c r="S540" s="30">
        <f>VLOOKUP(D539,'Leave  Mangement'!$A$1:$F$1193,3,0)</f>
        <v>43293</v>
      </c>
      <c r="T540" s="30">
        <f>VLOOKUP(D539,'Leave  Mangement'!$A$1:$F$1193,4,0)</f>
        <v>43295</v>
      </c>
      <c r="U540" t="str">
        <f>VLOOKUP(D539,'Leave  Mangement'!$A$1:$F$1193,5,0)</f>
        <v>Planned leave</v>
      </c>
      <c r="V540">
        <f>VLOOKUP(D539,'Leave  Mangement'!$A$1:$F$1193,6,0)</f>
        <v>2</v>
      </c>
      <c r="W540" t="str">
        <f>VLOOKUP(D539,'Span and Layer'!$A$1:$D$1193,2,0)</f>
        <v>Salomi</v>
      </c>
      <c r="X540" t="str">
        <f>VLOOKUP(D539,'Span and Layer'!$A$1:$D$1193,3,0)</f>
        <v>Harry</v>
      </c>
      <c r="Y540" t="str">
        <f>VLOOKUP(D539,'Span and Layer'!$A$1:$D$1193,4,0)</f>
        <v>George</v>
      </c>
      <c r="Z540" s="30">
        <f>VLOOKUP(D539,'Attrition Analysis'!$A$1:$E$1193,3,0)</f>
        <v>37520</v>
      </c>
      <c r="AA540" s="30">
        <f>VLOOKUP(D539,'Attrition Analysis'!$A$1:$E$1193,4,0)</f>
        <v>44934</v>
      </c>
      <c r="AB540">
        <f>VLOOKUP(D539,'Attrition Analysis'!$A$1:$E$1193,5,0)</f>
        <v>0</v>
      </c>
      <c r="AC540" t="str">
        <f>VLOOKUP(D539,CSAT!$A$1:$F$1193,2,0)</f>
        <v>Better</v>
      </c>
      <c r="AD540" t="str">
        <f>VLOOKUP(D539,CSAT!$A$1:$F$1193,3,0)</f>
        <v>Worst</v>
      </c>
      <c r="AE540" t="str">
        <f>VLOOKUP(D539,CSAT!$A$1:$F$1193,4,0)</f>
        <v>Excellent</v>
      </c>
      <c r="AF540" t="str">
        <f>VLOOKUP(D539,CSAT!$A$1:$F$1193,5,0)</f>
        <v>Good</v>
      </c>
      <c r="AG540" t="str">
        <f>VLOOKUP(D539,CSAT!$A$1:$F$1193,6,0)</f>
        <v>Good</v>
      </c>
      <c r="AH540" s="30">
        <v>43403</v>
      </c>
    </row>
    <row r="541" spans="1:34" x14ac:dyDescent="0.25">
      <c r="A541" s="13" t="s">
        <v>1009</v>
      </c>
      <c r="B541" s="13">
        <v>540</v>
      </c>
      <c r="C541" s="13" t="s">
        <v>1008</v>
      </c>
      <c r="D541" s="13" t="s">
        <v>1009</v>
      </c>
      <c r="E541" s="13" t="s">
        <v>16</v>
      </c>
      <c r="F541" s="13">
        <v>60</v>
      </c>
      <c r="G541" s="13" t="s">
        <v>91</v>
      </c>
      <c r="H541" s="13" t="s">
        <v>34</v>
      </c>
      <c r="I541" s="13" t="s">
        <v>35</v>
      </c>
      <c r="J541">
        <f>VLOOKUP(DATA!D540,'Performance management'!A$1:H$1193,4,0)</f>
        <v>4</v>
      </c>
      <c r="K541">
        <f>VLOOKUP(DATA!D540,'Performance management'!A$1:H$1193,5,0)</f>
        <v>4</v>
      </c>
      <c r="L541">
        <f>VLOOKUP(DATA!D540,'Performance management'!A$1:H$1193,6,0)</f>
        <v>4</v>
      </c>
      <c r="M541">
        <f>VLOOKUP(DATA!D540,'Performance management'!A$1:H$1193,7,0)</f>
        <v>5</v>
      </c>
      <c r="N541">
        <f>VLOOKUP(DATA!D540,'Performance management'!A$1:H$1193,8,0)</f>
        <v>4.25</v>
      </c>
      <c r="O541">
        <f>VLOOKUP(D540,'Learning  Mangement'!$A$1:$G$1193,4,0)</f>
        <v>4.25</v>
      </c>
      <c r="P541" t="str">
        <f>VLOOKUP(D540,'Learning  Mangement'!$A$1:$G$1193,5,0)</f>
        <v>Santhosh&amp;Anudeep</v>
      </c>
      <c r="Q541" t="str">
        <f>VLOOKUP(D540,'Learning  Mangement'!$A$1:$G$1193,6,0)</f>
        <v>3h</v>
      </c>
      <c r="R541" t="str">
        <f>VLOOKUP(D540,'Learning  Mangement'!$A$1:$G$1193,7,0)</f>
        <v>Job Training</v>
      </c>
      <c r="S541" s="30">
        <f>VLOOKUP(D540,'Leave  Mangement'!$A$1:$F$1193,3,0)</f>
        <v>43294</v>
      </c>
      <c r="T541" s="30">
        <f>VLOOKUP(D540,'Leave  Mangement'!$A$1:$F$1193,4,0)</f>
        <v>43298</v>
      </c>
      <c r="U541" t="str">
        <f>VLOOKUP(D540,'Leave  Mangement'!$A$1:$F$1193,5,0)</f>
        <v>Emergency leave</v>
      </c>
      <c r="V541">
        <f>VLOOKUP(D540,'Leave  Mangement'!$A$1:$F$1193,6,0)</f>
        <v>4</v>
      </c>
      <c r="W541" t="str">
        <f>VLOOKUP(D540,'Span and Layer'!$A$1:$D$1193,2,0)</f>
        <v>Anudeep</v>
      </c>
      <c r="X541" t="str">
        <f>VLOOKUP(D540,'Span and Layer'!$A$1:$D$1193,3,0)</f>
        <v>Charlie</v>
      </c>
      <c r="Y541" t="str">
        <f>VLOOKUP(D540,'Span and Layer'!$A$1:$D$1193,4,0)</f>
        <v>George</v>
      </c>
      <c r="Z541" s="30">
        <f>VLOOKUP(D540,'Attrition Analysis'!$A$1:$E$1193,3,0)</f>
        <v>37528</v>
      </c>
      <c r="AA541" s="30">
        <f>VLOOKUP(D540,'Attrition Analysis'!$A$1:$E$1193,4,0)</f>
        <v>44946</v>
      </c>
      <c r="AB541">
        <f>VLOOKUP(D540,'Attrition Analysis'!$A$1:$E$1193,5,0)</f>
        <v>0</v>
      </c>
      <c r="AC541" t="str">
        <f>VLOOKUP(D540,CSAT!$A$1:$F$1193,2,0)</f>
        <v>Worst</v>
      </c>
      <c r="AD541" t="str">
        <f>VLOOKUP(D540,CSAT!$A$1:$F$1193,3,0)</f>
        <v>Better</v>
      </c>
      <c r="AE541" t="str">
        <f>VLOOKUP(D540,CSAT!$A$1:$F$1193,4,0)</f>
        <v>Good</v>
      </c>
      <c r="AF541" t="str">
        <f>VLOOKUP(D540,CSAT!$A$1:$F$1193,5,0)</f>
        <v>Bad</v>
      </c>
      <c r="AG541" t="str">
        <f>VLOOKUP(D540,CSAT!$A$1:$F$1193,6,0)</f>
        <v>Excellent</v>
      </c>
      <c r="AH541" s="30">
        <v>43163</v>
      </c>
    </row>
    <row r="542" spans="1:34" x14ac:dyDescent="0.25">
      <c r="A542" s="13" t="s">
        <v>1011</v>
      </c>
      <c r="B542" s="13">
        <v>541</v>
      </c>
      <c r="C542" s="13" t="s">
        <v>1010</v>
      </c>
      <c r="D542" s="13" t="s">
        <v>1011</v>
      </c>
      <c r="E542" s="13" t="s">
        <v>10</v>
      </c>
      <c r="F542" s="13">
        <v>43</v>
      </c>
      <c r="G542" s="13" t="s">
        <v>11</v>
      </c>
      <c r="H542" s="13" t="s">
        <v>109</v>
      </c>
      <c r="I542" s="13" t="s">
        <v>13</v>
      </c>
      <c r="J542">
        <f>VLOOKUP(DATA!D541,'Performance management'!A$1:H$1193,4,0)</f>
        <v>3</v>
      </c>
      <c r="K542">
        <f>VLOOKUP(DATA!D541,'Performance management'!A$1:H$1193,5,0)</f>
        <v>5</v>
      </c>
      <c r="L542">
        <f>VLOOKUP(DATA!D541,'Performance management'!A$1:H$1193,6,0)</f>
        <v>3</v>
      </c>
      <c r="M542">
        <f>VLOOKUP(DATA!D541,'Performance management'!A$1:H$1193,7,0)</f>
        <v>1</v>
      </c>
      <c r="N542">
        <f>VLOOKUP(DATA!D541,'Performance management'!A$1:H$1193,8,0)</f>
        <v>3</v>
      </c>
      <c r="O542">
        <f>VLOOKUP(D541,'Learning  Mangement'!$A$1:$G$1193,4,0)</f>
        <v>3</v>
      </c>
      <c r="P542" t="str">
        <f>VLOOKUP(D541,'Learning  Mangement'!$A$1:$G$1193,5,0)</f>
        <v>Hemanth&amp;Salomi</v>
      </c>
      <c r="Q542" t="str">
        <f>VLOOKUP(D541,'Learning  Mangement'!$A$1:$G$1193,6,0)</f>
        <v>3h</v>
      </c>
      <c r="R542" t="str">
        <f>VLOOKUP(D541,'Learning  Mangement'!$A$1:$G$1193,7,0)</f>
        <v>Soft skills Training</v>
      </c>
      <c r="S542" s="30">
        <f>VLOOKUP(D541,'Leave  Mangement'!$A$1:$F$1193,3,0)</f>
        <v>43295</v>
      </c>
      <c r="T542" s="30">
        <f>VLOOKUP(D541,'Leave  Mangement'!$A$1:$F$1193,4,0)</f>
        <v>43301</v>
      </c>
      <c r="U542" t="str">
        <f>VLOOKUP(D541,'Leave  Mangement'!$A$1:$F$1193,5,0)</f>
        <v>Planned leave</v>
      </c>
      <c r="V542">
        <f>VLOOKUP(D541,'Leave  Mangement'!$A$1:$F$1193,6,0)</f>
        <v>6</v>
      </c>
      <c r="W542" t="str">
        <f>VLOOKUP(D541,'Span and Layer'!$A$1:$D$1193,2,0)</f>
        <v>Anudeep</v>
      </c>
      <c r="X542" t="str">
        <f>VLOOKUP(D541,'Span and Layer'!$A$1:$D$1193,3,0)</f>
        <v>Charlie</v>
      </c>
      <c r="Y542" t="str">
        <f>VLOOKUP(D541,'Span and Layer'!$A$1:$D$1193,4,0)</f>
        <v>George</v>
      </c>
      <c r="Z542" s="30">
        <f>VLOOKUP(D541,'Attrition Analysis'!$A$1:$E$1193,3,0)</f>
        <v>37536</v>
      </c>
      <c r="AA542" s="30">
        <f>VLOOKUP(D541,'Attrition Analysis'!$A$1:$E$1193,4,0)</f>
        <v>44958</v>
      </c>
      <c r="AB542">
        <f>VLOOKUP(D541,'Attrition Analysis'!$A$1:$E$1193,5,0)</f>
        <v>0</v>
      </c>
      <c r="AC542" t="str">
        <f>VLOOKUP(D541,CSAT!$A$1:$F$1193,2,0)</f>
        <v>Excellent</v>
      </c>
      <c r="AD542" t="str">
        <f>VLOOKUP(D541,CSAT!$A$1:$F$1193,3,0)</f>
        <v>Bad</v>
      </c>
      <c r="AE542" t="str">
        <f>VLOOKUP(D541,CSAT!$A$1:$F$1193,4,0)</f>
        <v>Good</v>
      </c>
      <c r="AF542" t="str">
        <f>VLOOKUP(D541,CSAT!$A$1:$F$1193,5,0)</f>
        <v>Worst</v>
      </c>
      <c r="AG542" t="str">
        <f>VLOOKUP(D541,CSAT!$A$1:$F$1193,6,0)</f>
        <v>Good</v>
      </c>
      <c r="AH542" s="30">
        <v>43458</v>
      </c>
    </row>
    <row r="543" spans="1:34" x14ac:dyDescent="0.25">
      <c r="A543" s="13" t="s">
        <v>1013</v>
      </c>
      <c r="B543" s="13">
        <v>542</v>
      </c>
      <c r="C543" s="13" t="s">
        <v>1012</v>
      </c>
      <c r="D543" s="13" t="s">
        <v>1013</v>
      </c>
      <c r="E543" s="13" t="s">
        <v>10</v>
      </c>
      <c r="F543" s="13">
        <v>34</v>
      </c>
      <c r="G543" s="13" t="s">
        <v>55</v>
      </c>
      <c r="H543" s="13" t="s">
        <v>22</v>
      </c>
      <c r="I543" s="13" t="s">
        <v>23</v>
      </c>
      <c r="J543">
        <f>VLOOKUP(DATA!D542,'Performance management'!A$1:H$1193,4,0)</f>
        <v>4</v>
      </c>
      <c r="K543">
        <f>VLOOKUP(DATA!D542,'Performance management'!A$1:H$1193,5,0)</f>
        <v>1</v>
      </c>
      <c r="L543">
        <f>VLOOKUP(DATA!D542,'Performance management'!A$1:H$1193,6,0)</f>
        <v>2</v>
      </c>
      <c r="M543">
        <f>VLOOKUP(DATA!D542,'Performance management'!A$1:H$1193,7,0)</f>
        <v>5</v>
      </c>
      <c r="N543">
        <f>VLOOKUP(DATA!D542,'Performance management'!A$1:H$1193,8,0)</f>
        <v>3</v>
      </c>
      <c r="O543">
        <f>VLOOKUP(D542,'Learning  Mangement'!$A$1:$G$1193,4,0)</f>
        <v>3</v>
      </c>
      <c r="P543" t="str">
        <f>VLOOKUP(D542,'Learning  Mangement'!$A$1:$G$1193,5,0)</f>
        <v>Hemanth&amp;Salomi</v>
      </c>
      <c r="Q543" t="str">
        <f>VLOOKUP(D542,'Learning  Mangement'!$A$1:$G$1193,6,0)</f>
        <v>3h</v>
      </c>
      <c r="R543" t="str">
        <f>VLOOKUP(D542,'Learning  Mangement'!$A$1:$G$1193,7,0)</f>
        <v>Soft skills Training</v>
      </c>
      <c r="S543" s="30">
        <f>VLOOKUP(D542,'Leave  Mangement'!$A$1:$F$1193,3,0)</f>
        <v>43296</v>
      </c>
      <c r="T543" s="30">
        <f>VLOOKUP(D542,'Leave  Mangement'!$A$1:$F$1193,4,0)</f>
        <v>43299</v>
      </c>
      <c r="U543" t="str">
        <f>VLOOKUP(D542,'Leave  Mangement'!$A$1:$F$1193,5,0)</f>
        <v>Emergency leave</v>
      </c>
      <c r="V543">
        <f>VLOOKUP(D542,'Leave  Mangement'!$A$1:$F$1193,6,0)</f>
        <v>3</v>
      </c>
      <c r="W543" t="str">
        <f>VLOOKUP(D542,'Span and Layer'!$A$1:$D$1193,2,0)</f>
        <v>Rishitha</v>
      </c>
      <c r="X543" t="str">
        <f>VLOOKUP(D542,'Span and Layer'!$A$1:$D$1193,3,0)</f>
        <v>Isla</v>
      </c>
      <c r="Y543" t="str">
        <f>VLOOKUP(D542,'Span and Layer'!$A$1:$D$1193,4,0)</f>
        <v>George</v>
      </c>
      <c r="Z543" s="30">
        <f>VLOOKUP(D542,'Attrition Analysis'!$A$1:$E$1193,3,0)</f>
        <v>37544</v>
      </c>
      <c r="AA543" s="30">
        <f>VLOOKUP(D542,'Attrition Analysis'!$A$1:$E$1193,4,0)</f>
        <v>44970</v>
      </c>
      <c r="AB543">
        <f>VLOOKUP(D542,'Attrition Analysis'!$A$1:$E$1193,5,0)</f>
        <v>0</v>
      </c>
      <c r="AC543" t="str">
        <f>VLOOKUP(D542,CSAT!$A$1:$F$1193,2,0)</f>
        <v>Good</v>
      </c>
      <c r="AD543" t="str">
        <f>VLOOKUP(D542,CSAT!$A$1:$F$1193,3,0)</f>
        <v>Good</v>
      </c>
      <c r="AE543" t="str">
        <f>VLOOKUP(D542,CSAT!$A$1:$F$1193,4,0)</f>
        <v>Excellent</v>
      </c>
      <c r="AF543" t="str">
        <f>VLOOKUP(D542,CSAT!$A$1:$F$1193,5,0)</f>
        <v>Worst</v>
      </c>
      <c r="AG543" t="str">
        <f>VLOOKUP(D542,CSAT!$A$1:$F$1193,6,0)</f>
        <v>Bad</v>
      </c>
      <c r="AH543" s="30">
        <v>43221</v>
      </c>
    </row>
    <row r="544" spans="1:34" x14ac:dyDescent="0.25">
      <c r="A544" s="13" t="s">
        <v>1015</v>
      </c>
      <c r="B544" s="13">
        <v>543</v>
      </c>
      <c r="C544" s="13" t="s">
        <v>1014</v>
      </c>
      <c r="D544" s="13" t="s">
        <v>1015</v>
      </c>
      <c r="E544" s="13" t="s">
        <v>16</v>
      </c>
      <c r="F544" s="13">
        <v>35</v>
      </c>
      <c r="G544" s="13" t="s">
        <v>62</v>
      </c>
      <c r="H544" s="13" t="s">
        <v>22</v>
      </c>
      <c r="I544" s="13" t="s">
        <v>23</v>
      </c>
      <c r="J544">
        <f>VLOOKUP(DATA!D543,'Performance management'!A$1:H$1193,4,0)</f>
        <v>3</v>
      </c>
      <c r="K544">
        <f>VLOOKUP(DATA!D543,'Performance management'!A$1:H$1193,5,0)</f>
        <v>5</v>
      </c>
      <c r="L544">
        <f>VLOOKUP(DATA!D543,'Performance management'!A$1:H$1193,6,0)</f>
        <v>1</v>
      </c>
      <c r="M544">
        <f>VLOOKUP(DATA!D543,'Performance management'!A$1:H$1193,7,0)</f>
        <v>2</v>
      </c>
      <c r="N544">
        <f>VLOOKUP(DATA!D543,'Performance management'!A$1:H$1193,8,0)</f>
        <v>2.75</v>
      </c>
      <c r="O544">
        <f>VLOOKUP(D543,'Learning  Mangement'!$A$1:$G$1193,4,0)</f>
        <v>2.75</v>
      </c>
      <c r="P544" t="str">
        <f>VLOOKUP(D543,'Learning  Mangement'!$A$1:$G$1193,5,0)</f>
        <v>Sathish&amp;Azim</v>
      </c>
      <c r="Q544" t="str">
        <f>VLOOKUP(D543,'Learning  Mangement'!$A$1:$G$1193,6,0)</f>
        <v>4h</v>
      </c>
      <c r="R544" t="str">
        <f>VLOOKUP(D543,'Learning  Mangement'!$A$1:$G$1193,7,0)</f>
        <v>Technical skills Training</v>
      </c>
      <c r="S544" s="30">
        <f>VLOOKUP(D543,'Leave  Mangement'!$A$1:$F$1193,3,0)</f>
        <v>43297</v>
      </c>
      <c r="T544" s="30">
        <f>VLOOKUP(D543,'Leave  Mangement'!$A$1:$F$1193,4,0)</f>
        <v>43298</v>
      </c>
      <c r="U544" t="str">
        <f>VLOOKUP(D543,'Leave  Mangement'!$A$1:$F$1193,5,0)</f>
        <v>Planned leave</v>
      </c>
      <c r="V544">
        <f>VLOOKUP(D543,'Leave  Mangement'!$A$1:$F$1193,6,0)</f>
        <v>1</v>
      </c>
      <c r="W544" t="str">
        <f>VLOOKUP(D543,'Span and Layer'!$A$1:$D$1193,2,0)</f>
        <v>Lihar</v>
      </c>
      <c r="X544" t="str">
        <f>VLOOKUP(D543,'Span and Layer'!$A$1:$D$1193,3,0)</f>
        <v>Isla</v>
      </c>
      <c r="Y544" t="str">
        <f>VLOOKUP(D543,'Span and Layer'!$A$1:$D$1193,4,0)</f>
        <v>George</v>
      </c>
      <c r="Z544" s="30">
        <f>VLOOKUP(D543,'Attrition Analysis'!$A$1:$E$1193,3,0)</f>
        <v>37552</v>
      </c>
      <c r="AA544" s="30">
        <f>VLOOKUP(D543,'Attrition Analysis'!$A$1:$E$1193,4,0)</f>
        <v>44982</v>
      </c>
      <c r="AB544">
        <f>VLOOKUP(D543,'Attrition Analysis'!$A$1:$E$1193,5,0)</f>
        <v>0</v>
      </c>
      <c r="AC544" t="str">
        <f>VLOOKUP(D543,CSAT!$A$1:$F$1193,2,0)</f>
        <v>Excellent</v>
      </c>
      <c r="AD544" t="str">
        <f>VLOOKUP(D543,CSAT!$A$1:$F$1193,3,0)</f>
        <v>Excellent</v>
      </c>
      <c r="AE544" t="str">
        <f>VLOOKUP(D543,CSAT!$A$1:$F$1193,4,0)</f>
        <v>Good</v>
      </c>
      <c r="AF544" t="str">
        <f>VLOOKUP(D543,CSAT!$A$1:$F$1193,5,0)</f>
        <v>Better</v>
      </c>
      <c r="AG544" t="str">
        <f>VLOOKUP(D543,CSAT!$A$1:$F$1193,6,0)</f>
        <v>Worst</v>
      </c>
      <c r="AH544" s="30">
        <v>43122</v>
      </c>
    </row>
    <row r="545" spans="1:34" x14ac:dyDescent="0.25">
      <c r="A545" s="13" t="s">
        <v>1016</v>
      </c>
      <c r="B545" s="13">
        <v>544</v>
      </c>
      <c r="C545" s="13" t="s">
        <v>588</v>
      </c>
      <c r="D545" s="13" t="s">
        <v>1016</v>
      </c>
      <c r="E545" s="13" t="s">
        <v>16</v>
      </c>
      <c r="F545" s="13">
        <v>49</v>
      </c>
      <c r="G545" s="13" t="s">
        <v>21</v>
      </c>
      <c r="H545" s="13" t="s">
        <v>34</v>
      </c>
      <c r="I545" s="13" t="s">
        <v>35</v>
      </c>
      <c r="J545">
        <f>VLOOKUP(DATA!D544,'Performance management'!A$1:H$1193,4,0)</f>
        <v>1</v>
      </c>
      <c r="K545">
        <f>VLOOKUP(DATA!D544,'Performance management'!A$1:H$1193,5,0)</f>
        <v>1</v>
      </c>
      <c r="L545">
        <f>VLOOKUP(DATA!D544,'Performance management'!A$1:H$1193,6,0)</f>
        <v>1</v>
      </c>
      <c r="M545">
        <f>VLOOKUP(DATA!D544,'Performance management'!A$1:H$1193,7,0)</f>
        <v>5</v>
      </c>
      <c r="N545">
        <f>VLOOKUP(DATA!D544,'Performance management'!A$1:H$1193,8,0)</f>
        <v>2</v>
      </c>
      <c r="O545">
        <f>VLOOKUP(D544,'Learning  Mangement'!$A$1:$G$1193,4,0)</f>
        <v>2</v>
      </c>
      <c r="P545" t="str">
        <f>VLOOKUP(D544,'Learning  Mangement'!$A$1:$G$1193,5,0)</f>
        <v>Sathish&amp;Azim</v>
      </c>
      <c r="Q545" t="str">
        <f>VLOOKUP(D544,'Learning  Mangement'!$A$1:$G$1193,6,0)</f>
        <v>4h</v>
      </c>
      <c r="R545" t="str">
        <f>VLOOKUP(D544,'Learning  Mangement'!$A$1:$G$1193,7,0)</f>
        <v>Technical skills Training</v>
      </c>
      <c r="S545" s="30">
        <f>VLOOKUP(D544,'Leave  Mangement'!$A$1:$F$1193,3,0)</f>
        <v>43298</v>
      </c>
      <c r="T545" s="30">
        <f>VLOOKUP(D544,'Leave  Mangement'!$A$1:$F$1193,4,0)</f>
        <v>43300</v>
      </c>
      <c r="U545" t="str">
        <f>VLOOKUP(D544,'Leave  Mangement'!$A$1:$F$1193,5,0)</f>
        <v>Planned leave</v>
      </c>
      <c r="V545">
        <f>VLOOKUP(D544,'Leave  Mangement'!$A$1:$F$1193,6,0)</f>
        <v>2</v>
      </c>
      <c r="W545" t="str">
        <f>VLOOKUP(D544,'Span and Layer'!$A$1:$D$1193,2,0)</f>
        <v>Salomi</v>
      </c>
      <c r="X545" t="str">
        <f>VLOOKUP(D544,'Span and Layer'!$A$1:$D$1193,3,0)</f>
        <v>Harry</v>
      </c>
      <c r="Y545" t="str">
        <f>VLOOKUP(D544,'Span and Layer'!$A$1:$D$1193,4,0)</f>
        <v>George</v>
      </c>
      <c r="Z545" s="30">
        <f>VLOOKUP(D544,'Attrition Analysis'!$A$1:$E$1193,3,0)</f>
        <v>37560</v>
      </c>
      <c r="AA545" s="30">
        <f>VLOOKUP(D544,'Attrition Analysis'!$A$1:$E$1193,4,0)</f>
        <v>44994</v>
      </c>
      <c r="AB545">
        <f>VLOOKUP(D544,'Attrition Analysis'!$A$1:$E$1193,5,0)</f>
        <v>0</v>
      </c>
      <c r="AC545" t="str">
        <f>VLOOKUP(D544,CSAT!$A$1:$F$1193,2,0)</f>
        <v>Worst</v>
      </c>
      <c r="AD545" t="str">
        <f>VLOOKUP(D544,CSAT!$A$1:$F$1193,3,0)</f>
        <v>Better</v>
      </c>
      <c r="AE545" t="str">
        <f>VLOOKUP(D544,CSAT!$A$1:$F$1193,4,0)</f>
        <v>Excellent</v>
      </c>
      <c r="AF545" t="str">
        <f>VLOOKUP(D544,CSAT!$A$1:$F$1193,5,0)</f>
        <v>Better</v>
      </c>
      <c r="AG545" t="str">
        <f>VLOOKUP(D544,CSAT!$A$1:$F$1193,6,0)</f>
        <v>Worst</v>
      </c>
      <c r="AH545" s="30">
        <v>43317</v>
      </c>
    </row>
    <row r="546" spans="1:34" x14ac:dyDescent="0.25">
      <c r="A546" s="13" t="s">
        <v>1017</v>
      </c>
      <c r="B546" s="13">
        <v>545</v>
      </c>
      <c r="C546" s="13" t="s">
        <v>575</v>
      </c>
      <c r="D546" s="13" t="s">
        <v>1017</v>
      </c>
      <c r="E546" s="13" t="s">
        <v>16</v>
      </c>
      <c r="F546" s="13">
        <v>33</v>
      </c>
      <c r="G546" s="13" t="s">
        <v>26</v>
      </c>
      <c r="H546" s="13" t="s">
        <v>79</v>
      </c>
      <c r="I546" s="13" t="s">
        <v>80</v>
      </c>
      <c r="J546">
        <f>VLOOKUP(DATA!D545,'Performance management'!A$1:H$1193,4,0)</f>
        <v>5</v>
      </c>
      <c r="K546">
        <f>VLOOKUP(DATA!D545,'Performance management'!A$1:H$1193,5,0)</f>
        <v>1</v>
      </c>
      <c r="L546">
        <f>VLOOKUP(DATA!D545,'Performance management'!A$1:H$1193,6,0)</f>
        <v>2</v>
      </c>
      <c r="M546">
        <f>VLOOKUP(DATA!D545,'Performance management'!A$1:H$1193,7,0)</f>
        <v>5</v>
      </c>
      <c r="N546">
        <f>VLOOKUP(DATA!D545,'Performance management'!A$1:H$1193,8,0)</f>
        <v>3.25</v>
      </c>
      <c r="O546">
        <f>VLOOKUP(D545,'Learning  Mangement'!$A$1:$G$1193,4,0)</f>
        <v>3.25</v>
      </c>
      <c r="P546" t="str">
        <f>VLOOKUP(D545,'Learning  Mangement'!$A$1:$G$1193,5,0)</f>
        <v>Hemanth&amp;Salomi</v>
      </c>
      <c r="Q546" t="str">
        <f>VLOOKUP(D545,'Learning  Mangement'!$A$1:$G$1193,6,0)</f>
        <v>3h</v>
      </c>
      <c r="R546" t="str">
        <f>VLOOKUP(D545,'Learning  Mangement'!$A$1:$G$1193,7,0)</f>
        <v>Soft skills Training</v>
      </c>
      <c r="S546" s="30">
        <f>VLOOKUP(D545,'Leave  Mangement'!$A$1:$F$1193,3,0)</f>
        <v>43299</v>
      </c>
      <c r="T546" s="30">
        <f>VLOOKUP(D545,'Leave  Mangement'!$A$1:$F$1193,4,0)</f>
        <v>43305</v>
      </c>
      <c r="U546" t="str">
        <f>VLOOKUP(D545,'Leave  Mangement'!$A$1:$F$1193,5,0)</f>
        <v>Emergency leave</v>
      </c>
      <c r="V546">
        <f>VLOOKUP(D545,'Leave  Mangement'!$A$1:$F$1193,6,0)</f>
        <v>6</v>
      </c>
      <c r="W546" t="str">
        <f>VLOOKUP(D545,'Span and Layer'!$A$1:$D$1193,2,0)</f>
        <v>Arundathi</v>
      </c>
      <c r="X546" t="str">
        <f>VLOOKUP(D545,'Span and Layer'!$A$1:$D$1193,3,0)</f>
        <v>Jacob</v>
      </c>
      <c r="Y546" t="str">
        <f>VLOOKUP(D545,'Span and Layer'!$A$1:$D$1193,4,0)</f>
        <v>George</v>
      </c>
      <c r="Z546" s="30">
        <f>VLOOKUP(D545,'Attrition Analysis'!$A$1:$E$1193,3,0)</f>
        <v>37568</v>
      </c>
      <c r="AA546" s="30">
        <f>VLOOKUP(D545,'Attrition Analysis'!$A$1:$E$1193,4,0)</f>
        <v>45006</v>
      </c>
      <c r="AB546">
        <f>VLOOKUP(D545,'Attrition Analysis'!$A$1:$E$1193,5,0)</f>
        <v>0</v>
      </c>
      <c r="AC546" t="str">
        <f>VLOOKUP(D545,CSAT!$A$1:$F$1193,2,0)</f>
        <v>Bad</v>
      </c>
      <c r="AD546" t="str">
        <f>VLOOKUP(D545,CSAT!$A$1:$F$1193,3,0)</f>
        <v>Worst</v>
      </c>
      <c r="AE546" t="str">
        <f>VLOOKUP(D545,CSAT!$A$1:$F$1193,4,0)</f>
        <v>Good</v>
      </c>
      <c r="AF546" t="str">
        <f>VLOOKUP(D545,CSAT!$A$1:$F$1193,5,0)</f>
        <v>Bad</v>
      </c>
      <c r="AG546" t="str">
        <f>VLOOKUP(D545,CSAT!$A$1:$F$1193,6,0)</f>
        <v>Good</v>
      </c>
      <c r="AH546" s="30">
        <v>43152</v>
      </c>
    </row>
    <row r="547" spans="1:34" x14ac:dyDescent="0.25">
      <c r="A547" s="13" t="s">
        <v>1019</v>
      </c>
      <c r="B547" s="13">
        <v>546</v>
      </c>
      <c r="C547" s="13" t="s">
        <v>1018</v>
      </c>
      <c r="D547" s="13" t="s">
        <v>1019</v>
      </c>
      <c r="E547" s="13" t="s">
        <v>16</v>
      </c>
      <c r="F547" s="13">
        <v>58</v>
      </c>
      <c r="G547" s="13" t="s">
        <v>26</v>
      </c>
      <c r="H547" s="13" t="s">
        <v>12</v>
      </c>
      <c r="I547" s="13" t="s">
        <v>13</v>
      </c>
      <c r="J547">
        <f>VLOOKUP(DATA!D546,'Performance management'!A$1:H$1193,4,0)</f>
        <v>1</v>
      </c>
      <c r="K547">
        <f>VLOOKUP(DATA!D546,'Performance management'!A$1:H$1193,5,0)</f>
        <v>1</v>
      </c>
      <c r="L547">
        <f>VLOOKUP(DATA!D546,'Performance management'!A$1:H$1193,6,0)</f>
        <v>2</v>
      </c>
      <c r="M547">
        <f>VLOOKUP(DATA!D546,'Performance management'!A$1:H$1193,7,0)</f>
        <v>2</v>
      </c>
      <c r="N547">
        <f>VLOOKUP(DATA!D546,'Performance management'!A$1:H$1193,8,0)</f>
        <v>1.5</v>
      </c>
      <c r="O547">
        <f>VLOOKUP(D546,'Learning  Mangement'!$A$1:$G$1193,4,0)</f>
        <v>1.5</v>
      </c>
      <c r="P547" t="str">
        <f>VLOOKUP(D546,'Learning  Mangement'!$A$1:$G$1193,5,0)</f>
        <v>Sathish&amp;Azim</v>
      </c>
      <c r="Q547" t="str">
        <f>VLOOKUP(D546,'Learning  Mangement'!$A$1:$G$1193,6,0)</f>
        <v>4h</v>
      </c>
      <c r="R547" t="str">
        <f>VLOOKUP(D546,'Learning  Mangement'!$A$1:$G$1193,7,0)</f>
        <v>Technical skills Training</v>
      </c>
      <c r="S547" s="30">
        <f>VLOOKUP(D546,'Leave  Mangement'!$A$1:$F$1193,3,0)</f>
        <v>43300</v>
      </c>
      <c r="T547" s="30">
        <f>VLOOKUP(D546,'Leave  Mangement'!$A$1:$F$1193,4,0)</f>
        <v>43305</v>
      </c>
      <c r="U547" t="str">
        <f>VLOOKUP(D546,'Leave  Mangement'!$A$1:$F$1193,5,0)</f>
        <v>Emergency leave</v>
      </c>
      <c r="V547">
        <f>VLOOKUP(D546,'Leave  Mangement'!$A$1:$F$1193,6,0)</f>
        <v>5</v>
      </c>
      <c r="W547" t="str">
        <f>VLOOKUP(D546,'Span and Layer'!$A$1:$D$1193,2,0)</f>
        <v>Rishitha</v>
      </c>
      <c r="X547" t="str">
        <f>VLOOKUP(D546,'Span and Layer'!$A$1:$D$1193,3,0)</f>
        <v>Isla</v>
      </c>
      <c r="Y547" t="str">
        <f>VLOOKUP(D546,'Span and Layer'!$A$1:$D$1193,4,0)</f>
        <v>George</v>
      </c>
      <c r="Z547" s="30">
        <f>VLOOKUP(D546,'Attrition Analysis'!$A$1:$E$1193,3,0)</f>
        <v>37576</v>
      </c>
      <c r="AA547" s="30">
        <f>VLOOKUP(D546,'Attrition Analysis'!$A$1:$E$1193,4,0)</f>
        <v>45018</v>
      </c>
      <c r="AB547">
        <f>VLOOKUP(D546,'Attrition Analysis'!$A$1:$E$1193,5,0)</f>
        <v>0</v>
      </c>
      <c r="AC547" t="str">
        <f>VLOOKUP(D546,CSAT!$A$1:$F$1193,2,0)</f>
        <v>Excellent</v>
      </c>
      <c r="AD547" t="str">
        <f>VLOOKUP(D546,CSAT!$A$1:$F$1193,3,0)</f>
        <v>Bad</v>
      </c>
      <c r="AE547" t="str">
        <f>VLOOKUP(D546,CSAT!$A$1:$F$1193,4,0)</f>
        <v>Worst</v>
      </c>
      <c r="AF547" t="str">
        <f>VLOOKUP(D546,CSAT!$A$1:$F$1193,5,0)</f>
        <v>Good</v>
      </c>
      <c r="AG547" t="str">
        <f>VLOOKUP(D546,CSAT!$A$1:$F$1193,6,0)</f>
        <v>Bad</v>
      </c>
      <c r="AH547" s="30">
        <v>43119</v>
      </c>
    </row>
    <row r="548" spans="1:34" x14ac:dyDescent="0.25">
      <c r="A548" s="13" t="s">
        <v>1021</v>
      </c>
      <c r="B548" s="13">
        <v>547</v>
      </c>
      <c r="C548" s="13" t="s">
        <v>1020</v>
      </c>
      <c r="D548" s="13" t="s">
        <v>1021</v>
      </c>
      <c r="E548" s="13" t="s">
        <v>16</v>
      </c>
      <c r="F548" s="13">
        <v>54</v>
      </c>
      <c r="G548" s="13" t="s">
        <v>62</v>
      </c>
      <c r="H548" s="13" t="s">
        <v>52</v>
      </c>
      <c r="I548" s="13" t="s">
        <v>13</v>
      </c>
      <c r="J548">
        <f>VLOOKUP(DATA!D547,'Performance management'!A$1:H$1193,4,0)</f>
        <v>5</v>
      </c>
      <c r="K548">
        <f>VLOOKUP(DATA!D547,'Performance management'!A$1:H$1193,5,0)</f>
        <v>5</v>
      </c>
      <c r="L548">
        <f>VLOOKUP(DATA!D547,'Performance management'!A$1:H$1193,6,0)</f>
        <v>5</v>
      </c>
      <c r="M548">
        <f>VLOOKUP(DATA!D547,'Performance management'!A$1:H$1193,7,0)</f>
        <v>5</v>
      </c>
      <c r="N548">
        <f>VLOOKUP(DATA!D547,'Performance management'!A$1:H$1193,8,0)</f>
        <v>5</v>
      </c>
      <c r="O548">
        <f>VLOOKUP(D547,'Learning  Mangement'!$A$1:$G$1193,4,0)</f>
        <v>5</v>
      </c>
      <c r="P548" t="str">
        <f>VLOOKUP(D547,'Learning  Mangement'!$A$1:$G$1193,5,0)</f>
        <v>David&amp;Lihar</v>
      </c>
      <c r="Q548" t="str">
        <f>VLOOKUP(D547,'Learning  Mangement'!$A$1:$G$1193,6,0)</f>
        <v>2h</v>
      </c>
      <c r="R548" t="str">
        <f>VLOOKUP(D547,'Learning  Mangement'!$A$1:$G$1193,7,0)</f>
        <v>Promotional Training</v>
      </c>
      <c r="S548" s="30">
        <f>VLOOKUP(D547,'Leave  Mangement'!$A$1:$F$1193,3,0)</f>
        <v>43301</v>
      </c>
      <c r="T548" s="30">
        <f>VLOOKUP(D547,'Leave  Mangement'!$A$1:$F$1193,4,0)</f>
        <v>43302</v>
      </c>
      <c r="U548" t="str">
        <f>VLOOKUP(D547,'Leave  Mangement'!$A$1:$F$1193,5,0)</f>
        <v>Maternity/Parental leave</v>
      </c>
      <c r="V548">
        <f>VLOOKUP(D547,'Leave  Mangement'!$A$1:$F$1193,6,0)</f>
        <v>31</v>
      </c>
      <c r="W548" t="str">
        <f>VLOOKUP(D547,'Span and Layer'!$A$1:$D$1193,2,0)</f>
        <v>Salomi</v>
      </c>
      <c r="X548" t="str">
        <f>VLOOKUP(D547,'Span and Layer'!$A$1:$D$1193,3,0)</f>
        <v>Harry</v>
      </c>
      <c r="Y548" t="str">
        <f>VLOOKUP(D547,'Span and Layer'!$A$1:$D$1193,4,0)</f>
        <v>George</v>
      </c>
      <c r="Z548" s="30">
        <f>VLOOKUP(D547,'Attrition Analysis'!$A$1:$E$1193,3,0)</f>
        <v>37584</v>
      </c>
      <c r="AA548" s="30">
        <f>VLOOKUP(D547,'Attrition Analysis'!$A$1:$E$1193,4,0)</f>
        <v>45030</v>
      </c>
      <c r="AB548">
        <f>VLOOKUP(D547,'Attrition Analysis'!$A$1:$E$1193,5,0)</f>
        <v>0</v>
      </c>
      <c r="AC548" t="str">
        <f>VLOOKUP(D547,CSAT!$A$1:$F$1193,2,0)</f>
        <v>Excellent</v>
      </c>
      <c r="AD548" t="str">
        <f>VLOOKUP(D547,CSAT!$A$1:$F$1193,3,0)</f>
        <v>Excellent</v>
      </c>
      <c r="AE548" t="str">
        <f>VLOOKUP(D547,CSAT!$A$1:$F$1193,4,0)</f>
        <v>Good</v>
      </c>
      <c r="AF548" t="str">
        <f>VLOOKUP(D547,CSAT!$A$1:$F$1193,5,0)</f>
        <v>Worst</v>
      </c>
      <c r="AG548" t="str">
        <f>VLOOKUP(D547,CSAT!$A$1:$F$1193,6,0)</f>
        <v>Excellent</v>
      </c>
      <c r="AH548" s="30">
        <v>43118</v>
      </c>
    </row>
    <row r="549" spans="1:34" x14ac:dyDescent="0.25">
      <c r="A549" s="13" t="s">
        <v>1023</v>
      </c>
      <c r="B549" s="13">
        <v>548</v>
      </c>
      <c r="C549" s="13" t="s">
        <v>1022</v>
      </c>
      <c r="D549" s="13" t="s">
        <v>1023</v>
      </c>
      <c r="E549" s="13" t="s">
        <v>10</v>
      </c>
      <c r="F549" s="13">
        <v>43</v>
      </c>
      <c r="G549" s="13" t="s">
        <v>21</v>
      </c>
      <c r="H549" s="13" t="s">
        <v>56</v>
      </c>
      <c r="I549" s="13" t="s">
        <v>13</v>
      </c>
      <c r="J549">
        <f>VLOOKUP(DATA!D548,'Performance management'!A$1:H$1193,4,0)</f>
        <v>1</v>
      </c>
      <c r="K549">
        <f>VLOOKUP(DATA!D548,'Performance management'!A$1:H$1193,5,0)</f>
        <v>4</v>
      </c>
      <c r="L549">
        <f>VLOOKUP(DATA!D548,'Performance management'!A$1:H$1193,6,0)</f>
        <v>3</v>
      </c>
      <c r="M549">
        <f>VLOOKUP(DATA!D548,'Performance management'!A$1:H$1193,7,0)</f>
        <v>5</v>
      </c>
      <c r="N549">
        <f>VLOOKUP(DATA!D548,'Performance management'!A$1:H$1193,8,0)</f>
        <v>3.25</v>
      </c>
      <c r="O549">
        <f>VLOOKUP(D548,'Learning  Mangement'!$A$1:$G$1193,4,0)</f>
        <v>3.25</v>
      </c>
      <c r="P549" t="str">
        <f>VLOOKUP(D548,'Learning  Mangement'!$A$1:$G$1193,5,0)</f>
        <v>Hemanth&amp;Salomi</v>
      </c>
      <c r="Q549" t="str">
        <f>VLOOKUP(D548,'Learning  Mangement'!$A$1:$G$1193,6,0)</f>
        <v>3h</v>
      </c>
      <c r="R549" t="str">
        <f>VLOOKUP(D548,'Learning  Mangement'!$A$1:$G$1193,7,0)</f>
        <v>Soft skills Training</v>
      </c>
      <c r="S549" s="30">
        <f>VLOOKUP(D548,'Leave  Mangement'!$A$1:$F$1193,3,0)</f>
        <v>43302</v>
      </c>
      <c r="T549" s="30">
        <f>VLOOKUP(D548,'Leave  Mangement'!$A$1:$F$1193,4,0)</f>
        <v>43308</v>
      </c>
      <c r="U549" t="str">
        <f>VLOOKUP(D548,'Leave  Mangement'!$A$1:$F$1193,5,0)</f>
        <v>Maternity/Parental leave</v>
      </c>
      <c r="V549">
        <f>VLOOKUP(D548,'Leave  Mangement'!$A$1:$F$1193,6,0)</f>
        <v>36</v>
      </c>
      <c r="W549" t="str">
        <f>VLOOKUP(D548,'Span and Layer'!$A$1:$D$1193,2,0)</f>
        <v>Harish</v>
      </c>
      <c r="X549" t="str">
        <f>VLOOKUP(D548,'Span and Layer'!$A$1:$D$1193,3,0)</f>
        <v>Amelia</v>
      </c>
      <c r="Y549" t="str">
        <f>VLOOKUP(D548,'Span and Layer'!$A$1:$D$1193,4,0)</f>
        <v>George</v>
      </c>
      <c r="Z549" s="30">
        <f>VLOOKUP(D548,'Attrition Analysis'!$A$1:$E$1193,3,0)</f>
        <v>37592</v>
      </c>
      <c r="AA549" s="30">
        <f>VLOOKUP(D548,'Attrition Analysis'!$A$1:$E$1193,4,0)</f>
        <v>45042</v>
      </c>
      <c r="AB549">
        <f>VLOOKUP(D548,'Attrition Analysis'!$A$1:$E$1193,5,0)</f>
        <v>0</v>
      </c>
      <c r="AC549" t="str">
        <f>VLOOKUP(D548,CSAT!$A$1:$F$1193,2,0)</f>
        <v>Better</v>
      </c>
      <c r="AD549" t="str">
        <f>VLOOKUP(D548,CSAT!$A$1:$F$1193,3,0)</f>
        <v>Worst</v>
      </c>
      <c r="AE549" t="str">
        <f>VLOOKUP(D548,CSAT!$A$1:$F$1193,4,0)</f>
        <v>Bad</v>
      </c>
      <c r="AF549" t="str">
        <f>VLOOKUP(D548,CSAT!$A$1:$F$1193,5,0)</f>
        <v>Worst</v>
      </c>
      <c r="AG549" t="str">
        <f>VLOOKUP(D548,CSAT!$A$1:$F$1193,6,0)</f>
        <v>Excellent</v>
      </c>
      <c r="AH549" s="30">
        <v>43283</v>
      </c>
    </row>
    <row r="550" spans="1:34" x14ac:dyDescent="0.25">
      <c r="A550" s="13" t="s">
        <v>1025</v>
      </c>
      <c r="B550" s="13">
        <v>549</v>
      </c>
      <c r="C550" s="13" t="s">
        <v>1024</v>
      </c>
      <c r="D550" s="13" t="s">
        <v>1025</v>
      </c>
      <c r="E550" s="13" t="s">
        <v>16</v>
      </c>
      <c r="F550" s="13">
        <v>55</v>
      </c>
      <c r="G550" s="13" t="s">
        <v>91</v>
      </c>
      <c r="H550" s="13" t="s">
        <v>12</v>
      </c>
      <c r="I550" s="13" t="s">
        <v>13</v>
      </c>
      <c r="J550">
        <f>VLOOKUP(DATA!D549,'Performance management'!A$1:H$1193,4,0)</f>
        <v>2</v>
      </c>
      <c r="K550">
        <f>VLOOKUP(DATA!D549,'Performance management'!A$1:H$1193,5,0)</f>
        <v>4</v>
      </c>
      <c r="L550">
        <f>VLOOKUP(DATA!D549,'Performance management'!A$1:H$1193,6,0)</f>
        <v>1</v>
      </c>
      <c r="M550">
        <f>VLOOKUP(DATA!D549,'Performance management'!A$1:H$1193,7,0)</f>
        <v>5</v>
      </c>
      <c r="N550">
        <f>VLOOKUP(DATA!D549,'Performance management'!A$1:H$1193,8,0)</f>
        <v>3</v>
      </c>
      <c r="O550">
        <f>VLOOKUP(D549,'Learning  Mangement'!$A$1:$G$1193,4,0)</f>
        <v>3</v>
      </c>
      <c r="P550" t="str">
        <f>VLOOKUP(D549,'Learning  Mangement'!$A$1:$G$1193,5,0)</f>
        <v>Hemanth&amp;Salomi</v>
      </c>
      <c r="Q550" t="str">
        <f>VLOOKUP(D549,'Learning  Mangement'!$A$1:$G$1193,6,0)</f>
        <v>3h</v>
      </c>
      <c r="R550" t="str">
        <f>VLOOKUP(D549,'Learning  Mangement'!$A$1:$G$1193,7,0)</f>
        <v>Soft skills Training</v>
      </c>
      <c r="S550" s="30">
        <f>VLOOKUP(D549,'Leave  Mangement'!$A$1:$F$1193,3,0)</f>
        <v>43303</v>
      </c>
      <c r="T550" s="30">
        <f>VLOOKUP(D549,'Leave  Mangement'!$A$1:$F$1193,4,0)</f>
        <v>43307</v>
      </c>
      <c r="U550" t="str">
        <f>VLOOKUP(D549,'Leave  Mangement'!$A$1:$F$1193,5,0)</f>
        <v>Planned leave</v>
      </c>
      <c r="V550">
        <f>VLOOKUP(D549,'Leave  Mangement'!$A$1:$F$1193,6,0)</f>
        <v>4</v>
      </c>
      <c r="W550" t="str">
        <f>VLOOKUP(D549,'Span and Layer'!$A$1:$D$1193,2,0)</f>
        <v>Arundathi</v>
      </c>
      <c r="X550" t="str">
        <f>VLOOKUP(D549,'Span and Layer'!$A$1:$D$1193,3,0)</f>
        <v>Jacob</v>
      </c>
      <c r="Y550" t="str">
        <f>VLOOKUP(D549,'Span and Layer'!$A$1:$D$1193,4,0)</f>
        <v>George</v>
      </c>
      <c r="Z550" s="30">
        <f>VLOOKUP(D549,'Attrition Analysis'!$A$1:$E$1193,3,0)</f>
        <v>37600</v>
      </c>
      <c r="AA550" s="30">
        <f>VLOOKUP(D549,'Attrition Analysis'!$A$1:$E$1193,4,0)</f>
        <v>45054</v>
      </c>
      <c r="AB550">
        <f>VLOOKUP(D549,'Attrition Analysis'!$A$1:$E$1193,5,0)</f>
        <v>0</v>
      </c>
      <c r="AC550" t="str">
        <f>VLOOKUP(D549,CSAT!$A$1:$F$1193,2,0)</f>
        <v>Better</v>
      </c>
      <c r="AD550" t="str">
        <f>VLOOKUP(D549,CSAT!$A$1:$F$1193,3,0)</f>
        <v>Worst</v>
      </c>
      <c r="AE550" t="str">
        <f>VLOOKUP(D549,CSAT!$A$1:$F$1193,4,0)</f>
        <v>Excellent</v>
      </c>
      <c r="AF550" t="str">
        <f>VLOOKUP(D549,CSAT!$A$1:$F$1193,5,0)</f>
        <v>Worst</v>
      </c>
      <c r="AG550" t="str">
        <f>VLOOKUP(D549,CSAT!$A$1:$F$1193,6,0)</f>
        <v>Good</v>
      </c>
      <c r="AH550" s="30">
        <v>43341</v>
      </c>
    </row>
    <row r="551" spans="1:34" x14ac:dyDescent="0.25">
      <c r="A551" s="13" t="s">
        <v>1027</v>
      </c>
      <c r="B551" s="13">
        <v>550</v>
      </c>
      <c r="C551" s="13" t="s">
        <v>1026</v>
      </c>
      <c r="D551" s="13" t="s">
        <v>1027</v>
      </c>
      <c r="E551" s="13" t="s">
        <v>10</v>
      </c>
      <c r="F551" s="13">
        <v>27</v>
      </c>
      <c r="G551" s="13" t="s">
        <v>91</v>
      </c>
      <c r="H551" s="13" t="s">
        <v>22</v>
      </c>
      <c r="I551" s="13" t="s">
        <v>23</v>
      </c>
      <c r="J551">
        <f>VLOOKUP(DATA!D550,'Performance management'!A$1:H$1193,4,0)</f>
        <v>3</v>
      </c>
      <c r="K551">
        <f>VLOOKUP(DATA!D550,'Performance management'!A$1:H$1193,5,0)</f>
        <v>5</v>
      </c>
      <c r="L551">
        <f>VLOOKUP(DATA!D550,'Performance management'!A$1:H$1193,6,0)</f>
        <v>2</v>
      </c>
      <c r="M551">
        <f>VLOOKUP(DATA!D550,'Performance management'!A$1:H$1193,7,0)</f>
        <v>3</v>
      </c>
      <c r="N551">
        <f>VLOOKUP(DATA!D550,'Performance management'!A$1:H$1193,8,0)</f>
        <v>3.25</v>
      </c>
      <c r="O551">
        <f>VLOOKUP(D550,'Learning  Mangement'!$A$1:$G$1193,4,0)</f>
        <v>3.25</v>
      </c>
      <c r="P551" t="str">
        <f>VLOOKUP(D550,'Learning  Mangement'!$A$1:$G$1193,5,0)</f>
        <v>Hemanth&amp;Salomi</v>
      </c>
      <c r="Q551" t="str">
        <f>VLOOKUP(D550,'Learning  Mangement'!$A$1:$G$1193,6,0)</f>
        <v>3h</v>
      </c>
      <c r="R551" t="str">
        <f>VLOOKUP(D550,'Learning  Mangement'!$A$1:$G$1193,7,0)</f>
        <v>Soft skills Training</v>
      </c>
      <c r="S551" s="30">
        <f>VLOOKUP(D550,'Leave  Mangement'!$A$1:$F$1193,3,0)</f>
        <v>43304</v>
      </c>
      <c r="T551" s="30">
        <f>VLOOKUP(D550,'Leave  Mangement'!$A$1:$F$1193,4,0)</f>
        <v>43307</v>
      </c>
      <c r="U551" t="str">
        <f>VLOOKUP(D550,'Leave  Mangement'!$A$1:$F$1193,5,0)</f>
        <v>Emergency leave</v>
      </c>
      <c r="V551">
        <f>VLOOKUP(D550,'Leave  Mangement'!$A$1:$F$1193,6,0)</f>
        <v>3</v>
      </c>
      <c r="W551" t="str">
        <f>VLOOKUP(D550,'Span and Layer'!$A$1:$D$1193,2,0)</f>
        <v>Hemanth</v>
      </c>
      <c r="X551" t="str">
        <f>VLOOKUP(D550,'Span and Layer'!$A$1:$D$1193,3,0)</f>
        <v>Amelia</v>
      </c>
      <c r="Y551" t="str">
        <f>VLOOKUP(D550,'Span and Layer'!$A$1:$D$1193,4,0)</f>
        <v>George</v>
      </c>
      <c r="Z551" s="30">
        <f>VLOOKUP(D550,'Attrition Analysis'!$A$1:$E$1193,3,0)</f>
        <v>37608</v>
      </c>
      <c r="AA551" s="30">
        <f>VLOOKUP(D550,'Attrition Analysis'!$A$1:$E$1193,4,0)</f>
        <v>45066</v>
      </c>
      <c r="AB551">
        <f>VLOOKUP(D550,'Attrition Analysis'!$A$1:$E$1193,5,0)</f>
        <v>0</v>
      </c>
      <c r="AC551" t="str">
        <f>VLOOKUP(D550,CSAT!$A$1:$F$1193,2,0)</f>
        <v>Bad</v>
      </c>
      <c r="AD551" t="str">
        <f>VLOOKUP(D550,CSAT!$A$1:$F$1193,3,0)</f>
        <v>Good</v>
      </c>
      <c r="AE551" t="str">
        <f>VLOOKUP(D550,CSAT!$A$1:$F$1193,4,0)</f>
        <v>Worst</v>
      </c>
      <c r="AF551" t="str">
        <f>VLOOKUP(D550,CSAT!$A$1:$F$1193,5,0)</f>
        <v>Bad</v>
      </c>
      <c r="AG551" t="str">
        <f>VLOOKUP(D550,CSAT!$A$1:$F$1193,6,0)</f>
        <v>Excellent</v>
      </c>
      <c r="AH551" s="30">
        <v>43264</v>
      </c>
    </row>
    <row r="552" spans="1:34" x14ac:dyDescent="0.25">
      <c r="A552" s="13" t="s">
        <v>1029</v>
      </c>
      <c r="B552" s="13">
        <v>551</v>
      </c>
      <c r="C552" s="13" t="s">
        <v>1028</v>
      </c>
      <c r="D552" s="13" t="s">
        <v>1029</v>
      </c>
      <c r="E552" s="13" t="s">
        <v>16</v>
      </c>
      <c r="F552" s="13">
        <v>30</v>
      </c>
      <c r="G552" s="13" t="s">
        <v>96</v>
      </c>
      <c r="H552" s="13" t="s">
        <v>66</v>
      </c>
      <c r="I552" s="13" t="s">
        <v>13</v>
      </c>
      <c r="J552">
        <f>VLOOKUP(DATA!D551,'Performance management'!A$1:H$1193,4,0)</f>
        <v>4</v>
      </c>
      <c r="K552">
        <f>VLOOKUP(DATA!D551,'Performance management'!A$1:H$1193,5,0)</f>
        <v>2</v>
      </c>
      <c r="L552">
        <f>VLOOKUP(DATA!D551,'Performance management'!A$1:H$1193,6,0)</f>
        <v>3</v>
      </c>
      <c r="M552">
        <f>VLOOKUP(DATA!D551,'Performance management'!A$1:H$1193,7,0)</f>
        <v>5</v>
      </c>
      <c r="N552">
        <f>VLOOKUP(DATA!D551,'Performance management'!A$1:H$1193,8,0)</f>
        <v>3.5</v>
      </c>
      <c r="O552">
        <f>VLOOKUP(D551,'Learning  Mangement'!$A$1:$G$1193,4,0)</f>
        <v>3.5</v>
      </c>
      <c r="P552" t="str">
        <f>VLOOKUP(D551,'Learning  Mangement'!$A$1:$G$1193,5,0)</f>
        <v>Hemanth&amp;Salomi</v>
      </c>
      <c r="Q552" t="str">
        <f>VLOOKUP(D551,'Learning  Mangement'!$A$1:$G$1193,6,0)</f>
        <v>3h</v>
      </c>
      <c r="R552" t="str">
        <f>VLOOKUP(D551,'Learning  Mangement'!$A$1:$G$1193,7,0)</f>
        <v>Soft skills Training</v>
      </c>
      <c r="S552" s="30">
        <f>VLOOKUP(D551,'Leave  Mangement'!$A$1:$F$1193,3,0)</f>
        <v>43305</v>
      </c>
      <c r="T552" s="30">
        <f>VLOOKUP(D551,'Leave  Mangement'!$A$1:$F$1193,4,0)</f>
        <v>43306</v>
      </c>
      <c r="U552" t="str">
        <f>VLOOKUP(D551,'Leave  Mangement'!$A$1:$F$1193,5,0)</f>
        <v>Planned leave</v>
      </c>
      <c r="V552">
        <f>VLOOKUP(D551,'Leave  Mangement'!$A$1:$F$1193,6,0)</f>
        <v>1</v>
      </c>
      <c r="W552" t="str">
        <f>VLOOKUP(D551,'Span and Layer'!$A$1:$D$1193,2,0)</f>
        <v>Sathish</v>
      </c>
      <c r="X552" t="str">
        <f>VLOOKUP(D551,'Span and Layer'!$A$1:$D$1193,3,0)</f>
        <v>Charlie</v>
      </c>
      <c r="Y552" t="str">
        <f>VLOOKUP(D551,'Span and Layer'!$A$1:$D$1193,4,0)</f>
        <v>George</v>
      </c>
      <c r="Z552" s="30">
        <f>VLOOKUP(D551,'Attrition Analysis'!$A$1:$E$1193,3,0)</f>
        <v>37616</v>
      </c>
      <c r="AA552" s="30">
        <f>VLOOKUP(D551,'Attrition Analysis'!$A$1:$E$1193,4,0)</f>
        <v>45078</v>
      </c>
      <c r="AB552">
        <f>VLOOKUP(D551,'Attrition Analysis'!$A$1:$E$1193,5,0)</f>
        <v>0</v>
      </c>
      <c r="AC552" t="str">
        <f>VLOOKUP(D551,CSAT!$A$1:$F$1193,2,0)</f>
        <v>Good</v>
      </c>
      <c r="AD552" t="str">
        <f>VLOOKUP(D551,CSAT!$A$1:$F$1193,3,0)</f>
        <v>Excellent</v>
      </c>
      <c r="AE552" t="str">
        <f>VLOOKUP(D551,CSAT!$A$1:$F$1193,4,0)</f>
        <v>Bad</v>
      </c>
      <c r="AF552" t="str">
        <f>VLOOKUP(D551,CSAT!$A$1:$F$1193,5,0)</f>
        <v>Better</v>
      </c>
      <c r="AG552" t="str">
        <f>VLOOKUP(D551,CSAT!$A$1:$F$1193,6,0)</f>
        <v>Worst</v>
      </c>
      <c r="AH552" s="30">
        <v>43426</v>
      </c>
    </row>
    <row r="553" spans="1:34" x14ac:dyDescent="0.25">
      <c r="A553" s="13" t="s">
        <v>1031</v>
      </c>
      <c r="B553" s="13">
        <v>552</v>
      </c>
      <c r="C553" s="13" t="s">
        <v>1030</v>
      </c>
      <c r="D553" s="13" t="s">
        <v>1031</v>
      </c>
      <c r="E553" s="13" t="s">
        <v>16</v>
      </c>
      <c r="F553" s="13">
        <v>24</v>
      </c>
      <c r="G553" s="13" t="s">
        <v>62</v>
      </c>
      <c r="H553" s="13" t="s">
        <v>27</v>
      </c>
      <c r="I553" s="13" t="s">
        <v>28</v>
      </c>
      <c r="J553">
        <f>VLOOKUP(DATA!D552,'Performance management'!A$1:H$1193,4,0)</f>
        <v>4</v>
      </c>
      <c r="K553">
        <f>VLOOKUP(DATA!D552,'Performance management'!A$1:H$1193,5,0)</f>
        <v>5</v>
      </c>
      <c r="L553">
        <f>VLOOKUP(DATA!D552,'Performance management'!A$1:H$1193,6,0)</f>
        <v>5</v>
      </c>
      <c r="M553">
        <f>VLOOKUP(DATA!D552,'Performance management'!A$1:H$1193,7,0)</f>
        <v>4</v>
      </c>
      <c r="N553">
        <f>VLOOKUP(DATA!D552,'Performance management'!A$1:H$1193,8,0)</f>
        <v>4.5</v>
      </c>
      <c r="O553">
        <f>VLOOKUP(D552,'Learning  Mangement'!$A$1:$G$1193,4,0)</f>
        <v>4.5</v>
      </c>
      <c r="P553" t="str">
        <f>VLOOKUP(D552,'Learning  Mangement'!$A$1:$G$1193,5,0)</f>
        <v>Santhosh&amp;Anudeep</v>
      </c>
      <c r="Q553" t="str">
        <f>VLOOKUP(D552,'Learning  Mangement'!$A$1:$G$1193,6,0)</f>
        <v>3h</v>
      </c>
      <c r="R553" t="str">
        <f>VLOOKUP(D552,'Learning  Mangement'!$A$1:$G$1193,7,0)</f>
        <v>Job Training</v>
      </c>
      <c r="S553" s="30">
        <f>VLOOKUP(D552,'Leave  Mangement'!$A$1:$F$1193,3,0)</f>
        <v>43306</v>
      </c>
      <c r="T553" s="30">
        <f>VLOOKUP(D552,'Leave  Mangement'!$A$1:$F$1193,4,0)</f>
        <v>43313</v>
      </c>
      <c r="U553" t="str">
        <f>VLOOKUP(D552,'Leave  Mangement'!$A$1:$F$1193,5,0)</f>
        <v>Emergency leave</v>
      </c>
      <c r="V553">
        <f>VLOOKUP(D552,'Leave  Mangement'!$A$1:$F$1193,6,0)</f>
        <v>7</v>
      </c>
      <c r="W553" t="str">
        <f>VLOOKUP(D552,'Span and Layer'!$A$1:$D$1193,2,0)</f>
        <v>Hemanth</v>
      </c>
      <c r="X553" t="str">
        <f>VLOOKUP(D552,'Span and Layer'!$A$1:$D$1193,3,0)</f>
        <v>Amelia</v>
      </c>
      <c r="Y553" t="str">
        <f>VLOOKUP(D552,'Span and Layer'!$A$1:$D$1193,4,0)</f>
        <v>George</v>
      </c>
      <c r="Z553" s="30">
        <f>VLOOKUP(D552,'Attrition Analysis'!$A$1:$E$1193,3,0)</f>
        <v>37624</v>
      </c>
      <c r="AA553" s="30">
        <f>VLOOKUP(D552,'Attrition Analysis'!$A$1:$E$1193,4,0)</f>
        <v>45090</v>
      </c>
      <c r="AB553">
        <f>VLOOKUP(D552,'Attrition Analysis'!$A$1:$E$1193,5,0)</f>
        <v>0</v>
      </c>
      <c r="AC553" t="str">
        <f>VLOOKUP(D552,CSAT!$A$1:$F$1193,2,0)</f>
        <v>Worst</v>
      </c>
      <c r="AD553" t="str">
        <f>VLOOKUP(D552,CSAT!$A$1:$F$1193,3,0)</f>
        <v>Good</v>
      </c>
      <c r="AE553" t="str">
        <f>VLOOKUP(D552,CSAT!$A$1:$F$1193,4,0)</f>
        <v>Excellent</v>
      </c>
      <c r="AF553" t="str">
        <f>VLOOKUP(D552,CSAT!$A$1:$F$1193,5,0)</f>
        <v>Excellent</v>
      </c>
      <c r="AG553" t="str">
        <f>VLOOKUP(D552,CSAT!$A$1:$F$1193,6,0)</f>
        <v>Good</v>
      </c>
      <c r="AH553" s="30">
        <v>43386</v>
      </c>
    </row>
    <row r="554" spans="1:34" x14ac:dyDescent="0.25">
      <c r="A554" s="13" t="s">
        <v>1033</v>
      </c>
      <c r="B554" s="13">
        <v>553</v>
      </c>
      <c r="C554" s="13" t="s">
        <v>1032</v>
      </c>
      <c r="D554" s="13" t="s">
        <v>1033</v>
      </c>
      <c r="E554" s="13" t="s">
        <v>10</v>
      </c>
      <c r="F554" s="13">
        <v>48</v>
      </c>
      <c r="G554" s="13" t="s">
        <v>31</v>
      </c>
      <c r="H554" s="13" t="s">
        <v>131</v>
      </c>
      <c r="I554" s="13" t="s">
        <v>132</v>
      </c>
      <c r="J554">
        <f>VLOOKUP(DATA!D553,'Performance management'!A$1:H$1193,4,0)</f>
        <v>3</v>
      </c>
      <c r="K554">
        <f>VLOOKUP(DATA!D553,'Performance management'!A$1:H$1193,5,0)</f>
        <v>1</v>
      </c>
      <c r="L554">
        <f>VLOOKUP(DATA!D553,'Performance management'!A$1:H$1193,6,0)</f>
        <v>2</v>
      </c>
      <c r="M554">
        <f>VLOOKUP(DATA!D553,'Performance management'!A$1:H$1193,7,0)</f>
        <v>4</v>
      </c>
      <c r="N554">
        <f>VLOOKUP(DATA!D553,'Performance management'!A$1:H$1193,8,0)</f>
        <v>2.5</v>
      </c>
      <c r="O554">
        <f>VLOOKUP(D553,'Learning  Mangement'!$A$1:$G$1193,4,0)</f>
        <v>2.5</v>
      </c>
      <c r="P554" t="str">
        <f>VLOOKUP(D553,'Learning  Mangement'!$A$1:$G$1193,5,0)</f>
        <v>Sathish&amp;Azim</v>
      </c>
      <c r="Q554" t="str">
        <f>VLOOKUP(D553,'Learning  Mangement'!$A$1:$G$1193,6,0)</f>
        <v>4h</v>
      </c>
      <c r="R554" t="str">
        <f>VLOOKUP(D553,'Learning  Mangement'!$A$1:$G$1193,7,0)</f>
        <v>Technical skills Training</v>
      </c>
      <c r="S554" s="30">
        <f>VLOOKUP(D553,'Leave  Mangement'!$A$1:$F$1193,3,0)</f>
        <v>43307</v>
      </c>
      <c r="T554" s="30">
        <f>VLOOKUP(D553,'Leave  Mangement'!$A$1:$F$1193,4,0)</f>
        <v>43314</v>
      </c>
      <c r="U554" t="str">
        <f>VLOOKUP(D553,'Leave  Mangement'!$A$1:$F$1193,5,0)</f>
        <v>Planned leave</v>
      </c>
      <c r="V554">
        <f>VLOOKUP(D553,'Leave  Mangement'!$A$1:$F$1193,6,0)</f>
        <v>7</v>
      </c>
      <c r="W554" t="str">
        <f>VLOOKUP(D553,'Span and Layer'!$A$1:$D$1193,2,0)</f>
        <v>Aneela</v>
      </c>
      <c r="X554" t="str">
        <f>VLOOKUP(D553,'Span and Layer'!$A$1:$D$1193,3,0)</f>
        <v>Charlie</v>
      </c>
      <c r="Y554" t="str">
        <f>VLOOKUP(D553,'Span and Layer'!$A$1:$D$1193,4,0)</f>
        <v>George</v>
      </c>
      <c r="Z554" s="30">
        <f>VLOOKUP(D553,'Attrition Analysis'!$A$1:$E$1193,3,0)</f>
        <v>37632</v>
      </c>
      <c r="AA554" s="30">
        <f>VLOOKUP(D553,'Attrition Analysis'!$A$1:$E$1193,4,0)</f>
        <v>45102</v>
      </c>
      <c r="AB554">
        <f>VLOOKUP(D553,'Attrition Analysis'!$A$1:$E$1193,5,0)</f>
        <v>0</v>
      </c>
      <c r="AC554" t="str">
        <f>VLOOKUP(D553,CSAT!$A$1:$F$1193,2,0)</f>
        <v>Good</v>
      </c>
      <c r="AD554" t="str">
        <f>VLOOKUP(D553,CSAT!$A$1:$F$1193,3,0)</f>
        <v>Bad</v>
      </c>
      <c r="AE554" t="str">
        <f>VLOOKUP(D553,CSAT!$A$1:$F$1193,4,0)</f>
        <v>Excellent</v>
      </c>
      <c r="AF554" t="str">
        <f>VLOOKUP(D553,CSAT!$A$1:$F$1193,5,0)</f>
        <v>Better</v>
      </c>
      <c r="AG554" t="str">
        <f>VLOOKUP(D553,CSAT!$A$1:$F$1193,6,0)</f>
        <v>Excellent</v>
      </c>
      <c r="AH554" s="30">
        <v>43410</v>
      </c>
    </row>
    <row r="555" spans="1:34" x14ac:dyDescent="0.25">
      <c r="A555" s="13" t="s">
        <v>1035</v>
      </c>
      <c r="B555" s="13">
        <v>554</v>
      </c>
      <c r="C555" s="13" t="s">
        <v>1034</v>
      </c>
      <c r="D555" s="13" t="s">
        <v>1035</v>
      </c>
      <c r="E555" s="13" t="s">
        <v>10</v>
      </c>
      <c r="F555" s="13">
        <v>53</v>
      </c>
      <c r="G555" s="13" t="s">
        <v>11</v>
      </c>
      <c r="H555" s="13" t="s">
        <v>105</v>
      </c>
      <c r="I555" s="13" t="s">
        <v>13</v>
      </c>
      <c r="J555">
        <f>VLOOKUP(DATA!D554,'Performance management'!A$1:H$1193,4,0)</f>
        <v>3</v>
      </c>
      <c r="K555">
        <f>VLOOKUP(DATA!D554,'Performance management'!A$1:H$1193,5,0)</f>
        <v>5</v>
      </c>
      <c r="L555">
        <f>VLOOKUP(DATA!D554,'Performance management'!A$1:H$1193,6,0)</f>
        <v>3</v>
      </c>
      <c r="M555">
        <f>VLOOKUP(DATA!D554,'Performance management'!A$1:H$1193,7,0)</f>
        <v>2</v>
      </c>
      <c r="N555">
        <f>VLOOKUP(DATA!D554,'Performance management'!A$1:H$1193,8,0)</f>
        <v>3.25</v>
      </c>
      <c r="O555">
        <f>VLOOKUP(D554,'Learning  Mangement'!$A$1:$G$1193,4,0)</f>
        <v>3.25</v>
      </c>
      <c r="P555" t="str">
        <f>VLOOKUP(D554,'Learning  Mangement'!$A$1:$G$1193,5,0)</f>
        <v>Hemanth&amp;Salomi</v>
      </c>
      <c r="Q555" t="str">
        <f>VLOOKUP(D554,'Learning  Mangement'!$A$1:$G$1193,6,0)</f>
        <v>3h</v>
      </c>
      <c r="R555" t="str">
        <f>VLOOKUP(D554,'Learning  Mangement'!$A$1:$G$1193,7,0)</f>
        <v>Soft skills Training</v>
      </c>
      <c r="S555" s="30">
        <f>VLOOKUP(D554,'Leave  Mangement'!$A$1:$F$1193,3,0)</f>
        <v>43308</v>
      </c>
      <c r="T555" s="30">
        <f>VLOOKUP(D554,'Leave  Mangement'!$A$1:$F$1193,4,0)</f>
        <v>43310</v>
      </c>
      <c r="U555" t="str">
        <f>VLOOKUP(D554,'Leave  Mangement'!$A$1:$F$1193,5,0)</f>
        <v>Planned leave</v>
      </c>
      <c r="V555">
        <f>VLOOKUP(D554,'Leave  Mangement'!$A$1:$F$1193,6,0)</f>
        <v>2</v>
      </c>
      <c r="W555" t="str">
        <f>VLOOKUP(D554,'Span and Layer'!$A$1:$D$1193,2,0)</f>
        <v>Aneela</v>
      </c>
      <c r="X555" t="str">
        <f>VLOOKUP(D554,'Span and Layer'!$A$1:$D$1193,3,0)</f>
        <v>Charlie</v>
      </c>
      <c r="Y555" t="str">
        <f>VLOOKUP(D554,'Span and Layer'!$A$1:$D$1193,4,0)</f>
        <v>George</v>
      </c>
      <c r="Z555" s="30">
        <f>VLOOKUP(D554,'Attrition Analysis'!$A$1:$E$1193,3,0)</f>
        <v>37640</v>
      </c>
      <c r="AA555" s="30">
        <f>VLOOKUP(D554,'Attrition Analysis'!$A$1:$E$1193,4,0)</f>
        <v>45114</v>
      </c>
      <c r="AB555">
        <f>VLOOKUP(D554,'Attrition Analysis'!$A$1:$E$1193,5,0)</f>
        <v>0</v>
      </c>
      <c r="AC555" t="str">
        <f>VLOOKUP(D554,CSAT!$A$1:$F$1193,2,0)</f>
        <v>Bad</v>
      </c>
      <c r="AD555" t="str">
        <f>VLOOKUP(D554,CSAT!$A$1:$F$1193,3,0)</f>
        <v>Excellent</v>
      </c>
      <c r="AE555" t="str">
        <f>VLOOKUP(D554,CSAT!$A$1:$F$1193,4,0)</f>
        <v>Worst</v>
      </c>
      <c r="AF555" t="str">
        <f>VLOOKUP(D554,CSAT!$A$1:$F$1193,5,0)</f>
        <v>Worst</v>
      </c>
      <c r="AG555" t="str">
        <f>VLOOKUP(D554,CSAT!$A$1:$F$1193,6,0)</f>
        <v>Better</v>
      </c>
      <c r="AH555" s="30">
        <v>43434</v>
      </c>
    </row>
    <row r="556" spans="1:34" x14ac:dyDescent="0.25">
      <c r="A556" s="13" t="s">
        <v>1037</v>
      </c>
      <c r="B556" s="13">
        <v>555</v>
      </c>
      <c r="C556" s="13" t="s">
        <v>1036</v>
      </c>
      <c r="D556" s="13" t="s">
        <v>1037</v>
      </c>
      <c r="E556" s="13" t="s">
        <v>10</v>
      </c>
      <c r="F556" s="13">
        <v>48</v>
      </c>
      <c r="G556" s="13" t="s">
        <v>21</v>
      </c>
      <c r="H556" s="13" t="s">
        <v>118</v>
      </c>
      <c r="I556" s="13" t="s">
        <v>13</v>
      </c>
      <c r="J556">
        <f>VLOOKUP(DATA!D555,'Performance management'!A$1:H$1193,4,0)</f>
        <v>5</v>
      </c>
      <c r="K556">
        <f>VLOOKUP(DATA!D555,'Performance management'!A$1:H$1193,5,0)</f>
        <v>5</v>
      </c>
      <c r="L556">
        <f>VLOOKUP(DATA!D555,'Performance management'!A$1:H$1193,6,0)</f>
        <v>4</v>
      </c>
      <c r="M556">
        <f>VLOOKUP(DATA!D555,'Performance management'!A$1:H$1193,7,0)</f>
        <v>5</v>
      </c>
      <c r="N556">
        <f>VLOOKUP(DATA!D555,'Performance management'!A$1:H$1193,8,0)</f>
        <v>4.75</v>
      </c>
      <c r="O556">
        <f>VLOOKUP(D555,'Learning  Mangement'!$A$1:$G$1193,4,0)</f>
        <v>4.75</v>
      </c>
      <c r="P556" t="str">
        <f>VLOOKUP(D555,'Learning  Mangement'!$A$1:$G$1193,5,0)</f>
        <v>Santhosh&amp;Anudeep</v>
      </c>
      <c r="Q556" t="str">
        <f>VLOOKUP(D555,'Learning  Mangement'!$A$1:$G$1193,6,0)</f>
        <v>3h</v>
      </c>
      <c r="R556" t="str">
        <f>VLOOKUP(D555,'Learning  Mangement'!$A$1:$G$1193,7,0)</f>
        <v>Job Training</v>
      </c>
      <c r="S556" s="30">
        <f>VLOOKUP(D555,'Leave  Mangement'!$A$1:$F$1193,3,0)</f>
        <v>43309</v>
      </c>
      <c r="T556" s="30">
        <f>VLOOKUP(D555,'Leave  Mangement'!$A$1:$F$1193,4,0)</f>
        <v>43315</v>
      </c>
      <c r="U556" t="str">
        <f>VLOOKUP(D555,'Leave  Mangement'!$A$1:$F$1193,5,0)</f>
        <v>Emergency leave</v>
      </c>
      <c r="V556">
        <f>VLOOKUP(D555,'Leave  Mangement'!$A$1:$F$1193,6,0)</f>
        <v>6</v>
      </c>
      <c r="W556" t="str">
        <f>VLOOKUP(D555,'Span and Layer'!$A$1:$D$1193,2,0)</f>
        <v>Harish</v>
      </c>
      <c r="X556" t="str">
        <f>VLOOKUP(D555,'Span and Layer'!$A$1:$D$1193,3,0)</f>
        <v>Amelia</v>
      </c>
      <c r="Y556" t="str">
        <f>VLOOKUP(D555,'Span and Layer'!$A$1:$D$1193,4,0)</f>
        <v>George</v>
      </c>
      <c r="Z556" s="30">
        <f>VLOOKUP(D555,'Attrition Analysis'!$A$1:$E$1193,3,0)</f>
        <v>37648</v>
      </c>
      <c r="AA556" s="30">
        <f>VLOOKUP(D555,'Attrition Analysis'!$A$1:$E$1193,4,0)</f>
        <v>45126</v>
      </c>
      <c r="AB556">
        <f>VLOOKUP(D555,'Attrition Analysis'!$A$1:$E$1193,5,0)</f>
        <v>0</v>
      </c>
      <c r="AC556" t="str">
        <f>VLOOKUP(D555,CSAT!$A$1:$F$1193,2,0)</f>
        <v>Good</v>
      </c>
      <c r="AD556" t="str">
        <f>VLOOKUP(D555,CSAT!$A$1:$F$1193,3,0)</f>
        <v>Better</v>
      </c>
      <c r="AE556" t="str">
        <f>VLOOKUP(D555,CSAT!$A$1:$F$1193,4,0)</f>
        <v>Worst</v>
      </c>
      <c r="AF556" t="str">
        <f>VLOOKUP(D555,CSAT!$A$1:$F$1193,5,0)</f>
        <v>Bad</v>
      </c>
      <c r="AG556" t="str">
        <f>VLOOKUP(D555,CSAT!$A$1:$F$1193,6,0)</f>
        <v>Excellent</v>
      </c>
      <c r="AH556" s="30">
        <v>43467</v>
      </c>
    </row>
    <row r="557" spans="1:34" x14ac:dyDescent="0.25">
      <c r="A557" s="13" t="s">
        <v>1039</v>
      </c>
      <c r="B557" s="13">
        <v>556</v>
      </c>
      <c r="C557" s="13" t="s">
        <v>1038</v>
      </c>
      <c r="D557" s="13" t="s">
        <v>1039</v>
      </c>
      <c r="E557" s="13" t="s">
        <v>16</v>
      </c>
      <c r="F557" s="13">
        <v>36</v>
      </c>
      <c r="G557" s="13" t="s">
        <v>55</v>
      </c>
      <c r="H557" s="13" t="s">
        <v>27</v>
      </c>
      <c r="I557" s="13" t="s">
        <v>28</v>
      </c>
      <c r="J557">
        <f>VLOOKUP(DATA!D556,'Performance management'!A$1:H$1193,4,0)</f>
        <v>2</v>
      </c>
      <c r="K557">
        <f>VLOOKUP(DATA!D556,'Performance management'!A$1:H$1193,5,0)</f>
        <v>5</v>
      </c>
      <c r="L557">
        <f>VLOOKUP(DATA!D556,'Performance management'!A$1:H$1193,6,0)</f>
        <v>1</v>
      </c>
      <c r="M557">
        <f>VLOOKUP(DATA!D556,'Performance management'!A$1:H$1193,7,0)</f>
        <v>4</v>
      </c>
      <c r="N557">
        <f>VLOOKUP(DATA!D556,'Performance management'!A$1:H$1193,8,0)</f>
        <v>3</v>
      </c>
      <c r="O557">
        <f>VLOOKUP(D556,'Learning  Mangement'!$A$1:$G$1193,4,0)</f>
        <v>3</v>
      </c>
      <c r="P557" t="str">
        <f>VLOOKUP(D556,'Learning  Mangement'!$A$1:$G$1193,5,0)</f>
        <v>Hemanth&amp;Salomi</v>
      </c>
      <c r="Q557" t="str">
        <f>VLOOKUP(D556,'Learning  Mangement'!$A$1:$G$1193,6,0)</f>
        <v>3h</v>
      </c>
      <c r="R557" t="str">
        <f>VLOOKUP(D556,'Learning  Mangement'!$A$1:$G$1193,7,0)</f>
        <v>Soft skills Training</v>
      </c>
      <c r="S557" s="30">
        <f>VLOOKUP(D556,'Leave  Mangement'!$A$1:$F$1193,3,0)</f>
        <v>43310</v>
      </c>
      <c r="T557" s="30">
        <f>VLOOKUP(D556,'Leave  Mangement'!$A$1:$F$1193,4,0)</f>
        <v>43314</v>
      </c>
      <c r="U557" t="str">
        <f>VLOOKUP(D556,'Leave  Mangement'!$A$1:$F$1193,5,0)</f>
        <v>Maternity/Parental leave</v>
      </c>
      <c r="V557">
        <f>VLOOKUP(D556,'Leave  Mangement'!$A$1:$F$1193,6,0)</f>
        <v>34</v>
      </c>
      <c r="W557" t="str">
        <f>VLOOKUP(D556,'Span and Layer'!$A$1:$D$1193,2,0)</f>
        <v>Sathish</v>
      </c>
      <c r="X557" t="str">
        <f>VLOOKUP(D556,'Span and Layer'!$A$1:$D$1193,3,0)</f>
        <v>Charlie</v>
      </c>
      <c r="Y557" t="str">
        <f>VLOOKUP(D556,'Span and Layer'!$A$1:$D$1193,4,0)</f>
        <v>George</v>
      </c>
      <c r="Z557" s="30">
        <f>VLOOKUP(D556,'Attrition Analysis'!$A$1:$E$1193,3,0)</f>
        <v>37656</v>
      </c>
      <c r="AA557" s="30">
        <f>VLOOKUP(D556,'Attrition Analysis'!$A$1:$E$1193,4,0)</f>
        <v>45138</v>
      </c>
      <c r="AB557">
        <f>VLOOKUP(D556,'Attrition Analysis'!$A$1:$E$1193,5,0)</f>
        <v>0</v>
      </c>
      <c r="AC557" t="str">
        <f>VLOOKUP(D556,CSAT!$A$1:$F$1193,2,0)</f>
        <v>Bad</v>
      </c>
      <c r="AD557" t="str">
        <f>VLOOKUP(D556,CSAT!$A$1:$F$1193,3,0)</f>
        <v>Excellent</v>
      </c>
      <c r="AE557" t="str">
        <f>VLOOKUP(D556,CSAT!$A$1:$F$1193,4,0)</f>
        <v>Bad</v>
      </c>
      <c r="AF557" t="str">
        <f>VLOOKUP(D556,CSAT!$A$1:$F$1193,5,0)</f>
        <v>Worst</v>
      </c>
      <c r="AG557" t="str">
        <f>VLOOKUP(D556,CSAT!$A$1:$F$1193,6,0)</f>
        <v>Good</v>
      </c>
      <c r="AH557" s="30">
        <v>43378</v>
      </c>
    </row>
    <row r="558" spans="1:34" x14ac:dyDescent="0.25">
      <c r="A558" s="13" t="s">
        <v>1041</v>
      </c>
      <c r="B558" s="13">
        <v>557</v>
      </c>
      <c r="C558" s="13" t="s">
        <v>1040</v>
      </c>
      <c r="D558" s="13" t="s">
        <v>1041</v>
      </c>
      <c r="E558" s="13" t="s">
        <v>10</v>
      </c>
      <c r="F558" s="13">
        <v>49</v>
      </c>
      <c r="G558" s="13" t="s">
        <v>62</v>
      </c>
      <c r="H558" s="13" t="s">
        <v>52</v>
      </c>
      <c r="I558" s="13" t="s">
        <v>13</v>
      </c>
      <c r="J558">
        <f>VLOOKUP(DATA!D557,'Performance management'!A$1:H$1193,4,0)</f>
        <v>2</v>
      </c>
      <c r="K558">
        <f>VLOOKUP(DATA!D557,'Performance management'!A$1:H$1193,5,0)</f>
        <v>5</v>
      </c>
      <c r="L558">
        <f>VLOOKUP(DATA!D557,'Performance management'!A$1:H$1193,6,0)</f>
        <v>4</v>
      </c>
      <c r="M558">
        <f>VLOOKUP(DATA!D557,'Performance management'!A$1:H$1193,7,0)</f>
        <v>3</v>
      </c>
      <c r="N558">
        <f>VLOOKUP(DATA!D557,'Performance management'!A$1:H$1193,8,0)</f>
        <v>3.5</v>
      </c>
      <c r="O558">
        <f>VLOOKUP(D557,'Learning  Mangement'!$A$1:$G$1193,4,0)</f>
        <v>3.5</v>
      </c>
      <c r="P558" t="str">
        <f>VLOOKUP(D557,'Learning  Mangement'!$A$1:$G$1193,5,0)</f>
        <v>Hemanth&amp;Salomi</v>
      </c>
      <c r="Q558" t="str">
        <f>VLOOKUP(D557,'Learning  Mangement'!$A$1:$G$1193,6,0)</f>
        <v>3h</v>
      </c>
      <c r="R558" t="str">
        <f>VLOOKUP(D557,'Learning  Mangement'!$A$1:$G$1193,7,0)</f>
        <v>Soft skills Training</v>
      </c>
      <c r="S558" s="30">
        <f>VLOOKUP(D557,'Leave  Mangement'!$A$1:$F$1193,3,0)</f>
        <v>43311</v>
      </c>
      <c r="T558" s="30">
        <f>VLOOKUP(D557,'Leave  Mangement'!$A$1:$F$1193,4,0)</f>
        <v>43318</v>
      </c>
      <c r="U558" t="str">
        <f>VLOOKUP(D557,'Leave  Mangement'!$A$1:$F$1193,5,0)</f>
        <v>Maternity/Parental leave</v>
      </c>
      <c r="V558">
        <f>VLOOKUP(D557,'Leave  Mangement'!$A$1:$F$1193,6,0)</f>
        <v>37</v>
      </c>
      <c r="W558" t="str">
        <f>VLOOKUP(D557,'Span and Layer'!$A$1:$D$1193,2,0)</f>
        <v>Harish</v>
      </c>
      <c r="X558" t="str">
        <f>VLOOKUP(D557,'Span and Layer'!$A$1:$D$1193,3,0)</f>
        <v>Amelia</v>
      </c>
      <c r="Y558" t="str">
        <f>VLOOKUP(D557,'Span and Layer'!$A$1:$D$1193,4,0)</f>
        <v>George</v>
      </c>
      <c r="Z558" s="30">
        <f>VLOOKUP(D557,'Attrition Analysis'!$A$1:$E$1193,3,0)</f>
        <v>37664</v>
      </c>
      <c r="AA558" s="30">
        <f>VLOOKUP(D557,'Attrition Analysis'!$A$1:$E$1193,4,0)</f>
        <v>45150</v>
      </c>
      <c r="AB558">
        <f>VLOOKUP(D557,'Attrition Analysis'!$A$1:$E$1193,5,0)</f>
        <v>0</v>
      </c>
      <c r="AC558" t="str">
        <f>VLOOKUP(D557,CSAT!$A$1:$F$1193,2,0)</f>
        <v>Good</v>
      </c>
      <c r="AD558" t="str">
        <f>VLOOKUP(D557,CSAT!$A$1:$F$1193,3,0)</f>
        <v>Worst</v>
      </c>
      <c r="AE558" t="str">
        <f>VLOOKUP(D557,CSAT!$A$1:$F$1193,4,0)</f>
        <v>Worst</v>
      </c>
      <c r="AF558" t="str">
        <f>VLOOKUP(D557,CSAT!$A$1:$F$1193,5,0)</f>
        <v>Worst</v>
      </c>
      <c r="AG558" t="str">
        <f>VLOOKUP(D557,CSAT!$A$1:$F$1193,6,0)</f>
        <v>Excellent</v>
      </c>
      <c r="AH558" s="30">
        <v>43434</v>
      </c>
    </row>
    <row r="559" spans="1:34" x14ac:dyDescent="0.25">
      <c r="A559" s="13" t="s">
        <v>1043</v>
      </c>
      <c r="B559" s="13">
        <v>558</v>
      </c>
      <c r="C559" s="13" t="s">
        <v>1042</v>
      </c>
      <c r="D559" s="13" t="s">
        <v>1043</v>
      </c>
      <c r="E559" s="13" t="s">
        <v>10</v>
      </c>
      <c r="F559" s="13">
        <v>43</v>
      </c>
      <c r="G559" s="13" t="s">
        <v>11</v>
      </c>
      <c r="H559" s="13" t="s">
        <v>22</v>
      </c>
      <c r="I559" s="13" t="s">
        <v>23</v>
      </c>
      <c r="J559">
        <f>VLOOKUP(DATA!D558,'Performance management'!A$1:H$1193,4,0)</f>
        <v>5</v>
      </c>
      <c r="K559">
        <f>VLOOKUP(DATA!D558,'Performance management'!A$1:H$1193,5,0)</f>
        <v>2</v>
      </c>
      <c r="L559">
        <f>VLOOKUP(DATA!D558,'Performance management'!A$1:H$1193,6,0)</f>
        <v>4</v>
      </c>
      <c r="M559">
        <f>VLOOKUP(DATA!D558,'Performance management'!A$1:H$1193,7,0)</f>
        <v>2</v>
      </c>
      <c r="N559">
        <f>VLOOKUP(DATA!D558,'Performance management'!A$1:H$1193,8,0)</f>
        <v>3.25</v>
      </c>
      <c r="O559">
        <f>VLOOKUP(D558,'Learning  Mangement'!$A$1:$G$1193,4,0)</f>
        <v>3.25</v>
      </c>
      <c r="P559" t="str">
        <f>VLOOKUP(D558,'Learning  Mangement'!$A$1:$G$1193,5,0)</f>
        <v>Hemanth&amp;Salomi</v>
      </c>
      <c r="Q559" t="str">
        <f>VLOOKUP(D558,'Learning  Mangement'!$A$1:$G$1193,6,0)</f>
        <v>3h</v>
      </c>
      <c r="R559" t="str">
        <f>VLOOKUP(D558,'Learning  Mangement'!$A$1:$G$1193,7,0)</f>
        <v>Soft skills Training</v>
      </c>
      <c r="S559" s="30">
        <f>VLOOKUP(D558,'Leave  Mangement'!$A$1:$F$1193,3,0)</f>
        <v>43312</v>
      </c>
      <c r="T559" s="30">
        <f>VLOOKUP(D558,'Leave  Mangement'!$A$1:$F$1193,4,0)</f>
        <v>43313</v>
      </c>
      <c r="U559" t="str">
        <f>VLOOKUP(D558,'Leave  Mangement'!$A$1:$F$1193,5,0)</f>
        <v>Planned leave</v>
      </c>
      <c r="V559">
        <f>VLOOKUP(D558,'Leave  Mangement'!$A$1:$F$1193,6,0)</f>
        <v>1</v>
      </c>
      <c r="W559" t="str">
        <f>VLOOKUP(D558,'Span and Layer'!$A$1:$D$1193,2,0)</f>
        <v>Roy</v>
      </c>
      <c r="X559" t="str">
        <f>VLOOKUP(D558,'Span and Layer'!$A$1:$D$1193,3,0)</f>
        <v>Harry</v>
      </c>
      <c r="Y559" t="str">
        <f>VLOOKUP(D558,'Span and Layer'!$A$1:$D$1193,4,0)</f>
        <v>George</v>
      </c>
      <c r="Z559" s="30">
        <f>VLOOKUP(D558,'Attrition Analysis'!$A$1:$E$1193,3,0)</f>
        <v>37672</v>
      </c>
      <c r="AA559" s="30">
        <f>VLOOKUP(D558,'Attrition Analysis'!$A$1:$E$1193,4,0)</f>
        <v>45162</v>
      </c>
      <c r="AB559">
        <f>VLOOKUP(D558,'Attrition Analysis'!$A$1:$E$1193,5,0)</f>
        <v>0</v>
      </c>
      <c r="AC559" t="str">
        <f>VLOOKUP(D558,CSAT!$A$1:$F$1193,2,0)</f>
        <v>Better</v>
      </c>
      <c r="AD559" t="str">
        <f>VLOOKUP(D558,CSAT!$A$1:$F$1193,3,0)</f>
        <v>Excellent</v>
      </c>
      <c r="AE559" t="str">
        <f>VLOOKUP(D558,CSAT!$A$1:$F$1193,4,0)</f>
        <v>Excellent</v>
      </c>
      <c r="AF559" t="str">
        <f>VLOOKUP(D558,CSAT!$A$1:$F$1193,5,0)</f>
        <v>Worst</v>
      </c>
      <c r="AG559" t="str">
        <f>VLOOKUP(D558,CSAT!$A$1:$F$1193,6,0)</f>
        <v>Better</v>
      </c>
      <c r="AH559" s="30">
        <v>43452</v>
      </c>
    </row>
    <row r="560" spans="1:34" x14ac:dyDescent="0.25">
      <c r="A560" s="13" t="s">
        <v>1045</v>
      </c>
      <c r="B560" s="13">
        <v>559</v>
      </c>
      <c r="C560" s="13" t="s">
        <v>1044</v>
      </c>
      <c r="D560" s="13" t="s">
        <v>1045</v>
      </c>
      <c r="E560" s="13" t="s">
        <v>10</v>
      </c>
      <c r="F560" s="13">
        <v>59</v>
      </c>
      <c r="G560" s="13" t="s">
        <v>31</v>
      </c>
      <c r="H560" s="13" t="s">
        <v>63</v>
      </c>
      <c r="I560" s="13" t="s">
        <v>13</v>
      </c>
      <c r="J560">
        <f>VLOOKUP(DATA!D559,'Performance management'!A$1:H$1193,4,0)</f>
        <v>3</v>
      </c>
      <c r="K560">
        <f>VLOOKUP(DATA!D559,'Performance management'!A$1:H$1193,5,0)</f>
        <v>3</v>
      </c>
      <c r="L560">
        <f>VLOOKUP(DATA!D559,'Performance management'!A$1:H$1193,6,0)</f>
        <v>1</v>
      </c>
      <c r="M560">
        <f>VLOOKUP(DATA!D559,'Performance management'!A$1:H$1193,7,0)</f>
        <v>5</v>
      </c>
      <c r="N560">
        <f>VLOOKUP(DATA!D559,'Performance management'!A$1:H$1193,8,0)</f>
        <v>3</v>
      </c>
      <c r="O560">
        <f>VLOOKUP(D559,'Learning  Mangement'!$A$1:$G$1193,4,0)</f>
        <v>3</v>
      </c>
      <c r="P560" t="str">
        <f>VLOOKUP(D559,'Learning  Mangement'!$A$1:$G$1193,5,0)</f>
        <v>Hemanth&amp;Salomi</v>
      </c>
      <c r="Q560" t="str">
        <f>VLOOKUP(D559,'Learning  Mangement'!$A$1:$G$1193,6,0)</f>
        <v>3h</v>
      </c>
      <c r="R560" t="str">
        <f>VLOOKUP(D559,'Learning  Mangement'!$A$1:$G$1193,7,0)</f>
        <v>Soft skills Training</v>
      </c>
      <c r="S560" s="30">
        <f>VLOOKUP(D559,'Leave  Mangement'!$A$1:$F$1193,3,0)</f>
        <v>43313</v>
      </c>
      <c r="T560" s="30">
        <f>VLOOKUP(D559,'Leave  Mangement'!$A$1:$F$1193,4,0)</f>
        <v>43317</v>
      </c>
      <c r="U560" t="str">
        <f>VLOOKUP(D559,'Leave  Mangement'!$A$1:$F$1193,5,0)</f>
        <v>Emergency leave</v>
      </c>
      <c r="V560">
        <f>VLOOKUP(D559,'Leave  Mangement'!$A$1:$F$1193,6,0)</f>
        <v>4</v>
      </c>
      <c r="W560" t="e">
        <f>VLOOKUP(D559,'Span and Layer'!$A$1:$D$1193,2,0)</f>
        <v>#N/A</v>
      </c>
      <c r="X560" t="e">
        <f>VLOOKUP(D559,'Span and Layer'!$A$1:$D$1193,3,0)</f>
        <v>#N/A</v>
      </c>
      <c r="Y560" t="e">
        <f>VLOOKUP(D559,'Span and Layer'!$A$1:$D$1193,4,0)</f>
        <v>#N/A</v>
      </c>
      <c r="Z560" s="30">
        <f>VLOOKUP(D559,'Attrition Analysis'!$A$1:$E$1193,3,0)</f>
        <v>37680</v>
      </c>
      <c r="AA560" s="30">
        <f>VLOOKUP(D559,'Attrition Analysis'!$A$1:$E$1193,4,0)</f>
        <v>45174</v>
      </c>
      <c r="AB560">
        <f>VLOOKUP(D559,'Attrition Analysis'!$A$1:$E$1193,5,0)</f>
        <v>0</v>
      </c>
      <c r="AC560" t="str">
        <f>VLOOKUP(D559,CSAT!$A$1:$F$1193,2,0)</f>
        <v>Better</v>
      </c>
      <c r="AD560" t="str">
        <f>VLOOKUP(D559,CSAT!$A$1:$F$1193,3,0)</f>
        <v>Good</v>
      </c>
      <c r="AE560" t="str">
        <f>VLOOKUP(D559,CSAT!$A$1:$F$1193,4,0)</f>
        <v>Good</v>
      </c>
      <c r="AF560" t="str">
        <f>VLOOKUP(D559,CSAT!$A$1:$F$1193,5,0)</f>
        <v>Worst</v>
      </c>
      <c r="AG560" t="str">
        <f>VLOOKUP(D559,CSAT!$A$1:$F$1193,6,0)</f>
        <v>Bad</v>
      </c>
      <c r="AH560" s="30">
        <v>43160</v>
      </c>
    </row>
    <row r="561" spans="1:34" x14ac:dyDescent="0.25">
      <c r="A561" s="13" t="s">
        <v>1047</v>
      </c>
      <c r="B561" s="13">
        <v>560</v>
      </c>
      <c r="C561" s="13" t="s">
        <v>1046</v>
      </c>
      <c r="D561" s="13" t="s">
        <v>1047</v>
      </c>
      <c r="E561" s="13" t="s">
        <v>10</v>
      </c>
      <c r="F561" s="13">
        <v>32</v>
      </c>
      <c r="G561" s="13" t="s">
        <v>55</v>
      </c>
      <c r="H561" s="13" t="s">
        <v>66</v>
      </c>
      <c r="I561" s="13" t="s">
        <v>13</v>
      </c>
      <c r="J561">
        <f>VLOOKUP(DATA!D560,'Performance management'!A$1:H$1193,4,0)</f>
        <v>2</v>
      </c>
      <c r="K561">
        <f>VLOOKUP(DATA!D560,'Performance management'!A$1:H$1193,5,0)</f>
        <v>5</v>
      </c>
      <c r="L561">
        <f>VLOOKUP(DATA!D560,'Performance management'!A$1:H$1193,6,0)</f>
        <v>3</v>
      </c>
      <c r="M561">
        <f>VLOOKUP(DATA!D560,'Performance management'!A$1:H$1193,7,0)</f>
        <v>1</v>
      </c>
      <c r="N561">
        <f>VLOOKUP(DATA!D560,'Performance management'!A$1:H$1193,8,0)</f>
        <v>2.75</v>
      </c>
      <c r="O561">
        <f>VLOOKUP(D560,'Learning  Mangement'!$A$1:$G$1193,4,0)</f>
        <v>2.75</v>
      </c>
      <c r="P561" t="str">
        <f>VLOOKUP(D560,'Learning  Mangement'!$A$1:$G$1193,5,0)</f>
        <v>Sathish&amp;Azim</v>
      </c>
      <c r="Q561" t="str">
        <f>VLOOKUP(D560,'Learning  Mangement'!$A$1:$G$1193,6,0)</f>
        <v>4h</v>
      </c>
      <c r="R561" t="str">
        <f>VLOOKUP(D560,'Learning  Mangement'!$A$1:$G$1193,7,0)</f>
        <v>Technical skills Training</v>
      </c>
      <c r="S561" s="30">
        <f>VLOOKUP(D560,'Leave  Mangement'!$A$1:$F$1193,3,0)</f>
        <v>43314</v>
      </c>
      <c r="T561" s="30">
        <f>VLOOKUP(D560,'Leave  Mangement'!$A$1:$F$1193,4,0)</f>
        <v>43320</v>
      </c>
      <c r="U561" t="str">
        <f>VLOOKUP(D560,'Leave  Mangement'!$A$1:$F$1193,5,0)</f>
        <v>Emergency leave</v>
      </c>
      <c r="V561">
        <f>VLOOKUP(D560,'Leave  Mangement'!$A$1:$F$1193,6,0)</f>
        <v>6</v>
      </c>
      <c r="W561" t="str">
        <f>VLOOKUP(D560,'Span and Layer'!$A$1:$D$1193,2,0)</f>
        <v>Rajesh</v>
      </c>
      <c r="X561" t="str">
        <f>VLOOKUP(D560,'Span and Layer'!$A$1:$D$1193,3,0)</f>
        <v>Isla</v>
      </c>
      <c r="Y561" t="str">
        <f>VLOOKUP(D560,'Span and Layer'!$A$1:$D$1193,4,0)</f>
        <v>George</v>
      </c>
      <c r="Z561" s="30">
        <f>VLOOKUP(D560,'Attrition Analysis'!$A$1:$E$1193,3,0)</f>
        <v>37688</v>
      </c>
      <c r="AA561" s="30">
        <f>VLOOKUP(D560,'Attrition Analysis'!$A$1:$E$1193,4,0)</f>
        <v>45186</v>
      </c>
      <c r="AB561">
        <f>VLOOKUP(D560,'Attrition Analysis'!$A$1:$E$1193,5,0)</f>
        <v>0</v>
      </c>
      <c r="AC561" t="str">
        <f>VLOOKUP(D560,CSAT!$A$1:$F$1193,2,0)</f>
        <v>Bad</v>
      </c>
      <c r="AD561" t="str">
        <f>VLOOKUP(D560,CSAT!$A$1:$F$1193,3,0)</f>
        <v>Bad</v>
      </c>
      <c r="AE561" t="str">
        <f>VLOOKUP(D560,CSAT!$A$1:$F$1193,4,0)</f>
        <v>Better</v>
      </c>
      <c r="AF561" t="str">
        <f>VLOOKUP(D560,CSAT!$A$1:$F$1193,5,0)</f>
        <v>Excellent</v>
      </c>
      <c r="AG561" t="str">
        <f>VLOOKUP(D560,CSAT!$A$1:$F$1193,6,0)</f>
        <v>Bad</v>
      </c>
      <c r="AH561" s="30">
        <v>43469</v>
      </c>
    </row>
    <row r="562" spans="1:34" x14ac:dyDescent="0.25">
      <c r="A562" s="13" t="s">
        <v>1049</v>
      </c>
      <c r="B562" s="13">
        <v>561</v>
      </c>
      <c r="C562" s="13" t="s">
        <v>1048</v>
      </c>
      <c r="D562" s="13" t="s">
        <v>1049</v>
      </c>
      <c r="E562" s="13" t="s">
        <v>10</v>
      </c>
      <c r="F562" s="13">
        <v>55</v>
      </c>
      <c r="G562" s="13" t="s">
        <v>11</v>
      </c>
      <c r="H562" s="13" t="s">
        <v>63</v>
      </c>
      <c r="I562" s="13" t="s">
        <v>13</v>
      </c>
      <c r="J562">
        <f>VLOOKUP(DATA!D561,'Performance management'!A$1:H$1193,4,0)</f>
        <v>4</v>
      </c>
      <c r="K562">
        <f>VLOOKUP(DATA!D561,'Performance management'!A$1:H$1193,5,0)</f>
        <v>4</v>
      </c>
      <c r="L562">
        <f>VLOOKUP(DATA!D561,'Performance management'!A$1:H$1193,6,0)</f>
        <v>3</v>
      </c>
      <c r="M562">
        <f>VLOOKUP(DATA!D561,'Performance management'!A$1:H$1193,7,0)</f>
        <v>5</v>
      </c>
      <c r="N562">
        <f>VLOOKUP(DATA!D561,'Performance management'!A$1:H$1193,8,0)</f>
        <v>4</v>
      </c>
      <c r="O562">
        <f>VLOOKUP(D561,'Learning  Mangement'!$A$1:$G$1193,4,0)</f>
        <v>4</v>
      </c>
      <c r="P562" t="str">
        <f>VLOOKUP(D561,'Learning  Mangement'!$A$1:$G$1193,5,0)</f>
        <v>Santhosh&amp;Anudeep</v>
      </c>
      <c r="Q562" t="str">
        <f>VLOOKUP(D561,'Learning  Mangement'!$A$1:$G$1193,6,0)</f>
        <v>3h</v>
      </c>
      <c r="R562" t="str">
        <f>VLOOKUP(D561,'Learning  Mangement'!$A$1:$G$1193,7,0)</f>
        <v>Job Training</v>
      </c>
      <c r="S562" s="30">
        <f>VLOOKUP(D561,'Leave  Mangement'!$A$1:$F$1193,3,0)</f>
        <v>43315</v>
      </c>
      <c r="T562" s="30">
        <f>VLOOKUP(D561,'Leave  Mangement'!$A$1:$F$1193,4,0)</f>
        <v>43321</v>
      </c>
      <c r="U562" t="str">
        <f>VLOOKUP(D561,'Leave  Mangement'!$A$1:$F$1193,5,0)</f>
        <v>Emergency leave</v>
      </c>
      <c r="V562">
        <f>VLOOKUP(D561,'Leave  Mangement'!$A$1:$F$1193,6,0)</f>
        <v>6</v>
      </c>
      <c r="W562" t="str">
        <f>VLOOKUP(D561,'Span and Layer'!$A$1:$D$1193,2,0)</f>
        <v>Lihar</v>
      </c>
      <c r="X562" t="str">
        <f>VLOOKUP(D561,'Span and Layer'!$A$1:$D$1193,3,0)</f>
        <v>Isla</v>
      </c>
      <c r="Y562" t="str">
        <f>VLOOKUP(D561,'Span and Layer'!$A$1:$D$1193,4,0)</f>
        <v>George</v>
      </c>
      <c r="Z562" s="30">
        <f>VLOOKUP(D561,'Attrition Analysis'!$A$1:$E$1193,3,0)</f>
        <v>37696</v>
      </c>
      <c r="AA562" s="30">
        <f>VLOOKUP(D561,'Attrition Analysis'!$A$1:$E$1193,4,0)</f>
        <v>45198</v>
      </c>
      <c r="AB562">
        <f>VLOOKUP(D561,'Attrition Analysis'!$A$1:$E$1193,5,0)</f>
        <v>0</v>
      </c>
      <c r="AC562" t="str">
        <f>VLOOKUP(D561,CSAT!$A$1:$F$1193,2,0)</f>
        <v>Good</v>
      </c>
      <c r="AD562" t="str">
        <f>VLOOKUP(D561,CSAT!$A$1:$F$1193,3,0)</f>
        <v>Bad</v>
      </c>
      <c r="AE562" t="str">
        <f>VLOOKUP(D561,CSAT!$A$1:$F$1193,4,0)</f>
        <v>Good</v>
      </c>
      <c r="AF562" t="str">
        <f>VLOOKUP(D561,CSAT!$A$1:$F$1193,5,0)</f>
        <v>Excellent</v>
      </c>
      <c r="AG562" t="str">
        <f>VLOOKUP(D561,CSAT!$A$1:$F$1193,6,0)</f>
        <v>Excellent</v>
      </c>
      <c r="AH562" s="30">
        <v>43189</v>
      </c>
    </row>
    <row r="563" spans="1:34" x14ac:dyDescent="0.25">
      <c r="A563" s="13" t="s">
        <v>1051</v>
      </c>
      <c r="B563" s="13">
        <v>562</v>
      </c>
      <c r="C563" s="13" t="s">
        <v>1050</v>
      </c>
      <c r="D563" s="13" t="s">
        <v>1051</v>
      </c>
      <c r="E563" s="13" t="s">
        <v>10</v>
      </c>
      <c r="F563" s="13">
        <v>40</v>
      </c>
      <c r="G563" s="13" t="s">
        <v>91</v>
      </c>
      <c r="H563" s="13" t="s">
        <v>27</v>
      </c>
      <c r="I563" s="13" t="s">
        <v>28</v>
      </c>
      <c r="J563">
        <f>VLOOKUP(DATA!D562,'Performance management'!A$1:H$1193,4,0)</f>
        <v>1</v>
      </c>
      <c r="K563">
        <f>VLOOKUP(DATA!D562,'Performance management'!A$1:H$1193,5,0)</f>
        <v>1</v>
      </c>
      <c r="L563">
        <f>VLOOKUP(DATA!D562,'Performance management'!A$1:H$1193,6,0)</f>
        <v>1</v>
      </c>
      <c r="M563">
        <f>VLOOKUP(DATA!D562,'Performance management'!A$1:H$1193,7,0)</f>
        <v>1</v>
      </c>
      <c r="N563">
        <f>VLOOKUP(DATA!D562,'Performance management'!A$1:H$1193,8,0)</f>
        <v>1</v>
      </c>
      <c r="O563">
        <f>VLOOKUP(D562,'Learning  Mangement'!$A$1:$G$1193,4,0)</f>
        <v>1</v>
      </c>
      <c r="P563" t="str">
        <f>VLOOKUP(D562,'Learning  Mangement'!$A$1:$G$1193,5,0)</f>
        <v>Sathish&amp;Azim</v>
      </c>
      <c r="Q563" t="str">
        <f>VLOOKUP(D562,'Learning  Mangement'!$A$1:$G$1193,6,0)</f>
        <v>4h</v>
      </c>
      <c r="R563" t="str">
        <f>VLOOKUP(D562,'Learning  Mangement'!$A$1:$G$1193,7,0)</f>
        <v>Technical skills training</v>
      </c>
      <c r="S563" s="30">
        <f>VLOOKUP(D562,'Leave  Mangement'!$A$1:$F$1193,3,0)</f>
        <v>43316</v>
      </c>
      <c r="T563" s="30">
        <f>VLOOKUP(D562,'Leave  Mangement'!$A$1:$F$1193,4,0)</f>
        <v>43321</v>
      </c>
      <c r="U563" t="str">
        <f>VLOOKUP(D562,'Leave  Mangement'!$A$1:$F$1193,5,0)</f>
        <v>Maternity/Parental leave</v>
      </c>
      <c r="V563">
        <f>VLOOKUP(D562,'Leave  Mangement'!$A$1:$F$1193,6,0)</f>
        <v>35</v>
      </c>
      <c r="W563" t="str">
        <f>VLOOKUP(D562,'Span and Layer'!$A$1:$D$1193,2,0)</f>
        <v>Lihar</v>
      </c>
      <c r="X563" t="str">
        <f>VLOOKUP(D562,'Span and Layer'!$A$1:$D$1193,3,0)</f>
        <v>Isla</v>
      </c>
      <c r="Y563" t="str">
        <f>VLOOKUP(D562,'Span and Layer'!$A$1:$D$1193,4,0)</f>
        <v>George</v>
      </c>
      <c r="Z563" s="30">
        <f>VLOOKUP(D562,'Attrition Analysis'!$A$1:$E$1193,3,0)</f>
        <v>37704</v>
      </c>
      <c r="AA563" s="30">
        <f>VLOOKUP(D562,'Attrition Analysis'!$A$1:$E$1193,4,0)</f>
        <v>45210</v>
      </c>
      <c r="AB563">
        <f>VLOOKUP(D562,'Attrition Analysis'!$A$1:$E$1193,5,0)</f>
        <v>0</v>
      </c>
      <c r="AC563" t="str">
        <f>VLOOKUP(D562,CSAT!$A$1:$F$1193,2,0)</f>
        <v>Worst</v>
      </c>
      <c r="AD563" t="str">
        <f>VLOOKUP(D562,CSAT!$A$1:$F$1193,3,0)</f>
        <v>Bad</v>
      </c>
      <c r="AE563" t="str">
        <f>VLOOKUP(D562,CSAT!$A$1:$F$1193,4,0)</f>
        <v>Excellent</v>
      </c>
      <c r="AF563" t="str">
        <f>VLOOKUP(D562,CSAT!$A$1:$F$1193,5,0)</f>
        <v>Excellent</v>
      </c>
      <c r="AG563" t="str">
        <f>VLOOKUP(D562,CSAT!$A$1:$F$1193,6,0)</f>
        <v>Worst</v>
      </c>
      <c r="AH563" s="30">
        <v>43293</v>
      </c>
    </row>
    <row r="564" spans="1:34" x14ac:dyDescent="0.25">
      <c r="A564" s="13" t="s">
        <v>1053</v>
      </c>
      <c r="B564" s="13">
        <v>563</v>
      </c>
      <c r="C564" s="13" t="s">
        <v>1052</v>
      </c>
      <c r="D564" s="13" t="s">
        <v>1053</v>
      </c>
      <c r="E564" s="13" t="s">
        <v>16</v>
      </c>
      <c r="F564" s="13">
        <v>44</v>
      </c>
      <c r="G564" s="13" t="s">
        <v>31</v>
      </c>
      <c r="H564" s="13" t="s">
        <v>121</v>
      </c>
      <c r="I564" s="13" t="s">
        <v>13</v>
      </c>
      <c r="J564">
        <f>VLOOKUP(DATA!D563,'Performance management'!A$1:H$1193,4,0)</f>
        <v>3</v>
      </c>
      <c r="K564">
        <f>VLOOKUP(DATA!D563,'Performance management'!A$1:H$1193,5,0)</f>
        <v>4</v>
      </c>
      <c r="L564">
        <f>VLOOKUP(DATA!D563,'Performance management'!A$1:H$1193,6,0)</f>
        <v>4</v>
      </c>
      <c r="M564">
        <f>VLOOKUP(DATA!D563,'Performance management'!A$1:H$1193,7,0)</f>
        <v>5</v>
      </c>
      <c r="N564">
        <f>VLOOKUP(DATA!D563,'Performance management'!A$1:H$1193,8,0)</f>
        <v>4</v>
      </c>
      <c r="O564">
        <f>VLOOKUP(D563,'Learning  Mangement'!$A$1:$G$1193,4,0)</f>
        <v>4</v>
      </c>
      <c r="P564" t="str">
        <f>VLOOKUP(D563,'Learning  Mangement'!$A$1:$G$1193,5,0)</f>
        <v>Santhosh&amp;Anudeep</v>
      </c>
      <c r="Q564" t="str">
        <f>VLOOKUP(D563,'Learning  Mangement'!$A$1:$G$1193,6,0)</f>
        <v>3h</v>
      </c>
      <c r="R564" t="str">
        <f>VLOOKUP(D563,'Learning  Mangement'!$A$1:$G$1193,7,0)</f>
        <v>Job Training</v>
      </c>
      <c r="S564" s="30">
        <f>VLOOKUP(D563,'Leave  Mangement'!$A$1:$F$1193,3,0)</f>
        <v>43317</v>
      </c>
      <c r="T564" s="30">
        <f>VLOOKUP(D563,'Leave  Mangement'!$A$1:$F$1193,4,0)</f>
        <v>43322</v>
      </c>
      <c r="U564" t="str">
        <f>VLOOKUP(D563,'Leave  Mangement'!$A$1:$F$1193,5,0)</f>
        <v>Planned leave</v>
      </c>
      <c r="V564">
        <f>VLOOKUP(D563,'Leave  Mangement'!$A$1:$F$1193,6,0)</f>
        <v>5</v>
      </c>
      <c r="W564" t="str">
        <f>VLOOKUP(D563,'Span and Layer'!$A$1:$D$1193,2,0)</f>
        <v>Arundathi</v>
      </c>
      <c r="X564" t="str">
        <f>VLOOKUP(D563,'Span and Layer'!$A$1:$D$1193,3,0)</f>
        <v>Jacob</v>
      </c>
      <c r="Y564" t="str">
        <f>VLOOKUP(D563,'Span and Layer'!$A$1:$D$1193,4,0)</f>
        <v>George</v>
      </c>
      <c r="Z564" s="30">
        <f>VLOOKUP(D563,'Attrition Analysis'!$A$1:$E$1193,3,0)</f>
        <v>37712</v>
      </c>
      <c r="AA564" s="30">
        <f>VLOOKUP(D563,'Attrition Analysis'!$A$1:$E$1193,4,0)</f>
        <v>45222</v>
      </c>
      <c r="AB564">
        <f>VLOOKUP(D563,'Attrition Analysis'!$A$1:$E$1193,5,0)</f>
        <v>0</v>
      </c>
      <c r="AC564" t="str">
        <f>VLOOKUP(D563,CSAT!$A$1:$F$1193,2,0)</f>
        <v>Worst</v>
      </c>
      <c r="AD564" t="str">
        <f>VLOOKUP(D563,CSAT!$A$1:$F$1193,3,0)</f>
        <v>Good</v>
      </c>
      <c r="AE564" t="str">
        <f>VLOOKUP(D563,CSAT!$A$1:$F$1193,4,0)</f>
        <v>Bad</v>
      </c>
      <c r="AF564" t="str">
        <f>VLOOKUP(D563,CSAT!$A$1:$F$1193,5,0)</f>
        <v>Bad</v>
      </c>
      <c r="AG564" t="str">
        <f>VLOOKUP(D563,CSAT!$A$1:$F$1193,6,0)</f>
        <v>Worst</v>
      </c>
      <c r="AH564" s="30">
        <v>43308</v>
      </c>
    </row>
    <row r="565" spans="1:34" x14ac:dyDescent="0.25">
      <c r="A565" s="13" t="s">
        <v>1055</v>
      </c>
      <c r="B565" s="13">
        <v>564</v>
      </c>
      <c r="C565" s="13" t="s">
        <v>1054</v>
      </c>
      <c r="D565" s="13" t="s">
        <v>1055</v>
      </c>
      <c r="E565" s="13" t="s">
        <v>16</v>
      </c>
      <c r="F565" s="13">
        <v>33</v>
      </c>
      <c r="G565" s="13" t="s">
        <v>55</v>
      </c>
      <c r="H565" s="13" t="s">
        <v>22</v>
      </c>
      <c r="I565" s="13" t="s">
        <v>23</v>
      </c>
      <c r="J565">
        <f>VLOOKUP(DATA!D564,'Performance management'!A$1:H$1193,4,0)</f>
        <v>5</v>
      </c>
      <c r="K565">
        <f>VLOOKUP(DATA!D564,'Performance management'!A$1:H$1193,5,0)</f>
        <v>5</v>
      </c>
      <c r="L565">
        <f>VLOOKUP(DATA!D564,'Performance management'!A$1:H$1193,6,0)</f>
        <v>5</v>
      </c>
      <c r="M565">
        <f>VLOOKUP(DATA!D564,'Performance management'!A$1:H$1193,7,0)</f>
        <v>1</v>
      </c>
      <c r="N565">
        <f>VLOOKUP(DATA!D564,'Performance management'!A$1:H$1193,8,0)</f>
        <v>4</v>
      </c>
      <c r="O565">
        <f>VLOOKUP(D564,'Learning  Mangement'!$A$1:$G$1193,4,0)</f>
        <v>4</v>
      </c>
      <c r="P565" t="str">
        <f>VLOOKUP(D564,'Learning  Mangement'!$A$1:$G$1193,5,0)</f>
        <v>Santhosh&amp;Anudeep</v>
      </c>
      <c r="Q565" t="str">
        <f>VLOOKUP(D564,'Learning  Mangement'!$A$1:$G$1193,6,0)</f>
        <v>3h</v>
      </c>
      <c r="R565" t="str">
        <f>VLOOKUP(D564,'Learning  Mangement'!$A$1:$G$1193,7,0)</f>
        <v>Job Training</v>
      </c>
      <c r="S565" s="30">
        <f>VLOOKUP(D564,'Leave  Mangement'!$A$1:$F$1193,3,0)</f>
        <v>43318</v>
      </c>
      <c r="T565" s="30">
        <f>VLOOKUP(D564,'Leave  Mangement'!$A$1:$F$1193,4,0)</f>
        <v>43323</v>
      </c>
      <c r="U565" t="str">
        <f>VLOOKUP(D564,'Leave  Mangement'!$A$1:$F$1193,5,0)</f>
        <v>Emergency leave</v>
      </c>
      <c r="V565">
        <f>VLOOKUP(D564,'Leave  Mangement'!$A$1:$F$1193,6,0)</f>
        <v>5</v>
      </c>
      <c r="W565" t="str">
        <f>VLOOKUP(D564,'Span and Layer'!$A$1:$D$1193,2,0)</f>
        <v>Roy</v>
      </c>
      <c r="X565" t="str">
        <f>VLOOKUP(D564,'Span and Layer'!$A$1:$D$1193,3,0)</f>
        <v>Harry</v>
      </c>
      <c r="Y565" t="str">
        <f>VLOOKUP(D564,'Span and Layer'!$A$1:$D$1193,4,0)</f>
        <v>George</v>
      </c>
      <c r="Z565" s="30">
        <f>VLOOKUP(D564,'Attrition Analysis'!$A$1:$E$1193,3,0)</f>
        <v>37720</v>
      </c>
      <c r="AA565" s="30">
        <f>VLOOKUP(D564,'Attrition Analysis'!$A$1:$E$1193,4,0)</f>
        <v>45234</v>
      </c>
      <c r="AB565">
        <f>VLOOKUP(D564,'Attrition Analysis'!$A$1:$E$1193,5,0)</f>
        <v>0</v>
      </c>
      <c r="AC565" t="str">
        <f>VLOOKUP(D564,CSAT!$A$1:$F$1193,2,0)</f>
        <v>Better</v>
      </c>
      <c r="AD565" t="str">
        <f>VLOOKUP(D564,CSAT!$A$1:$F$1193,3,0)</f>
        <v>Bad</v>
      </c>
      <c r="AE565" t="str">
        <f>VLOOKUP(D564,CSAT!$A$1:$F$1193,4,0)</f>
        <v>Bad</v>
      </c>
      <c r="AF565" t="str">
        <f>VLOOKUP(D564,CSAT!$A$1:$F$1193,5,0)</f>
        <v>Good</v>
      </c>
      <c r="AG565" t="str">
        <f>VLOOKUP(D564,CSAT!$A$1:$F$1193,6,0)</f>
        <v>Worst</v>
      </c>
      <c r="AH565" s="30">
        <v>43426</v>
      </c>
    </row>
    <row r="566" spans="1:34" x14ac:dyDescent="0.25">
      <c r="A566" s="13" t="s">
        <v>1057</v>
      </c>
      <c r="B566" s="13">
        <v>565</v>
      </c>
      <c r="C566" s="13" t="s">
        <v>1056</v>
      </c>
      <c r="D566" s="13" t="s">
        <v>1057</v>
      </c>
      <c r="E566" s="13" t="s">
        <v>16</v>
      </c>
      <c r="F566" s="13">
        <v>41</v>
      </c>
      <c r="G566" s="13" t="s">
        <v>96</v>
      </c>
      <c r="H566" s="13" t="s">
        <v>18</v>
      </c>
      <c r="I566" s="13" t="s">
        <v>13</v>
      </c>
      <c r="J566">
        <f>VLOOKUP(DATA!D565,'Performance management'!A$1:H$1193,4,0)</f>
        <v>5</v>
      </c>
      <c r="K566">
        <f>VLOOKUP(DATA!D565,'Performance management'!A$1:H$1193,5,0)</f>
        <v>2</v>
      </c>
      <c r="L566">
        <f>VLOOKUP(DATA!D565,'Performance management'!A$1:H$1193,6,0)</f>
        <v>4</v>
      </c>
      <c r="M566">
        <f>VLOOKUP(DATA!D565,'Performance management'!A$1:H$1193,7,0)</f>
        <v>3</v>
      </c>
      <c r="N566">
        <f>VLOOKUP(DATA!D565,'Performance management'!A$1:H$1193,8,0)</f>
        <v>3.5</v>
      </c>
      <c r="O566">
        <f>VLOOKUP(D565,'Learning  Mangement'!$A$1:$G$1193,4,0)</f>
        <v>3.5</v>
      </c>
      <c r="P566" t="str">
        <f>VLOOKUP(D565,'Learning  Mangement'!$A$1:$G$1193,5,0)</f>
        <v>Hemanth&amp;Salomi</v>
      </c>
      <c r="Q566" t="str">
        <f>VLOOKUP(D565,'Learning  Mangement'!$A$1:$G$1193,6,0)</f>
        <v>3h</v>
      </c>
      <c r="R566" t="str">
        <f>VLOOKUP(D565,'Learning  Mangement'!$A$1:$G$1193,7,0)</f>
        <v>Soft skills Training</v>
      </c>
      <c r="S566" s="30">
        <f>VLOOKUP(D565,'Leave  Mangement'!$A$1:$F$1193,3,0)</f>
        <v>43319</v>
      </c>
      <c r="T566" s="30">
        <f>VLOOKUP(D565,'Leave  Mangement'!$A$1:$F$1193,4,0)</f>
        <v>43325</v>
      </c>
      <c r="U566" t="str">
        <f>VLOOKUP(D565,'Leave  Mangement'!$A$1:$F$1193,5,0)</f>
        <v>Maternity/Parental leave</v>
      </c>
      <c r="V566">
        <f>VLOOKUP(D565,'Leave  Mangement'!$A$1:$F$1193,6,0)</f>
        <v>36</v>
      </c>
      <c r="W566" t="str">
        <f>VLOOKUP(D565,'Span and Layer'!$A$1:$D$1193,2,0)</f>
        <v>Aneela</v>
      </c>
      <c r="X566" t="str">
        <f>VLOOKUP(D565,'Span and Layer'!$A$1:$D$1193,3,0)</f>
        <v>Charlie</v>
      </c>
      <c r="Y566" t="str">
        <f>VLOOKUP(D565,'Span and Layer'!$A$1:$D$1193,4,0)</f>
        <v>George</v>
      </c>
      <c r="Z566" s="30">
        <f>VLOOKUP(D565,'Attrition Analysis'!$A$1:$E$1193,3,0)</f>
        <v>37728</v>
      </c>
      <c r="AA566" s="30">
        <f>VLOOKUP(D565,'Attrition Analysis'!$A$1:$E$1193,4,0)</f>
        <v>45246</v>
      </c>
      <c r="AB566">
        <f>VLOOKUP(D565,'Attrition Analysis'!$A$1:$E$1193,5,0)</f>
        <v>0</v>
      </c>
      <c r="AC566" t="str">
        <f>VLOOKUP(D565,CSAT!$A$1:$F$1193,2,0)</f>
        <v>Bad</v>
      </c>
      <c r="AD566" t="str">
        <f>VLOOKUP(D565,CSAT!$A$1:$F$1193,3,0)</f>
        <v>Better</v>
      </c>
      <c r="AE566" t="str">
        <f>VLOOKUP(D565,CSAT!$A$1:$F$1193,4,0)</f>
        <v>Bad</v>
      </c>
      <c r="AF566" t="str">
        <f>VLOOKUP(D565,CSAT!$A$1:$F$1193,5,0)</f>
        <v>Worst</v>
      </c>
      <c r="AG566" t="str">
        <f>VLOOKUP(D565,CSAT!$A$1:$F$1193,6,0)</f>
        <v>Good</v>
      </c>
      <c r="AH566" s="30">
        <v>43396</v>
      </c>
    </row>
    <row r="567" spans="1:34" x14ac:dyDescent="0.25">
      <c r="A567" s="13" t="s">
        <v>1059</v>
      </c>
      <c r="B567" s="13">
        <v>566</v>
      </c>
      <c r="C567" s="13" t="s">
        <v>1058</v>
      </c>
      <c r="D567" s="13" t="s">
        <v>1059</v>
      </c>
      <c r="E567" s="13" t="s">
        <v>10</v>
      </c>
      <c r="F567" s="13">
        <v>39</v>
      </c>
      <c r="G567" s="13" t="s">
        <v>96</v>
      </c>
      <c r="H567" s="13" t="s">
        <v>52</v>
      </c>
      <c r="I567" s="13" t="s">
        <v>13</v>
      </c>
      <c r="J567">
        <f>VLOOKUP(DATA!D566,'Performance management'!A$1:H$1193,4,0)</f>
        <v>4</v>
      </c>
      <c r="K567">
        <f>VLOOKUP(DATA!D566,'Performance management'!A$1:H$1193,5,0)</f>
        <v>4</v>
      </c>
      <c r="L567">
        <f>VLOOKUP(DATA!D566,'Performance management'!A$1:H$1193,6,0)</f>
        <v>5</v>
      </c>
      <c r="M567">
        <f>VLOOKUP(DATA!D566,'Performance management'!A$1:H$1193,7,0)</f>
        <v>5</v>
      </c>
      <c r="N567">
        <f>VLOOKUP(DATA!D566,'Performance management'!A$1:H$1193,8,0)</f>
        <v>4.5</v>
      </c>
      <c r="O567">
        <f>VLOOKUP(D566,'Learning  Mangement'!$A$1:$G$1193,4,0)</f>
        <v>4.5</v>
      </c>
      <c r="P567" t="str">
        <f>VLOOKUP(D566,'Learning  Mangement'!$A$1:$G$1193,5,0)</f>
        <v>Santhosh&amp;Anudeep</v>
      </c>
      <c r="Q567" t="str">
        <f>VLOOKUP(D566,'Learning  Mangement'!$A$1:$G$1193,6,0)</f>
        <v>3h</v>
      </c>
      <c r="R567" t="str">
        <f>VLOOKUP(D566,'Learning  Mangement'!$A$1:$G$1193,7,0)</f>
        <v>Job Training</v>
      </c>
      <c r="S567" s="30">
        <f>VLOOKUP(D566,'Leave  Mangement'!$A$1:$F$1193,3,0)</f>
        <v>43320</v>
      </c>
      <c r="T567" s="30">
        <f>VLOOKUP(D566,'Leave  Mangement'!$A$1:$F$1193,4,0)</f>
        <v>43327</v>
      </c>
      <c r="U567" t="str">
        <f>VLOOKUP(D566,'Leave  Mangement'!$A$1:$F$1193,5,0)</f>
        <v>Planned leave</v>
      </c>
      <c r="V567">
        <f>VLOOKUP(D566,'Leave  Mangement'!$A$1:$F$1193,6,0)</f>
        <v>7</v>
      </c>
      <c r="W567" t="str">
        <f>VLOOKUP(D566,'Span and Layer'!$A$1:$D$1193,2,0)</f>
        <v>Rishitha</v>
      </c>
      <c r="X567" t="str">
        <f>VLOOKUP(D566,'Span and Layer'!$A$1:$D$1193,3,0)</f>
        <v>Isla</v>
      </c>
      <c r="Y567" t="str">
        <f>VLOOKUP(D566,'Span and Layer'!$A$1:$D$1193,4,0)</f>
        <v>George</v>
      </c>
      <c r="Z567" s="30">
        <f>VLOOKUP(D566,'Attrition Analysis'!$A$1:$E$1193,3,0)</f>
        <v>37736</v>
      </c>
      <c r="AA567" s="30">
        <f>VLOOKUP(D566,'Attrition Analysis'!$A$1:$E$1193,4,0)</f>
        <v>45258</v>
      </c>
      <c r="AB567">
        <f>VLOOKUP(D566,'Attrition Analysis'!$A$1:$E$1193,5,0)</f>
        <v>0</v>
      </c>
      <c r="AC567" t="str">
        <f>VLOOKUP(D566,CSAT!$A$1:$F$1193,2,0)</f>
        <v>Excellent</v>
      </c>
      <c r="AD567" t="str">
        <f>VLOOKUP(D566,CSAT!$A$1:$F$1193,3,0)</f>
        <v>Worst</v>
      </c>
      <c r="AE567" t="str">
        <f>VLOOKUP(D566,CSAT!$A$1:$F$1193,4,0)</f>
        <v>Bad</v>
      </c>
      <c r="AF567" t="str">
        <f>VLOOKUP(D566,CSAT!$A$1:$F$1193,5,0)</f>
        <v>Better</v>
      </c>
      <c r="AG567" t="str">
        <f>VLOOKUP(D566,CSAT!$A$1:$F$1193,6,0)</f>
        <v>Better</v>
      </c>
      <c r="AH567" s="30">
        <v>43273</v>
      </c>
    </row>
    <row r="568" spans="1:34" x14ac:dyDescent="0.25">
      <c r="A568" s="13" t="s">
        <v>1061</v>
      </c>
      <c r="B568" s="13">
        <v>567</v>
      </c>
      <c r="C568" s="13" t="s">
        <v>1060</v>
      </c>
      <c r="D568" s="13" t="s">
        <v>1061</v>
      </c>
      <c r="E568" s="13" t="s">
        <v>16</v>
      </c>
      <c r="F568" s="13">
        <v>44</v>
      </c>
      <c r="G568" s="13" t="s">
        <v>45</v>
      </c>
      <c r="H568" s="13" t="s">
        <v>18</v>
      </c>
      <c r="I568" s="13" t="s">
        <v>13</v>
      </c>
      <c r="J568">
        <f>VLOOKUP(DATA!D567,'Performance management'!A$1:H$1193,4,0)</f>
        <v>1</v>
      </c>
      <c r="K568">
        <f>VLOOKUP(DATA!D567,'Performance management'!A$1:H$1193,5,0)</f>
        <v>2</v>
      </c>
      <c r="L568">
        <f>VLOOKUP(DATA!D567,'Performance management'!A$1:H$1193,6,0)</f>
        <v>4</v>
      </c>
      <c r="M568">
        <f>VLOOKUP(DATA!D567,'Performance management'!A$1:H$1193,7,0)</f>
        <v>1</v>
      </c>
      <c r="N568">
        <f>VLOOKUP(DATA!D567,'Performance management'!A$1:H$1193,8,0)</f>
        <v>2</v>
      </c>
      <c r="O568">
        <f>VLOOKUP(D567,'Learning  Mangement'!$A$1:$G$1193,4,0)</f>
        <v>2</v>
      </c>
      <c r="P568" t="str">
        <f>VLOOKUP(D567,'Learning  Mangement'!$A$1:$G$1193,5,0)</f>
        <v>Sathish&amp;Azim</v>
      </c>
      <c r="Q568" t="str">
        <f>VLOOKUP(D567,'Learning  Mangement'!$A$1:$G$1193,6,0)</f>
        <v>4h</v>
      </c>
      <c r="R568" t="str">
        <f>VLOOKUP(D567,'Learning  Mangement'!$A$1:$G$1193,7,0)</f>
        <v>Technical skills Training</v>
      </c>
      <c r="S568" s="30">
        <f>VLOOKUP(D567,'Leave  Mangement'!$A$1:$F$1193,3,0)</f>
        <v>43321</v>
      </c>
      <c r="T568" s="30">
        <f>VLOOKUP(D567,'Leave  Mangement'!$A$1:$F$1193,4,0)</f>
        <v>43325</v>
      </c>
      <c r="U568" t="str">
        <f>VLOOKUP(D567,'Leave  Mangement'!$A$1:$F$1193,5,0)</f>
        <v>Emergency leave</v>
      </c>
      <c r="V568">
        <f>VLOOKUP(D567,'Leave  Mangement'!$A$1:$F$1193,6,0)</f>
        <v>4</v>
      </c>
      <c r="W568" t="str">
        <f>VLOOKUP(D567,'Span and Layer'!$A$1:$D$1193,2,0)</f>
        <v>Sathish</v>
      </c>
      <c r="X568" t="str">
        <f>VLOOKUP(D567,'Span and Layer'!$A$1:$D$1193,3,0)</f>
        <v>Charlie</v>
      </c>
      <c r="Y568" t="str">
        <f>VLOOKUP(D567,'Span and Layer'!$A$1:$D$1193,4,0)</f>
        <v>George</v>
      </c>
      <c r="Z568" s="30">
        <f>VLOOKUP(D567,'Attrition Analysis'!$A$1:$E$1193,3,0)</f>
        <v>37744</v>
      </c>
      <c r="AA568" s="30">
        <f>VLOOKUP(D567,'Attrition Analysis'!$A$1:$E$1193,4,0)</f>
        <v>45270</v>
      </c>
      <c r="AB568">
        <f>VLOOKUP(D567,'Attrition Analysis'!$A$1:$E$1193,5,0)</f>
        <v>0</v>
      </c>
      <c r="AC568" t="str">
        <f>VLOOKUP(D567,CSAT!$A$1:$F$1193,2,0)</f>
        <v>Bad</v>
      </c>
      <c r="AD568" t="str">
        <f>VLOOKUP(D567,CSAT!$A$1:$F$1193,3,0)</f>
        <v>Better</v>
      </c>
      <c r="AE568" t="str">
        <f>VLOOKUP(D567,CSAT!$A$1:$F$1193,4,0)</f>
        <v>Better</v>
      </c>
      <c r="AF568" t="str">
        <f>VLOOKUP(D567,CSAT!$A$1:$F$1193,5,0)</f>
        <v>Good</v>
      </c>
      <c r="AG568" t="str">
        <f>VLOOKUP(D567,CSAT!$A$1:$F$1193,6,0)</f>
        <v>Worst</v>
      </c>
      <c r="AH568" s="30">
        <v>43386</v>
      </c>
    </row>
    <row r="569" spans="1:34" x14ac:dyDescent="0.25">
      <c r="A569" s="13" t="s">
        <v>1063</v>
      </c>
      <c r="B569" s="13">
        <v>568</v>
      </c>
      <c r="C569" s="13" t="s">
        <v>1062</v>
      </c>
      <c r="D569" s="13" t="s">
        <v>1063</v>
      </c>
      <c r="E569" s="13" t="s">
        <v>10</v>
      </c>
      <c r="F569" s="13">
        <v>21</v>
      </c>
      <c r="G569" s="13" t="s">
        <v>45</v>
      </c>
      <c r="H569" s="13" t="s">
        <v>121</v>
      </c>
      <c r="I569" s="13" t="s">
        <v>13</v>
      </c>
      <c r="J569">
        <f>VLOOKUP(DATA!D568,'Performance management'!A$1:H$1193,4,0)</f>
        <v>4</v>
      </c>
      <c r="K569">
        <f>VLOOKUP(DATA!D568,'Performance management'!A$1:H$1193,5,0)</f>
        <v>2</v>
      </c>
      <c r="L569">
        <f>VLOOKUP(DATA!D568,'Performance management'!A$1:H$1193,6,0)</f>
        <v>2</v>
      </c>
      <c r="M569">
        <f>VLOOKUP(DATA!D568,'Performance management'!A$1:H$1193,7,0)</f>
        <v>2</v>
      </c>
      <c r="N569">
        <f>VLOOKUP(DATA!D568,'Performance management'!A$1:H$1193,8,0)</f>
        <v>2.5</v>
      </c>
      <c r="O569">
        <f>VLOOKUP(D568,'Learning  Mangement'!$A$1:$G$1193,4,0)</f>
        <v>2.5</v>
      </c>
      <c r="P569" t="str">
        <f>VLOOKUP(D568,'Learning  Mangement'!$A$1:$G$1193,5,0)</f>
        <v>Sathish&amp;Azim</v>
      </c>
      <c r="Q569" t="str">
        <f>VLOOKUP(D568,'Learning  Mangement'!$A$1:$G$1193,6,0)</f>
        <v>4h</v>
      </c>
      <c r="R569" t="str">
        <f>VLOOKUP(D568,'Learning  Mangement'!$A$1:$G$1193,7,0)</f>
        <v>Technical skills Training</v>
      </c>
      <c r="S569" s="30">
        <f>VLOOKUP(D568,'Leave  Mangement'!$A$1:$F$1193,3,0)</f>
        <v>43322</v>
      </c>
      <c r="T569" s="30">
        <f>VLOOKUP(D568,'Leave  Mangement'!$A$1:$F$1193,4,0)</f>
        <v>43326</v>
      </c>
      <c r="U569" t="str">
        <f>VLOOKUP(D568,'Leave  Mangement'!$A$1:$F$1193,5,0)</f>
        <v>Planned leave</v>
      </c>
      <c r="V569">
        <f>VLOOKUP(D568,'Leave  Mangement'!$A$1:$F$1193,6,0)</f>
        <v>4</v>
      </c>
      <c r="W569" t="str">
        <f>VLOOKUP(D568,'Span and Layer'!$A$1:$D$1193,2,0)</f>
        <v>Salomi</v>
      </c>
      <c r="X569" t="str">
        <f>VLOOKUP(D568,'Span and Layer'!$A$1:$D$1193,3,0)</f>
        <v>Harry</v>
      </c>
      <c r="Y569" t="str">
        <f>VLOOKUP(D568,'Span and Layer'!$A$1:$D$1193,4,0)</f>
        <v>George</v>
      </c>
      <c r="Z569" s="30">
        <f>VLOOKUP(D568,'Attrition Analysis'!$A$1:$E$1193,3,0)</f>
        <v>37752</v>
      </c>
      <c r="AA569" s="30">
        <f>VLOOKUP(D568,'Attrition Analysis'!$A$1:$E$1193,4,0)</f>
        <v>45282</v>
      </c>
      <c r="AB569">
        <f>VLOOKUP(D568,'Attrition Analysis'!$A$1:$E$1193,5,0)</f>
        <v>0</v>
      </c>
      <c r="AC569" t="str">
        <f>VLOOKUP(D568,CSAT!$A$1:$F$1193,2,0)</f>
        <v>Bad</v>
      </c>
      <c r="AD569" t="str">
        <f>VLOOKUP(D568,CSAT!$A$1:$F$1193,3,0)</f>
        <v>Worst</v>
      </c>
      <c r="AE569" t="str">
        <f>VLOOKUP(D568,CSAT!$A$1:$F$1193,4,0)</f>
        <v>Bad</v>
      </c>
      <c r="AF569" t="str">
        <f>VLOOKUP(D568,CSAT!$A$1:$F$1193,5,0)</f>
        <v>Bad</v>
      </c>
      <c r="AG569" t="str">
        <f>VLOOKUP(D568,CSAT!$A$1:$F$1193,6,0)</f>
        <v>Better</v>
      </c>
      <c r="AH569" s="30">
        <v>43302</v>
      </c>
    </row>
    <row r="570" spans="1:34" x14ac:dyDescent="0.25">
      <c r="A570" s="13" t="s">
        <v>1065</v>
      </c>
      <c r="B570" s="13">
        <v>569</v>
      </c>
      <c r="C570" s="13" t="s">
        <v>1064</v>
      </c>
      <c r="D570" s="13" t="s">
        <v>1065</v>
      </c>
      <c r="E570" s="13" t="s">
        <v>16</v>
      </c>
      <c r="F570" s="13">
        <v>46</v>
      </c>
      <c r="G570" s="13" t="s">
        <v>62</v>
      </c>
      <c r="H570" s="13" t="s">
        <v>18</v>
      </c>
      <c r="I570" s="13" t="s">
        <v>13</v>
      </c>
      <c r="J570">
        <f>VLOOKUP(DATA!D569,'Performance management'!A$1:H$1193,4,0)</f>
        <v>2</v>
      </c>
      <c r="K570">
        <f>VLOOKUP(DATA!D569,'Performance management'!A$1:H$1193,5,0)</f>
        <v>4</v>
      </c>
      <c r="L570">
        <f>VLOOKUP(DATA!D569,'Performance management'!A$1:H$1193,6,0)</f>
        <v>3</v>
      </c>
      <c r="M570">
        <f>VLOOKUP(DATA!D569,'Performance management'!A$1:H$1193,7,0)</f>
        <v>5</v>
      </c>
      <c r="N570">
        <f>VLOOKUP(DATA!D569,'Performance management'!A$1:H$1193,8,0)</f>
        <v>3.5</v>
      </c>
      <c r="O570">
        <f>VLOOKUP(D569,'Learning  Mangement'!$A$1:$G$1193,4,0)</f>
        <v>3.5</v>
      </c>
      <c r="P570" t="str">
        <f>VLOOKUP(D569,'Learning  Mangement'!$A$1:$G$1193,5,0)</f>
        <v>Hemanth&amp;Salomi</v>
      </c>
      <c r="Q570" t="str">
        <f>VLOOKUP(D569,'Learning  Mangement'!$A$1:$G$1193,6,0)</f>
        <v>3h</v>
      </c>
      <c r="R570" t="str">
        <f>VLOOKUP(D569,'Learning  Mangement'!$A$1:$G$1193,7,0)</f>
        <v>Soft skills Training</v>
      </c>
      <c r="S570" s="30">
        <f>VLOOKUP(D569,'Leave  Mangement'!$A$1:$F$1193,3,0)</f>
        <v>43323</v>
      </c>
      <c r="T570" s="30">
        <f>VLOOKUP(D569,'Leave  Mangement'!$A$1:$F$1193,4,0)</f>
        <v>43328</v>
      </c>
      <c r="U570" t="str">
        <f>VLOOKUP(D569,'Leave  Mangement'!$A$1:$F$1193,5,0)</f>
        <v>Planned leave</v>
      </c>
      <c r="V570">
        <f>VLOOKUP(D569,'Leave  Mangement'!$A$1:$F$1193,6,0)</f>
        <v>5</v>
      </c>
      <c r="W570" t="str">
        <f>VLOOKUP(D569,'Span and Layer'!$A$1:$D$1193,2,0)</f>
        <v>Santhosh</v>
      </c>
      <c r="X570" t="str">
        <f>VLOOKUP(D569,'Span and Layer'!$A$1:$D$1193,3,0)</f>
        <v>Harry</v>
      </c>
      <c r="Y570" t="str">
        <f>VLOOKUP(D569,'Span and Layer'!$A$1:$D$1193,4,0)</f>
        <v>George</v>
      </c>
      <c r="Z570" s="30">
        <f>VLOOKUP(D569,'Attrition Analysis'!$A$1:$E$1193,3,0)</f>
        <v>37760</v>
      </c>
      <c r="AA570" s="30">
        <f>VLOOKUP(D569,'Attrition Analysis'!$A$1:$E$1193,4,0)</f>
        <v>45294</v>
      </c>
      <c r="AB570">
        <f>VLOOKUP(D569,'Attrition Analysis'!$A$1:$E$1193,5,0)</f>
        <v>0</v>
      </c>
      <c r="AC570" t="str">
        <f>VLOOKUP(D569,CSAT!$A$1:$F$1193,2,0)</f>
        <v>Excellent</v>
      </c>
      <c r="AD570" t="str">
        <f>VLOOKUP(D569,CSAT!$A$1:$F$1193,3,0)</f>
        <v>Bad</v>
      </c>
      <c r="AE570" t="str">
        <f>VLOOKUP(D569,CSAT!$A$1:$F$1193,4,0)</f>
        <v>Good</v>
      </c>
      <c r="AF570" t="str">
        <f>VLOOKUP(D569,CSAT!$A$1:$F$1193,5,0)</f>
        <v>Bad</v>
      </c>
      <c r="AG570" t="str">
        <f>VLOOKUP(D569,CSAT!$A$1:$F$1193,6,0)</f>
        <v>Worst</v>
      </c>
      <c r="AH570" s="30">
        <v>43143</v>
      </c>
    </row>
    <row r="571" spans="1:34" x14ac:dyDescent="0.25">
      <c r="A571" s="13" t="s">
        <v>1066</v>
      </c>
      <c r="B571" s="13">
        <v>570</v>
      </c>
      <c r="C571" s="13" t="s">
        <v>234</v>
      </c>
      <c r="D571" s="13" t="s">
        <v>1066</v>
      </c>
      <c r="E571" s="13" t="s">
        <v>10</v>
      </c>
      <c r="F571" s="13">
        <v>22</v>
      </c>
      <c r="G571" s="13" t="s">
        <v>26</v>
      </c>
      <c r="H571" s="13" t="s">
        <v>63</v>
      </c>
      <c r="I571" s="13" t="s">
        <v>13</v>
      </c>
      <c r="J571">
        <f>VLOOKUP(DATA!D570,'Performance management'!A$1:H$1193,4,0)</f>
        <v>4</v>
      </c>
      <c r="K571">
        <f>VLOOKUP(DATA!D570,'Performance management'!A$1:H$1193,5,0)</f>
        <v>1</v>
      </c>
      <c r="L571">
        <f>VLOOKUP(DATA!D570,'Performance management'!A$1:H$1193,6,0)</f>
        <v>1</v>
      </c>
      <c r="M571">
        <f>VLOOKUP(DATA!D570,'Performance management'!A$1:H$1193,7,0)</f>
        <v>5</v>
      </c>
      <c r="N571">
        <f>VLOOKUP(DATA!D570,'Performance management'!A$1:H$1193,8,0)</f>
        <v>2.75</v>
      </c>
      <c r="O571">
        <f>VLOOKUP(D570,'Learning  Mangement'!$A$1:$G$1193,4,0)</f>
        <v>2.75</v>
      </c>
      <c r="P571" t="str">
        <f>VLOOKUP(D570,'Learning  Mangement'!$A$1:$G$1193,5,0)</f>
        <v>Sathish&amp;Azim</v>
      </c>
      <c r="Q571" t="str">
        <f>VLOOKUP(D570,'Learning  Mangement'!$A$1:$G$1193,6,0)</f>
        <v>4h</v>
      </c>
      <c r="R571" t="str">
        <f>VLOOKUP(D570,'Learning  Mangement'!$A$1:$G$1193,7,0)</f>
        <v>Technical skills Training</v>
      </c>
      <c r="S571" s="30">
        <f>VLOOKUP(D570,'Leave  Mangement'!$A$1:$F$1193,3,0)</f>
        <v>43324</v>
      </c>
      <c r="T571" s="30">
        <f>VLOOKUP(D570,'Leave  Mangement'!$A$1:$F$1193,4,0)</f>
        <v>43329</v>
      </c>
      <c r="U571" t="str">
        <f>VLOOKUP(D570,'Leave  Mangement'!$A$1:$F$1193,5,0)</f>
        <v>Planned leave</v>
      </c>
      <c r="V571">
        <f>VLOOKUP(D570,'Leave  Mangement'!$A$1:$F$1193,6,0)</f>
        <v>5</v>
      </c>
      <c r="W571" t="str">
        <f>VLOOKUP(D570,'Span and Layer'!$A$1:$D$1193,2,0)</f>
        <v>Rishitha</v>
      </c>
      <c r="X571" t="str">
        <f>VLOOKUP(D570,'Span and Layer'!$A$1:$D$1193,3,0)</f>
        <v>Isla</v>
      </c>
      <c r="Y571" t="str">
        <f>VLOOKUP(D570,'Span and Layer'!$A$1:$D$1193,4,0)</f>
        <v>George</v>
      </c>
      <c r="Z571" s="30">
        <f>VLOOKUP(D570,'Attrition Analysis'!$A$1:$E$1193,3,0)</f>
        <v>37768</v>
      </c>
      <c r="AA571" s="30">
        <f>VLOOKUP(D570,'Attrition Analysis'!$A$1:$E$1193,4,0)</f>
        <v>45306</v>
      </c>
      <c r="AB571">
        <f>VLOOKUP(D570,'Attrition Analysis'!$A$1:$E$1193,5,0)</f>
        <v>0</v>
      </c>
      <c r="AC571" t="str">
        <f>VLOOKUP(D570,CSAT!$A$1:$F$1193,2,0)</f>
        <v>Worst</v>
      </c>
      <c r="AD571" t="str">
        <f>VLOOKUP(D570,CSAT!$A$1:$F$1193,3,0)</f>
        <v>Good</v>
      </c>
      <c r="AE571" t="str">
        <f>VLOOKUP(D570,CSAT!$A$1:$F$1193,4,0)</f>
        <v>Good</v>
      </c>
      <c r="AF571" t="str">
        <f>VLOOKUP(D570,CSAT!$A$1:$F$1193,5,0)</f>
        <v>Excellent</v>
      </c>
      <c r="AG571" t="str">
        <f>VLOOKUP(D570,CSAT!$A$1:$F$1193,6,0)</f>
        <v>Better</v>
      </c>
      <c r="AH571" s="30">
        <v>43202</v>
      </c>
    </row>
    <row r="572" spans="1:34" x14ac:dyDescent="0.25">
      <c r="A572" s="13" t="s">
        <v>1068</v>
      </c>
      <c r="B572" s="13">
        <v>571</v>
      </c>
      <c r="C572" s="13" t="s">
        <v>1067</v>
      </c>
      <c r="D572" s="13" t="s">
        <v>1068</v>
      </c>
      <c r="E572" s="13" t="s">
        <v>10</v>
      </c>
      <c r="F572" s="13">
        <v>41</v>
      </c>
      <c r="G572" s="13" t="s">
        <v>26</v>
      </c>
      <c r="H572" s="13" t="s">
        <v>161</v>
      </c>
      <c r="I572" s="13" t="s">
        <v>13</v>
      </c>
      <c r="J572">
        <f>VLOOKUP(DATA!D571,'Performance management'!A$1:H$1193,4,0)</f>
        <v>5</v>
      </c>
      <c r="K572">
        <f>VLOOKUP(DATA!D571,'Performance management'!A$1:H$1193,5,0)</f>
        <v>5</v>
      </c>
      <c r="L572">
        <f>VLOOKUP(DATA!D571,'Performance management'!A$1:H$1193,6,0)</f>
        <v>4</v>
      </c>
      <c r="M572">
        <f>VLOOKUP(DATA!D571,'Performance management'!A$1:H$1193,7,0)</f>
        <v>5</v>
      </c>
      <c r="N572">
        <f>VLOOKUP(DATA!D571,'Performance management'!A$1:H$1193,8,0)</f>
        <v>4.75</v>
      </c>
      <c r="O572">
        <f>VLOOKUP(D571,'Learning  Mangement'!$A$1:$G$1193,4,0)</f>
        <v>4.75</v>
      </c>
      <c r="P572" t="str">
        <f>VLOOKUP(D571,'Learning  Mangement'!$A$1:$G$1193,5,0)</f>
        <v>Santhosh&amp;Anudeep</v>
      </c>
      <c r="Q572" t="str">
        <f>VLOOKUP(D571,'Learning  Mangement'!$A$1:$G$1193,6,0)</f>
        <v>3h</v>
      </c>
      <c r="R572" t="str">
        <f>VLOOKUP(D571,'Learning  Mangement'!$A$1:$G$1193,7,0)</f>
        <v>Job Training</v>
      </c>
      <c r="S572" s="30">
        <f>VLOOKUP(D571,'Leave  Mangement'!$A$1:$F$1193,3,0)</f>
        <v>43325</v>
      </c>
      <c r="T572" s="30">
        <f>VLOOKUP(D571,'Leave  Mangement'!$A$1:$F$1193,4,0)</f>
        <v>43327</v>
      </c>
      <c r="U572" t="str">
        <f>VLOOKUP(D571,'Leave  Mangement'!$A$1:$F$1193,5,0)</f>
        <v>Maternity/Parental leave</v>
      </c>
      <c r="V572">
        <f>VLOOKUP(D571,'Leave  Mangement'!$A$1:$F$1193,6,0)</f>
        <v>32</v>
      </c>
      <c r="W572" t="str">
        <f>VLOOKUP(D571,'Span and Layer'!$A$1:$D$1193,2,0)</f>
        <v>Sathish</v>
      </c>
      <c r="X572" t="str">
        <f>VLOOKUP(D571,'Span and Layer'!$A$1:$D$1193,3,0)</f>
        <v>Charlie</v>
      </c>
      <c r="Y572" t="str">
        <f>VLOOKUP(D571,'Span and Layer'!$A$1:$D$1193,4,0)</f>
        <v>George</v>
      </c>
      <c r="Z572" s="30">
        <f>VLOOKUP(D571,'Attrition Analysis'!$A$1:$E$1193,3,0)</f>
        <v>37776</v>
      </c>
      <c r="AA572" s="30">
        <f>VLOOKUP(D571,'Attrition Analysis'!$A$1:$E$1193,4,0)</f>
        <v>45318</v>
      </c>
      <c r="AB572">
        <f>VLOOKUP(D571,'Attrition Analysis'!$A$1:$E$1193,5,0)</f>
        <v>0</v>
      </c>
      <c r="AC572" t="str">
        <f>VLOOKUP(D571,CSAT!$A$1:$F$1193,2,0)</f>
        <v>Worst</v>
      </c>
      <c r="AD572" t="str">
        <f>VLOOKUP(D571,CSAT!$A$1:$F$1193,3,0)</f>
        <v>Better</v>
      </c>
      <c r="AE572" t="str">
        <f>VLOOKUP(D571,CSAT!$A$1:$F$1193,4,0)</f>
        <v>Excellent</v>
      </c>
      <c r="AF572" t="str">
        <f>VLOOKUP(D571,CSAT!$A$1:$F$1193,5,0)</f>
        <v>Bad</v>
      </c>
      <c r="AG572" t="str">
        <f>VLOOKUP(D571,CSAT!$A$1:$F$1193,6,0)</f>
        <v>Good</v>
      </c>
      <c r="AH572" s="30">
        <v>43415</v>
      </c>
    </row>
    <row r="573" spans="1:34" x14ac:dyDescent="0.25">
      <c r="A573" s="13" t="s">
        <v>1070</v>
      </c>
      <c r="B573" s="13">
        <v>572</v>
      </c>
      <c r="C573" s="13" t="s">
        <v>1069</v>
      </c>
      <c r="D573" s="13" t="s">
        <v>1070</v>
      </c>
      <c r="E573" s="13" t="s">
        <v>16</v>
      </c>
      <c r="F573" s="13">
        <v>23</v>
      </c>
      <c r="G573" s="13" t="s">
        <v>17</v>
      </c>
      <c r="H573" s="13" t="s">
        <v>118</v>
      </c>
      <c r="I573" s="13" t="s">
        <v>13</v>
      </c>
      <c r="J573">
        <f>VLOOKUP(DATA!D572,'Performance management'!A$1:H$1193,4,0)</f>
        <v>4</v>
      </c>
      <c r="K573">
        <f>VLOOKUP(DATA!D572,'Performance management'!A$1:H$1193,5,0)</f>
        <v>3</v>
      </c>
      <c r="L573">
        <f>VLOOKUP(DATA!D572,'Performance management'!A$1:H$1193,6,0)</f>
        <v>5</v>
      </c>
      <c r="M573">
        <f>VLOOKUP(DATA!D572,'Performance management'!A$1:H$1193,7,0)</f>
        <v>4</v>
      </c>
      <c r="N573">
        <f>VLOOKUP(DATA!D572,'Performance management'!A$1:H$1193,8,0)</f>
        <v>4</v>
      </c>
      <c r="O573">
        <f>VLOOKUP(D572,'Learning  Mangement'!$A$1:$G$1193,4,0)</f>
        <v>4</v>
      </c>
      <c r="P573" t="str">
        <f>VLOOKUP(D572,'Learning  Mangement'!$A$1:$G$1193,5,0)</f>
        <v>Santhosh&amp;Anudeep</v>
      </c>
      <c r="Q573" t="str">
        <f>VLOOKUP(D572,'Learning  Mangement'!$A$1:$G$1193,6,0)</f>
        <v>3h</v>
      </c>
      <c r="R573" t="str">
        <f>VLOOKUP(D572,'Learning  Mangement'!$A$1:$G$1193,7,0)</f>
        <v>Job Training</v>
      </c>
      <c r="S573" s="30">
        <f>VLOOKUP(D572,'Leave  Mangement'!$A$1:$F$1193,3,0)</f>
        <v>43326</v>
      </c>
      <c r="T573" s="30">
        <f>VLOOKUP(D572,'Leave  Mangement'!$A$1:$F$1193,4,0)</f>
        <v>43328</v>
      </c>
      <c r="U573" t="str">
        <f>VLOOKUP(D572,'Leave  Mangement'!$A$1:$F$1193,5,0)</f>
        <v>Planned leave</v>
      </c>
      <c r="V573">
        <f>VLOOKUP(D572,'Leave  Mangement'!$A$1:$F$1193,6,0)</f>
        <v>2</v>
      </c>
      <c r="W573" t="str">
        <f>VLOOKUP(D572,'Span and Layer'!$A$1:$D$1193,2,0)</f>
        <v>Aneela</v>
      </c>
      <c r="X573" t="str">
        <f>VLOOKUP(D572,'Span and Layer'!$A$1:$D$1193,3,0)</f>
        <v>Charlie</v>
      </c>
      <c r="Y573" t="str">
        <f>VLOOKUP(D572,'Span and Layer'!$A$1:$D$1193,4,0)</f>
        <v>George</v>
      </c>
      <c r="Z573" s="30">
        <f>VLOOKUP(D572,'Attrition Analysis'!$A$1:$E$1193,3,0)</f>
        <v>37784</v>
      </c>
      <c r="AA573" s="30">
        <f>VLOOKUP(D572,'Attrition Analysis'!$A$1:$E$1193,4,0)</f>
        <v>45330</v>
      </c>
      <c r="AB573">
        <f>VLOOKUP(D572,'Attrition Analysis'!$A$1:$E$1193,5,0)</f>
        <v>0</v>
      </c>
      <c r="AC573" t="str">
        <f>VLOOKUP(D572,CSAT!$A$1:$F$1193,2,0)</f>
        <v>Bad</v>
      </c>
      <c r="AD573" t="str">
        <f>VLOOKUP(D572,CSAT!$A$1:$F$1193,3,0)</f>
        <v>Excellent</v>
      </c>
      <c r="AE573" t="str">
        <f>VLOOKUP(D572,CSAT!$A$1:$F$1193,4,0)</f>
        <v>Bad</v>
      </c>
      <c r="AF573" t="str">
        <f>VLOOKUP(D572,CSAT!$A$1:$F$1193,5,0)</f>
        <v>Bad</v>
      </c>
      <c r="AG573" t="str">
        <f>VLOOKUP(D572,CSAT!$A$1:$F$1193,6,0)</f>
        <v>Good</v>
      </c>
      <c r="AH573" s="30">
        <v>43130</v>
      </c>
    </row>
    <row r="574" spans="1:34" x14ac:dyDescent="0.25">
      <c r="A574" s="13" t="s">
        <v>1072</v>
      </c>
      <c r="B574" s="13">
        <v>573</v>
      </c>
      <c r="C574" s="13" t="s">
        <v>1071</v>
      </c>
      <c r="D574" s="13" t="s">
        <v>1072</v>
      </c>
      <c r="E574" s="13" t="s">
        <v>10</v>
      </c>
      <c r="F574" s="13">
        <v>60</v>
      </c>
      <c r="G574" s="13" t="s">
        <v>11</v>
      </c>
      <c r="H574" s="13" t="s">
        <v>34</v>
      </c>
      <c r="I574" s="13" t="s">
        <v>35</v>
      </c>
      <c r="J574">
        <f>VLOOKUP(DATA!D573,'Performance management'!A$1:H$1193,4,0)</f>
        <v>4</v>
      </c>
      <c r="K574">
        <f>VLOOKUP(DATA!D573,'Performance management'!A$1:H$1193,5,0)</f>
        <v>5</v>
      </c>
      <c r="L574">
        <f>VLOOKUP(DATA!D573,'Performance management'!A$1:H$1193,6,0)</f>
        <v>2</v>
      </c>
      <c r="M574">
        <f>VLOOKUP(DATA!D573,'Performance management'!A$1:H$1193,7,0)</f>
        <v>5</v>
      </c>
      <c r="N574">
        <f>VLOOKUP(DATA!D573,'Performance management'!A$1:H$1193,8,0)</f>
        <v>4</v>
      </c>
      <c r="O574">
        <f>VLOOKUP(D573,'Learning  Mangement'!$A$1:$G$1193,4,0)</f>
        <v>4</v>
      </c>
      <c r="P574" t="str">
        <f>VLOOKUP(D573,'Learning  Mangement'!$A$1:$G$1193,5,0)</f>
        <v>Santhosh&amp;Anudeep</v>
      </c>
      <c r="Q574" t="str">
        <f>VLOOKUP(D573,'Learning  Mangement'!$A$1:$G$1193,6,0)</f>
        <v>3h</v>
      </c>
      <c r="R574" t="str">
        <f>VLOOKUP(D573,'Learning  Mangement'!$A$1:$G$1193,7,0)</f>
        <v>Job Training</v>
      </c>
      <c r="S574" s="30">
        <f>VLOOKUP(D573,'Leave  Mangement'!$A$1:$F$1193,3,0)</f>
        <v>43327</v>
      </c>
      <c r="T574" s="30">
        <f>VLOOKUP(D573,'Leave  Mangement'!$A$1:$F$1193,4,0)</f>
        <v>43331</v>
      </c>
      <c r="U574" t="str">
        <f>VLOOKUP(D573,'Leave  Mangement'!$A$1:$F$1193,5,0)</f>
        <v>Planned leave</v>
      </c>
      <c r="V574">
        <f>VLOOKUP(D573,'Leave  Mangement'!$A$1:$F$1193,6,0)</f>
        <v>4</v>
      </c>
      <c r="W574" t="str">
        <f>VLOOKUP(D573,'Span and Layer'!$A$1:$D$1193,2,0)</f>
        <v>Rajesh</v>
      </c>
      <c r="X574" t="str">
        <f>VLOOKUP(D573,'Span and Layer'!$A$1:$D$1193,3,0)</f>
        <v>Isla</v>
      </c>
      <c r="Y574" t="str">
        <f>VLOOKUP(D573,'Span and Layer'!$A$1:$D$1193,4,0)</f>
        <v>George</v>
      </c>
      <c r="Z574" s="30">
        <f>VLOOKUP(D573,'Attrition Analysis'!$A$1:$E$1193,3,0)</f>
        <v>37792</v>
      </c>
      <c r="AA574" s="30">
        <f>VLOOKUP(D573,'Attrition Analysis'!$A$1:$E$1193,4,0)</f>
        <v>45342</v>
      </c>
      <c r="AB574">
        <f>VLOOKUP(D573,'Attrition Analysis'!$A$1:$E$1193,5,0)</f>
        <v>0</v>
      </c>
      <c r="AC574" t="str">
        <f>VLOOKUP(D573,CSAT!$A$1:$F$1193,2,0)</f>
        <v>Better</v>
      </c>
      <c r="AD574" t="str">
        <f>VLOOKUP(D573,CSAT!$A$1:$F$1193,3,0)</f>
        <v>Better</v>
      </c>
      <c r="AE574" t="str">
        <f>VLOOKUP(D573,CSAT!$A$1:$F$1193,4,0)</f>
        <v>Good</v>
      </c>
      <c r="AF574" t="str">
        <f>VLOOKUP(D573,CSAT!$A$1:$F$1193,5,0)</f>
        <v>Better</v>
      </c>
      <c r="AG574" t="str">
        <f>VLOOKUP(D573,CSAT!$A$1:$F$1193,6,0)</f>
        <v>Worst</v>
      </c>
      <c r="AH574" s="30">
        <v>43163</v>
      </c>
    </row>
    <row r="575" spans="1:34" x14ac:dyDescent="0.25">
      <c r="A575" s="13" t="s">
        <v>1074</v>
      </c>
      <c r="B575" s="13">
        <v>574</v>
      </c>
      <c r="C575" s="13" t="s">
        <v>1073</v>
      </c>
      <c r="D575" s="13" t="s">
        <v>1074</v>
      </c>
      <c r="E575" s="13" t="s">
        <v>10</v>
      </c>
      <c r="F575" s="13">
        <v>46</v>
      </c>
      <c r="G575" s="13" t="s">
        <v>62</v>
      </c>
      <c r="H575" s="13" t="s">
        <v>52</v>
      </c>
      <c r="I575" s="13" t="s">
        <v>13</v>
      </c>
      <c r="J575">
        <f>VLOOKUP(DATA!D574,'Performance management'!A$1:H$1193,4,0)</f>
        <v>3</v>
      </c>
      <c r="K575">
        <f>VLOOKUP(DATA!D574,'Performance management'!A$1:H$1193,5,0)</f>
        <v>3</v>
      </c>
      <c r="L575">
        <f>VLOOKUP(DATA!D574,'Performance management'!A$1:H$1193,6,0)</f>
        <v>4</v>
      </c>
      <c r="M575">
        <f>VLOOKUP(DATA!D574,'Performance management'!A$1:H$1193,7,0)</f>
        <v>5</v>
      </c>
      <c r="N575">
        <f>VLOOKUP(DATA!D574,'Performance management'!A$1:H$1193,8,0)</f>
        <v>3.75</v>
      </c>
      <c r="O575">
        <f>VLOOKUP(D574,'Learning  Mangement'!$A$1:$G$1193,4,0)</f>
        <v>3.75</v>
      </c>
      <c r="P575" t="str">
        <f>VLOOKUP(D574,'Learning  Mangement'!$A$1:$G$1193,5,0)</f>
        <v>Hemanth&amp;Salomi</v>
      </c>
      <c r="Q575" t="str">
        <f>VLOOKUP(D574,'Learning  Mangement'!$A$1:$G$1193,6,0)</f>
        <v>3h</v>
      </c>
      <c r="R575" t="str">
        <f>VLOOKUP(D574,'Learning  Mangement'!$A$1:$G$1193,7,0)</f>
        <v>Soft skills Training</v>
      </c>
      <c r="S575" s="30">
        <f>VLOOKUP(D574,'Leave  Mangement'!$A$1:$F$1193,3,0)</f>
        <v>43328</v>
      </c>
      <c r="T575" s="30">
        <f>VLOOKUP(D574,'Leave  Mangement'!$A$1:$F$1193,4,0)</f>
        <v>43334</v>
      </c>
      <c r="U575" t="str">
        <f>VLOOKUP(D574,'Leave  Mangement'!$A$1:$F$1193,5,0)</f>
        <v>Emergency leave</v>
      </c>
      <c r="V575">
        <f>VLOOKUP(D574,'Leave  Mangement'!$A$1:$F$1193,6,0)</f>
        <v>6</v>
      </c>
      <c r="W575" t="str">
        <f>VLOOKUP(D574,'Span and Layer'!$A$1:$D$1193,2,0)</f>
        <v>Arundathi</v>
      </c>
      <c r="X575" t="str">
        <f>VLOOKUP(D574,'Span and Layer'!$A$1:$D$1193,3,0)</f>
        <v>Jacob</v>
      </c>
      <c r="Y575" t="str">
        <f>VLOOKUP(D574,'Span and Layer'!$A$1:$D$1193,4,0)</f>
        <v>George</v>
      </c>
      <c r="Z575" s="30">
        <f>VLOOKUP(D574,'Attrition Analysis'!$A$1:$E$1193,3,0)</f>
        <v>37800</v>
      </c>
      <c r="AA575" s="30">
        <f>VLOOKUP(D574,'Attrition Analysis'!$A$1:$E$1193,4,0)</f>
        <v>45354</v>
      </c>
      <c r="AB575">
        <f>VLOOKUP(D574,'Attrition Analysis'!$A$1:$E$1193,5,0)</f>
        <v>0</v>
      </c>
      <c r="AC575" t="str">
        <f>VLOOKUP(D574,CSAT!$A$1:$F$1193,2,0)</f>
        <v>Bad</v>
      </c>
      <c r="AD575" t="str">
        <f>VLOOKUP(D574,CSAT!$A$1:$F$1193,3,0)</f>
        <v>Better</v>
      </c>
      <c r="AE575" t="str">
        <f>VLOOKUP(D574,CSAT!$A$1:$F$1193,4,0)</f>
        <v>Good</v>
      </c>
      <c r="AF575" t="str">
        <f>VLOOKUP(D574,CSAT!$A$1:$F$1193,5,0)</f>
        <v>Bad</v>
      </c>
      <c r="AG575" t="str">
        <f>VLOOKUP(D574,CSAT!$A$1:$F$1193,6,0)</f>
        <v>Bad</v>
      </c>
      <c r="AH575" s="30">
        <v>43383</v>
      </c>
    </row>
    <row r="576" spans="1:34" x14ac:dyDescent="0.25">
      <c r="A576" s="13" t="s">
        <v>1076</v>
      </c>
      <c r="B576" s="13">
        <v>575</v>
      </c>
      <c r="C576" s="13" t="s">
        <v>1075</v>
      </c>
      <c r="D576" s="13" t="s">
        <v>1076</v>
      </c>
      <c r="E576" s="13" t="s">
        <v>10</v>
      </c>
      <c r="F576" s="13">
        <v>25</v>
      </c>
      <c r="G576" s="13" t="s">
        <v>26</v>
      </c>
      <c r="H576" s="13" t="s">
        <v>131</v>
      </c>
      <c r="I576" s="13" t="s">
        <v>132</v>
      </c>
      <c r="J576">
        <f>VLOOKUP(DATA!D575,'Performance management'!A$1:H$1193,4,0)</f>
        <v>5</v>
      </c>
      <c r="K576">
        <f>VLOOKUP(DATA!D575,'Performance management'!A$1:H$1193,5,0)</f>
        <v>4</v>
      </c>
      <c r="L576">
        <f>VLOOKUP(DATA!D575,'Performance management'!A$1:H$1193,6,0)</f>
        <v>5</v>
      </c>
      <c r="M576">
        <f>VLOOKUP(DATA!D575,'Performance management'!A$1:H$1193,7,0)</f>
        <v>4</v>
      </c>
      <c r="N576">
        <f>VLOOKUP(DATA!D575,'Performance management'!A$1:H$1193,8,0)</f>
        <v>4.5</v>
      </c>
      <c r="O576">
        <f>VLOOKUP(D575,'Learning  Mangement'!$A$1:$G$1193,4,0)</f>
        <v>4.5</v>
      </c>
      <c r="P576" t="str">
        <f>VLOOKUP(D575,'Learning  Mangement'!$A$1:$G$1193,5,0)</f>
        <v>Santhosh&amp;Anudeep</v>
      </c>
      <c r="Q576" t="str">
        <f>VLOOKUP(D575,'Learning  Mangement'!$A$1:$G$1193,6,0)</f>
        <v>3h</v>
      </c>
      <c r="R576" t="str">
        <f>VLOOKUP(D575,'Learning  Mangement'!$A$1:$G$1193,7,0)</f>
        <v>Job Training</v>
      </c>
      <c r="S576" s="30">
        <f>VLOOKUP(D575,'Leave  Mangement'!$A$1:$F$1193,3,0)</f>
        <v>43329</v>
      </c>
      <c r="T576" s="30">
        <f>VLOOKUP(D575,'Leave  Mangement'!$A$1:$F$1193,4,0)</f>
        <v>43334</v>
      </c>
      <c r="U576" t="str">
        <f>VLOOKUP(D575,'Leave  Mangement'!$A$1:$F$1193,5,0)</f>
        <v>Maternity/Parental leave</v>
      </c>
      <c r="V576">
        <f>VLOOKUP(D575,'Leave  Mangement'!$A$1:$F$1193,6,0)</f>
        <v>35</v>
      </c>
      <c r="W576" t="str">
        <f>VLOOKUP(D575,'Span and Layer'!$A$1:$D$1193,2,0)</f>
        <v>Aneela</v>
      </c>
      <c r="X576" t="str">
        <f>VLOOKUP(D575,'Span and Layer'!$A$1:$D$1193,3,0)</f>
        <v>Charlie</v>
      </c>
      <c r="Y576" t="str">
        <f>VLOOKUP(D575,'Span and Layer'!$A$1:$D$1193,4,0)</f>
        <v>George</v>
      </c>
      <c r="Z576" s="30">
        <f>VLOOKUP(D575,'Attrition Analysis'!$A$1:$E$1193,3,0)</f>
        <v>37808</v>
      </c>
      <c r="AA576" s="30">
        <f>VLOOKUP(D575,'Attrition Analysis'!$A$1:$E$1193,4,0)</f>
        <v>45366</v>
      </c>
      <c r="AB576">
        <f>VLOOKUP(D575,'Attrition Analysis'!$A$1:$E$1193,5,0)</f>
        <v>0</v>
      </c>
      <c r="AC576" t="str">
        <f>VLOOKUP(D575,CSAT!$A$1:$F$1193,2,0)</f>
        <v>Good</v>
      </c>
      <c r="AD576" t="str">
        <f>VLOOKUP(D575,CSAT!$A$1:$F$1193,3,0)</f>
        <v>Good</v>
      </c>
      <c r="AE576" t="str">
        <f>VLOOKUP(D575,CSAT!$A$1:$F$1193,4,0)</f>
        <v>Worst</v>
      </c>
      <c r="AF576" t="str">
        <f>VLOOKUP(D575,CSAT!$A$1:$F$1193,5,0)</f>
        <v>Worst</v>
      </c>
      <c r="AG576" t="str">
        <f>VLOOKUP(D575,CSAT!$A$1:$F$1193,6,0)</f>
        <v>Bad</v>
      </c>
      <c r="AH576" s="30">
        <v>43204</v>
      </c>
    </row>
    <row r="577" spans="1:34" x14ac:dyDescent="0.25">
      <c r="A577" s="13" t="s">
        <v>1078</v>
      </c>
      <c r="B577" s="13">
        <v>576</v>
      </c>
      <c r="C577" s="13" t="s">
        <v>1077</v>
      </c>
      <c r="D577" s="13" t="s">
        <v>1078</v>
      </c>
      <c r="E577" s="13" t="s">
        <v>10</v>
      </c>
      <c r="F577" s="13">
        <v>56</v>
      </c>
      <c r="G577" s="13" t="s">
        <v>62</v>
      </c>
      <c r="H577" s="13" t="s">
        <v>79</v>
      </c>
      <c r="I577" s="13" t="s">
        <v>80</v>
      </c>
      <c r="J577">
        <f>VLOOKUP(DATA!D576,'Performance management'!A$1:H$1193,4,0)</f>
        <v>2</v>
      </c>
      <c r="K577">
        <f>VLOOKUP(DATA!D576,'Performance management'!A$1:H$1193,5,0)</f>
        <v>3</v>
      </c>
      <c r="L577">
        <f>VLOOKUP(DATA!D576,'Performance management'!A$1:H$1193,6,0)</f>
        <v>5</v>
      </c>
      <c r="M577">
        <f>VLOOKUP(DATA!D576,'Performance management'!A$1:H$1193,7,0)</f>
        <v>4</v>
      </c>
      <c r="N577">
        <f>VLOOKUP(DATA!D576,'Performance management'!A$1:H$1193,8,0)</f>
        <v>3.5</v>
      </c>
      <c r="O577">
        <f>VLOOKUP(D576,'Learning  Mangement'!$A$1:$G$1193,4,0)</f>
        <v>3.5</v>
      </c>
      <c r="P577" t="str">
        <f>VLOOKUP(D576,'Learning  Mangement'!$A$1:$G$1193,5,0)</f>
        <v>Hemanth&amp;Salomi</v>
      </c>
      <c r="Q577" t="str">
        <f>VLOOKUP(D576,'Learning  Mangement'!$A$1:$G$1193,6,0)</f>
        <v>3h</v>
      </c>
      <c r="R577" t="str">
        <f>VLOOKUP(D576,'Learning  Mangement'!$A$1:$G$1193,7,0)</f>
        <v>Soft skills Training</v>
      </c>
      <c r="S577" s="30">
        <f>VLOOKUP(D576,'Leave  Mangement'!$A$1:$F$1193,3,0)</f>
        <v>43330</v>
      </c>
      <c r="T577" s="30">
        <f>VLOOKUP(D576,'Leave  Mangement'!$A$1:$F$1193,4,0)</f>
        <v>43331</v>
      </c>
      <c r="U577" t="str">
        <f>VLOOKUP(D576,'Leave  Mangement'!$A$1:$F$1193,5,0)</f>
        <v>Planned leave</v>
      </c>
      <c r="V577">
        <f>VLOOKUP(D576,'Leave  Mangement'!$A$1:$F$1193,6,0)</f>
        <v>1</v>
      </c>
      <c r="W577" t="str">
        <f>VLOOKUP(D576,'Span and Layer'!$A$1:$D$1193,2,0)</f>
        <v>Hemanth</v>
      </c>
      <c r="X577" t="str">
        <f>VLOOKUP(D576,'Span and Layer'!$A$1:$D$1193,3,0)</f>
        <v>Amelia</v>
      </c>
      <c r="Y577" t="str">
        <f>VLOOKUP(D576,'Span and Layer'!$A$1:$D$1193,4,0)</f>
        <v>George</v>
      </c>
      <c r="Z577" s="30">
        <f>VLOOKUP(D576,'Attrition Analysis'!$A$1:$E$1193,3,0)</f>
        <v>37816</v>
      </c>
      <c r="AA577" s="30">
        <f>VLOOKUP(D576,'Attrition Analysis'!$A$1:$E$1193,4,0)</f>
        <v>45378</v>
      </c>
      <c r="AB577">
        <f>VLOOKUP(D576,'Attrition Analysis'!$A$1:$E$1193,5,0)</f>
        <v>0</v>
      </c>
      <c r="AC577" t="str">
        <f>VLOOKUP(D576,CSAT!$A$1:$F$1193,2,0)</f>
        <v>Bad</v>
      </c>
      <c r="AD577" t="str">
        <f>VLOOKUP(D576,CSAT!$A$1:$F$1193,3,0)</f>
        <v>Better</v>
      </c>
      <c r="AE577" t="str">
        <f>VLOOKUP(D576,CSAT!$A$1:$F$1193,4,0)</f>
        <v>Excellent</v>
      </c>
      <c r="AF577" t="str">
        <f>VLOOKUP(D576,CSAT!$A$1:$F$1193,5,0)</f>
        <v>Better</v>
      </c>
      <c r="AG577" t="str">
        <f>VLOOKUP(D576,CSAT!$A$1:$F$1193,6,0)</f>
        <v>Better</v>
      </c>
      <c r="AH577" s="30">
        <v>43332</v>
      </c>
    </row>
    <row r="578" spans="1:34" x14ac:dyDescent="0.25">
      <c r="A578" s="13" t="s">
        <v>1080</v>
      </c>
      <c r="B578" s="13">
        <v>577</v>
      </c>
      <c r="C578" s="13" t="s">
        <v>1079</v>
      </c>
      <c r="D578" s="13" t="s">
        <v>1080</v>
      </c>
      <c r="E578" s="13" t="s">
        <v>10</v>
      </c>
      <c r="F578" s="13">
        <v>49</v>
      </c>
      <c r="G578" s="13" t="s">
        <v>11</v>
      </c>
      <c r="H578" s="13" t="s">
        <v>63</v>
      </c>
      <c r="I578" s="13" t="s">
        <v>13</v>
      </c>
      <c r="J578">
        <f>VLOOKUP(DATA!D577,'Performance management'!A$1:H$1193,4,0)</f>
        <v>4</v>
      </c>
      <c r="K578">
        <f>VLOOKUP(DATA!D577,'Performance management'!A$1:H$1193,5,0)</f>
        <v>4</v>
      </c>
      <c r="L578">
        <f>VLOOKUP(DATA!D577,'Performance management'!A$1:H$1193,6,0)</f>
        <v>1</v>
      </c>
      <c r="M578">
        <f>VLOOKUP(DATA!D577,'Performance management'!A$1:H$1193,7,0)</f>
        <v>1</v>
      </c>
      <c r="N578">
        <f>VLOOKUP(DATA!D577,'Performance management'!A$1:H$1193,8,0)</f>
        <v>2.5</v>
      </c>
      <c r="O578">
        <f>VLOOKUP(D577,'Learning  Mangement'!$A$1:$G$1193,4,0)</f>
        <v>2.5</v>
      </c>
      <c r="P578" t="str">
        <f>VLOOKUP(D577,'Learning  Mangement'!$A$1:$G$1193,5,0)</f>
        <v>Sathish&amp;Azim</v>
      </c>
      <c r="Q578" t="str">
        <f>VLOOKUP(D577,'Learning  Mangement'!$A$1:$G$1193,6,0)</f>
        <v>4h</v>
      </c>
      <c r="R578" t="str">
        <f>VLOOKUP(D577,'Learning  Mangement'!$A$1:$G$1193,7,0)</f>
        <v>Technical skills Training</v>
      </c>
      <c r="S578" s="30">
        <f>VLOOKUP(D577,'Leave  Mangement'!$A$1:$F$1193,3,0)</f>
        <v>43331</v>
      </c>
      <c r="T578" s="30">
        <f>VLOOKUP(D577,'Leave  Mangement'!$A$1:$F$1193,4,0)</f>
        <v>43332</v>
      </c>
      <c r="U578" t="str">
        <f>VLOOKUP(D577,'Leave  Mangement'!$A$1:$F$1193,5,0)</f>
        <v>Maternity/Parental leave</v>
      </c>
      <c r="V578">
        <f>VLOOKUP(D577,'Leave  Mangement'!$A$1:$F$1193,6,0)</f>
        <v>31</v>
      </c>
      <c r="W578" t="str">
        <f>VLOOKUP(D577,'Span and Layer'!$A$1:$D$1193,2,0)</f>
        <v>Rajesh</v>
      </c>
      <c r="X578" t="str">
        <f>VLOOKUP(D577,'Span and Layer'!$A$1:$D$1193,3,0)</f>
        <v>Isla</v>
      </c>
      <c r="Y578" t="str">
        <f>VLOOKUP(D577,'Span and Layer'!$A$1:$D$1193,4,0)</f>
        <v>George</v>
      </c>
      <c r="Z578" s="30">
        <f>VLOOKUP(D577,'Attrition Analysis'!$A$1:$E$1193,3,0)</f>
        <v>37824</v>
      </c>
      <c r="AA578" s="30">
        <f>VLOOKUP(D577,'Attrition Analysis'!$A$1:$E$1193,4,0)</f>
        <v>45390</v>
      </c>
      <c r="AB578">
        <f>VLOOKUP(D577,'Attrition Analysis'!$A$1:$E$1193,5,0)</f>
        <v>0</v>
      </c>
      <c r="AC578" t="str">
        <f>VLOOKUP(D577,CSAT!$A$1:$F$1193,2,0)</f>
        <v>Bad</v>
      </c>
      <c r="AD578" t="str">
        <f>VLOOKUP(D577,CSAT!$A$1:$F$1193,3,0)</f>
        <v>Excellent</v>
      </c>
      <c r="AE578" t="str">
        <f>VLOOKUP(D577,CSAT!$A$1:$F$1193,4,0)</f>
        <v>Worst</v>
      </c>
      <c r="AF578" t="str">
        <f>VLOOKUP(D577,CSAT!$A$1:$F$1193,5,0)</f>
        <v>Good</v>
      </c>
      <c r="AG578" t="str">
        <f>VLOOKUP(D577,CSAT!$A$1:$F$1193,6,0)</f>
        <v>Excellent</v>
      </c>
      <c r="AH578" s="30">
        <v>43376</v>
      </c>
    </row>
    <row r="579" spans="1:34" x14ac:dyDescent="0.25">
      <c r="A579" s="13" t="s">
        <v>1082</v>
      </c>
      <c r="B579" s="13">
        <v>578</v>
      </c>
      <c r="C579" s="13" t="s">
        <v>1081</v>
      </c>
      <c r="D579" s="13" t="s">
        <v>1082</v>
      </c>
      <c r="E579" s="13" t="s">
        <v>10</v>
      </c>
      <c r="F579" s="13">
        <v>56</v>
      </c>
      <c r="G579" s="13" t="s">
        <v>55</v>
      </c>
      <c r="H579" s="13" t="s">
        <v>12</v>
      </c>
      <c r="I579" s="13" t="s">
        <v>13</v>
      </c>
      <c r="J579">
        <f>VLOOKUP(DATA!D578,'Performance management'!A$1:H$1193,4,0)</f>
        <v>5</v>
      </c>
      <c r="K579">
        <f>VLOOKUP(DATA!D578,'Performance management'!A$1:H$1193,5,0)</f>
        <v>3</v>
      </c>
      <c r="L579">
        <f>VLOOKUP(DATA!D578,'Performance management'!A$1:H$1193,6,0)</f>
        <v>1</v>
      </c>
      <c r="M579">
        <f>VLOOKUP(DATA!D578,'Performance management'!A$1:H$1193,7,0)</f>
        <v>2</v>
      </c>
      <c r="N579">
        <f>VLOOKUP(DATA!D578,'Performance management'!A$1:H$1193,8,0)</f>
        <v>2.75</v>
      </c>
      <c r="O579">
        <f>VLOOKUP(D578,'Learning  Mangement'!$A$1:$G$1193,4,0)</f>
        <v>2.75</v>
      </c>
      <c r="P579" t="str">
        <f>VLOOKUP(D578,'Learning  Mangement'!$A$1:$G$1193,5,0)</f>
        <v>Sathish&amp;Azim</v>
      </c>
      <c r="Q579" t="str">
        <f>VLOOKUP(D578,'Learning  Mangement'!$A$1:$G$1193,6,0)</f>
        <v>4h</v>
      </c>
      <c r="R579" t="str">
        <f>VLOOKUP(D578,'Learning  Mangement'!$A$1:$G$1193,7,0)</f>
        <v>Technical skills Training</v>
      </c>
      <c r="S579" s="30">
        <f>VLOOKUP(D578,'Leave  Mangement'!$A$1:$F$1193,3,0)</f>
        <v>43332</v>
      </c>
      <c r="T579" s="30">
        <f>VLOOKUP(D578,'Leave  Mangement'!$A$1:$F$1193,4,0)</f>
        <v>43335</v>
      </c>
      <c r="U579" t="str">
        <f>VLOOKUP(D578,'Leave  Mangement'!$A$1:$F$1193,5,0)</f>
        <v>Maternity/Parental leave</v>
      </c>
      <c r="V579">
        <f>VLOOKUP(D578,'Leave  Mangement'!$A$1:$F$1193,6,0)</f>
        <v>33</v>
      </c>
      <c r="W579" t="str">
        <f>VLOOKUP(D578,'Span and Layer'!$A$1:$D$1193,2,0)</f>
        <v>Harika</v>
      </c>
      <c r="X579" t="str">
        <f>VLOOKUP(D578,'Span and Layer'!$A$1:$D$1193,3,0)</f>
        <v>Amelia</v>
      </c>
      <c r="Y579" t="str">
        <f>VLOOKUP(D578,'Span and Layer'!$A$1:$D$1193,4,0)</f>
        <v>George</v>
      </c>
      <c r="Z579" s="30">
        <f>VLOOKUP(D578,'Attrition Analysis'!$A$1:$E$1193,3,0)</f>
        <v>37832</v>
      </c>
      <c r="AA579" s="30">
        <f>VLOOKUP(D578,'Attrition Analysis'!$A$1:$E$1193,4,0)</f>
        <v>45402</v>
      </c>
      <c r="AB579">
        <f>VLOOKUP(D578,'Attrition Analysis'!$A$1:$E$1193,5,0)</f>
        <v>0</v>
      </c>
      <c r="AC579" t="str">
        <f>VLOOKUP(D578,CSAT!$A$1:$F$1193,2,0)</f>
        <v>Excellent</v>
      </c>
      <c r="AD579" t="str">
        <f>VLOOKUP(D578,CSAT!$A$1:$F$1193,3,0)</f>
        <v>Bad</v>
      </c>
      <c r="AE579" t="str">
        <f>VLOOKUP(D578,CSAT!$A$1:$F$1193,4,0)</f>
        <v>Worst</v>
      </c>
      <c r="AF579" t="str">
        <f>VLOOKUP(D578,CSAT!$A$1:$F$1193,5,0)</f>
        <v>Worst</v>
      </c>
      <c r="AG579" t="str">
        <f>VLOOKUP(D578,CSAT!$A$1:$F$1193,6,0)</f>
        <v>Good</v>
      </c>
      <c r="AH579" s="30">
        <v>43349</v>
      </c>
    </row>
    <row r="580" spans="1:34" x14ac:dyDescent="0.25">
      <c r="A580" s="13" t="s">
        <v>1084</v>
      </c>
      <c r="B580" s="13">
        <v>579</v>
      </c>
      <c r="C580" s="13" t="s">
        <v>1083</v>
      </c>
      <c r="D580" s="13" t="s">
        <v>1084</v>
      </c>
      <c r="E580" s="13" t="s">
        <v>16</v>
      </c>
      <c r="F580" s="13">
        <v>34</v>
      </c>
      <c r="G580" s="13" t="s">
        <v>91</v>
      </c>
      <c r="H580" s="13" t="s">
        <v>52</v>
      </c>
      <c r="I580" s="13" t="s">
        <v>13</v>
      </c>
      <c r="J580">
        <f>VLOOKUP(DATA!D579,'Performance management'!A$1:H$1193,4,0)</f>
        <v>3</v>
      </c>
      <c r="K580">
        <f>VLOOKUP(DATA!D579,'Performance management'!A$1:H$1193,5,0)</f>
        <v>4</v>
      </c>
      <c r="L580">
        <f>VLOOKUP(DATA!D579,'Performance management'!A$1:H$1193,6,0)</f>
        <v>4</v>
      </c>
      <c r="M580">
        <f>VLOOKUP(DATA!D579,'Performance management'!A$1:H$1193,7,0)</f>
        <v>3</v>
      </c>
      <c r="N580">
        <f>VLOOKUP(DATA!D579,'Performance management'!A$1:H$1193,8,0)</f>
        <v>3.5</v>
      </c>
      <c r="O580">
        <f>VLOOKUP(D579,'Learning  Mangement'!$A$1:$G$1193,4,0)</f>
        <v>3.5</v>
      </c>
      <c r="P580" t="str">
        <f>VLOOKUP(D579,'Learning  Mangement'!$A$1:$G$1193,5,0)</f>
        <v>Hemanth&amp;Salomi</v>
      </c>
      <c r="Q580" t="str">
        <f>VLOOKUP(D579,'Learning  Mangement'!$A$1:$G$1193,6,0)</f>
        <v>3h</v>
      </c>
      <c r="R580" t="str">
        <f>VLOOKUP(D579,'Learning  Mangement'!$A$1:$G$1193,7,0)</f>
        <v>Soft skills Training</v>
      </c>
      <c r="S580" s="30">
        <f>VLOOKUP(D579,'Leave  Mangement'!$A$1:$F$1193,3,0)</f>
        <v>43333</v>
      </c>
      <c r="T580" s="30">
        <f>VLOOKUP(D579,'Leave  Mangement'!$A$1:$F$1193,4,0)</f>
        <v>43340</v>
      </c>
      <c r="U580" t="str">
        <f>VLOOKUP(D579,'Leave  Mangement'!$A$1:$F$1193,5,0)</f>
        <v>Emergency leave</v>
      </c>
      <c r="V580">
        <f>VLOOKUP(D579,'Leave  Mangement'!$A$1:$F$1193,6,0)</f>
        <v>7</v>
      </c>
      <c r="W580" t="str">
        <f>VLOOKUP(D579,'Span and Layer'!$A$1:$D$1193,2,0)</f>
        <v>Salomi</v>
      </c>
      <c r="X580" t="str">
        <f>VLOOKUP(D579,'Span and Layer'!$A$1:$D$1193,3,0)</f>
        <v>Harry</v>
      </c>
      <c r="Y580" t="str">
        <f>VLOOKUP(D579,'Span and Layer'!$A$1:$D$1193,4,0)</f>
        <v>George</v>
      </c>
      <c r="Z580" s="30">
        <f>VLOOKUP(D579,'Attrition Analysis'!$A$1:$E$1193,3,0)</f>
        <v>37840</v>
      </c>
      <c r="AA580" s="30">
        <f>VLOOKUP(D579,'Attrition Analysis'!$A$1:$E$1193,4,0)</f>
        <v>45414</v>
      </c>
      <c r="AB580">
        <f>VLOOKUP(D579,'Attrition Analysis'!$A$1:$E$1193,5,0)</f>
        <v>0</v>
      </c>
      <c r="AC580" t="str">
        <f>VLOOKUP(D579,CSAT!$A$1:$F$1193,2,0)</f>
        <v>Good</v>
      </c>
      <c r="AD580" t="str">
        <f>VLOOKUP(D579,CSAT!$A$1:$F$1193,3,0)</f>
        <v>Excellent</v>
      </c>
      <c r="AE580" t="str">
        <f>VLOOKUP(D579,CSAT!$A$1:$F$1193,4,0)</f>
        <v>Excellent</v>
      </c>
      <c r="AF580" t="str">
        <f>VLOOKUP(D579,CSAT!$A$1:$F$1193,5,0)</f>
        <v>Excellent</v>
      </c>
      <c r="AG580" t="str">
        <f>VLOOKUP(D579,CSAT!$A$1:$F$1193,6,0)</f>
        <v>Better</v>
      </c>
      <c r="AH580" s="30">
        <v>43312</v>
      </c>
    </row>
    <row r="581" spans="1:34" x14ac:dyDescent="0.25">
      <c r="A581" s="13" t="s">
        <v>1086</v>
      </c>
      <c r="B581" s="13">
        <v>580</v>
      </c>
      <c r="C581" s="13" t="s">
        <v>1085</v>
      </c>
      <c r="D581" s="13" t="s">
        <v>1086</v>
      </c>
      <c r="E581" s="13" t="s">
        <v>16</v>
      </c>
      <c r="F581" s="13">
        <v>39</v>
      </c>
      <c r="G581" s="13" t="s">
        <v>91</v>
      </c>
      <c r="H581" s="13" t="s">
        <v>52</v>
      </c>
      <c r="I581" s="13" t="s">
        <v>13</v>
      </c>
      <c r="J581">
        <f>VLOOKUP(DATA!D580,'Performance management'!A$1:H$1193,4,0)</f>
        <v>3</v>
      </c>
      <c r="K581">
        <f>VLOOKUP(DATA!D580,'Performance management'!A$1:H$1193,5,0)</f>
        <v>2</v>
      </c>
      <c r="L581">
        <f>VLOOKUP(DATA!D580,'Performance management'!A$1:H$1193,6,0)</f>
        <v>2</v>
      </c>
      <c r="M581">
        <f>VLOOKUP(DATA!D580,'Performance management'!A$1:H$1193,7,0)</f>
        <v>5</v>
      </c>
      <c r="N581">
        <f>VLOOKUP(DATA!D580,'Performance management'!A$1:H$1193,8,0)</f>
        <v>3</v>
      </c>
      <c r="O581">
        <f>VLOOKUP(D580,'Learning  Mangement'!$A$1:$G$1193,4,0)</f>
        <v>3</v>
      </c>
      <c r="P581" t="str">
        <f>VLOOKUP(D580,'Learning  Mangement'!$A$1:$G$1193,5,0)</f>
        <v>Hemanth&amp;Salomi</v>
      </c>
      <c r="Q581" t="str">
        <f>VLOOKUP(D580,'Learning  Mangement'!$A$1:$G$1193,6,0)</f>
        <v>3h</v>
      </c>
      <c r="R581" t="str">
        <f>VLOOKUP(D580,'Learning  Mangement'!$A$1:$G$1193,7,0)</f>
        <v>Soft skills Training</v>
      </c>
      <c r="S581" s="30">
        <f>VLOOKUP(D580,'Leave  Mangement'!$A$1:$F$1193,3,0)</f>
        <v>43334</v>
      </c>
      <c r="T581" s="30">
        <f>VLOOKUP(D580,'Leave  Mangement'!$A$1:$F$1193,4,0)</f>
        <v>43337</v>
      </c>
      <c r="U581" t="str">
        <f>VLOOKUP(D580,'Leave  Mangement'!$A$1:$F$1193,5,0)</f>
        <v>Maternity/Parental leave</v>
      </c>
      <c r="V581">
        <f>VLOOKUP(D580,'Leave  Mangement'!$A$1:$F$1193,6,0)</f>
        <v>33</v>
      </c>
      <c r="W581" t="str">
        <f>VLOOKUP(D580,'Span and Layer'!$A$1:$D$1193,2,0)</f>
        <v>Harish</v>
      </c>
      <c r="X581" t="str">
        <f>VLOOKUP(D580,'Span and Layer'!$A$1:$D$1193,3,0)</f>
        <v>Amelia</v>
      </c>
      <c r="Y581" t="str">
        <f>VLOOKUP(D580,'Span and Layer'!$A$1:$D$1193,4,0)</f>
        <v>George</v>
      </c>
      <c r="Z581" s="30">
        <f>VLOOKUP(D580,'Attrition Analysis'!$A$1:$E$1193,3,0)</f>
        <v>37848</v>
      </c>
      <c r="AA581" s="30">
        <f>VLOOKUP(D580,'Attrition Analysis'!$A$1:$E$1193,4,0)</f>
        <v>45426</v>
      </c>
      <c r="AB581">
        <f>VLOOKUP(D580,'Attrition Analysis'!$A$1:$E$1193,5,0)</f>
        <v>0</v>
      </c>
      <c r="AC581" t="str">
        <f>VLOOKUP(D580,CSAT!$A$1:$F$1193,2,0)</f>
        <v>Excellent</v>
      </c>
      <c r="AD581" t="str">
        <f>VLOOKUP(D580,CSAT!$A$1:$F$1193,3,0)</f>
        <v>Worst</v>
      </c>
      <c r="AE581" t="str">
        <f>VLOOKUP(D580,CSAT!$A$1:$F$1193,4,0)</f>
        <v>Worst</v>
      </c>
      <c r="AF581" t="str">
        <f>VLOOKUP(D580,CSAT!$A$1:$F$1193,5,0)</f>
        <v>Bad</v>
      </c>
      <c r="AG581" t="str">
        <f>VLOOKUP(D580,CSAT!$A$1:$F$1193,6,0)</f>
        <v>Bad</v>
      </c>
      <c r="AH581" s="30">
        <v>43453</v>
      </c>
    </row>
    <row r="582" spans="1:34" x14ac:dyDescent="0.25">
      <c r="A582" s="13" t="s">
        <v>1088</v>
      </c>
      <c r="B582" s="13">
        <v>581</v>
      </c>
      <c r="C582" s="13" t="s">
        <v>1087</v>
      </c>
      <c r="D582" s="13" t="s">
        <v>1088</v>
      </c>
      <c r="E582" s="13" t="s">
        <v>10</v>
      </c>
      <c r="F582" s="13">
        <v>56</v>
      </c>
      <c r="G582" s="13" t="s">
        <v>91</v>
      </c>
      <c r="H582" s="13" t="s">
        <v>56</v>
      </c>
      <c r="I582" s="13" t="s">
        <v>13</v>
      </c>
      <c r="J582">
        <f>VLOOKUP(DATA!D581,'Performance management'!A$1:H$1193,4,0)</f>
        <v>2</v>
      </c>
      <c r="K582">
        <f>VLOOKUP(DATA!D581,'Performance management'!A$1:H$1193,5,0)</f>
        <v>1</v>
      </c>
      <c r="L582">
        <f>VLOOKUP(DATA!D581,'Performance management'!A$1:H$1193,6,0)</f>
        <v>5</v>
      </c>
      <c r="M582">
        <f>VLOOKUP(DATA!D581,'Performance management'!A$1:H$1193,7,0)</f>
        <v>5</v>
      </c>
      <c r="N582">
        <f>VLOOKUP(DATA!D581,'Performance management'!A$1:H$1193,8,0)</f>
        <v>3.25</v>
      </c>
      <c r="O582">
        <f>VLOOKUP(D581,'Learning  Mangement'!$A$1:$G$1193,4,0)</f>
        <v>3.25</v>
      </c>
      <c r="P582" t="str">
        <f>VLOOKUP(D581,'Learning  Mangement'!$A$1:$G$1193,5,0)</f>
        <v>Hemanth&amp;Salomi</v>
      </c>
      <c r="Q582" t="str">
        <f>VLOOKUP(D581,'Learning  Mangement'!$A$1:$G$1193,6,0)</f>
        <v>3h</v>
      </c>
      <c r="R582" t="str">
        <f>VLOOKUP(D581,'Learning  Mangement'!$A$1:$G$1193,7,0)</f>
        <v>Soft skills Training</v>
      </c>
      <c r="S582" s="30">
        <f>VLOOKUP(D581,'Leave  Mangement'!$A$1:$F$1193,3,0)</f>
        <v>43335</v>
      </c>
      <c r="T582" s="30">
        <f>VLOOKUP(D581,'Leave  Mangement'!$A$1:$F$1193,4,0)</f>
        <v>43342</v>
      </c>
      <c r="U582" t="str">
        <f>VLOOKUP(D581,'Leave  Mangement'!$A$1:$F$1193,5,0)</f>
        <v>Planned leave</v>
      </c>
      <c r="V582">
        <f>VLOOKUP(D581,'Leave  Mangement'!$A$1:$F$1193,6,0)</f>
        <v>7</v>
      </c>
      <c r="W582" t="str">
        <f>VLOOKUP(D581,'Span and Layer'!$A$1:$D$1193,2,0)</f>
        <v>Roy</v>
      </c>
      <c r="X582" t="str">
        <f>VLOOKUP(D581,'Span and Layer'!$A$1:$D$1193,3,0)</f>
        <v>Harry</v>
      </c>
      <c r="Y582" t="str">
        <f>VLOOKUP(D581,'Span and Layer'!$A$1:$D$1193,4,0)</f>
        <v>George</v>
      </c>
      <c r="Z582" s="30">
        <f>VLOOKUP(D581,'Attrition Analysis'!$A$1:$E$1193,3,0)</f>
        <v>37856</v>
      </c>
      <c r="AA582" s="30">
        <f>VLOOKUP(D581,'Attrition Analysis'!$A$1:$E$1193,4,0)</f>
        <v>45438</v>
      </c>
      <c r="AB582">
        <f>VLOOKUP(D581,'Attrition Analysis'!$A$1:$E$1193,5,0)</f>
        <v>0</v>
      </c>
      <c r="AC582" t="str">
        <f>VLOOKUP(D581,CSAT!$A$1:$F$1193,2,0)</f>
        <v>Bad</v>
      </c>
      <c r="AD582" t="str">
        <f>VLOOKUP(D581,CSAT!$A$1:$F$1193,3,0)</f>
        <v>Good</v>
      </c>
      <c r="AE582" t="str">
        <f>VLOOKUP(D581,CSAT!$A$1:$F$1193,4,0)</f>
        <v>Bad</v>
      </c>
      <c r="AF582" t="str">
        <f>VLOOKUP(D581,CSAT!$A$1:$F$1193,5,0)</f>
        <v>Good</v>
      </c>
      <c r="AG582" t="str">
        <f>VLOOKUP(D581,CSAT!$A$1:$F$1193,6,0)</f>
        <v>Worst</v>
      </c>
      <c r="AH582" s="30">
        <v>43281</v>
      </c>
    </row>
    <row r="583" spans="1:34" x14ac:dyDescent="0.25">
      <c r="A583" s="13" t="s">
        <v>1090</v>
      </c>
      <c r="B583" s="13">
        <v>582</v>
      </c>
      <c r="C583" s="13" t="s">
        <v>1089</v>
      </c>
      <c r="D583" s="13" t="s">
        <v>1090</v>
      </c>
      <c r="E583" s="13" t="s">
        <v>16</v>
      </c>
      <c r="F583" s="13">
        <v>40</v>
      </c>
      <c r="G583" s="13" t="s">
        <v>26</v>
      </c>
      <c r="H583" s="13" t="s">
        <v>97</v>
      </c>
      <c r="I583" s="13" t="s">
        <v>98</v>
      </c>
      <c r="J583">
        <f>VLOOKUP(DATA!D582,'Performance management'!A$1:H$1193,4,0)</f>
        <v>3</v>
      </c>
      <c r="K583">
        <f>VLOOKUP(DATA!D582,'Performance management'!A$1:H$1193,5,0)</f>
        <v>4</v>
      </c>
      <c r="L583">
        <f>VLOOKUP(DATA!D582,'Performance management'!A$1:H$1193,6,0)</f>
        <v>5</v>
      </c>
      <c r="M583">
        <f>VLOOKUP(DATA!D582,'Performance management'!A$1:H$1193,7,0)</f>
        <v>1</v>
      </c>
      <c r="N583">
        <f>VLOOKUP(DATA!D582,'Performance management'!A$1:H$1193,8,0)</f>
        <v>3.25</v>
      </c>
      <c r="O583">
        <f>VLOOKUP(D582,'Learning  Mangement'!$A$1:$G$1193,4,0)</f>
        <v>3.25</v>
      </c>
      <c r="P583" t="str">
        <f>VLOOKUP(D582,'Learning  Mangement'!$A$1:$G$1193,5,0)</f>
        <v>Hemanth&amp;Salomi</v>
      </c>
      <c r="Q583" t="str">
        <f>VLOOKUP(D582,'Learning  Mangement'!$A$1:$G$1193,6,0)</f>
        <v>3h</v>
      </c>
      <c r="R583" t="str">
        <f>VLOOKUP(D582,'Learning  Mangement'!$A$1:$G$1193,7,0)</f>
        <v>Soft skills Training</v>
      </c>
      <c r="S583" s="30">
        <f>VLOOKUP(D582,'Leave  Mangement'!$A$1:$F$1193,3,0)</f>
        <v>43336</v>
      </c>
      <c r="T583" s="30">
        <f>VLOOKUP(D582,'Leave  Mangement'!$A$1:$F$1193,4,0)</f>
        <v>43339</v>
      </c>
      <c r="U583" t="str">
        <f>VLOOKUP(D582,'Leave  Mangement'!$A$1:$F$1193,5,0)</f>
        <v>Planned leave</v>
      </c>
      <c r="V583">
        <f>VLOOKUP(D582,'Leave  Mangement'!$A$1:$F$1193,6,0)</f>
        <v>3</v>
      </c>
      <c r="W583" t="str">
        <f>VLOOKUP(D582,'Span and Layer'!$A$1:$D$1193,2,0)</f>
        <v>Azim</v>
      </c>
      <c r="X583" t="str">
        <f>VLOOKUP(D582,'Span and Layer'!$A$1:$D$1193,3,0)</f>
        <v>Jacob</v>
      </c>
      <c r="Y583" t="str">
        <f>VLOOKUP(D582,'Span and Layer'!$A$1:$D$1193,4,0)</f>
        <v>George</v>
      </c>
      <c r="Z583" s="30">
        <f>VLOOKUP(D582,'Attrition Analysis'!$A$1:$E$1193,3,0)</f>
        <v>37864</v>
      </c>
      <c r="AA583" s="30">
        <f>VLOOKUP(D582,'Attrition Analysis'!$A$1:$E$1193,4,0)</f>
        <v>45450</v>
      </c>
      <c r="AB583">
        <f>VLOOKUP(D582,'Attrition Analysis'!$A$1:$E$1193,5,0)</f>
        <v>0</v>
      </c>
      <c r="AC583" t="str">
        <f>VLOOKUP(D582,CSAT!$A$1:$F$1193,2,0)</f>
        <v>Bad</v>
      </c>
      <c r="AD583" t="str">
        <f>VLOOKUP(D582,CSAT!$A$1:$F$1193,3,0)</f>
        <v>Better</v>
      </c>
      <c r="AE583" t="str">
        <f>VLOOKUP(D582,CSAT!$A$1:$F$1193,4,0)</f>
        <v>Better</v>
      </c>
      <c r="AF583" t="str">
        <f>VLOOKUP(D582,CSAT!$A$1:$F$1193,5,0)</f>
        <v>Bad</v>
      </c>
      <c r="AG583" t="str">
        <f>VLOOKUP(D582,CSAT!$A$1:$F$1193,6,0)</f>
        <v>Bad</v>
      </c>
      <c r="AH583" s="30">
        <v>43358</v>
      </c>
    </row>
    <row r="584" spans="1:34" x14ac:dyDescent="0.25">
      <c r="A584" s="13" t="s">
        <v>1092</v>
      </c>
      <c r="B584" s="13">
        <v>583</v>
      </c>
      <c r="C584" s="13" t="s">
        <v>1091</v>
      </c>
      <c r="D584" s="13" t="s">
        <v>1092</v>
      </c>
      <c r="E584" s="13" t="s">
        <v>16</v>
      </c>
      <c r="F584" s="13">
        <v>30</v>
      </c>
      <c r="G584" s="13" t="s">
        <v>91</v>
      </c>
      <c r="H584" s="13" t="s">
        <v>105</v>
      </c>
      <c r="I584" s="13" t="s">
        <v>13</v>
      </c>
      <c r="J584">
        <f>VLOOKUP(DATA!D583,'Performance management'!A$1:H$1193,4,0)</f>
        <v>4</v>
      </c>
      <c r="K584">
        <f>VLOOKUP(DATA!D583,'Performance management'!A$1:H$1193,5,0)</f>
        <v>1</v>
      </c>
      <c r="L584">
        <f>VLOOKUP(DATA!D583,'Performance management'!A$1:H$1193,6,0)</f>
        <v>5</v>
      </c>
      <c r="M584">
        <f>VLOOKUP(DATA!D583,'Performance management'!A$1:H$1193,7,0)</f>
        <v>1</v>
      </c>
      <c r="N584">
        <f>VLOOKUP(DATA!D583,'Performance management'!A$1:H$1193,8,0)</f>
        <v>2.75</v>
      </c>
      <c r="O584">
        <f>VLOOKUP(D583,'Learning  Mangement'!$A$1:$G$1193,4,0)</f>
        <v>2.75</v>
      </c>
      <c r="P584" t="str">
        <f>VLOOKUP(D583,'Learning  Mangement'!$A$1:$G$1193,5,0)</f>
        <v>Sathish&amp;Azim</v>
      </c>
      <c r="Q584" t="str">
        <f>VLOOKUP(D583,'Learning  Mangement'!$A$1:$G$1193,6,0)</f>
        <v>4h</v>
      </c>
      <c r="R584" t="str">
        <f>VLOOKUP(D583,'Learning  Mangement'!$A$1:$G$1193,7,0)</f>
        <v>Technical skills Training</v>
      </c>
      <c r="S584" s="30">
        <f>VLOOKUP(D583,'Leave  Mangement'!$A$1:$F$1193,3,0)</f>
        <v>43337</v>
      </c>
      <c r="T584" s="30">
        <f>VLOOKUP(D583,'Leave  Mangement'!$A$1:$F$1193,4,0)</f>
        <v>43341</v>
      </c>
      <c r="U584" t="str">
        <f>VLOOKUP(D583,'Leave  Mangement'!$A$1:$F$1193,5,0)</f>
        <v>Planned leave</v>
      </c>
      <c r="V584">
        <f>VLOOKUP(D583,'Leave  Mangement'!$A$1:$F$1193,6,0)</f>
        <v>4</v>
      </c>
      <c r="W584" t="str">
        <f>VLOOKUP(D583,'Span and Layer'!$A$1:$D$1193,2,0)</f>
        <v>Santhosh</v>
      </c>
      <c r="X584" t="str">
        <f>VLOOKUP(D583,'Span and Layer'!$A$1:$D$1193,3,0)</f>
        <v>Harry</v>
      </c>
      <c r="Y584" t="str">
        <f>VLOOKUP(D583,'Span and Layer'!$A$1:$D$1193,4,0)</f>
        <v>George</v>
      </c>
      <c r="Z584" s="30">
        <f>VLOOKUP(D583,'Attrition Analysis'!$A$1:$E$1193,3,0)</f>
        <v>37872</v>
      </c>
      <c r="AA584" s="30">
        <f>VLOOKUP(D583,'Attrition Analysis'!$A$1:$E$1193,4,0)</f>
        <v>45462</v>
      </c>
      <c r="AB584">
        <f>VLOOKUP(D583,'Attrition Analysis'!$A$1:$E$1193,5,0)</f>
        <v>0</v>
      </c>
      <c r="AC584" t="str">
        <f>VLOOKUP(D583,CSAT!$A$1:$F$1193,2,0)</f>
        <v>Excellent</v>
      </c>
      <c r="AD584" t="str">
        <f>VLOOKUP(D583,CSAT!$A$1:$F$1193,3,0)</f>
        <v>Worst</v>
      </c>
      <c r="AE584" t="str">
        <f>VLOOKUP(D583,CSAT!$A$1:$F$1193,4,0)</f>
        <v>Bad</v>
      </c>
      <c r="AF584" t="str">
        <f>VLOOKUP(D583,CSAT!$A$1:$F$1193,5,0)</f>
        <v>Better</v>
      </c>
      <c r="AG584" t="str">
        <f>VLOOKUP(D583,CSAT!$A$1:$F$1193,6,0)</f>
        <v>Good</v>
      </c>
      <c r="AH584" s="30">
        <v>43314</v>
      </c>
    </row>
    <row r="585" spans="1:34" x14ac:dyDescent="0.25">
      <c r="A585" s="13" t="s">
        <v>1094</v>
      </c>
      <c r="B585" s="13">
        <v>584</v>
      </c>
      <c r="C585" s="13" t="s">
        <v>1093</v>
      </c>
      <c r="D585" s="13" t="s">
        <v>1094</v>
      </c>
      <c r="E585" s="13" t="s">
        <v>10</v>
      </c>
      <c r="F585" s="13">
        <v>45</v>
      </c>
      <c r="G585" s="13" t="s">
        <v>55</v>
      </c>
      <c r="H585" s="13" t="s">
        <v>22</v>
      </c>
      <c r="I585" s="13" t="s">
        <v>23</v>
      </c>
      <c r="J585">
        <f>VLOOKUP(DATA!D584,'Performance management'!A$1:H$1193,4,0)</f>
        <v>2</v>
      </c>
      <c r="K585">
        <f>VLOOKUP(DATA!D584,'Performance management'!A$1:H$1193,5,0)</f>
        <v>2</v>
      </c>
      <c r="L585">
        <f>VLOOKUP(DATA!D584,'Performance management'!A$1:H$1193,6,0)</f>
        <v>3</v>
      </c>
      <c r="M585">
        <f>VLOOKUP(DATA!D584,'Performance management'!A$1:H$1193,7,0)</f>
        <v>3</v>
      </c>
      <c r="N585">
        <f>VLOOKUP(DATA!D584,'Performance management'!A$1:H$1193,8,0)</f>
        <v>2.5</v>
      </c>
      <c r="O585">
        <f>VLOOKUP(D584,'Learning  Mangement'!$A$1:$G$1193,4,0)</f>
        <v>2.5</v>
      </c>
      <c r="P585" t="str">
        <f>VLOOKUP(D584,'Learning  Mangement'!$A$1:$G$1193,5,0)</f>
        <v>Sathish&amp;Azim</v>
      </c>
      <c r="Q585" t="str">
        <f>VLOOKUP(D584,'Learning  Mangement'!$A$1:$G$1193,6,0)</f>
        <v>4h</v>
      </c>
      <c r="R585" t="str">
        <f>VLOOKUP(D584,'Learning  Mangement'!$A$1:$G$1193,7,0)</f>
        <v>Technical skills Training</v>
      </c>
      <c r="S585" s="30">
        <f>VLOOKUP(D584,'Leave  Mangement'!$A$1:$F$1193,3,0)</f>
        <v>43338</v>
      </c>
      <c r="T585" s="30">
        <f>VLOOKUP(D584,'Leave  Mangement'!$A$1:$F$1193,4,0)</f>
        <v>43339</v>
      </c>
      <c r="U585" t="str">
        <f>VLOOKUP(D584,'Leave  Mangement'!$A$1:$F$1193,5,0)</f>
        <v>Emergency leave</v>
      </c>
      <c r="V585">
        <f>VLOOKUP(D584,'Leave  Mangement'!$A$1:$F$1193,6,0)</f>
        <v>1</v>
      </c>
      <c r="W585" t="str">
        <f>VLOOKUP(D584,'Span and Layer'!$A$1:$D$1193,2,0)</f>
        <v>Salomi</v>
      </c>
      <c r="X585" t="str">
        <f>VLOOKUP(D584,'Span and Layer'!$A$1:$D$1193,3,0)</f>
        <v>Harry</v>
      </c>
      <c r="Y585" t="str">
        <f>VLOOKUP(D584,'Span and Layer'!$A$1:$D$1193,4,0)</f>
        <v>George</v>
      </c>
      <c r="Z585" s="30">
        <f>VLOOKUP(D584,'Attrition Analysis'!$A$1:$E$1193,3,0)</f>
        <v>37880</v>
      </c>
      <c r="AA585" s="30">
        <f>VLOOKUP(D584,'Attrition Analysis'!$A$1:$E$1193,4,0)</f>
        <v>45474</v>
      </c>
      <c r="AB585">
        <f>VLOOKUP(D584,'Attrition Analysis'!$A$1:$E$1193,5,0)</f>
        <v>0</v>
      </c>
      <c r="AC585" t="str">
        <f>VLOOKUP(D584,CSAT!$A$1:$F$1193,2,0)</f>
        <v>Worst</v>
      </c>
      <c r="AD585" t="str">
        <f>VLOOKUP(D584,CSAT!$A$1:$F$1193,3,0)</f>
        <v>Worst</v>
      </c>
      <c r="AE585" t="str">
        <f>VLOOKUP(D584,CSAT!$A$1:$F$1193,4,0)</f>
        <v>Better</v>
      </c>
      <c r="AF585" t="str">
        <f>VLOOKUP(D584,CSAT!$A$1:$F$1193,5,0)</f>
        <v>Good</v>
      </c>
      <c r="AG585" t="str">
        <f>VLOOKUP(D584,CSAT!$A$1:$F$1193,6,0)</f>
        <v>Excellent</v>
      </c>
      <c r="AH585" s="30">
        <v>43449</v>
      </c>
    </row>
    <row r="586" spans="1:34" x14ac:dyDescent="0.25">
      <c r="A586" s="13" t="s">
        <v>1096</v>
      </c>
      <c r="B586" s="13">
        <v>585</v>
      </c>
      <c r="C586" s="13" t="s">
        <v>1095</v>
      </c>
      <c r="D586" s="13" t="s">
        <v>1096</v>
      </c>
      <c r="E586" s="13" t="s">
        <v>16</v>
      </c>
      <c r="F586" s="13">
        <v>56</v>
      </c>
      <c r="G586" s="13" t="s">
        <v>17</v>
      </c>
      <c r="H586" s="13" t="s">
        <v>52</v>
      </c>
      <c r="I586" s="13" t="s">
        <v>13</v>
      </c>
      <c r="J586">
        <f>VLOOKUP(DATA!D585,'Performance management'!A$1:H$1193,4,0)</f>
        <v>1</v>
      </c>
      <c r="K586">
        <f>VLOOKUP(DATA!D585,'Performance management'!A$1:H$1193,5,0)</f>
        <v>2</v>
      </c>
      <c r="L586">
        <f>VLOOKUP(DATA!D585,'Performance management'!A$1:H$1193,6,0)</f>
        <v>5</v>
      </c>
      <c r="M586">
        <f>VLOOKUP(DATA!D585,'Performance management'!A$1:H$1193,7,0)</f>
        <v>4</v>
      </c>
      <c r="N586">
        <f>VLOOKUP(DATA!D585,'Performance management'!A$1:H$1193,8,0)</f>
        <v>3</v>
      </c>
      <c r="O586">
        <f>VLOOKUP(D585,'Learning  Mangement'!$A$1:$G$1193,4,0)</f>
        <v>3</v>
      </c>
      <c r="P586" t="str">
        <f>VLOOKUP(D585,'Learning  Mangement'!$A$1:$G$1193,5,0)</f>
        <v>Hemanth&amp;Salomi</v>
      </c>
      <c r="Q586" t="str">
        <f>VLOOKUP(D585,'Learning  Mangement'!$A$1:$G$1193,6,0)</f>
        <v>3h</v>
      </c>
      <c r="R586" t="str">
        <f>VLOOKUP(D585,'Learning  Mangement'!$A$1:$G$1193,7,0)</f>
        <v>Soft skills Training</v>
      </c>
      <c r="S586" s="30">
        <f>VLOOKUP(D585,'Leave  Mangement'!$A$1:$F$1193,3,0)</f>
        <v>43339</v>
      </c>
      <c r="T586" s="30">
        <f>VLOOKUP(D585,'Leave  Mangement'!$A$1:$F$1193,4,0)</f>
        <v>43341</v>
      </c>
      <c r="U586" t="str">
        <f>VLOOKUP(D585,'Leave  Mangement'!$A$1:$F$1193,5,0)</f>
        <v>Emergency leave</v>
      </c>
      <c r="V586">
        <f>VLOOKUP(D585,'Leave  Mangement'!$A$1:$F$1193,6,0)</f>
        <v>2</v>
      </c>
      <c r="W586" t="str">
        <f>VLOOKUP(D585,'Span and Layer'!$A$1:$D$1193,2,0)</f>
        <v>David</v>
      </c>
      <c r="X586" t="str">
        <f>VLOOKUP(D585,'Span and Layer'!$A$1:$D$1193,3,0)</f>
        <v>Jacob</v>
      </c>
      <c r="Y586" t="str">
        <f>VLOOKUP(D585,'Span and Layer'!$A$1:$D$1193,4,0)</f>
        <v>George</v>
      </c>
      <c r="Z586" s="30">
        <f>VLOOKUP(D585,'Attrition Analysis'!$A$1:$E$1193,3,0)</f>
        <v>37888</v>
      </c>
      <c r="AA586" s="30">
        <f>VLOOKUP(D585,'Attrition Analysis'!$A$1:$E$1193,4,0)</f>
        <v>45486</v>
      </c>
      <c r="AB586">
        <f>VLOOKUP(D585,'Attrition Analysis'!$A$1:$E$1193,5,0)</f>
        <v>0</v>
      </c>
      <c r="AC586" t="str">
        <f>VLOOKUP(D585,CSAT!$A$1:$F$1193,2,0)</f>
        <v>Good</v>
      </c>
      <c r="AD586" t="str">
        <f>VLOOKUP(D585,CSAT!$A$1:$F$1193,3,0)</f>
        <v>Worst</v>
      </c>
      <c r="AE586" t="str">
        <f>VLOOKUP(D585,CSAT!$A$1:$F$1193,4,0)</f>
        <v>Excellent</v>
      </c>
      <c r="AF586" t="str">
        <f>VLOOKUP(D585,CSAT!$A$1:$F$1193,5,0)</f>
        <v>Good</v>
      </c>
      <c r="AG586" t="str">
        <f>VLOOKUP(D585,CSAT!$A$1:$F$1193,6,0)</f>
        <v>Bad</v>
      </c>
      <c r="AH586" s="30">
        <v>43421</v>
      </c>
    </row>
    <row r="587" spans="1:34" x14ac:dyDescent="0.25">
      <c r="A587" s="13" t="s">
        <v>1098</v>
      </c>
      <c r="B587" s="13">
        <v>586</v>
      </c>
      <c r="C587" s="13" t="s">
        <v>1097</v>
      </c>
      <c r="D587" s="13" t="s">
        <v>1098</v>
      </c>
      <c r="E587" s="13" t="s">
        <v>16</v>
      </c>
      <c r="F587" s="13">
        <v>59</v>
      </c>
      <c r="G587" s="13" t="s">
        <v>96</v>
      </c>
      <c r="H587" s="13" t="s">
        <v>40</v>
      </c>
      <c r="I587" s="13" t="s">
        <v>13</v>
      </c>
      <c r="J587">
        <f>VLOOKUP(DATA!D586,'Performance management'!A$1:H$1193,4,0)</f>
        <v>3</v>
      </c>
      <c r="K587">
        <f>VLOOKUP(DATA!D586,'Performance management'!A$1:H$1193,5,0)</f>
        <v>4</v>
      </c>
      <c r="L587">
        <f>VLOOKUP(DATA!D586,'Performance management'!A$1:H$1193,6,0)</f>
        <v>3</v>
      </c>
      <c r="M587">
        <f>VLOOKUP(DATA!D586,'Performance management'!A$1:H$1193,7,0)</f>
        <v>2</v>
      </c>
      <c r="N587">
        <f>VLOOKUP(DATA!D586,'Performance management'!A$1:H$1193,8,0)</f>
        <v>3</v>
      </c>
      <c r="O587">
        <f>VLOOKUP(D586,'Learning  Mangement'!$A$1:$G$1193,4,0)</f>
        <v>3</v>
      </c>
      <c r="P587" t="str">
        <f>VLOOKUP(D586,'Learning  Mangement'!$A$1:$G$1193,5,0)</f>
        <v>Hemanth&amp;Salomi</v>
      </c>
      <c r="Q587" t="str">
        <f>VLOOKUP(D586,'Learning  Mangement'!$A$1:$G$1193,6,0)</f>
        <v>3h</v>
      </c>
      <c r="R587" t="str">
        <f>VLOOKUP(D586,'Learning  Mangement'!$A$1:$G$1193,7,0)</f>
        <v>Soft skills Training</v>
      </c>
      <c r="S587" s="30">
        <f>VLOOKUP(D586,'Leave  Mangement'!$A$1:$F$1193,3,0)</f>
        <v>43340</v>
      </c>
      <c r="T587" s="30">
        <f>VLOOKUP(D586,'Leave  Mangement'!$A$1:$F$1193,4,0)</f>
        <v>43341</v>
      </c>
      <c r="U587" t="str">
        <f>VLOOKUP(D586,'Leave  Mangement'!$A$1:$F$1193,5,0)</f>
        <v>Emergency leave</v>
      </c>
      <c r="V587">
        <f>VLOOKUP(D586,'Leave  Mangement'!$A$1:$F$1193,6,0)</f>
        <v>1</v>
      </c>
      <c r="W587" t="str">
        <f>VLOOKUP(D586,'Span and Layer'!$A$1:$D$1193,2,0)</f>
        <v>Rajesh</v>
      </c>
      <c r="X587" t="str">
        <f>VLOOKUP(D586,'Span and Layer'!$A$1:$D$1193,3,0)</f>
        <v>Isla</v>
      </c>
      <c r="Y587" t="str">
        <f>VLOOKUP(D586,'Span and Layer'!$A$1:$D$1193,4,0)</f>
        <v>George</v>
      </c>
      <c r="Z587" s="30">
        <f>VLOOKUP(D586,'Attrition Analysis'!$A$1:$E$1193,3,0)</f>
        <v>37896</v>
      </c>
      <c r="AA587" s="30">
        <f>VLOOKUP(D586,'Attrition Analysis'!$A$1:$E$1193,4,0)</f>
        <v>45498</v>
      </c>
      <c r="AB587">
        <f>VLOOKUP(D586,'Attrition Analysis'!$A$1:$E$1193,5,0)</f>
        <v>0</v>
      </c>
      <c r="AC587" t="str">
        <f>VLOOKUP(D586,CSAT!$A$1:$F$1193,2,0)</f>
        <v>Better</v>
      </c>
      <c r="AD587" t="str">
        <f>VLOOKUP(D586,CSAT!$A$1:$F$1193,3,0)</f>
        <v>Good</v>
      </c>
      <c r="AE587" t="str">
        <f>VLOOKUP(D586,CSAT!$A$1:$F$1193,4,0)</f>
        <v>Bad</v>
      </c>
      <c r="AF587" t="str">
        <f>VLOOKUP(D586,CSAT!$A$1:$F$1193,5,0)</f>
        <v>Bad</v>
      </c>
      <c r="AG587" t="str">
        <f>VLOOKUP(D586,CSAT!$A$1:$F$1193,6,0)</f>
        <v>Excellent</v>
      </c>
      <c r="AH587" s="30">
        <v>43402</v>
      </c>
    </row>
    <row r="588" spans="1:34" x14ac:dyDescent="0.25">
      <c r="A588" s="13" t="s">
        <v>1100</v>
      </c>
      <c r="B588" s="13">
        <v>587</v>
      </c>
      <c r="C588" s="13" t="s">
        <v>1099</v>
      </c>
      <c r="D588" s="13" t="s">
        <v>1100</v>
      </c>
      <c r="E588" s="13" t="s">
        <v>10</v>
      </c>
      <c r="F588" s="13">
        <v>53</v>
      </c>
      <c r="G588" s="13" t="s">
        <v>55</v>
      </c>
      <c r="H588" s="13" t="s">
        <v>126</v>
      </c>
      <c r="I588" s="13" t="s">
        <v>80</v>
      </c>
      <c r="J588">
        <f>VLOOKUP(DATA!D587,'Performance management'!A$1:H$1193,4,0)</f>
        <v>1</v>
      </c>
      <c r="K588">
        <f>VLOOKUP(DATA!D587,'Performance management'!A$1:H$1193,5,0)</f>
        <v>5</v>
      </c>
      <c r="L588">
        <f>VLOOKUP(DATA!D587,'Performance management'!A$1:H$1193,6,0)</f>
        <v>5</v>
      </c>
      <c r="M588">
        <f>VLOOKUP(DATA!D587,'Performance management'!A$1:H$1193,7,0)</f>
        <v>4</v>
      </c>
      <c r="N588">
        <f>VLOOKUP(DATA!D587,'Performance management'!A$1:H$1193,8,0)</f>
        <v>3.75</v>
      </c>
      <c r="O588">
        <f>VLOOKUP(D587,'Learning  Mangement'!$A$1:$G$1193,4,0)</f>
        <v>3.75</v>
      </c>
      <c r="P588" t="str">
        <f>VLOOKUP(D587,'Learning  Mangement'!$A$1:$G$1193,5,0)</f>
        <v>Hemanth&amp;Salomi</v>
      </c>
      <c r="Q588" t="str">
        <f>VLOOKUP(D587,'Learning  Mangement'!$A$1:$G$1193,6,0)</f>
        <v>3h</v>
      </c>
      <c r="R588" t="str">
        <f>VLOOKUP(D587,'Learning  Mangement'!$A$1:$G$1193,7,0)</f>
        <v>Soft skills Training</v>
      </c>
      <c r="S588" s="30">
        <f>VLOOKUP(D587,'Leave  Mangement'!$A$1:$F$1193,3,0)</f>
        <v>43341</v>
      </c>
      <c r="T588" s="30">
        <f>VLOOKUP(D587,'Leave  Mangement'!$A$1:$F$1193,4,0)</f>
        <v>43342</v>
      </c>
      <c r="U588" t="str">
        <f>VLOOKUP(D587,'Leave  Mangement'!$A$1:$F$1193,5,0)</f>
        <v>Emergency leave</v>
      </c>
      <c r="V588">
        <f>VLOOKUP(D587,'Leave  Mangement'!$A$1:$F$1193,6,0)</f>
        <v>1</v>
      </c>
      <c r="W588" t="str">
        <f>VLOOKUP(D587,'Span and Layer'!$A$1:$D$1193,2,0)</f>
        <v>Lihar</v>
      </c>
      <c r="X588" t="str">
        <f>VLOOKUP(D587,'Span and Layer'!$A$1:$D$1193,3,0)</f>
        <v>Isla</v>
      </c>
      <c r="Y588" t="str">
        <f>VLOOKUP(D587,'Span and Layer'!$A$1:$D$1193,4,0)</f>
        <v>George</v>
      </c>
      <c r="Z588" s="30">
        <f>VLOOKUP(D587,'Attrition Analysis'!$A$1:$E$1193,3,0)</f>
        <v>37904</v>
      </c>
      <c r="AA588" s="30">
        <f>VLOOKUP(D587,'Attrition Analysis'!$A$1:$E$1193,4,0)</f>
        <v>45510</v>
      </c>
      <c r="AB588">
        <f>VLOOKUP(D587,'Attrition Analysis'!$A$1:$E$1193,5,0)</f>
        <v>0</v>
      </c>
      <c r="AC588" t="str">
        <f>VLOOKUP(D587,CSAT!$A$1:$F$1193,2,0)</f>
        <v>Better</v>
      </c>
      <c r="AD588" t="str">
        <f>VLOOKUP(D587,CSAT!$A$1:$F$1193,3,0)</f>
        <v>Bad</v>
      </c>
      <c r="AE588" t="str">
        <f>VLOOKUP(D587,CSAT!$A$1:$F$1193,4,0)</f>
        <v>Excellent</v>
      </c>
      <c r="AF588" t="str">
        <f>VLOOKUP(D587,CSAT!$A$1:$F$1193,5,0)</f>
        <v>Bad</v>
      </c>
      <c r="AG588" t="str">
        <f>VLOOKUP(D587,CSAT!$A$1:$F$1193,6,0)</f>
        <v>Better</v>
      </c>
      <c r="AH588" s="30">
        <v>43461</v>
      </c>
    </row>
    <row r="589" spans="1:34" x14ac:dyDescent="0.25">
      <c r="A589" s="13" t="s">
        <v>1102</v>
      </c>
      <c r="B589" s="13">
        <v>588</v>
      </c>
      <c r="C589" s="13" t="s">
        <v>1101</v>
      </c>
      <c r="D589" s="13" t="s">
        <v>1102</v>
      </c>
      <c r="E589" s="13" t="s">
        <v>16</v>
      </c>
      <c r="F589" s="13">
        <v>58</v>
      </c>
      <c r="G589" s="13" t="s">
        <v>91</v>
      </c>
      <c r="H589" s="13" t="s">
        <v>22</v>
      </c>
      <c r="I589" s="13" t="s">
        <v>23</v>
      </c>
      <c r="J589">
        <f>VLOOKUP(DATA!D588,'Performance management'!A$1:H$1193,4,0)</f>
        <v>3</v>
      </c>
      <c r="K589">
        <f>VLOOKUP(DATA!D588,'Performance management'!A$1:H$1193,5,0)</f>
        <v>1</v>
      </c>
      <c r="L589">
        <f>VLOOKUP(DATA!D588,'Performance management'!A$1:H$1193,6,0)</f>
        <v>4</v>
      </c>
      <c r="M589">
        <f>VLOOKUP(DATA!D588,'Performance management'!A$1:H$1193,7,0)</f>
        <v>4</v>
      </c>
      <c r="N589">
        <f>VLOOKUP(DATA!D588,'Performance management'!A$1:H$1193,8,0)</f>
        <v>3</v>
      </c>
      <c r="O589">
        <f>VLOOKUP(D588,'Learning  Mangement'!$A$1:$G$1193,4,0)</f>
        <v>3</v>
      </c>
      <c r="P589" t="str">
        <f>VLOOKUP(D588,'Learning  Mangement'!$A$1:$G$1193,5,0)</f>
        <v>Hemanth&amp;Salomi</v>
      </c>
      <c r="Q589" t="str">
        <f>VLOOKUP(D588,'Learning  Mangement'!$A$1:$G$1193,6,0)</f>
        <v>3h</v>
      </c>
      <c r="R589" t="str">
        <f>VLOOKUP(D588,'Learning  Mangement'!$A$1:$G$1193,7,0)</f>
        <v>Soft skills Training</v>
      </c>
      <c r="S589" s="30">
        <f>VLOOKUP(D588,'Leave  Mangement'!$A$1:$F$1193,3,0)</f>
        <v>43342</v>
      </c>
      <c r="T589" s="30">
        <f>VLOOKUP(D588,'Leave  Mangement'!$A$1:$F$1193,4,0)</f>
        <v>43343</v>
      </c>
      <c r="U589" t="str">
        <f>VLOOKUP(D588,'Leave  Mangement'!$A$1:$F$1193,5,0)</f>
        <v>Planned leave</v>
      </c>
      <c r="V589">
        <f>VLOOKUP(D588,'Leave  Mangement'!$A$1:$F$1193,6,0)</f>
        <v>1</v>
      </c>
      <c r="W589" t="str">
        <f>VLOOKUP(D588,'Span and Layer'!$A$1:$D$1193,2,0)</f>
        <v>Harish</v>
      </c>
      <c r="X589" t="str">
        <f>VLOOKUP(D588,'Span and Layer'!$A$1:$D$1193,3,0)</f>
        <v>Amelia</v>
      </c>
      <c r="Y589" t="str">
        <f>VLOOKUP(D588,'Span and Layer'!$A$1:$D$1193,4,0)</f>
        <v>George</v>
      </c>
      <c r="Z589" s="30">
        <f>VLOOKUP(D588,'Attrition Analysis'!$A$1:$E$1193,3,0)</f>
        <v>37912</v>
      </c>
      <c r="AA589" s="30">
        <f>VLOOKUP(D588,'Attrition Analysis'!$A$1:$E$1193,4,0)</f>
        <v>45522</v>
      </c>
      <c r="AB589">
        <f>VLOOKUP(D588,'Attrition Analysis'!$A$1:$E$1193,5,0)</f>
        <v>0</v>
      </c>
      <c r="AC589" t="str">
        <f>VLOOKUP(D588,CSAT!$A$1:$F$1193,2,0)</f>
        <v>Good</v>
      </c>
      <c r="AD589" t="str">
        <f>VLOOKUP(D588,CSAT!$A$1:$F$1193,3,0)</f>
        <v>Excellent</v>
      </c>
      <c r="AE589" t="str">
        <f>VLOOKUP(D588,CSAT!$A$1:$F$1193,4,0)</f>
        <v>Good</v>
      </c>
      <c r="AF589" t="str">
        <f>VLOOKUP(D588,CSAT!$A$1:$F$1193,5,0)</f>
        <v>Good</v>
      </c>
      <c r="AG589" t="str">
        <f>VLOOKUP(D588,CSAT!$A$1:$F$1193,6,0)</f>
        <v>Worst</v>
      </c>
      <c r="AH589" s="30">
        <v>43121</v>
      </c>
    </row>
    <row r="590" spans="1:34" x14ac:dyDescent="0.25">
      <c r="A590" s="13" t="s">
        <v>1104</v>
      </c>
      <c r="B590" s="13">
        <v>589</v>
      </c>
      <c r="C590" s="13" t="s">
        <v>1103</v>
      </c>
      <c r="D590" s="13" t="s">
        <v>1104</v>
      </c>
      <c r="E590" s="13" t="s">
        <v>16</v>
      </c>
      <c r="F590" s="13">
        <v>24</v>
      </c>
      <c r="G590" s="13" t="s">
        <v>21</v>
      </c>
      <c r="H590" s="13" t="s">
        <v>118</v>
      </c>
      <c r="I590" s="13" t="s">
        <v>13</v>
      </c>
      <c r="J590">
        <f>VLOOKUP(DATA!D589,'Performance management'!A$1:H$1193,4,0)</f>
        <v>4</v>
      </c>
      <c r="K590">
        <f>VLOOKUP(DATA!D589,'Performance management'!A$1:H$1193,5,0)</f>
        <v>5</v>
      </c>
      <c r="L590">
        <f>VLOOKUP(DATA!D589,'Performance management'!A$1:H$1193,6,0)</f>
        <v>5</v>
      </c>
      <c r="M590">
        <f>VLOOKUP(DATA!D589,'Performance management'!A$1:H$1193,7,0)</f>
        <v>4</v>
      </c>
      <c r="N590">
        <f>VLOOKUP(DATA!D589,'Performance management'!A$1:H$1193,8,0)</f>
        <v>4.5</v>
      </c>
      <c r="O590">
        <f>VLOOKUP(D589,'Learning  Mangement'!$A$1:$G$1193,4,0)</f>
        <v>4.5</v>
      </c>
      <c r="P590" t="str">
        <f>VLOOKUP(D589,'Learning  Mangement'!$A$1:$G$1193,5,0)</f>
        <v>Santhosh&amp;Anudeep</v>
      </c>
      <c r="Q590" t="str">
        <f>VLOOKUP(D589,'Learning  Mangement'!$A$1:$G$1193,6,0)</f>
        <v>3h</v>
      </c>
      <c r="R590" t="str">
        <f>VLOOKUP(D589,'Learning  Mangement'!$A$1:$G$1193,7,0)</f>
        <v>Job Training</v>
      </c>
      <c r="S590" s="30">
        <f>VLOOKUP(D589,'Leave  Mangement'!$A$1:$F$1193,3,0)</f>
        <v>43343</v>
      </c>
      <c r="T590" s="30">
        <f>VLOOKUP(D589,'Leave  Mangement'!$A$1:$F$1193,4,0)</f>
        <v>43350</v>
      </c>
      <c r="U590" t="str">
        <f>VLOOKUP(D589,'Leave  Mangement'!$A$1:$F$1193,5,0)</f>
        <v>Maternity/Parental leave</v>
      </c>
      <c r="V590">
        <f>VLOOKUP(D589,'Leave  Mangement'!$A$1:$F$1193,6,0)</f>
        <v>37</v>
      </c>
      <c r="W590" t="str">
        <f>VLOOKUP(D589,'Span and Layer'!$A$1:$D$1193,2,0)</f>
        <v>Sathish</v>
      </c>
      <c r="X590" t="str">
        <f>VLOOKUP(D589,'Span and Layer'!$A$1:$D$1193,3,0)</f>
        <v>Charlie</v>
      </c>
      <c r="Y590" t="str">
        <f>VLOOKUP(D589,'Span and Layer'!$A$1:$D$1193,4,0)</f>
        <v>George</v>
      </c>
      <c r="Z590" s="30">
        <f>VLOOKUP(D589,'Attrition Analysis'!$A$1:$E$1193,3,0)</f>
        <v>37920</v>
      </c>
      <c r="AA590" s="30">
        <f>VLOOKUP(D589,'Attrition Analysis'!$A$1:$E$1193,4,0)</f>
        <v>45534</v>
      </c>
      <c r="AB590">
        <f>VLOOKUP(D589,'Attrition Analysis'!$A$1:$E$1193,5,0)</f>
        <v>0</v>
      </c>
      <c r="AC590" t="str">
        <f>VLOOKUP(D589,CSAT!$A$1:$F$1193,2,0)</f>
        <v>Good</v>
      </c>
      <c r="AD590" t="str">
        <f>VLOOKUP(D589,CSAT!$A$1:$F$1193,3,0)</f>
        <v>Good</v>
      </c>
      <c r="AE590" t="str">
        <f>VLOOKUP(D589,CSAT!$A$1:$F$1193,4,0)</f>
        <v>Worst</v>
      </c>
      <c r="AF590" t="str">
        <f>VLOOKUP(D589,CSAT!$A$1:$F$1193,5,0)</f>
        <v>Excellent</v>
      </c>
      <c r="AG590" t="str">
        <f>VLOOKUP(D589,CSAT!$A$1:$F$1193,6,0)</f>
        <v>Good</v>
      </c>
      <c r="AH590" s="30">
        <v>43433</v>
      </c>
    </row>
    <row r="591" spans="1:34" x14ac:dyDescent="0.25">
      <c r="A591" s="13" t="s">
        <v>1106</v>
      </c>
      <c r="B591" s="13">
        <v>590</v>
      </c>
      <c r="C591" s="13" t="s">
        <v>1105</v>
      </c>
      <c r="D591" s="13" t="s">
        <v>1106</v>
      </c>
      <c r="E591" s="13" t="s">
        <v>10</v>
      </c>
      <c r="F591" s="13">
        <v>38</v>
      </c>
      <c r="G591" s="13" t="s">
        <v>26</v>
      </c>
      <c r="H591" s="13" t="s">
        <v>40</v>
      </c>
      <c r="I591" s="13" t="s">
        <v>13</v>
      </c>
      <c r="J591">
        <f>VLOOKUP(DATA!D590,'Performance management'!A$1:H$1193,4,0)</f>
        <v>2</v>
      </c>
      <c r="K591">
        <f>VLOOKUP(DATA!D590,'Performance management'!A$1:H$1193,5,0)</f>
        <v>5</v>
      </c>
      <c r="L591">
        <f>VLOOKUP(DATA!D590,'Performance management'!A$1:H$1193,6,0)</f>
        <v>5</v>
      </c>
      <c r="M591">
        <f>VLOOKUP(DATA!D590,'Performance management'!A$1:H$1193,7,0)</f>
        <v>4</v>
      </c>
      <c r="N591">
        <f>VLOOKUP(DATA!D590,'Performance management'!A$1:H$1193,8,0)</f>
        <v>4</v>
      </c>
      <c r="O591">
        <f>VLOOKUP(D590,'Learning  Mangement'!$A$1:$G$1193,4,0)</f>
        <v>4</v>
      </c>
      <c r="P591" t="str">
        <f>VLOOKUP(D590,'Learning  Mangement'!$A$1:$G$1193,5,0)</f>
        <v>Santhosh&amp;Anudeep</v>
      </c>
      <c r="Q591" t="str">
        <f>VLOOKUP(D590,'Learning  Mangement'!$A$1:$G$1193,6,0)</f>
        <v>3h</v>
      </c>
      <c r="R591" t="str">
        <f>VLOOKUP(D590,'Learning  Mangement'!$A$1:$G$1193,7,0)</f>
        <v>Job Training</v>
      </c>
      <c r="S591" s="30">
        <f>VLOOKUP(D590,'Leave  Mangement'!$A$1:$F$1193,3,0)</f>
        <v>43344</v>
      </c>
      <c r="T591" s="30">
        <f>VLOOKUP(D590,'Leave  Mangement'!$A$1:$F$1193,4,0)</f>
        <v>43348</v>
      </c>
      <c r="U591" t="str">
        <f>VLOOKUP(D590,'Leave  Mangement'!$A$1:$F$1193,5,0)</f>
        <v>Emergency leave</v>
      </c>
      <c r="V591">
        <f>VLOOKUP(D590,'Leave  Mangement'!$A$1:$F$1193,6,0)</f>
        <v>4</v>
      </c>
      <c r="W591" t="str">
        <f>VLOOKUP(D590,'Span and Layer'!$A$1:$D$1193,2,0)</f>
        <v>Rishitha</v>
      </c>
      <c r="X591" t="str">
        <f>VLOOKUP(D590,'Span and Layer'!$A$1:$D$1193,3,0)</f>
        <v>Isla</v>
      </c>
      <c r="Y591" t="str">
        <f>VLOOKUP(D590,'Span and Layer'!$A$1:$D$1193,4,0)</f>
        <v>George</v>
      </c>
      <c r="Z591" s="30">
        <f>VLOOKUP(D590,'Attrition Analysis'!$A$1:$E$1193,3,0)</f>
        <v>37928</v>
      </c>
      <c r="AA591" s="30">
        <f>VLOOKUP(D590,'Attrition Analysis'!$A$1:$E$1193,4,0)</f>
        <v>45546</v>
      </c>
      <c r="AB591">
        <f>VLOOKUP(D590,'Attrition Analysis'!$A$1:$E$1193,5,0)</f>
        <v>0</v>
      </c>
      <c r="AC591" t="str">
        <f>VLOOKUP(D590,CSAT!$A$1:$F$1193,2,0)</f>
        <v>Better</v>
      </c>
      <c r="AD591" t="str">
        <f>VLOOKUP(D590,CSAT!$A$1:$F$1193,3,0)</f>
        <v>Worst</v>
      </c>
      <c r="AE591" t="str">
        <f>VLOOKUP(D590,CSAT!$A$1:$F$1193,4,0)</f>
        <v>Good</v>
      </c>
      <c r="AF591" t="str">
        <f>VLOOKUP(D590,CSAT!$A$1:$F$1193,5,0)</f>
        <v>Better</v>
      </c>
      <c r="AG591" t="str">
        <f>VLOOKUP(D590,CSAT!$A$1:$F$1193,6,0)</f>
        <v>Better</v>
      </c>
      <c r="AH591" s="30">
        <v>43236</v>
      </c>
    </row>
    <row r="592" spans="1:34" x14ac:dyDescent="0.25">
      <c r="A592" s="13" t="s">
        <v>1108</v>
      </c>
      <c r="B592" s="13">
        <v>591</v>
      </c>
      <c r="C592" s="13" t="s">
        <v>1107</v>
      </c>
      <c r="D592" s="13" t="s">
        <v>1108</v>
      </c>
      <c r="E592" s="13" t="s">
        <v>16</v>
      </c>
      <c r="F592" s="13">
        <v>32</v>
      </c>
      <c r="G592" s="13" t="s">
        <v>21</v>
      </c>
      <c r="H592" s="13" t="s">
        <v>56</v>
      </c>
      <c r="I592" s="13" t="s">
        <v>13</v>
      </c>
      <c r="J592">
        <f>VLOOKUP(DATA!D591,'Performance management'!A$1:H$1193,4,0)</f>
        <v>4</v>
      </c>
      <c r="K592">
        <f>VLOOKUP(DATA!D591,'Performance management'!A$1:H$1193,5,0)</f>
        <v>2</v>
      </c>
      <c r="L592">
        <f>VLOOKUP(DATA!D591,'Performance management'!A$1:H$1193,6,0)</f>
        <v>4</v>
      </c>
      <c r="M592">
        <f>VLOOKUP(DATA!D591,'Performance management'!A$1:H$1193,7,0)</f>
        <v>2</v>
      </c>
      <c r="N592">
        <f>VLOOKUP(DATA!D591,'Performance management'!A$1:H$1193,8,0)</f>
        <v>3</v>
      </c>
      <c r="O592">
        <f>VLOOKUP(D591,'Learning  Mangement'!$A$1:$G$1193,4,0)</f>
        <v>3</v>
      </c>
      <c r="P592" t="str">
        <f>VLOOKUP(D591,'Learning  Mangement'!$A$1:$G$1193,5,0)</f>
        <v>Hemanth&amp;Salomi</v>
      </c>
      <c r="Q592" t="str">
        <f>VLOOKUP(D591,'Learning  Mangement'!$A$1:$G$1193,6,0)</f>
        <v>3h</v>
      </c>
      <c r="R592" t="str">
        <f>VLOOKUP(D591,'Learning  Mangement'!$A$1:$G$1193,7,0)</f>
        <v>Soft skills Training</v>
      </c>
      <c r="S592" s="30">
        <f>VLOOKUP(D591,'Leave  Mangement'!$A$1:$F$1193,3,0)</f>
        <v>43345</v>
      </c>
      <c r="T592" s="30">
        <f>VLOOKUP(D591,'Leave  Mangement'!$A$1:$F$1193,4,0)</f>
        <v>43351</v>
      </c>
      <c r="U592" t="str">
        <f>VLOOKUP(D591,'Leave  Mangement'!$A$1:$F$1193,5,0)</f>
        <v>Emergency leave</v>
      </c>
      <c r="V592">
        <f>VLOOKUP(D591,'Leave  Mangement'!$A$1:$F$1193,6,0)</f>
        <v>6</v>
      </c>
      <c r="W592" t="str">
        <f>VLOOKUP(D591,'Span and Layer'!$A$1:$D$1193,2,0)</f>
        <v>Salomi</v>
      </c>
      <c r="X592" t="str">
        <f>VLOOKUP(D591,'Span and Layer'!$A$1:$D$1193,3,0)</f>
        <v>Harry</v>
      </c>
      <c r="Y592" t="str">
        <f>VLOOKUP(D591,'Span and Layer'!$A$1:$D$1193,4,0)</f>
        <v>George</v>
      </c>
      <c r="Z592" s="30">
        <f>VLOOKUP(D591,'Attrition Analysis'!$A$1:$E$1193,3,0)</f>
        <v>37936</v>
      </c>
      <c r="AA592" s="30">
        <f>VLOOKUP(D591,'Attrition Analysis'!$A$1:$E$1193,4,0)</f>
        <v>45558</v>
      </c>
      <c r="AB592">
        <f>VLOOKUP(D591,'Attrition Analysis'!$A$1:$E$1193,5,0)</f>
        <v>0</v>
      </c>
      <c r="AC592" t="str">
        <f>VLOOKUP(D591,CSAT!$A$1:$F$1193,2,0)</f>
        <v>Worst</v>
      </c>
      <c r="AD592" t="str">
        <f>VLOOKUP(D591,CSAT!$A$1:$F$1193,3,0)</f>
        <v>Good</v>
      </c>
      <c r="AE592" t="str">
        <f>VLOOKUP(D591,CSAT!$A$1:$F$1193,4,0)</f>
        <v>Better</v>
      </c>
      <c r="AF592" t="str">
        <f>VLOOKUP(D591,CSAT!$A$1:$F$1193,5,0)</f>
        <v>Better</v>
      </c>
      <c r="AG592" t="str">
        <f>VLOOKUP(D591,CSAT!$A$1:$F$1193,6,0)</f>
        <v>Better</v>
      </c>
      <c r="AH592" s="30">
        <v>43356</v>
      </c>
    </row>
    <row r="593" spans="1:34" x14ac:dyDescent="0.25">
      <c r="A593" s="13" t="s">
        <v>1110</v>
      </c>
      <c r="B593" s="13">
        <v>592</v>
      </c>
      <c r="C593" s="13" t="s">
        <v>1109</v>
      </c>
      <c r="D593" s="13" t="s">
        <v>1110</v>
      </c>
      <c r="E593" s="13" t="s">
        <v>16</v>
      </c>
      <c r="F593" s="13">
        <v>31</v>
      </c>
      <c r="G593" s="13" t="s">
        <v>31</v>
      </c>
      <c r="H593" s="13" t="s">
        <v>161</v>
      </c>
      <c r="I593" s="13" t="s">
        <v>13</v>
      </c>
      <c r="J593">
        <f>VLOOKUP(DATA!D592,'Performance management'!A$1:H$1193,4,0)</f>
        <v>3</v>
      </c>
      <c r="K593">
        <f>VLOOKUP(DATA!D592,'Performance management'!A$1:H$1193,5,0)</f>
        <v>3</v>
      </c>
      <c r="L593">
        <f>VLOOKUP(DATA!D592,'Performance management'!A$1:H$1193,6,0)</f>
        <v>4</v>
      </c>
      <c r="M593">
        <f>VLOOKUP(DATA!D592,'Performance management'!A$1:H$1193,7,0)</f>
        <v>1</v>
      </c>
      <c r="N593">
        <f>VLOOKUP(DATA!D592,'Performance management'!A$1:H$1193,8,0)</f>
        <v>2.75</v>
      </c>
      <c r="O593">
        <f>VLOOKUP(D592,'Learning  Mangement'!$A$1:$G$1193,4,0)</f>
        <v>2.75</v>
      </c>
      <c r="P593" t="str">
        <f>VLOOKUP(D592,'Learning  Mangement'!$A$1:$G$1193,5,0)</f>
        <v>Sathish&amp;Azim</v>
      </c>
      <c r="Q593" t="str">
        <f>VLOOKUP(D592,'Learning  Mangement'!$A$1:$G$1193,6,0)</f>
        <v>4h</v>
      </c>
      <c r="R593" t="str">
        <f>VLOOKUP(D592,'Learning  Mangement'!$A$1:$G$1193,7,0)</f>
        <v>Technical skills Training</v>
      </c>
      <c r="S593" s="30">
        <f>VLOOKUP(D592,'Leave  Mangement'!$A$1:$F$1193,3,0)</f>
        <v>43346</v>
      </c>
      <c r="T593" s="30">
        <f>VLOOKUP(D592,'Leave  Mangement'!$A$1:$F$1193,4,0)</f>
        <v>43347</v>
      </c>
      <c r="U593" t="str">
        <f>VLOOKUP(D592,'Leave  Mangement'!$A$1:$F$1193,5,0)</f>
        <v>Planned leave</v>
      </c>
      <c r="V593">
        <f>VLOOKUP(D592,'Leave  Mangement'!$A$1:$F$1193,6,0)</f>
        <v>1</v>
      </c>
      <c r="W593" t="str">
        <f>VLOOKUP(D592,'Span and Layer'!$A$1:$D$1193,2,0)</f>
        <v>David</v>
      </c>
      <c r="X593" t="str">
        <f>VLOOKUP(D592,'Span and Layer'!$A$1:$D$1193,3,0)</f>
        <v>Jacob</v>
      </c>
      <c r="Y593" t="str">
        <f>VLOOKUP(D592,'Span and Layer'!$A$1:$D$1193,4,0)</f>
        <v>George</v>
      </c>
      <c r="Z593" s="30">
        <f>VLOOKUP(D592,'Attrition Analysis'!$A$1:$E$1193,3,0)</f>
        <v>37944</v>
      </c>
      <c r="AA593" s="30">
        <f>VLOOKUP(D592,'Attrition Analysis'!$A$1:$E$1193,4,0)</f>
        <v>45570</v>
      </c>
      <c r="AB593">
        <f>VLOOKUP(D592,'Attrition Analysis'!$A$1:$E$1193,5,0)</f>
        <v>0</v>
      </c>
      <c r="AC593" t="str">
        <f>VLOOKUP(D592,CSAT!$A$1:$F$1193,2,0)</f>
        <v>Good</v>
      </c>
      <c r="AD593" t="str">
        <f>VLOOKUP(D592,CSAT!$A$1:$F$1193,3,0)</f>
        <v>Better</v>
      </c>
      <c r="AE593" t="str">
        <f>VLOOKUP(D592,CSAT!$A$1:$F$1193,4,0)</f>
        <v>Excellent</v>
      </c>
      <c r="AF593" t="str">
        <f>VLOOKUP(D592,CSAT!$A$1:$F$1193,5,0)</f>
        <v>Worst</v>
      </c>
      <c r="AG593" t="str">
        <f>VLOOKUP(D592,CSAT!$A$1:$F$1193,6,0)</f>
        <v>Worst</v>
      </c>
      <c r="AH593" s="30">
        <v>43103</v>
      </c>
    </row>
    <row r="594" spans="1:34" x14ac:dyDescent="0.25">
      <c r="A594" s="13" t="s">
        <v>1112</v>
      </c>
      <c r="B594" s="13">
        <v>593</v>
      </c>
      <c r="C594" s="13" t="s">
        <v>1111</v>
      </c>
      <c r="D594" s="13" t="s">
        <v>1112</v>
      </c>
      <c r="E594" s="13" t="s">
        <v>10</v>
      </c>
      <c r="F594" s="13">
        <v>50</v>
      </c>
      <c r="G594" s="13" t="s">
        <v>91</v>
      </c>
      <c r="H594" s="13" t="s">
        <v>40</v>
      </c>
      <c r="I594" s="13" t="s">
        <v>13</v>
      </c>
      <c r="J594">
        <f>VLOOKUP(DATA!D593,'Performance management'!A$1:H$1193,4,0)</f>
        <v>1</v>
      </c>
      <c r="K594">
        <f>VLOOKUP(DATA!D593,'Performance management'!A$1:H$1193,5,0)</f>
        <v>2</v>
      </c>
      <c r="L594">
        <f>VLOOKUP(DATA!D593,'Performance management'!A$1:H$1193,6,0)</f>
        <v>5</v>
      </c>
      <c r="M594">
        <f>VLOOKUP(DATA!D593,'Performance management'!A$1:H$1193,7,0)</f>
        <v>2</v>
      </c>
      <c r="N594">
        <f>VLOOKUP(DATA!D593,'Performance management'!A$1:H$1193,8,0)</f>
        <v>2.5</v>
      </c>
      <c r="O594">
        <f>VLOOKUP(D593,'Learning  Mangement'!$A$1:$G$1193,4,0)</f>
        <v>2.5</v>
      </c>
      <c r="P594" t="str">
        <f>VLOOKUP(D593,'Learning  Mangement'!$A$1:$G$1193,5,0)</f>
        <v>Sathish&amp;Azim</v>
      </c>
      <c r="Q594" t="str">
        <f>VLOOKUP(D593,'Learning  Mangement'!$A$1:$G$1193,6,0)</f>
        <v>4h</v>
      </c>
      <c r="R594" t="str">
        <f>VLOOKUP(D593,'Learning  Mangement'!$A$1:$G$1193,7,0)</f>
        <v>Technical skills Training</v>
      </c>
      <c r="S594" s="30">
        <f>VLOOKUP(D593,'Leave  Mangement'!$A$1:$F$1193,3,0)</f>
        <v>43347</v>
      </c>
      <c r="T594" s="30">
        <f>VLOOKUP(D593,'Leave  Mangement'!$A$1:$F$1193,4,0)</f>
        <v>43354</v>
      </c>
      <c r="U594" t="str">
        <f>VLOOKUP(D593,'Leave  Mangement'!$A$1:$F$1193,5,0)</f>
        <v>Emergency leave</v>
      </c>
      <c r="V594">
        <f>VLOOKUP(D593,'Leave  Mangement'!$A$1:$F$1193,6,0)</f>
        <v>7</v>
      </c>
      <c r="W594" t="str">
        <f>VLOOKUP(D593,'Span and Layer'!$A$1:$D$1193,2,0)</f>
        <v>Harika</v>
      </c>
      <c r="X594" t="str">
        <f>VLOOKUP(D593,'Span and Layer'!$A$1:$D$1193,3,0)</f>
        <v>Amelia</v>
      </c>
      <c r="Y594" t="str">
        <f>VLOOKUP(D593,'Span and Layer'!$A$1:$D$1193,4,0)</f>
        <v>George</v>
      </c>
      <c r="Z594" s="30">
        <f>VLOOKUP(D593,'Attrition Analysis'!$A$1:$E$1193,3,0)</f>
        <v>37952</v>
      </c>
      <c r="AA594" s="30">
        <f>VLOOKUP(D593,'Attrition Analysis'!$A$1:$E$1193,4,0)</f>
        <v>45582</v>
      </c>
      <c r="AB594">
        <f>VLOOKUP(D593,'Attrition Analysis'!$A$1:$E$1193,5,0)</f>
        <v>0</v>
      </c>
      <c r="AC594" t="str">
        <f>VLOOKUP(D593,CSAT!$A$1:$F$1193,2,0)</f>
        <v>Better</v>
      </c>
      <c r="AD594" t="str">
        <f>VLOOKUP(D593,CSAT!$A$1:$F$1193,3,0)</f>
        <v>Better</v>
      </c>
      <c r="AE594" t="str">
        <f>VLOOKUP(D593,CSAT!$A$1:$F$1193,4,0)</f>
        <v>Good</v>
      </c>
      <c r="AF594" t="str">
        <f>VLOOKUP(D593,CSAT!$A$1:$F$1193,5,0)</f>
        <v>Good</v>
      </c>
      <c r="AG594" t="str">
        <f>VLOOKUP(D593,CSAT!$A$1:$F$1193,6,0)</f>
        <v>Worst</v>
      </c>
      <c r="AH594" s="30">
        <v>43440</v>
      </c>
    </row>
    <row r="595" spans="1:34" x14ac:dyDescent="0.25">
      <c r="A595" s="13" t="s">
        <v>1114</v>
      </c>
      <c r="B595" s="13">
        <v>594</v>
      </c>
      <c r="C595" s="13" t="s">
        <v>1113</v>
      </c>
      <c r="D595" s="13" t="s">
        <v>1114</v>
      </c>
      <c r="E595" s="13" t="s">
        <v>16</v>
      </c>
      <c r="F595" s="13">
        <v>26</v>
      </c>
      <c r="G595" s="13" t="s">
        <v>11</v>
      </c>
      <c r="H595" s="13" t="s">
        <v>131</v>
      </c>
      <c r="I595" s="13" t="s">
        <v>132</v>
      </c>
      <c r="J595">
        <f>VLOOKUP(DATA!D594,'Performance management'!A$1:H$1193,4,0)</f>
        <v>3</v>
      </c>
      <c r="K595">
        <f>VLOOKUP(DATA!D594,'Performance management'!A$1:H$1193,5,0)</f>
        <v>3</v>
      </c>
      <c r="L595">
        <f>VLOOKUP(DATA!D594,'Performance management'!A$1:H$1193,6,0)</f>
        <v>2</v>
      </c>
      <c r="M595">
        <f>VLOOKUP(DATA!D594,'Performance management'!A$1:H$1193,7,0)</f>
        <v>4</v>
      </c>
      <c r="N595">
        <f>VLOOKUP(DATA!D594,'Performance management'!A$1:H$1193,8,0)</f>
        <v>3</v>
      </c>
      <c r="O595">
        <f>VLOOKUP(D594,'Learning  Mangement'!$A$1:$G$1193,4,0)</f>
        <v>3</v>
      </c>
      <c r="P595" t="str">
        <f>VLOOKUP(D594,'Learning  Mangement'!$A$1:$G$1193,5,0)</f>
        <v>Hemanth&amp;Salomi</v>
      </c>
      <c r="Q595" t="str">
        <f>VLOOKUP(D594,'Learning  Mangement'!$A$1:$G$1193,6,0)</f>
        <v>3h</v>
      </c>
      <c r="R595" t="str">
        <f>VLOOKUP(D594,'Learning  Mangement'!$A$1:$G$1193,7,0)</f>
        <v>Soft skills Training</v>
      </c>
      <c r="S595" s="30">
        <f>VLOOKUP(D594,'Leave  Mangement'!$A$1:$F$1193,3,0)</f>
        <v>43348</v>
      </c>
      <c r="T595" s="30">
        <f>VLOOKUP(D594,'Leave  Mangement'!$A$1:$F$1193,4,0)</f>
        <v>43351</v>
      </c>
      <c r="U595" t="str">
        <f>VLOOKUP(D594,'Leave  Mangement'!$A$1:$F$1193,5,0)</f>
        <v>Maternity/Parental leave</v>
      </c>
      <c r="V595">
        <f>VLOOKUP(D594,'Leave  Mangement'!$A$1:$F$1193,6,0)</f>
        <v>33</v>
      </c>
      <c r="W595" t="str">
        <f>VLOOKUP(D594,'Span and Layer'!$A$1:$D$1193,2,0)</f>
        <v>Roy</v>
      </c>
      <c r="X595" t="str">
        <f>VLOOKUP(D594,'Span and Layer'!$A$1:$D$1193,3,0)</f>
        <v>Harry</v>
      </c>
      <c r="Y595" t="str">
        <f>VLOOKUP(D594,'Span and Layer'!$A$1:$D$1193,4,0)</f>
        <v>George</v>
      </c>
      <c r="Z595" s="30">
        <f>VLOOKUP(D594,'Attrition Analysis'!$A$1:$E$1193,3,0)</f>
        <v>37960</v>
      </c>
      <c r="AA595" s="30">
        <f>VLOOKUP(D594,'Attrition Analysis'!$A$1:$E$1193,4,0)</f>
        <v>45594</v>
      </c>
      <c r="AB595">
        <f>VLOOKUP(D594,'Attrition Analysis'!$A$1:$E$1193,5,0)</f>
        <v>0</v>
      </c>
      <c r="AC595" t="str">
        <f>VLOOKUP(D594,CSAT!$A$1:$F$1193,2,0)</f>
        <v>Bad</v>
      </c>
      <c r="AD595" t="str">
        <f>VLOOKUP(D594,CSAT!$A$1:$F$1193,3,0)</f>
        <v>Better</v>
      </c>
      <c r="AE595" t="str">
        <f>VLOOKUP(D594,CSAT!$A$1:$F$1193,4,0)</f>
        <v>Better</v>
      </c>
      <c r="AF595" t="str">
        <f>VLOOKUP(D594,CSAT!$A$1:$F$1193,5,0)</f>
        <v>Excellent</v>
      </c>
      <c r="AG595" t="str">
        <f>VLOOKUP(D594,CSAT!$A$1:$F$1193,6,0)</f>
        <v>Better</v>
      </c>
      <c r="AH595" s="30">
        <v>43114</v>
      </c>
    </row>
    <row r="596" spans="1:34" x14ac:dyDescent="0.25">
      <c r="A596" s="13" t="s">
        <v>1116</v>
      </c>
      <c r="B596" s="13">
        <v>595</v>
      </c>
      <c r="C596" s="13" t="s">
        <v>1115</v>
      </c>
      <c r="D596" s="13" t="s">
        <v>1116</v>
      </c>
      <c r="E596" s="13" t="s">
        <v>16</v>
      </c>
      <c r="F596" s="13">
        <v>38</v>
      </c>
      <c r="G596" s="13" t="s">
        <v>31</v>
      </c>
      <c r="H596" s="13" t="s">
        <v>22</v>
      </c>
      <c r="I596" s="13" t="s">
        <v>23</v>
      </c>
      <c r="J596">
        <f>VLOOKUP(DATA!D595,'Performance management'!A$1:H$1193,4,0)</f>
        <v>4</v>
      </c>
      <c r="K596">
        <f>VLOOKUP(DATA!D595,'Performance management'!A$1:H$1193,5,0)</f>
        <v>2</v>
      </c>
      <c r="L596">
        <f>VLOOKUP(DATA!D595,'Performance management'!A$1:H$1193,6,0)</f>
        <v>4</v>
      </c>
      <c r="M596">
        <f>VLOOKUP(DATA!D595,'Performance management'!A$1:H$1193,7,0)</f>
        <v>2</v>
      </c>
      <c r="N596">
        <f>VLOOKUP(DATA!D595,'Performance management'!A$1:H$1193,8,0)</f>
        <v>3</v>
      </c>
      <c r="O596">
        <f>VLOOKUP(D595,'Learning  Mangement'!$A$1:$G$1193,4,0)</f>
        <v>3</v>
      </c>
      <c r="P596" t="str">
        <f>VLOOKUP(D595,'Learning  Mangement'!$A$1:$G$1193,5,0)</f>
        <v>Hemanth&amp;Salomi</v>
      </c>
      <c r="Q596" t="str">
        <f>VLOOKUP(D595,'Learning  Mangement'!$A$1:$G$1193,6,0)</f>
        <v>3h</v>
      </c>
      <c r="R596" t="str">
        <f>VLOOKUP(D595,'Learning  Mangement'!$A$1:$G$1193,7,0)</f>
        <v>Soft skills Training</v>
      </c>
      <c r="S596" s="30">
        <f>VLOOKUP(D595,'Leave  Mangement'!$A$1:$F$1193,3,0)</f>
        <v>43349</v>
      </c>
      <c r="T596" s="30">
        <f>VLOOKUP(D595,'Leave  Mangement'!$A$1:$F$1193,4,0)</f>
        <v>43350</v>
      </c>
      <c r="U596" t="str">
        <f>VLOOKUP(D595,'Leave  Mangement'!$A$1:$F$1193,5,0)</f>
        <v>Maternity/Parental leave</v>
      </c>
      <c r="V596">
        <f>VLOOKUP(D595,'Leave  Mangement'!$A$1:$F$1193,6,0)</f>
        <v>31</v>
      </c>
      <c r="W596" t="str">
        <f>VLOOKUP(D595,'Span and Layer'!$A$1:$D$1193,2,0)</f>
        <v>Rajesh</v>
      </c>
      <c r="X596" t="str">
        <f>VLOOKUP(D595,'Span and Layer'!$A$1:$D$1193,3,0)</f>
        <v>Isla</v>
      </c>
      <c r="Y596" t="str">
        <f>VLOOKUP(D595,'Span and Layer'!$A$1:$D$1193,4,0)</f>
        <v>George</v>
      </c>
      <c r="Z596" s="30">
        <f>VLOOKUP(D595,'Attrition Analysis'!$A$1:$E$1193,3,0)</f>
        <v>37968</v>
      </c>
      <c r="AA596" s="30">
        <f>VLOOKUP(D595,'Attrition Analysis'!$A$1:$E$1193,4,0)</f>
        <v>45606</v>
      </c>
      <c r="AB596">
        <f>VLOOKUP(D595,'Attrition Analysis'!$A$1:$E$1193,5,0)</f>
        <v>0</v>
      </c>
      <c r="AC596" t="str">
        <f>VLOOKUP(D595,CSAT!$A$1:$F$1193,2,0)</f>
        <v>Better</v>
      </c>
      <c r="AD596" t="str">
        <f>VLOOKUP(D595,CSAT!$A$1:$F$1193,3,0)</f>
        <v>Better</v>
      </c>
      <c r="AE596" t="str">
        <f>VLOOKUP(D595,CSAT!$A$1:$F$1193,4,0)</f>
        <v>Bad</v>
      </c>
      <c r="AF596" t="str">
        <f>VLOOKUP(D595,CSAT!$A$1:$F$1193,5,0)</f>
        <v>Better</v>
      </c>
      <c r="AG596" t="str">
        <f>VLOOKUP(D595,CSAT!$A$1:$F$1193,6,0)</f>
        <v>Bad</v>
      </c>
      <c r="AH596" s="30">
        <v>43451</v>
      </c>
    </row>
    <row r="597" spans="1:34" x14ac:dyDescent="0.25">
      <c r="A597" s="13" t="s">
        <v>1118</v>
      </c>
      <c r="B597" s="13">
        <v>596</v>
      </c>
      <c r="C597" s="13" t="s">
        <v>1117</v>
      </c>
      <c r="D597" s="13" t="s">
        <v>1118</v>
      </c>
      <c r="E597" s="13" t="s">
        <v>16</v>
      </c>
      <c r="F597" s="13">
        <v>28</v>
      </c>
      <c r="G597" s="13" t="s">
        <v>96</v>
      </c>
      <c r="H597" s="13" t="s">
        <v>131</v>
      </c>
      <c r="I597" s="13" t="s">
        <v>132</v>
      </c>
      <c r="J597">
        <f>VLOOKUP(DATA!D596,'Performance management'!A$1:H$1193,4,0)</f>
        <v>3</v>
      </c>
      <c r="K597">
        <f>VLOOKUP(DATA!D596,'Performance management'!A$1:H$1193,5,0)</f>
        <v>5</v>
      </c>
      <c r="L597">
        <f>VLOOKUP(DATA!D596,'Performance management'!A$1:H$1193,6,0)</f>
        <v>5</v>
      </c>
      <c r="M597">
        <f>VLOOKUP(DATA!D596,'Performance management'!A$1:H$1193,7,0)</f>
        <v>5</v>
      </c>
      <c r="N597">
        <f>VLOOKUP(DATA!D596,'Performance management'!A$1:H$1193,8,0)</f>
        <v>4.5</v>
      </c>
      <c r="O597">
        <f>VLOOKUP(D596,'Learning  Mangement'!$A$1:$G$1193,4,0)</f>
        <v>4.5</v>
      </c>
      <c r="P597" t="str">
        <f>VLOOKUP(D596,'Learning  Mangement'!$A$1:$G$1193,5,0)</f>
        <v>Santhosh&amp;Anudeep</v>
      </c>
      <c r="Q597" t="str">
        <f>VLOOKUP(D596,'Learning  Mangement'!$A$1:$G$1193,6,0)</f>
        <v>3h</v>
      </c>
      <c r="R597" t="str">
        <f>VLOOKUP(D596,'Learning  Mangement'!$A$1:$G$1193,7,0)</f>
        <v>Job Training</v>
      </c>
      <c r="S597" s="30">
        <f>VLOOKUP(D596,'Leave  Mangement'!$A$1:$F$1193,3,0)</f>
        <v>43350</v>
      </c>
      <c r="T597" s="30">
        <f>VLOOKUP(D596,'Leave  Mangement'!$A$1:$F$1193,4,0)</f>
        <v>43357</v>
      </c>
      <c r="U597" t="str">
        <f>VLOOKUP(D596,'Leave  Mangement'!$A$1:$F$1193,5,0)</f>
        <v>Maternity/Parental leave</v>
      </c>
      <c r="V597">
        <f>VLOOKUP(D596,'Leave  Mangement'!$A$1:$F$1193,6,0)</f>
        <v>37</v>
      </c>
      <c r="W597" t="str">
        <f>VLOOKUP(D596,'Span and Layer'!$A$1:$D$1193,2,0)</f>
        <v>David</v>
      </c>
      <c r="X597" t="str">
        <f>VLOOKUP(D596,'Span and Layer'!$A$1:$D$1193,3,0)</f>
        <v>Jacob</v>
      </c>
      <c r="Y597" t="str">
        <f>VLOOKUP(D596,'Span and Layer'!$A$1:$D$1193,4,0)</f>
        <v>George</v>
      </c>
      <c r="Z597" s="30">
        <f>VLOOKUP(D596,'Attrition Analysis'!$A$1:$E$1193,3,0)</f>
        <v>37976</v>
      </c>
      <c r="AA597" s="30">
        <f>VLOOKUP(D596,'Attrition Analysis'!$A$1:$E$1193,4,0)</f>
        <v>45618</v>
      </c>
      <c r="AB597">
        <f>VLOOKUP(D596,'Attrition Analysis'!$A$1:$E$1193,5,0)</f>
        <v>0</v>
      </c>
      <c r="AC597" t="str">
        <f>VLOOKUP(D596,CSAT!$A$1:$F$1193,2,0)</f>
        <v>Worst</v>
      </c>
      <c r="AD597" t="str">
        <f>VLOOKUP(D596,CSAT!$A$1:$F$1193,3,0)</f>
        <v>Better</v>
      </c>
      <c r="AE597" t="str">
        <f>VLOOKUP(D596,CSAT!$A$1:$F$1193,4,0)</f>
        <v>Excellent</v>
      </c>
      <c r="AF597" t="str">
        <f>VLOOKUP(D596,CSAT!$A$1:$F$1193,5,0)</f>
        <v>Worst</v>
      </c>
      <c r="AG597" t="str">
        <f>VLOOKUP(D596,CSAT!$A$1:$F$1193,6,0)</f>
        <v>Bad</v>
      </c>
      <c r="AH597" s="30">
        <v>43421</v>
      </c>
    </row>
    <row r="598" spans="1:34" x14ac:dyDescent="0.25">
      <c r="A598" s="13" t="s">
        <v>1120</v>
      </c>
      <c r="B598" s="13">
        <v>597</v>
      </c>
      <c r="C598" s="13" t="s">
        <v>1119</v>
      </c>
      <c r="D598" s="13" t="s">
        <v>1120</v>
      </c>
      <c r="E598" s="13" t="s">
        <v>10</v>
      </c>
      <c r="F598" s="13">
        <v>48</v>
      </c>
      <c r="G598" s="13" t="s">
        <v>17</v>
      </c>
      <c r="H598" s="13" t="s">
        <v>121</v>
      </c>
      <c r="I598" s="13" t="s">
        <v>13</v>
      </c>
      <c r="J598">
        <f>VLOOKUP(DATA!D597,'Performance management'!A$1:H$1193,4,0)</f>
        <v>5</v>
      </c>
      <c r="K598">
        <f>VLOOKUP(DATA!D597,'Performance management'!A$1:H$1193,5,0)</f>
        <v>4</v>
      </c>
      <c r="L598">
        <f>VLOOKUP(DATA!D597,'Performance management'!A$1:H$1193,6,0)</f>
        <v>5</v>
      </c>
      <c r="M598">
        <f>VLOOKUP(DATA!D597,'Performance management'!A$1:H$1193,7,0)</f>
        <v>1</v>
      </c>
      <c r="N598">
        <f>VLOOKUP(DATA!D597,'Performance management'!A$1:H$1193,8,0)</f>
        <v>3.75</v>
      </c>
      <c r="O598">
        <f>VLOOKUP(D597,'Learning  Mangement'!$A$1:$G$1193,4,0)</f>
        <v>3.75</v>
      </c>
      <c r="P598" t="str">
        <f>VLOOKUP(D597,'Learning  Mangement'!$A$1:$G$1193,5,0)</f>
        <v>Hemanth&amp;Salomi</v>
      </c>
      <c r="Q598" t="str">
        <f>VLOOKUP(D597,'Learning  Mangement'!$A$1:$G$1193,6,0)</f>
        <v>3h</v>
      </c>
      <c r="R598" t="str">
        <f>VLOOKUP(D597,'Learning  Mangement'!$A$1:$G$1193,7,0)</f>
        <v>Soft skills Training</v>
      </c>
      <c r="S598" s="30">
        <f>VLOOKUP(D597,'Leave  Mangement'!$A$1:$F$1193,3,0)</f>
        <v>43351</v>
      </c>
      <c r="T598" s="30">
        <f>VLOOKUP(D597,'Leave  Mangement'!$A$1:$F$1193,4,0)</f>
        <v>43358</v>
      </c>
      <c r="U598" t="str">
        <f>VLOOKUP(D597,'Leave  Mangement'!$A$1:$F$1193,5,0)</f>
        <v>Maternity/Parental leave</v>
      </c>
      <c r="V598">
        <f>VLOOKUP(D597,'Leave  Mangement'!$A$1:$F$1193,6,0)</f>
        <v>37</v>
      </c>
      <c r="W598" t="str">
        <f>VLOOKUP(D597,'Span and Layer'!$A$1:$D$1193,2,0)</f>
        <v>Harika</v>
      </c>
      <c r="X598" t="str">
        <f>VLOOKUP(D597,'Span and Layer'!$A$1:$D$1193,3,0)</f>
        <v>Amelia</v>
      </c>
      <c r="Y598" t="str">
        <f>VLOOKUP(D597,'Span and Layer'!$A$1:$D$1193,4,0)</f>
        <v>George</v>
      </c>
      <c r="Z598" s="30">
        <f>VLOOKUP(D597,'Attrition Analysis'!$A$1:$E$1193,3,0)</f>
        <v>37984</v>
      </c>
      <c r="AA598" s="30">
        <f>VLOOKUP(D597,'Attrition Analysis'!$A$1:$E$1193,4,0)</f>
        <v>45630</v>
      </c>
      <c r="AB598">
        <f>VLOOKUP(D597,'Attrition Analysis'!$A$1:$E$1193,5,0)</f>
        <v>0</v>
      </c>
      <c r="AC598" t="str">
        <f>VLOOKUP(D597,CSAT!$A$1:$F$1193,2,0)</f>
        <v>Bad</v>
      </c>
      <c r="AD598" t="str">
        <f>VLOOKUP(D597,CSAT!$A$1:$F$1193,3,0)</f>
        <v>Good</v>
      </c>
      <c r="AE598" t="str">
        <f>VLOOKUP(D597,CSAT!$A$1:$F$1193,4,0)</f>
        <v>Better</v>
      </c>
      <c r="AF598" t="str">
        <f>VLOOKUP(D597,CSAT!$A$1:$F$1193,5,0)</f>
        <v>Good</v>
      </c>
      <c r="AG598" t="str">
        <f>VLOOKUP(D597,CSAT!$A$1:$F$1193,6,0)</f>
        <v>Bad</v>
      </c>
      <c r="AH598" s="30">
        <v>43172</v>
      </c>
    </row>
    <row r="599" spans="1:34" x14ac:dyDescent="0.25">
      <c r="A599" s="13" t="s">
        <v>1121</v>
      </c>
      <c r="B599" s="13">
        <v>598</v>
      </c>
      <c r="C599" s="13" t="s">
        <v>8</v>
      </c>
      <c r="D599" s="13" t="s">
        <v>1121</v>
      </c>
      <c r="E599" s="13" t="s">
        <v>10</v>
      </c>
      <c r="F599" s="13">
        <v>33</v>
      </c>
      <c r="G599" s="13" t="s">
        <v>26</v>
      </c>
      <c r="H599" s="13" t="s">
        <v>59</v>
      </c>
      <c r="I599" s="13" t="s">
        <v>13</v>
      </c>
      <c r="J599">
        <f>VLOOKUP(DATA!D598,'Performance management'!A$1:H$1193,4,0)</f>
        <v>3</v>
      </c>
      <c r="K599">
        <f>VLOOKUP(DATA!D598,'Performance management'!A$1:H$1193,5,0)</f>
        <v>5</v>
      </c>
      <c r="L599">
        <f>VLOOKUP(DATA!D598,'Performance management'!A$1:H$1193,6,0)</f>
        <v>1</v>
      </c>
      <c r="M599">
        <f>VLOOKUP(DATA!D598,'Performance management'!A$1:H$1193,7,0)</f>
        <v>4</v>
      </c>
      <c r="N599">
        <f>VLOOKUP(DATA!D598,'Performance management'!A$1:H$1193,8,0)</f>
        <v>3.25</v>
      </c>
      <c r="O599">
        <f>VLOOKUP(D598,'Learning  Mangement'!$A$1:$G$1193,4,0)</f>
        <v>3.25</v>
      </c>
      <c r="P599" t="str">
        <f>VLOOKUP(D598,'Learning  Mangement'!$A$1:$G$1193,5,0)</f>
        <v>Hemanth&amp;Salomi</v>
      </c>
      <c r="Q599" t="str">
        <f>VLOOKUP(D598,'Learning  Mangement'!$A$1:$G$1193,6,0)</f>
        <v>3h</v>
      </c>
      <c r="R599" t="str">
        <f>VLOOKUP(D598,'Learning  Mangement'!$A$1:$G$1193,7,0)</f>
        <v>Soft skills Training</v>
      </c>
      <c r="S599" s="30">
        <f>VLOOKUP(D598,'Leave  Mangement'!$A$1:$F$1193,3,0)</f>
        <v>43352</v>
      </c>
      <c r="T599" s="30">
        <f>VLOOKUP(D598,'Leave  Mangement'!$A$1:$F$1193,4,0)</f>
        <v>43353</v>
      </c>
      <c r="U599" t="str">
        <f>VLOOKUP(D598,'Leave  Mangement'!$A$1:$F$1193,5,0)</f>
        <v>Emergency leave</v>
      </c>
      <c r="V599">
        <f>VLOOKUP(D598,'Leave  Mangement'!$A$1:$F$1193,6,0)</f>
        <v>1</v>
      </c>
      <c r="W599" t="str">
        <f>VLOOKUP(D598,'Span and Layer'!$A$1:$D$1193,2,0)</f>
        <v>Harika</v>
      </c>
      <c r="X599" t="str">
        <f>VLOOKUP(D598,'Span and Layer'!$A$1:$D$1193,3,0)</f>
        <v>Amelia</v>
      </c>
      <c r="Y599" t="str">
        <f>VLOOKUP(D598,'Span and Layer'!$A$1:$D$1193,4,0)</f>
        <v>George</v>
      </c>
      <c r="Z599" s="30">
        <f>VLOOKUP(D598,'Attrition Analysis'!$A$1:$E$1193,3,0)</f>
        <v>37992</v>
      </c>
      <c r="AA599" s="30">
        <f>VLOOKUP(D598,'Attrition Analysis'!$A$1:$E$1193,4,0)</f>
        <v>45642</v>
      </c>
      <c r="AB599">
        <f>VLOOKUP(D598,'Attrition Analysis'!$A$1:$E$1193,5,0)</f>
        <v>0</v>
      </c>
      <c r="AC599" t="str">
        <f>VLOOKUP(D598,CSAT!$A$1:$F$1193,2,0)</f>
        <v>Better</v>
      </c>
      <c r="AD599" t="str">
        <f>VLOOKUP(D598,CSAT!$A$1:$F$1193,3,0)</f>
        <v>Bad</v>
      </c>
      <c r="AE599" t="str">
        <f>VLOOKUP(D598,CSAT!$A$1:$F$1193,4,0)</f>
        <v>Bad</v>
      </c>
      <c r="AF599" t="str">
        <f>VLOOKUP(D598,CSAT!$A$1:$F$1193,5,0)</f>
        <v>Better</v>
      </c>
      <c r="AG599" t="str">
        <f>VLOOKUP(D598,CSAT!$A$1:$F$1193,6,0)</f>
        <v>Good</v>
      </c>
      <c r="AH599" s="30">
        <v>43276</v>
      </c>
    </row>
    <row r="600" spans="1:34" x14ac:dyDescent="0.25">
      <c r="A600" s="13" t="s">
        <v>1122</v>
      </c>
      <c r="B600" s="13">
        <v>599</v>
      </c>
      <c r="C600" s="13" t="s">
        <v>14</v>
      </c>
      <c r="D600" s="13" t="s">
        <v>1122</v>
      </c>
      <c r="E600" s="13" t="s">
        <v>10</v>
      </c>
      <c r="F600" s="13">
        <v>59</v>
      </c>
      <c r="G600" s="13" t="s">
        <v>11</v>
      </c>
      <c r="H600" s="13" t="s">
        <v>22</v>
      </c>
      <c r="I600" s="13" t="s">
        <v>23</v>
      </c>
      <c r="J600">
        <f>VLOOKUP(DATA!D599,'Performance management'!A$1:H$1193,4,0)</f>
        <v>5</v>
      </c>
      <c r="K600">
        <f>VLOOKUP(DATA!D599,'Performance management'!A$1:H$1193,5,0)</f>
        <v>4</v>
      </c>
      <c r="L600">
        <f>VLOOKUP(DATA!D599,'Performance management'!A$1:H$1193,6,0)</f>
        <v>3</v>
      </c>
      <c r="M600">
        <f>VLOOKUP(DATA!D599,'Performance management'!A$1:H$1193,7,0)</f>
        <v>3</v>
      </c>
      <c r="N600">
        <f>VLOOKUP(DATA!D599,'Performance management'!A$1:H$1193,8,0)</f>
        <v>3.75</v>
      </c>
      <c r="O600">
        <f>VLOOKUP(D599,'Learning  Mangement'!$A$1:$G$1193,4,0)</f>
        <v>3.75</v>
      </c>
      <c r="P600" t="str">
        <f>VLOOKUP(D599,'Learning  Mangement'!$A$1:$G$1193,5,0)</f>
        <v>Hemanth&amp;Salomi</v>
      </c>
      <c r="Q600" t="str">
        <f>VLOOKUP(D599,'Learning  Mangement'!$A$1:$G$1193,6,0)</f>
        <v>3h</v>
      </c>
      <c r="R600" t="str">
        <f>VLOOKUP(D599,'Learning  Mangement'!$A$1:$G$1193,7,0)</f>
        <v>Soft skills Training</v>
      </c>
      <c r="S600" s="30">
        <f>VLOOKUP(D599,'Leave  Mangement'!$A$1:$F$1193,3,0)</f>
        <v>43353</v>
      </c>
      <c r="T600" s="30">
        <f>VLOOKUP(D599,'Leave  Mangement'!$A$1:$F$1193,4,0)</f>
        <v>43358</v>
      </c>
      <c r="U600" t="str">
        <f>VLOOKUP(D599,'Leave  Mangement'!$A$1:$F$1193,5,0)</f>
        <v>Planned leave</v>
      </c>
      <c r="V600">
        <f>VLOOKUP(D599,'Leave  Mangement'!$A$1:$F$1193,6,0)</f>
        <v>5</v>
      </c>
      <c r="W600" t="str">
        <f>VLOOKUP(D599,'Span and Layer'!$A$1:$D$1193,2,0)</f>
        <v>Roy</v>
      </c>
      <c r="X600" t="str">
        <f>VLOOKUP(D599,'Span and Layer'!$A$1:$D$1193,3,0)</f>
        <v>Harry</v>
      </c>
      <c r="Y600" t="str">
        <f>VLOOKUP(D599,'Span and Layer'!$A$1:$D$1193,4,0)</f>
        <v>George</v>
      </c>
      <c r="Z600" s="30">
        <f>VLOOKUP(D599,'Attrition Analysis'!$A$1:$E$1193,3,0)</f>
        <v>38000</v>
      </c>
      <c r="AA600" s="30">
        <f>VLOOKUP(D599,'Attrition Analysis'!$A$1:$E$1193,4,0)</f>
        <v>45654</v>
      </c>
      <c r="AB600">
        <f>VLOOKUP(D599,'Attrition Analysis'!$A$1:$E$1193,5,0)</f>
        <v>0</v>
      </c>
      <c r="AC600" t="str">
        <f>VLOOKUP(D599,CSAT!$A$1:$F$1193,2,0)</f>
        <v>Worst</v>
      </c>
      <c r="AD600" t="str">
        <f>VLOOKUP(D599,CSAT!$A$1:$F$1193,3,0)</f>
        <v>Better</v>
      </c>
      <c r="AE600" t="str">
        <f>VLOOKUP(D599,CSAT!$A$1:$F$1193,4,0)</f>
        <v>Bad</v>
      </c>
      <c r="AF600" t="str">
        <f>VLOOKUP(D599,CSAT!$A$1:$F$1193,5,0)</f>
        <v>Worst</v>
      </c>
      <c r="AG600" t="str">
        <f>VLOOKUP(D599,CSAT!$A$1:$F$1193,6,0)</f>
        <v>Worst</v>
      </c>
      <c r="AH600" s="30">
        <v>43363</v>
      </c>
    </row>
    <row r="601" spans="1:34" x14ac:dyDescent="0.25">
      <c r="A601" s="13" t="s">
        <v>1123</v>
      </c>
      <c r="B601" s="13">
        <v>600</v>
      </c>
      <c r="C601" s="13" t="s">
        <v>19</v>
      </c>
      <c r="D601" s="13" t="s">
        <v>1123</v>
      </c>
      <c r="E601" s="13" t="s">
        <v>10</v>
      </c>
      <c r="F601" s="13">
        <v>24</v>
      </c>
      <c r="G601" s="13" t="s">
        <v>62</v>
      </c>
      <c r="H601" s="13" t="s">
        <v>79</v>
      </c>
      <c r="I601" s="13" t="s">
        <v>80</v>
      </c>
      <c r="J601">
        <f>VLOOKUP(DATA!D600,'Performance management'!A$1:H$1193,4,0)</f>
        <v>1</v>
      </c>
      <c r="K601">
        <f>VLOOKUP(DATA!D600,'Performance management'!A$1:H$1193,5,0)</f>
        <v>2</v>
      </c>
      <c r="L601">
        <f>VLOOKUP(DATA!D600,'Performance management'!A$1:H$1193,6,0)</f>
        <v>2</v>
      </c>
      <c r="M601">
        <f>VLOOKUP(DATA!D600,'Performance management'!A$1:H$1193,7,0)</f>
        <v>3</v>
      </c>
      <c r="N601">
        <f>VLOOKUP(DATA!D600,'Performance management'!A$1:H$1193,8,0)</f>
        <v>2</v>
      </c>
      <c r="O601">
        <f>VLOOKUP(D600,'Learning  Mangement'!$A$1:$G$1193,4,0)</f>
        <v>2</v>
      </c>
      <c r="P601" t="str">
        <f>VLOOKUP(D600,'Learning  Mangement'!$A$1:$G$1193,5,0)</f>
        <v>Sathish&amp;Azim</v>
      </c>
      <c r="Q601" t="str">
        <f>VLOOKUP(D600,'Learning  Mangement'!$A$1:$G$1193,6,0)</f>
        <v>4h</v>
      </c>
      <c r="R601" t="str">
        <f>VLOOKUP(D600,'Learning  Mangement'!$A$1:$G$1193,7,0)</f>
        <v>Technical skills Training</v>
      </c>
      <c r="S601" s="30">
        <f>VLOOKUP(D600,'Leave  Mangement'!$A$1:$F$1193,3,0)</f>
        <v>43354</v>
      </c>
      <c r="T601" s="30">
        <f>VLOOKUP(D600,'Leave  Mangement'!$A$1:$F$1193,4,0)</f>
        <v>43360</v>
      </c>
      <c r="U601" t="str">
        <f>VLOOKUP(D600,'Leave  Mangement'!$A$1:$F$1193,5,0)</f>
        <v>Emergency leave</v>
      </c>
      <c r="V601">
        <f>VLOOKUP(D600,'Leave  Mangement'!$A$1:$F$1193,6,0)</f>
        <v>6</v>
      </c>
      <c r="W601" t="str">
        <f>VLOOKUP(D600,'Span and Layer'!$A$1:$D$1193,2,0)</f>
        <v>Lihar</v>
      </c>
      <c r="X601" t="str">
        <f>VLOOKUP(D600,'Span and Layer'!$A$1:$D$1193,3,0)</f>
        <v>Isla</v>
      </c>
      <c r="Y601" t="str">
        <f>VLOOKUP(D600,'Span and Layer'!$A$1:$D$1193,4,0)</f>
        <v>George</v>
      </c>
      <c r="Z601" s="30">
        <f>VLOOKUP(D600,'Attrition Analysis'!$A$1:$E$1193,3,0)</f>
        <v>38008</v>
      </c>
      <c r="AA601" s="30">
        <f>VLOOKUP(D600,'Attrition Analysis'!$A$1:$E$1193,4,0)</f>
        <v>45666</v>
      </c>
      <c r="AB601">
        <f>VLOOKUP(D600,'Attrition Analysis'!$A$1:$E$1193,5,0)</f>
        <v>0</v>
      </c>
      <c r="AC601" t="str">
        <f>VLOOKUP(D600,CSAT!$A$1:$F$1193,2,0)</f>
        <v>Good</v>
      </c>
      <c r="AD601" t="str">
        <f>VLOOKUP(D600,CSAT!$A$1:$F$1193,3,0)</f>
        <v>Worst</v>
      </c>
      <c r="AE601" t="str">
        <f>VLOOKUP(D600,CSAT!$A$1:$F$1193,4,0)</f>
        <v>Good</v>
      </c>
      <c r="AF601" t="str">
        <f>VLOOKUP(D600,CSAT!$A$1:$F$1193,5,0)</f>
        <v>Bad</v>
      </c>
      <c r="AG601" t="str">
        <f>VLOOKUP(D600,CSAT!$A$1:$F$1193,6,0)</f>
        <v>Bad</v>
      </c>
      <c r="AH601" s="30">
        <v>43408</v>
      </c>
    </row>
    <row r="602" spans="1:34" x14ac:dyDescent="0.25">
      <c r="A602" s="13" t="s">
        <v>1124</v>
      </c>
      <c r="B602" s="13">
        <v>601</v>
      </c>
      <c r="C602" s="13" t="s">
        <v>24</v>
      </c>
      <c r="D602" s="13" t="s">
        <v>1124</v>
      </c>
      <c r="E602" s="13" t="s">
        <v>10</v>
      </c>
      <c r="F602" s="13">
        <v>32</v>
      </c>
      <c r="G602" s="13" t="s">
        <v>26</v>
      </c>
      <c r="H602" s="13" t="s">
        <v>40</v>
      </c>
      <c r="I602" s="13" t="s">
        <v>13</v>
      </c>
      <c r="J602">
        <f>VLOOKUP(DATA!D601,'Performance management'!A$1:H$1193,4,0)</f>
        <v>4</v>
      </c>
      <c r="K602">
        <f>VLOOKUP(DATA!D601,'Performance management'!A$1:H$1193,5,0)</f>
        <v>4</v>
      </c>
      <c r="L602">
        <f>VLOOKUP(DATA!D601,'Performance management'!A$1:H$1193,6,0)</f>
        <v>1</v>
      </c>
      <c r="M602">
        <f>VLOOKUP(DATA!D601,'Performance management'!A$1:H$1193,7,0)</f>
        <v>2</v>
      </c>
      <c r="N602">
        <f>VLOOKUP(DATA!D601,'Performance management'!A$1:H$1193,8,0)</f>
        <v>2.75</v>
      </c>
      <c r="O602">
        <f>VLOOKUP(D601,'Learning  Mangement'!$A$1:$G$1193,4,0)</f>
        <v>2.75</v>
      </c>
      <c r="P602" t="str">
        <f>VLOOKUP(D601,'Learning  Mangement'!$A$1:$G$1193,5,0)</f>
        <v>Sathish&amp;Azim</v>
      </c>
      <c r="Q602" t="str">
        <f>VLOOKUP(D601,'Learning  Mangement'!$A$1:$G$1193,6,0)</f>
        <v>4h</v>
      </c>
      <c r="R602" t="str">
        <f>VLOOKUP(D601,'Learning  Mangement'!$A$1:$G$1193,7,0)</f>
        <v>Technical skills Training</v>
      </c>
      <c r="S602" s="30">
        <f>VLOOKUP(D601,'Leave  Mangement'!$A$1:$F$1193,3,0)</f>
        <v>43355</v>
      </c>
      <c r="T602" s="30">
        <f>VLOOKUP(D601,'Leave  Mangement'!$A$1:$F$1193,4,0)</f>
        <v>43357</v>
      </c>
      <c r="U602" t="str">
        <f>VLOOKUP(D601,'Leave  Mangement'!$A$1:$F$1193,5,0)</f>
        <v>Emergency leave</v>
      </c>
      <c r="V602">
        <f>VLOOKUP(D601,'Leave  Mangement'!$A$1:$F$1193,6,0)</f>
        <v>2</v>
      </c>
      <c r="W602" t="str">
        <f>VLOOKUP(D601,'Span and Layer'!$A$1:$D$1193,2,0)</f>
        <v>Sathish</v>
      </c>
      <c r="X602" t="str">
        <f>VLOOKUP(D601,'Span and Layer'!$A$1:$D$1193,3,0)</f>
        <v>Charlie</v>
      </c>
      <c r="Y602" t="str">
        <f>VLOOKUP(D601,'Span and Layer'!$A$1:$D$1193,4,0)</f>
        <v>George</v>
      </c>
      <c r="Z602" s="30">
        <f>VLOOKUP(D601,'Attrition Analysis'!$A$1:$E$1193,3,0)</f>
        <v>38016</v>
      </c>
      <c r="AA602" s="30">
        <f>VLOOKUP(D601,'Attrition Analysis'!$A$1:$E$1193,4,0)</f>
        <v>45678</v>
      </c>
      <c r="AB602">
        <f>VLOOKUP(D601,'Attrition Analysis'!$A$1:$E$1193,5,0)</f>
        <v>0</v>
      </c>
      <c r="AC602" t="str">
        <f>VLOOKUP(D601,CSAT!$A$1:$F$1193,2,0)</f>
        <v>Bad</v>
      </c>
      <c r="AD602" t="str">
        <f>VLOOKUP(D601,CSAT!$A$1:$F$1193,3,0)</f>
        <v>Good</v>
      </c>
      <c r="AE602" t="str">
        <f>VLOOKUP(D601,CSAT!$A$1:$F$1193,4,0)</f>
        <v>Better</v>
      </c>
      <c r="AF602" t="str">
        <f>VLOOKUP(D601,CSAT!$A$1:$F$1193,5,0)</f>
        <v>Bad</v>
      </c>
      <c r="AG602" t="str">
        <f>VLOOKUP(D601,CSAT!$A$1:$F$1193,6,0)</f>
        <v>Excellent</v>
      </c>
      <c r="AH602" s="30">
        <v>43181</v>
      </c>
    </row>
    <row r="603" spans="1:34" x14ac:dyDescent="0.25">
      <c r="A603" s="13" t="s">
        <v>1125</v>
      </c>
      <c r="B603" s="13">
        <v>602</v>
      </c>
      <c r="C603" s="13" t="s">
        <v>29</v>
      </c>
      <c r="D603" s="13" t="s">
        <v>1125</v>
      </c>
      <c r="E603" s="13" t="s">
        <v>16</v>
      </c>
      <c r="F603" s="13">
        <v>40</v>
      </c>
      <c r="G603" s="13" t="s">
        <v>11</v>
      </c>
      <c r="H603" s="13" t="s">
        <v>118</v>
      </c>
      <c r="I603" s="13" t="s">
        <v>13</v>
      </c>
      <c r="J603">
        <f>VLOOKUP(DATA!D602,'Performance management'!A$1:H$1193,4,0)</f>
        <v>5</v>
      </c>
      <c r="K603">
        <f>VLOOKUP(DATA!D602,'Performance management'!A$1:H$1193,5,0)</f>
        <v>5</v>
      </c>
      <c r="L603">
        <f>VLOOKUP(DATA!D602,'Performance management'!A$1:H$1193,6,0)</f>
        <v>1</v>
      </c>
      <c r="M603">
        <f>VLOOKUP(DATA!D602,'Performance management'!A$1:H$1193,7,0)</f>
        <v>3</v>
      </c>
      <c r="N603">
        <f>VLOOKUP(DATA!D602,'Performance management'!A$1:H$1193,8,0)</f>
        <v>3.5</v>
      </c>
      <c r="O603">
        <f>VLOOKUP(D602,'Learning  Mangement'!$A$1:$G$1193,4,0)</f>
        <v>3.5</v>
      </c>
      <c r="P603" t="str">
        <f>VLOOKUP(D602,'Learning  Mangement'!$A$1:$G$1193,5,0)</f>
        <v>Hemanth&amp;Salomi</v>
      </c>
      <c r="Q603" t="str">
        <f>VLOOKUP(D602,'Learning  Mangement'!$A$1:$G$1193,6,0)</f>
        <v>3h</v>
      </c>
      <c r="R603" t="str">
        <f>VLOOKUP(D602,'Learning  Mangement'!$A$1:$G$1193,7,0)</f>
        <v>Soft skills Training</v>
      </c>
      <c r="S603" s="30">
        <f>VLOOKUP(D602,'Leave  Mangement'!$A$1:$F$1193,3,0)</f>
        <v>43356</v>
      </c>
      <c r="T603" s="30">
        <f>VLOOKUP(D602,'Leave  Mangement'!$A$1:$F$1193,4,0)</f>
        <v>43359</v>
      </c>
      <c r="U603" t="str">
        <f>VLOOKUP(D602,'Leave  Mangement'!$A$1:$F$1193,5,0)</f>
        <v>Emergency leave</v>
      </c>
      <c r="V603">
        <f>VLOOKUP(D602,'Leave  Mangement'!$A$1:$F$1193,6,0)</f>
        <v>3</v>
      </c>
      <c r="W603" t="str">
        <f>VLOOKUP(D602,'Span and Layer'!$A$1:$D$1193,2,0)</f>
        <v>Harika</v>
      </c>
      <c r="X603" t="str">
        <f>VLOOKUP(D602,'Span and Layer'!$A$1:$D$1193,3,0)</f>
        <v>Amelia</v>
      </c>
      <c r="Y603" t="str">
        <f>VLOOKUP(D602,'Span and Layer'!$A$1:$D$1193,4,0)</f>
        <v>George</v>
      </c>
      <c r="Z603" s="30">
        <f>VLOOKUP(D602,'Attrition Analysis'!$A$1:$E$1193,3,0)</f>
        <v>38024</v>
      </c>
      <c r="AA603" s="30">
        <f>VLOOKUP(D602,'Attrition Analysis'!$A$1:$E$1193,4,0)</f>
        <v>45690</v>
      </c>
      <c r="AB603">
        <f>VLOOKUP(D602,'Attrition Analysis'!$A$1:$E$1193,5,0)</f>
        <v>0</v>
      </c>
      <c r="AC603" t="str">
        <f>VLOOKUP(D602,CSAT!$A$1:$F$1193,2,0)</f>
        <v>Good</v>
      </c>
      <c r="AD603" t="str">
        <f>VLOOKUP(D602,CSAT!$A$1:$F$1193,3,0)</f>
        <v>Excellent</v>
      </c>
      <c r="AE603" t="str">
        <f>VLOOKUP(D602,CSAT!$A$1:$F$1193,4,0)</f>
        <v>Worst</v>
      </c>
      <c r="AF603" t="str">
        <f>VLOOKUP(D602,CSAT!$A$1:$F$1193,5,0)</f>
        <v>Bad</v>
      </c>
      <c r="AG603" t="str">
        <f>VLOOKUP(D602,CSAT!$A$1:$F$1193,6,0)</f>
        <v>Worst</v>
      </c>
      <c r="AH603" s="30">
        <v>43177</v>
      </c>
    </row>
    <row r="604" spans="1:34" x14ac:dyDescent="0.25">
      <c r="A604" s="13" t="s">
        <v>1126</v>
      </c>
      <c r="B604" s="13">
        <v>603</v>
      </c>
      <c r="C604" s="13" t="s">
        <v>32</v>
      </c>
      <c r="D604" s="13" t="s">
        <v>1126</v>
      </c>
      <c r="E604" s="13" t="s">
        <v>16</v>
      </c>
      <c r="F604" s="13">
        <v>23</v>
      </c>
      <c r="G604" s="13" t="s">
        <v>45</v>
      </c>
      <c r="H604" s="13" t="s">
        <v>12</v>
      </c>
      <c r="I604" s="13" t="s">
        <v>13</v>
      </c>
      <c r="J604">
        <f>VLOOKUP(DATA!D603,'Performance management'!A$1:H$1193,4,0)</f>
        <v>5</v>
      </c>
      <c r="K604">
        <f>VLOOKUP(DATA!D603,'Performance management'!A$1:H$1193,5,0)</f>
        <v>5</v>
      </c>
      <c r="L604">
        <f>VLOOKUP(DATA!D603,'Performance management'!A$1:H$1193,6,0)</f>
        <v>5</v>
      </c>
      <c r="M604">
        <f>VLOOKUP(DATA!D603,'Performance management'!A$1:H$1193,7,0)</f>
        <v>5</v>
      </c>
      <c r="N604">
        <f>VLOOKUP(DATA!D603,'Performance management'!A$1:H$1193,8,0)</f>
        <v>5</v>
      </c>
      <c r="O604">
        <f>VLOOKUP(D603,'Learning  Mangement'!$A$1:$G$1193,4,0)</f>
        <v>5</v>
      </c>
      <c r="P604" t="str">
        <f>VLOOKUP(D603,'Learning  Mangement'!$A$1:$G$1193,5,0)</f>
        <v>David&amp;Lihar</v>
      </c>
      <c r="Q604" t="str">
        <f>VLOOKUP(D603,'Learning  Mangement'!$A$1:$G$1193,6,0)</f>
        <v>2h</v>
      </c>
      <c r="R604" t="str">
        <f>VLOOKUP(D603,'Learning  Mangement'!$A$1:$G$1193,7,0)</f>
        <v>Promotional Training</v>
      </c>
      <c r="S604" s="30">
        <f>VLOOKUP(D603,'Leave  Mangement'!$A$1:$F$1193,3,0)</f>
        <v>43357</v>
      </c>
      <c r="T604" s="30">
        <f>VLOOKUP(D603,'Leave  Mangement'!$A$1:$F$1193,4,0)</f>
        <v>43362</v>
      </c>
      <c r="U604" t="str">
        <f>VLOOKUP(D603,'Leave  Mangement'!$A$1:$F$1193,5,0)</f>
        <v>Emergency leave</v>
      </c>
      <c r="V604">
        <f>VLOOKUP(D603,'Leave  Mangement'!$A$1:$F$1193,6,0)</f>
        <v>5</v>
      </c>
      <c r="W604" t="str">
        <f>VLOOKUP(D603,'Span and Layer'!$A$1:$D$1193,2,0)</f>
        <v>Rishitha</v>
      </c>
      <c r="X604" t="str">
        <f>VLOOKUP(D603,'Span and Layer'!$A$1:$D$1193,3,0)</f>
        <v>Isla</v>
      </c>
      <c r="Y604" t="str">
        <f>VLOOKUP(D603,'Span and Layer'!$A$1:$D$1193,4,0)</f>
        <v>George</v>
      </c>
      <c r="Z604" s="30">
        <f>VLOOKUP(D603,'Attrition Analysis'!$A$1:$E$1193,3,0)</f>
        <v>38032</v>
      </c>
      <c r="AA604" s="30">
        <f>VLOOKUP(D603,'Attrition Analysis'!$A$1:$E$1193,4,0)</f>
        <v>45702</v>
      </c>
      <c r="AB604">
        <f>VLOOKUP(D603,'Attrition Analysis'!$A$1:$E$1193,5,0)</f>
        <v>0</v>
      </c>
      <c r="AC604" t="str">
        <f>VLOOKUP(D603,CSAT!$A$1:$F$1193,2,0)</f>
        <v>Bad</v>
      </c>
      <c r="AD604" t="str">
        <f>VLOOKUP(D603,CSAT!$A$1:$F$1193,3,0)</f>
        <v>Bad</v>
      </c>
      <c r="AE604" t="str">
        <f>VLOOKUP(D603,CSAT!$A$1:$F$1193,4,0)</f>
        <v>Better</v>
      </c>
      <c r="AF604" t="str">
        <f>VLOOKUP(D603,CSAT!$A$1:$F$1193,5,0)</f>
        <v>Excellent</v>
      </c>
      <c r="AG604" t="str">
        <f>VLOOKUP(D603,CSAT!$A$1:$F$1193,6,0)</f>
        <v>Excellent</v>
      </c>
      <c r="AH604" s="30">
        <v>43468</v>
      </c>
    </row>
    <row r="605" spans="1:34" x14ac:dyDescent="0.25">
      <c r="A605" s="13" t="s">
        <v>1127</v>
      </c>
      <c r="B605" s="13">
        <v>604</v>
      </c>
      <c r="C605" s="13" t="s">
        <v>36</v>
      </c>
      <c r="D605" s="13" t="s">
        <v>1127</v>
      </c>
      <c r="E605" s="13" t="s">
        <v>10</v>
      </c>
      <c r="F605" s="13">
        <v>53</v>
      </c>
      <c r="G605" s="13" t="s">
        <v>21</v>
      </c>
      <c r="H605" s="13" t="s">
        <v>109</v>
      </c>
      <c r="I605" s="13" t="s">
        <v>13</v>
      </c>
      <c r="J605">
        <f>VLOOKUP(DATA!D604,'Performance management'!A$1:H$1193,4,0)</f>
        <v>2</v>
      </c>
      <c r="K605">
        <f>VLOOKUP(DATA!D604,'Performance management'!A$1:H$1193,5,0)</f>
        <v>3</v>
      </c>
      <c r="L605">
        <f>VLOOKUP(DATA!D604,'Performance management'!A$1:H$1193,6,0)</f>
        <v>5</v>
      </c>
      <c r="M605">
        <f>VLOOKUP(DATA!D604,'Performance management'!A$1:H$1193,7,0)</f>
        <v>3</v>
      </c>
      <c r="N605">
        <f>VLOOKUP(DATA!D604,'Performance management'!A$1:H$1193,8,0)</f>
        <v>3.25</v>
      </c>
      <c r="O605">
        <f>VLOOKUP(D604,'Learning  Mangement'!$A$1:$G$1193,4,0)</f>
        <v>3.25</v>
      </c>
      <c r="P605" t="str">
        <f>VLOOKUP(D604,'Learning  Mangement'!$A$1:$G$1193,5,0)</f>
        <v>Hemanth&amp;Salomi</v>
      </c>
      <c r="Q605" t="str">
        <f>VLOOKUP(D604,'Learning  Mangement'!$A$1:$G$1193,6,0)</f>
        <v>3h</v>
      </c>
      <c r="R605" t="str">
        <f>VLOOKUP(D604,'Learning  Mangement'!$A$1:$G$1193,7,0)</f>
        <v>Soft skills Training</v>
      </c>
      <c r="S605" s="30">
        <f>VLOOKUP(D604,'Leave  Mangement'!$A$1:$F$1193,3,0)</f>
        <v>43358</v>
      </c>
      <c r="T605" s="30">
        <f>VLOOKUP(D604,'Leave  Mangement'!$A$1:$F$1193,4,0)</f>
        <v>43361</v>
      </c>
      <c r="U605" t="str">
        <f>VLOOKUP(D604,'Leave  Mangement'!$A$1:$F$1193,5,0)</f>
        <v>Maternity/Parental leave</v>
      </c>
      <c r="V605">
        <f>VLOOKUP(D604,'Leave  Mangement'!$A$1:$F$1193,6,0)</f>
        <v>33</v>
      </c>
      <c r="W605" t="str">
        <f>VLOOKUP(D604,'Span and Layer'!$A$1:$D$1193,2,0)</f>
        <v>Santhosh</v>
      </c>
      <c r="X605" t="str">
        <f>VLOOKUP(D604,'Span and Layer'!$A$1:$D$1193,3,0)</f>
        <v>Harry</v>
      </c>
      <c r="Y605" t="str">
        <f>VLOOKUP(D604,'Span and Layer'!$A$1:$D$1193,4,0)</f>
        <v>George</v>
      </c>
      <c r="Z605" s="30">
        <f>VLOOKUP(D604,'Attrition Analysis'!$A$1:$E$1193,3,0)</f>
        <v>38040</v>
      </c>
      <c r="AA605" s="30">
        <f>VLOOKUP(D604,'Attrition Analysis'!$A$1:$E$1193,4,0)</f>
        <v>45714</v>
      </c>
      <c r="AB605">
        <f>VLOOKUP(D604,'Attrition Analysis'!$A$1:$E$1193,5,0)</f>
        <v>0</v>
      </c>
      <c r="AC605" t="str">
        <f>VLOOKUP(D604,CSAT!$A$1:$F$1193,2,0)</f>
        <v>Bad</v>
      </c>
      <c r="AD605" t="str">
        <f>VLOOKUP(D604,CSAT!$A$1:$F$1193,3,0)</f>
        <v>Bad</v>
      </c>
      <c r="AE605" t="str">
        <f>VLOOKUP(D604,CSAT!$A$1:$F$1193,4,0)</f>
        <v>Worst</v>
      </c>
      <c r="AF605" t="str">
        <f>VLOOKUP(D604,CSAT!$A$1:$F$1193,5,0)</f>
        <v>Better</v>
      </c>
      <c r="AG605" t="str">
        <f>VLOOKUP(D604,CSAT!$A$1:$F$1193,6,0)</f>
        <v>Good</v>
      </c>
      <c r="AH605" s="30">
        <v>43215</v>
      </c>
    </row>
    <row r="606" spans="1:34" x14ac:dyDescent="0.25">
      <c r="A606" s="13" t="s">
        <v>1128</v>
      </c>
      <c r="B606" s="13">
        <v>605</v>
      </c>
      <c r="C606" s="13" t="s">
        <v>38</v>
      </c>
      <c r="D606" s="13" t="s">
        <v>1128</v>
      </c>
      <c r="E606" s="13" t="s">
        <v>16</v>
      </c>
      <c r="F606" s="13">
        <v>60</v>
      </c>
      <c r="G606" s="13" t="s">
        <v>11</v>
      </c>
      <c r="H606" s="13" t="s">
        <v>59</v>
      </c>
      <c r="I606" s="13" t="s">
        <v>13</v>
      </c>
      <c r="J606">
        <f>VLOOKUP(DATA!D605,'Performance management'!A$1:H$1193,4,0)</f>
        <v>1</v>
      </c>
      <c r="K606">
        <f>VLOOKUP(DATA!D605,'Performance management'!A$1:H$1193,5,0)</f>
        <v>4</v>
      </c>
      <c r="L606">
        <f>VLOOKUP(DATA!D605,'Performance management'!A$1:H$1193,6,0)</f>
        <v>4</v>
      </c>
      <c r="M606">
        <f>VLOOKUP(DATA!D605,'Performance management'!A$1:H$1193,7,0)</f>
        <v>1</v>
      </c>
      <c r="N606">
        <f>VLOOKUP(DATA!D605,'Performance management'!A$1:H$1193,8,0)</f>
        <v>2.5</v>
      </c>
      <c r="O606">
        <f>VLOOKUP(D605,'Learning  Mangement'!$A$1:$G$1193,4,0)</f>
        <v>2.5</v>
      </c>
      <c r="P606" t="str">
        <f>VLOOKUP(D605,'Learning  Mangement'!$A$1:$G$1193,5,0)</f>
        <v>Sathish&amp;Azim</v>
      </c>
      <c r="Q606" t="str">
        <f>VLOOKUP(D605,'Learning  Mangement'!$A$1:$G$1193,6,0)</f>
        <v>4h</v>
      </c>
      <c r="R606" t="str">
        <f>VLOOKUP(D605,'Learning  Mangement'!$A$1:$G$1193,7,0)</f>
        <v>Technical skills Training</v>
      </c>
      <c r="S606" s="30">
        <f>VLOOKUP(D605,'Leave  Mangement'!$A$1:$F$1193,3,0)</f>
        <v>43359</v>
      </c>
      <c r="T606" s="30">
        <f>VLOOKUP(D605,'Leave  Mangement'!$A$1:$F$1193,4,0)</f>
        <v>43366</v>
      </c>
      <c r="U606" t="str">
        <f>VLOOKUP(D605,'Leave  Mangement'!$A$1:$F$1193,5,0)</f>
        <v>Emergency leave</v>
      </c>
      <c r="V606">
        <f>VLOOKUP(D605,'Leave  Mangement'!$A$1:$F$1193,6,0)</f>
        <v>7</v>
      </c>
      <c r="W606" t="str">
        <f>VLOOKUP(D605,'Span and Layer'!$A$1:$D$1193,2,0)</f>
        <v>Lihar</v>
      </c>
      <c r="X606" t="str">
        <f>VLOOKUP(D605,'Span and Layer'!$A$1:$D$1193,3,0)</f>
        <v>Isla</v>
      </c>
      <c r="Y606" t="str">
        <f>VLOOKUP(D605,'Span and Layer'!$A$1:$D$1193,4,0)</f>
        <v>George</v>
      </c>
      <c r="Z606" s="30">
        <f>VLOOKUP(D605,'Attrition Analysis'!$A$1:$E$1193,3,0)</f>
        <v>38048</v>
      </c>
      <c r="AA606" s="30">
        <f>VLOOKUP(D605,'Attrition Analysis'!$A$1:$E$1193,4,0)</f>
        <v>45726</v>
      </c>
      <c r="AB606">
        <f>VLOOKUP(D605,'Attrition Analysis'!$A$1:$E$1193,5,0)</f>
        <v>0</v>
      </c>
      <c r="AC606" t="str">
        <f>VLOOKUP(D605,CSAT!$A$1:$F$1193,2,0)</f>
        <v>Excellent</v>
      </c>
      <c r="AD606" t="str">
        <f>VLOOKUP(D605,CSAT!$A$1:$F$1193,3,0)</f>
        <v>Better</v>
      </c>
      <c r="AE606" t="str">
        <f>VLOOKUP(D605,CSAT!$A$1:$F$1193,4,0)</f>
        <v>Excellent</v>
      </c>
      <c r="AF606" t="str">
        <f>VLOOKUP(D605,CSAT!$A$1:$F$1193,5,0)</f>
        <v>Worst</v>
      </c>
      <c r="AG606" t="str">
        <f>VLOOKUP(D605,CSAT!$A$1:$F$1193,6,0)</f>
        <v>Bad</v>
      </c>
      <c r="AH606" s="30">
        <v>43403</v>
      </c>
    </row>
    <row r="607" spans="1:34" x14ac:dyDescent="0.25">
      <c r="A607" s="13" t="s">
        <v>1129</v>
      </c>
      <c r="B607" s="13">
        <v>606</v>
      </c>
      <c r="C607" s="13" t="s">
        <v>41</v>
      </c>
      <c r="D607" s="13" t="s">
        <v>1129</v>
      </c>
      <c r="E607" s="13" t="s">
        <v>16</v>
      </c>
      <c r="F607" s="13">
        <v>60</v>
      </c>
      <c r="G607" s="13" t="s">
        <v>11</v>
      </c>
      <c r="H607" s="13" t="s">
        <v>79</v>
      </c>
      <c r="I607" s="13" t="s">
        <v>80</v>
      </c>
      <c r="J607">
        <f>VLOOKUP(DATA!D606,'Performance management'!A$1:H$1193,4,0)</f>
        <v>3</v>
      </c>
      <c r="K607">
        <f>VLOOKUP(DATA!D606,'Performance management'!A$1:H$1193,5,0)</f>
        <v>1</v>
      </c>
      <c r="L607">
        <f>VLOOKUP(DATA!D606,'Performance management'!A$1:H$1193,6,0)</f>
        <v>4</v>
      </c>
      <c r="M607">
        <f>VLOOKUP(DATA!D606,'Performance management'!A$1:H$1193,7,0)</f>
        <v>3</v>
      </c>
      <c r="N607">
        <f>VLOOKUP(DATA!D606,'Performance management'!A$1:H$1193,8,0)</f>
        <v>2.75</v>
      </c>
      <c r="O607">
        <f>VLOOKUP(D606,'Learning  Mangement'!$A$1:$G$1193,4,0)</f>
        <v>2.75</v>
      </c>
      <c r="P607" t="str">
        <f>VLOOKUP(D606,'Learning  Mangement'!$A$1:$G$1193,5,0)</f>
        <v>Sathish&amp;Azim</v>
      </c>
      <c r="Q607" t="str">
        <f>VLOOKUP(D606,'Learning  Mangement'!$A$1:$G$1193,6,0)</f>
        <v>4h</v>
      </c>
      <c r="R607" t="str">
        <f>VLOOKUP(D606,'Learning  Mangement'!$A$1:$G$1193,7,0)</f>
        <v>Technical skills Training</v>
      </c>
      <c r="S607" s="30">
        <f>VLOOKUP(D606,'Leave  Mangement'!$A$1:$F$1193,3,0)</f>
        <v>43360</v>
      </c>
      <c r="T607" s="30">
        <f>VLOOKUP(D606,'Leave  Mangement'!$A$1:$F$1193,4,0)</f>
        <v>43365</v>
      </c>
      <c r="U607" t="str">
        <f>VLOOKUP(D606,'Leave  Mangement'!$A$1:$F$1193,5,0)</f>
        <v>Planned leave</v>
      </c>
      <c r="V607">
        <f>VLOOKUP(D606,'Leave  Mangement'!$A$1:$F$1193,6,0)</f>
        <v>5</v>
      </c>
      <c r="W607" t="str">
        <f>VLOOKUP(D606,'Span and Layer'!$A$1:$D$1193,2,0)</f>
        <v>Sathish</v>
      </c>
      <c r="X607" t="str">
        <f>VLOOKUP(D606,'Span and Layer'!$A$1:$D$1193,3,0)</f>
        <v>Charlie</v>
      </c>
      <c r="Y607" t="str">
        <f>VLOOKUP(D606,'Span and Layer'!$A$1:$D$1193,4,0)</f>
        <v>George</v>
      </c>
      <c r="Z607" s="30">
        <f>VLOOKUP(D606,'Attrition Analysis'!$A$1:$E$1193,3,0)</f>
        <v>38056</v>
      </c>
      <c r="AA607" s="30">
        <f>VLOOKUP(D606,'Attrition Analysis'!$A$1:$E$1193,4,0)</f>
        <v>45738</v>
      </c>
      <c r="AB607">
        <f>VLOOKUP(D606,'Attrition Analysis'!$A$1:$E$1193,5,0)</f>
        <v>0</v>
      </c>
      <c r="AC607" t="str">
        <f>VLOOKUP(D606,CSAT!$A$1:$F$1193,2,0)</f>
        <v>Worst</v>
      </c>
      <c r="AD607" t="str">
        <f>VLOOKUP(D606,CSAT!$A$1:$F$1193,3,0)</f>
        <v>Better</v>
      </c>
      <c r="AE607" t="str">
        <f>VLOOKUP(D606,CSAT!$A$1:$F$1193,4,0)</f>
        <v>Better</v>
      </c>
      <c r="AF607" t="str">
        <f>VLOOKUP(D606,CSAT!$A$1:$F$1193,5,0)</f>
        <v>Excellent</v>
      </c>
      <c r="AG607" t="str">
        <f>VLOOKUP(D606,CSAT!$A$1:$F$1193,6,0)</f>
        <v>Better</v>
      </c>
      <c r="AH607" s="30">
        <v>43386</v>
      </c>
    </row>
    <row r="608" spans="1:34" x14ac:dyDescent="0.25">
      <c r="A608" s="13" t="s">
        <v>1130</v>
      </c>
      <c r="B608" s="13">
        <v>607</v>
      </c>
      <c r="C608" s="13" t="s">
        <v>43</v>
      </c>
      <c r="D608" s="13" t="s">
        <v>1130</v>
      </c>
      <c r="E608" s="13" t="s">
        <v>10</v>
      </c>
      <c r="F608" s="13">
        <v>55</v>
      </c>
      <c r="G608" s="13" t="s">
        <v>17</v>
      </c>
      <c r="H608" s="13" t="s">
        <v>118</v>
      </c>
      <c r="I608" s="13" t="s">
        <v>13</v>
      </c>
      <c r="J608">
        <f>VLOOKUP(DATA!D607,'Performance management'!A$1:H$1193,4,0)</f>
        <v>2</v>
      </c>
      <c r="K608">
        <f>VLOOKUP(DATA!D607,'Performance management'!A$1:H$1193,5,0)</f>
        <v>5</v>
      </c>
      <c r="L608">
        <f>VLOOKUP(DATA!D607,'Performance management'!A$1:H$1193,6,0)</f>
        <v>4</v>
      </c>
      <c r="M608">
        <f>VLOOKUP(DATA!D607,'Performance management'!A$1:H$1193,7,0)</f>
        <v>3</v>
      </c>
      <c r="N608">
        <f>VLOOKUP(DATA!D607,'Performance management'!A$1:H$1193,8,0)</f>
        <v>3.5</v>
      </c>
      <c r="O608">
        <f>VLOOKUP(D607,'Learning  Mangement'!$A$1:$G$1193,4,0)</f>
        <v>3.5</v>
      </c>
      <c r="P608" t="str">
        <f>VLOOKUP(D607,'Learning  Mangement'!$A$1:$G$1193,5,0)</f>
        <v>Hemanth&amp;Salomi</v>
      </c>
      <c r="Q608" t="str">
        <f>VLOOKUP(D607,'Learning  Mangement'!$A$1:$G$1193,6,0)</f>
        <v>3h</v>
      </c>
      <c r="R608" t="str">
        <f>VLOOKUP(D607,'Learning  Mangement'!$A$1:$G$1193,7,0)</f>
        <v>Soft skills Training</v>
      </c>
      <c r="S608" s="30">
        <f>VLOOKUP(D607,'Leave  Mangement'!$A$1:$F$1193,3,0)</f>
        <v>43361</v>
      </c>
      <c r="T608" s="30">
        <f>VLOOKUP(D607,'Leave  Mangement'!$A$1:$F$1193,4,0)</f>
        <v>43366</v>
      </c>
      <c r="U608" t="str">
        <f>VLOOKUP(D607,'Leave  Mangement'!$A$1:$F$1193,5,0)</f>
        <v>Emergency leave</v>
      </c>
      <c r="V608">
        <f>VLOOKUP(D607,'Leave  Mangement'!$A$1:$F$1193,6,0)</f>
        <v>5</v>
      </c>
      <c r="W608" t="str">
        <f>VLOOKUP(D607,'Span and Layer'!$A$1:$D$1193,2,0)</f>
        <v>Hemanth</v>
      </c>
      <c r="X608" t="str">
        <f>VLOOKUP(D607,'Span and Layer'!$A$1:$D$1193,3,0)</f>
        <v>Amelia</v>
      </c>
      <c r="Y608" t="str">
        <f>VLOOKUP(D607,'Span and Layer'!$A$1:$D$1193,4,0)</f>
        <v>George</v>
      </c>
      <c r="Z608" s="30">
        <f>VLOOKUP(D607,'Attrition Analysis'!$A$1:$E$1193,3,0)</f>
        <v>38064</v>
      </c>
      <c r="AA608" s="30">
        <f>VLOOKUP(D607,'Attrition Analysis'!$A$1:$E$1193,4,0)</f>
        <v>45750</v>
      </c>
      <c r="AB608">
        <f>VLOOKUP(D607,'Attrition Analysis'!$A$1:$E$1193,5,0)</f>
        <v>0</v>
      </c>
      <c r="AC608" t="str">
        <f>VLOOKUP(D607,CSAT!$A$1:$F$1193,2,0)</f>
        <v>Bad</v>
      </c>
      <c r="AD608" t="str">
        <f>VLOOKUP(D607,CSAT!$A$1:$F$1193,3,0)</f>
        <v>Excellent</v>
      </c>
      <c r="AE608" t="str">
        <f>VLOOKUP(D607,CSAT!$A$1:$F$1193,4,0)</f>
        <v>Good</v>
      </c>
      <c r="AF608" t="str">
        <f>VLOOKUP(D607,CSAT!$A$1:$F$1193,5,0)</f>
        <v>Better</v>
      </c>
      <c r="AG608" t="str">
        <f>VLOOKUP(D607,CSAT!$A$1:$F$1193,6,0)</f>
        <v>Good</v>
      </c>
      <c r="AH608" s="30">
        <v>43374</v>
      </c>
    </row>
    <row r="609" spans="1:34" x14ac:dyDescent="0.25">
      <c r="A609" s="13" t="s">
        <v>1131</v>
      </c>
      <c r="B609" s="13">
        <v>608</v>
      </c>
      <c r="C609" s="13" t="s">
        <v>46</v>
      </c>
      <c r="D609" s="13" t="s">
        <v>1131</v>
      </c>
      <c r="E609" s="13" t="s">
        <v>16</v>
      </c>
      <c r="F609" s="13">
        <v>53</v>
      </c>
      <c r="G609" s="13" t="s">
        <v>45</v>
      </c>
      <c r="H609" s="13" t="s">
        <v>52</v>
      </c>
      <c r="I609" s="13" t="s">
        <v>13</v>
      </c>
      <c r="J609">
        <f>VLOOKUP(DATA!D608,'Performance management'!A$1:H$1193,4,0)</f>
        <v>4</v>
      </c>
      <c r="K609">
        <f>VLOOKUP(DATA!D608,'Performance management'!A$1:H$1193,5,0)</f>
        <v>4</v>
      </c>
      <c r="L609">
        <f>VLOOKUP(DATA!D608,'Performance management'!A$1:H$1193,6,0)</f>
        <v>4</v>
      </c>
      <c r="M609">
        <f>VLOOKUP(DATA!D608,'Performance management'!A$1:H$1193,7,0)</f>
        <v>1</v>
      </c>
      <c r="N609">
        <f>VLOOKUP(DATA!D608,'Performance management'!A$1:H$1193,8,0)</f>
        <v>3.25</v>
      </c>
      <c r="O609">
        <f>VLOOKUP(D608,'Learning  Mangement'!$A$1:$G$1193,4,0)</f>
        <v>3.25</v>
      </c>
      <c r="P609" t="str">
        <f>VLOOKUP(D608,'Learning  Mangement'!$A$1:$G$1193,5,0)</f>
        <v>Hemanth&amp;Salomi</v>
      </c>
      <c r="Q609" t="str">
        <f>VLOOKUP(D608,'Learning  Mangement'!$A$1:$G$1193,6,0)</f>
        <v>3h</v>
      </c>
      <c r="R609" t="str">
        <f>VLOOKUP(D608,'Learning  Mangement'!$A$1:$G$1193,7,0)</f>
        <v>Soft skills Training</v>
      </c>
      <c r="S609" s="30">
        <f>VLOOKUP(D608,'Leave  Mangement'!$A$1:$F$1193,3,0)</f>
        <v>43362</v>
      </c>
      <c r="T609" s="30">
        <f>VLOOKUP(D608,'Leave  Mangement'!$A$1:$F$1193,4,0)</f>
        <v>43366</v>
      </c>
      <c r="U609" t="str">
        <f>VLOOKUP(D608,'Leave  Mangement'!$A$1:$F$1193,5,0)</f>
        <v>Planned leave</v>
      </c>
      <c r="V609">
        <f>VLOOKUP(D608,'Leave  Mangement'!$A$1:$F$1193,6,0)</f>
        <v>4</v>
      </c>
      <c r="W609" t="str">
        <f>VLOOKUP(D608,'Span and Layer'!$A$1:$D$1193,2,0)</f>
        <v>Harika</v>
      </c>
      <c r="X609" t="str">
        <f>VLOOKUP(D608,'Span and Layer'!$A$1:$D$1193,3,0)</f>
        <v>Amelia</v>
      </c>
      <c r="Y609" t="str">
        <f>VLOOKUP(D608,'Span and Layer'!$A$1:$D$1193,4,0)</f>
        <v>George</v>
      </c>
      <c r="Z609" s="30">
        <f>VLOOKUP(D608,'Attrition Analysis'!$A$1:$E$1193,3,0)</f>
        <v>38072</v>
      </c>
      <c r="AA609" s="30">
        <f>VLOOKUP(D608,'Attrition Analysis'!$A$1:$E$1193,4,0)</f>
        <v>45762</v>
      </c>
      <c r="AB609">
        <f>VLOOKUP(D608,'Attrition Analysis'!$A$1:$E$1193,5,0)</f>
        <v>0</v>
      </c>
      <c r="AC609" t="str">
        <f>VLOOKUP(D608,CSAT!$A$1:$F$1193,2,0)</f>
        <v>Bad</v>
      </c>
      <c r="AD609" t="str">
        <f>VLOOKUP(D608,CSAT!$A$1:$F$1193,3,0)</f>
        <v>Worst</v>
      </c>
      <c r="AE609" t="str">
        <f>VLOOKUP(D608,CSAT!$A$1:$F$1193,4,0)</f>
        <v>Good</v>
      </c>
      <c r="AF609" t="str">
        <f>VLOOKUP(D608,CSAT!$A$1:$F$1193,5,0)</f>
        <v>Good</v>
      </c>
      <c r="AG609" t="str">
        <f>VLOOKUP(D608,CSAT!$A$1:$F$1193,6,0)</f>
        <v>Good</v>
      </c>
      <c r="AH609" s="30">
        <v>43225</v>
      </c>
    </row>
    <row r="610" spans="1:34" x14ac:dyDescent="0.25">
      <c r="A610" s="13" t="s">
        <v>1132</v>
      </c>
      <c r="B610" s="13">
        <v>609</v>
      </c>
      <c r="C610" s="13" t="s">
        <v>48</v>
      </c>
      <c r="D610" s="13" t="s">
        <v>1132</v>
      </c>
      <c r="E610" s="13" t="s">
        <v>16</v>
      </c>
      <c r="F610" s="13">
        <v>32</v>
      </c>
      <c r="G610" s="13" t="s">
        <v>31</v>
      </c>
      <c r="H610" s="13" t="s">
        <v>52</v>
      </c>
      <c r="I610" s="13" t="s">
        <v>13</v>
      </c>
      <c r="J610">
        <f>VLOOKUP(DATA!D609,'Performance management'!A$1:H$1193,4,0)</f>
        <v>2</v>
      </c>
      <c r="K610">
        <f>VLOOKUP(DATA!D609,'Performance management'!A$1:H$1193,5,0)</f>
        <v>2</v>
      </c>
      <c r="L610">
        <f>VLOOKUP(DATA!D609,'Performance management'!A$1:H$1193,6,0)</f>
        <v>3</v>
      </c>
      <c r="M610">
        <f>VLOOKUP(DATA!D609,'Performance management'!A$1:H$1193,7,0)</f>
        <v>5</v>
      </c>
      <c r="N610">
        <f>VLOOKUP(DATA!D609,'Performance management'!A$1:H$1193,8,0)</f>
        <v>3</v>
      </c>
      <c r="O610">
        <f>VLOOKUP(D609,'Learning  Mangement'!$A$1:$G$1193,4,0)</f>
        <v>3</v>
      </c>
      <c r="P610" t="str">
        <f>VLOOKUP(D609,'Learning  Mangement'!$A$1:$G$1193,5,0)</f>
        <v>Hemanth&amp;Salomi</v>
      </c>
      <c r="Q610" t="str">
        <f>VLOOKUP(D609,'Learning  Mangement'!$A$1:$G$1193,6,0)</f>
        <v>3h</v>
      </c>
      <c r="R610" t="str">
        <f>VLOOKUP(D609,'Learning  Mangement'!$A$1:$G$1193,7,0)</f>
        <v>Soft skills Training</v>
      </c>
      <c r="S610" s="30">
        <f>VLOOKUP(D609,'Leave  Mangement'!$A$1:$F$1193,3,0)</f>
        <v>43363</v>
      </c>
      <c r="T610" s="30">
        <f>VLOOKUP(D609,'Leave  Mangement'!$A$1:$F$1193,4,0)</f>
        <v>43367</v>
      </c>
      <c r="U610" t="str">
        <f>VLOOKUP(D609,'Leave  Mangement'!$A$1:$F$1193,5,0)</f>
        <v>Maternity/Parental leave</v>
      </c>
      <c r="V610">
        <f>VLOOKUP(D609,'Leave  Mangement'!$A$1:$F$1193,6,0)</f>
        <v>34</v>
      </c>
      <c r="W610" t="str">
        <f>VLOOKUP(D609,'Span and Layer'!$A$1:$D$1193,2,0)</f>
        <v>Harika</v>
      </c>
      <c r="X610" t="str">
        <f>VLOOKUP(D609,'Span and Layer'!$A$1:$D$1193,3,0)</f>
        <v>Amelia</v>
      </c>
      <c r="Y610" t="str">
        <f>VLOOKUP(D609,'Span and Layer'!$A$1:$D$1193,4,0)</f>
        <v>George</v>
      </c>
      <c r="Z610" s="30">
        <f>VLOOKUP(D609,'Attrition Analysis'!$A$1:$E$1193,3,0)</f>
        <v>38080</v>
      </c>
      <c r="AA610" s="30">
        <f>VLOOKUP(D609,'Attrition Analysis'!$A$1:$E$1193,4,0)</f>
        <v>45774</v>
      </c>
      <c r="AB610">
        <f>VLOOKUP(D609,'Attrition Analysis'!$A$1:$E$1193,5,0)</f>
        <v>0</v>
      </c>
      <c r="AC610" t="str">
        <f>VLOOKUP(D609,CSAT!$A$1:$F$1193,2,0)</f>
        <v>Excellent</v>
      </c>
      <c r="AD610" t="str">
        <f>VLOOKUP(D609,CSAT!$A$1:$F$1193,3,0)</f>
        <v>Better</v>
      </c>
      <c r="AE610" t="str">
        <f>VLOOKUP(D609,CSAT!$A$1:$F$1193,4,0)</f>
        <v>Worst</v>
      </c>
      <c r="AF610" t="str">
        <f>VLOOKUP(D609,CSAT!$A$1:$F$1193,5,0)</f>
        <v>Good</v>
      </c>
      <c r="AG610" t="str">
        <f>VLOOKUP(D609,CSAT!$A$1:$F$1193,6,0)</f>
        <v>Excellent</v>
      </c>
      <c r="AH610" s="30">
        <v>43276</v>
      </c>
    </row>
    <row r="611" spans="1:34" x14ac:dyDescent="0.25">
      <c r="A611" s="13" t="s">
        <v>1133</v>
      </c>
      <c r="B611" s="13">
        <v>610</v>
      </c>
      <c r="C611" s="13" t="s">
        <v>50</v>
      </c>
      <c r="D611" s="13" t="s">
        <v>1133</v>
      </c>
      <c r="E611" s="13" t="s">
        <v>16</v>
      </c>
      <c r="F611" s="13">
        <v>44</v>
      </c>
      <c r="G611" s="13" t="s">
        <v>96</v>
      </c>
      <c r="H611" s="13" t="s">
        <v>131</v>
      </c>
      <c r="I611" s="13" t="s">
        <v>132</v>
      </c>
      <c r="J611">
        <f>VLOOKUP(DATA!D610,'Performance management'!A$1:H$1193,4,0)</f>
        <v>4</v>
      </c>
      <c r="K611">
        <f>VLOOKUP(DATA!D610,'Performance management'!A$1:H$1193,5,0)</f>
        <v>4</v>
      </c>
      <c r="L611">
        <f>VLOOKUP(DATA!D610,'Performance management'!A$1:H$1193,6,0)</f>
        <v>2</v>
      </c>
      <c r="M611">
        <f>VLOOKUP(DATA!D610,'Performance management'!A$1:H$1193,7,0)</f>
        <v>5</v>
      </c>
      <c r="N611">
        <f>VLOOKUP(DATA!D610,'Performance management'!A$1:H$1193,8,0)</f>
        <v>3.75</v>
      </c>
      <c r="O611">
        <f>VLOOKUP(D610,'Learning  Mangement'!$A$1:$G$1193,4,0)</f>
        <v>3.75</v>
      </c>
      <c r="P611" t="str">
        <f>VLOOKUP(D610,'Learning  Mangement'!$A$1:$G$1193,5,0)</f>
        <v>Hemanth&amp;Salomi</v>
      </c>
      <c r="Q611" t="str">
        <f>VLOOKUP(D610,'Learning  Mangement'!$A$1:$G$1193,6,0)</f>
        <v>3h</v>
      </c>
      <c r="R611" t="str">
        <f>VLOOKUP(D610,'Learning  Mangement'!$A$1:$G$1193,7,0)</f>
        <v>Soft skills Training</v>
      </c>
      <c r="S611" s="30">
        <f>VLOOKUP(D610,'Leave  Mangement'!$A$1:$F$1193,3,0)</f>
        <v>43364</v>
      </c>
      <c r="T611" s="30">
        <f>VLOOKUP(D610,'Leave  Mangement'!$A$1:$F$1193,4,0)</f>
        <v>43366</v>
      </c>
      <c r="U611" t="str">
        <f>VLOOKUP(D610,'Leave  Mangement'!$A$1:$F$1193,5,0)</f>
        <v>Planned leave</v>
      </c>
      <c r="V611">
        <f>VLOOKUP(D610,'Leave  Mangement'!$A$1:$F$1193,6,0)</f>
        <v>2</v>
      </c>
      <c r="W611" t="str">
        <f>VLOOKUP(D610,'Span and Layer'!$A$1:$D$1193,2,0)</f>
        <v>Harika</v>
      </c>
      <c r="X611" t="str">
        <f>VLOOKUP(D610,'Span and Layer'!$A$1:$D$1193,3,0)</f>
        <v>Amelia</v>
      </c>
      <c r="Y611" t="str">
        <f>VLOOKUP(D610,'Span and Layer'!$A$1:$D$1193,4,0)</f>
        <v>George</v>
      </c>
      <c r="Z611" s="30">
        <f>VLOOKUP(D610,'Attrition Analysis'!$A$1:$E$1193,3,0)</f>
        <v>38088</v>
      </c>
      <c r="AA611" s="30">
        <f>VLOOKUP(D610,'Attrition Analysis'!$A$1:$E$1193,4,0)</f>
        <v>45786</v>
      </c>
      <c r="AB611">
        <f>VLOOKUP(D610,'Attrition Analysis'!$A$1:$E$1193,5,0)</f>
        <v>0</v>
      </c>
      <c r="AC611" t="str">
        <f>VLOOKUP(D610,CSAT!$A$1:$F$1193,2,0)</f>
        <v>Bad</v>
      </c>
      <c r="AD611" t="str">
        <f>VLOOKUP(D610,CSAT!$A$1:$F$1193,3,0)</f>
        <v>Bad</v>
      </c>
      <c r="AE611" t="str">
        <f>VLOOKUP(D610,CSAT!$A$1:$F$1193,4,0)</f>
        <v>Worst</v>
      </c>
      <c r="AF611" t="str">
        <f>VLOOKUP(D610,CSAT!$A$1:$F$1193,5,0)</f>
        <v>Bad</v>
      </c>
      <c r="AG611" t="str">
        <f>VLOOKUP(D610,CSAT!$A$1:$F$1193,6,0)</f>
        <v>Bad</v>
      </c>
      <c r="AH611" s="30">
        <v>43120</v>
      </c>
    </row>
    <row r="612" spans="1:34" x14ac:dyDescent="0.25">
      <c r="A612" s="13" t="s">
        <v>1134</v>
      </c>
      <c r="B612" s="13">
        <v>611</v>
      </c>
      <c r="C612" s="13" t="s">
        <v>53</v>
      </c>
      <c r="D612" s="13" t="s">
        <v>1134</v>
      </c>
      <c r="E612" s="13" t="s">
        <v>10</v>
      </c>
      <c r="F612" s="13">
        <v>50</v>
      </c>
      <c r="G612" s="13" t="s">
        <v>31</v>
      </c>
      <c r="H612" s="13" t="s">
        <v>109</v>
      </c>
      <c r="I612" s="13" t="s">
        <v>13</v>
      </c>
      <c r="J612">
        <f>VLOOKUP(DATA!D611,'Performance management'!A$1:H$1193,4,0)</f>
        <v>3</v>
      </c>
      <c r="K612">
        <f>VLOOKUP(DATA!D611,'Performance management'!A$1:H$1193,5,0)</f>
        <v>5</v>
      </c>
      <c r="L612">
        <f>VLOOKUP(DATA!D611,'Performance management'!A$1:H$1193,6,0)</f>
        <v>5</v>
      </c>
      <c r="M612">
        <f>VLOOKUP(DATA!D611,'Performance management'!A$1:H$1193,7,0)</f>
        <v>4</v>
      </c>
      <c r="N612">
        <f>VLOOKUP(DATA!D611,'Performance management'!A$1:H$1193,8,0)</f>
        <v>4.25</v>
      </c>
      <c r="O612">
        <f>VLOOKUP(D611,'Learning  Mangement'!$A$1:$G$1193,4,0)</f>
        <v>4.25</v>
      </c>
      <c r="P612" t="str">
        <f>VLOOKUP(D611,'Learning  Mangement'!$A$1:$G$1193,5,0)</f>
        <v>Santhosh&amp;Anudeep</v>
      </c>
      <c r="Q612" t="str">
        <f>VLOOKUP(D611,'Learning  Mangement'!$A$1:$G$1193,6,0)</f>
        <v>3h</v>
      </c>
      <c r="R612" t="str">
        <f>VLOOKUP(D611,'Learning  Mangement'!$A$1:$G$1193,7,0)</f>
        <v>Job Training</v>
      </c>
      <c r="S612" s="30">
        <f>VLOOKUP(D611,'Leave  Mangement'!$A$1:$F$1193,3,0)</f>
        <v>43365</v>
      </c>
      <c r="T612" s="30">
        <f>VLOOKUP(D611,'Leave  Mangement'!$A$1:$F$1193,4,0)</f>
        <v>43370</v>
      </c>
      <c r="U612" t="str">
        <f>VLOOKUP(D611,'Leave  Mangement'!$A$1:$F$1193,5,0)</f>
        <v>Planned leave</v>
      </c>
      <c r="V612">
        <f>VLOOKUP(D611,'Leave  Mangement'!$A$1:$F$1193,6,0)</f>
        <v>5</v>
      </c>
      <c r="W612" t="str">
        <f>VLOOKUP(D611,'Span and Layer'!$A$1:$D$1193,2,0)</f>
        <v>Azim</v>
      </c>
      <c r="X612" t="str">
        <f>VLOOKUP(D611,'Span and Layer'!$A$1:$D$1193,3,0)</f>
        <v>Jacob</v>
      </c>
      <c r="Y612" t="str">
        <f>VLOOKUP(D611,'Span and Layer'!$A$1:$D$1193,4,0)</f>
        <v>George</v>
      </c>
      <c r="Z612" s="30">
        <f>VLOOKUP(D611,'Attrition Analysis'!$A$1:$E$1193,3,0)</f>
        <v>38096</v>
      </c>
      <c r="AA612" s="30">
        <f>VLOOKUP(D611,'Attrition Analysis'!$A$1:$E$1193,4,0)</f>
        <v>45798</v>
      </c>
      <c r="AB612">
        <f>VLOOKUP(D611,'Attrition Analysis'!$A$1:$E$1193,5,0)</f>
        <v>0</v>
      </c>
      <c r="AC612" t="str">
        <f>VLOOKUP(D611,CSAT!$A$1:$F$1193,2,0)</f>
        <v>Worst</v>
      </c>
      <c r="AD612" t="str">
        <f>VLOOKUP(D611,CSAT!$A$1:$F$1193,3,0)</f>
        <v>Worst</v>
      </c>
      <c r="AE612" t="str">
        <f>VLOOKUP(D611,CSAT!$A$1:$F$1193,4,0)</f>
        <v>Bad</v>
      </c>
      <c r="AF612" t="str">
        <f>VLOOKUP(D611,CSAT!$A$1:$F$1193,5,0)</f>
        <v>Bad</v>
      </c>
      <c r="AG612" t="str">
        <f>VLOOKUP(D611,CSAT!$A$1:$F$1193,6,0)</f>
        <v>Better</v>
      </c>
      <c r="AH612" s="30">
        <v>43295</v>
      </c>
    </row>
    <row r="613" spans="1:34" x14ac:dyDescent="0.25">
      <c r="A613" s="13" t="s">
        <v>1135</v>
      </c>
      <c r="B613" s="13">
        <v>612</v>
      </c>
      <c r="C613" s="13" t="s">
        <v>57</v>
      </c>
      <c r="D613" s="13" t="s">
        <v>1135</v>
      </c>
      <c r="E613" s="13" t="s">
        <v>10</v>
      </c>
      <c r="F613" s="13">
        <v>49</v>
      </c>
      <c r="G613" s="13" t="s">
        <v>96</v>
      </c>
      <c r="H613" s="13" t="s">
        <v>12</v>
      </c>
      <c r="I613" s="13" t="s">
        <v>13</v>
      </c>
      <c r="J613">
        <f>VLOOKUP(DATA!D612,'Performance management'!A$1:H$1193,4,0)</f>
        <v>5</v>
      </c>
      <c r="K613">
        <f>VLOOKUP(DATA!D612,'Performance management'!A$1:H$1193,5,0)</f>
        <v>4</v>
      </c>
      <c r="L613">
        <f>VLOOKUP(DATA!D612,'Performance management'!A$1:H$1193,6,0)</f>
        <v>1</v>
      </c>
      <c r="M613">
        <f>VLOOKUP(DATA!D612,'Performance management'!A$1:H$1193,7,0)</f>
        <v>3</v>
      </c>
      <c r="N613">
        <f>VLOOKUP(DATA!D612,'Performance management'!A$1:H$1193,8,0)</f>
        <v>3.25</v>
      </c>
      <c r="O613">
        <f>VLOOKUP(D612,'Learning  Mangement'!$A$1:$G$1193,4,0)</f>
        <v>3.25</v>
      </c>
      <c r="P613" t="str">
        <f>VLOOKUP(D612,'Learning  Mangement'!$A$1:$G$1193,5,0)</f>
        <v>Hemanth&amp;Salomi</v>
      </c>
      <c r="Q613" t="str">
        <f>VLOOKUP(D612,'Learning  Mangement'!$A$1:$G$1193,6,0)</f>
        <v>3h</v>
      </c>
      <c r="R613" t="str">
        <f>VLOOKUP(D612,'Learning  Mangement'!$A$1:$G$1193,7,0)</f>
        <v>Soft skills Training</v>
      </c>
      <c r="S613" s="30">
        <f>VLOOKUP(D612,'Leave  Mangement'!$A$1:$F$1193,3,0)</f>
        <v>43366</v>
      </c>
      <c r="T613" s="30">
        <f>VLOOKUP(D612,'Leave  Mangement'!$A$1:$F$1193,4,0)</f>
        <v>43370</v>
      </c>
      <c r="U613" t="str">
        <f>VLOOKUP(D612,'Leave  Mangement'!$A$1:$F$1193,5,0)</f>
        <v>Planned leave</v>
      </c>
      <c r="V613">
        <f>VLOOKUP(D612,'Leave  Mangement'!$A$1:$F$1193,6,0)</f>
        <v>4</v>
      </c>
      <c r="W613" t="str">
        <f>VLOOKUP(D612,'Span and Layer'!$A$1:$D$1193,2,0)</f>
        <v>Harika</v>
      </c>
      <c r="X613" t="str">
        <f>VLOOKUP(D612,'Span and Layer'!$A$1:$D$1193,3,0)</f>
        <v>Amelia</v>
      </c>
      <c r="Y613" t="str">
        <f>VLOOKUP(D612,'Span and Layer'!$A$1:$D$1193,4,0)</f>
        <v>George</v>
      </c>
      <c r="Z613" s="30">
        <f>VLOOKUP(D612,'Attrition Analysis'!$A$1:$E$1193,3,0)</f>
        <v>38104</v>
      </c>
      <c r="AA613" s="30">
        <f>VLOOKUP(D612,'Attrition Analysis'!$A$1:$E$1193,4,0)</f>
        <v>45810</v>
      </c>
      <c r="AB613">
        <f>VLOOKUP(D612,'Attrition Analysis'!$A$1:$E$1193,5,0)</f>
        <v>0</v>
      </c>
      <c r="AC613" t="str">
        <f>VLOOKUP(D612,CSAT!$A$1:$F$1193,2,0)</f>
        <v>Better</v>
      </c>
      <c r="AD613" t="str">
        <f>VLOOKUP(D612,CSAT!$A$1:$F$1193,3,0)</f>
        <v>Excellent</v>
      </c>
      <c r="AE613" t="str">
        <f>VLOOKUP(D612,CSAT!$A$1:$F$1193,4,0)</f>
        <v>Worst</v>
      </c>
      <c r="AF613" t="str">
        <f>VLOOKUP(D612,CSAT!$A$1:$F$1193,5,0)</f>
        <v>Good</v>
      </c>
      <c r="AG613" t="str">
        <f>VLOOKUP(D612,CSAT!$A$1:$F$1193,6,0)</f>
        <v>Excellent</v>
      </c>
      <c r="AH613" s="30">
        <v>43331</v>
      </c>
    </row>
    <row r="614" spans="1:34" x14ac:dyDescent="0.25">
      <c r="A614" s="13" t="s">
        <v>1136</v>
      </c>
      <c r="B614" s="13">
        <v>613</v>
      </c>
      <c r="C614" s="13" t="s">
        <v>60</v>
      </c>
      <c r="D614" s="13" t="s">
        <v>1136</v>
      </c>
      <c r="E614" s="13" t="s">
        <v>10</v>
      </c>
      <c r="F614" s="13">
        <v>51</v>
      </c>
      <c r="G614" s="13" t="s">
        <v>21</v>
      </c>
      <c r="H614" s="13" t="s">
        <v>34</v>
      </c>
      <c r="I614" s="13" t="s">
        <v>35</v>
      </c>
      <c r="J614">
        <f>VLOOKUP(DATA!D613,'Performance management'!A$1:H$1193,4,0)</f>
        <v>3</v>
      </c>
      <c r="K614">
        <f>VLOOKUP(DATA!D613,'Performance management'!A$1:H$1193,5,0)</f>
        <v>3</v>
      </c>
      <c r="L614">
        <f>VLOOKUP(DATA!D613,'Performance management'!A$1:H$1193,6,0)</f>
        <v>2</v>
      </c>
      <c r="M614">
        <f>VLOOKUP(DATA!D613,'Performance management'!A$1:H$1193,7,0)</f>
        <v>4</v>
      </c>
      <c r="N614">
        <f>VLOOKUP(DATA!D613,'Performance management'!A$1:H$1193,8,0)</f>
        <v>3</v>
      </c>
      <c r="O614">
        <f>VLOOKUP(D613,'Learning  Mangement'!$A$1:$G$1193,4,0)</f>
        <v>3</v>
      </c>
      <c r="P614" t="str">
        <f>VLOOKUP(D613,'Learning  Mangement'!$A$1:$G$1193,5,0)</f>
        <v>Hemanth&amp;Salomi</v>
      </c>
      <c r="Q614" t="str">
        <f>VLOOKUP(D613,'Learning  Mangement'!$A$1:$G$1193,6,0)</f>
        <v>3h</v>
      </c>
      <c r="R614" t="str">
        <f>VLOOKUP(D613,'Learning  Mangement'!$A$1:$G$1193,7,0)</f>
        <v>Soft skills Training</v>
      </c>
      <c r="S614" s="30">
        <f>VLOOKUP(D613,'Leave  Mangement'!$A$1:$F$1193,3,0)</f>
        <v>43367</v>
      </c>
      <c r="T614" s="30">
        <f>VLOOKUP(D613,'Leave  Mangement'!$A$1:$F$1193,4,0)</f>
        <v>43370</v>
      </c>
      <c r="U614" t="str">
        <f>VLOOKUP(D613,'Leave  Mangement'!$A$1:$F$1193,5,0)</f>
        <v>Planned leave</v>
      </c>
      <c r="V614">
        <f>VLOOKUP(D613,'Leave  Mangement'!$A$1:$F$1193,6,0)</f>
        <v>3</v>
      </c>
      <c r="W614" t="str">
        <f>VLOOKUP(D613,'Span and Layer'!$A$1:$D$1193,2,0)</f>
        <v>Harika</v>
      </c>
      <c r="X614" t="str">
        <f>VLOOKUP(D613,'Span and Layer'!$A$1:$D$1193,3,0)</f>
        <v>Amelia</v>
      </c>
      <c r="Y614" t="str">
        <f>VLOOKUP(D613,'Span and Layer'!$A$1:$D$1193,4,0)</f>
        <v>George</v>
      </c>
      <c r="Z614" s="30">
        <f>VLOOKUP(D613,'Attrition Analysis'!$A$1:$E$1193,3,0)</f>
        <v>38112</v>
      </c>
      <c r="AA614" s="30">
        <f>VLOOKUP(D613,'Attrition Analysis'!$A$1:$E$1193,4,0)</f>
        <v>45822</v>
      </c>
      <c r="AB614">
        <f>VLOOKUP(D613,'Attrition Analysis'!$A$1:$E$1193,5,0)</f>
        <v>0</v>
      </c>
      <c r="AC614" t="str">
        <f>VLOOKUP(D613,CSAT!$A$1:$F$1193,2,0)</f>
        <v>Worst</v>
      </c>
      <c r="AD614" t="str">
        <f>VLOOKUP(D613,CSAT!$A$1:$F$1193,3,0)</f>
        <v>Good</v>
      </c>
      <c r="AE614" t="str">
        <f>VLOOKUP(D613,CSAT!$A$1:$F$1193,4,0)</f>
        <v>Worst</v>
      </c>
      <c r="AF614" t="str">
        <f>VLOOKUP(D613,CSAT!$A$1:$F$1193,5,0)</f>
        <v>Worst</v>
      </c>
      <c r="AG614" t="str">
        <f>VLOOKUP(D613,CSAT!$A$1:$F$1193,6,0)</f>
        <v>Excellent</v>
      </c>
      <c r="AH614" s="30">
        <v>43389</v>
      </c>
    </row>
    <row r="615" spans="1:34" x14ac:dyDescent="0.25">
      <c r="A615" s="13" t="s">
        <v>1137</v>
      </c>
      <c r="B615" s="13">
        <v>614</v>
      </c>
      <c r="C615" s="13" t="s">
        <v>64</v>
      </c>
      <c r="D615" s="13" t="s">
        <v>1137</v>
      </c>
      <c r="E615" s="13" t="s">
        <v>16</v>
      </c>
      <c r="F615" s="13">
        <v>50</v>
      </c>
      <c r="G615" s="13" t="s">
        <v>11</v>
      </c>
      <c r="H615" s="13" t="s">
        <v>97</v>
      </c>
      <c r="I615" s="13" t="s">
        <v>98</v>
      </c>
      <c r="J615">
        <f>VLOOKUP(DATA!D614,'Performance management'!A$1:H$1193,4,0)</f>
        <v>2</v>
      </c>
      <c r="K615">
        <f>VLOOKUP(DATA!D614,'Performance management'!A$1:H$1193,5,0)</f>
        <v>5</v>
      </c>
      <c r="L615">
        <f>VLOOKUP(DATA!D614,'Performance management'!A$1:H$1193,6,0)</f>
        <v>1</v>
      </c>
      <c r="M615">
        <f>VLOOKUP(DATA!D614,'Performance management'!A$1:H$1193,7,0)</f>
        <v>1</v>
      </c>
      <c r="N615">
        <f>VLOOKUP(DATA!D614,'Performance management'!A$1:H$1193,8,0)</f>
        <v>2.25</v>
      </c>
      <c r="O615">
        <f>VLOOKUP(D614,'Learning  Mangement'!$A$1:$G$1193,4,0)</f>
        <v>2.25</v>
      </c>
      <c r="P615" t="str">
        <f>VLOOKUP(D614,'Learning  Mangement'!$A$1:$G$1193,5,0)</f>
        <v>Sathish&amp;Azim</v>
      </c>
      <c r="Q615" t="str">
        <f>VLOOKUP(D614,'Learning  Mangement'!$A$1:$G$1193,6,0)</f>
        <v>4h</v>
      </c>
      <c r="R615" t="str">
        <f>VLOOKUP(D614,'Learning  Mangement'!$A$1:$G$1193,7,0)</f>
        <v>Technical skills Training</v>
      </c>
      <c r="S615" s="30">
        <f>VLOOKUP(D614,'Leave  Mangement'!$A$1:$F$1193,3,0)</f>
        <v>43368</v>
      </c>
      <c r="T615" s="30">
        <f>VLOOKUP(D614,'Leave  Mangement'!$A$1:$F$1193,4,0)</f>
        <v>43371</v>
      </c>
      <c r="U615" t="str">
        <f>VLOOKUP(D614,'Leave  Mangement'!$A$1:$F$1193,5,0)</f>
        <v>Planned leave</v>
      </c>
      <c r="V615">
        <f>VLOOKUP(D614,'Leave  Mangement'!$A$1:$F$1193,6,0)</f>
        <v>3</v>
      </c>
      <c r="W615" t="str">
        <f>VLOOKUP(D614,'Span and Layer'!$A$1:$D$1193,2,0)</f>
        <v>Arundathi</v>
      </c>
      <c r="X615" t="str">
        <f>VLOOKUP(D614,'Span and Layer'!$A$1:$D$1193,3,0)</f>
        <v>Jacob</v>
      </c>
      <c r="Y615" t="str">
        <f>VLOOKUP(D614,'Span and Layer'!$A$1:$D$1193,4,0)</f>
        <v>George</v>
      </c>
      <c r="Z615" s="30">
        <f>VLOOKUP(D614,'Attrition Analysis'!$A$1:$E$1193,3,0)</f>
        <v>38120</v>
      </c>
      <c r="AA615" s="30">
        <f>VLOOKUP(D614,'Attrition Analysis'!$A$1:$E$1193,4,0)</f>
        <v>45834</v>
      </c>
      <c r="AB615">
        <f>VLOOKUP(D614,'Attrition Analysis'!$A$1:$E$1193,5,0)</f>
        <v>0</v>
      </c>
      <c r="AC615" t="str">
        <f>VLOOKUP(D614,CSAT!$A$1:$F$1193,2,0)</f>
        <v>Excellent</v>
      </c>
      <c r="AD615" t="str">
        <f>VLOOKUP(D614,CSAT!$A$1:$F$1193,3,0)</f>
        <v>Better</v>
      </c>
      <c r="AE615" t="str">
        <f>VLOOKUP(D614,CSAT!$A$1:$F$1193,4,0)</f>
        <v>Excellent</v>
      </c>
      <c r="AF615" t="str">
        <f>VLOOKUP(D614,CSAT!$A$1:$F$1193,5,0)</f>
        <v>Worst</v>
      </c>
      <c r="AG615" t="str">
        <f>VLOOKUP(D614,CSAT!$A$1:$F$1193,6,0)</f>
        <v>Better</v>
      </c>
      <c r="AH615" s="30">
        <v>43422</v>
      </c>
    </row>
    <row r="616" spans="1:34" x14ac:dyDescent="0.25">
      <c r="A616" s="13" t="s">
        <v>1138</v>
      </c>
      <c r="B616" s="13">
        <v>615</v>
      </c>
      <c r="C616" s="13" t="s">
        <v>67</v>
      </c>
      <c r="D616" s="13" t="s">
        <v>1138</v>
      </c>
      <c r="E616" s="13" t="s">
        <v>10</v>
      </c>
      <c r="F616" s="13">
        <v>49</v>
      </c>
      <c r="G616" s="13" t="s">
        <v>45</v>
      </c>
      <c r="H616" s="13" t="s">
        <v>66</v>
      </c>
      <c r="I616" s="13" t="s">
        <v>13</v>
      </c>
      <c r="J616">
        <f>VLOOKUP(DATA!D615,'Performance management'!A$1:H$1193,4,0)</f>
        <v>1</v>
      </c>
      <c r="K616">
        <f>VLOOKUP(DATA!D615,'Performance management'!A$1:H$1193,5,0)</f>
        <v>1</v>
      </c>
      <c r="L616">
        <f>VLOOKUP(DATA!D615,'Performance management'!A$1:H$1193,6,0)</f>
        <v>1</v>
      </c>
      <c r="M616">
        <f>VLOOKUP(DATA!D615,'Performance management'!A$1:H$1193,7,0)</f>
        <v>1</v>
      </c>
      <c r="N616">
        <f>VLOOKUP(DATA!D615,'Performance management'!A$1:H$1193,8,0)</f>
        <v>1</v>
      </c>
      <c r="O616">
        <f>VLOOKUP(D615,'Learning  Mangement'!$A$1:$G$1193,4,0)</f>
        <v>1</v>
      </c>
      <c r="P616" t="str">
        <f>VLOOKUP(D615,'Learning  Mangement'!$A$1:$G$1193,5,0)</f>
        <v>Sathish&amp;Azim</v>
      </c>
      <c r="Q616" t="str">
        <f>VLOOKUP(D615,'Learning  Mangement'!$A$1:$G$1193,6,0)</f>
        <v>4h</v>
      </c>
      <c r="R616" t="str">
        <f>VLOOKUP(D615,'Learning  Mangement'!$A$1:$G$1193,7,0)</f>
        <v>Technical skills training</v>
      </c>
      <c r="S616" s="30">
        <f>VLOOKUP(D615,'Leave  Mangement'!$A$1:$F$1193,3,0)</f>
        <v>43369</v>
      </c>
      <c r="T616" s="30">
        <f>VLOOKUP(D615,'Leave  Mangement'!$A$1:$F$1193,4,0)</f>
        <v>43375</v>
      </c>
      <c r="U616" t="str">
        <f>VLOOKUP(D615,'Leave  Mangement'!$A$1:$F$1193,5,0)</f>
        <v>Planned leave</v>
      </c>
      <c r="V616">
        <f>VLOOKUP(D615,'Leave  Mangement'!$A$1:$F$1193,6,0)</f>
        <v>6</v>
      </c>
      <c r="W616" t="str">
        <f>VLOOKUP(D615,'Span and Layer'!$A$1:$D$1193,2,0)</f>
        <v>Rajesh</v>
      </c>
      <c r="X616" t="str">
        <f>VLOOKUP(D615,'Span and Layer'!$A$1:$D$1193,3,0)</f>
        <v>Isla</v>
      </c>
      <c r="Y616" t="str">
        <f>VLOOKUP(D615,'Span and Layer'!$A$1:$D$1193,4,0)</f>
        <v>George</v>
      </c>
      <c r="Z616" s="30">
        <f>VLOOKUP(D615,'Attrition Analysis'!$A$1:$E$1193,3,0)</f>
        <v>38128</v>
      </c>
      <c r="AA616" s="30">
        <f>VLOOKUP(D615,'Attrition Analysis'!$A$1:$E$1193,4,0)</f>
        <v>45846</v>
      </c>
      <c r="AB616">
        <f>VLOOKUP(D615,'Attrition Analysis'!$A$1:$E$1193,5,0)</f>
        <v>0</v>
      </c>
      <c r="AC616" t="str">
        <f>VLOOKUP(D615,CSAT!$A$1:$F$1193,2,0)</f>
        <v>Bad</v>
      </c>
      <c r="AD616" t="str">
        <f>VLOOKUP(D615,CSAT!$A$1:$F$1193,3,0)</f>
        <v>Better</v>
      </c>
      <c r="AE616" t="str">
        <f>VLOOKUP(D615,CSAT!$A$1:$F$1193,4,0)</f>
        <v>Good</v>
      </c>
      <c r="AF616" t="str">
        <f>VLOOKUP(D615,CSAT!$A$1:$F$1193,5,0)</f>
        <v>Bad</v>
      </c>
      <c r="AG616" t="str">
        <f>VLOOKUP(D615,CSAT!$A$1:$F$1193,6,0)</f>
        <v>Good</v>
      </c>
      <c r="AH616" s="30">
        <v>43434</v>
      </c>
    </row>
    <row r="617" spans="1:34" x14ac:dyDescent="0.25">
      <c r="A617" s="13" t="s">
        <v>1139</v>
      </c>
      <c r="B617" s="13">
        <v>616</v>
      </c>
      <c r="C617" s="13" t="s">
        <v>69</v>
      </c>
      <c r="D617" s="13" t="s">
        <v>1139</v>
      </c>
      <c r="E617" s="13" t="s">
        <v>16</v>
      </c>
      <c r="F617" s="13">
        <v>57</v>
      </c>
      <c r="G617" s="13" t="s">
        <v>21</v>
      </c>
      <c r="H617" s="13" t="s">
        <v>34</v>
      </c>
      <c r="I617" s="13" t="s">
        <v>35</v>
      </c>
      <c r="J617">
        <f>VLOOKUP(DATA!D616,'Performance management'!A$1:H$1193,4,0)</f>
        <v>1</v>
      </c>
      <c r="K617">
        <f>VLOOKUP(DATA!D616,'Performance management'!A$1:H$1193,5,0)</f>
        <v>2</v>
      </c>
      <c r="L617">
        <f>VLOOKUP(DATA!D616,'Performance management'!A$1:H$1193,6,0)</f>
        <v>4</v>
      </c>
      <c r="M617">
        <f>VLOOKUP(DATA!D616,'Performance management'!A$1:H$1193,7,0)</f>
        <v>5</v>
      </c>
      <c r="N617">
        <f>VLOOKUP(DATA!D616,'Performance management'!A$1:H$1193,8,0)</f>
        <v>3</v>
      </c>
      <c r="O617">
        <f>VLOOKUP(D616,'Learning  Mangement'!$A$1:$G$1193,4,0)</f>
        <v>3</v>
      </c>
      <c r="P617" t="str">
        <f>VLOOKUP(D616,'Learning  Mangement'!$A$1:$G$1193,5,0)</f>
        <v>Hemanth&amp;Salomi</v>
      </c>
      <c r="Q617" t="str">
        <f>VLOOKUP(D616,'Learning  Mangement'!$A$1:$G$1193,6,0)</f>
        <v>3h</v>
      </c>
      <c r="R617" t="str">
        <f>VLOOKUP(D616,'Learning  Mangement'!$A$1:$G$1193,7,0)</f>
        <v>Soft skills Training</v>
      </c>
      <c r="S617" s="30">
        <f>VLOOKUP(D616,'Leave  Mangement'!$A$1:$F$1193,3,0)</f>
        <v>43370</v>
      </c>
      <c r="T617" s="30">
        <f>VLOOKUP(D616,'Leave  Mangement'!$A$1:$F$1193,4,0)</f>
        <v>43372</v>
      </c>
      <c r="U617" t="str">
        <f>VLOOKUP(D616,'Leave  Mangement'!$A$1:$F$1193,5,0)</f>
        <v>Emergency leave</v>
      </c>
      <c r="V617">
        <f>VLOOKUP(D616,'Leave  Mangement'!$A$1:$F$1193,6,0)</f>
        <v>2</v>
      </c>
      <c r="W617" t="str">
        <f>VLOOKUP(D616,'Span and Layer'!$A$1:$D$1193,2,0)</f>
        <v>Rishitha</v>
      </c>
      <c r="X617" t="str">
        <f>VLOOKUP(D616,'Span and Layer'!$A$1:$D$1193,3,0)</f>
        <v>Isla</v>
      </c>
      <c r="Y617" t="str">
        <f>VLOOKUP(D616,'Span and Layer'!$A$1:$D$1193,4,0)</f>
        <v>George</v>
      </c>
      <c r="Z617" s="30">
        <f>VLOOKUP(D616,'Attrition Analysis'!$A$1:$E$1193,3,0)</f>
        <v>38136</v>
      </c>
      <c r="AA617" s="30">
        <f>VLOOKUP(D616,'Attrition Analysis'!$A$1:$E$1193,4,0)</f>
        <v>45858</v>
      </c>
      <c r="AB617">
        <f>VLOOKUP(D616,'Attrition Analysis'!$A$1:$E$1193,5,0)</f>
        <v>0</v>
      </c>
      <c r="AC617" t="str">
        <f>VLOOKUP(D616,CSAT!$A$1:$F$1193,2,0)</f>
        <v>Better</v>
      </c>
      <c r="AD617" t="str">
        <f>VLOOKUP(D616,CSAT!$A$1:$F$1193,3,0)</f>
        <v>Bad</v>
      </c>
      <c r="AE617" t="str">
        <f>VLOOKUP(D616,CSAT!$A$1:$F$1193,4,0)</f>
        <v>Excellent</v>
      </c>
      <c r="AF617" t="str">
        <f>VLOOKUP(D616,CSAT!$A$1:$F$1193,5,0)</f>
        <v>Worst</v>
      </c>
      <c r="AG617" t="str">
        <f>VLOOKUP(D616,CSAT!$A$1:$F$1193,6,0)</f>
        <v>Better</v>
      </c>
      <c r="AH617" s="30">
        <v>43349</v>
      </c>
    </row>
    <row r="618" spans="1:34" x14ac:dyDescent="0.25">
      <c r="A618" s="13" t="s">
        <v>1140</v>
      </c>
      <c r="B618" s="13">
        <v>617</v>
      </c>
      <c r="C618" s="13" t="s">
        <v>71</v>
      </c>
      <c r="D618" s="13" t="s">
        <v>1140</v>
      </c>
      <c r="E618" s="13" t="s">
        <v>10</v>
      </c>
      <c r="F618" s="13">
        <v>60</v>
      </c>
      <c r="G618" s="13" t="s">
        <v>62</v>
      </c>
      <c r="H618" s="13" t="s">
        <v>121</v>
      </c>
      <c r="I618" s="13" t="s">
        <v>13</v>
      </c>
      <c r="J618">
        <f>VLOOKUP(DATA!D617,'Performance management'!A$1:H$1193,4,0)</f>
        <v>4</v>
      </c>
      <c r="K618">
        <f>VLOOKUP(DATA!D617,'Performance management'!A$1:H$1193,5,0)</f>
        <v>3</v>
      </c>
      <c r="L618">
        <f>VLOOKUP(DATA!D617,'Performance management'!A$1:H$1193,6,0)</f>
        <v>2</v>
      </c>
      <c r="M618">
        <f>VLOOKUP(DATA!D617,'Performance management'!A$1:H$1193,7,0)</f>
        <v>4</v>
      </c>
      <c r="N618">
        <f>VLOOKUP(DATA!D617,'Performance management'!A$1:H$1193,8,0)</f>
        <v>3.25</v>
      </c>
      <c r="O618">
        <f>VLOOKUP(D617,'Learning  Mangement'!$A$1:$G$1193,4,0)</f>
        <v>3.25</v>
      </c>
      <c r="P618" t="str">
        <f>VLOOKUP(D617,'Learning  Mangement'!$A$1:$G$1193,5,0)</f>
        <v>Hemanth&amp;Salomi</v>
      </c>
      <c r="Q618" t="str">
        <f>VLOOKUP(D617,'Learning  Mangement'!$A$1:$G$1193,6,0)</f>
        <v>3h</v>
      </c>
      <c r="R618" t="str">
        <f>VLOOKUP(D617,'Learning  Mangement'!$A$1:$G$1193,7,0)</f>
        <v>Soft skills Training</v>
      </c>
      <c r="S618" s="30">
        <f>VLOOKUP(D617,'Leave  Mangement'!$A$1:$F$1193,3,0)</f>
        <v>43371</v>
      </c>
      <c r="T618" s="30">
        <f>VLOOKUP(D617,'Leave  Mangement'!$A$1:$F$1193,4,0)</f>
        <v>43376</v>
      </c>
      <c r="U618" t="str">
        <f>VLOOKUP(D617,'Leave  Mangement'!$A$1:$F$1193,5,0)</f>
        <v>Planned leave</v>
      </c>
      <c r="V618">
        <f>VLOOKUP(D617,'Leave  Mangement'!$A$1:$F$1193,6,0)</f>
        <v>5</v>
      </c>
      <c r="W618" t="str">
        <f>VLOOKUP(D617,'Span and Layer'!$A$1:$D$1193,2,0)</f>
        <v>Roy</v>
      </c>
      <c r="X618" t="str">
        <f>VLOOKUP(D617,'Span and Layer'!$A$1:$D$1193,3,0)</f>
        <v>Harry</v>
      </c>
      <c r="Y618" t="str">
        <f>VLOOKUP(D617,'Span and Layer'!$A$1:$D$1193,4,0)</f>
        <v>George</v>
      </c>
      <c r="Z618" s="30">
        <f>VLOOKUP(D617,'Attrition Analysis'!$A$1:$E$1193,3,0)</f>
        <v>38144</v>
      </c>
      <c r="AA618" s="30">
        <f>VLOOKUP(D617,'Attrition Analysis'!$A$1:$E$1193,4,0)</f>
        <v>45870</v>
      </c>
      <c r="AB618">
        <f>VLOOKUP(D617,'Attrition Analysis'!$A$1:$E$1193,5,0)</f>
        <v>0</v>
      </c>
      <c r="AC618" t="str">
        <f>VLOOKUP(D617,CSAT!$A$1:$F$1193,2,0)</f>
        <v>Good</v>
      </c>
      <c r="AD618" t="str">
        <f>VLOOKUP(D617,CSAT!$A$1:$F$1193,3,0)</f>
        <v>Excellent</v>
      </c>
      <c r="AE618" t="str">
        <f>VLOOKUP(D617,CSAT!$A$1:$F$1193,4,0)</f>
        <v>Bad</v>
      </c>
      <c r="AF618" t="str">
        <f>VLOOKUP(D617,CSAT!$A$1:$F$1193,5,0)</f>
        <v>Excellent</v>
      </c>
      <c r="AG618" t="str">
        <f>VLOOKUP(D617,CSAT!$A$1:$F$1193,6,0)</f>
        <v>Bad</v>
      </c>
      <c r="AH618" s="30">
        <v>43440</v>
      </c>
    </row>
    <row r="619" spans="1:34" x14ac:dyDescent="0.25">
      <c r="A619" s="13" t="s">
        <v>1141</v>
      </c>
      <c r="B619" s="13">
        <v>618</v>
      </c>
      <c r="C619" s="13" t="s">
        <v>73</v>
      </c>
      <c r="D619" s="13" t="s">
        <v>1141</v>
      </c>
      <c r="E619" s="13" t="s">
        <v>10</v>
      </c>
      <c r="F619" s="13">
        <v>39</v>
      </c>
      <c r="G619" s="13" t="s">
        <v>21</v>
      </c>
      <c r="H619" s="13" t="s">
        <v>118</v>
      </c>
      <c r="I619" s="13" t="s">
        <v>13</v>
      </c>
      <c r="J619">
        <f>VLOOKUP(DATA!D618,'Performance management'!A$1:H$1193,4,0)</f>
        <v>2</v>
      </c>
      <c r="K619">
        <f>VLOOKUP(DATA!D618,'Performance management'!A$1:H$1193,5,0)</f>
        <v>3</v>
      </c>
      <c r="L619">
        <f>VLOOKUP(DATA!D618,'Performance management'!A$1:H$1193,6,0)</f>
        <v>2</v>
      </c>
      <c r="M619">
        <f>VLOOKUP(DATA!D618,'Performance management'!A$1:H$1193,7,0)</f>
        <v>5</v>
      </c>
      <c r="N619">
        <f>VLOOKUP(DATA!D618,'Performance management'!A$1:H$1193,8,0)</f>
        <v>3</v>
      </c>
      <c r="O619">
        <f>VLOOKUP(D618,'Learning  Mangement'!$A$1:$G$1193,4,0)</f>
        <v>3</v>
      </c>
      <c r="P619" t="str">
        <f>VLOOKUP(D618,'Learning  Mangement'!$A$1:$G$1193,5,0)</f>
        <v>Hemanth&amp;Salomi</v>
      </c>
      <c r="Q619" t="str">
        <f>VLOOKUP(D618,'Learning  Mangement'!$A$1:$G$1193,6,0)</f>
        <v>3h</v>
      </c>
      <c r="R619" t="str">
        <f>VLOOKUP(D618,'Learning  Mangement'!$A$1:$G$1193,7,0)</f>
        <v>Soft skills Training</v>
      </c>
      <c r="S619" s="30">
        <f>VLOOKUP(D618,'Leave  Mangement'!$A$1:$F$1193,3,0)</f>
        <v>43372</v>
      </c>
      <c r="T619" s="30">
        <f>VLOOKUP(D618,'Leave  Mangement'!$A$1:$F$1193,4,0)</f>
        <v>43379</v>
      </c>
      <c r="U619" t="str">
        <f>VLOOKUP(D618,'Leave  Mangement'!$A$1:$F$1193,5,0)</f>
        <v>Emergency leave</v>
      </c>
      <c r="V619">
        <f>VLOOKUP(D618,'Leave  Mangement'!$A$1:$F$1193,6,0)</f>
        <v>7</v>
      </c>
      <c r="W619" t="str">
        <f>VLOOKUP(D618,'Span and Layer'!$A$1:$D$1193,2,0)</f>
        <v>Santhosh</v>
      </c>
      <c r="X619" t="str">
        <f>VLOOKUP(D618,'Span and Layer'!$A$1:$D$1193,3,0)</f>
        <v>Harry</v>
      </c>
      <c r="Y619" t="str">
        <f>VLOOKUP(D618,'Span and Layer'!$A$1:$D$1193,4,0)</f>
        <v>George</v>
      </c>
      <c r="Z619" s="30">
        <f>VLOOKUP(D618,'Attrition Analysis'!$A$1:$E$1193,3,0)</f>
        <v>38152</v>
      </c>
      <c r="AA619" s="30">
        <f>VLOOKUP(D618,'Attrition Analysis'!$A$1:$E$1193,4,0)</f>
        <v>45882</v>
      </c>
      <c r="AB619">
        <f>VLOOKUP(D618,'Attrition Analysis'!$A$1:$E$1193,5,0)</f>
        <v>0</v>
      </c>
      <c r="AC619" t="str">
        <f>VLOOKUP(D618,CSAT!$A$1:$F$1193,2,0)</f>
        <v>Better</v>
      </c>
      <c r="AD619" t="str">
        <f>VLOOKUP(D618,CSAT!$A$1:$F$1193,3,0)</f>
        <v>Excellent</v>
      </c>
      <c r="AE619" t="str">
        <f>VLOOKUP(D618,CSAT!$A$1:$F$1193,4,0)</f>
        <v>Excellent</v>
      </c>
      <c r="AF619" t="str">
        <f>VLOOKUP(D618,CSAT!$A$1:$F$1193,5,0)</f>
        <v>Worst</v>
      </c>
      <c r="AG619" t="str">
        <f>VLOOKUP(D618,CSAT!$A$1:$F$1193,6,0)</f>
        <v>Good</v>
      </c>
      <c r="AH619" s="30">
        <v>43344</v>
      </c>
    </row>
    <row r="620" spans="1:34" x14ac:dyDescent="0.25">
      <c r="A620" s="13" t="s">
        <v>1142</v>
      </c>
      <c r="B620" s="13">
        <v>619</v>
      </c>
      <c r="C620" s="13" t="s">
        <v>75</v>
      </c>
      <c r="D620" s="13" t="s">
        <v>1142</v>
      </c>
      <c r="E620" s="13" t="s">
        <v>16</v>
      </c>
      <c r="F620" s="13">
        <v>31</v>
      </c>
      <c r="G620" s="13" t="s">
        <v>45</v>
      </c>
      <c r="H620" s="13" t="s">
        <v>161</v>
      </c>
      <c r="I620" s="13" t="s">
        <v>13</v>
      </c>
      <c r="J620">
        <f>VLOOKUP(DATA!D619,'Performance management'!A$1:H$1193,4,0)</f>
        <v>5</v>
      </c>
      <c r="K620">
        <f>VLOOKUP(DATA!D619,'Performance management'!A$1:H$1193,5,0)</f>
        <v>5</v>
      </c>
      <c r="L620">
        <f>VLOOKUP(DATA!D619,'Performance management'!A$1:H$1193,6,0)</f>
        <v>3</v>
      </c>
      <c r="M620">
        <f>VLOOKUP(DATA!D619,'Performance management'!A$1:H$1193,7,0)</f>
        <v>3</v>
      </c>
      <c r="N620">
        <f>VLOOKUP(DATA!D619,'Performance management'!A$1:H$1193,8,0)</f>
        <v>4</v>
      </c>
      <c r="O620">
        <f>VLOOKUP(D619,'Learning  Mangement'!$A$1:$G$1193,4,0)</f>
        <v>4</v>
      </c>
      <c r="P620" t="str">
        <f>VLOOKUP(D619,'Learning  Mangement'!$A$1:$G$1193,5,0)</f>
        <v>Santhosh&amp;Anudeep</v>
      </c>
      <c r="Q620" t="str">
        <f>VLOOKUP(D619,'Learning  Mangement'!$A$1:$G$1193,6,0)</f>
        <v>3h</v>
      </c>
      <c r="R620" t="str">
        <f>VLOOKUP(D619,'Learning  Mangement'!$A$1:$G$1193,7,0)</f>
        <v>Job Training</v>
      </c>
      <c r="S620" s="30">
        <f>VLOOKUP(D619,'Leave  Mangement'!$A$1:$F$1193,3,0)</f>
        <v>43373</v>
      </c>
      <c r="T620" s="30">
        <f>VLOOKUP(D619,'Leave  Mangement'!$A$1:$F$1193,4,0)</f>
        <v>43380</v>
      </c>
      <c r="U620" t="str">
        <f>VLOOKUP(D619,'Leave  Mangement'!$A$1:$F$1193,5,0)</f>
        <v>Planned leave</v>
      </c>
      <c r="V620">
        <f>VLOOKUP(D619,'Leave  Mangement'!$A$1:$F$1193,6,0)</f>
        <v>7</v>
      </c>
      <c r="W620" t="str">
        <f>VLOOKUP(D619,'Span and Layer'!$A$1:$D$1193,2,0)</f>
        <v>Anudeep</v>
      </c>
      <c r="X620" t="str">
        <f>VLOOKUP(D619,'Span and Layer'!$A$1:$D$1193,3,0)</f>
        <v>Charlie</v>
      </c>
      <c r="Y620" t="str">
        <f>VLOOKUP(D619,'Span and Layer'!$A$1:$D$1193,4,0)</f>
        <v>George</v>
      </c>
      <c r="Z620" s="30">
        <f>VLOOKUP(D619,'Attrition Analysis'!$A$1:$E$1193,3,0)</f>
        <v>38160</v>
      </c>
      <c r="AA620" s="30">
        <f>VLOOKUP(D619,'Attrition Analysis'!$A$1:$E$1193,4,0)</f>
        <v>45894</v>
      </c>
      <c r="AB620">
        <f>VLOOKUP(D619,'Attrition Analysis'!$A$1:$E$1193,5,0)</f>
        <v>0</v>
      </c>
      <c r="AC620" t="str">
        <f>VLOOKUP(D619,CSAT!$A$1:$F$1193,2,0)</f>
        <v>Excellent</v>
      </c>
      <c r="AD620" t="str">
        <f>VLOOKUP(D619,CSAT!$A$1:$F$1193,3,0)</f>
        <v>Better</v>
      </c>
      <c r="AE620" t="str">
        <f>VLOOKUP(D619,CSAT!$A$1:$F$1193,4,0)</f>
        <v>Worst</v>
      </c>
      <c r="AF620" t="str">
        <f>VLOOKUP(D619,CSAT!$A$1:$F$1193,5,0)</f>
        <v>Worst</v>
      </c>
      <c r="AG620" t="str">
        <f>VLOOKUP(D619,CSAT!$A$1:$F$1193,6,0)</f>
        <v>Better</v>
      </c>
      <c r="AH620" s="30">
        <v>43377</v>
      </c>
    </row>
    <row r="621" spans="1:34" x14ac:dyDescent="0.25">
      <c r="A621" s="13" t="s">
        <v>1143</v>
      </c>
      <c r="B621" s="13">
        <v>620</v>
      </c>
      <c r="C621" s="13" t="s">
        <v>77</v>
      </c>
      <c r="D621" s="13" t="s">
        <v>1143</v>
      </c>
      <c r="E621" s="13" t="s">
        <v>10</v>
      </c>
      <c r="F621" s="13">
        <v>43</v>
      </c>
      <c r="G621" s="13" t="s">
        <v>17</v>
      </c>
      <c r="H621" s="13" t="s">
        <v>66</v>
      </c>
      <c r="I621" s="13" t="s">
        <v>13</v>
      </c>
      <c r="J621">
        <f>VLOOKUP(DATA!D620,'Performance management'!A$1:H$1193,4,0)</f>
        <v>1</v>
      </c>
      <c r="K621">
        <f>VLOOKUP(DATA!D620,'Performance management'!A$1:H$1193,5,0)</f>
        <v>1</v>
      </c>
      <c r="L621">
        <f>VLOOKUP(DATA!D620,'Performance management'!A$1:H$1193,6,0)</f>
        <v>4</v>
      </c>
      <c r="M621">
        <f>VLOOKUP(DATA!D620,'Performance management'!A$1:H$1193,7,0)</f>
        <v>1</v>
      </c>
      <c r="N621">
        <f>VLOOKUP(DATA!D620,'Performance management'!A$1:H$1193,8,0)</f>
        <v>1.75</v>
      </c>
      <c r="O621">
        <f>VLOOKUP(D620,'Learning  Mangement'!$A$1:$G$1193,4,0)</f>
        <v>1.75</v>
      </c>
      <c r="P621" t="str">
        <f>VLOOKUP(D620,'Learning  Mangement'!$A$1:$G$1193,5,0)</f>
        <v>Sathish&amp;Azim</v>
      </c>
      <c r="Q621" t="str">
        <f>VLOOKUP(D620,'Learning  Mangement'!$A$1:$G$1193,6,0)</f>
        <v>4h</v>
      </c>
      <c r="R621" t="str">
        <f>VLOOKUP(D620,'Learning  Mangement'!$A$1:$G$1193,7,0)</f>
        <v>Technical skills Training</v>
      </c>
      <c r="S621" s="30">
        <f>VLOOKUP(D620,'Leave  Mangement'!$A$1:$F$1193,3,0)</f>
        <v>43374</v>
      </c>
      <c r="T621" s="30">
        <f>VLOOKUP(D620,'Leave  Mangement'!$A$1:$F$1193,4,0)</f>
        <v>43381</v>
      </c>
      <c r="U621" t="str">
        <f>VLOOKUP(D620,'Leave  Mangement'!$A$1:$F$1193,5,0)</f>
        <v>Maternity/Parental leave</v>
      </c>
      <c r="V621">
        <f>VLOOKUP(D620,'Leave  Mangement'!$A$1:$F$1193,6,0)</f>
        <v>37</v>
      </c>
      <c r="W621" t="str">
        <f>VLOOKUP(D620,'Span and Layer'!$A$1:$D$1193,2,0)</f>
        <v>Salomi</v>
      </c>
      <c r="X621" t="str">
        <f>VLOOKUP(D620,'Span and Layer'!$A$1:$D$1193,3,0)</f>
        <v>Harry</v>
      </c>
      <c r="Y621" t="str">
        <f>VLOOKUP(D620,'Span and Layer'!$A$1:$D$1193,4,0)</f>
        <v>George</v>
      </c>
      <c r="Z621" s="30">
        <f>VLOOKUP(D620,'Attrition Analysis'!$A$1:$E$1193,3,0)</f>
        <v>38168</v>
      </c>
      <c r="AA621" s="30">
        <f>VLOOKUP(D620,'Attrition Analysis'!$A$1:$E$1193,4,0)</f>
        <v>45906</v>
      </c>
      <c r="AB621">
        <f>VLOOKUP(D620,'Attrition Analysis'!$A$1:$E$1193,5,0)</f>
        <v>0</v>
      </c>
      <c r="AC621" t="str">
        <f>VLOOKUP(D620,CSAT!$A$1:$F$1193,2,0)</f>
        <v>Worst</v>
      </c>
      <c r="AD621" t="str">
        <f>VLOOKUP(D620,CSAT!$A$1:$F$1193,3,0)</f>
        <v>Better</v>
      </c>
      <c r="AE621" t="str">
        <f>VLOOKUP(D620,CSAT!$A$1:$F$1193,4,0)</f>
        <v>Good</v>
      </c>
      <c r="AF621" t="str">
        <f>VLOOKUP(D620,CSAT!$A$1:$F$1193,5,0)</f>
        <v>Bad</v>
      </c>
      <c r="AG621" t="str">
        <f>VLOOKUP(D620,CSAT!$A$1:$F$1193,6,0)</f>
        <v>Good</v>
      </c>
      <c r="AH621" s="30">
        <v>43238</v>
      </c>
    </row>
    <row r="622" spans="1:34" x14ac:dyDescent="0.25">
      <c r="A622" s="13" t="s">
        <v>1144</v>
      </c>
      <c r="B622" s="13">
        <v>621</v>
      </c>
      <c r="C622" s="13" t="s">
        <v>81</v>
      </c>
      <c r="D622" s="13" t="s">
        <v>1144</v>
      </c>
      <c r="E622" s="13" t="s">
        <v>16</v>
      </c>
      <c r="F622" s="13">
        <v>30</v>
      </c>
      <c r="G622" s="13" t="s">
        <v>96</v>
      </c>
      <c r="H622" s="13" t="s">
        <v>105</v>
      </c>
      <c r="I622" s="13" t="s">
        <v>13</v>
      </c>
      <c r="J622">
        <f>VLOOKUP(DATA!D621,'Performance management'!A$1:H$1193,4,0)</f>
        <v>3</v>
      </c>
      <c r="K622">
        <f>VLOOKUP(DATA!D621,'Performance management'!A$1:H$1193,5,0)</f>
        <v>4</v>
      </c>
      <c r="L622">
        <f>VLOOKUP(DATA!D621,'Performance management'!A$1:H$1193,6,0)</f>
        <v>5</v>
      </c>
      <c r="M622">
        <f>VLOOKUP(DATA!D621,'Performance management'!A$1:H$1193,7,0)</f>
        <v>4</v>
      </c>
      <c r="N622">
        <f>VLOOKUP(DATA!D621,'Performance management'!A$1:H$1193,8,0)</f>
        <v>4</v>
      </c>
      <c r="O622">
        <f>VLOOKUP(D621,'Learning  Mangement'!$A$1:$G$1193,4,0)</f>
        <v>4</v>
      </c>
      <c r="P622" t="str">
        <f>VLOOKUP(D621,'Learning  Mangement'!$A$1:$G$1193,5,0)</f>
        <v>Santhosh&amp;Anudeep</v>
      </c>
      <c r="Q622" t="str">
        <f>VLOOKUP(D621,'Learning  Mangement'!$A$1:$G$1193,6,0)</f>
        <v>3h</v>
      </c>
      <c r="R622" t="str">
        <f>VLOOKUP(D621,'Learning  Mangement'!$A$1:$G$1193,7,0)</f>
        <v>Job Training</v>
      </c>
      <c r="S622" s="30">
        <f>VLOOKUP(D621,'Leave  Mangement'!$A$1:$F$1193,3,0)</f>
        <v>43375</v>
      </c>
      <c r="T622" s="30">
        <f>VLOOKUP(D621,'Leave  Mangement'!$A$1:$F$1193,4,0)</f>
        <v>43382</v>
      </c>
      <c r="U622" t="str">
        <f>VLOOKUP(D621,'Leave  Mangement'!$A$1:$F$1193,5,0)</f>
        <v>Emergency leave</v>
      </c>
      <c r="V622">
        <f>VLOOKUP(D621,'Leave  Mangement'!$A$1:$F$1193,6,0)</f>
        <v>7</v>
      </c>
      <c r="W622" t="str">
        <f>VLOOKUP(D621,'Span and Layer'!$A$1:$D$1193,2,0)</f>
        <v>Santhosh</v>
      </c>
      <c r="X622" t="str">
        <f>VLOOKUP(D621,'Span and Layer'!$A$1:$D$1193,3,0)</f>
        <v>Harry</v>
      </c>
      <c r="Y622" t="str">
        <f>VLOOKUP(D621,'Span and Layer'!$A$1:$D$1193,4,0)</f>
        <v>George</v>
      </c>
      <c r="Z622" s="30">
        <f>VLOOKUP(D621,'Attrition Analysis'!$A$1:$E$1193,3,0)</f>
        <v>38176</v>
      </c>
      <c r="AA622" s="30">
        <f>VLOOKUP(D621,'Attrition Analysis'!$A$1:$E$1193,4,0)</f>
        <v>45918</v>
      </c>
      <c r="AB622">
        <f>VLOOKUP(D621,'Attrition Analysis'!$A$1:$E$1193,5,0)</f>
        <v>0</v>
      </c>
      <c r="AC622" t="str">
        <f>VLOOKUP(D621,CSAT!$A$1:$F$1193,2,0)</f>
        <v>Worst</v>
      </c>
      <c r="AD622" t="str">
        <f>VLOOKUP(D621,CSAT!$A$1:$F$1193,3,0)</f>
        <v>Bad</v>
      </c>
      <c r="AE622" t="str">
        <f>VLOOKUP(D621,CSAT!$A$1:$F$1193,4,0)</f>
        <v>Better</v>
      </c>
      <c r="AF622" t="str">
        <f>VLOOKUP(D621,CSAT!$A$1:$F$1193,5,0)</f>
        <v>Good</v>
      </c>
      <c r="AG622" t="str">
        <f>VLOOKUP(D621,CSAT!$A$1:$F$1193,6,0)</f>
        <v>Bad</v>
      </c>
      <c r="AH622" s="30">
        <v>43417</v>
      </c>
    </row>
    <row r="623" spans="1:34" x14ac:dyDescent="0.25">
      <c r="A623" s="13" t="s">
        <v>1145</v>
      </c>
      <c r="B623" s="13">
        <v>622</v>
      </c>
      <c r="C623" s="13" t="s">
        <v>83</v>
      </c>
      <c r="D623" s="13" t="s">
        <v>1145</v>
      </c>
      <c r="E623" s="13" t="s">
        <v>16</v>
      </c>
      <c r="F623" s="13">
        <v>54</v>
      </c>
      <c r="G623" s="13" t="s">
        <v>91</v>
      </c>
      <c r="H623" s="13" t="s">
        <v>118</v>
      </c>
      <c r="I623" s="13" t="s">
        <v>13</v>
      </c>
      <c r="J623">
        <f>VLOOKUP(DATA!D622,'Performance management'!A$1:H$1193,4,0)</f>
        <v>2</v>
      </c>
      <c r="K623">
        <f>VLOOKUP(DATA!D622,'Performance management'!A$1:H$1193,5,0)</f>
        <v>2</v>
      </c>
      <c r="L623">
        <f>VLOOKUP(DATA!D622,'Performance management'!A$1:H$1193,6,0)</f>
        <v>2</v>
      </c>
      <c r="M623">
        <f>VLOOKUP(DATA!D622,'Performance management'!A$1:H$1193,7,0)</f>
        <v>4</v>
      </c>
      <c r="N623">
        <f>VLOOKUP(DATA!D622,'Performance management'!A$1:H$1193,8,0)</f>
        <v>2.5</v>
      </c>
      <c r="O623">
        <f>VLOOKUP(D622,'Learning  Mangement'!$A$1:$G$1193,4,0)</f>
        <v>2.5</v>
      </c>
      <c r="P623" t="str">
        <f>VLOOKUP(D622,'Learning  Mangement'!$A$1:$G$1193,5,0)</f>
        <v>Sathish&amp;Azim</v>
      </c>
      <c r="Q623" t="str">
        <f>VLOOKUP(D622,'Learning  Mangement'!$A$1:$G$1193,6,0)</f>
        <v>4h</v>
      </c>
      <c r="R623" t="str">
        <f>VLOOKUP(D622,'Learning  Mangement'!$A$1:$G$1193,7,0)</f>
        <v>Technical skills Training</v>
      </c>
      <c r="S623" s="30">
        <f>VLOOKUP(D622,'Leave  Mangement'!$A$1:$F$1193,3,0)</f>
        <v>43376</v>
      </c>
      <c r="T623" s="30">
        <f>VLOOKUP(D622,'Leave  Mangement'!$A$1:$F$1193,4,0)</f>
        <v>43381</v>
      </c>
      <c r="U623" t="str">
        <f>VLOOKUP(D622,'Leave  Mangement'!$A$1:$F$1193,5,0)</f>
        <v>Emergency leave</v>
      </c>
      <c r="V623">
        <f>VLOOKUP(D622,'Leave  Mangement'!$A$1:$F$1193,6,0)</f>
        <v>5</v>
      </c>
      <c r="W623" t="str">
        <f>VLOOKUP(D622,'Span and Layer'!$A$1:$D$1193,2,0)</f>
        <v>Harish</v>
      </c>
      <c r="X623" t="str">
        <f>VLOOKUP(D622,'Span and Layer'!$A$1:$D$1193,3,0)</f>
        <v>Amelia</v>
      </c>
      <c r="Y623" t="str">
        <f>VLOOKUP(D622,'Span and Layer'!$A$1:$D$1193,4,0)</f>
        <v>George</v>
      </c>
      <c r="Z623" s="30">
        <f>VLOOKUP(D622,'Attrition Analysis'!$A$1:$E$1193,3,0)</f>
        <v>38184</v>
      </c>
      <c r="AA623" s="30">
        <f>VLOOKUP(D622,'Attrition Analysis'!$A$1:$E$1193,4,0)</f>
        <v>45930</v>
      </c>
      <c r="AB623">
        <f>VLOOKUP(D622,'Attrition Analysis'!$A$1:$E$1193,5,0)</f>
        <v>0</v>
      </c>
      <c r="AC623" t="str">
        <f>VLOOKUP(D622,CSAT!$A$1:$F$1193,2,0)</f>
        <v>Worst</v>
      </c>
      <c r="AD623" t="str">
        <f>VLOOKUP(D622,CSAT!$A$1:$F$1193,3,0)</f>
        <v>Good</v>
      </c>
      <c r="AE623" t="str">
        <f>VLOOKUP(D622,CSAT!$A$1:$F$1193,4,0)</f>
        <v>Better</v>
      </c>
      <c r="AF623" t="str">
        <f>VLOOKUP(D622,CSAT!$A$1:$F$1193,5,0)</f>
        <v>Better</v>
      </c>
      <c r="AG623" t="str">
        <f>VLOOKUP(D622,CSAT!$A$1:$F$1193,6,0)</f>
        <v>Good</v>
      </c>
      <c r="AH623" s="30">
        <v>43411</v>
      </c>
    </row>
    <row r="624" spans="1:34" x14ac:dyDescent="0.25">
      <c r="A624" s="13" t="s">
        <v>1146</v>
      </c>
      <c r="B624" s="13">
        <v>623</v>
      </c>
      <c r="C624" s="13" t="s">
        <v>85</v>
      </c>
      <c r="D624" s="13" t="s">
        <v>1146</v>
      </c>
      <c r="E624" s="13" t="s">
        <v>10</v>
      </c>
      <c r="F624" s="13">
        <v>54</v>
      </c>
      <c r="G624" s="13" t="s">
        <v>96</v>
      </c>
      <c r="H624" s="13" t="s">
        <v>34</v>
      </c>
      <c r="I624" s="13" t="s">
        <v>35</v>
      </c>
      <c r="J624">
        <f>VLOOKUP(DATA!D623,'Performance management'!A$1:H$1193,4,0)</f>
        <v>5</v>
      </c>
      <c r="K624">
        <f>VLOOKUP(DATA!D623,'Performance management'!A$1:H$1193,5,0)</f>
        <v>1</v>
      </c>
      <c r="L624">
        <f>VLOOKUP(DATA!D623,'Performance management'!A$1:H$1193,6,0)</f>
        <v>1</v>
      </c>
      <c r="M624">
        <f>VLOOKUP(DATA!D623,'Performance management'!A$1:H$1193,7,0)</f>
        <v>4</v>
      </c>
      <c r="N624">
        <f>VLOOKUP(DATA!D623,'Performance management'!A$1:H$1193,8,0)</f>
        <v>2.75</v>
      </c>
      <c r="O624">
        <f>VLOOKUP(D623,'Learning  Mangement'!$A$1:$G$1193,4,0)</f>
        <v>2.75</v>
      </c>
      <c r="P624" t="str">
        <f>VLOOKUP(D623,'Learning  Mangement'!$A$1:$G$1193,5,0)</f>
        <v>Sathish&amp;Azim</v>
      </c>
      <c r="Q624" t="str">
        <f>VLOOKUP(D623,'Learning  Mangement'!$A$1:$G$1193,6,0)</f>
        <v>4h</v>
      </c>
      <c r="R624" t="str">
        <f>VLOOKUP(D623,'Learning  Mangement'!$A$1:$G$1193,7,0)</f>
        <v>Technical skills Training</v>
      </c>
      <c r="S624" s="30">
        <f>VLOOKUP(D623,'Leave  Mangement'!$A$1:$F$1193,3,0)</f>
        <v>43377</v>
      </c>
      <c r="T624" s="30">
        <f>VLOOKUP(D623,'Leave  Mangement'!$A$1:$F$1193,4,0)</f>
        <v>43383</v>
      </c>
      <c r="U624" t="str">
        <f>VLOOKUP(D623,'Leave  Mangement'!$A$1:$F$1193,5,0)</f>
        <v>Emergency leave</v>
      </c>
      <c r="V624">
        <f>VLOOKUP(D623,'Leave  Mangement'!$A$1:$F$1193,6,0)</f>
        <v>6</v>
      </c>
      <c r="W624" t="str">
        <f>VLOOKUP(D623,'Span and Layer'!$A$1:$D$1193,2,0)</f>
        <v>Anudeep</v>
      </c>
      <c r="X624" t="str">
        <f>VLOOKUP(D623,'Span and Layer'!$A$1:$D$1193,3,0)</f>
        <v>Charlie</v>
      </c>
      <c r="Y624" t="str">
        <f>VLOOKUP(D623,'Span and Layer'!$A$1:$D$1193,4,0)</f>
        <v>George</v>
      </c>
      <c r="Z624" s="30">
        <f>VLOOKUP(D623,'Attrition Analysis'!$A$1:$E$1193,3,0)</f>
        <v>38192</v>
      </c>
      <c r="AA624" s="30">
        <f>VLOOKUP(D623,'Attrition Analysis'!$A$1:$E$1193,4,0)</f>
        <v>45942</v>
      </c>
      <c r="AB624">
        <f>VLOOKUP(D623,'Attrition Analysis'!$A$1:$E$1193,5,0)</f>
        <v>0</v>
      </c>
      <c r="AC624" t="str">
        <f>VLOOKUP(D623,CSAT!$A$1:$F$1193,2,0)</f>
        <v>Excellent</v>
      </c>
      <c r="AD624" t="str">
        <f>VLOOKUP(D623,CSAT!$A$1:$F$1193,3,0)</f>
        <v>Good</v>
      </c>
      <c r="AE624" t="str">
        <f>VLOOKUP(D623,CSAT!$A$1:$F$1193,4,0)</f>
        <v>Excellent</v>
      </c>
      <c r="AF624" t="str">
        <f>VLOOKUP(D623,CSAT!$A$1:$F$1193,5,0)</f>
        <v>Better</v>
      </c>
      <c r="AG624" t="str">
        <f>VLOOKUP(D623,CSAT!$A$1:$F$1193,6,0)</f>
        <v>Better</v>
      </c>
      <c r="AH624" s="30">
        <v>43164</v>
      </c>
    </row>
    <row r="625" spans="1:34" x14ac:dyDescent="0.25">
      <c r="A625" s="13" t="s">
        <v>1147</v>
      </c>
      <c r="B625" s="13">
        <v>624</v>
      </c>
      <c r="C625" s="13" t="s">
        <v>87</v>
      </c>
      <c r="D625" s="13" t="s">
        <v>1147</v>
      </c>
      <c r="E625" s="13" t="s">
        <v>16</v>
      </c>
      <c r="F625" s="13">
        <v>31</v>
      </c>
      <c r="G625" s="13" t="s">
        <v>55</v>
      </c>
      <c r="H625" s="13" t="s">
        <v>118</v>
      </c>
      <c r="I625" s="13" t="s">
        <v>13</v>
      </c>
      <c r="J625">
        <f>VLOOKUP(DATA!D624,'Performance management'!A$1:H$1193,4,0)</f>
        <v>1</v>
      </c>
      <c r="K625">
        <f>VLOOKUP(DATA!D624,'Performance management'!A$1:H$1193,5,0)</f>
        <v>5</v>
      </c>
      <c r="L625">
        <f>VLOOKUP(DATA!D624,'Performance management'!A$1:H$1193,6,0)</f>
        <v>3</v>
      </c>
      <c r="M625">
        <f>VLOOKUP(DATA!D624,'Performance management'!A$1:H$1193,7,0)</f>
        <v>3</v>
      </c>
      <c r="N625">
        <f>VLOOKUP(DATA!D624,'Performance management'!A$1:H$1193,8,0)</f>
        <v>3</v>
      </c>
      <c r="O625">
        <f>VLOOKUP(D624,'Learning  Mangement'!$A$1:$G$1193,4,0)</f>
        <v>3</v>
      </c>
      <c r="P625" t="str">
        <f>VLOOKUP(D624,'Learning  Mangement'!$A$1:$G$1193,5,0)</f>
        <v>Hemanth&amp;Salomi</v>
      </c>
      <c r="Q625" t="str">
        <f>VLOOKUP(D624,'Learning  Mangement'!$A$1:$G$1193,6,0)</f>
        <v>3h</v>
      </c>
      <c r="R625" t="str">
        <f>VLOOKUP(D624,'Learning  Mangement'!$A$1:$G$1193,7,0)</f>
        <v>Soft skills Training</v>
      </c>
      <c r="S625" s="30">
        <f>VLOOKUP(D624,'Leave  Mangement'!$A$1:$F$1193,3,0)</f>
        <v>43378</v>
      </c>
      <c r="T625" s="30">
        <f>VLOOKUP(D624,'Leave  Mangement'!$A$1:$F$1193,4,0)</f>
        <v>43384</v>
      </c>
      <c r="U625" t="str">
        <f>VLOOKUP(D624,'Leave  Mangement'!$A$1:$F$1193,5,0)</f>
        <v>Planned leave</v>
      </c>
      <c r="V625">
        <f>VLOOKUP(D624,'Leave  Mangement'!$A$1:$F$1193,6,0)</f>
        <v>6</v>
      </c>
      <c r="W625" t="str">
        <f>VLOOKUP(D624,'Span and Layer'!$A$1:$D$1193,2,0)</f>
        <v>Roy</v>
      </c>
      <c r="X625" t="str">
        <f>VLOOKUP(D624,'Span and Layer'!$A$1:$D$1193,3,0)</f>
        <v>Harry</v>
      </c>
      <c r="Y625" t="str">
        <f>VLOOKUP(D624,'Span and Layer'!$A$1:$D$1193,4,0)</f>
        <v>George</v>
      </c>
      <c r="Z625" s="30">
        <f>VLOOKUP(D624,'Attrition Analysis'!$A$1:$E$1193,3,0)</f>
        <v>38200</v>
      </c>
      <c r="AA625" s="30">
        <f>VLOOKUP(D624,'Attrition Analysis'!$A$1:$E$1193,4,0)</f>
        <v>45954</v>
      </c>
      <c r="AB625">
        <f>VLOOKUP(D624,'Attrition Analysis'!$A$1:$E$1193,5,0)</f>
        <v>0</v>
      </c>
      <c r="AC625" t="str">
        <f>VLOOKUP(D624,CSAT!$A$1:$F$1193,2,0)</f>
        <v>Good</v>
      </c>
      <c r="AD625" t="str">
        <f>VLOOKUP(D624,CSAT!$A$1:$F$1193,3,0)</f>
        <v>Good</v>
      </c>
      <c r="AE625" t="str">
        <f>VLOOKUP(D624,CSAT!$A$1:$F$1193,4,0)</f>
        <v>Excellent</v>
      </c>
      <c r="AF625" t="str">
        <f>VLOOKUP(D624,CSAT!$A$1:$F$1193,5,0)</f>
        <v>Worst</v>
      </c>
      <c r="AG625" t="str">
        <f>VLOOKUP(D624,CSAT!$A$1:$F$1193,6,0)</f>
        <v>Good</v>
      </c>
      <c r="AH625" s="30">
        <v>43343</v>
      </c>
    </row>
    <row r="626" spans="1:34" x14ac:dyDescent="0.25">
      <c r="A626" s="13" t="s">
        <v>1148</v>
      </c>
      <c r="B626" s="13">
        <v>625</v>
      </c>
      <c r="C626" s="13" t="s">
        <v>89</v>
      </c>
      <c r="D626" s="13" t="s">
        <v>1148</v>
      </c>
      <c r="E626" s="13" t="s">
        <v>10</v>
      </c>
      <c r="F626" s="13">
        <v>55</v>
      </c>
      <c r="G626" s="13" t="s">
        <v>11</v>
      </c>
      <c r="H626" s="13" t="s">
        <v>56</v>
      </c>
      <c r="I626" s="13" t="s">
        <v>13</v>
      </c>
      <c r="J626">
        <f>VLOOKUP(DATA!D625,'Performance management'!A$1:H$1193,4,0)</f>
        <v>1</v>
      </c>
      <c r="K626">
        <f>VLOOKUP(DATA!D625,'Performance management'!A$1:H$1193,5,0)</f>
        <v>4</v>
      </c>
      <c r="L626">
        <f>VLOOKUP(DATA!D625,'Performance management'!A$1:H$1193,6,0)</f>
        <v>2</v>
      </c>
      <c r="M626">
        <f>VLOOKUP(DATA!D625,'Performance management'!A$1:H$1193,7,0)</f>
        <v>5</v>
      </c>
      <c r="N626">
        <f>VLOOKUP(DATA!D625,'Performance management'!A$1:H$1193,8,0)</f>
        <v>3</v>
      </c>
      <c r="O626">
        <f>VLOOKUP(D625,'Learning  Mangement'!$A$1:$G$1193,4,0)</f>
        <v>3</v>
      </c>
      <c r="P626" t="str">
        <f>VLOOKUP(D625,'Learning  Mangement'!$A$1:$G$1193,5,0)</f>
        <v>Hemanth&amp;Salomi</v>
      </c>
      <c r="Q626" t="str">
        <f>VLOOKUP(D625,'Learning  Mangement'!$A$1:$G$1193,6,0)</f>
        <v>3h</v>
      </c>
      <c r="R626" t="str">
        <f>VLOOKUP(D625,'Learning  Mangement'!$A$1:$G$1193,7,0)</f>
        <v>Soft skills Training</v>
      </c>
      <c r="S626" s="30">
        <f>VLOOKUP(D625,'Leave  Mangement'!$A$1:$F$1193,3,0)</f>
        <v>43379</v>
      </c>
      <c r="T626" s="30">
        <f>VLOOKUP(D625,'Leave  Mangement'!$A$1:$F$1193,4,0)</f>
        <v>43383</v>
      </c>
      <c r="U626" t="str">
        <f>VLOOKUP(D625,'Leave  Mangement'!$A$1:$F$1193,5,0)</f>
        <v>Emergency leave</v>
      </c>
      <c r="V626">
        <f>VLOOKUP(D625,'Leave  Mangement'!$A$1:$F$1193,6,0)</f>
        <v>4</v>
      </c>
      <c r="W626" t="str">
        <f>VLOOKUP(D625,'Span and Layer'!$A$1:$D$1193,2,0)</f>
        <v>Sathish</v>
      </c>
      <c r="X626" t="str">
        <f>VLOOKUP(D625,'Span and Layer'!$A$1:$D$1193,3,0)</f>
        <v>Charlie</v>
      </c>
      <c r="Y626" t="str">
        <f>VLOOKUP(D625,'Span and Layer'!$A$1:$D$1193,4,0)</f>
        <v>George</v>
      </c>
      <c r="Z626" s="30">
        <f>VLOOKUP(D625,'Attrition Analysis'!$A$1:$E$1193,3,0)</f>
        <v>38208</v>
      </c>
      <c r="AA626" s="30">
        <f>VLOOKUP(D625,'Attrition Analysis'!$A$1:$E$1193,4,0)</f>
        <v>45966</v>
      </c>
      <c r="AB626">
        <f>VLOOKUP(D625,'Attrition Analysis'!$A$1:$E$1193,5,0)</f>
        <v>0</v>
      </c>
      <c r="AC626" t="str">
        <f>VLOOKUP(D625,CSAT!$A$1:$F$1193,2,0)</f>
        <v>Good</v>
      </c>
      <c r="AD626" t="str">
        <f>VLOOKUP(D625,CSAT!$A$1:$F$1193,3,0)</f>
        <v>Worst</v>
      </c>
      <c r="AE626" t="str">
        <f>VLOOKUP(D625,CSAT!$A$1:$F$1193,4,0)</f>
        <v>Worst</v>
      </c>
      <c r="AF626" t="str">
        <f>VLOOKUP(D625,CSAT!$A$1:$F$1193,5,0)</f>
        <v>Better</v>
      </c>
      <c r="AG626" t="str">
        <f>VLOOKUP(D625,CSAT!$A$1:$F$1193,6,0)</f>
        <v>Worst</v>
      </c>
      <c r="AH626" s="30">
        <v>43120</v>
      </c>
    </row>
    <row r="627" spans="1:34" x14ac:dyDescent="0.25">
      <c r="A627" s="13" t="s">
        <v>1149</v>
      </c>
      <c r="B627" s="13">
        <v>626</v>
      </c>
      <c r="C627" s="13" t="s">
        <v>92</v>
      </c>
      <c r="D627" s="13" t="s">
        <v>1149</v>
      </c>
      <c r="E627" s="13" t="s">
        <v>16</v>
      </c>
      <c r="F627" s="13">
        <v>34</v>
      </c>
      <c r="G627" s="13" t="s">
        <v>26</v>
      </c>
      <c r="H627" s="13" t="s">
        <v>18</v>
      </c>
      <c r="I627" s="13" t="s">
        <v>13</v>
      </c>
      <c r="J627">
        <f>VLOOKUP(DATA!D626,'Performance management'!A$1:H$1193,4,0)</f>
        <v>3</v>
      </c>
      <c r="K627">
        <f>VLOOKUP(DATA!D626,'Performance management'!A$1:H$1193,5,0)</f>
        <v>2</v>
      </c>
      <c r="L627">
        <f>VLOOKUP(DATA!D626,'Performance management'!A$1:H$1193,6,0)</f>
        <v>5</v>
      </c>
      <c r="M627">
        <f>VLOOKUP(DATA!D626,'Performance management'!A$1:H$1193,7,0)</f>
        <v>3</v>
      </c>
      <c r="N627">
        <f>VLOOKUP(DATA!D626,'Performance management'!A$1:H$1193,8,0)</f>
        <v>3.25</v>
      </c>
      <c r="O627">
        <f>VLOOKUP(D626,'Learning  Mangement'!$A$1:$G$1193,4,0)</f>
        <v>3.25</v>
      </c>
      <c r="P627" t="str">
        <f>VLOOKUP(D626,'Learning  Mangement'!$A$1:$G$1193,5,0)</f>
        <v>Hemanth&amp;Salomi</v>
      </c>
      <c r="Q627" t="str">
        <f>VLOOKUP(D626,'Learning  Mangement'!$A$1:$G$1193,6,0)</f>
        <v>3h</v>
      </c>
      <c r="R627" t="str">
        <f>VLOOKUP(D626,'Learning  Mangement'!$A$1:$G$1193,7,0)</f>
        <v>Soft skills Training</v>
      </c>
      <c r="S627" s="30">
        <f>VLOOKUP(D626,'Leave  Mangement'!$A$1:$F$1193,3,0)</f>
        <v>43380</v>
      </c>
      <c r="T627" s="30">
        <f>VLOOKUP(D626,'Leave  Mangement'!$A$1:$F$1193,4,0)</f>
        <v>43383</v>
      </c>
      <c r="U627" t="str">
        <f>VLOOKUP(D626,'Leave  Mangement'!$A$1:$F$1193,5,0)</f>
        <v>Emergency leave</v>
      </c>
      <c r="V627">
        <f>VLOOKUP(D626,'Leave  Mangement'!$A$1:$F$1193,6,0)</f>
        <v>3</v>
      </c>
      <c r="W627" t="str">
        <f>VLOOKUP(D626,'Span and Layer'!$A$1:$D$1193,2,0)</f>
        <v>Arundathi</v>
      </c>
      <c r="X627" t="str">
        <f>VLOOKUP(D626,'Span and Layer'!$A$1:$D$1193,3,0)</f>
        <v>Jacob</v>
      </c>
      <c r="Y627" t="str">
        <f>VLOOKUP(D626,'Span and Layer'!$A$1:$D$1193,4,0)</f>
        <v>George</v>
      </c>
      <c r="Z627" s="30">
        <f>VLOOKUP(D626,'Attrition Analysis'!$A$1:$E$1193,3,0)</f>
        <v>38216</v>
      </c>
      <c r="AA627" s="30">
        <f>VLOOKUP(D626,'Attrition Analysis'!$A$1:$E$1193,4,0)</f>
        <v>45978</v>
      </c>
      <c r="AB627">
        <f>VLOOKUP(D626,'Attrition Analysis'!$A$1:$E$1193,5,0)</f>
        <v>0</v>
      </c>
      <c r="AC627" t="str">
        <f>VLOOKUP(D626,CSAT!$A$1:$F$1193,2,0)</f>
        <v>Better</v>
      </c>
      <c r="AD627" t="str">
        <f>VLOOKUP(D626,CSAT!$A$1:$F$1193,3,0)</f>
        <v>Bad</v>
      </c>
      <c r="AE627" t="str">
        <f>VLOOKUP(D626,CSAT!$A$1:$F$1193,4,0)</f>
        <v>Good</v>
      </c>
      <c r="AF627" t="str">
        <f>VLOOKUP(D626,CSAT!$A$1:$F$1193,5,0)</f>
        <v>Bad</v>
      </c>
      <c r="AG627" t="str">
        <f>VLOOKUP(D626,CSAT!$A$1:$F$1193,6,0)</f>
        <v>Excellent</v>
      </c>
      <c r="AH627" s="30">
        <v>43252</v>
      </c>
    </row>
    <row r="628" spans="1:34" x14ac:dyDescent="0.25">
      <c r="A628" s="13" t="s">
        <v>1150</v>
      </c>
      <c r="B628" s="13">
        <v>627</v>
      </c>
      <c r="C628" s="13" t="s">
        <v>94</v>
      </c>
      <c r="D628" s="13" t="s">
        <v>1150</v>
      </c>
      <c r="E628" s="13" t="s">
        <v>16</v>
      </c>
      <c r="F628" s="13">
        <v>45</v>
      </c>
      <c r="G628" s="13" t="s">
        <v>17</v>
      </c>
      <c r="H628" s="13" t="s">
        <v>105</v>
      </c>
      <c r="I628" s="13" t="s">
        <v>13</v>
      </c>
      <c r="J628">
        <f>VLOOKUP(DATA!D627,'Performance management'!A$1:H$1193,4,0)</f>
        <v>5</v>
      </c>
      <c r="K628">
        <f>VLOOKUP(DATA!D627,'Performance management'!A$1:H$1193,5,0)</f>
        <v>2</v>
      </c>
      <c r="L628">
        <f>VLOOKUP(DATA!D627,'Performance management'!A$1:H$1193,6,0)</f>
        <v>5</v>
      </c>
      <c r="M628">
        <f>VLOOKUP(DATA!D627,'Performance management'!A$1:H$1193,7,0)</f>
        <v>5</v>
      </c>
      <c r="N628">
        <f>VLOOKUP(DATA!D627,'Performance management'!A$1:H$1193,8,0)</f>
        <v>4.25</v>
      </c>
      <c r="O628">
        <f>VLOOKUP(D627,'Learning  Mangement'!$A$1:$G$1193,4,0)</f>
        <v>4.25</v>
      </c>
      <c r="P628" t="str">
        <f>VLOOKUP(D627,'Learning  Mangement'!$A$1:$G$1193,5,0)</f>
        <v>Santhosh&amp;Anudeep</v>
      </c>
      <c r="Q628" t="str">
        <f>VLOOKUP(D627,'Learning  Mangement'!$A$1:$G$1193,6,0)</f>
        <v>3h</v>
      </c>
      <c r="R628" t="str">
        <f>VLOOKUP(D627,'Learning  Mangement'!$A$1:$G$1193,7,0)</f>
        <v>Job Training</v>
      </c>
      <c r="S628" s="30">
        <f>VLOOKUP(D627,'Leave  Mangement'!$A$1:$F$1193,3,0)</f>
        <v>43381</v>
      </c>
      <c r="T628" s="30">
        <f>VLOOKUP(D627,'Leave  Mangement'!$A$1:$F$1193,4,0)</f>
        <v>43385</v>
      </c>
      <c r="U628" t="str">
        <f>VLOOKUP(D627,'Leave  Mangement'!$A$1:$F$1193,5,0)</f>
        <v>Planned leave</v>
      </c>
      <c r="V628">
        <f>VLOOKUP(D627,'Leave  Mangement'!$A$1:$F$1193,6,0)</f>
        <v>4</v>
      </c>
      <c r="W628" t="str">
        <f>VLOOKUP(D627,'Span and Layer'!$A$1:$D$1193,2,0)</f>
        <v>Santhosh</v>
      </c>
      <c r="X628" t="str">
        <f>VLOOKUP(D627,'Span and Layer'!$A$1:$D$1193,3,0)</f>
        <v>Harry</v>
      </c>
      <c r="Y628" t="str">
        <f>VLOOKUP(D627,'Span and Layer'!$A$1:$D$1193,4,0)</f>
        <v>George</v>
      </c>
      <c r="Z628" s="30">
        <f>VLOOKUP(D627,'Attrition Analysis'!$A$1:$E$1193,3,0)</f>
        <v>38224</v>
      </c>
      <c r="AA628" s="30">
        <f>VLOOKUP(D627,'Attrition Analysis'!$A$1:$E$1193,4,0)</f>
        <v>45990</v>
      </c>
      <c r="AB628">
        <f>VLOOKUP(D627,'Attrition Analysis'!$A$1:$E$1193,5,0)</f>
        <v>0</v>
      </c>
      <c r="AC628" t="str">
        <f>VLOOKUP(D627,CSAT!$A$1:$F$1193,2,0)</f>
        <v>Better</v>
      </c>
      <c r="AD628" t="str">
        <f>VLOOKUP(D627,CSAT!$A$1:$F$1193,3,0)</f>
        <v>Excellent</v>
      </c>
      <c r="AE628" t="str">
        <f>VLOOKUP(D627,CSAT!$A$1:$F$1193,4,0)</f>
        <v>Worst</v>
      </c>
      <c r="AF628" t="str">
        <f>VLOOKUP(D627,CSAT!$A$1:$F$1193,5,0)</f>
        <v>Good</v>
      </c>
      <c r="AG628" t="str">
        <f>VLOOKUP(D627,CSAT!$A$1:$F$1193,6,0)</f>
        <v>Bad</v>
      </c>
      <c r="AH628" s="30">
        <v>43196</v>
      </c>
    </row>
    <row r="629" spans="1:34" x14ac:dyDescent="0.25">
      <c r="A629" s="13" t="s">
        <v>1151</v>
      </c>
      <c r="B629" s="13">
        <v>628</v>
      </c>
      <c r="C629" s="13" t="s">
        <v>99</v>
      </c>
      <c r="D629" s="13" t="s">
        <v>1151</v>
      </c>
      <c r="E629" s="13" t="s">
        <v>10</v>
      </c>
      <c r="F629" s="13">
        <v>32</v>
      </c>
      <c r="G629" s="13" t="s">
        <v>96</v>
      </c>
      <c r="H629" s="13" t="s">
        <v>66</v>
      </c>
      <c r="I629" s="13" t="s">
        <v>13</v>
      </c>
      <c r="J629">
        <f>VLOOKUP(DATA!D628,'Performance management'!A$1:H$1193,4,0)</f>
        <v>1</v>
      </c>
      <c r="K629">
        <f>VLOOKUP(DATA!D628,'Performance management'!A$1:H$1193,5,0)</f>
        <v>5</v>
      </c>
      <c r="L629">
        <f>VLOOKUP(DATA!D628,'Performance management'!A$1:H$1193,6,0)</f>
        <v>2</v>
      </c>
      <c r="M629">
        <f>VLOOKUP(DATA!D628,'Performance management'!A$1:H$1193,7,0)</f>
        <v>2</v>
      </c>
      <c r="N629">
        <f>VLOOKUP(DATA!D628,'Performance management'!A$1:H$1193,8,0)</f>
        <v>2.5</v>
      </c>
      <c r="O629">
        <f>VLOOKUP(D628,'Learning  Mangement'!$A$1:$G$1193,4,0)</f>
        <v>2.5</v>
      </c>
      <c r="P629" t="str">
        <f>VLOOKUP(D628,'Learning  Mangement'!$A$1:$G$1193,5,0)</f>
        <v>Sathish&amp;Azim</v>
      </c>
      <c r="Q629" t="str">
        <f>VLOOKUP(D628,'Learning  Mangement'!$A$1:$G$1193,6,0)</f>
        <v>4h</v>
      </c>
      <c r="R629" t="str">
        <f>VLOOKUP(D628,'Learning  Mangement'!$A$1:$G$1193,7,0)</f>
        <v>Technical skills Training</v>
      </c>
      <c r="S629" s="30">
        <f>VLOOKUP(D628,'Leave  Mangement'!$A$1:$F$1193,3,0)</f>
        <v>43382</v>
      </c>
      <c r="T629" s="30">
        <f>VLOOKUP(D628,'Leave  Mangement'!$A$1:$F$1193,4,0)</f>
        <v>43387</v>
      </c>
      <c r="U629" t="str">
        <f>VLOOKUP(D628,'Leave  Mangement'!$A$1:$F$1193,5,0)</f>
        <v>Emergency leave</v>
      </c>
      <c r="V629">
        <f>VLOOKUP(D628,'Leave  Mangement'!$A$1:$F$1193,6,0)</f>
        <v>5</v>
      </c>
      <c r="W629" t="str">
        <f>VLOOKUP(D628,'Span and Layer'!$A$1:$D$1193,2,0)</f>
        <v>Rajesh</v>
      </c>
      <c r="X629" t="str">
        <f>VLOOKUP(D628,'Span and Layer'!$A$1:$D$1193,3,0)</f>
        <v>Isla</v>
      </c>
      <c r="Y629" t="str">
        <f>VLOOKUP(D628,'Span and Layer'!$A$1:$D$1193,4,0)</f>
        <v>George</v>
      </c>
      <c r="Z629" s="30">
        <f>VLOOKUP(D628,'Attrition Analysis'!$A$1:$E$1193,3,0)</f>
        <v>38232</v>
      </c>
      <c r="AA629" s="30">
        <f>VLOOKUP(D628,'Attrition Analysis'!$A$1:$E$1193,4,0)</f>
        <v>46002</v>
      </c>
      <c r="AB629">
        <f>VLOOKUP(D628,'Attrition Analysis'!$A$1:$E$1193,5,0)</f>
        <v>0</v>
      </c>
      <c r="AC629" t="str">
        <f>VLOOKUP(D628,CSAT!$A$1:$F$1193,2,0)</f>
        <v>Worst</v>
      </c>
      <c r="AD629" t="str">
        <f>VLOOKUP(D628,CSAT!$A$1:$F$1193,3,0)</f>
        <v>Worst</v>
      </c>
      <c r="AE629" t="str">
        <f>VLOOKUP(D628,CSAT!$A$1:$F$1193,4,0)</f>
        <v>Bad</v>
      </c>
      <c r="AF629" t="str">
        <f>VLOOKUP(D628,CSAT!$A$1:$F$1193,5,0)</f>
        <v>Better</v>
      </c>
      <c r="AG629" t="str">
        <f>VLOOKUP(D628,CSAT!$A$1:$F$1193,6,0)</f>
        <v>Better</v>
      </c>
      <c r="AH629" s="30">
        <v>43319</v>
      </c>
    </row>
    <row r="630" spans="1:34" x14ac:dyDescent="0.25">
      <c r="A630" s="13" t="s">
        <v>1152</v>
      </c>
      <c r="B630" s="13">
        <v>629</v>
      </c>
      <c r="C630" s="13" t="s">
        <v>101</v>
      </c>
      <c r="D630" s="13" t="s">
        <v>1152</v>
      </c>
      <c r="E630" s="13" t="s">
        <v>16</v>
      </c>
      <c r="F630" s="13">
        <v>23</v>
      </c>
      <c r="G630" s="13" t="s">
        <v>55</v>
      </c>
      <c r="H630" s="13" t="s">
        <v>27</v>
      </c>
      <c r="I630" s="13" t="s">
        <v>28</v>
      </c>
      <c r="J630">
        <f>VLOOKUP(DATA!D629,'Performance management'!A$1:H$1193,4,0)</f>
        <v>4</v>
      </c>
      <c r="K630">
        <f>VLOOKUP(DATA!D629,'Performance management'!A$1:H$1193,5,0)</f>
        <v>5</v>
      </c>
      <c r="L630">
        <f>VLOOKUP(DATA!D629,'Performance management'!A$1:H$1193,6,0)</f>
        <v>4</v>
      </c>
      <c r="M630">
        <f>VLOOKUP(DATA!D629,'Performance management'!A$1:H$1193,7,0)</f>
        <v>2</v>
      </c>
      <c r="N630">
        <f>VLOOKUP(DATA!D629,'Performance management'!A$1:H$1193,8,0)</f>
        <v>3.75</v>
      </c>
      <c r="O630">
        <f>VLOOKUP(D629,'Learning  Mangement'!$A$1:$G$1193,4,0)</f>
        <v>3.75</v>
      </c>
      <c r="P630" t="str">
        <f>VLOOKUP(D629,'Learning  Mangement'!$A$1:$G$1193,5,0)</f>
        <v>Hemanth&amp;Salomi</v>
      </c>
      <c r="Q630" t="str">
        <f>VLOOKUP(D629,'Learning  Mangement'!$A$1:$G$1193,6,0)</f>
        <v>3h</v>
      </c>
      <c r="R630" t="str">
        <f>VLOOKUP(D629,'Learning  Mangement'!$A$1:$G$1193,7,0)</f>
        <v>Soft skills Training</v>
      </c>
      <c r="S630" s="30">
        <f>VLOOKUP(D629,'Leave  Mangement'!$A$1:$F$1193,3,0)</f>
        <v>43383</v>
      </c>
      <c r="T630" s="30">
        <f>VLOOKUP(D629,'Leave  Mangement'!$A$1:$F$1193,4,0)</f>
        <v>43388</v>
      </c>
      <c r="U630" t="str">
        <f>VLOOKUP(D629,'Leave  Mangement'!$A$1:$F$1193,5,0)</f>
        <v>Planned leave</v>
      </c>
      <c r="V630">
        <f>VLOOKUP(D629,'Leave  Mangement'!$A$1:$F$1193,6,0)</f>
        <v>5</v>
      </c>
      <c r="W630" t="str">
        <f>VLOOKUP(D629,'Span and Layer'!$A$1:$D$1193,2,0)</f>
        <v>Hemanth</v>
      </c>
      <c r="X630" t="str">
        <f>VLOOKUP(D629,'Span and Layer'!$A$1:$D$1193,3,0)</f>
        <v>Amelia</v>
      </c>
      <c r="Y630" t="str">
        <f>VLOOKUP(D629,'Span and Layer'!$A$1:$D$1193,4,0)</f>
        <v>George</v>
      </c>
      <c r="Z630" s="30">
        <f>VLOOKUP(D629,'Attrition Analysis'!$A$1:$E$1193,3,0)</f>
        <v>38240</v>
      </c>
      <c r="AA630" s="30">
        <f>VLOOKUP(D629,'Attrition Analysis'!$A$1:$E$1193,4,0)</f>
        <v>46014</v>
      </c>
      <c r="AB630">
        <f>VLOOKUP(D629,'Attrition Analysis'!$A$1:$E$1193,5,0)</f>
        <v>0</v>
      </c>
      <c r="AC630" t="str">
        <f>VLOOKUP(D629,CSAT!$A$1:$F$1193,2,0)</f>
        <v>Better</v>
      </c>
      <c r="AD630" t="str">
        <f>VLOOKUP(D629,CSAT!$A$1:$F$1193,3,0)</f>
        <v>Worst</v>
      </c>
      <c r="AE630" t="str">
        <f>VLOOKUP(D629,CSAT!$A$1:$F$1193,4,0)</f>
        <v>Worst</v>
      </c>
      <c r="AF630" t="str">
        <f>VLOOKUP(D629,CSAT!$A$1:$F$1193,5,0)</f>
        <v>Good</v>
      </c>
      <c r="AG630" t="str">
        <f>VLOOKUP(D629,CSAT!$A$1:$F$1193,6,0)</f>
        <v>Better</v>
      </c>
      <c r="AH630" s="30">
        <v>43138</v>
      </c>
    </row>
    <row r="631" spans="1:34" x14ac:dyDescent="0.25">
      <c r="A631" s="13" t="s">
        <v>1153</v>
      </c>
      <c r="B631" s="13">
        <v>630</v>
      </c>
      <c r="C631" s="13" t="s">
        <v>103</v>
      </c>
      <c r="D631" s="13" t="s">
        <v>1153</v>
      </c>
      <c r="E631" s="13" t="s">
        <v>10</v>
      </c>
      <c r="F631" s="13">
        <v>52</v>
      </c>
      <c r="G631" s="13" t="s">
        <v>26</v>
      </c>
      <c r="H631" s="13" t="s">
        <v>97</v>
      </c>
      <c r="I631" s="13" t="s">
        <v>98</v>
      </c>
      <c r="J631">
        <f>VLOOKUP(DATA!D630,'Performance management'!A$1:H$1193,4,0)</f>
        <v>5</v>
      </c>
      <c r="K631">
        <f>VLOOKUP(DATA!D630,'Performance management'!A$1:H$1193,5,0)</f>
        <v>5</v>
      </c>
      <c r="L631">
        <f>VLOOKUP(DATA!D630,'Performance management'!A$1:H$1193,6,0)</f>
        <v>5</v>
      </c>
      <c r="M631">
        <f>VLOOKUP(DATA!D630,'Performance management'!A$1:H$1193,7,0)</f>
        <v>5</v>
      </c>
      <c r="N631">
        <f>VLOOKUP(DATA!D630,'Performance management'!A$1:H$1193,8,0)</f>
        <v>5</v>
      </c>
      <c r="O631">
        <f>VLOOKUP(D630,'Learning  Mangement'!$A$1:$G$1193,4,0)</f>
        <v>5</v>
      </c>
      <c r="P631" t="str">
        <f>VLOOKUP(D630,'Learning  Mangement'!$A$1:$G$1193,5,0)</f>
        <v>David&amp;Lihar</v>
      </c>
      <c r="Q631" t="str">
        <f>VLOOKUP(D630,'Learning  Mangement'!$A$1:$G$1193,6,0)</f>
        <v>2h</v>
      </c>
      <c r="R631" t="str">
        <f>VLOOKUP(D630,'Learning  Mangement'!$A$1:$G$1193,7,0)</f>
        <v>Promotional Training</v>
      </c>
      <c r="S631" s="30">
        <f>VLOOKUP(D630,'Leave  Mangement'!$A$1:$F$1193,3,0)</f>
        <v>43384</v>
      </c>
      <c r="T631" s="30">
        <f>VLOOKUP(D630,'Leave  Mangement'!$A$1:$F$1193,4,0)</f>
        <v>43388</v>
      </c>
      <c r="U631" t="str">
        <f>VLOOKUP(D630,'Leave  Mangement'!$A$1:$F$1193,5,0)</f>
        <v>Emergency leave</v>
      </c>
      <c r="V631">
        <f>VLOOKUP(D630,'Leave  Mangement'!$A$1:$F$1193,6,0)</f>
        <v>4</v>
      </c>
      <c r="W631" t="str">
        <f>VLOOKUP(D630,'Span and Layer'!$A$1:$D$1193,2,0)</f>
        <v>Salomi</v>
      </c>
      <c r="X631" t="str">
        <f>VLOOKUP(D630,'Span and Layer'!$A$1:$D$1193,3,0)</f>
        <v>Harry</v>
      </c>
      <c r="Y631" t="str">
        <f>VLOOKUP(D630,'Span and Layer'!$A$1:$D$1193,4,0)</f>
        <v>George</v>
      </c>
      <c r="Z631" s="30">
        <f>VLOOKUP(D630,'Attrition Analysis'!$A$1:$E$1193,3,0)</f>
        <v>38248</v>
      </c>
      <c r="AA631" s="30">
        <f>VLOOKUP(D630,'Attrition Analysis'!$A$1:$E$1193,4,0)</f>
        <v>46026</v>
      </c>
      <c r="AB631">
        <f>VLOOKUP(D630,'Attrition Analysis'!$A$1:$E$1193,5,0)</f>
        <v>0</v>
      </c>
      <c r="AC631" t="str">
        <f>VLOOKUP(D630,CSAT!$A$1:$F$1193,2,0)</f>
        <v>Better</v>
      </c>
      <c r="AD631" t="str">
        <f>VLOOKUP(D630,CSAT!$A$1:$F$1193,3,0)</f>
        <v>Bad</v>
      </c>
      <c r="AE631" t="str">
        <f>VLOOKUP(D630,CSAT!$A$1:$F$1193,4,0)</f>
        <v>Excellent</v>
      </c>
      <c r="AF631" t="str">
        <f>VLOOKUP(D630,CSAT!$A$1:$F$1193,5,0)</f>
        <v>Excellent</v>
      </c>
      <c r="AG631" t="str">
        <f>VLOOKUP(D630,CSAT!$A$1:$F$1193,6,0)</f>
        <v>Good</v>
      </c>
      <c r="AH631" s="30">
        <v>43176</v>
      </c>
    </row>
    <row r="632" spans="1:34" x14ac:dyDescent="0.25">
      <c r="A632" s="13" t="s">
        <v>1154</v>
      </c>
      <c r="B632" s="13">
        <v>631</v>
      </c>
      <c r="C632" s="13" t="s">
        <v>106</v>
      </c>
      <c r="D632" s="13" t="s">
        <v>1154</v>
      </c>
      <c r="E632" s="13" t="s">
        <v>16</v>
      </c>
      <c r="F632" s="13">
        <v>40</v>
      </c>
      <c r="G632" s="13" t="s">
        <v>11</v>
      </c>
      <c r="H632" s="13" t="s">
        <v>52</v>
      </c>
      <c r="I632" s="13" t="s">
        <v>13</v>
      </c>
      <c r="J632">
        <f>VLOOKUP(DATA!D631,'Performance management'!A$1:H$1193,4,0)</f>
        <v>2</v>
      </c>
      <c r="K632">
        <f>VLOOKUP(DATA!D631,'Performance management'!A$1:H$1193,5,0)</f>
        <v>4</v>
      </c>
      <c r="L632">
        <f>VLOOKUP(DATA!D631,'Performance management'!A$1:H$1193,6,0)</f>
        <v>3</v>
      </c>
      <c r="M632">
        <f>VLOOKUP(DATA!D631,'Performance management'!A$1:H$1193,7,0)</f>
        <v>1</v>
      </c>
      <c r="N632">
        <f>VLOOKUP(DATA!D631,'Performance management'!A$1:H$1193,8,0)</f>
        <v>2.5</v>
      </c>
      <c r="O632">
        <f>VLOOKUP(D631,'Learning  Mangement'!$A$1:$G$1193,4,0)</f>
        <v>2.5</v>
      </c>
      <c r="P632" t="str">
        <f>VLOOKUP(D631,'Learning  Mangement'!$A$1:$G$1193,5,0)</f>
        <v>Sathish&amp;Azim</v>
      </c>
      <c r="Q632" t="str">
        <f>VLOOKUP(D631,'Learning  Mangement'!$A$1:$G$1193,6,0)</f>
        <v>4h</v>
      </c>
      <c r="R632" t="str">
        <f>VLOOKUP(D631,'Learning  Mangement'!$A$1:$G$1193,7,0)</f>
        <v>Technical skills Training</v>
      </c>
      <c r="S632" s="30">
        <f>VLOOKUP(D631,'Leave  Mangement'!$A$1:$F$1193,3,0)</f>
        <v>43385</v>
      </c>
      <c r="T632" s="30">
        <f>VLOOKUP(D631,'Leave  Mangement'!$A$1:$F$1193,4,0)</f>
        <v>43390</v>
      </c>
      <c r="U632" t="str">
        <f>VLOOKUP(D631,'Leave  Mangement'!$A$1:$F$1193,5,0)</f>
        <v>Planned leave</v>
      </c>
      <c r="V632">
        <f>VLOOKUP(D631,'Leave  Mangement'!$A$1:$F$1193,6,0)</f>
        <v>5</v>
      </c>
      <c r="W632" t="str">
        <f>VLOOKUP(D631,'Span and Layer'!$A$1:$D$1193,2,0)</f>
        <v>Santhosh</v>
      </c>
      <c r="X632" t="str">
        <f>VLOOKUP(D631,'Span and Layer'!$A$1:$D$1193,3,0)</f>
        <v>Harry</v>
      </c>
      <c r="Y632" t="str">
        <f>VLOOKUP(D631,'Span and Layer'!$A$1:$D$1193,4,0)</f>
        <v>George</v>
      </c>
      <c r="Z632" s="30">
        <f>VLOOKUP(D631,'Attrition Analysis'!$A$1:$E$1193,3,0)</f>
        <v>38256</v>
      </c>
      <c r="AA632" s="30">
        <f>VLOOKUP(D631,'Attrition Analysis'!$A$1:$E$1193,4,0)</f>
        <v>46038</v>
      </c>
      <c r="AB632">
        <f>VLOOKUP(D631,'Attrition Analysis'!$A$1:$E$1193,5,0)</f>
        <v>0</v>
      </c>
      <c r="AC632" t="str">
        <f>VLOOKUP(D631,CSAT!$A$1:$F$1193,2,0)</f>
        <v>Excellent</v>
      </c>
      <c r="AD632" t="str">
        <f>VLOOKUP(D631,CSAT!$A$1:$F$1193,3,0)</f>
        <v>Worst</v>
      </c>
      <c r="AE632" t="str">
        <f>VLOOKUP(D631,CSAT!$A$1:$F$1193,4,0)</f>
        <v>Bad</v>
      </c>
      <c r="AF632" t="str">
        <f>VLOOKUP(D631,CSAT!$A$1:$F$1193,5,0)</f>
        <v>Good</v>
      </c>
      <c r="AG632" t="str">
        <f>VLOOKUP(D631,CSAT!$A$1:$F$1193,6,0)</f>
        <v>Worst</v>
      </c>
      <c r="AH632" s="30">
        <v>43288</v>
      </c>
    </row>
    <row r="633" spans="1:34" x14ac:dyDescent="0.25">
      <c r="A633" s="13" t="s">
        <v>1155</v>
      </c>
      <c r="B633" s="13">
        <v>632</v>
      </c>
      <c r="C633" s="13" t="s">
        <v>64</v>
      </c>
      <c r="D633" s="13" t="s">
        <v>1155</v>
      </c>
      <c r="E633" s="13" t="s">
        <v>16</v>
      </c>
      <c r="F633" s="13">
        <v>34</v>
      </c>
      <c r="G633" s="13" t="s">
        <v>45</v>
      </c>
      <c r="H633" s="13" t="s">
        <v>56</v>
      </c>
      <c r="I633" s="13" t="s">
        <v>13</v>
      </c>
      <c r="J633">
        <f>VLOOKUP(DATA!D632,'Performance management'!A$1:H$1193,4,0)</f>
        <v>5</v>
      </c>
      <c r="K633">
        <f>VLOOKUP(DATA!D632,'Performance management'!A$1:H$1193,5,0)</f>
        <v>1</v>
      </c>
      <c r="L633">
        <f>VLOOKUP(DATA!D632,'Performance management'!A$1:H$1193,6,0)</f>
        <v>2</v>
      </c>
      <c r="M633">
        <f>VLOOKUP(DATA!D632,'Performance management'!A$1:H$1193,7,0)</f>
        <v>5</v>
      </c>
      <c r="N633">
        <f>VLOOKUP(DATA!D632,'Performance management'!A$1:H$1193,8,0)</f>
        <v>3.25</v>
      </c>
      <c r="O633">
        <f>VLOOKUP(D632,'Learning  Mangement'!$A$1:$G$1193,4,0)</f>
        <v>3.25</v>
      </c>
      <c r="P633" t="str">
        <f>VLOOKUP(D632,'Learning  Mangement'!$A$1:$G$1193,5,0)</f>
        <v>Hemanth&amp;Salomi</v>
      </c>
      <c r="Q633" t="str">
        <f>VLOOKUP(D632,'Learning  Mangement'!$A$1:$G$1193,6,0)</f>
        <v>3h</v>
      </c>
      <c r="R633" t="str">
        <f>VLOOKUP(D632,'Learning  Mangement'!$A$1:$G$1193,7,0)</f>
        <v>Soft skills Training</v>
      </c>
      <c r="S633" s="30">
        <f>VLOOKUP(D632,'Leave  Mangement'!$A$1:$F$1193,3,0)</f>
        <v>43386</v>
      </c>
      <c r="T633" s="30">
        <f>VLOOKUP(D632,'Leave  Mangement'!$A$1:$F$1193,4,0)</f>
        <v>43391</v>
      </c>
      <c r="U633" t="str">
        <f>VLOOKUP(D632,'Leave  Mangement'!$A$1:$F$1193,5,0)</f>
        <v>Planned leave</v>
      </c>
      <c r="V633">
        <f>VLOOKUP(D632,'Leave  Mangement'!$A$1:$F$1193,6,0)</f>
        <v>5</v>
      </c>
      <c r="W633" t="str">
        <f>VLOOKUP(D632,'Span and Layer'!$A$1:$D$1193,2,0)</f>
        <v>Anudeep</v>
      </c>
      <c r="X633" t="str">
        <f>VLOOKUP(D632,'Span and Layer'!$A$1:$D$1193,3,0)</f>
        <v>Charlie</v>
      </c>
      <c r="Y633" t="str">
        <f>VLOOKUP(D632,'Span and Layer'!$A$1:$D$1193,4,0)</f>
        <v>George</v>
      </c>
      <c r="Z633" s="30">
        <f>VLOOKUP(D632,'Attrition Analysis'!$A$1:$E$1193,3,0)</f>
        <v>38264</v>
      </c>
      <c r="AA633" s="30">
        <f>VLOOKUP(D632,'Attrition Analysis'!$A$1:$E$1193,4,0)</f>
        <v>46050</v>
      </c>
      <c r="AB633">
        <f>VLOOKUP(D632,'Attrition Analysis'!$A$1:$E$1193,5,0)</f>
        <v>0</v>
      </c>
      <c r="AC633" t="str">
        <f>VLOOKUP(D632,CSAT!$A$1:$F$1193,2,0)</f>
        <v>Excellent</v>
      </c>
      <c r="AD633" t="str">
        <f>VLOOKUP(D632,CSAT!$A$1:$F$1193,3,0)</f>
        <v>Better</v>
      </c>
      <c r="AE633" t="str">
        <f>VLOOKUP(D632,CSAT!$A$1:$F$1193,4,0)</f>
        <v>Better</v>
      </c>
      <c r="AF633" t="str">
        <f>VLOOKUP(D632,CSAT!$A$1:$F$1193,5,0)</f>
        <v>Bad</v>
      </c>
      <c r="AG633" t="str">
        <f>VLOOKUP(D632,CSAT!$A$1:$F$1193,6,0)</f>
        <v>Excellent</v>
      </c>
      <c r="AH633" s="30">
        <v>43377</v>
      </c>
    </row>
    <row r="634" spans="1:34" x14ac:dyDescent="0.25">
      <c r="A634" s="13" t="s">
        <v>1156</v>
      </c>
      <c r="B634" s="13">
        <v>633</v>
      </c>
      <c r="C634" s="13" t="s">
        <v>110</v>
      </c>
      <c r="D634" s="13" t="s">
        <v>1156</v>
      </c>
      <c r="E634" s="13" t="s">
        <v>16</v>
      </c>
      <c r="F634" s="13">
        <v>47</v>
      </c>
      <c r="G634" s="13" t="s">
        <v>31</v>
      </c>
      <c r="H634" s="13" t="s">
        <v>66</v>
      </c>
      <c r="I634" s="13" t="s">
        <v>13</v>
      </c>
      <c r="J634">
        <f>VLOOKUP(DATA!D633,'Performance management'!A$1:H$1193,4,0)</f>
        <v>3</v>
      </c>
      <c r="K634">
        <f>VLOOKUP(DATA!D633,'Performance management'!A$1:H$1193,5,0)</f>
        <v>2</v>
      </c>
      <c r="L634">
        <f>VLOOKUP(DATA!D633,'Performance management'!A$1:H$1193,6,0)</f>
        <v>4</v>
      </c>
      <c r="M634">
        <f>VLOOKUP(DATA!D633,'Performance management'!A$1:H$1193,7,0)</f>
        <v>2</v>
      </c>
      <c r="N634">
        <f>VLOOKUP(DATA!D633,'Performance management'!A$1:H$1193,8,0)</f>
        <v>2.75</v>
      </c>
      <c r="O634">
        <f>VLOOKUP(D633,'Learning  Mangement'!$A$1:$G$1193,4,0)</f>
        <v>2.75</v>
      </c>
      <c r="P634" t="str">
        <f>VLOOKUP(D633,'Learning  Mangement'!$A$1:$G$1193,5,0)</f>
        <v>Sathish&amp;Azim</v>
      </c>
      <c r="Q634" t="str">
        <f>VLOOKUP(D633,'Learning  Mangement'!$A$1:$G$1193,6,0)</f>
        <v>4h</v>
      </c>
      <c r="R634" t="str">
        <f>VLOOKUP(D633,'Learning  Mangement'!$A$1:$G$1193,7,0)</f>
        <v>Technical skills Training</v>
      </c>
      <c r="S634" s="30">
        <f>VLOOKUP(D633,'Leave  Mangement'!$A$1:$F$1193,3,0)</f>
        <v>43387</v>
      </c>
      <c r="T634" s="30">
        <f>VLOOKUP(D633,'Leave  Mangement'!$A$1:$F$1193,4,0)</f>
        <v>43388</v>
      </c>
      <c r="U634" t="str">
        <f>VLOOKUP(D633,'Leave  Mangement'!$A$1:$F$1193,5,0)</f>
        <v>Planned leave</v>
      </c>
      <c r="V634">
        <f>VLOOKUP(D633,'Leave  Mangement'!$A$1:$F$1193,6,0)</f>
        <v>1</v>
      </c>
      <c r="W634" t="str">
        <f>VLOOKUP(D633,'Span and Layer'!$A$1:$D$1193,2,0)</f>
        <v>Salomi</v>
      </c>
      <c r="X634" t="str">
        <f>VLOOKUP(D633,'Span and Layer'!$A$1:$D$1193,3,0)</f>
        <v>Harry</v>
      </c>
      <c r="Y634" t="str">
        <f>VLOOKUP(D633,'Span and Layer'!$A$1:$D$1193,4,0)</f>
        <v>George</v>
      </c>
      <c r="Z634" s="30">
        <f>VLOOKUP(D633,'Attrition Analysis'!$A$1:$E$1193,3,0)</f>
        <v>38272</v>
      </c>
      <c r="AA634" s="30">
        <f>VLOOKUP(D633,'Attrition Analysis'!$A$1:$E$1193,4,0)</f>
        <v>46062</v>
      </c>
      <c r="AB634">
        <f>VLOOKUP(D633,'Attrition Analysis'!$A$1:$E$1193,5,0)</f>
        <v>0</v>
      </c>
      <c r="AC634" t="str">
        <f>VLOOKUP(D633,CSAT!$A$1:$F$1193,2,0)</f>
        <v>Excellent</v>
      </c>
      <c r="AD634" t="str">
        <f>VLOOKUP(D633,CSAT!$A$1:$F$1193,3,0)</f>
        <v>Good</v>
      </c>
      <c r="AE634" t="str">
        <f>VLOOKUP(D633,CSAT!$A$1:$F$1193,4,0)</f>
        <v>Good</v>
      </c>
      <c r="AF634" t="str">
        <f>VLOOKUP(D633,CSAT!$A$1:$F$1193,5,0)</f>
        <v>Good</v>
      </c>
      <c r="AG634" t="str">
        <f>VLOOKUP(D633,CSAT!$A$1:$F$1193,6,0)</f>
        <v>Bad</v>
      </c>
      <c r="AH634" s="30">
        <v>43289</v>
      </c>
    </row>
    <row r="635" spans="1:34" x14ac:dyDescent="0.25">
      <c r="A635" s="13" t="s">
        <v>1157</v>
      </c>
      <c r="B635" s="13">
        <v>634</v>
      </c>
      <c r="C635" s="13" t="s">
        <v>112</v>
      </c>
      <c r="D635" s="13" t="s">
        <v>1157</v>
      </c>
      <c r="E635" s="13" t="s">
        <v>10</v>
      </c>
      <c r="F635" s="13">
        <v>29</v>
      </c>
      <c r="G635" s="13" t="s">
        <v>11</v>
      </c>
      <c r="H635" s="13" t="s">
        <v>126</v>
      </c>
      <c r="I635" s="13" t="s">
        <v>80</v>
      </c>
      <c r="J635">
        <f>VLOOKUP(DATA!D634,'Performance management'!A$1:H$1193,4,0)</f>
        <v>4</v>
      </c>
      <c r="K635">
        <f>VLOOKUP(DATA!D634,'Performance management'!A$1:H$1193,5,0)</f>
        <v>2</v>
      </c>
      <c r="L635">
        <f>VLOOKUP(DATA!D634,'Performance management'!A$1:H$1193,6,0)</f>
        <v>3</v>
      </c>
      <c r="M635">
        <f>VLOOKUP(DATA!D634,'Performance management'!A$1:H$1193,7,0)</f>
        <v>4</v>
      </c>
      <c r="N635">
        <f>VLOOKUP(DATA!D634,'Performance management'!A$1:H$1193,8,0)</f>
        <v>3.25</v>
      </c>
      <c r="O635">
        <f>VLOOKUP(D634,'Learning  Mangement'!$A$1:$G$1193,4,0)</f>
        <v>3.25</v>
      </c>
      <c r="P635" t="str">
        <f>VLOOKUP(D634,'Learning  Mangement'!$A$1:$G$1193,5,0)</f>
        <v>Hemanth&amp;Salomi</v>
      </c>
      <c r="Q635" t="str">
        <f>VLOOKUP(D634,'Learning  Mangement'!$A$1:$G$1193,6,0)</f>
        <v>3h</v>
      </c>
      <c r="R635" t="str">
        <f>VLOOKUP(D634,'Learning  Mangement'!$A$1:$G$1193,7,0)</f>
        <v>Soft skills Training</v>
      </c>
      <c r="S635" s="30">
        <f>VLOOKUP(D634,'Leave  Mangement'!$A$1:$F$1193,3,0)</f>
        <v>43388</v>
      </c>
      <c r="T635" s="30">
        <f>VLOOKUP(D634,'Leave  Mangement'!$A$1:$F$1193,4,0)</f>
        <v>43391</v>
      </c>
      <c r="U635" t="str">
        <f>VLOOKUP(D634,'Leave  Mangement'!$A$1:$F$1193,5,0)</f>
        <v>Emergency leave</v>
      </c>
      <c r="V635">
        <f>VLOOKUP(D634,'Leave  Mangement'!$A$1:$F$1193,6,0)</f>
        <v>3</v>
      </c>
      <c r="W635" t="str">
        <f>VLOOKUP(D634,'Span and Layer'!$A$1:$D$1193,2,0)</f>
        <v>Lihar</v>
      </c>
      <c r="X635" t="str">
        <f>VLOOKUP(D634,'Span and Layer'!$A$1:$D$1193,3,0)</f>
        <v>Isla</v>
      </c>
      <c r="Y635" t="str">
        <f>VLOOKUP(D634,'Span and Layer'!$A$1:$D$1193,4,0)</f>
        <v>George</v>
      </c>
      <c r="Z635" s="30">
        <f>VLOOKUP(D634,'Attrition Analysis'!$A$1:$E$1193,3,0)</f>
        <v>38280</v>
      </c>
      <c r="AA635" s="30">
        <f>VLOOKUP(D634,'Attrition Analysis'!$A$1:$E$1193,4,0)</f>
        <v>46074</v>
      </c>
      <c r="AB635">
        <f>VLOOKUP(D634,'Attrition Analysis'!$A$1:$E$1193,5,0)</f>
        <v>0</v>
      </c>
      <c r="AC635" t="str">
        <f>VLOOKUP(D634,CSAT!$A$1:$F$1193,2,0)</f>
        <v>Better</v>
      </c>
      <c r="AD635" t="str">
        <f>VLOOKUP(D634,CSAT!$A$1:$F$1193,3,0)</f>
        <v>Worst</v>
      </c>
      <c r="AE635" t="str">
        <f>VLOOKUP(D634,CSAT!$A$1:$F$1193,4,0)</f>
        <v>Worst</v>
      </c>
      <c r="AF635" t="str">
        <f>VLOOKUP(D634,CSAT!$A$1:$F$1193,5,0)</f>
        <v>Worst</v>
      </c>
      <c r="AG635" t="str">
        <f>VLOOKUP(D634,CSAT!$A$1:$F$1193,6,0)</f>
        <v>Excellent</v>
      </c>
      <c r="AH635" s="30">
        <v>43367</v>
      </c>
    </row>
    <row r="636" spans="1:34" x14ac:dyDescent="0.25">
      <c r="A636" s="13" t="s">
        <v>1158</v>
      </c>
      <c r="B636" s="13">
        <v>635</v>
      </c>
      <c r="C636" s="13" t="s">
        <v>114</v>
      </c>
      <c r="D636" s="13" t="s">
        <v>1158</v>
      </c>
      <c r="E636" s="13" t="s">
        <v>16</v>
      </c>
      <c r="F636" s="13">
        <v>60</v>
      </c>
      <c r="G636" s="13" t="s">
        <v>62</v>
      </c>
      <c r="H636" s="13" t="s">
        <v>79</v>
      </c>
      <c r="I636" s="13" t="s">
        <v>80</v>
      </c>
      <c r="J636">
        <f>VLOOKUP(DATA!D635,'Performance management'!A$1:H$1193,4,0)</f>
        <v>3</v>
      </c>
      <c r="K636">
        <f>VLOOKUP(DATA!D635,'Performance management'!A$1:H$1193,5,0)</f>
        <v>1</v>
      </c>
      <c r="L636">
        <f>VLOOKUP(DATA!D635,'Performance management'!A$1:H$1193,6,0)</f>
        <v>5</v>
      </c>
      <c r="M636">
        <f>VLOOKUP(DATA!D635,'Performance management'!A$1:H$1193,7,0)</f>
        <v>1</v>
      </c>
      <c r="N636">
        <f>VLOOKUP(DATA!D635,'Performance management'!A$1:H$1193,8,0)</f>
        <v>2.5</v>
      </c>
      <c r="O636">
        <f>VLOOKUP(D635,'Learning  Mangement'!$A$1:$G$1193,4,0)</f>
        <v>2.5</v>
      </c>
      <c r="P636" t="str">
        <f>VLOOKUP(D635,'Learning  Mangement'!$A$1:$G$1193,5,0)</f>
        <v>Sathish&amp;Azim</v>
      </c>
      <c r="Q636" t="str">
        <f>VLOOKUP(D635,'Learning  Mangement'!$A$1:$G$1193,6,0)</f>
        <v>4h</v>
      </c>
      <c r="R636" t="str">
        <f>VLOOKUP(D635,'Learning  Mangement'!$A$1:$G$1193,7,0)</f>
        <v>Technical skills Training</v>
      </c>
      <c r="S636" s="30">
        <f>VLOOKUP(D635,'Leave  Mangement'!$A$1:$F$1193,3,0)</f>
        <v>43389</v>
      </c>
      <c r="T636" s="30">
        <f>VLOOKUP(D635,'Leave  Mangement'!$A$1:$F$1193,4,0)</f>
        <v>43394</v>
      </c>
      <c r="U636" t="str">
        <f>VLOOKUP(D635,'Leave  Mangement'!$A$1:$F$1193,5,0)</f>
        <v>Emergency leave</v>
      </c>
      <c r="V636">
        <f>VLOOKUP(D635,'Leave  Mangement'!$A$1:$F$1193,6,0)</f>
        <v>5</v>
      </c>
      <c r="W636" t="str">
        <f>VLOOKUP(D635,'Span and Layer'!$A$1:$D$1193,2,0)</f>
        <v>Lihar</v>
      </c>
      <c r="X636" t="str">
        <f>VLOOKUP(D635,'Span and Layer'!$A$1:$D$1193,3,0)</f>
        <v>Isla</v>
      </c>
      <c r="Y636" t="str">
        <f>VLOOKUP(D635,'Span and Layer'!$A$1:$D$1193,4,0)</f>
        <v>George</v>
      </c>
      <c r="Z636" s="30">
        <f>VLOOKUP(D635,'Attrition Analysis'!$A$1:$E$1193,3,0)</f>
        <v>38288</v>
      </c>
      <c r="AA636" s="30">
        <f>VLOOKUP(D635,'Attrition Analysis'!$A$1:$E$1193,4,0)</f>
        <v>46086</v>
      </c>
      <c r="AB636">
        <f>VLOOKUP(D635,'Attrition Analysis'!$A$1:$E$1193,5,0)</f>
        <v>0</v>
      </c>
      <c r="AC636" t="str">
        <f>VLOOKUP(D635,CSAT!$A$1:$F$1193,2,0)</f>
        <v>Excellent</v>
      </c>
      <c r="AD636" t="str">
        <f>VLOOKUP(D635,CSAT!$A$1:$F$1193,3,0)</f>
        <v>Bad</v>
      </c>
      <c r="AE636" t="str">
        <f>VLOOKUP(D635,CSAT!$A$1:$F$1193,4,0)</f>
        <v>Better</v>
      </c>
      <c r="AF636" t="str">
        <f>VLOOKUP(D635,CSAT!$A$1:$F$1193,5,0)</f>
        <v>Excellent</v>
      </c>
      <c r="AG636" t="str">
        <f>VLOOKUP(D635,CSAT!$A$1:$F$1193,6,0)</f>
        <v>Good</v>
      </c>
      <c r="AH636" s="30">
        <v>43388</v>
      </c>
    </row>
    <row r="637" spans="1:34" x14ac:dyDescent="0.25">
      <c r="A637" s="13" t="s">
        <v>1159</v>
      </c>
      <c r="B637" s="13">
        <v>636</v>
      </c>
      <c r="C637" s="13" t="s">
        <v>116</v>
      </c>
      <c r="D637" s="13" t="s">
        <v>1159</v>
      </c>
      <c r="E637" s="13" t="s">
        <v>16</v>
      </c>
      <c r="F637" s="13">
        <v>44</v>
      </c>
      <c r="G637" s="13" t="s">
        <v>55</v>
      </c>
      <c r="H637" s="13" t="s">
        <v>56</v>
      </c>
      <c r="I637" s="13" t="s">
        <v>13</v>
      </c>
      <c r="J637">
        <f>VLOOKUP(DATA!D636,'Performance management'!A$1:H$1193,4,0)</f>
        <v>3</v>
      </c>
      <c r="K637">
        <f>VLOOKUP(DATA!D636,'Performance management'!A$1:H$1193,5,0)</f>
        <v>2</v>
      </c>
      <c r="L637">
        <f>VLOOKUP(DATA!D636,'Performance management'!A$1:H$1193,6,0)</f>
        <v>1</v>
      </c>
      <c r="M637">
        <f>VLOOKUP(DATA!D636,'Performance management'!A$1:H$1193,7,0)</f>
        <v>1</v>
      </c>
      <c r="N637">
        <f>VLOOKUP(DATA!D636,'Performance management'!A$1:H$1193,8,0)</f>
        <v>1.75</v>
      </c>
      <c r="O637">
        <f>VLOOKUP(D636,'Learning  Mangement'!$A$1:$G$1193,4,0)</f>
        <v>1.75</v>
      </c>
      <c r="P637" t="str">
        <f>VLOOKUP(D636,'Learning  Mangement'!$A$1:$G$1193,5,0)</f>
        <v>Sathish&amp;Azim</v>
      </c>
      <c r="Q637" t="str">
        <f>VLOOKUP(D636,'Learning  Mangement'!$A$1:$G$1193,6,0)</f>
        <v>4h</v>
      </c>
      <c r="R637" t="str">
        <f>VLOOKUP(D636,'Learning  Mangement'!$A$1:$G$1193,7,0)</f>
        <v>Technical skills Training</v>
      </c>
      <c r="S637" s="30">
        <f>VLOOKUP(D636,'Leave  Mangement'!$A$1:$F$1193,3,0)</f>
        <v>43390</v>
      </c>
      <c r="T637" s="30">
        <f>VLOOKUP(D636,'Leave  Mangement'!$A$1:$F$1193,4,0)</f>
        <v>43396</v>
      </c>
      <c r="U637" t="str">
        <f>VLOOKUP(D636,'Leave  Mangement'!$A$1:$F$1193,5,0)</f>
        <v>Planned leave</v>
      </c>
      <c r="V637">
        <f>VLOOKUP(D636,'Leave  Mangement'!$A$1:$F$1193,6,0)</f>
        <v>6</v>
      </c>
      <c r="W637" t="str">
        <f>VLOOKUP(D636,'Span and Layer'!$A$1:$D$1193,2,0)</f>
        <v>Rajesh</v>
      </c>
      <c r="X637" t="str">
        <f>VLOOKUP(D636,'Span and Layer'!$A$1:$D$1193,3,0)</f>
        <v>Isla</v>
      </c>
      <c r="Y637" t="str">
        <f>VLOOKUP(D636,'Span and Layer'!$A$1:$D$1193,4,0)</f>
        <v>George</v>
      </c>
      <c r="Z637" s="30">
        <f>VLOOKUP(D636,'Attrition Analysis'!$A$1:$E$1193,3,0)</f>
        <v>38296</v>
      </c>
      <c r="AA637" s="30">
        <f>VLOOKUP(D636,'Attrition Analysis'!$A$1:$E$1193,4,0)</f>
        <v>46098</v>
      </c>
      <c r="AB637">
        <f>VLOOKUP(D636,'Attrition Analysis'!$A$1:$E$1193,5,0)</f>
        <v>0</v>
      </c>
      <c r="AC637" t="str">
        <f>VLOOKUP(D636,CSAT!$A$1:$F$1193,2,0)</f>
        <v>Better</v>
      </c>
      <c r="AD637" t="str">
        <f>VLOOKUP(D636,CSAT!$A$1:$F$1193,3,0)</f>
        <v>Worst</v>
      </c>
      <c r="AE637" t="str">
        <f>VLOOKUP(D636,CSAT!$A$1:$F$1193,4,0)</f>
        <v>Better</v>
      </c>
      <c r="AF637" t="str">
        <f>VLOOKUP(D636,CSAT!$A$1:$F$1193,5,0)</f>
        <v>Excellent</v>
      </c>
      <c r="AG637" t="str">
        <f>VLOOKUP(D636,CSAT!$A$1:$F$1193,6,0)</f>
        <v>Worst</v>
      </c>
      <c r="AH637" s="30">
        <v>43407</v>
      </c>
    </row>
    <row r="638" spans="1:34" x14ac:dyDescent="0.25">
      <c r="A638" s="13" t="s">
        <v>1160</v>
      </c>
      <c r="B638" s="13">
        <v>637</v>
      </c>
      <c r="C638" s="13" t="s">
        <v>119</v>
      </c>
      <c r="D638" s="13" t="s">
        <v>1160</v>
      </c>
      <c r="E638" s="13" t="s">
        <v>10</v>
      </c>
      <c r="F638" s="13">
        <v>55</v>
      </c>
      <c r="G638" s="13" t="s">
        <v>55</v>
      </c>
      <c r="H638" s="13" t="s">
        <v>18</v>
      </c>
      <c r="I638" s="13" t="s">
        <v>13</v>
      </c>
      <c r="J638">
        <f>VLOOKUP(DATA!D637,'Performance management'!A$1:H$1193,4,0)</f>
        <v>3</v>
      </c>
      <c r="K638">
        <f>VLOOKUP(DATA!D637,'Performance management'!A$1:H$1193,5,0)</f>
        <v>4</v>
      </c>
      <c r="L638">
        <f>VLOOKUP(DATA!D637,'Performance management'!A$1:H$1193,6,0)</f>
        <v>1</v>
      </c>
      <c r="M638">
        <f>VLOOKUP(DATA!D637,'Performance management'!A$1:H$1193,7,0)</f>
        <v>5</v>
      </c>
      <c r="N638">
        <f>VLOOKUP(DATA!D637,'Performance management'!A$1:H$1193,8,0)</f>
        <v>3.25</v>
      </c>
      <c r="O638">
        <f>VLOOKUP(D637,'Learning  Mangement'!$A$1:$G$1193,4,0)</f>
        <v>3.25</v>
      </c>
      <c r="P638" t="str">
        <f>VLOOKUP(D637,'Learning  Mangement'!$A$1:$G$1193,5,0)</f>
        <v>Hemanth&amp;Salomi</v>
      </c>
      <c r="Q638" t="str">
        <f>VLOOKUP(D637,'Learning  Mangement'!$A$1:$G$1193,6,0)</f>
        <v>3h</v>
      </c>
      <c r="R638" t="str">
        <f>VLOOKUP(D637,'Learning  Mangement'!$A$1:$G$1193,7,0)</f>
        <v>Soft skills Training</v>
      </c>
      <c r="S638" s="30">
        <f>VLOOKUP(D637,'Leave  Mangement'!$A$1:$F$1193,3,0)</f>
        <v>43391</v>
      </c>
      <c r="T638" s="30">
        <f>VLOOKUP(D637,'Leave  Mangement'!$A$1:$F$1193,4,0)</f>
        <v>43393</v>
      </c>
      <c r="U638" t="str">
        <f>VLOOKUP(D637,'Leave  Mangement'!$A$1:$F$1193,5,0)</f>
        <v>Maternity/Parental leave</v>
      </c>
      <c r="V638">
        <f>VLOOKUP(D637,'Leave  Mangement'!$A$1:$F$1193,6,0)</f>
        <v>32</v>
      </c>
      <c r="W638" t="str">
        <f>VLOOKUP(D637,'Span and Layer'!$A$1:$D$1193,2,0)</f>
        <v>David</v>
      </c>
      <c r="X638" t="str">
        <f>VLOOKUP(D637,'Span and Layer'!$A$1:$D$1193,3,0)</f>
        <v>Jacob</v>
      </c>
      <c r="Y638" t="str">
        <f>VLOOKUP(D637,'Span and Layer'!$A$1:$D$1193,4,0)</f>
        <v>George</v>
      </c>
      <c r="Z638" s="30">
        <f>VLOOKUP(D637,'Attrition Analysis'!$A$1:$E$1193,3,0)</f>
        <v>38304</v>
      </c>
      <c r="AA638" s="30">
        <f>VLOOKUP(D637,'Attrition Analysis'!$A$1:$E$1193,4,0)</f>
        <v>46110</v>
      </c>
      <c r="AB638">
        <f>VLOOKUP(D637,'Attrition Analysis'!$A$1:$E$1193,5,0)</f>
        <v>0</v>
      </c>
      <c r="AC638" t="str">
        <f>VLOOKUP(D637,CSAT!$A$1:$F$1193,2,0)</f>
        <v>Worst</v>
      </c>
      <c r="AD638" t="str">
        <f>VLOOKUP(D637,CSAT!$A$1:$F$1193,3,0)</f>
        <v>Bad</v>
      </c>
      <c r="AE638" t="str">
        <f>VLOOKUP(D637,CSAT!$A$1:$F$1193,4,0)</f>
        <v>Worst</v>
      </c>
      <c r="AF638" t="str">
        <f>VLOOKUP(D637,CSAT!$A$1:$F$1193,5,0)</f>
        <v>Worst</v>
      </c>
      <c r="AG638" t="str">
        <f>VLOOKUP(D637,CSAT!$A$1:$F$1193,6,0)</f>
        <v>Worst</v>
      </c>
      <c r="AH638" s="30">
        <v>43469</v>
      </c>
    </row>
    <row r="639" spans="1:34" x14ac:dyDescent="0.25">
      <c r="A639" s="13" t="s">
        <v>1161</v>
      </c>
      <c r="B639" s="13">
        <v>638</v>
      </c>
      <c r="C639" s="13" t="s">
        <v>122</v>
      </c>
      <c r="D639" s="13" t="s">
        <v>1161</v>
      </c>
      <c r="E639" s="13" t="s">
        <v>16</v>
      </c>
      <c r="F639" s="13">
        <v>21</v>
      </c>
      <c r="G639" s="13" t="s">
        <v>11</v>
      </c>
      <c r="H639" s="13" t="s">
        <v>40</v>
      </c>
      <c r="I639" s="13" t="s">
        <v>13</v>
      </c>
      <c r="J639">
        <f>VLOOKUP(DATA!D638,'Performance management'!A$1:H$1193,4,0)</f>
        <v>2</v>
      </c>
      <c r="K639">
        <f>VLOOKUP(DATA!D638,'Performance management'!A$1:H$1193,5,0)</f>
        <v>3</v>
      </c>
      <c r="L639">
        <f>VLOOKUP(DATA!D638,'Performance management'!A$1:H$1193,6,0)</f>
        <v>4</v>
      </c>
      <c r="M639">
        <f>VLOOKUP(DATA!D638,'Performance management'!A$1:H$1193,7,0)</f>
        <v>2</v>
      </c>
      <c r="N639">
        <f>VLOOKUP(DATA!D638,'Performance management'!A$1:H$1193,8,0)</f>
        <v>2.75</v>
      </c>
      <c r="O639">
        <f>VLOOKUP(D638,'Learning  Mangement'!$A$1:$G$1193,4,0)</f>
        <v>2.75</v>
      </c>
      <c r="P639" t="str">
        <f>VLOOKUP(D638,'Learning  Mangement'!$A$1:$G$1193,5,0)</f>
        <v>Sathish&amp;Azim</v>
      </c>
      <c r="Q639" t="str">
        <f>VLOOKUP(D638,'Learning  Mangement'!$A$1:$G$1193,6,0)</f>
        <v>4h</v>
      </c>
      <c r="R639" t="str">
        <f>VLOOKUP(D638,'Learning  Mangement'!$A$1:$G$1193,7,0)</f>
        <v>Technical skills Training</v>
      </c>
      <c r="S639" s="30">
        <f>VLOOKUP(D638,'Leave  Mangement'!$A$1:$F$1193,3,0)</f>
        <v>43392</v>
      </c>
      <c r="T639" s="30">
        <f>VLOOKUP(D638,'Leave  Mangement'!$A$1:$F$1193,4,0)</f>
        <v>43399</v>
      </c>
      <c r="U639" t="str">
        <f>VLOOKUP(D638,'Leave  Mangement'!$A$1:$F$1193,5,0)</f>
        <v>Emergency leave</v>
      </c>
      <c r="V639">
        <f>VLOOKUP(D638,'Leave  Mangement'!$A$1:$F$1193,6,0)</f>
        <v>7</v>
      </c>
      <c r="W639" t="str">
        <f>VLOOKUP(D638,'Span and Layer'!$A$1:$D$1193,2,0)</f>
        <v>David</v>
      </c>
      <c r="X639" t="str">
        <f>VLOOKUP(D638,'Span and Layer'!$A$1:$D$1193,3,0)</f>
        <v>Jacob</v>
      </c>
      <c r="Y639" t="str">
        <f>VLOOKUP(D638,'Span and Layer'!$A$1:$D$1193,4,0)</f>
        <v>George</v>
      </c>
      <c r="Z639" s="30">
        <f>VLOOKUP(D638,'Attrition Analysis'!$A$1:$E$1193,3,0)</f>
        <v>38312</v>
      </c>
      <c r="AA639" s="30">
        <f>VLOOKUP(D638,'Attrition Analysis'!$A$1:$E$1193,4,0)</f>
        <v>46122</v>
      </c>
      <c r="AB639">
        <f>VLOOKUP(D638,'Attrition Analysis'!$A$1:$E$1193,5,0)</f>
        <v>0</v>
      </c>
      <c r="AC639" t="str">
        <f>VLOOKUP(D638,CSAT!$A$1:$F$1193,2,0)</f>
        <v>Excellent</v>
      </c>
      <c r="AD639" t="str">
        <f>VLOOKUP(D638,CSAT!$A$1:$F$1193,3,0)</f>
        <v>Better</v>
      </c>
      <c r="AE639" t="str">
        <f>VLOOKUP(D638,CSAT!$A$1:$F$1193,4,0)</f>
        <v>Better</v>
      </c>
      <c r="AF639" t="str">
        <f>VLOOKUP(D638,CSAT!$A$1:$F$1193,5,0)</f>
        <v>Good</v>
      </c>
      <c r="AG639" t="str">
        <f>VLOOKUP(D638,CSAT!$A$1:$F$1193,6,0)</f>
        <v>Excellent</v>
      </c>
      <c r="AH639" s="30">
        <v>43462</v>
      </c>
    </row>
    <row r="640" spans="1:34" x14ac:dyDescent="0.25">
      <c r="A640" s="13" t="s">
        <v>1162</v>
      </c>
      <c r="B640" s="13">
        <v>639</v>
      </c>
      <c r="C640" s="13" t="s">
        <v>124</v>
      </c>
      <c r="D640" s="13" t="s">
        <v>1162</v>
      </c>
      <c r="E640" s="13" t="s">
        <v>16</v>
      </c>
      <c r="F640" s="13">
        <v>34</v>
      </c>
      <c r="G640" s="13" t="s">
        <v>45</v>
      </c>
      <c r="H640" s="13" t="s">
        <v>131</v>
      </c>
      <c r="I640" s="13" t="s">
        <v>132</v>
      </c>
      <c r="J640">
        <f>VLOOKUP(DATA!D639,'Performance management'!A$1:H$1193,4,0)</f>
        <v>1</v>
      </c>
      <c r="K640">
        <f>VLOOKUP(DATA!D639,'Performance management'!A$1:H$1193,5,0)</f>
        <v>2</v>
      </c>
      <c r="L640">
        <f>VLOOKUP(DATA!D639,'Performance management'!A$1:H$1193,6,0)</f>
        <v>2</v>
      </c>
      <c r="M640">
        <f>VLOOKUP(DATA!D639,'Performance management'!A$1:H$1193,7,0)</f>
        <v>2</v>
      </c>
      <c r="N640">
        <f>VLOOKUP(DATA!D639,'Performance management'!A$1:H$1193,8,0)</f>
        <v>1.75</v>
      </c>
      <c r="O640">
        <f>VLOOKUP(D639,'Learning  Mangement'!$A$1:$G$1193,4,0)</f>
        <v>1.75</v>
      </c>
      <c r="P640" t="str">
        <f>VLOOKUP(D639,'Learning  Mangement'!$A$1:$G$1193,5,0)</f>
        <v>Sathish&amp;Azim</v>
      </c>
      <c r="Q640" t="str">
        <f>VLOOKUP(D639,'Learning  Mangement'!$A$1:$G$1193,6,0)</f>
        <v>4h</v>
      </c>
      <c r="R640" t="str">
        <f>VLOOKUP(D639,'Learning  Mangement'!$A$1:$G$1193,7,0)</f>
        <v>Technical skills Training</v>
      </c>
      <c r="S640" s="30">
        <f>VLOOKUP(D639,'Leave  Mangement'!$A$1:$F$1193,3,0)</f>
        <v>43393</v>
      </c>
      <c r="T640" s="30">
        <f>VLOOKUP(D639,'Leave  Mangement'!$A$1:$F$1193,4,0)</f>
        <v>43400</v>
      </c>
      <c r="U640" t="str">
        <f>VLOOKUP(D639,'Leave  Mangement'!$A$1:$F$1193,5,0)</f>
        <v>Emergency leave</v>
      </c>
      <c r="V640">
        <f>VLOOKUP(D639,'Leave  Mangement'!$A$1:$F$1193,6,0)</f>
        <v>7</v>
      </c>
      <c r="W640" t="str">
        <f>VLOOKUP(D639,'Span and Layer'!$A$1:$D$1193,2,0)</f>
        <v>Azim</v>
      </c>
      <c r="X640" t="str">
        <f>VLOOKUP(D639,'Span and Layer'!$A$1:$D$1193,3,0)</f>
        <v>Jacob</v>
      </c>
      <c r="Y640" t="str">
        <f>VLOOKUP(D639,'Span and Layer'!$A$1:$D$1193,4,0)</f>
        <v>George</v>
      </c>
      <c r="Z640" s="30">
        <f>VLOOKUP(D639,'Attrition Analysis'!$A$1:$E$1193,3,0)</f>
        <v>38320</v>
      </c>
      <c r="AA640" s="30">
        <f>VLOOKUP(D639,'Attrition Analysis'!$A$1:$E$1193,4,0)</f>
        <v>46134</v>
      </c>
      <c r="AB640">
        <f>VLOOKUP(D639,'Attrition Analysis'!$A$1:$E$1193,5,0)</f>
        <v>0</v>
      </c>
      <c r="AC640" t="str">
        <f>VLOOKUP(D639,CSAT!$A$1:$F$1193,2,0)</f>
        <v>Excellent</v>
      </c>
      <c r="AD640" t="str">
        <f>VLOOKUP(D639,CSAT!$A$1:$F$1193,3,0)</f>
        <v>Better</v>
      </c>
      <c r="AE640" t="str">
        <f>VLOOKUP(D639,CSAT!$A$1:$F$1193,4,0)</f>
        <v>Bad</v>
      </c>
      <c r="AF640" t="str">
        <f>VLOOKUP(D639,CSAT!$A$1:$F$1193,5,0)</f>
        <v>Better</v>
      </c>
      <c r="AG640" t="str">
        <f>VLOOKUP(D639,CSAT!$A$1:$F$1193,6,0)</f>
        <v>Good</v>
      </c>
      <c r="AH640" s="30">
        <v>43378</v>
      </c>
    </row>
    <row r="641" spans="1:34" x14ac:dyDescent="0.25">
      <c r="A641" s="13" t="s">
        <v>1163</v>
      </c>
      <c r="B641" s="13">
        <v>640</v>
      </c>
      <c r="C641" s="13" t="s">
        <v>127</v>
      </c>
      <c r="D641" s="13" t="s">
        <v>1163</v>
      </c>
      <c r="E641" s="13" t="s">
        <v>10</v>
      </c>
      <c r="F641" s="13">
        <v>24</v>
      </c>
      <c r="G641" s="13" t="s">
        <v>26</v>
      </c>
      <c r="H641" s="13" t="s">
        <v>118</v>
      </c>
      <c r="I641" s="13" t="s">
        <v>13</v>
      </c>
      <c r="J641">
        <f>VLOOKUP(DATA!D640,'Performance management'!A$1:H$1193,4,0)</f>
        <v>5</v>
      </c>
      <c r="K641">
        <f>VLOOKUP(DATA!D640,'Performance management'!A$1:H$1193,5,0)</f>
        <v>1</v>
      </c>
      <c r="L641">
        <f>VLOOKUP(DATA!D640,'Performance management'!A$1:H$1193,6,0)</f>
        <v>2</v>
      </c>
      <c r="M641">
        <f>VLOOKUP(DATA!D640,'Performance management'!A$1:H$1193,7,0)</f>
        <v>5</v>
      </c>
      <c r="N641">
        <f>VLOOKUP(DATA!D640,'Performance management'!A$1:H$1193,8,0)</f>
        <v>3.25</v>
      </c>
      <c r="O641">
        <f>VLOOKUP(D640,'Learning  Mangement'!$A$1:$G$1193,4,0)</f>
        <v>3.25</v>
      </c>
      <c r="P641" t="str">
        <f>VLOOKUP(D640,'Learning  Mangement'!$A$1:$G$1193,5,0)</f>
        <v>Hemanth&amp;Salomi</v>
      </c>
      <c r="Q641" t="str">
        <f>VLOOKUP(D640,'Learning  Mangement'!$A$1:$G$1193,6,0)</f>
        <v>3h</v>
      </c>
      <c r="R641" t="str">
        <f>VLOOKUP(D640,'Learning  Mangement'!$A$1:$G$1193,7,0)</f>
        <v>Soft skills Training</v>
      </c>
      <c r="S641" s="30">
        <f>VLOOKUP(D640,'Leave  Mangement'!$A$1:$F$1193,3,0)</f>
        <v>43394</v>
      </c>
      <c r="T641" s="30">
        <f>VLOOKUP(D640,'Leave  Mangement'!$A$1:$F$1193,4,0)</f>
        <v>43397</v>
      </c>
      <c r="U641" t="str">
        <f>VLOOKUP(D640,'Leave  Mangement'!$A$1:$F$1193,5,0)</f>
        <v>Maternity/Parental leave</v>
      </c>
      <c r="V641">
        <f>VLOOKUP(D640,'Leave  Mangement'!$A$1:$F$1193,6,0)</f>
        <v>33</v>
      </c>
      <c r="W641" t="str">
        <f>VLOOKUP(D640,'Span and Layer'!$A$1:$D$1193,2,0)</f>
        <v>Harika</v>
      </c>
      <c r="X641" t="str">
        <f>VLOOKUP(D640,'Span and Layer'!$A$1:$D$1193,3,0)</f>
        <v>Amelia</v>
      </c>
      <c r="Y641" t="str">
        <f>VLOOKUP(D640,'Span and Layer'!$A$1:$D$1193,4,0)</f>
        <v>George</v>
      </c>
      <c r="Z641" s="30">
        <f>VLOOKUP(D640,'Attrition Analysis'!$A$1:$E$1193,3,0)</f>
        <v>38328</v>
      </c>
      <c r="AA641" s="30">
        <f>VLOOKUP(D640,'Attrition Analysis'!$A$1:$E$1193,4,0)</f>
        <v>46146</v>
      </c>
      <c r="AB641">
        <f>VLOOKUP(D640,'Attrition Analysis'!$A$1:$E$1193,5,0)</f>
        <v>0</v>
      </c>
      <c r="AC641" t="str">
        <f>VLOOKUP(D640,CSAT!$A$1:$F$1193,2,0)</f>
        <v>Worst</v>
      </c>
      <c r="AD641" t="str">
        <f>VLOOKUP(D640,CSAT!$A$1:$F$1193,3,0)</f>
        <v>Bad</v>
      </c>
      <c r="AE641" t="str">
        <f>VLOOKUP(D640,CSAT!$A$1:$F$1193,4,0)</f>
        <v>Good</v>
      </c>
      <c r="AF641" t="str">
        <f>VLOOKUP(D640,CSAT!$A$1:$F$1193,5,0)</f>
        <v>Bad</v>
      </c>
      <c r="AG641" t="str">
        <f>VLOOKUP(D640,CSAT!$A$1:$F$1193,6,0)</f>
        <v>Bad</v>
      </c>
      <c r="AH641" s="30">
        <v>43293</v>
      </c>
    </row>
    <row r="642" spans="1:34" x14ac:dyDescent="0.25">
      <c r="A642" s="13" t="s">
        <v>1164</v>
      </c>
      <c r="B642" s="13">
        <v>641</v>
      </c>
      <c r="C642" s="13" t="s">
        <v>129</v>
      </c>
      <c r="D642" s="13" t="s">
        <v>1164</v>
      </c>
      <c r="E642" s="13" t="s">
        <v>16</v>
      </c>
      <c r="F642" s="13">
        <v>49</v>
      </c>
      <c r="G642" s="13" t="s">
        <v>45</v>
      </c>
      <c r="H642" s="13" t="s">
        <v>126</v>
      </c>
      <c r="I642" s="13" t="s">
        <v>80</v>
      </c>
      <c r="J642">
        <f>VLOOKUP(DATA!D641,'Performance management'!A$1:H$1193,4,0)</f>
        <v>2</v>
      </c>
      <c r="K642">
        <f>VLOOKUP(DATA!D641,'Performance management'!A$1:H$1193,5,0)</f>
        <v>3</v>
      </c>
      <c r="L642">
        <f>VLOOKUP(DATA!D641,'Performance management'!A$1:H$1193,6,0)</f>
        <v>3</v>
      </c>
      <c r="M642">
        <f>VLOOKUP(DATA!D641,'Performance management'!A$1:H$1193,7,0)</f>
        <v>4</v>
      </c>
      <c r="N642">
        <f>VLOOKUP(DATA!D641,'Performance management'!A$1:H$1193,8,0)</f>
        <v>3</v>
      </c>
      <c r="O642">
        <f>VLOOKUP(D641,'Learning  Mangement'!$A$1:$G$1193,4,0)</f>
        <v>3</v>
      </c>
      <c r="P642" t="str">
        <f>VLOOKUP(D641,'Learning  Mangement'!$A$1:$G$1193,5,0)</f>
        <v>Hemanth&amp;Salomi</v>
      </c>
      <c r="Q642" t="str">
        <f>VLOOKUP(D641,'Learning  Mangement'!$A$1:$G$1193,6,0)</f>
        <v>3h</v>
      </c>
      <c r="R642" t="str">
        <f>VLOOKUP(D641,'Learning  Mangement'!$A$1:$G$1193,7,0)</f>
        <v>Soft skills Training</v>
      </c>
      <c r="S642" s="30">
        <f>VLOOKUP(D641,'Leave  Mangement'!$A$1:$F$1193,3,0)</f>
        <v>43395</v>
      </c>
      <c r="T642" s="30">
        <f>VLOOKUP(D641,'Leave  Mangement'!$A$1:$F$1193,4,0)</f>
        <v>43399</v>
      </c>
      <c r="U642" t="str">
        <f>VLOOKUP(D641,'Leave  Mangement'!$A$1:$F$1193,5,0)</f>
        <v>Planned leave</v>
      </c>
      <c r="V642">
        <f>VLOOKUP(D641,'Leave  Mangement'!$A$1:$F$1193,6,0)</f>
        <v>4</v>
      </c>
      <c r="W642" t="str">
        <f>VLOOKUP(D641,'Span and Layer'!$A$1:$D$1193,2,0)</f>
        <v>Aneela</v>
      </c>
      <c r="X642" t="str">
        <f>VLOOKUP(D641,'Span and Layer'!$A$1:$D$1193,3,0)</f>
        <v>Charlie</v>
      </c>
      <c r="Y642" t="str">
        <f>VLOOKUP(D641,'Span and Layer'!$A$1:$D$1193,4,0)</f>
        <v>George</v>
      </c>
      <c r="Z642" s="30">
        <f>VLOOKUP(D641,'Attrition Analysis'!$A$1:$E$1193,3,0)</f>
        <v>38336</v>
      </c>
      <c r="AA642" s="30">
        <f>VLOOKUP(D641,'Attrition Analysis'!$A$1:$E$1193,4,0)</f>
        <v>46158</v>
      </c>
      <c r="AB642">
        <f>VLOOKUP(D641,'Attrition Analysis'!$A$1:$E$1193,5,0)</f>
        <v>0</v>
      </c>
      <c r="AC642" t="str">
        <f>VLOOKUP(D641,CSAT!$A$1:$F$1193,2,0)</f>
        <v>Bad</v>
      </c>
      <c r="AD642" t="str">
        <f>VLOOKUP(D641,CSAT!$A$1:$F$1193,3,0)</f>
        <v>Worst</v>
      </c>
      <c r="AE642" t="str">
        <f>VLOOKUP(D641,CSAT!$A$1:$F$1193,4,0)</f>
        <v>Worst</v>
      </c>
      <c r="AF642" t="str">
        <f>VLOOKUP(D641,CSAT!$A$1:$F$1193,5,0)</f>
        <v>Good</v>
      </c>
      <c r="AG642" t="str">
        <f>VLOOKUP(D641,CSAT!$A$1:$F$1193,6,0)</f>
        <v>Excellent</v>
      </c>
      <c r="AH642" s="30">
        <v>43266</v>
      </c>
    </row>
    <row r="643" spans="1:34" x14ac:dyDescent="0.25">
      <c r="A643" s="13" t="s">
        <v>1165</v>
      </c>
      <c r="B643" s="13">
        <v>642</v>
      </c>
      <c r="C643" s="13" t="s">
        <v>133</v>
      </c>
      <c r="D643" s="13" t="s">
        <v>1165</v>
      </c>
      <c r="E643" s="13" t="s">
        <v>10</v>
      </c>
      <c r="F643" s="13">
        <v>51</v>
      </c>
      <c r="G643" s="13" t="s">
        <v>31</v>
      </c>
      <c r="H643" s="13" t="s">
        <v>121</v>
      </c>
      <c r="I643" s="13" t="s">
        <v>13</v>
      </c>
      <c r="J643">
        <f>VLOOKUP(DATA!D642,'Performance management'!A$1:H$1193,4,0)</f>
        <v>3</v>
      </c>
      <c r="K643">
        <f>VLOOKUP(DATA!D642,'Performance management'!A$1:H$1193,5,0)</f>
        <v>3</v>
      </c>
      <c r="L643">
        <f>VLOOKUP(DATA!D642,'Performance management'!A$1:H$1193,6,0)</f>
        <v>2</v>
      </c>
      <c r="M643">
        <f>VLOOKUP(DATA!D642,'Performance management'!A$1:H$1193,7,0)</f>
        <v>1</v>
      </c>
      <c r="N643">
        <f>VLOOKUP(DATA!D642,'Performance management'!A$1:H$1193,8,0)</f>
        <v>2.25</v>
      </c>
      <c r="O643">
        <f>VLOOKUP(D642,'Learning  Mangement'!$A$1:$G$1193,4,0)</f>
        <v>2.25</v>
      </c>
      <c r="P643" t="str">
        <f>VLOOKUP(D642,'Learning  Mangement'!$A$1:$G$1193,5,0)</f>
        <v>Sathish&amp;Azim</v>
      </c>
      <c r="Q643" t="str">
        <f>VLOOKUP(D642,'Learning  Mangement'!$A$1:$G$1193,6,0)</f>
        <v>4h</v>
      </c>
      <c r="R643" t="str">
        <f>VLOOKUP(D642,'Learning  Mangement'!$A$1:$G$1193,7,0)</f>
        <v>Technical skills Training</v>
      </c>
      <c r="S643" s="30">
        <f>VLOOKUP(D642,'Leave  Mangement'!$A$1:$F$1193,3,0)</f>
        <v>43396</v>
      </c>
      <c r="T643" s="30">
        <f>VLOOKUP(D642,'Leave  Mangement'!$A$1:$F$1193,4,0)</f>
        <v>43397</v>
      </c>
      <c r="U643" t="str">
        <f>VLOOKUP(D642,'Leave  Mangement'!$A$1:$F$1193,5,0)</f>
        <v>Maternity/Parental leave</v>
      </c>
      <c r="V643">
        <f>VLOOKUP(D642,'Leave  Mangement'!$A$1:$F$1193,6,0)</f>
        <v>31</v>
      </c>
      <c r="W643" t="str">
        <f>VLOOKUP(D642,'Span and Layer'!$A$1:$D$1193,2,0)</f>
        <v>Harika</v>
      </c>
      <c r="X643" t="str">
        <f>VLOOKUP(D642,'Span and Layer'!$A$1:$D$1193,3,0)</f>
        <v>Amelia</v>
      </c>
      <c r="Y643" t="str">
        <f>VLOOKUP(D642,'Span and Layer'!$A$1:$D$1193,4,0)</f>
        <v>George</v>
      </c>
      <c r="Z643" s="30">
        <f>VLOOKUP(D642,'Attrition Analysis'!$A$1:$E$1193,3,0)</f>
        <v>38344</v>
      </c>
      <c r="AA643" s="30">
        <f>VLOOKUP(D642,'Attrition Analysis'!$A$1:$E$1193,4,0)</f>
        <v>46170</v>
      </c>
      <c r="AB643">
        <f>VLOOKUP(D642,'Attrition Analysis'!$A$1:$E$1193,5,0)</f>
        <v>0</v>
      </c>
      <c r="AC643" t="str">
        <f>VLOOKUP(D642,CSAT!$A$1:$F$1193,2,0)</f>
        <v>Worst</v>
      </c>
      <c r="AD643" t="str">
        <f>VLOOKUP(D642,CSAT!$A$1:$F$1193,3,0)</f>
        <v>Better</v>
      </c>
      <c r="AE643" t="str">
        <f>VLOOKUP(D642,CSAT!$A$1:$F$1193,4,0)</f>
        <v>Better</v>
      </c>
      <c r="AF643" t="str">
        <f>VLOOKUP(D642,CSAT!$A$1:$F$1193,5,0)</f>
        <v>Good</v>
      </c>
      <c r="AG643" t="str">
        <f>VLOOKUP(D642,CSAT!$A$1:$F$1193,6,0)</f>
        <v>Excellent</v>
      </c>
      <c r="AH643" s="30">
        <v>43280</v>
      </c>
    </row>
    <row r="644" spans="1:34" x14ac:dyDescent="0.25">
      <c r="A644" s="13" t="s">
        <v>1166</v>
      </c>
      <c r="B644" s="13">
        <v>643</v>
      </c>
      <c r="C644" s="13" t="s">
        <v>135</v>
      </c>
      <c r="D644" s="13" t="s">
        <v>1166</v>
      </c>
      <c r="E644" s="13" t="s">
        <v>16</v>
      </c>
      <c r="F644" s="13">
        <v>56</v>
      </c>
      <c r="G644" s="13" t="s">
        <v>17</v>
      </c>
      <c r="H644" s="13" t="s">
        <v>59</v>
      </c>
      <c r="I644" s="13" t="s">
        <v>13</v>
      </c>
      <c r="J644">
        <f>VLOOKUP(DATA!D643,'Performance management'!A$1:H$1193,4,0)</f>
        <v>4</v>
      </c>
      <c r="K644">
        <f>VLOOKUP(DATA!D643,'Performance management'!A$1:H$1193,5,0)</f>
        <v>1</v>
      </c>
      <c r="L644">
        <f>VLOOKUP(DATA!D643,'Performance management'!A$1:H$1193,6,0)</f>
        <v>1</v>
      </c>
      <c r="M644">
        <f>VLOOKUP(DATA!D643,'Performance management'!A$1:H$1193,7,0)</f>
        <v>5</v>
      </c>
      <c r="N644">
        <f>VLOOKUP(DATA!D643,'Performance management'!A$1:H$1193,8,0)</f>
        <v>2.75</v>
      </c>
      <c r="O644">
        <f>VLOOKUP(D643,'Learning  Mangement'!$A$1:$G$1193,4,0)</f>
        <v>2.75</v>
      </c>
      <c r="P644" t="str">
        <f>VLOOKUP(D643,'Learning  Mangement'!$A$1:$G$1193,5,0)</f>
        <v>Sathish&amp;Azim</v>
      </c>
      <c r="Q644" t="str">
        <f>VLOOKUP(D643,'Learning  Mangement'!$A$1:$G$1193,6,0)</f>
        <v>4h</v>
      </c>
      <c r="R644" t="str">
        <f>VLOOKUP(D643,'Learning  Mangement'!$A$1:$G$1193,7,0)</f>
        <v>Technical skills Training</v>
      </c>
      <c r="S644" s="30">
        <f>VLOOKUP(D643,'Leave  Mangement'!$A$1:$F$1193,3,0)</f>
        <v>43397</v>
      </c>
      <c r="T644" s="30">
        <f>VLOOKUP(D643,'Leave  Mangement'!$A$1:$F$1193,4,0)</f>
        <v>43401</v>
      </c>
      <c r="U644" t="str">
        <f>VLOOKUP(D643,'Leave  Mangement'!$A$1:$F$1193,5,0)</f>
        <v>Emergency leave</v>
      </c>
      <c r="V644">
        <f>VLOOKUP(D643,'Leave  Mangement'!$A$1:$F$1193,6,0)</f>
        <v>4</v>
      </c>
      <c r="W644" t="str">
        <f>VLOOKUP(D643,'Span and Layer'!$A$1:$D$1193,2,0)</f>
        <v>Roy</v>
      </c>
      <c r="X644" t="str">
        <f>VLOOKUP(D643,'Span and Layer'!$A$1:$D$1193,3,0)</f>
        <v>Harry</v>
      </c>
      <c r="Y644" t="str">
        <f>VLOOKUP(D643,'Span and Layer'!$A$1:$D$1193,4,0)</f>
        <v>George</v>
      </c>
      <c r="Z644" s="30">
        <f>VLOOKUP(D643,'Attrition Analysis'!$A$1:$E$1193,3,0)</f>
        <v>38352</v>
      </c>
      <c r="AA644" s="30">
        <f>VLOOKUP(D643,'Attrition Analysis'!$A$1:$E$1193,4,0)</f>
        <v>46182</v>
      </c>
      <c r="AB644">
        <f>VLOOKUP(D643,'Attrition Analysis'!$A$1:$E$1193,5,0)</f>
        <v>0</v>
      </c>
      <c r="AC644" t="str">
        <f>VLOOKUP(D643,CSAT!$A$1:$F$1193,2,0)</f>
        <v>Worst</v>
      </c>
      <c r="AD644" t="str">
        <f>VLOOKUP(D643,CSAT!$A$1:$F$1193,3,0)</f>
        <v>Bad</v>
      </c>
      <c r="AE644" t="str">
        <f>VLOOKUP(D643,CSAT!$A$1:$F$1193,4,0)</f>
        <v>Bad</v>
      </c>
      <c r="AF644" t="str">
        <f>VLOOKUP(D643,CSAT!$A$1:$F$1193,5,0)</f>
        <v>Good</v>
      </c>
      <c r="AG644" t="str">
        <f>VLOOKUP(D643,CSAT!$A$1:$F$1193,6,0)</f>
        <v>Good</v>
      </c>
      <c r="AH644" s="30">
        <v>43413</v>
      </c>
    </row>
    <row r="645" spans="1:34" x14ac:dyDescent="0.25">
      <c r="A645" s="13" t="s">
        <v>1167</v>
      </c>
      <c r="B645" s="13">
        <v>644</v>
      </c>
      <c r="C645" s="13" t="s">
        <v>137</v>
      </c>
      <c r="D645" s="13" t="s">
        <v>1167</v>
      </c>
      <c r="E645" s="13" t="s">
        <v>10</v>
      </c>
      <c r="F645" s="13">
        <v>45</v>
      </c>
      <c r="G645" s="13" t="s">
        <v>62</v>
      </c>
      <c r="H645" s="13" t="s">
        <v>27</v>
      </c>
      <c r="I645" s="13" t="s">
        <v>28</v>
      </c>
      <c r="J645">
        <f>VLOOKUP(DATA!D644,'Performance management'!A$1:H$1193,4,0)</f>
        <v>2</v>
      </c>
      <c r="K645">
        <f>VLOOKUP(DATA!D644,'Performance management'!A$1:H$1193,5,0)</f>
        <v>3</v>
      </c>
      <c r="L645">
        <f>VLOOKUP(DATA!D644,'Performance management'!A$1:H$1193,6,0)</f>
        <v>5</v>
      </c>
      <c r="M645">
        <f>VLOOKUP(DATA!D644,'Performance management'!A$1:H$1193,7,0)</f>
        <v>5</v>
      </c>
      <c r="N645">
        <f>VLOOKUP(DATA!D644,'Performance management'!A$1:H$1193,8,0)</f>
        <v>3.75</v>
      </c>
      <c r="O645">
        <f>VLOOKUP(D644,'Learning  Mangement'!$A$1:$G$1193,4,0)</f>
        <v>3.75</v>
      </c>
      <c r="P645" t="str">
        <f>VLOOKUP(D644,'Learning  Mangement'!$A$1:$G$1193,5,0)</f>
        <v>Hemanth&amp;Salomi</v>
      </c>
      <c r="Q645" t="str">
        <f>VLOOKUP(D644,'Learning  Mangement'!$A$1:$G$1193,6,0)</f>
        <v>3h</v>
      </c>
      <c r="R645" t="str">
        <f>VLOOKUP(D644,'Learning  Mangement'!$A$1:$G$1193,7,0)</f>
        <v>Soft skills Training</v>
      </c>
      <c r="S645" s="30">
        <f>VLOOKUP(D644,'Leave  Mangement'!$A$1:$F$1193,3,0)</f>
        <v>43398</v>
      </c>
      <c r="T645" s="30">
        <f>VLOOKUP(D644,'Leave  Mangement'!$A$1:$F$1193,4,0)</f>
        <v>43403</v>
      </c>
      <c r="U645" t="str">
        <f>VLOOKUP(D644,'Leave  Mangement'!$A$1:$F$1193,5,0)</f>
        <v>Maternity/Parental leave</v>
      </c>
      <c r="V645">
        <f>VLOOKUP(D644,'Leave  Mangement'!$A$1:$F$1193,6,0)</f>
        <v>35</v>
      </c>
      <c r="W645" t="str">
        <f>VLOOKUP(D644,'Span and Layer'!$A$1:$D$1193,2,0)</f>
        <v>Harish</v>
      </c>
      <c r="X645" t="str">
        <f>VLOOKUP(D644,'Span and Layer'!$A$1:$D$1193,3,0)</f>
        <v>Amelia</v>
      </c>
      <c r="Y645" t="str">
        <f>VLOOKUP(D644,'Span and Layer'!$A$1:$D$1193,4,0)</f>
        <v>George</v>
      </c>
      <c r="Z645" s="30">
        <f>VLOOKUP(D644,'Attrition Analysis'!$A$1:$E$1193,3,0)</f>
        <v>38360</v>
      </c>
      <c r="AA645" s="30">
        <f>VLOOKUP(D644,'Attrition Analysis'!$A$1:$E$1193,4,0)</f>
        <v>46194</v>
      </c>
      <c r="AB645">
        <f>VLOOKUP(D644,'Attrition Analysis'!$A$1:$E$1193,5,0)</f>
        <v>0</v>
      </c>
      <c r="AC645" t="str">
        <f>VLOOKUP(D644,CSAT!$A$1:$F$1193,2,0)</f>
        <v>Excellent</v>
      </c>
      <c r="AD645" t="str">
        <f>VLOOKUP(D644,CSAT!$A$1:$F$1193,3,0)</f>
        <v>Bad</v>
      </c>
      <c r="AE645" t="str">
        <f>VLOOKUP(D644,CSAT!$A$1:$F$1193,4,0)</f>
        <v>Better</v>
      </c>
      <c r="AF645" t="str">
        <f>VLOOKUP(D644,CSAT!$A$1:$F$1193,5,0)</f>
        <v>Good</v>
      </c>
      <c r="AG645" t="str">
        <f>VLOOKUP(D644,CSAT!$A$1:$F$1193,6,0)</f>
        <v>Bad</v>
      </c>
      <c r="AH645" s="30">
        <v>43467</v>
      </c>
    </row>
    <row r="646" spans="1:34" x14ac:dyDescent="0.25">
      <c r="A646" s="13" t="s">
        <v>1168</v>
      </c>
      <c r="B646" s="13">
        <v>645</v>
      </c>
      <c r="C646" s="13" t="s">
        <v>139</v>
      </c>
      <c r="D646" s="13" t="s">
        <v>1168</v>
      </c>
      <c r="E646" s="13" t="s">
        <v>10</v>
      </c>
      <c r="F646" s="13">
        <v>22</v>
      </c>
      <c r="G646" s="13" t="s">
        <v>62</v>
      </c>
      <c r="H646" s="13" t="s">
        <v>66</v>
      </c>
      <c r="I646" s="13" t="s">
        <v>13</v>
      </c>
      <c r="J646">
        <f>VLOOKUP(DATA!D645,'Performance management'!A$1:H$1193,4,0)</f>
        <v>5</v>
      </c>
      <c r="K646">
        <f>VLOOKUP(DATA!D645,'Performance management'!A$1:H$1193,5,0)</f>
        <v>4</v>
      </c>
      <c r="L646">
        <f>VLOOKUP(DATA!D645,'Performance management'!A$1:H$1193,6,0)</f>
        <v>3</v>
      </c>
      <c r="M646">
        <f>VLOOKUP(DATA!D645,'Performance management'!A$1:H$1193,7,0)</f>
        <v>2</v>
      </c>
      <c r="N646">
        <f>VLOOKUP(DATA!D645,'Performance management'!A$1:H$1193,8,0)</f>
        <v>3.5</v>
      </c>
      <c r="O646">
        <f>VLOOKUP(D645,'Learning  Mangement'!$A$1:$G$1193,4,0)</f>
        <v>3.5</v>
      </c>
      <c r="P646" t="str">
        <f>VLOOKUP(D645,'Learning  Mangement'!$A$1:$G$1193,5,0)</f>
        <v>Hemanth&amp;Salomi</v>
      </c>
      <c r="Q646" t="str">
        <f>VLOOKUP(D645,'Learning  Mangement'!$A$1:$G$1193,6,0)</f>
        <v>3h</v>
      </c>
      <c r="R646" t="str">
        <f>VLOOKUP(D645,'Learning  Mangement'!$A$1:$G$1193,7,0)</f>
        <v>Soft skills Training</v>
      </c>
      <c r="S646" s="30">
        <f>VLOOKUP(D645,'Leave  Mangement'!$A$1:$F$1193,3,0)</f>
        <v>43399</v>
      </c>
      <c r="T646" s="30">
        <f>VLOOKUP(D645,'Leave  Mangement'!$A$1:$F$1193,4,0)</f>
        <v>43403</v>
      </c>
      <c r="U646" t="str">
        <f>VLOOKUP(D645,'Leave  Mangement'!$A$1:$F$1193,5,0)</f>
        <v>Emergency leave</v>
      </c>
      <c r="V646">
        <f>VLOOKUP(D645,'Leave  Mangement'!$A$1:$F$1193,6,0)</f>
        <v>4</v>
      </c>
      <c r="W646" t="str">
        <f>VLOOKUP(D645,'Span and Layer'!$A$1:$D$1193,2,0)</f>
        <v>Hemanth</v>
      </c>
      <c r="X646" t="str">
        <f>VLOOKUP(D645,'Span and Layer'!$A$1:$D$1193,3,0)</f>
        <v>Amelia</v>
      </c>
      <c r="Y646" t="str">
        <f>VLOOKUP(D645,'Span and Layer'!$A$1:$D$1193,4,0)</f>
        <v>George</v>
      </c>
      <c r="Z646" s="30">
        <f>VLOOKUP(D645,'Attrition Analysis'!$A$1:$E$1193,3,0)</f>
        <v>38368</v>
      </c>
      <c r="AA646" s="30">
        <f>VLOOKUP(D645,'Attrition Analysis'!$A$1:$E$1193,4,0)</f>
        <v>46206</v>
      </c>
      <c r="AB646">
        <f>VLOOKUP(D645,'Attrition Analysis'!$A$1:$E$1193,5,0)</f>
        <v>0</v>
      </c>
      <c r="AC646" t="str">
        <f>VLOOKUP(D645,CSAT!$A$1:$F$1193,2,0)</f>
        <v>Good</v>
      </c>
      <c r="AD646" t="str">
        <f>VLOOKUP(D645,CSAT!$A$1:$F$1193,3,0)</f>
        <v>Better</v>
      </c>
      <c r="AE646" t="str">
        <f>VLOOKUP(D645,CSAT!$A$1:$F$1193,4,0)</f>
        <v>Worst</v>
      </c>
      <c r="AF646" t="str">
        <f>VLOOKUP(D645,CSAT!$A$1:$F$1193,5,0)</f>
        <v>Excellent</v>
      </c>
      <c r="AG646" t="str">
        <f>VLOOKUP(D645,CSAT!$A$1:$F$1193,6,0)</f>
        <v>Bad</v>
      </c>
      <c r="AH646" s="30">
        <v>43440</v>
      </c>
    </row>
    <row r="647" spans="1:34" x14ac:dyDescent="0.25">
      <c r="A647" s="13" t="s">
        <v>1169</v>
      </c>
      <c r="B647" s="13">
        <v>646</v>
      </c>
      <c r="C647" s="13" t="s">
        <v>141</v>
      </c>
      <c r="D647" s="13" t="s">
        <v>1169</v>
      </c>
      <c r="E647" s="13" t="s">
        <v>16</v>
      </c>
      <c r="F647" s="13">
        <v>56</v>
      </c>
      <c r="G647" s="13" t="s">
        <v>62</v>
      </c>
      <c r="H647" s="13" t="s">
        <v>40</v>
      </c>
      <c r="I647" s="13" t="s">
        <v>13</v>
      </c>
      <c r="J647">
        <f>VLOOKUP(DATA!D646,'Performance management'!A$1:H$1193,4,0)</f>
        <v>2</v>
      </c>
      <c r="K647">
        <f>VLOOKUP(DATA!D646,'Performance management'!A$1:H$1193,5,0)</f>
        <v>3</v>
      </c>
      <c r="L647">
        <f>VLOOKUP(DATA!D646,'Performance management'!A$1:H$1193,6,0)</f>
        <v>4</v>
      </c>
      <c r="M647">
        <f>VLOOKUP(DATA!D646,'Performance management'!A$1:H$1193,7,0)</f>
        <v>3</v>
      </c>
      <c r="N647">
        <f>VLOOKUP(DATA!D646,'Performance management'!A$1:H$1193,8,0)</f>
        <v>3</v>
      </c>
      <c r="O647">
        <f>VLOOKUP(D646,'Learning  Mangement'!$A$1:$G$1193,4,0)</f>
        <v>3</v>
      </c>
      <c r="P647" t="str">
        <f>VLOOKUP(D646,'Learning  Mangement'!$A$1:$G$1193,5,0)</f>
        <v>Hemanth&amp;Salomi</v>
      </c>
      <c r="Q647" t="str">
        <f>VLOOKUP(D646,'Learning  Mangement'!$A$1:$G$1193,6,0)</f>
        <v>3h</v>
      </c>
      <c r="R647" t="str">
        <f>VLOOKUP(D646,'Learning  Mangement'!$A$1:$G$1193,7,0)</f>
        <v>Soft skills Training</v>
      </c>
      <c r="S647" s="30">
        <f>VLOOKUP(D646,'Leave  Mangement'!$A$1:$F$1193,3,0)</f>
        <v>43400</v>
      </c>
      <c r="T647" s="30">
        <f>VLOOKUP(D646,'Leave  Mangement'!$A$1:$F$1193,4,0)</f>
        <v>43401</v>
      </c>
      <c r="U647" t="str">
        <f>VLOOKUP(D646,'Leave  Mangement'!$A$1:$F$1193,5,0)</f>
        <v>Maternity/Parental leave</v>
      </c>
      <c r="V647">
        <f>VLOOKUP(D646,'Leave  Mangement'!$A$1:$F$1193,6,0)</f>
        <v>31</v>
      </c>
      <c r="W647" t="str">
        <f>VLOOKUP(D646,'Span and Layer'!$A$1:$D$1193,2,0)</f>
        <v>Hemanth</v>
      </c>
      <c r="X647" t="str">
        <f>VLOOKUP(D646,'Span and Layer'!$A$1:$D$1193,3,0)</f>
        <v>Amelia</v>
      </c>
      <c r="Y647" t="str">
        <f>VLOOKUP(D646,'Span and Layer'!$A$1:$D$1193,4,0)</f>
        <v>George</v>
      </c>
      <c r="Z647" s="30">
        <f>VLOOKUP(D646,'Attrition Analysis'!$A$1:$E$1193,3,0)</f>
        <v>38376</v>
      </c>
      <c r="AA647" s="30">
        <f>VLOOKUP(D646,'Attrition Analysis'!$A$1:$E$1193,4,0)</f>
        <v>46218</v>
      </c>
      <c r="AB647">
        <f>VLOOKUP(D646,'Attrition Analysis'!$A$1:$E$1193,5,0)</f>
        <v>0</v>
      </c>
      <c r="AC647" t="str">
        <f>VLOOKUP(D646,CSAT!$A$1:$F$1193,2,0)</f>
        <v>Bad</v>
      </c>
      <c r="AD647" t="str">
        <f>VLOOKUP(D646,CSAT!$A$1:$F$1193,3,0)</f>
        <v>Excellent</v>
      </c>
      <c r="AE647" t="str">
        <f>VLOOKUP(D646,CSAT!$A$1:$F$1193,4,0)</f>
        <v>Bad</v>
      </c>
      <c r="AF647" t="str">
        <f>VLOOKUP(D646,CSAT!$A$1:$F$1193,5,0)</f>
        <v>Excellent</v>
      </c>
      <c r="AG647" t="str">
        <f>VLOOKUP(D646,CSAT!$A$1:$F$1193,6,0)</f>
        <v>Better</v>
      </c>
      <c r="AH647" s="30">
        <v>43207</v>
      </c>
    </row>
    <row r="648" spans="1:34" x14ac:dyDescent="0.25">
      <c r="A648" s="13" t="s">
        <v>1170</v>
      </c>
      <c r="B648" s="13">
        <v>647</v>
      </c>
      <c r="C648" s="13" t="s">
        <v>143</v>
      </c>
      <c r="D648" s="13" t="s">
        <v>1170</v>
      </c>
      <c r="E648" s="13" t="s">
        <v>10</v>
      </c>
      <c r="F648" s="13">
        <v>33</v>
      </c>
      <c r="G648" s="13" t="s">
        <v>62</v>
      </c>
      <c r="H648" s="13" t="s">
        <v>126</v>
      </c>
      <c r="I648" s="13" t="s">
        <v>80</v>
      </c>
      <c r="J648">
        <f>VLOOKUP(DATA!D647,'Performance management'!A$1:H$1193,4,0)</f>
        <v>3</v>
      </c>
      <c r="K648">
        <f>VLOOKUP(DATA!D647,'Performance management'!A$1:H$1193,5,0)</f>
        <v>5</v>
      </c>
      <c r="L648">
        <f>VLOOKUP(DATA!D647,'Performance management'!A$1:H$1193,6,0)</f>
        <v>2</v>
      </c>
      <c r="M648">
        <f>VLOOKUP(DATA!D647,'Performance management'!A$1:H$1193,7,0)</f>
        <v>2</v>
      </c>
      <c r="N648">
        <f>VLOOKUP(DATA!D647,'Performance management'!A$1:H$1193,8,0)</f>
        <v>3</v>
      </c>
      <c r="O648">
        <f>VLOOKUP(D647,'Learning  Mangement'!$A$1:$G$1193,4,0)</f>
        <v>3</v>
      </c>
      <c r="P648" t="str">
        <f>VLOOKUP(D647,'Learning  Mangement'!$A$1:$G$1193,5,0)</f>
        <v>Hemanth&amp;Salomi</v>
      </c>
      <c r="Q648" t="str">
        <f>VLOOKUP(D647,'Learning  Mangement'!$A$1:$G$1193,6,0)</f>
        <v>3h</v>
      </c>
      <c r="R648" t="str">
        <f>VLOOKUP(D647,'Learning  Mangement'!$A$1:$G$1193,7,0)</f>
        <v>Soft skills Training</v>
      </c>
      <c r="S648" s="30">
        <f>VLOOKUP(D647,'Leave  Mangement'!$A$1:$F$1193,3,0)</f>
        <v>43401</v>
      </c>
      <c r="T648" s="30">
        <f>VLOOKUP(D647,'Leave  Mangement'!$A$1:$F$1193,4,0)</f>
        <v>43407</v>
      </c>
      <c r="U648" t="str">
        <f>VLOOKUP(D647,'Leave  Mangement'!$A$1:$F$1193,5,0)</f>
        <v>Maternity/Parental leave</v>
      </c>
      <c r="V648">
        <f>VLOOKUP(D647,'Leave  Mangement'!$A$1:$F$1193,6,0)</f>
        <v>36</v>
      </c>
      <c r="W648" t="str">
        <f>VLOOKUP(D647,'Span and Layer'!$A$1:$D$1193,2,0)</f>
        <v>Rishitha</v>
      </c>
      <c r="X648" t="str">
        <f>VLOOKUP(D647,'Span and Layer'!$A$1:$D$1193,3,0)</f>
        <v>Isla</v>
      </c>
      <c r="Y648" t="str">
        <f>VLOOKUP(D647,'Span and Layer'!$A$1:$D$1193,4,0)</f>
        <v>George</v>
      </c>
      <c r="Z648" s="30">
        <f>VLOOKUP(D647,'Attrition Analysis'!$A$1:$E$1193,3,0)</f>
        <v>38384</v>
      </c>
      <c r="AA648" s="30">
        <f>VLOOKUP(D647,'Attrition Analysis'!$A$1:$E$1193,4,0)</f>
        <v>46230</v>
      </c>
      <c r="AB648">
        <f>VLOOKUP(D647,'Attrition Analysis'!$A$1:$E$1193,5,0)</f>
        <v>0</v>
      </c>
      <c r="AC648" t="str">
        <f>VLOOKUP(D647,CSAT!$A$1:$F$1193,2,0)</f>
        <v>Good</v>
      </c>
      <c r="AD648" t="str">
        <f>VLOOKUP(D647,CSAT!$A$1:$F$1193,3,0)</f>
        <v>Bad</v>
      </c>
      <c r="AE648" t="str">
        <f>VLOOKUP(D647,CSAT!$A$1:$F$1193,4,0)</f>
        <v>Better</v>
      </c>
      <c r="AF648" t="str">
        <f>VLOOKUP(D647,CSAT!$A$1:$F$1193,5,0)</f>
        <v>Worst</v>
      </c>
      <c r="AG648" t="str">
        <f>VLOOKUP(D647,CSAT!$A$1:$F$1193,6,0)</f>
        <v>Bad</v>
      </c>
      <c r="AH648" s="30">
        <v>43206</v>
      </c>
    </row>
    <row r="649" spans="1:34" x14ac:dyDescent="0.25">
      <c r="A649" s="13" t="s">
        <v>1171</v>
      </c>
      <c r="B649" s="13">
        <v>648</v>
      </c>
      <c r="C649" s="13" t="s">
        <v>145</v>
      </c>
      <c r="D649" s="13" t="s">
        <v>1171</v>
      </c>
      <c r="E649" s="13" t="s">
        <v>10</v>
      </c>
      <c r="F649" s="13">
        <v>30</v>
      </c>
      <c r="G649" s="13" t="s">
        <v>91</v>
      </c>
      <c r="H649" s="13" t="s">
        <v>18</v>
      </c>
      <c r="I649" s="13" t="s">
        <v>13</v>
      </c>
      <c r="J649">
        <f>VLOOKUP(DATA!D648,'Performance management'!A$1:H$1193,4,0)</f>
        <v>5</v>
      </c>
      <c r="K649">
        <f>VLOOKUP(DATA!D648,'Performance management'!A$1:H$1193,5,0)</f>
        <v>4</v>
      </c>
      <c r="L649">
        <f>VLOOKUP(DATA!D648,'Performance management'!A$1:H$1193,6,0)</f>
        <v>1</v>
      </c>
      <c r="M649">
        <f>VLOOKUP(DATA!D648,'Performance management'!A$1:H$1193,7,0)</f>
        <v>2</v>
      </c>
      <c r="N649">
        <f>VLOOKUP(DATA!D648,'Performance management'!A$1:H$1193,8,0)</f>
        <v>3</v>
      </c>
      <c r="O649">
        <f>VLOOKUP(D648,'Learning  Mangement'!$A$1:$G$1193,4,0)</f>
        <v>3</v>
      </c>
      <c r="P649" t="str">
        <f>VLOOKUP(D648,'Learning  Mangement'!$A$1:$G$1193,5,0)</f>
        <v>Hemanth&amp;Salomi</v>
      </c>
      <c r="Q649" t="str">
        <f>VLOOKUP(D648,'Learning  Mangement'!$A$1:$G$1193,6,0)</f>
        <v>3h</v>
      </c>
      <c r="R649" t="str">
        <f>VLOOKUP(D648,'Learning  Mangement'!$A$1:$G$1193,7,0)</f>
        <v>Soft skills Training</v>
      </c>
      <c r="S649" s="30">
        <f>VLOOKUP(D648,'Leave  Mangement'!$A$1:$F$1193,3,0)</f>
        <v>43402</v>
      </c>
      <c r="T649" s="30">
        <f>VLOOKUP(D648,'Leave  Mangement'!$A$1:$F$1193,4,0)</f>
        <v>43406</v>
      </c>
      <c r="U649" t="str">
        <f>VLOOKUP(D648,'Leave  Mangement'!$A$1:$F$1193,5,0)</f>
        <v>Maternity/Parental leave</v>
      </c>
      <c r="V649">
        <f>VLOOKUP(D648,'Leave  Mangement'!$A$1:$F$1193,6,0)</f>
        <v>34</v>
      </c>
      <c r="W649" t="str">
        <f>VLOOKUP(D648,'Span and Layer'!$A$1:$D$1193,2,0)</f>
        <v>Roy</v>
      </c>
      <c r="X649" t="str">
        <f>VLOOKUP(D648,'Span and Layer'!$A$1:$D$1193,3,0)</f>
        <v>Harry</v>
      </c>
      <c r="Y649" t="str">
        <f>VLOOKUP(D648,'Span and Layer'!$A$1:$D$1193,4,0)</f>
        <v>George</v>
      </c>
      <c r="Z649" s="30">
        <f>VLOOKUP(D648,'Attrition Analysis'!$A$1:$E$1193,3,0)</f>
        <v>38392</v>
      </c>
      <c r="AA649" s="30">
        <f>VLOOKUP(D648,'Attrition Analysis'!$A$1:$E$1193,4,0)</f>
        <v>46242</v>
      </c>
      <c r="AB649">
        <f>VLOOKUP(D648,'Attrition Analysis'!$A$1:$E$1193,5,0)</f>
        <v>0</v>
      </c>
      <c r="AC649" t="str">
        <f>VLOOKUP(D648,CSAT!$A$1:$F$1193,2,0)</f>
        <v>Excellent</v>
      </c>
      <c r="AD649" t="str">
        <f>VLOOKUP(D648,CSAT!$A$1:$F$1193,3,0)</f>
        <v>Better</v>
      </c>
      <c r="AE649" t="str">
        <f>VLOOKUP(D648,CSAT!$A$1:$F$1193,4,0)</f>
        <v>Good</v>
      </c>
      <c r="AF649" t="str">
        <f>VLOOKUP(D648,CSAT!$A$1:$F$1193,5,0)</f>
        <v>Excellent</v>
      </c>
      <c r="AG649" t="str">
        <f>VLOOKUP(D648,CSAT!$A$1:$F$1193,6,0)</f>
        <v>Better</v>
      </c>
      <c r="AH649" s="30">
        <v>43290</v>
      </c>
    </row>
    <row r="650" spans="1:34" x14ac:dyDescent="0.25">
      <c r="A650" s="13" t="s">
        <v>1172</v>
      </c>
      <c r="B650" s="13">
        <v>649</v>
      </c>
      <c r="C650" s="13" t="s">
        <v>147</v>
      </c>
      <c r="D650" s="13" t="s">
        <v>1172</v>
      </c>
      <c r="E650" s="13" t="s">
        <v>16</v>
      </c>
      <c r="F650" s="13">
        <v>46</v>
      </c>
      <c r="G650" s="13" t="s">
        <v>11</v>
      </c>
      <c r="H650" s="13" t="s">
        <v>118</v>
      </c>
      <c r="I650" s="13" t="s">
        <v>13</v>
      </c>
      <c r="J650">
        <f>VLOOKUP(DATA!D649,'Performance management'!A$1:H$1193,4,0)</f>
        <v>1</v>
      </c>
      <c r="K650">
        <f>VLOOKUP(DATA!D649,'Performance management'!A$1:H$1193,5,0)</f>
        <v>1</v>
      </c>
      <c r="L650">
        <f>VLOOKUP(DATA!D649,'Performance management'!A$1:H$1193,6,0)</f>
        <v>4</v>
      </c>
      <c r="M650">
        <f>VLOOKUP(DATA!D649,'Performance management'!A$1:H$1193,7,0)</f>
        <v>3</v>
      </c>
      <c r="N650">
        <f>VLOOKUP(DATA!D649,'Performance management'!A$1:H$1193,8,0)</f>
        <v>2.25</v>
      </c>
      <c r="O650">
        <f>VLOOKUP(D649,'Learning  Mangement'!$A$1:$G$1193,4,0)</f>
        <v>2.25</v>
      </c>
      <c r="P650" t="str">
        <f>VLOOKUP(D649,'Learning  Mangement'!$A$1:$G$1193,5,0)</f>
        <v>Sathish&amp;Azim</v>
      </c>
      <c r="Q650" t="str">
        <f>VLOOKUP(D649,'Learning  Mangement'!$A$1:$G$1193,6,0)</f>
        <v>4h</v>
      </c>
      <c r="R650" t="str">
        <f>VLOOKUP(D649,'Learning  Mangement'!$A$1:$G$1193,7,0)</f>
        <v>Technical skills Training</v>
      </c>
      <c r="S650" s="30">
        <f>VLOOKUP(D649,'Leave  Mangement'!$A$1:$F$1193,3,0)</f>
        <v>43403</v>
      </c>
      <c r="T650" s="30">
        <f>VLOOKUP(D649,'Leave  Mangement'!$A$1:$F$1193,4,0)</f>
        <v>43406</v>
      </c>
      <c r="U650" t="str">
        <f>VLOOKUP(D649,'Leave  Mangement'!$A$1:$F$1193,5,0)</f>
        <v>Emergency leave</v>
      </c>
      <c r="V650">
        <f>VLOOKUP(D649,'Leave  Mangement'!$A$1:$F$1193,6,0)</f>
        <v>3</v>
      </c>
      <c r="W650" t="str">
        <f>VLOOKUP(D649,'Span and Layer'!$A$1:$D$1193,2,0)</f>
        <v>Sathish</v>
      </c>
      <c r="X650" t="str">
        <f>VLOOKUP(D649,'Span and Layer'!$A$1:$D$1193,3,0)</f>
        <v>Charlie</v>
      </c>
      <c r="Y650" t="str">
        <f>VLOOKUP(D649,'Span and Layer'!$A$1:$D$1193,4,0)</f>
        <v>George</v>
      </c>
      <c r="Z650" s="30">
        <f>VLOOKUP(D649,'Attrition Analysis'!$A$1:$E$1193,3,0)</f>
        <v>38400</v>
      </c>
      <c r="AA650" s="30">
        <f>VLOOKUP(D649,'Attrition Analysis'!$A$1:$E$1193,4,0)</f>
        <v>46254</v>
      </c>
      <c r="AB650">
        <f>VLOOKUP(D649,'Attrition Analysis'!$A$1:$E$1193,5,0)</f>
        <v>0</v>
      </c>
      <c r="AC650" t="str">
        <f>VLOOKUP(D649,CSAT!$A$1:$F$1193,2,0)</f>
        <v>Better</v>
      </c>
      <c r="AD650" t="str">
        <f>VLOOKUP(D649,CSAT!$A$1:$F$1193,3,0)</f>
        <v>Bad</v>
      </c>
      <c r="AE650" t="str">
        <f>VLOOKUP(D649,CSAT!$A$1:$F$1193,4,0)</f>
        <v>Better</v>
      </c>
      <c r="AF650" t="str">
        <f>VLOOKUP(D649,CSAT!$A$1:$F$1193,5,0)</f>
        <v>Bad</v>
      </c>
      <c r="AG650" t="str">
        <f>VLOOKUP(D649,CSAT!$A$1:$F$1193,6,0)</f>
        <v>Worst</v>
      </c>
      <c r="AH650" s="30">
        <v>43131</v>
      </c>
    </row>
    <row r="651" spans="1:34" x14ac:dyDescent="0.25">
      <c r="A651" s="13" t="s">
        <v>1173</v>
      </c>
      <c r="B651" s="13">
        <v>650</v>
      </c>
      <c r="C651" s="13" t="s">
        <v>149</v>
      </c>
      <c r="D651" s="13" t="s">
        <v>1173</v>
      </c>
      <c r="E651" s="13" t="s">
        <v>10</v>
      </c>
      <c r="F651" s="13">
        <v>27</v>
      </c>
      <c r="G651" s="13" t="s">
        <v>45</v>
      </c>
      <c r="H651" s="13" t="s">
        <v>52</v>
      </c>
      <c r="I651" s="13" t="s">
        <v>13</v>
      </c>
      <c r="J651">
        <f>VLOOKUP(DATA!D650,'Performance management'!A$1:H$1193,4,0)</f>
        <v>4</v>
      </c>
      <c r="K651">
        <f>VLOOKUP(DATA!D650,'Performance management'!A$1:H$1193,5,0)</f>
        <v>4</v>
      </c>
      <c r="L651">
        <f>VLOOKUP(DATA!D650,'Performance management'!A$1:H$1193,6,0)</f>
        <v>1</v>
      </c>
      <c r="M651">
        <f>VLOOKUP(DATA!D650,'Performance management'!A$1:H$1193,7,0)</f>
        <v>4</v>
      </c>
      <c r="N651">
        <f>VLOOKUP(DATA!D650,'Performance management'!A$1:H$1193,8,0)</f>
        <v>3.25</v>
      </c>
      <c r="O651">
        <f>VLOOKUP(D650,'Learning  Mangement'!$A$1:$G$1193,4,0)</f>
        <v>3.25</v>
      </c>
      <c r="P651" t="str">
        <f>VLOOKUP(D650,'Learning  Mangement'!$A$1:$G$1193,5,0)</f>
        <v>Hemanth&amp;Salomi</v>
      </c>
      <c r="Q651" t="str">
        <f>VLOOKUP(D650,'Learning  Mangement'!$A$1:$G$1193,6,0)</f>
        <v>3h</v>
      </c>
      <c r="R651" t="str">
        <f>VLOOKUP(D650,'Learning  Mangement'!$A$1:$G$1193,7,0)</f>
        <v>Soft skills Training</v>
      </c>
      <c r="S651" s="30">
        <f>VLOOKUP(D650,'Leave  Mangement'!$A$1:$F$1193,3,0)</f>
        <v>43404</v>
      </c>
      <c r="T651" s="30">
        <f>VLOOKUP(D650,'Leave  Mangement'!$A$1:$F$1193,4,0)</f>
        <v>43408</v>
      </c>
      <c r="U651" t="str">
        <f>VLOOKUP(D650,'Leave  Mangement'!$A$1:$F$1193,5,0)</f>
        <v>Maternity/Parental leave</v>
      </c>
      <c r="V651">
        <f>VLOOKUP(D650,'Leave  Mangement'!$A$1:$F$1193,6,0)</f>
        <v>34</v>
      </c>
      <c r="W651" t="str">
        <f>VLOOKUP(D650,'Span and Layer'!$A$1:$D$1193,2,0)</f>
        <v>Sathish</v>
      </c>
      <c r="X651" t="str">
        <f>VLOOKUP(D650,'Span and Layer'!$A$1:$D$1193,3,0)</f>
        <v>Charlie</v>
      </c>
      <c r="Y651" t="str">
        <f>VLOOKUP(D650,'Span and Layer'!$A$1:$D$1193,4,0)</f>
        <v>George</v>
      </c>
      <c r="Z651" s="30">
        <f>VLOOKUP(D650,'Attrition Analysis'!$A$1:$E$1193,3,0)</f>
        <v>38408</v>
      </c>
      <c r="AA651" s="30">
        <f>VLOOKUP(D650,'Attrition Analysis'!$A$1:$E$1193,4,0)</f>
        <v>46266</v>
      </c>
      <c r="AB651">
        <f>VLOOKUP(D650,'Attrition Analysis'!$A$1:$E$1193,5,0)</f>
        <v>0</v>
      </c>
      <c r="AC651" t="str">
        <f>VLOOKUP(D650,CSAT!$A$1:$F$1193,2,0)</f>
        <v>Excellent</v>
      </c>
      <c r="AD651" t="str">
        <f>VLOOKUP(D650,CSAT!$A$1:$F$1193,3,0)</f>
        <v>Bad</v>
      </c>
      <c r="AE651" t="str">
        <f>VLOOKUP(D650,CSAT!$A$1:$F$1193,4,0)</f>
        <v>Better</v>
      </c>
      <c r="AF651" t="str">
        <f>VLOOKUP(D650,CSAT!$A$1:$F$1193,5,0)</f>
        <v>Excellent</v>
      </c>
      <c r="AG651" t="str">
        <f>VLOOKUP(D650,CSAT!$A$1:$F$1193,6,0)</f>
        <v>Good</v>
      </c>
      <c r="AH651" s="30">
        <v>43306</v>
      </c>
    </row>
    <row r="652" spans="1:34" x14ac:dyDescent="0.25">
      <c r="A652" s="13" t="s">
        <v>1174</v>
      </c>
      <c r="B652" s="13">
        <v>651</v>
      </c>
      <c r="C652" s="13" t="s">
        <v>151</v>
      </c>
      <c r="D652" s="13" t="s">
        <v>1174</v>
      </c>
      <c r="E652" s="13" t="s">
        <v>16</v>
      </c>
      <c r="F652" s="13">
        <v>39</v>
      </c>
      <c r="G652" s="13" t="s">
        <v>17</v>
      </c>
      <c r="H652" s="13" t="s">
        <v>109</v>
      </c>
      <c r="I652" s="13" t="s">
        <v>13</v>
      </c>
      <c r="J652">
        <f>VLOOKUP(DATA!D651,'Performance management'!A$1:H$1193,4,0)</f>
        <v>2</v>
      </c>
      <c r="K652">
        <f>VLOOKUP(DATA!D651,'Performance management'!A$1:H$1193,5,0)</f>
        <v>4</v>
      </c>
      <c r="L652">
        <f>VLOOKUP(DATA!D651,'Performance management'!A$1:H$1193,6,0)</f>
        <v>2</v>
      </c>
      <c r="M652">
        <f>VLOOKUP(DATA!D651,'Performance management'!A$1:H$1193,7,0)</f>
        <v>1</v>
      </c>
      <c r="N652">
        <f>VLOOKUP(DATA!D651,'Performance management'!A$1:H$1193,8,0)</f>
        <v>2.25</v>
      </c>
      <c r="O652">
        <f>VLOOKUP(D651,'Learning  Mangement'!$A$1:$G$1193,4,0)</f>
        <v>2.25</v>
      </c>
      <c r="P652" t="str">
        <f>VLOOKUP(D651,'Learning  Mangement'!$A$1:$G$1193,5,0)</f>
        <v>Sathish&amp;Azim</v>
      </c>
      <c r="Q652" t="str">
        <f>VLOOKUP(D651,'Learning  Mangement'!$A$1:$G$1193,6,0)</f>
        <v>4h</v>
      </c>
      <c r="R652" t="str">
        <f>VLOOKUP(D651,'Learning  Mangement'!$A$1:$G$1193,7,0)</f>
        <v>Technical skills Training</v>
      </c>
      <c r="S652" s="30">
        <f>VLOOKUP(D651,'Leave  Mangement'!$A$1:$F$1193,3,0)</f>
        <v>43405</v>
      </c>
      <c r="T652" s="30">
        <f>VLOOKUP(D651,'Leave  Mangement'!$A$1:$F$1193,4,0)</f>
        <v>43411</v>
      </c>
      <c r="U652" t="str">
        <f>VLOOKUP(D651,'Leave  Mangement'!$A$1:$F$1193,5,0)</f>
        <v>Planned leave</v>
      </c>
      <c r="V652">
        <f>VLOOKUP(D651,'Leave  Mangement'!$A$1:$F$1193,6,0)</f>
        <v>6</v>
      </c>
      <c r="W652" t="str">
        <f>VLOOKUP(D651,'Span and Layer'!$A$1:$D$1193,2,0)</f>
        <v>Arundathi</v>
      </c>
      <c r="X652" t="str">
        <f>VLOOKUP(D651,'Span and Layer'!$A$1:$D$1193,3,0)</f>
        <v>Jacob</v>
      </c>
      <c r="Y652" t="str">
        <f>VLOOKUP(D651,'Span and Layer'!$A$1:$D$1193,4,0)</f>
        <v>George</v>
      </c>
      <c r="Z652" s="30">
        <f>VLOOKUP(D651,'Attrition Analysis'!$A$1:$E$1193,3,0)</f>
        <v>38416</v>
      </c>
      <c r="AA652" s="30">
        <f>VLOOKUP(D651,'Attrition Analysis'!$A$1:$E$1193,4,0)</f>
        <v>46278</v>
      </c>
      <c r="AB652">
        <f>VLOOKUP(D651,'Attrition Analysis'!$A$1:$E$1193,5,0)</f>
        <v>0</v>
      </c>
      <c r="AC652" t="str">
        <f>VLOOKUP(D651,CSAT!$A$1:$F$1193,2,0)</f>
        <v>Good</v>
      </c>
      <c r="AD652" t="str">
        <f>VLOOKUP(D651,CSAT!$A$1:$F$1193,3,0)</f>
        <v>Excellent</v>
      </c>
      <c r="AE652" t="str">
        <f>VLOOKUP(D651,CSAT!$A$1:$F$1193,4,0)</f>
        <v>Excellent</v>
      </c>
      <c r="AF652" t="str">
        <f>VLOOKUP(D651,CSAT!$A$1:$F$1193,5,0)</f>
        <v>Good</v>
      </c>
      <c r="AG652" t="str">
        <f>VLOOKUP(D651,CSAT!$A$1:$F$1193,6,0)</f>
        <v>Worst</v>
      </c>
      <c r="AH652" s="30">
        <v>43321</v>
      </c>
    </row>
    <row r="653" spans="1:34" x14ac:dyDescent="0.25">
      <c r="A653" s="13" t="s">
        <v>1175</v>
      </c>
      <c r="B653" s="13">
        <v>652</v>
      </c>
      <c r="C653" s="13" t="s">
        <v>153</v>
      </c>
      <c r="D653" s="13" t="s">
        <v>1175</v>
      </c>
      <c r="E653" s="13" t="s">
        <v>10</v>
      </c>
      <c r="F653" s="13">
        <v>36</v>
      </c>
      <c r="G653" s="13" t="s">
        <v>62</v>
      </c>
      <c r="H653" s="13" t="s">
        <v>118</v>
      </c>
      <c r="I653" s="13" t="s">
        <v>13</v>
      </c>
      <c r="J653">
        <f>VLOOKUP(DATA!D652,'Performance management'!A$1:H$1193,4,0)</f>
        <v>1</v>
      </c>
      <c r="K653">
        <f>VLOOKUP(DATA!D652,'Performance management'!A$1:H$1193,5,0)</f>
        <v>2</v>
      </c>
      <c r="L653">
        <f>VLOOKUP(DATA!D652,'Performance management'!A$1:H$1193,6,0)</f>
        <v>3</v>
      </c>
      <c r="M653">
        <f>VLOOKUP(DATA!D652,'Performance management'!A$1:H$1193,7,0)</f>
        <v>3</v>
      </c>
      <c r="N653">
        <f>VLOOKUP(DATA!D652,'Performance management'!A$1:H$1193,8,0)</f>
        <v>2.25</v>
      </c>
      <c r="O653">
        <f>VLOOKUP(D652,'Learning  Mangement'!$A$1:$G$1193,4,0)</f>
        <v>2.25</v>
      </c>
      <c r="P653" t="str">
        <f>VLOOKUP(D652,'Learning  Mangement'!$A$1:$G$1193,5,0)</f>
        <v>Sathish&amp;Azim</v>
      </c>
      <c r="Q653" t="str">
        <f>VLOOKUP(D652,'Learning  Mangement'!$A$1:$G$1193,6,0)</f>
        <v>4h</v>
      </c>
      <c r="R653" t="str">
        <f>VLOOKUP(D652,'Learning  Mangement'!$A$1:$G$1193,7,0)</f>
        <v>Technical skills Training</v>
      </c>
      <c r="S653" s="30">
        <f>VLOOKUP(D652,'Leave  Mangement'!$A$1:$F$1193,3,0)</f>
        <v>43406</v>
      </c>
      <c r="T653" s="30">
        <f>VLOOKUP(D652,'Leave  Mangement'!$A$1:$F$1193,4,0)</f>
        <v>43407</v>
      </c>
      <c r="U653" t="str">
        <f>VLOOKUP(D652,'Leave  Mangement'!$A$1:$F$1193,5,0)</f>
        <v>Maternity/Parental leave</v>
      </c>
      <c r="V653">
        <f>VLOOKUP(D652,'Leave  Mangement'!$A$1:$F$1193,6,0)</f>
        <v>31</v>
      </c>
      <c r="W653" t="str">
        <f>VLOOKUP(D652,'Span and Layer'!$A$1:$D$1193,2,0)</f>
        <v>Harika</v>
      </c>
      <c r="X653" t="str">
        <f>VLOOKUP(D652,'Span and Layer'!$A$1:$D$1193,3,0)</f>
        <v>Amelia</v>
      </c>
      <c r="Y653" t="str">
        <f>VLOOKUP(D652,'Span and Layer'!$A$1:$D$1193,4,0)</f>
        <v>George</v>
      </c>
      <c r="Z653" s="30">
        <f>VLOOKUP(D652,'Attrition Analysis'!$A$1:$E$1193,3,0)</f>
        <v>38424</v>
      </c>
      <c r="AA653" s="30">
        <f>VLOOKUP(D652,'Attrition Analysis'!$A$1:$E$1193,4,0)</f>
        <v>46290</v>
      </c>
      <c r="AB653">
        <f>VLOOKUP(D652,'Attrition Analysis'!$A$1:$E$1193,5,0)</f>
        <v>0</v>
      </c>
      <c r="AC653" t="str">
        <f>VLOOKUP(D652,CSAT!$A$1:$F$1193,2,0)</f>
        <v>Worst</v>
      </c>
      <c r="AD653" t="str">
        <f>VLOOKUP(D652,CSAT!$A$1:$F$1193,3,0)</f>
        <v>Bad</v>
      </c>
      <c r="AE653" t="str">
        <f>VLOOKUP(D652,CSAT!$A$1:$F$1193,4,0)</f>
        <v>Better</v>
      </c>
      <c r="AF653" t="str">
        <f>VLOOKUP(D652,CSAT!$A$1:$F$1193,5,0)</f>
        <v>Excellent</v>
      </c>
      <c r="AG653" t="str">
        <f>VLOOKUP(D652,CSAT!$A$1:$F$1193,6,0)</f>
        <v>Excellent</v>
      </c>
      <c r="AH653" s="30">
        <v>43250</v>
      </c>
    </row>
    <row r="654" spans="1:34" x14ac:dyDescent="0.25">
      <c r="A654" s="13" t="s">
        <v>1176</v>
      </c>
      <c r="B654" s="13">
        <v>653</v>
      </c>
      <c r="C654" s="13" t="s">
        <v>155</v>
      </c>
      <c r="D654" s="13" t="s">
        <v>1176</v>
      </c>
      <c r="E654" s="13" t="s">
        <v>10</v>
      </c>
      <c r="F654" s="13">
        <v>32</v>
      </c>
      <c r="G654" s="13" t="s">
        <v>21</v>
      </c>
      <c r="H654" s="13" t="s">
        <v>12</v>
      </c>
      <c r="I654" s="13" t="s">
        <v>13</v>
      </c>
      <c r="J654">
        <f>VLOOKUP(DATA!D653,'Performance management'!A$1:H$1193,4,0)</f>
        <v>5</v>
      </c>
      <c r="K654">
        <f>VLOOKUP(DATA!D653,'Performance management'!A$1:H$1193,5,0)</f>
        <v>4</v>
      </c>
      <c r="L654">
        <f>VLOOKUP(DATA!D653,'Performance management'!A$1:H$1193,6,0)</f>
        <v>4</v>
      </c>
      <c r="M654">
        <f>VLOOKUP(DATA!D653,'Performance management'!A$1:H$1193,7,0)</f>
        <v>2</v>
      </c>
      <c r="N654">
        <f>VLOOKUP(DATA!D653,'Performance management'!A$1:H$1193,8,0)</f>
        <v>3.75</v>
      </c>
      <c r="O654">
        <f>VLOOKUP(D653,'Learning  Mangement'!$A$1:$G$1193,4,0)</f>
        <v>3.75</v>
      </c>
      <c r="P654" t="str">
        <f>VLOOKUP(D653,'Learning  Mangement'!$A$1:$G$1193,5,0)</f>
        <v>Hemanth&amp;Salomi</v>
      </c>
      <c r="Q654" t="str">
        <f>VLOOKUP(D653,'Learning  Mangement'!$A$1:$G$1193,6,0)</f>
        <v>3h</v>
      </c>
      <c r="R654" t="str">
        <f>VLOOKUP(D653,'Learning  Mangement'!$A$1:$G$1193,7,0)</f>
        <v>Soft skills Training</v>
      </c>
      <c r="S654" s="30">
        <f>VLOOKUP(D653,'Leave  Mangement'!$A$1:$F$1193,3,0)</f>
        <v>43407</v>
      </c>
      <c r="T654" s="30">
        <f>VLOOKUP(D653,'Leave  Mangement'!$A$1:$F$1193,4,0)</f>
        <v>43414</v>
      </c>
      <c r="U654" t="str">
        <f>VLOOKUP(D653,'Leave  Mangement'!$A$1:$F$1193,5,0)</f>
        <v>Planned leave</v>
      </c>
      <c r="V654">
        <f>VLOOKUP(D653,'Leave  Mangement'!$A$1:$F$1193,6,0)</f>
        <v>7</v>
      </c>
      <c r="W654" t="str">
        <f>VLOOKUP(D653,'Span and Layer'!$A$1:$D$1193,2,0)</f>
        <v>Roy</v>
      </c>
      <c r="X654" t="str">
        <f>VLOOKUP(D653,'Span and Layer'!$A$1:$D$1193,3,0)</f>
        <v>Harry</v>
      </c>
      <c r="Y654" t="str">
        <f>VLOOKUP(D653,'Span and Layer'!$A$1:$D$1193,4,0)</f>
        <v>George</v>
      </c>
      <c r="Z654" s="30">
        <f>VLOOKUP(D653,'Attrition Analysis'!$A$1:$E$1193,3,0)</f>
        <v>38432</v>
      </c>
      <c r="AA654" s="30">
        <f>VLOOKUP(D653,'Attrition Analysis'!$A$1:$E$1193,4,0)</f>
        <v>46302</v>
      </c>
      <c r="AB654">
        <f>VLOOKUP(D653,'Attrition Analysis'!$A$1:$E$1193,5,0)</f>
        <v>0</v>
      </c>
      <c r="AC654" t="str">
        <f>VLOOKUP(D653,CSAT!$A$1:$F$1193,2,0)</f>
        <v>Excellent</v>
      </c>
      <c r="AD654" t="str">
        <f>VLOOKUP(D653,CSAT!$A$1:$F$1193,3,0)</f>
        <v>Bad</v>
      </c>
      <c r="AE654" t="str">
        <f>VLOOKUP(D653,CSAT!$A$1:$F$1193,4,0)</f>
        <v>Better</v>
      </c>
      <c r="AF654" t="str">
        <f>VLOOKUP(D653,CSAT!$A$1:$F$1193,5,0)</f>
        <v>Bad</v>
      </c>
      <c r="AG654" t="str">
        <f>VLOOKUP(D653,CSAT!$A$1:$F$1193,6,0)</f>
        <v>Excellent</v>
      </c>
      <c r="AH654" s="30">
        <v>43142</v>
      </c>
    </row>
    <row r="655" spans="1:34" x14ac:dyDescent="0.25">
      <c r="A655" s="13" t="s">
        <v>1177</v>
      </c>
      <c r="B655" s="13">
        <v>654</v>
      </c>
      <c r="C655" s="13" t="s">
        <v>157</v>
      </c>
      <c r="D655" s="13" t="s">
        <v>1177</v>
      </c>
      <c r="E655" s="13" t="s">
        <v>16</v>
      </c>
      <c r="F655" s="13">
        <v>53</v>
      </c>
      <c r="G655" s="13" t="s">
        <v>45</v>
      </c>
      <c r="H655" s="13" t="s">
        <v>56</v>
      </c>
      <c r="I655" s="13" t="s">
        <v>13</v>
      </c>
      <c r="J655">
        <f>VLOOKUP(DATA!D654,'Performance management'!A$1:H$1193,4,0)</f>
        <v>5</v>
      </c>
      <c r="K655">
        <f>VLOOKUP(DATA!D654,'Performance management'!A$1:H$1193,5,0)</f>
        <v>5</v>
      </c>
      <c r="L655">
        <f>VLOOKUP(DATA!D654,'Performance management'!A$1:H$1193,6,0)</f>
        <v>1</v>
      </c>
      <c r="M655">
        <f>VLOOKUP(DATA!D654,'Performance management'!A$1:H$1193,7,0)</f>
        <v>3</v>
      </c>
      <c r="N655">
        <f>VLOOKUP(DATA!D654,'Performance management'!A$1:H$1193,8,0)</f>
        <v>3.5</v>
      </c>
      <c r="O655">
        <f>VLOOKUP(D654,'Learning  Mangement'!$A$1:$G$1193,4,0)</f>
        <v>3.5</v>
      </c>
      <c r="P655" t="str">
        <f>VLOOKUP(D654,'Learning  Mangement'!$A$1:$G$1193,5,0)</f>
        <v>Hemanth&amp;Salomi</v>
      </c>
      <c r="Q655" t="str">
        <f>VLOOKUP(D654,'Learning  Mangement'!$A$1:$G$1193,6,0)</f>
        <v>3h</v>
      </c>
      <c r="R655" t="str">
        <f>VLOOKUP(D654,'Learning  Mangement'!$A$1:$G$1193,7,0)</f>
        <v>Soft skills Training</v>
      </c>
      <c r="S655" s="30">
        <f>VLOOKUP(D654,'Leave  Mangement'!$A$1:$F$1193,3,0)</f>
        <v>43408</v>
      </c>
      <c r="T655" s="30">
        <f>VLOOKUP(D654,'Leave  Mangement'!$A$1:$F$1193,4,0)</f>
        <v>43413</v>
      </c>
      <c r="U655" t="str">
        <f>VLOOKUP(D654,'Leave  Mangement'!$A$1:$F$1193,5,0)</f>
        <v>Planned leave</v>
      </c>
      <c r="V655">
        <f>VLOOKUP(D654,'Leave  Mangement'!$A$1:$F$1193,6,0)</f>
        <v>5</v>
      </c>
      <c r="W655" t="str">
        <f>VLOOKUP(D654,'Span and Layer'!$A$1:$D$1193,2,0)</f>
        <v>Harika</v>
      </c>
      <c r="X655" t="str">
        <f>VLOOKUP(D654,'Span and Layer'!$A$1:$D$1193,3,0)</f>
        <v>Amelia</v>
      </c>
      <c r="Y655" t="str">
        <f>VLOOKUP(D654,'Span and Layer'!$A$1:$D$1193,4,0)</f>
        <v>George</v>
      </c>
      <c r="Z655" s="30">
        <f>VLOOKUP(D654,'Attrition Analysis'!$A$1:$E$1193,3,0)</f>
        <v>38440</v>
      </c>
      <c r="AA655" s="30">
        <f>VLOOKUP(D654,'Attrition Analysis'!$A$1:$E$1193,4,0)</f>
        <v>46314</v>
      </c>
      <c r="AB655">
        <f>VLOOKUP(D654,'Attrition Analysis'!$A$1:$E$1193,5,0)</f>
        <v>0</v>
      </c>
      <c r="AC655" t="str">
        <f>VLOOKUP(D654,CSAT!$A$1:$F$1193,2,0)</f>
        <v>Worst</v>
      </c>
      <c r="AD655" t="str">
        <f>VLOOKUP(D654,CSAT!$A$1:$F$1193,3,0)</f>
        <v>Excellent</v>
      </c>
      <c r="AE655" t="str">
        <f>VLOOKUP(D654,CSAT!$A$1:$F$1193,4,0)</f>
        <v>Worst</v>
      </c>
      <c r="AF655" t="str">
        <f>VLOOKUP(D654,CSAT!$A$1:$F$1193,5,0)</f>
        <v>Bad</v>
      </c>
      <c r="AG655" t="str">
        <f>VLOOKUP(D654,CSAT!$A$1:$F$1193,6,0)</f>
        <v>Worst</v>
      </c>
      <c r="AH655" s="30">
        <v>43187</v>
      </c>
    </row>
    <row r="656" spans="1:34" x14ac:dyDescent="0.25">
      <c r="A656" s="13" t="s">
        <v>1178</v>
      </c>
      <c r="B656" s="13">
        <v>655</v>
      </c>
      <c r="C656" s="13" t="s">
        <v>159</v>
      </c>
      <c r="D656" s="13" t="s">
        <v>1178</v>
      </c>
      <c r="E656" s="13" t="s">
        <v>16</v>
      </c>
      <c r="F656" s="13">
        <v>49</v>
      </c>
      <c r="G656" s="13" t="s">
        <v>62</v>
      </c>
      <c r="H656" s="13" t="s">
        <v>105</v>
      </c>
      <c r="I656" s="13" t="s">
        <v>13</v>
      </c>
      <c r="J656">
        <f>VLOOKUP(DATA!D655,'Performance management'!A$1:H$1193,4,0)</f>
        <v>5</v>
      </c>
      <c r="K656">
        <f>VLOOKUP(DATA!D655,'Performance management'!A$1:H$1193,5,0)</f>
        <v>3</v>
      </c>
      <c r="L656">
        <f>VLOOKUP(DATA!D655,'Performance management'!A$1:H$1193,6,0)</f>
        <v>3</v>
      </c>
      <c r="M656">
        <f>VLOOKUP(DATA!D655,'Performance management'!A$1:H$1193,7,0)</f>
        <v>1</v>
      </c>
      <c r="N656">
        <f>VLOOKUP(DATA!D655,'Performance management'!A$1:H$1193,8,0)</f>
        <v>3</v>
      </c>
      <c r="O656">
        <f>VLOOKUP(D655,'Learning  Mangement'!$A$1:$G$1193,4,0)</f>
        <v>3</v>
      </c>
      <c r="P656" t="str">
        <f>VLOOKUP(D655,'Learning  Mangement'!$A$1:$G$1193,5,0)</f>
        <v>Hemanth&amp;Salomi</v>
      </c>
      <c r="Q656" t="str">
        <f>VLOOKUP(D655,'Learning  Mangement'!$A$1:$G$1193,6,0)</f>
        <v>3h</v>
      </c>
      <c r="R656" t="str">
        <f>VLOOKUP(D655,'Learning  Mangement'!$A$1:$G$1193,7,0)</f>
        <v>Soft skills Training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656" t="str">
        <f>VLOOKUP(D655,'Leave  Mangement'!$A$1:$F$1193,5,0)</f>
        <v>Planned leave</v>
      </c>
      <c r="V656">
        <f>VLOOKUP(D655,'Leave  Mangement'!$A$1:$F$1193,6,0)</f>
        <v>3</v>
      </c>
      <c r="W656" t="str">
        <f>VLOOKUP(D655,'Span and Layer'!$A$1:$D$1193,2,0)</f>
        <v>Hemanth</v>
      </c>
      <c r="X656" t="str">
        <f>VLOOKUP(D655,'Span and Layer'!$A$1:$D$1193,3,0)</f>
        <v>Amelia</v>
      </c>
      <c r="Y656" t="str">
        <f>VLOOKUP(D655,'Span and Layer'!$A$1:$D$1193,4,0)</f>
        <v>George</v>
      </c>
      <c r="Z656" s="30">
        <f>VLOOKUP(D655,'Attrition Analysis'!$A$1:$E$1193,3,0)</f>
        <v>38448</v>
      </c>
      <c r="AA656" s="30">
        <f>VLOOKUP(D655,'Attrition Analysis'!$A$1:$E$1193,4,0)</f>
        <v>46326</v>
      </c>
      <c r="AB656">
        <f>VLOOKUP(D655,'Attrition Analysis'!$A$1:$E$1193,5,0)</f>
        <v>0</v>
      </c>
      <c r="AC656" t="str">
        <f>VLOOKUP(D655,CSAT!$A$1:$F$1193,2,0)</f>
        <v>Worst</v>
      </c>
      <c r="AD656" t="str">
        <f>VLOOKUP(D655,CSAT!$A$1:$F$1193,3,0)</f>
        <v>Bad</v>
      </c>
      <c r="AE656" t="str">
        <f>VLOOKUP(D655,CSAT!$A$1:$F$1193,4,0)</f>
        <v>Excellent</v>
      </c>
      <c r="AF656" t="str">
        <f>VLOOKUP(D655,CSAT!$A$1:$F$1193,5,0)</f>
        <v>Good</v>
      </c>
      <c r="AG656" t="str">
        <f>VLOOKUP(D655,CSAT!$A$1:$F$1193,6,0)</f>
        <v>Excellent</v>
      </c>
      <c r="AH656" s="30">
        <v>43203</v>
      </c>
    </row>
    <row r="657" spans="1:34" x14ac:dyDescent="0.25">
      <c r="A657" s="13" t="s">
        <v>1179</v>
      </c>
      <c r="B657" s="13">
        <v>656</v>
      </c>
      <c r="C657" s="13" t="s">
        <v>162</v>
      </c>
      <c r="D657" s="13" t="s">
        <v>1179</v>
      </c>
      <c r="E657" s="13" t="s">
        <v>10</v>
      </c>
      <c r="F657" s="13">
        <v>40</v>
      </c>
      <c r="G657" s="13" t="s">
        <v>11</v>
      </c>
      <c r="H657" s="13" t="s">
        <v>126</v>
      </c>
      <c r="I657" s="13" t="s">
        <v>80</v>
      </c>
      <c r="J657">
        <f>VLOOKUP(DATA!D656,'Performance management'!A$1:H$1193,4,0)</f>
        <v>2</v>
      </c>
      <c r="K657">
        <f>VLOOKUP(DATA!D656,'Performance management'!A$1:H$1193,5,0)</f>
        <v>3</v>
      </c>
      <c r="L657">
        <f>VLOOKUP(DATA!D656,'Performance management'!A$1:H$1193,6,0)</f>
        <v>3</v>
      </c>
      <c r="M657">
        <f>VLOOKUP(DATA!D656,'Performance management'!A$1:H$1193,7,0)</f>
        <v>2</v>
      </c>
      <c r="N657">
        <f>VLOOKUP(DATA!D656,'Performance management'!A$1:H$1193,8,0)</f>
        <v>2.5</v>
      </c>
      <c r="O657">
        <f>VLOOKUP(D656,'Learning  Mangement'!$A$1:$G$1193,4,0)</f>
        <v>2.5</v>
      </c>
      <c r="P657" t="str">
        <f>VLOOKUP(D656,'Learning  Mangement'!$A$1:$G$1193,5,0)</f>
        <v>Sathish&amp;Azim</v>
      </c>
      <c r="Q657" t="str">
        <f>VLOOKUP(D656,'Learning  Mangement'!$A$1:$G$1193,6,0)</f>
        <v>4h</v>
      </c>
      <c r="R657" t="str">
        <f>VLOOKUP(D656,'Learning  Mangement'!$A$1:$G$1193,7,0)</f>
        <v>Technical skills Training</v>
      </c>
      <c r="S657" s="30">
        <f>VLOOKUP(D656,'Leave  Mangement'!$A$1:$F$1193,3,0)</f>
        <v>43410</v>
      </c>
      <c r="T657" s="30">
        <f>VLOOKUP(D656,'Leave  Mangement'!$A$1:$F$1193,4,0)</f>
        <v>43411</v>
      </c>
      <c r="U657" t="str">
        <f>VLOOKUP(D656,'Leave  Mangement'!$A$1:$F$1193,5,0)</f>
        <v>Maternity/Parental leave</v>
      </c>
      <c r="V657">
        <f>VLOOKUP(D656,'Leave  Mangement'!$A$1:$F$1193,6,0)</f>
        <v>31</v>
      </c>
      <c r="W657" t="str">
        <f>VLOOKUP(D656,'Span and Layer'!$A$1:$D$1193,2,0)</f>
        <v>Sathish</v>
      </c>
      <c r="X657" t="str">
        <f>VLOOKUP(D656,'Span and Layer'!$A$1:$D$1193,3,0)</f>
        <v>Charlie</v>
      </c>
      <c r="Y657" t="str">
        <f>VLOOKUP(D656,'Span and Layer'!$A$1:$D$1193,4,0)</f>
        <v>George</v>
      </c>
      <c r="Z657" s="30">
        <f>VLOOKUP(D656,'Attrition Analysis'!$A$1:$E$1193,3,0)</f>
        <v>38456</v>
      </c>
      <c r="AA657" s="30">
        <f>VLOOKUP(D656,'Attrition Analysis'!$A$1:$E$1193,4,0)</f>
        <v>46338</v>
      </c>
      <c r="AB657">
        <f>VLOOKUP(D656,'Attrition Analysis'!$A$1:$E$1193,5,0)</f>
        <v>0</v>
      </c>
      <c r="AC657" t="str">
        <f>VLOOKUP(D656,CSAT!$A$1:$F$1193,2,0)</f>
        <v>Good</v>
      </c>
      <c r="AD657" t="str">
        <f>VLOOKUP(D656,CSAT!$A$1:$F$1193,3,0)</f>
        <v>Excellent</v>
      </c>
      <c r="AE657" t="str">
        <f>VLOOKUP(D656,CSAT!$A$1:$F$1193,4,0)</f>
        <v>Excellent</v>
      </c>
      <c r="AF657" t="str">
        <f>VLOOKUP(D656,CSAT!$A$1:$F$1193,5,0)</f>
        <v>Worst</v>
      </c>
      <c r="AG657" t="str">
        <f>VLOOKUP(D656,CSAT!$A$1:$F$1193,6,0)</f>
        <v>Good</v>
      </c>
      <c r="AH657" s="30">
        <v>43124</v>
      </c>
    </row>
    <row r="658" spans="1:34" x14ac:dyDescent="0.25">
      <c r="A658" s="13" t="s">
        <v>1180</v>
      </c>
      <c r="B658" s="13">
        <v>657</v>
      </c>
      <c r="C658" s="13" t="s">
        <v>164</v>
      </c>
      <c r="D658" s="13" t="s">
        <v>1180</v>
      </c>
      <c r="E658" s="13" t="s">
        <v>16</v>
      </c>
      <c r="F658" s="13">
        <v>55</v>
      </c>
      <c r="G658" s="13" t="s">
        <v>96</v>
      </c>
      <c r="H658" s="13" t="s">
        <v>97</v>
      </c>
      <c r="I658" s="13" t="s">
        <v>98</v>
      </c>
      <c r="J658">
        <f>VLOOKUP(DATA!D657,'Performance management'!A$1:H$1193,4,0)</f>
        <v>1</v>
      </c>
      <c r="K658">
        <f>VLOOKUP(DATA!D657,'Performance management'!A$1:H$1193,5,0)</f>
        <v>5</v>
      </c>
      <c r="L658">
        <f>VLOOKUP(DATA!D657,'Performance management'!A$1:H$1193,6,0)</f>
        <v>2</v>
      </c>
      <c r="M658">
        <f>VLOOKUP(DATA!D657,'Performance management'!A$1:H$1193,7,0)</f>
        <v>2</v>
      </c>
      <c r="N658">
        <f>VLOOKUP(DATA!D657,'Performance management'!A$1:H$1193,8,0)</f>
        <v>2.5</v>
      </c>
      <c r="O658">
        <f>VLOOKUP(D657,'Learning  Mangement'!$A$1:$G$1193,4,0)</f>
        <v>2.5</v>
      </c>
      <c r="P658" t="str">
        <f>VLOOKUP(D657,'Learning  Mangement'!$A$1:$G$1193,5,0)</f>
        <v>Sathish&amp;Azim</v>
      </c>
      <c r="Q658" t="str">
        <f>VLOOKUP(D657,'Learning  Mangement'!$A$1:$G$1193,6,0)</f>
        <v>4h</v>
      </c>
      <c r="R658" t="str">
        <f>VLOOKUP(D657,'Learning  Mangement'!$A$1:$G$1193,7,0)</f>
        <v>Technical skills Training</v>
      </c>
      <c r="S658" s="30">
        <f>VLOOKUP(D657,'Leave  Mangement'!$A$1:$F$1193,3,0)</f>
        <v>43411</v>
      </c>
      <c r="T658" s="30">
        <f>VLOOKUP(D657,'Leave  Mangement'!$A$1:$F$1193,4,0)</f>
        <v>43415</v>
      </c>
      <c r="U658" t="str">
        <f>VLOOKUP(D657,'Leave  Mangement'!$A$1:$F$1193,5,0)</f>
        <v>Maternity/Parental leave</v>
      </c>
      <c r="V658">
        <f>VLOOKUP(D657,'Leave  Mangement'!$A$1:$F$1193,6,0)</f>
        <v>34</v>
      </c>
      <c r="W658" t="str">
        <f>VLOOKUP(D657,'Span and Layer'!$A$1:$D$1193,2,0)</f>
        <v>Rajesh</v>
      </c>
      <c r="X658" t="str">
        <f>VLOOKUP(D657,'Span and Layer'!$A$1:$D$1193,3,0)</f>
        <v>Isla</v>
      </c>
      <c r="Y658" t="str">
        <f>VLOOKUP(D657,'Span and Layer'!$A$1:$D$1193,4,0)</f>
        <v>George</v>
      </c>
      <c r="Z658" s="30">
        <f>VLOOKUP(D657,'Attrition Analysis'!$A$1:$E$1193,3,0)</f>
        <v>38464</v>
      </c>
      <c r="AA658" s="30">
        <f>VLOOKUP(D657,'Attrition Analysis'!$A$1:$E$1193,4,0)</f>
        <v>46350</v>
      </c>
      <c r="AB658">
        <f>VLOOKUP(D657,'Attrition Analysis'!$A$1:$E$1193,5,0)</f>
        <v>0</v>
      </c>
      <c r="AC658" t="str">
        <f>VLOOKUP(D657,CSAT!$A$1:$F$1193,2,0)</f>
        <v>Excellent</v>
      </c>
      <c r="AD658" t="str">
        <f>VLOOKUP(D657,CSAT!$A$1:$F$1193,3,0)</f>
        <v>Good</v>
      </c>
      <c r="AE658" t="str">
        <f>VLOOKUP(D657,CSAT!$A$1:$F$1193,4,0)</f>
        <v>Worst</v>
      </c>
      <c r="AF658" t="str">
        <f>VLOOKUP(D657,CSAT!$A$1:$F$1193,5,0)</f>
        <v>Bad</v>
      </c>
      <c r="AG658" t="str">
        <f>VLOOKUP(D657,CSAT!$A$1:$F$1193,6,0)</f>
        <v>Bad</v>
      </c>
      <c r="AH658" s="30">
        <v>43457</v>
      </c>
    </row>
    <row r="659" spans="1:34" x14ac:dyDescent="0.25">
      <c r="A659" s="13" t="s">
        <v>1181</v>
      </c>
      <c r="B659" s="13">
        <v>658</v>
      </c>
      <c r="C659" s="13" t="s">
        <v>166</v>
      </c>
      <c r="D659" s="13" t="s">
        <v>1181</v>
      </c>
      <c r="E659" s="13" t="s">
        <v>16</v>
      </c>
      <c r="F659" s="13">
        <v>51</v>
      </c>
      <c r="G659" s="13" t="s">
        <v>31</v>
      </c>
      <c r="H659" s="13" t="s">
        <v>18</v>
      </c>
      <c r="I659" s="13" t="s">
        <v>13</v>
      </c>
      <c r="J659">
        <f>VLOOKUP(DATA!D658,'Performance management'!A$1:H$1193,4,0)</f>
        <v>5</v>
      </c>
      <c r="K659">
        <f>VLOOKUP(DATA!D658,'Performance management'!A$1:H$1193,5,0)</f>
        <v>5</v>
      </c>
      <c r="L659">
        <f>VLOOKUP(DATA!D658,'Performance management'!A$1:H$1193,6,0)</f>
        <v>3</v>
      </c>
      <c r="M659">
        <f>VLOOKUP(DATA!D658,'Performance management'!A$1:H$1193,7,0)</f>
        <v>5</v>
      </c>
      <c r="N659">
        <f>VLOOKUP(DATA!D658,'Performance management'!A$1:H$1193,8,0)</f>
        <v>4.5</v>
      </c>
      <c r="O659">
        <f>VLOOKUP(D658,'Learning  Mangement'!$A$1:$G$1193,4,0)</f>
        <v>4.5</v>
      </c>
      <c r="P659" t="str">
        <f>VLOOKUP(D658,'Learning  Mangement'!$A$1:$G$1193,5,0)</f>
        <v>Santhosh&amp;Anudeep</v>
      </c>
      <c r="Q659" t="str">
        <f>VLOOKUP(D658,'Learning  Mangement'!$A$1:$G$1193,6,0)</f>
        <v>3h</v>
      </c>
      <c r="R659" t="str">
        <f>VLOOKUP(D658,'Learning  Mangement'!$A$1:$G$1193,7,0)</f>
        <v>Job Training</v>
      </c>
      <c r="S659" s="30">
        <f>VLOOKUP(D658,'Leave  Mangement'!$A$1:$F$1193,3,0)</f>
        <v>43412</v>
      </c>
      <c r="T659" s="30">
        <f>VLOOKUP(D658,'Leave  Mangement'!$A$1:$F$1193,4,0)</f>
        <v>43417</v>
      </c>
      <c r="U659" t="str">
        <f>VLOOKUP(D658,'Leave  Mangement'!$A$1:$F$1193,5,0)</f>
        <v>Maternity/Parental leave</v>
      </c>
      <c r="V659">
        <f>VLOOKUP(D658,'Leave  Mangement'!$A$1:$F$1193,6,0)</f>
        <v>35</v>
      </c>
      <c r="W659" t="str">
        <f>VLOOKUP(D658,'Span and Layer'!$A$1:$D$1193,2,0)</f>
        <v>Roy</v>
      </c>
      <c r="X659" t="str">
        <f>VLOOKUP(D658,'Span and Layer'!$A$1:$D$1193,3,0)</f>
        <v>Harry</v>
      </c>
      <c r="Y659" t="str">
        <f>VLOOKUP(D658,'Span and Layer'!$A$1:$D$1193,4,0)</f>
        <v>George</v>
      </c>
      <c r="Z659" s="30">
        <f>VLOOKUP(D658,'Attrition Analysis'!$A$1:$E$1193,3,0)</f>
        <v>38472</v>
      </c>
      <c r="AA659" s="30">
        <f>VLOOKUP(D658,'Attrition Analysis'!$A$1:$E$1193,4,0)</f>
        <v>46362</v>
      </c>
      <c r="AB659">
        <f>VLOOKUP(D658,'Attrition Analysis'!$A$1:$E$1193,5,0)</f>
        <v>0</v>
      </c>
      <c r="AC659" t="str">
        <f>VLOOKUP(D658,CSAT!$A$1:$F$1193,2,0)</f>
        <v>Worst</v>
      </c>
      <c r="AD659" t="str">
        <f>VLOOKUP(D658,CSAT!$A$1:$F$1193,3,0)</f>
        <v>Good</v>
      </c>
      <c r="AE659" t="str">
        <f>VLOOKUP(D658,CSAT!$A$1:$F$1193,4,0)</f>
        <v>Bad</v>
      </c>
      <c r="AF659" t="str">
        <f>VLOOKUP(D658,CSAT!$A$1:$F$1193,5,0)</f>
        <v>Worst</v>
      </c>
      <c r="AG659" t="str">
        <f>VLOOKUP(D658,CSAT!$A$1:$F$1193,6,0)</f>
        <v>Better</v>
      </c>
      <c r="AH659" s="30">
        <v>43419</v>
      </c>
    </row>
    <row r="660" spans="1:34" x14ac:dyDescent="0.25">
      <c r="A660" s="13" t="s">
        <v>1182</v>
      </c>
      <c r="B660" s="13">
        <v>659</v>
      </c>
      <c r="C660" s="13" t="s">
        <v>168</v>
      </c>
      <c r="D660" s="13" t="s">
        <v>1182</v>
      </c>
      <c r="E660" s="13" t="s">
        <v>10</v>
      </c>
      <c r="F660" s="13">
        <v>53</v>
      </c>
      <c r="G660" s="13" t="s">
        <v>31</v>
      </c>
      <c r="H660" s="13" t="s">
        <v>131</v>
      </c>
      <c r="I660" s="13" t="s">
        <v>132</v>
      </c>
      <c r="J660">
        <f>VLOOKUP(DATA!D659,'Performance management'!A$1:H$1193,4,0)</f>
        <v>5</v>
      </c>
      <c r="K660">
        <f>VLOOKUP(DATA!D659,'Performance management'!A$1:H$1193,5,0)</f>
        <v>2</v>
      </c>
      <c r="L660">
        <f>VLOOKUP(DATA!D659,'Performance management'!A$1:H$1193,6,0)</f>
        <v>5</v>
      </c>
      <c r="M660">
        <f>VLOOKUP(DATA!D659,'Performance management'!A$1:H$1193,7,0)</f>
        <v>5</v>
      </c>
      <c r="N660">
        <f>VLOOKUP(DATA!D659,'Performance management'!A$1:H$1193,8,0)</f>
        <v>4.25</v>
      </c>
      <c r="O660">
        <f>VLOOKUP(D659,'Learning  Mangement'!$A$1:$G$1193,4,0)</f>
        <v>4.25</v>
      </c>
      <c r="P660" t="str">
        <f>VLOOKUP(D659,'Learning  Mangement'!$A$1:$G$1193,5,0)</f>
        <v>Santhosh&amp;Anudeep</v>
      </c>
      <c r="Q660" t="str">
        <f>VLOOKUP(D659,'Learning  Mangement'!$A$1:$G$1193,6,0)</f>
        <v>3h</v>
      </c>
      <c r="R660" t="str">
        <f>VLOOKUP(D659,'Learning  Mangement'!$A$1:$G$1193,7,0)</f>
        <v>Job Training</v>
      </c>
      <c r="S660" s="30">
        <f>VLOOKUP(D659,'Leave  Mangement'!$A$1:$F$1193,3,0)</f>
        <v>43413</v>
      </c>
      <c r="T660" s="30">
        <f>VLOOKUP(D659,'Leave  Mangement'!$A$1:$F$1193,4,0)</f>
        <v>43417</v>
      </c>
      <c r="U660" t="str">
        <f>VLOOKUP(D659,'Leave  Mangement'!$A$1:$F$1193,5,0)</f>
        <v>Planned leave</v>
      </c>
      <c r="V660">
        <f>VLOOKUP(D659,'Leave  Mangement'!$A$1:$F$1193,6,0)</f>
        <v>4</v>
      </c>
      <c r="W660" t="str">
        <f>VLOOKUP(D659,'Span and Layer'!$A$1:$D$1193,2,0)</f>
        <v>Aneela</v>
      </c>
      <c r="X660" t="str">
        <f>VLOOKUP(D659,'Span and Layer'!$A$1:$D$1193,3,0)</f>
        <v>Charlie</v>
      </c>
      <c r="Y660" t="str">
        <f>VLOOKUP(D659,'Span and Layer'!$A$1:$D$1193,4,0)</f>
        <v>George</v>
      </c>
      <c r="Z660" s="30">
        <f>VLOOKUP(D659,'Attrition Analysis'!$A$1:$E$1193,3,0)</f>
        <v>38480</v>
      </c>
      <c r="AA660" s="30">
        <f>VLOOKUP(D659,'Attrition Analysis'!$A$1:$E$1193,4,0)</f>
        <v>46374</v>
      </c>
      <c r="AB660">
        <f>VLOOKUP(D659,'Attrition Analysis'!$A$1:$E$1193,5,0)</f>
        <v>0</v>
      </c>
      <c r="AC660" t="str">
        <f>VLOOKUP(D659,CSAT!$A$1:$F$1193,2,0)</f>
        <v>Worst</v>
      </c>
      <c r="AD660" t="str">
        <f>VLOOKUP(D659,CSAT!$A$1:$F$1193,3,0)</f>
        <v>Good</v>
      </c>
      <c r="AE660" t="str">
        <f>VLOOKUP(D659,CSAT!$A$1:$F$1193,4,0)</f>
        <v>Good</v>
      </c>
      <c r="AF660" t="str">
        <f>VLOOKUP(D659,CSAT!$A$1:$F$1193,5,0)</f>
        <v>Good</v>
      </c>
      <c r="AG660" t="str">
        <f>VLOOKUP(D659,CSAT!$A$1:$F$1193,6,0)</f>
        <v>Bad</v>
      </c>
      <c r="AH660" s="30">
        <v>43404</v>
      </c>
    </row>
    <row r="661" spans="1:34" x14ac:dyDescent="0.25">
      <c r="A661" s="13" t="s">
        <v>1183</v>
      </c>
      <c r="B661" s="13">
        <v>660</v>
      </c>
      <c r="C661" s="13" t="s">
        <v>170</v>
      </c>
      <c r="D661" s="13" t="s">
        <v>1183</v>
      </c>
      <c r="E661" s="13" t="s">
        <v>16</v>
      </c>
      <c r="F661" s="13">
        <v>56</v>
      </c>
      <c r="G661" s="13" t="s">
        <v>62</v>
      </c>
      <c r="H661" s="13" t="s">
        <v>161</v>
      </c>
      <c r="I661" s="13" t="s">
        <v>13</v>
      </c>
      <c r="J661">
        <f>VLOOKUP(DATA!D660,'Performance management'!A$1:H$1193,4,0)</f>
        <v>3</v>
      </c>
      <c r="K661">
        <f>VLOOKUP(DATA!D660,'Performance management'!A$1:H$1193,5,0)</f>
        <v>4</v>
      </c>
      <c r="L661">
        <f>VLOOKUP(DATA!D660,'Performance management'!A$1:H$1193,6,0)</f>
        <v>4</v>
      </c>
      <c r="M661">
        <f>VLOOKUP(DATA!D660,'Performance management'!A$1:H$1193,7,0)</f>
        <v>2</v>
      </c>
      <c r="N661">
        <f>VLOOKUP(DATA!D660,'Performance management'!A$1:H$1193,8,0)</f>
        <v>3.25</v>
      </c>
      <c r="O661">
        <f>VLOOKUP(D660,'Learning  Mangement'!$A$1:$G$1193,4,0)</f>
        <v>3.25</v>
      </c>
      <c r="P661" t="str">
        <f>VLOOKUP(D660,'Learning  Mangement'!$A$1:$G$1193,5,0)</f>
        <v>Hemanth&amp;Salomi</v>
      </c>
      <c r="Q661" t="str">
        <f>VLOOKUP(D660,'Learning  Mangement'!$A$1:$G$1193,6,0)</f>
        <v>3h</v>
      </c>
      <c r="R661" t="str">
        <f>VLOOKUP(D660,'Learning  Mangement'!$A$1:$G$1193,7,0)</f>
        <v>Soft skills Training</v>
      </c>
      <c r="S661" s="30">
        <f>VLOOKUP(D660,'Leave  Mangement'!$A$1:$F$1193,3,0)</f>
        <v>43414</v>
      </c>
      <c r="T661" s="30">
        <f>VLOOKUP(D660,'Leave  Mangement'!$A$1:$F$1193,4,0)</f>
        <v>43415</v>
      </c>
      <c r="U661" t="str">
        <f>VLOOKUP(D660,'Leave  Mangement'!$A$1:$F$1193,5,0)</f>
        <v>Emergency leave</v>
      </c>
      <c r="V661">
        <f>VLOOKUP(D660,'Leave  Mangement'!$A$1:$F$1193,6,0)</f>
        <v>1</v>
      </c>
      <c r="W661" t="str">
        <f>VLOOKUP(D660,'Span and Layer'!$A$1:$D$1193,2,0)</f>
        <v>Aneela</v>
      </c>
      <c r="X661" t="str">
        <f>VLOOKUP(D660,'Span and Layer'!$A$1:$D$1193,3,0)</f>
        <v>Charlie</v>
      </c>
      <c r="Y661" t="str">
        <f>VLOOKUP(D660,'Span and Layer'!$A$1:$D$1193,4,0)</f>
        <v>George</v>
      </c>
      <c r="Z661" s="30">
        <f>VLOOKUP(D660,'Attrition Analysis'!$A$1:$E$1193,3,0)</f>
        <v>38488</v>
      </c>
      <c r="AA661" s="30">
        <f>VLOOKUP(D660,'Attrition Analysis'!$A$1:$E$1193,4,0)</f>
        <v>46386</v>
      </c>
      <c r="AB661">
        <f>VLOOKUP(D660,'Attrition Analysis'!$A$1:$E$1193,5,0)</f>
        <v>0</v>
      </c>
      <c r="AC661" t="str">
        <f>VLOOKUP(D660,CSAT!$A$1:$F$1193,2,0)</f>
        <v>Bad</v>
      </c>
      <c r="AD661" t="str">
        <f>VLOOKUP(D660,CSAT!$A$1:$F$1193,3,0)</f>
        <v>Good</v>
      </c>
      <c r="AE661" t="str">
        <f>VLOOKUP(D660,CSAT!$A$1:$F$1193,4,0)</f>
        <v>Bad</v>
      </c>
      <c r="AF661" t="str">
        <f>VLOOKUP(D660,CSAT!$A$1:$F$1193,5,0)</f>
        <v>Worst</v>
      </c>
      <c r="AG661" t="str">
        <f>VLOOKUP(D660,CSAT!$A$1:$F$1193,6,0)</f>
        <v>Worst</v>
      </c>
      <c r="AH661" s="30">
        <v>43191</v>
      </c>
    </row>
    <row r="662" spans="1:34" x14ac:dyDescent="0.25">
      <c r="A662" s="13" t="s">
        <v>1184</v>
      </c>
      <c r="B662" s="13">
        <v>661</v>
      </c>
      <c r="C662" s="13" t="s">
        <v>172</v>
      </c>
      <c r="D662" s="13" t="s">
        <v>1184</v>
      </c>
      <c r="E662" s="13" t="s">
        <v>10</v>
      </c>
      <c r="F662" s="13">
        <v>33</v>
      </c>
      <c r="G662" s="13" t="s">
        <v>21</v>
      </c>
      <c r="H662" s="13" t="s">
        <v>18</v>
      </c>
      <c r="I662" s="13" t="s">
        <v>13</v>
      </c>
      <c r="J662">
        <f>VLOOKUP(DATA!D661,'Performance management'!A$1:H$1193,4,0)</f>
        <v>1</v>
      </c>
      <c r="K662">
        <f>VLOOKUP(DATA!D661,'Performance management'!A$1:H$1193,5,0)</f>
        <v>4</v>
      </c>
      <c r="L662">
        <f>VLOOKUP(DATA!D661,'Performance management'!A$1:H$1193,6,0)</f>
        <v>1</v>
      </c>
      <c r="M662">
        <f>VLOOKUP(DATA!D661,'Performance management'!A$1:H$1193,7,0)</f>
        <v>3</v>
      </c>
      <c r="N662">
        <f>VLOOKUP(DATA!D661,'Performance management'!A$1:H$1193,8,0)</f>
        <v>2.25</v>
      </c>
      <c r="O662">
        <f>VLOOKUP(D661,'Learning  Mangement'!$A$1:$G$1193,4,0)</f>
        <v>2.25</v>
      </c>
      <c r="P662" t="str">
        <f>VLOOKUP(D661,'Learning  Mangement'!$A$1:$G$1193,5,0)</f>
        <v>Sathish&amp;Azim</v>
      </c>
      <c r="Q662" t="str">
        <f>VLOOKUP(D661,'Learning  Mangement'!$A$1:$G$1193,6,0)</f>
        <v>4h</v>
      </c>
      <c r="R662" t="str">
        <f>VLOOKUP(D661,'Learning  Mangement'!$A$1:$G$1193,7,0)</f>
        <v>Technical skills Training</v>
      </c>
      <c r="S662" s="30">
        <f>VLOOKUP(D661,'Leave  Mangement'!$A$1:$F$1193,3,0)</f>
        <v>43415</v>
      </c>
      <c r="T662" s="30">
        <f>VLOOKUP(D661,'Leave  Mangement'!$A$1:$F$1193,4,0)</f>
        <v>43419</v>
      </c>
      <c r="U662" t="str">
        <f>VLOOKUP(D661,'Leave  Mangement'!$A$1:$F$1193,5,0)</f>
        <v>Emergency leave</v>
      </c>
      <c r="V662">
        <f>VLOOKUP(D661,'Leave  Mangement'!$A$1:$F$1193,6,0)</f>
        <v>4</v>
      </c>
      <c r="W662" t="str">
        <f>VLOOKUP(D661,'Span and Layer'!$A$1:$D$1193,2,0)</f>
        <v>Salomi</v>
      </c>
      <c r="X662" t="str">
        <f>VLOOKUP(D661,'Span and Layer'!$A$1:$D$1193,3,0)</f>
        <v>Harry</v>
      </c>
      <c r="Y662" t="str">
        <f>VLOOKUP(D661,'Span and Layer'!$A$1:$D$1193,4,0)</f>
        <v>George</v>
      </c>
      <c r="Z662" s="30">
        <f>VLOOKUP(D661,'Attrition Analysis'!$A$1:$E$1193,3,0)</f>
        <v>38496</v>
      </c>
      <c r="AA662" s="30">
        <f>VLOOKUP(D661,'Attrition Analysis'!$A$1:$E$1193,4,0)</f>
        <v>46398</v>
      </c>
      <c r="AB662">
        <f>VLOOKUP(D661,'Attrition Analysis'!$A$1:$E$1193,5,0)</f>
        <v>0</v>
      </c>
      <c r="AC662" t="str">
        <f>VLOOKUP(D661,CSAT!$A$1:$F$1193,2,0)</f>
        <v>Good</v>
      </c>
      <c r="AD662" t="str">
        <f>VLOOKUP(D661,CSAT!$A$1:$F$1193,3,0)</f>
        <v>Worst</v>
      </c>
      <c r="AE662" t="str">
        <f>VLOOKUP(D661,CSAT!$A$1:$F$1193,4,0)</f>
        <v>Excellent</v>
      </c>
      <c r="AF662" t="str">
        <f>VLOOKUP(D661,CSAT!$A$1:$F$1193,5,0)</f>
        <v>Excellent</v>
      </c>
      <c r="AG662" t="str">
        <f>VLOOKUP(D661,CSAT!$A$1:$F$1193,6,0)</f>
        <v>Bad</v>
      </c>
      <c r="AH662" s="30">
        <v>43391</v>
      </c>
    </row>
    <row r="663" spans="1:34" x14ac:dyDescent="0.25">
      <c r="A663" s="13" t="s">
        <v>1185</v>
      </c>
      <c r="B663" s="13">
        <v>662</v>
      </c>
      <c r="C663" s="13" t="s">
        <v>174</v>
      </c>
      <c r="D663" s="13" t="s">
        <v>1185</v>
      </c>
      <c r="E663" s="13" t="s">
        <v>16</v>
      </c>
      <c r="F663" s="13">
        <v>36</v>
      </c>
      <c r="G663" s="13" t="s">
        <v>55</v>
      </c>
      <c r="H663" s="13" t="s">
        <v>79</v>
      </c>
      <c r="I663" s="13" t="s">
        <v>80</v>
      </c>
      <c r="J663">
        <f>VLOOKUP(DATA!D662,'Performance management'!A$1:H$1193,4,0)</f>
        <v>5</v>
      </c>
      <c r="K663">
        <f>VLOOKUP(DATA!D662,'Performance management'!A$1:H$1193,5,0)</f>
        <v>1</v>
      </c>
      <c r="L663">
        <f>VLOOKUP(DATA!D662,'Performance management'!A$1:H$1193,6,0)</f>
        <v>4</v>
      </c>
      <c r="M663">
        <f>VLOOKUP(DATA!D662,'Performance management'!A$1:H$1193,7,0)</f>
        <v>2</v>
      </c>
      <c r="N663">
        <f>VLOOKUP(DATA!D662,'Performance management'!A$1:H$1193,8,0)</f>
        <v>3</v>
      </c>
      <c r="O663">
        <f>VLOOKUP(D662,'Learning  Mangement'!$A$1:$G$1193,4,0)</f>
        <v>3</v>
      </c>
      <c r="P663" t="str">
        <f>VLOOKUP(D662,'Learning  Mangement'!$A$1:$G$1193,5,0)</f>
        <v>Hemanth&amp;Salomi</v>
      </c>
      <c r="Q663" t="str">
        <f>VLOOKUP(D662,'Learning  Mangement'!$A$1:$G$1193,6,0)</f>
        <v>3h</v>
      </c>
      <c r="R663" t="str">
        <f>VLOOKUP(D662,'Learning  Mangement'!$A$1:$G$1193,7,0)</f>
        <v>Soft skills Training</v>
      </c>
      <c r="S663" s="30">
        <f>VLOOKUP(D662,'Leave  Mangement'!$A$1:$F$1193,3,0)</f>
        <v>43416</v>
      </c>
      <c r="T663" s="30">
        <f>VLOOKUP(D662,'Leave  Mangement'!$A$1:$F$1193,4,0)</f>
        <v>43418</v>
      </c>
      <c r="U663" t="str">
        <f>VLOOKUP(D662,'Leave  Mangement'!$A$1:$F$1193,5,0)</f>
        <v>Planned leave</v>
      </c>
      <c r="V663">
        <f>VLOOKUP(D662,'Leave  Mangement'!$A$1:$F$1193,6,0)</f>
        <v>2</v>
      </c>
      <c r="W663" t="str">
        <f>VLOOKUP(D662,'Span and Layer'!$A$1:$D$1193,2,0)</f>
        <v>Harish</v>
      </c>
      <c r="X663" t="str">
        <f>VLOOKUP(D662,'Span and Layer'!$A$1:$D$1193,3,0)</f>
        <v>Amelia</v>
      </c>
      <c r="Y663" t="str">
        <f>VLOOKUP(D662,'Span and Layer'!$A$1:$D$1193,4,0)</f>
        <v>George</v>
      </c>
      <c r="Z663" s="30">
        <f>VLOOKUP(D662,'Attrition Analysis'!$A$1:$E$1193,3,0)</f>
        <v>38504</v>
      </c>
      <c r="AA663" s="30">
        <f>VLOOKUP(D662,'Attrition Analysis'!$A$1:$E$1193,4,0)</f>
        <v>46410</v>
      </c>
      <c r="AB663">
        <f>VLOOKUP(D662,'Attrition Analysis'!$A$1:$E$1193,5,0)</f>
        <v>0</v>
      </c>
      <c r="AC663" t="str">
        <f>VLOOKUP(D662,CSAT!$A$1:$F$1193,2,0)</f>
        <v>Good</v>
      </c>
      <c r="AD663" t="str">
        <f>VLOOKUP(D662,CSAT!$A$1:$F$1193,3,0)</f>
        <v>Excellent</v>
      </c>
      <c r="AE663" t="str">
        <f>VLOOKUP(D662,CSAT!$A$1:$F$1193,4,0)</f>
        <v>Bad</v>
      </c>
      <c r="AF663" t="str">
        <f>VLOOKUP(D662,CSAT!$A$1:$F$1193,5,0)</f>
        <v>Worst</v>
      </c>
      <c r="AG663" t="str">
        <f>VLOOKUP(D662,CSAT!$A$1:$F$1193,6,0)</f>
        <v>Better</v>
      </c>
      <c r="AH663" s="30">
        <v>43353</v>
      </c>
    </row>
    <row r="664" spans="1:34" x14ac:dyDescent="0.25">
      <c r="A664" s="13" t="s">
        <v>1186</v>
      </c>
      <c r="B664" s="13">
        <v>663</v>
      </c>
      <c r="C664" s="13" t="s">
        <v>176</v>
      </c>
      <c r="D664" s="13" t="s">
        <v>1186</v>
      </c>
      <c r="E664" s="13" t="s">
        <v>10</v>
      </c>
      <c r="F664" s="13">
        <v>31</v>
      </c>
      <c r="G664" s="13" t="s">
        <v>45</v>
      </c>
      <c r="H664" s="13" t="s">
        <v>66</v>
      </c>
      <c r="I664" s="13" t="s">
        <v>13</v>
      </c>
      <c r="J664">
        <f>VLOOKUP(DATA!D663,'Performance management'!A$1:H$1193,4,0)</f>
        <v>2</v>
      </c>
      <c r="K664">
        <f>VLOOKUP(DATA!D663,'Performance management'!A$1:H$1193,5,0)</f>
        <v>5</v>
      </c>
      <c r="L664">
        <f>VLOOKUP(DATA!D663,'Performance management'!A$1:H$1193,6,0)</f>
        <v>1</v>
      </c>
      <c r="M664">
        <f>VLOOKUP(DATA!D663,'Performance management'!A$1:H$1193,7,0)</f>
        <v>2</v>
      </c>
      <c r="N664">
        <f>VLOOKUP(DATA!D663,'Performance management'!A$1:H$1193,8,0)</f>
        <v>2.5</v>
      </c>
      <c r="O664">
        <f>VLOOKUP(D663,'Learning  Mangement'!$A$1:$G$1193,4,0)</f>
        <v>2.5</v>
      </c>
      <c r="P664" t="str">
        <f>VLOOKUP(D663,'Learning  Mangement'!$A$1:$G$1193,5,0)</f>
        <v>Sathish&amp;Azim</v>
      </c>
      <c r="Q664" t="str">
        <f>VLOOKUP(D663,'Learning  Mangement'!$A$1:$G$1193,6,0)</f>
        <v>4h</v>
      </c>
      <c r="R664" t="str">
        <f>VLOOKUP(D663,'Learning  Mangement'!$A$1:$G$1193,7,0)</f>
        <v>Technical skills Training</v>
      </c>
      <c r="S664" s="30">
        <f>VLOOKUP(D663,'Leave  Mangement'!$A$1:$F$1193,3,0)</f>
        <v>43417</v>
      </c>
      <c r="T664" s="30">
        <f>VLOOKUP(D663,'Leave  Mangement'!$A$1:$F$1193,4,0)</f>
        <v>43423</v>
      </c>
      <c r="U664" t="str">
        <f>VLOOKUP(D663,'Leave  Mangement'!$A$1:$F$1193,5,0)</f>
        <v>Maternity/Parental leave</v>
      </c>
      <c r="V664">
        <f>VLOOKUP(D663,'Leave  Mangement'!$A$1:$F$1193,6,0)</f>
        <v>36</v>
      </c>
      <c r="W664" t="str">
        <f>VLOOKUP(D663,'Span and Layer'!$A$1:$D$1193,2,0)</f>
        <v>Santhosh</v>
      </c>
      <c r="X664" t="str">
        <f>VLOOKUP(D663,'Span and Layer'!$A$1:$D$1193,3,0)</f>
        <v>Harry</v>
      </c>
      <c r="Y664" t="str">
        <f>VLOOKUP(D663,'Span and Layer'!$A$1:$D$1193,4,0)</f>
        <v>George</v>
      </c>
      <c r="Z664" s="30">
        <f>VLOOKUP(D663,'Attrition Analysis'!$A$1:$E$1193,3,0)</f>
        <v>38512</v>
      </c>
      <c r="AA664" s="30">
        <f>VLOOKUP(D663,'Attrition Analysis'!$A$1:$E$1193,4,0)</f>
        <v>46422</v>
      </c>
      <c r="AB664">
        <f>VLOOKUP(D663,'Attrition Analysis'!$A$1:$E$1193,5,0)</f>
        <v>0</v>
      </c>
      <c r="AC664" t="str">
        <f>VLOOKUP(D663,CSAT!$A$1:$F$1193,2,0)</f>
        <v>Better</v>
      </c>
      <c r="AD664" t="str">
        <f>VLOOKUP(D663,CSAT!$A$1:$F$1193,3,0)</f>
        <v>Better</v>
      </c>
      <c r="AE664" t="str">
        <f>VLOOKUP(D663,CSAT!$A$1:$F$1193,4,0)</f>
        <v>Worst</v>
      </c>
      <c r="AF664" t="str">
        <f>VLOOKUP(D663,CSAT!$A$1:$F$1193,5,0)</f>
        <v>Good</v>
      </c>
      <c r="AG664" t="str">
        <f>VLOOKUP(D663,CSAT!$A$1:$F$1193,6,0)</f>
        <v>Good</v>
      </c>
      <c r="AH664" s="30">
        <v>43268</v>
      </c>
    </row>
    <row r="665" spans="1:34" x14ac:dyDescent="0.25">
      <c r="A665" s="13" t="s">
        <v>1187</v>
      </c>
      <c r="B665" s="13">
        <v>664</v>
      </c>
      <c r="C665" s="13" t="s">
        <v>178</v>
      </c>
      <c r="D665" s="13" t="s">
        <v>1187</v>
      </c>
      <c r="E665" s="13" t="s">
        <v>10</v>
      </c>
      <c r="F665" s="13">
        <v>42</v>
      </c>
      <c r="G665" s="13" t="s">
        <v>96</v>
      </c>
      <c r="H665" s="13" t="s">
        <v>27</v>
      </c>
      <c r="I665" s="13" t="s">
        <v>28</v>
      </c>
      <c r="J665">
        <f>VLOOKUP(DATA!D664,'Performance management'!A$1:H$1193,4,0)</f>
        <v>2</v>
      </c>
      <c r="K665">
        <f>VLOOKUP(DATA!D664,'Performance management'!A$1:H$1193,5,0)</f>
        <v>3</v>
      </c>
      <c r="L665">
        <f>VLOOKUP(DATA!D664,'Performance management'!A$1:H$1193,6,0)</f>
        <v>1</v>
      </c>
      <c r="M665">
        <f>VLOOKUP(DATA!D664,'Performance management'!A$1:H$1193,7,0)</f>
        <v>3</v>
      </c>
      <c r="N665">
        <f>VLOOKUP(DATA!D664,'Performance management'!A$1:H$1193,8,0)</f>
        <v>2.25</v>
      </c>
      <c r="O665">
        <f>VLOOKUP(D664,'Learning  Mangement'!$A$1:$G$1193,4,0)</f>
        <v>2.25</v>
      </c>
      <c r="P665" t="str">
        <f>VLOOKUP(D664,'Learning  Mangement'!$A$1:$G$1193,5,0)</f>
        <v>Sathish&amp;Azim</v>
      </c>
      <c r="Q665" t="str">
        <f>VLOOKUP(D664,'Learning  Mangement'!$A$1:$G$1193,6,0)</f>
        <v>4h</v>
      </c>
      <c r="R665" t="str">
        <f>VLOOKUP(D664,'Learning  Mangement'!$A$1:$G$1193,7,0)</f>
        <v>Technical skills Training</v>
      </c>
      <c r="S665" s="30">
        <f>VLOOKUP(D664,'Leave  Mangement'!$A$1:$F$1193,3,0)</f>
        <v>43418</v>
      </c>
      <c r="T665" s="30">
        <f>VLOOKUP(D664,'Leave  Mangement'!$A$1:$F$1193,4,0)</f>
        <v>43421</v>
      </c>
      <c r="U665" t="str">
        <f>VLOOKUP(D664,'Leave  Mangement'!$A$1:$F$1193,5,0)</f>
        <v>Maternity/Parental leave</v>
      </c>
      <c r="V665">
        <f>VLOOKUP(D664,'Leave  Mangement'!$A$1:$F$1193,6,0)</f>
        <v>33</v>
      </c>
      <c r="W665" t="str">
        <f>VLOOKUP(D664,'Span and Layer'!$A$1:$D$1193,2,0)</f>
        <v>Lihar</v>
      </c>
      <c r="X665" t="str">
        <f>VLOOKUP(D664,'Span and Layer'!$A$1:$D$1193,3,0)</f>
        <v>Isla</v>
      </c>
      <c r="Y665" t="str">
        <f>VLOOKUP(D664,'Span and Layer'!$A$1:$D$1193,4,0)</f>
        <v>George</v>
      </c>
      <c r="Z665" s="30">
        <f>VLOOKUP(D664,'Attrition Analysis'!$A$1:$E$1193,3,0)</f>
        <v>38520</v>
      </c>
      <c r="AA665" s="30">
        <f>VLOOKUP(D664,'Attrition Analysis'!$A$1:$E$1193,4,0)</f>
        <v>46434</v>
      </c>
      <c r="AB665">
        <f>VLOOKUP(D664,'Attrition Analysis'!$A$1:$E$1193,5,0)</f>
        <v>0</v>
      </c>
      <c r="AC665" t="str">
        <f>VLOOKUP(D664,CSAT!$A$1:$F$1193,2,0)</f>
        <v>Good</v>
      </c>
      <c r="AD665" t="str">
        <f>VLOOKUP(D664,CSAT!$A$1:$F$1193,3,0)</f>
        <v>Better</v>
      </c>
      <c r="AE665" t="str">
        <f>VLOOKUP(D664,CSAT!$A$1:$F$1193,4,0)</f>
        <v>Good</v>
      </c>
      <c r="AF665" t="str">
        <f>VLOOKUP(D664,CSAT!$A$1:$F$1193,5,0)</f>
        <v>Good</v>
      </c>
      <c r="AG665" t="str">
        <f>VLOOKUP(D664,CSAT!$A$1:$F$1193,6,0)</f>
        <v>Bad</v>
      </c>
      <c r="AH665" s="30">
        <v>43154</v>
      </c>
    </row>
    <row r="666" spans="1:34" x14ac:dyDescent="0.25">
      <c r="A666" s="13" t="s">
        <v>1188</v>
      </c>
      <c r="B666" s="13">
        <v>665</v>
      </c>
      <c r="C666" s="13" t="s">
        <v>180</v>
      </c>
      <c r="D666" s="13" t="s">
        <v>1188</v>
      </c>
      <c r="E666" s="13" t="s">
        <v>16</v>
      </c>
      <c r="F666" s="13">
        <v>34</v>
      </c>
      <c r="G666" s="13" t="s">
        <v>26</v>
      </c>
      <c r="H666" s="13" t="s">
        <v>18</v>
      </c>
      <c r="I666" s="13" t="s">
        <v>13</v>
      </c>
      <c r="J666">
        <f>VLOOKUP(DATA!D665,'Performance management'!A$1:H$1193,4,0)</f>
        <v>2</v>
      </c>
      <c r="K666">
        <f>VLOOKUP(DATA!D665,'Performance management'!A$1:H$1193,5,0)</f>
        <v>5</v>
      </c>
      <c r="L666">
        <f>VLOOKUP(DATA!D665,'Performance management'!A$1:H$1193,6,0)</f>
        <v>3</v>
      </c>
      <c r="M666">
        <f>VLOOKUP(DATA!D665,'Performance management'!A$1:H$1193,7,0)</f>
        <v>2</v>
      </c>
      <c r="N666">
        <f>VLOOKUP(DATA!D665,'Performance management'!A$1:H$1193,8,0)</f>
        <v>3</v>
      </c>
      <c r="O666">
        <f>VLOOKUP(D665,'Learning  Mangement'!$A$1:$G$1193,4,0)</f>
        <v>3</v>
      </c>
      <c r="P666" t="str">
        <f>VLOOKUP(D665,'Learning  Mangement'!$A$1:$G$1193,5,0)</f>
        <v>Hemanth&amp;Salomi</v>
      </c>
      <c r="Q666" t="str">
        <f>VLOOKUP(D665,'Learning  Mangement'!$A$1:$G$1193,6,0)</f>
        <v>3h</v>
      </c>
      <c r="R666" t="str">
        <f>VLOOKUP(D665,'Learning  Mangement'!$A$1:$G$1193,7,0)</f>
        <v>Soft skills Training</v>
      </c>
      <c r="S666" s="30">
        <f>VLOOKUP(D665,'Leave  Mangement'!$A$1:$F$1193,3,0)</f>
        <v>43419</v>
      </c>
      <c r="T666" s="30">
        <f>VLOOKUP(D665,'Leave  Mangement'!$A$1:$F$1193,4,0)</f>
        <v>43425</v>
      </c>
      <c r="U666" t="str">
        <f>VLOOKUP(D665,'Leave  Mangement'!$A$1:$F$1193,5,0)</f>
        <v>Maternity/Parental leave</v>
      </c>
      <c r="V666">
        <f>VLOOKUP(D665,'Leave  Mangement'!$A$1:$F$1193,6,0)</f>
        <v>36</v>
      </c>
      <c r="W666" t="str">
        <f>VLOOKUP(D665,'Span and Layer'!$A$1:$D$1193,2,0)</f>
        <v>Anudeep</v>
      </c>
      <c r="X666" t="str">
        <f>VLOOKUP(D665,'Span and Layer'!$A$1:$D$1193,3,0)</f>
        <v>Charlie</v>
      </c>
      <c r="Y666" t="str">
        <f>VLOOKUP(D665,'Span and Layer'!$A$1:$D$1193,4,0)</f>
        <v>George</v>
      </c>
      <c r="Z666" s="30">
        <f>VLOOKUP(D665,'Attrition Analysis'!$A$1:$E$1193,3,0)</f>
        <v>38528</v>
      </c>
      <c r="AA666" s="30">
        <f>VLOOKUP(D665,'Attrition Analysis'!$A$1:$E$1193,4,0)</f>
        <v>46446</v>
      </c>
      <c r="AB666">
        <f>VLOOKUP(D665,'Attrition Analysis'!$A$1:$E$1193,5,0)</f>
        <v>0</v>
      </c>
      <c r="AC666" t="str">
        <f>VLOOKUP(D665,CSAT!$A$1:$F$1193,2,0)</f>
        <v>Good</v>
      </c>
      <c r="AD666" t="str">
        <f>VLOOKUP(D665,CSAT!$A$1:$F$1193,3,0)</f>
        <v>Better</v>
      </c>
      <c r="AE666" t="str">
        <f>VLOOKUP(D665,CSAT!$A$1:$F$1193,4,0)</f>
        <v>Better</v>
      </c>
      <c r="AF666" t="str">
        <f>VLOOKUP(D665,CSAT!$A$1:$F$1193,5,0)</f>
        <v>Worst</v>
      </c>
      <c r="AG666" t="str">
        <f>VLOOKUP(D665,CSAT!$A$1:$F$1193,6,0)</f>
        <v>Bad</v>
      </c>
      <c r="AH666" s="30">
        <v>43133</v>
      </c>
    </row>
    <row r="667" spans="1:34" x14ac:dyDescent="0.25">
      <c r="A667" s="13" t="s">
        <v>1189</v>
      </c>
      <c r="B667" s="13">
        <v>666</v>
      </c>
      <c r="C667" s="13" t="s">
        <v>182</v>
      </c>
      <c r="D667" s="13" t="s">
        <v>1189</v>
      </c>
      <c r="E667" s="13" t="s">
        <v>10</v>
      </c>
      <c r="F667" s="13">
        <v>40</v>
      </c>
      <c r="G667" s="13" t="s">
        <v>31</v>
      </c>
      <c r="H667" s="13" t="s">
        <v>109</v>
      </c>
      <c r="I667" s="13" t="s">
        <v>13</v>
      </c>
      <c r="J667">
        <f>VLOOKUP(DATA!D666,'Performance management'!A$1:H$1193,4,0)</f>
        <v>2</v>
      </c>
      <c r="K667">
        <f>VLOOKUP(DATA!D666,'Performance management'!A$1:H$1193,5,0)</f>
        <v>5</v>
      </c>
      <c r="L667">
        <f>VLOOKUP(DATA!D666,'Performance management'!A$1:H$1193,6,0)</f>
        <v>5</v>
      </c>
      <c r="M667">
        <f>VLOOKUP(DATA!D666,'Performance management'!A$1:H$1193,7,0)</f>
        <v>5</v>
      </c>
      <c r="N667">
        <f>VLOOKUP(DATA!D666,'Performance management'!A$1:H$1193,8,0)</f>
        <v>4.25</v>
      </c>
      <c r="O667">
        <f>VLOOKUP(D666,'Learning  Mangement'!$A$1:$G$1193,4,0)</f>
        <v>4.25</v>
      </c>
      <c r="P667" t="str">
        <f>VLOOKUP(D666,'Learning  Mangement'!$A$1:$G$1193,5,0)</f>
        <v>Santhosh&amp;Anudeep</v>
      </c>
      <c r="Q667" t="str">
        <f>VLOOKUP(D666,'Learning  Mangement'!$A$1:$G$1193,6,0)</f>
        <v>3h</v>
      </c>
      <c r="R667" t="str">
        <f>VLOOKUP(D666,'Learning  Mangement'!$A$1:$G$1193,7,0)</f>
        <v>Job Training</v>
      </c>
      <c r="S667" s="30">
        <f>VLOOKUP(D666,'Leave  Mangement'!$A$1:$F$1193,3,0)</f>
        <v>43420</v>
      </c>
      <c r="T667" s="30">
        <f>VLOOKUP(D666,'Leave  Mangement'!$A$1:$F$1193,4,0)</f>
        <v>43423</v>
      </c>
      <c r="U667" t="str">
        <f>VLOOKUP(D666,'Leave  Mangement'!$A$1:$F$1193,5,0)</f>
        <v>Emergency leave</v>
      </c>
      <c r="V667">
        <f>VLOOKUP(D666,'Leave  Mangement'!$A$1:$F$1193,6,0)</f>
        <v>3</v>
      </c>
      <c r="W667" t="str">
        <f>VLOOKUP(D666,'Span and Layer'!$A$1:$D$1193,2,0)</f>
        <v>Harika</v>
      </c>
      <c r="X667" t="str">
        <f>VLOOKUP(D666,'Span and Layer'!$A$1:$D$1193,3,0)</f>
        <v>Amelia</v>
      </c>
      <c r="Y667" t="str">
        <f>VLOOKUP(D666,'Span and Layer'!$A$1:$D$1193,4,0)</f>
        <v>George</v>
      </c>
      <c r="Z667" s="30">
        <f>VLOOKUP(D666,'Attrition Analysis'!$A$1:$E$1193,3,0)</f>
        <v>38536</v>
      </c>
      <c r="AA667" s="30">
        <f>VLOOKUP(D666,'Attrition Analysis'!$A$1:$E$1193,4,0)</f>
        <v>46458</v>
      </c>
      <c r="AB667">
        <f>VLOOKUP(D666,'Attrition Analysis'!$A$1:$E$1193,5,0)</f>
        <v>0</v>
      </c>
      <c r="AC667" t="str">
        <f>VLOOKUP(D666,CSAT!$A$1:$F$1193,2,0)</f>
        <v>Excellent</v>
      </c>
      <c r="AD667" t="str">
        <f>VLOOKUP(D666,CSAT!$A$1:$F$1193,3,0)</f>
        <v>Better</v>
      </c>
      <c r="AE667" t="str">
        <f>VLOOKUP(D666,CSAT!$A$1:$F$1193,4,0)</f>
        <v>Good</v>
      </c>
      <c r="AF667" t="str">
        <f>VLOOKUP(D666,CSAT!$A$1:$F$1193,5,0)</f>
        <v>Bad</v>
      </c>
      <c r="AG667" t="str">
        <f>VLOOKUP(D666,CSAT!$A$1:$F$1193,6,0)</f>
        <v>Worst</v>
      </c>
      <c r="AH667" s="30">
        <v>43315</v>
      </c>
    </row>
    <row r="668" spans="1:34" x14ac:dyDescent="0.25">
      <c r="A668" s="13" t="s">
        <v>1190</v>
      </c>
      <c r="B668" s="13">
        <v>667</v>
      </c>
      <c r="C668" s="13" t="s">
        <v>184</v>
      </c>
      <c r="D668" s="13" t="s">
        <v>1190</v>
      </c>
      <c r="E668" s="13" t="s">
        <v>16</v>
      </c>
      <c r="F668" s="13">
        <v>34</v>
      </c>
      <c r="G668" s="13" t="s">
        <v>11</v>
      </c>
      <c r="H668" s="13" t="s">
        <v>161</v>
      </c>
      <c r="I668" s="13" t="s">
        <v>13</v>
      </c>
      <c r="J668">
        <f>VLOOKUP(DATA!D667,'Performance management'!A$1:H$1193,4,0)</f>
        <v>4</v>
      </c>
      <c r="K668">
        <f>VLOOKUP(DATA!D667,'Performance management'!A$1:H$1193,5,0)</f>
        <v>4</v>
      </c>
      <c r="L668">
        <f>VLOOKUP(DATA!D667,'Performance management'!A$1:H$1193,6,0)</f>
        <v>3</v>
      </c>
      <c r="M668">
        <f>VLOOKUP(DATA!D667,'Performance management'!A$1:H$1193,7,0)</f>
        <v>5</v>
      </c>
      <c r="N668">
        <f>VLOOKUP(DATA!D667,'Performance management'!A$1:H$1193,8,0)</f>
        <v>4</v>
      </c>
      <c r="O668">
        <f>VLOOKUP(D667,'Learning  Mangement'!$A$1:$G$1193,4,0)</f>
        <v>4</v>
      </c>
      <c r="P668" t="str">
        <f>VLOOKUP(D667,'Learning  Mangement'!$A$1:$G$1193,5,0)</f>
        <v>Santhosh&amp;Anudeep</v>
      </c>
      <c r="Q668" t="str">
        <f>VLOOKUP(D667,'Learning  Mangement'!$A$1:$G$1193,6,0)</f>
        <v>3h</v>
      </c>
      <c r="R668" t="str">
        <f>VLOOKUP(D667,'Learning  Mangement'!$A$1:$G$1193,7,0)</f>
        <v>Job Training</v>
      </c>
      <c r="S668" s="30">
        <f>VLOOKUP(D667,'Leave  Mangement'!$A$1:$F$1193,3,0)</f>
        <v>43421</v>
      </c>
      <c r="T668" s="30">
        <f>VLOOKUP(D667,'Leave  Mangement'!$A$1:$F$1193,4,0)</f>
        <v>43426</v>
      </c>
      <c r="U668" t="str">
        <f>VLOOKUP(D667,'Leave  Mangement'!$A$1:$F$1193,5,0)</f>
        <v>Emergency leave</v>
      </c>
      <c r="V668">
        <f>VLOOKUP(D667,'Leave  Mangement'!$A$1:$F$1193,6,0)</f>
        <v>5</v>
      </c>
      <c r="W668" t="str">
        <f>VLOOKUP(D667,'Span and Layer'!$A$1:$D$1193,2,0)</f>
        <v>Aneela</v>
      </c>
      <c r="X668" t="str">
        <f>VLOOKUP(D667,'Span and Layer'!$A$1:$D$1193,3,0)</f>
        <v>Charlie</v>
      </c>
      <c r="Y668" t="str">
        <f>VLOOKUP(D667,'Span and Layer'!$A$1:$D$1193,4,0)</f>
        <v>George</v>
      </c>
      <c r="Z668" s="30">
        <f>VLOOKUP(D667,'Attrition Analysis'!$A$1:$E$1193,3,0)</f>
        <v>38544</v>
      </c>
      <c r="AA668" s="30">
        <f>VLOOKUP(D667,'Attrition Analysis'!$A$1:$E$1193,4,0)</f>
        <v>46470</v>
      </c>
      <c r="AB668">
        <f>VLOOKUP(D667,'Attrition Analysis'!$A$1:$E$1193,5,0)</f>
        <v>0</v>
      </c>
      <c r="AC668" t="str">
        <f>VLOOKUP(D667,CSAT!$A$1:$F$1193,2,0)</f>
        <v>Bad</v>
      </c>
      <c r="AD668" t="str">
        <f>VLOOKUP(D667,CSAT!$A$1:$F$1193,3,0)</f>
        <v>Bad</v>
      </c>
      <c r="AE668" t="str">
        <f>VLOOKUP(D667,CSAT!$A$1:$F$1193,4,0)</f>
        <v>Better</v>
      </c>
      <c r="AF668" t="str">
        <f>VLOOKUP(D667,CSAT!$A$1:$F$1193,5,0)</f>
        <v>Worst</v>
      </c>
      <c r="AG668" t="str">
        <f>VLOOKUP(D667,CSAT!$A$1:$F$1193,6,0)</f>
        <v>Good</v>
      </c>
      <c r="AH668" s="30">
        <v>43247</v>
      </c>
    </row>
    <row r="669" spans="1:34" x14ac:dyDescent="0.25">
      <c r="A669" s="13" t="s">
        <v>1191</v>
      </c>
      <c r="B669" s="13">
        <v>668</v>
      </c>
      <c r="C669" s="13" t="s">
        <v>186</v>
      </c>
      <c r="D669" s="13" t="s">
        <v>1191</v>
      </c>
      <c r="E669" s="13" t="s">
        <v>16</v>
      </c>
      <c r="F669" s="13">
        <v>40</v>
      </c>
      <c r="G669" s="13" t="s">
        <v>55</v>
      </c>
      <c r="H669" s="13" t="s">
        <v>161</v>
      </c>
      <c r="I669" s="13" t="s">
        <v>13</v>
      </c>
      <c r="J669">
        <f>VLOOKUP(DATA!D668,'Performance management'!A$1:H$1193,4,0)</f>
        <v>4</v>
      </c>
      <c r="K669">
        <f>VLOOKUP(DATA!D668,'Performance management'!A$1:H$1193,5,0)</f>
        <v>5</v>
      </c>
      <c r="L669">
        <f>VLOOKUP(DATA!D668,'Performance management'!A$1:H$1193,6,0)</f>
        <v>1</v>
      </c>
      <c r="M669">
        <f>VLOOKUP(DATA!D668,'Performance management'!A$1:H$1193,7,0)</f>
        <v>2</v>
      </c>
      <c r="N669">
        <f>VLOOKUP(DATA!D668,'Performance management'!A$1:H$1193,8,0)</f>
        <v>3</v>
      </c>
      <c r="O669">
        <f>VLOOKUP(D668,'Learning  Mangement'!$A$1:$G$1193,4,0)</f>
        <v>3</v>
      </c>
      <c r="P669" t="str">
        <f>VLOOKUP(D668,'Learning  Mangement'!$A$1:$G$1193,5,0)</f>
        <v>Hemanth&amp;Salomi</v>
      </c>
      <c r="Q669" t="str">
        <f>VLOOKUP(D668,'Learning  Mangement'!$A$1:$G$1193,6,0)</f>
        <v>3h</v>
      </c>
      <c r="R669" t="str">
        <f>VLOOKUP(D668,'Learning  Mangement'!$A$1:$G$1193,7,0)</f>
        <v>Soft skills Training</v>
      </c>
      <c r="S669" s="30">
        <f>VLOOKUP(D668,'Leave  Mangement'!$A$1:$F$1193,3,0)</f>
        <v>43422</v>
      </c>
      <c r="T669" s="30">
        <f>VLOOKUP(D668,'Leave  Mangement'!$A$1:$F$1193,4,0)</f>
        <v>43424</v>
      </c>
      <c r="U669" t="str">
        <f>VLOOKUP(D668,'Leave  Mangement'!$A$1:$F$1193,5,0)</f>
        <v>Maternity/Parental leave</v>
      </c>
      <c r="V669">
        <f>VLOOKUP(D668,'Leave  Mangement'!$A$1:$F$1193,6,0)</f>
        <v>32</v>
      </c>
      <c r="W669" t="str">
        <f>VLOOKUP(D668,'Span and Layer'!$A$1:$D$1193,2,0)</f>
        <v>Roy</v>
      </c>
      <c r="X669" t="str">
        <f>VLOOKUP(D668,'Span and Layer'!$A$1:$D$1193,3,0)</f>
        <v>Harry</v>
      </c>
      <c r="Y669" t="str">
        <f>VLOOKUP(D668,'Span and Layer'!$A$1:$D$1193,4,0)</f>
        <v>George</v>
      </c>
      <c r="Z669" s="30">
        <f>VLOOKUP(D668,'Attrition Analysis'!$A$1:$E$1193,3,0)</f>
        <v>38552</v>
      </c>
      <c r="AA669" s="30">
        <f>VLOOKUP(D668,'Attrition Analysis'!$A$1:$E$1193,4,0)</f>
        <v>46482</v>
      </c>
      <c r="AB669">
        <f>VLOOKUP(D668,'Attrition Analysis'!$A$1:$E$1193,5,0)</f>
        <v>0</v>
      </c>
      <c r="AC669" t="str">
        <f>VLOOKUP(D668,CSAT!$A$1:$F$1193,2,0)</f>
        <v>Excellent</v>
      </c>
      <c r="AD669" t="str">
        <f>VLOOKUP(D668,CSAT!$A$1:$F$1193,3,0)</f>
        <v>Worst</v>
      </c>
      <c r="AE669" t="str">
        <f>VLOOKUP(D668,CSAT!$A$1:$F$1193,4,0)</f>
        <v>Excellent</v>
      </c>
      <c r="AF669" t="str">
        <f>VLOOKUP(D668,CSAT!$A$1:$F$1193,5,0)</f>
        <v>Bad</v>
      </c>
      <c r="AG669" t="str">
        <f>VLOOKUP(D668,CSAT!$A$1:$F$1193,6,0)</f>
        <v>Excellent</v>
      </c>
      <c r="AH669" s="30">
        <v>43382</v>
      </c>
    </row>
    <row r="670" spans="1:34" x14ac:dyDescent="0.25">
      <c r="A670" s="13" t="s">
        <v>1192</v>
      </c>
      <c r="B670" s="13">
        <v>669</v>
      </c>
      <c r="C670" s="13" t="s">
        <v>188</v>
      </c>
      <c r="D670" s="13" t="s">
        <v>1192</v>
      </c>
      <c r="E670" s="13" t="s">
        <v>16</v>
      </c>
      <c r="F670" s="13">
        <v>39</v>
      </c>
      <c r="G670" s="13" t="s">
        <v>11</v>
      </c>
      <c r="H670" s="13" t="s">
        <v>12</v>
      </c>
      <c r="I670" s="13" t="s">
        <v>13</v>
      </c>
      <c r="J670">
        <f>VLOOKUP(DATA!D669,'Performance management'!A$1:H$1193,4,0)</f>
        <v>4</v>
      </c>
      <c r="K670">
        <f>VLOOKUP(DATA!D669,'Performance management'!A$1:H$1193,5,0)</f>
        <v>3</v>
      </c>
      <c r="L670">
        <f>VLOOKUP(DATA!D669,'Performance management'!A$1:H$1193,6,0)</f>
        <v>3</v>
      </c>
      <c r="M670">
        <f>VLOOKUP(DATA!D669,'Performance management'!A$1:H$1193,7,0)</f>
        <v>2</v>
      </c>
      <c r="N670">
        <f>VLOOKUP(DATA!D669,'Performance management'!A$1:H$1193,8,0)</f>
        <v>3</v>
      </c>
      <c r="O670">
        <f>VLOOKUP(D669,'Learning  Mangement'!$A$1:$G$1193,4,0)</f>
        <v>3</v>
      </c>
      <c r="P670" t="str">
        <f>VLOOKUP(D669,'Learning  Mangement'!$A$1:$G$1193,5,0)</f>
        <v>Hemanth&amp;Salomi</v>
      </c>
      <c r="Q670" t="str">
        <f>VLOOKUP(D669,'Learning  Mangement'!$A$1:$G$1193,6,0)</f>
        <v>3h</v>
      </c>
      <c r="R670" t="str">
        <f>VLOOKUP(D669,'Learning  Mangement'!$A$1:$G$1193,7,0)</f>
        <v>Soft skills Training</v>
      </c>
      <c r="S670" s="30">
        <f>VLOOKUP(D669,'Leave  Mangement'!$A$1:$F$1193,3,0)</f>
        <v>43423</v>
      </c>
      <c r="T670" s="30">
        <f>VLOOKUP(D669,'Leave  Mangement'!$A$1:$F$1193,4,0)</f>
        <v>43430</v>
      </c>
      <c r="U670" t="str">
        <f>VLOOKUP(D669,'Leave  Mangement'!$A$1:$F$1193,5,0)</f>
        <v>Emergency leave</v>
      </c>
      <c r="V670">
        <f>VLOOKUP(D669,'Leave  Mangement'!$A$1:$F$1193,6,0)</f>
        <v>7</v>
      </c>
      <c r="W670" t="str">
        <f>VLOOKUP(D669,'Span and Layer'!$A$1:$D$1193,2,0)</f>
        <v>David</v>
      </c>
      <c r="X670" t="str">
        <f>VLOOKUP(D669,'Span and Layer'!$A$1:$D$1193,3,0)</f>
        <v>Jacob</v>
      </c>
      <c r="Y670" t="str">
        <f>VLOOKUP(D669,'Span and Layer'!$A$1:$D$1193,4,0)</f>
        <v>George</v>
      </c>
      <c r="Z670" s="30">
        <f>VLOOKUP(D669,'Attrition Analysis'!$A$1:$E$1193,3,0)</f>
        <v>38560</v>
      </c>
      <c r="AA670" s="30">
        <f>VLOOKUP(D669,'Attrition Analysis'!$A$1:$E$1193,4,0)</f>
        <v>46494</v>
      </c>
      <c r="AB670">
        <f>VLOOKUP(D669,'Attrition Analysis'!$A$1:$E$1193,5,0)</f>
        <v>0</v>
      </c>
      <c r="AC670" t="str">
        <f>VLOOKUP(D669,CSAT!$A$1:$F$1193,2,0)</f>
        <v>Worst</v>
      </c>
      <c r="AD670" t="str">
        <f>VLOOKUP(D669,CSAT!$A$1:$F$1193,3,0)</f>
        <v>Better</v>
      </c>
      <c r="AE670" t="str">
        <f>VLOOKUP(D669,CSAT!$A$1:$F$1193,4,0)</f>
        <v>Bad</v>
      </c>
      <c r="AF670" t="str">
        <f>VLOOKUP(D669,CSAT!$A$1:$F$1193,5,0)</f>
        <v>Good</v>
      </c>
      <c r="AG670" t="str">
        <f>VLOOKUP(D669,CSAT!$A$1:$F$1193,6,0)</f>
        <v>Better</v>
      </c>
      <c r="AH670" s="30">
        <v>43459</v>
      </c>
    </row>
    <row r="671" spans="1:34" x14ac:dyDescent="0.25">
      <c r="A671" s="13" t="s">
        <v>1193</v>
      </c>
      <c r="B671" s="13">
        <v>670</v>
      </c>
      <c r="C671" s="13" t="s">
        <v>190</v>
      </c>
      <c r="D671" s="13" t="s">
        <v>1193</v>
      </c>
      <c r="E671" s="13" t="s">
        <v>16</v>
      </c>
      <c r="F671" s="13">
        <v>44</v>
      </c>
      <c r="G671" s="13" t="s">
        <v>11</v>
      </c>
      <c r="H671" s="13" t="s">
        <v>121</v>
      </c>
      <c r="I671" s="13" t="s">
        <v>13</v>
      </c>
      <c r="J671">
        <f>VLOOKUP(DATA!D670,'Performance management'!A$1:H$1193,4,0)</f>
        <v>5</v>
      </c>
      <c r="K671">
        <f>VLOOKUP(DATA!D670,'Performance management'!A$1:H$1193,5,0)</f>
        <v>5</v>
      </c>
      <c r="L671">
        <f>VLOOKUP(DATA!D670,'Performance management'!A$1:H$1193,6,0)</f>
        <v>5</v>
      </c>
      <c r="M671">
        <f>VLOOKUP(DATA!D670,'Performance management'!A$1:H$1193,7,0)</f>
        <v>5</v>
      </c>
      <c r="N671">
        <f>VLOOKUP(DATA!D670,'Performance management'!A$1:H$1193,8,0)</f>
        <v>5</v>
      </c>
      <c r="O671">
        <f>VLOOKUP(D670,'Learning  Mangement'!$A$1:$G$1193,4,0)</f>
        <v>5</v>
      </c>
      <c r="P671" t="str">
        <f>VLOOKUP(D670,'Learning  Mangement'!$A$1:$G$1193,5,0)</f>
        <v>David&amp;Lihar</v>
      </c>
      <c r="Q671" t="str">
        <f>VLOOKUP(D670,'Learning  Mangement'!$A$1:$G$1193,6,0)</f>
        <v>2h</v>
      </c>
      <c r="R671" t="str">
        <f>VLOOKUP(D670,'Learning  Mangement'!$A$1:$G$1193,7,0)</f>
        <v>Promotional Training</v>
      </c>
      <c r="S671" s="30">
        <f>VLOOKUP(D670,'Leave  Mangement'!$A$1:$F$1193,3,0)</f>
        <v>43424</v>
      </c>
      <c r="T671" s="30">
        <f>VLOOKUP(D670,'Leave  Mangement'!$A$1:$F$1193,4,0)</f>
        <v>43431</v>
      </c>
      <c r="U671" t="str">
        <f>VLOOKUP(D670,'Leave  Mangement'!$A$1:$F$1193,5,0)</f>
        <v>Emergency leave</v>
      </c>
      <c r="V671">
        <f>VLOOKUP(D670,'Leave  Mangement'!$A$1:$F$1193,6,0)</f>
        <v>7</v>
      </c>
      <c r="W671" t="str">
        <f>VLOOKUP(D670,'Span and Layer'!$A$1:$D$1193,2,0)</f>
        <v>Aneela</v>
      </c>
      <c r="X671" t="str">
        <f>VLOOKUP(D670,'Span and Layer'!$A$1:$D$1193,3,0)</f>
        <v>Charlie</v>
      </c>
      <c r="Y671" t="str">
        <f>VLOOKUP(D670,'Span and Layer'!$A$1:$D$1193,4,0)</f>
        <v>George</v>
      </c>
      <c r="Z671" s="30">
        <f>VLOOKUP(D670,'Attrition Analysis'!$A$1:$E$1193,3,0)</f>
        <v>38568</v>
      </c>
      <c r="AA671" s="30">
        <f>VLOOKUP(D670,'Attrition Analysis'!$A$1:$E$1193,4,0)</f>
        <v>46506</v>
      </c>
      <c r="AB671">
        <f>VLOOKUP(D670,'Attrition Analysis'!$A$1:$E$1193,5,0)</f>
        <v>0</v>
      </c>
      <c r="AC671" t="str">
        <f>VLOOKUP(D670,CSAT!$A$1:$F$1193,2,0)</f>
        <v>Excellent</v>
      </c>
      <c r="AD671" t="str">
        <f>VLOOKUP(D670,CSAT!$A$1:$F$1193,3,0)</f>
        <v>Better</v>
      </c>
      <c r="AE671" t="str">
        <f>VLOOKUP(D670,CSAT!$A$1:$F$1193,4,0)</f>
        <v>Excellent</v>
      </c>
      <c r="AF671" t="str">
        <f>VLOOKUP(D670,CSAT!$A$1:$F$1193,5,0)</f>
        <v>Good</v>
      </c>
      <c r="AG671" t="str">
        <f>VLOOKUP(D670,CSAT!$A$1:$F$1193,6,0)</f>
        <v>Excellent</v>
      </c>
      <c r="AH671" s="30">
        <v>43430</v>
      </c>
    </row>
    <row r="672" spans="1:34" x14ac:dyDescent="0.25">
      <c r="A672" s="13" t="s">
        <v>1194</v>
      </c>
      <c r="B672" s="13">
        <v>671</v>
      </c>
      <c r="C672" s="13" t="s">
        <v>192</v>
      </c>
      <c r="D672" s="13" t="s">
        <v>1194</v>
      </c>
      <c r="E672" s="13" t="s">
        <v>10</v>
      </c>
      <c r="F672" s="13">
        <v>26</v>
      </c>
      <c r="G672" s="13" t="s">
        <v>17</v>
      </c>
      <c r="H672" s="13" t="s">
        <v>59</v>
      </c>
      <c r="I672" s="13" t="s">
        <v>13</v>
      </c>
      <c r="J672">
        <f>VLOOKUP(DATA!D671,'Performance management'!A$1:H$1193,4,0)</f>
        <v>3</v>
      </c>
      <c r="K672">
        <f>VLOOKUP(DATA!D671,'Performance management'!A$1:H$1193,5,0)</f>
        <v>3</v>
      </c>
      <c r="L672">
        <f>VLOOKUP(DATA!D671,'Performance management'!A$1:H$1193,6,0)</f>
        <v>5</v>
      </c>
      <c r="M672">
        <f>VLOOKUP(DATA!D671,'Performance management'!A$1:H$1193,7,0)</f>
        <v>2</v>
      </c>
      <c r="N672">
        <f>VLOOKUP(DATA!D671,'Performance management'!A$1:H$1193,8,0)</f>
        <v>3.25</v>
      </c>
      <c r="O672">
        <f>VLOOKUP(D671,'Learning  Mangement'!$A$1:$G$1193,4,0)</f>
        <v>3.25</v>
      </c>
      <c r="P672" t="str">
        <f>VLOOKUP(D671,'Learning  Mangement'!$A$1:$G$1193,5,0)</f>
        <v>Hemanth&amp;Salomi</v>
      </c>
      <c r="Q672" t="str">
        <f>VLOOKUP(D671,'Learning  Mangement'!$A$1:$G$1193,6,0)</f>
        <v>3h</v>
      </c>
      <c r="R672" t="str">
        <f>VLOOKUP(D671,'Learning  Mangement'!$A$1:$G$1193,7,0)</f>
        <v>Soft skills Training</v>
      </c>
      <c r="S672" s="30">
        <f>VLOOKUP(D671,'Leave  Mangement'!$A$1:$F$1193,3,0)</f>
        <v>43425</v>
      </c>
      <c r="T672" s="30">
        <f>VLOOKUP(D671,'Leave  Mangement'!$A$1:$F$1193,4,0)</f>
        <v>43430</v>
      </c>
      <c r="U672" t="str">
        <f>VLOOKUP(D671,'Leave  Mangement'!$A$1:$F$1193,5,0)</f>
        <v>Emergency leave</v>
      </c>
      <c r="V672">
        <f>VLOOKUP(D671,'Leave  Mangement'!$A$1:$F$1193,6,0)</f>
        <v>5</v>
      </c>
      <c r="W672" t="str">
        <f>VLOOKUP(D671,'Span and Layer'!$A$1:$D$1193,2,0)</f>
        <v>Harish</v>
      </c>
      <c r="X672" t="str">
        <f>VLOOKUP(D671,'Span and Layer'!$A$1:$D$1193,3,0)</f>
        <v>Amelia</v>
      </c>
      <c r="Y672" t="str">
        <f>VLOOKUP(D671,'Span and Layer'!$A$1:$D$1193,4,0)</f>
        <v>George</v>
      </c>
      <c r="Z672" s="30">
        <f>VLOOKUP(D671,'Attrition Analysis'!$A$1:$E$1193,3,0)</f>
        <v>38576</v>
      </c>
      <c r="AA672" s="30">
        <f>VLOOKUP(D671,'Attrition Analysis'!$A$1:$E$1193,4,0)</f>
        <v>46518</v>
      </c>
      <c r="AB672">
        <f>VLOOKUP(D671,'Attrition Analysis'!$A$1:$E$1193,5,0)</f>
        <v>0</v>
      </c>
      <c r="AC672" t="str">
        <f>VLOOKUP(D671,CSAT!$A$1:$F$1193,2,0)</f>
        <v>Bad</v>
      </c>
      <c r="AD672" t="str">
        <f>VLOOKUP(D671,CSAT!$A$1:$F$1193,3,0)</f>
        <v>Bad</v>
      </c>
      <c r="AE672" t="str">
        <f>VLOOKUP(D671,CSAT!$A$1:$F$1193,4,0)</f>
        <v>Better</v>
      </c>
      <c r="AF672" t="str">
        <f>VLOOKUP(D671,CSAT!$A$1:$F$1193,5,0)</f>
        <v>Worst</v>
      </c>
      <c r="AG672" t="str">
        <f>VLOOKUP(D671,CSAT!$A$1:$F$1193,6,0)</f>
        <v>Better</v>
      </c>
      <c r="AH672" s="30">
        <v>43365</v>
      </c>
    </row>
    <row r="673" spans="1:34" x14ac:dyDescent="0.25">
      <c r="A673" s="13" t="s">
        <v>1195</v>
      </c>
      <c r="B673" s="13">
        <v>672</v>
      </c>
      <c r="C673" s="13" t="s">
        <v>194</v>
      </c>
      <c r="D673" s="13" t="s">
        <v>1195</v>
      </c>
      <c r="E673" s="13" t="s">
        <v>10</v>
      </c>
      <c r="F673" s="13">
        <v>22</v>
      </c>
      <c r="G673" s="13" t="s">
        <v>62</v>
      </c>
      <c r="H673" s="13" t="s">
        <v>63</v>
      </c>
      <c r="I673" s="13" t="s">
        <v>13</v>
      </c>
      <c r="J673">
        <f>VLOOKUP(DATA!D672,'Performance management'!A$1:H$1193,4,0)</f>
        <v>5</v>
      </c>
      <c r="K673">
        <f>VLOOKUP(DATA!D672,'Performance management'!A$1:H$1193,5,0)</f>
        <v>1</v>
      </c>
      <c r="L673">
        <f>VLOOKUP(DATA!D672,'Performance management'!A$1:H$1193,6,0)</f>
        <v>5</v>
      </c>
      <c r="M673">
        <f>VLOOKUP(DATA!D672,'Performance management'!A$1:H$1193,7,0)</f>
        <v>2</v>
      </c>
      <c r="N673">
        <f>VLOOKUP(DATA!D672,'Performance management'!A$1:H$1193,8,0)</f>
        <v>3.25</v>
      </c>
      <c r="O673">
        <f>VLOOKUP(D672,'Learning  Mangement'!$A$1:$G$1193,4,0)</f>
        <v>3.25</v>
      </c>
      <c r="P673" t="str">
        <f>VLOOKUP(D672,'Learning  Mangement'!$A$1:$G$1193,5,0)</f>
        <v>Hemanth&amp;Salomi</v>
      </c>
      <c r="Q673" t="str">
        <f>VLOOKUP(D672,'Learning  Mangement'!$A$1:$G$1193,6,0)</f>
        <v>3h</v>
      </c>
      <c r="R673" t="str">
        <f>VLOOKUP(D672,'Learning  Mangement'!$A$1:$G$1193,7,0)</f>
        <v>Soft skills Training</v>
      </c>
      <c r="S673" s="30">
        <f>VLOOKUP(D672,'Leave  Mangement'!$A$1:$F$1193,3,0)</f>
        <v>43426</v>
      </c>
      <c r="T673" s="30">
        <f>VLOOKUP(D672,'Leave  Mangement'!$A$1:$F$1193,4,0)</f>
        <v>43428</v>
      </c>
      <c r="U673" t="str">
        <f>VLOOKUP(D672,'Leave  Mangement'!$A$1:$F$1193,5,0)</f>
        <v>Maternity/Parental leave</v>
      </c>
      <c r="V673">
        <f>VLOOKUP(D672,'Leave  Mangement'!$A$1:$F$1193,6,0)</f>
        <v>32</v>
      </c>
      <c r="W673" t="str">
        <f>VLOOKUP(D672,'Span and Layer'!$A$1:$D$1193,2,0)</f>
        <v>Aneela</v>
      </c>
      <c r="X673" t="str">
        <f>VLOOKUP(D672,'Span and Layer'!$A$1:$D$1193,3,0)</f>
        <v>Charlie</v>
      </c>
      <c r="Y673" t="str">
        <f>VLOOKUP(D672,'Span and Layer'!$A$1:$D$1193,4,0)</f>
        <v>George</v>
      </c>
      <c r="Z673" s="30">
        <f>VLOOKUP(D672,'Attrition Analysis'!$A$1:$E$1193,3,0)</f>
        <v>38584</v>
      </c>
      <c r="AA673" s="30">
        <f>VLOOKUP(D672,'Attrition Analysis'!$A$1:$E$1193,4,0)</f>
        <v>46530</v>
      </c>
      <c r="AB673">
        <f>VLOOKUP(D672,'Attrition Analysis'!$A$1:$E$1193,5,0)</f>
        <v>0</v>
      </c>
      <c r="AC673" t="str">
        <f>VLOOKUP(D672,CSAT!$A$1:$F$1193,2,0)</f>
        <v>Excellent</v>
      </c>
      <c r="AD673" t="str">
        <f>VLOOKUP(D672,CSAT!$A$1:$F$1193,3,0)</f>
        <v>Bad</v>
      </c>
      <c r="AE673" t="str">
        <f>VLOOKUP(D672,CSAT!$A$1:$F$1193,4,0)</f>
        <v>Worst</v>
      </c>
      <c r="AF673" t="str">
        <f>VLOOKUP(D672,CSAT!$A$1:$F$1193,5,0)</f>
        <v>Better</v>
      </c>
      <c r="AG673" t="str">
        <f>VLOOKUP(D672,CSAT!$A$1:$F$1193,6,0)</f>
        <v>Good</v>
      </c>
      <c r="AH673" s="30">
        <v>43267</v>
      </c>
    </row>
    <row r="674" spans="1:34" x14ac:dyDescent="0.25">
      <c r="A674" s="13" t="s">
        <v>1196</v>
      </c>
      <c r="B674" s="13">
        <v>673</v>
      </c>
      <c r="C674" s="13" t="s">
        <v>196</v>
      </c>
      <c r="D674" s="13" t="s">
        <v>1196</v>
      </c>
      <c r="E674" s="13" t="s">
        <v>16</v>
      </c>
      <c r="F674" s="13">
        <v>21</v>
      </c>
      <c r="G674" s="13" t="s">
        <v>45</v>
      </c>
      <c r="H674" s="13" t="s">
        <v>12</v>
      </c>
      <c r="I674" s="13" t="s">
        <v>13</v>
      </c>
      <c r="J674">
        <f>VLOOKUP(DATA!D673,'Performance management'!A$1:H$1193,4,0)</f>
        <v>3</v>
      </c>
      <c r="K674">
        <f>VLOOKUP(DATA!D673,'Performance management'!A$1:H$1193,5,0)</f>
        <v>4</v>
      </c>
      <c r="L674">
        <f>VLOOKUP(DATA!D673,'Performance management'!A$1:H$1193,6,0)</f>
        <v>5</v>
      </c>
      <c r="M674">
        <f>VLOOKUP(DATA!D673,'Performance management'!A$1:H$1193,7,0)</f>
        <v>5</v>
      </c>
      <c r="N674">
        <f>VLOOKUP(DATA!D673,'Performance management'!A$1:H$1193,8,0)</f>
        <v>4.25</v>
      </c>
      <c r="O674">
        <f>VLOOKUP(D673,'Learning  Mangement'!$A$1:$G$1193,4,0)</f>
        <v>4.25</v>
      </c>
      <c r="P674" t="str">
        <f>VLOOKUP(D673,'Learning  Mangement'!$A$1:$G$1193,5,0)</f>
        <v>Santhosh&amp;Anudeep</v>
      </c>
      <c r="Q674" t="str">
        <f>VLOOKUP(D673,'Learning  Mangement'!$A$1:$G$1193,6,0)</f>
        <v>3h</v>
      </c>
      <c r="R674" t="str">
        <f>VLOOKUP(D673,'Learning  Mangement'!$A$1:$G$1193,7,0)</f>
        <v>Job Training</v>
      </c>
      <c r="S674" s="30">
        <f>VLOOKUP(D673,'Leave  Mangement'!$A$1:$F$1193,3,0)</f>
        <v>43427</v>
      </c>
      <c r="T674" s="30">
        <f>VLOOKUP(D673,'Leave  Mangement'!$A$1:$F$1193,4,0)</f>
        <v>43429</v>
      </c>
      <c r="U674" t="str">
        <f>VLOOKUP(D673,'Leave  Mangement'!$A$1:$F$1193,5,0)</f>
        <v>Maternity/Parental leave</v>
      </c>
      <c r="V674">
        <f>VLOOKUP(D673,'Leave  Mangement'!$A$1:$F$1193,6,0)</f>
        <v>32</v>
      </c>
      <c r="W674" t="str">
        <f>VLOOKUP(D673,'Span and Layer'!$A$1:$D$1193,2,0)</f>
        <v>Rajesh</v>
      </c>
      <c r="X674" t="str">
        <f>VLOOKUP(D673,'Span and Layer'!$A$1:$D$1193,3,0)</f>
        <v>Isla</v>
      </c>
      <c r="Y674" t="str">
        <f>VLOOKUP(D673,'Span and Layer'!$A$1:$D$1193,4,0)</f>
        <v>George</v>
      </c>
      <c r="Z674" s="30">
        <f>VLOOKUP(D673,'Attrition Analysis'!$A$1:$E$1193,3,0)</f>
        <v>38592</v>
      </c>
      <c r="AA674" s="30">
        <f>VLOOKUP(D673,'Attrition Analysis'!$A$1:$E$1193,4,0)</f>
        <v>46542</v>
      </c>
      <c r="AB674">
        <f>VLOOKUP(D673,'Attrition Analysis'!$A$1:$E$1193,5,0)</f>
        <v>0</v>
      </c>
      <c r="AC674" t="str">
        <f>VLOOKUP(D673,CSAT!$A$1:$F$1193,2,0)</f>
        <v>Worst</v>
      </c>
      <c r="AD674" t="str">
        <f>VLOOKUP(D673,CSAT!$A$1:$F$1193,3,0)</f>
        <v>Worst</v>
      </c>
      <c r="AE674" t="str">
        <f>VLOOKUP(D673,CSAT!$A$1:$F$1193,4,0)</f>
        <v>Excellent</v>
      </c>
      <c r="AF674" t="str">
        <f>VLOOKUP(D673,CSAT!$A$1:$F$1193,5,0)</f>
        <v>Worst</v>
      </c>
      <c r="AG674" t="str">
        <f>VLOOKUP(D673,CSAT!$A$1:$F$1193,6,0)</f>
        <v>Better</v>
      </c>
      <c r="AH674" s="30">
        <v>43109</v>
      </c>
    </row>
    <row r="675" spans="1:34" x14ac:dyDescent="0.25">
      <c r="A675" s="13" t="s">
        <v>1197</v>
      </c>
      <c r="B675" s="13">
        <v>674</v>
      </c>
      <c r="C675" s="13" t="s">
        <v>198</v>
      </c>
      <c r="D675" s="13" t="s">
        <v>1197</v>
      </c>
      <c r="E675" s="13" t="s">
        <v>16</v>
      </c>
      <c r="F675" s="13">
        <v>39</v>
      </c>
      <c r="G675" s="13" t="s">
        <v>11</v>
      </c>
      <c r="H675" s="13" t="s">
        <v>56</v>
      </c>
      <c r="I675" s="13" t="s">
        <v>13</v>
      </c>
      <c r="J675">
        <f>VLOOKUP(DATA!D674,'Performance management'!A$1:H$1193,4,0)</f>
        <v>3</v>
      </c>
      <c r="K675">
        <f>VLOOKUP(DATA!D674,'Performance management'!A$1:H$1193,5,0)</f>
        <v>2</v>
      </c>
      <c r="L675">
        <f>VLOOKUP(DATA!D674,'Performance management'!A$1:H$1193,6,0)</f>
        <v>5</v>
      </c>
      <c r="M675">
        <f>VLOOKUP(DATA!D674,'Performance management'!A$1:H$1193,7,0)</f>
        <v>4</v>
      </c>
      <c r="N675">
        <f>VLOOKUP(DATA!D674,'Performance management'!A$1:H$1193,8,0)</f>
        <v>3.5</v>
      </c>
      <c r="O675">
        <f>VLOOKUP(D674,'Learning  Mangement'!$A$1:$G$1193,4,0)</f>
        <v>3.5</v>
      </c>
      <c r="P675" t="str">
        <f>VLOOKUP(D674,'Learning  Mangement'!$A$1:$G$1193,5,0)</f>
        <v>Hemanth&amp;Salomi</v>
      </c>
      <c r="Q675" t="str">
        <f>VLOOKUP(D674,'Learning  Mangement'!$A$1:$G$1193,6,0)</f>
        <v>3h</v>
      </c>
      <c r="R675" t="str">
        <f>VLOOKUP(D674,'Learning  Mangement'!$A$1:$G$1193,7,0)</f>
        <v>Soft skills Training</v>
      </c>
      <c r="S675" s="30">
        <f>VLOOKUP(D674,'Leave  Mangement'!$A$1:$F$1193,3,0)</f>
        <v>43428</v>
      </c>
      <c r="T675" s="30">
        <f>VLOOKUP(D674,'Leave  Mangement'!$A$1:$F$1193,4,0)</f>
        <v>43433</v>
      </c>
      <c r="U675" t="str">
        <f>VLOOKUP(D674,'Leave  Mangement'!$A$1:$F$1193,5,0)</f>
        <v>Planned leave</v>
      </c>
      <c r="V675">
        <f>VLOOKUP(D674,'Leave  Mangement'!$A$1:$F$1193,6,0)</f>
        <v>5</v>
      </c>
      <c r="W675" t="str">
        <f>VLOOKUP(D674,'Span and Layer'!$A$1:$D$1193,2,0)</f>
        <v>Harika</v>
      </c>
      <c r="X675" t="str">
        <f>VLOOKUP(D674,'Span and Layer'!$A$1:$D$1193,3,0)</f>
        <v>Amelia</v>
      </c>
      <c r="Y675" t="str">
        <f>VLOOKUP(D674,'Span and Layer'!$A$1:$D$1193,4,0)</f>
        <v>George</v>
      </c>
      <c r="Z675" s="30">
        <f>VLOOKUP(D674,'Attrition Analysis'!$A$1:$E$1193,3,0)</f>
        <v>38600</v>
      </c>
      <c r="AA675" s="30">
        <f>VLOOKUP(D674,'Attrition Analysis'!$A$1:$E$1193,4,0)</f>
        <v>46554</v>
      </c>
      <c r="AB675">
        <f>VLOOKUP(D674,'Attrition Analysis'!$A$1:$E$1193,5,0)</f>
        <v>0</v>
      </c>
      <c r="AC675" t="str">
        <f>VLOOKUP(D674,CSAT!$A$1:$F$1193,2,0)</f>
        <v>Better</v>
      </c>
      <c r="AD675" t="str">
        <f>VLOOKUP(D674,CSAT!$A$1:$F$1193,3,0)</f>
        <v>Bad</v>
      </c>
      <c r="AE675" t="str">
        <f>VLOOKUP(D674,CSAT!$A$1:$F$1193,4,0)</f>
        <v>Good</v>
      </c>
      <c r="AF675" t="str">
        <f>VLOOKUP(D674,CSAT!$A$1:$F$1193,5,0)</f>
        <v>Bad</v>
      </c>
      <c r="AG675" t="str">
        <f>VLOOKUP(D674,CSAT!$A$1:$F$1193,6,0)</f>
        <v>Bad</v>
      </c>
      <c r="AH675" s="30">
        <v>43281</v>
      </c>
    </row>
    <row r="676" spans="1:34" x14ac:dyDescent="0.25">
      <c r="A676" s="13" t="s">
        <v>1198</v>
      </c>
      <c r="B676" s="13">
        <v>675</v>
      </c>
      <c r="C676" s="13" t="s">
        <v>200</v>
      </c>
      <c r="D676" s="13" t="s">
        <v>1198</v>
      </c>
      <c r="E676" s="13" t="s">
        <v>10</v>
      </c>
      <c r="F676" s="13">
        <v>41</v>
      </c>
      <c r="G676" s="13" t="s">
        <v>31</v>
      </c>
      <c r="H676" s="13" t="s">
        <v>161</v>
      </c>
      <c r="I676" s="13" t="s">
        <v>13</v>
      </c>
      <c r="J676">
        <f>VLOOKUP(DATA!D675,'Performance management'!A$1:H$1193,4,0)</f>
        <v>1</v>
      </c>
      <c r="K676">
        <f>VLOOKUP(DATA!D675,'Performance management'!A$1:H$1193,5,0)</f>
        <v>2</v>
      </c>
      <c r="L676">
        <f>VLOOKUP(DATA!D675,'Performance management'!A$1:H$1193,6,0)</f>
        <v>4</v>
      </c>
      <c r="M676">
        <f>VLOOKUP(DATA!D675,'Performance management'!A$1:H$1193,7,0)</f>
        <v>4</v>
      </c>
      <c r="N676">
        <f>VLOOKUP(DATA!D675,'Performance management'!A$1:H$1193,8,0)</f>
        <v>2.75</v>
      </c>
      <c r="O676">
        <f>VLOOKUP(D675,'Learning  Mangement'!$A$1:$G$1193,4,0)</f>
        <v>2.75</v>
      </c>
      <c r="P676" t="str">
        <f>VLOOKUP(D675,'Learning  Mangement'!$A$1:$G$1193,5,0)</f>
        <v>Sathish&amp;Azim</v>
      </c>
      <c r="Q676" t="str">
        <f>VLOOKUP(D675,'Learning  Mangement'!$A$1:$G$1193,6,0)</f>
        <v>4h</v>
      </c>
      <c r="R676" t="str">
        <f>VLOOKUP(D675,'Learning  Mangement'!$A$1:$G$1193,7,0)</f>
        <v>Technical skills Training</v>
      </c>
      <c r="S676" s="30">
        <f>VLOOKUP(D675,'Leave  Mangement'!$A$1:$F$1193,3,0)</f>
        <v>43429</v>
      </c>
      <c r="T676" s="30">
        <f>VLOOKUP(D675,'Leave  Mangement'!$A$1:$F$1193,4,0)</f>
        <v>43436</v>
      </c>
      <c r="U676" t="str">
        <f>VLOOKUP(D675,'Leave  Mangement'!$A$1:$F$1193,5,0)</f>
        <v>Planned leave</v>
      </c>
      <c r="V676">
        <f>VLOOKUP(D675,'Leave  Mangement'!$A$1:$F$1193,6,0)</f>
        <v>7</v>
      </c>
      <c r="W676" t="str">
        <f>VLOOKUP(D675,'Span and Layer'!$A$1:$D$1193,2,0)</f>
        <v>Rishitha</v>
      </c>
      <c r="X676" t="str">
        <f>VLOOKUP(D675,'Span and Layer'!$A$1:$D$1193,3,0)</f>
        <v>Isla</v>
      </c>
      <c r="Y676" t="str">
        <f>VLOOKUP(D675,'Span and Layer'!$A$1:$D$1193,4,0)</f>
        <v>George</v>
      </c>
      <c r="Z676" s="30">
        <f>VLOOKUP(D675,'Attrition Analysis'!$A$1:$E$1193,3,0)</f>
        <v>38608</v>
      </c>
      <c r="AA676" s="30">
        <f>VLOOKUP(D675,'Attrition Analysis'!$A$1:$E$1193,4,0)</f>
        <v>46566</v>
      </c>
      <c r="AB676">
        <f>VLOOKUP(D675,'Attrition Analysis'!$A$1:$E$1193,5,0)</f>
        <v>0</v>
      </c>
      <c r="AC676" t="str">
        <f>VLOOKUP(D675,CSAT!$A$1:$F$1193,2,0)</f>
        <v>Excellent</v>
      </c>
      <c r="AD676" t="str">
        <f>VLOOKUP(D675,CSAT!$A$1:$F$1193,3,0)</f>
        <v>Better</v>
      </c>
      <c r="AE676" t="str">
        <f>VLOOKUP(D675,CSAT!$A$1:$F$1193,4,0)</f>
        <v>Good</v>
      </c>
      <c r="AF676" t="str">
        <f>VLOOKUP(D675,CSAT!$A$1:$F$1193,5,0)</f>
        <v>Good</v>
      </c>
      <c r="AG676" t="str">
        <f>VLOOKUP(D675,CSAT!$A$1:$F$1193,6,0)</f>
        <v>Excellent</v>
      </c>
      <c r="AH676" s="30">
        <v>43390</v>
      </c>
    </row>
    <row r="677" spans="1:34" x14ac:dyDescent="0.25">
      <c r="A677" s="13" t="s">
        <v>1199</v>
      </c>
      <c r="B677" s="13">
        <v>676</v>
      </c>
      <c r="C677" s="13" t="s">
        <v>202</v>
      </c>
      <c r="D677" s="13" t="s">
        <v>1199</v>
      </c>
      <c r="E677" s="13" t="s">
        <v>10</v>
      </c>
      <c r="F677" s="13">
        <v>29</v>
      </c>
      <c r="G677" s="13" t="s">
        <v>55</v>
      </c>
      <c r="H677" s="13" t="s">
        <v>161</v>
      </c>
      <c r="I677" s="13" t="s">
        <v>13</v>
      </c>
      <c r="J677">
        <f>VLOOKUP(DATA!D676,'Performance management'!A$1:H$1193,4,0)</f>
        <v>1</v>
      </c>
      <c r="K677">
        <f>VLOOKUP(DATA!D676,'Performance management'!A$1:H$1193,5,0)</f>
        <v>5</v>
      </c>
      <c r="L677">
        <f>VLOOKUP(DATA!D676,'Performance management'!A$1:H$1193,6,0)</f>
        <v>1</v>
      </c>
      <c r="M677">
        <f>VLOOKUP(DATA!D676,'Performance management'!A$1:H$1193,7,0)</f>
        <v>5</v>
      </c>
      <c r="N677">
        <f>VLOOKUP(DATA!D676,'Performance management'!A$1:H$1193,8,0)</f>
        <v>3</v>
      </c>
      <c r="O677">
        <f>VLOOKUP(D676,'Learning  Mangement'!$A$1:$G$1193,4,0)</f>
        <v>3</v>
      </c>
      <c r="P677" t="str">
        <f>VLOOKUP(D676,'Learning  Mangement'!$A$1:$G$1193,5,0)</f>
        <v>Hemanth&amp;Salomi</v>
      </c>
      <c r="Q677" t="str">
        <f>VLOOKUP(D676,'Learning  Mangement'!$A$1:$G$1193,6,0)</f>
        <v>3h</v>
      </c>
      <c r="R677" t="str">
        <f>VLOOKUP(D676,'Learning  Mangement'!$A$1:$G$1193,7,0)</f>
        <v>Soft skills Training</v>
      </c>
      <c r="S677" s="30">
        <f>VLOOKUP(D676,'Leave  Mangement'!$A$1:$F$1193,3,0)</f>
        <v>43430</v>
      </c>
      <c r="T677" s="30">
        <f>VLOOKUP(D676,'Leave  Mangement'!$A$1:$F$1193,4,0)</f>
        <v>43434</v>
      </c>
      <c r="U677" t="str">
        <f>VLOOKUP(D676,'Leave  Mangement'!$A$1:$F$1193,5,0)</f>
        <v>Maternity/Parental leave</v>
      </c>
      <c r="V677">
        <f>VLOOKUP(D676,'Leave  Mangement'!$A$1:$F$1193,6,0)</f>
        <v>34</v>
      </c>
      <c r="W677" t="str">
        <f>VLOOKUP(D676,'Span and Layer'!$A$1:$D$1193,2,0)</f>
        <v>Santhosh</v>
      </c>
      <c r="X677" t="str">
        <f>VLOOKUP(D676,'Span and Layer'!$A$1:$D$1193,3,0)</f>
        <v>Harry</v>
      </c>
      <c r="Y677" t="str">
        <f>VLOOKUP(D676,'Span and Layer'!$A$1:$D$1193,4,0)</f>
        <v>George</v>
      </c>
      <c r="Z677" s="30">
        <f>VLOOKUP(D676,'Attrition Analysis'!$A$1:$E$1193,3,0)</f>
        <v>38616</v>
      </c>
      <c r="AA677" s="30">
        <f>VLOOKUP(D676,'Attrition Analysis'!$A$1:$E$1193,4,0)</f>
        <v>46578</v>
      </c>
      <c r="AB677">
        <f>VLOOKUP(D676,'Attrition Analysis'!$A$1:$E$1193,5,0)</f>
        <v>0</v>
      </c>
      <c r="AC677" t="str">
        <f>VLOOKUP(D676,CSAT!$A$1:$F$1193,2,0)</f>
        <v>Better</v>
      </c>
      <c r="AD677" t="str">
        <f>VLOOKUP(D676,CSAT!$A$1:$F$1193,3,0)</f>
        <v>Bad</v>
      </c>
      <c r="AE677" t="str">
        <f>VLOOKUP(D676,CSAT!$A$1:$F$1193,4,0)</f>
        <v>Excellent</v>
      </c>
      <c r="AF677" t="str">
        <f>VLOOKUP(D676,CSAT!$A$1:$F$1193,5,0)</f>
        <v>Bad</v>
      </c>
      <c r="AG677" t="str">
        <f>VLOOKUP(D676,CSAT!$A$1:$F$1193,6,0)</f>
        <v>Better</v>
      </c>
      <c r="AH677" s="30">
        <v>43194</v>
      </c>
    </row>
    <row r="678" spans="1:34" x14ac:dyDescent="0.25">
      <c r="A678" s="13" t="s">
        <v>1200</v>
      </c>
      <c r="B678" s="13">
        <v>677</v>
      </c>
      <c r="C678" s="13" t="s">
        <v>204</v>
      </c>
      <c r="D678" s="13" t="s">
        <v>1200</v>
      </c>
      <c r="E678" s="13" t="s">
        <v>10</v>
      </c>
      <c r="F678" s="13">
        <v>47</v>
      </c>
      <c r="G678" s="13" t="s">
        <v>91</v>
      </c>
      <c r="H678" s="13" t="s">
        <v>121</v>
      </c>
      <c r="I678" s="13" t="s">
        <v>13</v>
      </c>
      <c r="J678">
        <f>VLOOKUP(DATA!D677,'Performance management'!A$1:H$1193,4,0)</f>
        <v>5</v>
      </c>
      <c r="K678">
        <f>VLOOKUP(DATA!D677,'Performance management'!A$1:H$1193,5,0)</f>
        <v>4</v>
      </c>
      <c r="L678">
        <f>VLOOKUP(DATA!D677,'Performance management'!A$1:H$1193,6,0)</f>
        <v>5</v>
      </c>
      <c r="M678">
        <f>VLOOKUP(DATA!D677,'Performance management'!A$1:H$1193,7,0)</f>
        <v>5</v>
      </c>
      <c r="N678">
        <f>VLOOKUP(DATA!D677,'Performance management'!A$1:H$1193,8,0)</f>
        <v>4.75</v>
      </c>
      <c r="O678">
        <f>VLOOKUP(D677,'Learning  Mangement'!$A$1:$G$1193,4,0)</f>
        <v>4.75</v>
      </c>
      <c r="P678" t="str">
        <f>VLOOKUP(D677,'Learning  Mangement'!$A$1:$G$1193,5,0)</f>
        <v>Santhosh&amp;Anudeep</v>
      </c>
      <c r="Q678" t="str">
        <f>VLOOKUP(D677,'Learning  Mangement'!$A$1:$G$1193,6,0)</f>
        <v>3h</v>
      </c>
      <c r="R678" t="str">
        <f>VLOOKUP(D677,'Learning  Mangement'!$A$1:$G$1193,7,0)</f>
        <v>Job Training</v>
      </c>
      <c r="S678" s="30">
        <f>VLOOKUP(D677,'Leave  Mangement'!$A$1:$F$1193,3,0)</f>
        <v>43431</v>
      </c>
      <c r="T678" s="30">
        <f>VLOOKUP(D677,'Leave  Mangement'!$A$1:$F$1193,4,0)</f>
        <v>43434</v>
      </c>
      <c r="U678" t="str">
        <f>VLOOKUP(D677,'Leave  Mangement'!$A$1:$F$1193,5,0)</f>
        <v>Maternity/Parental leave</v>
      </c>
      <c r="V678">
        <f>VLOOKUP(D677,'Leave  Mangement'!$A$1:$F$1193,6,0)</f>
        <v>33</v>
      </c>
      <c r="W678" t="str">
        <f>VLOOKUP(D677,'Span and Layer'!$A$1:$D$1193,2,0)</f>
        <v>Azim</v>
      </c>
      <c r="X678" t="str">
        <f>VLOOKUP(D677,'Span and Layer'!$A$1:$D$1193,3,0)</f>
        <v>Jacob</v>
      </c>
      <c r="Y678" t="str">
        <f>VLOOKUP(D677,'Span and Layer'!$A$1:$D$1193,4,0)</f>
        <v>George</v>
      </c>
      <c r="Z678" s="30">
        <f>VLOOKUP(D677,'Attrition Analysis'!$A$1:$E$1193,3,0)</f>
        <v>38624</v>
      </c>
      <c r="AA678" s="30">
        <f>VLOOKUP(D677,'Attrition Analysis'!$A$1:$E$1193,4,0)</f>
        <v>46590</v>
      </c>
      <c r="AB678">
        <f>VLOOKUP(D677,'Attrition Analysis'!$A$1:$E$1193,5,0)</f>
        <v>0</v>
      </c>
      <c r="AC678" t="str">
        <f>VLOOKUP(D677,CSAT!$A$1:$F$1193,2,0)</f>
        <v>Worst</v>
      </c>
      <c r="AD678" t="str">
        <f>VLOOKUP(D677,CSAT!$A$1:$F$1193,3,0)</f>
        <v>Good</v>
      </c>
      <c r="AE678" t="str">
        <f>VLOOKUP(D677,CSAT!$A$1:$F$1193,4,0)</f>
        <v>Excellent</v>
      </c>
      <c r="AF678" t="str">
        <f>VLOOKUP(D677,CSAT!$A$1:$F$1193,5,0)</f>
        <v>Better</v>
      </c>
      <c r="AG678" t="str">
        <f>VLOOKUP(D677,CSAT!$A$1:$F$1193,6,0)</f>
        <v>Bad</v>
      </c>
      <c r="AH678" s="30">
        <v>43256</v>
      </c>
    </row>
    <row r="679" spans="1:34" x14ac:dyDescent="0.25">
      <c r="A679" s="13" t="s">
        <v>1201</v>
      </c>
      <c r="B679" s="13">
        <v>678</v>
      </c>
      <c r="C679" s="13" t="s">
        <v>206</v>
      </c>
      <c r="D679" s="13" t="s">
        <v>1201</v>
      </c>
      <c r="E679" s="13" t="s">
        <v>10</v>
      </c>
      <c r="F679" s="13">
        <v>25</v>
      </c>
      <c r="G679" s="13" t="s">
        <v>62</v>
      </c>
      <c r="H679" s="13" t="s">
        <v>56</v>
      </c>
      <c r="I679" s="13" t="s">
        <v>13</v>
      </c>
      <c r="J679">
        <f>VLOOKUP(DATA!D678,'Performance management'!A$1:H$1193,4,0)</f>
        <v>1</v>
      </c>
      <c r="K679">
        <f>VLOOKUP(DATA!D678,'Performance management'!A$1:H$1193,5,0)</f>
        <v>3</v>
      </c>
      <c r="L679">
        <f>VLOOKUP(DATA!D678,'Performance management'!A$1:H$1193,6,0)</f>
        <v>2</v>
      </c>
      <c r="M679">
        <f>VLOOKUP(DATA!D678,'Performance management'!A$1:H$1193,7,0)</f>
        <v>3</v>
      </c>
      <c r="N679">
        <f>VLOOKUP(DATA!D678,'Performance management'!A$1:H$1193,8,0)</f>
        <v>2.25</v>
      </c>
      <c r="O679">
        <f>VLOOKUP(D678,'Learning  Mangement'!$A$1:$G$1193,4,0)</f>
        <v>2.25</v>
      </c>
      <c r="P679" t="str">
        <f>VLOOKUP(D678,'Learning  Mangement'!$A$1:$G$1193,5,0)</f>
        <v>Sathish&amp;Azim</v>
      </c>
      <c r="Q679" t="str">
        <f>VLOOKUP(D678,'Learning  Mangement'!$A$1:$G$1193,6,0)</f>
        <v>4h</v>
      </c>
      <c r="R679" t="str">
        <f>VLOOKUP(D678,'Learning  Mangement'!$A$1:$G$1193,7,0)</f>
        <v>Technical skills Training</v>
      </c>
      <c r="S679" s="30">
        <f>VLOOKUP(D678,'Leave  Mangement'!$A$1:$F$1193,3,0)</f>
        <v>43432</v>
      </c>
      <c r="T679" s="30">
        <f>VLOOKUP(D678,'Leave  Mangement'!$A$1:$F$1193,4,0)</f>
        <v>43435</v>
      </c>
      <c r="U679" t="str">
        <f>VLOOKUP(D678,'Leave  Mangement'!$A$1:$F$1193,5,0)</f>
        <v>Emergency leave</v>
      </c>
      <c r="V679">
        <f>VLOOKUP(D678,'Leave  Mangement'!$A$1:$F$1193,6,0)</f>
        <v>3</v>
      </c>
      <c r="W679" t="str">
        <f>VLOOKUP(D678,'Span and Layer'!$A$1:$D$1193,2,0)</f>
        <v>Azim</v>
      </c>
      <c r="X679" t="str">
        <f>VLOOKUP(D678,'Span and Layer'!$A$1:$D$1193,3,0)</f>
        <v>Jacob</v>
      </c>
      <c r="Y679" t="str">
        <f>VLOOKUP(D678,'Span and Layer'!$A$1:$D$1193,4,0)</f>
        <v>George</v>
      </c>
      <c r="Z679" s="30">
        <f>VLOOKUP(D678,'Attrition Analysis'!$A$1:$E$1193,3,0)</f>
        <v>38632</v>
      </c>
      <c r="AA679" s="30">
        <f>VLOOKUP(D678,'Attrition Analysis'!$A$1:$E$1193,4,0)</f>
        <v>46602</v>
      </c>
      <c r="AB679">
        <f>VLOOKUP(D678,'Attrition Analysis'!$A$1:$E$1193,5,0)</f>
        <v>0</v>
      </c>
      <c r="AC679" t="str">
        <f>VLOOKUP(D678,CSAT!$A$1:$F$1193,2,0)</f>
        <v>Excellent</v>
      </c>
      <c r="AD679" t="str">
        <f>VLOOKUP(D678,CSAT!$A$1:$F$1193,3,0)</f>
        <v>Bad</v>
      </c>
      <c r="AE679" t="str">
        <f>VLOOKUP(D678,CSAT!$A$1:$F$1193,4,0)</f>
        <v>Good</v>
      </c>
      <c r="AF679" t="str">
        <f>VLOOKUP(D678,CSAT!$A$1:$F$1193,5,0)</f>
        <v>Excellent</v>
      </c>
      <c r="AG679" t="str">
        <f>VLOOKUP(D678,CSAT!$A$1:$F$1193,6,0)</f>
        <v>Worst</v>
      </c>
      <c r="AH679" s="30">
        <v>43285</v>
      </c>
    </row>
    <row r="680" spans="1:34" x14ac:dyDescent="0.25">
      <c r="A680" s="13" t="s">
        <v>1202</v>
      </c>
      <c r="B680" s="13">
        <v>679</v>
      </c>
      <c r="C680" s="13" t="s">
        <v>208</v>
      </c>
      <c r="D680" s="13" t="s">
        <v>1202</v>
      </c>
      <c r="E680" s="13" t="s">
        <v>16</v>
      </c>
      <c r="F680" s="13">
        <v>43</v>
      </c>
      <c r="G680" s="13" t="s">
        <v>17</v>
      </c>
      <c r="H680" s="13" t="s">
        <v>131</v>
      </c>
      <c r="I680" s="13" t="s">
        <v>132</v>
      </c>
      <c r="J680">
        <f>VLOOKUP(DATA!D679,'Performance management'!A$1:H$1193,4,0)</f>
        <v>1</v>
      </c>
      <c r="K680">
        <f>VLOOKUP(DATA!D679,'Performance management'!A$1:H$1193,5,0)</f>
        <v>3</v>
      </c>
      <c r="L680">
        <f>VLOOKUP(DATA!D679,'Performance management'!A$1:H$1193,6,0)</f>
        <v>1</v>
      </c>
      <c r="M680">
        <f>VLOOKUP(DATA!D679,'Performance management'!A$1:H$1193,7,0)</f>
        <v>4</v>
      </c>
      <c r="N680">
        <f>VLOOKUP(DATA!D679,'Performance management'!A$1:H$1193,8,0)</f>
        <v>2.25</v>
      </c>
      <c r="O680">
        <f>VLOOKUP(D679,'Learning  Mangement'!$A$1:$G$1193,4,0)</f>
        <v>2.25</v>
      </c>
      <c r="P680" t="str">
        <f>VLOOKUP(D679,'Learning  Mangement'!$A$1:$G$1193,5,0)</f>
        <v>Sathish&amp;Azim</v>
      </c>
      <c r="Q680" t="str">
        <f>VLOOKUP(D679,'Learning  Mangement'!$A$1:$G$1193,6,0)</f>
        <v>4h</v>
      </c>
      <c r="R680" t="str">
        <f>VLOOKUP(D679,'Learning  Mangement'!$A$1:$G$1193,7,0)</f>
        <v>Technical skills Training</v>
      </c>
      <c r="S680" s="30">
        <f>VLOOKUP(D679,'Leave  Mangement'!$A$1:$F$1193,3,0)</f>
        <v>43433</v>
      </c>
      <c r="T680" s="30">
        <f>VLOOKUP(D679,'Leave  Mangement'!$A$1:$F$1193,4,0)</f>
        <v>43438</v>
      </c>
      <c r="U680" t="str">
        <f>VLOOKUP(D679,'Leave  Mangement'!$A$1:$F$1193,5,0)</f>
        <v>Maternity/Parental leave</v>
      </c>
      <c r="V680">
        <f>VLOOKUP(D679,'Leave  Mangement'!$A$1:$F$1193,6,0)</f>
        <v>35</v>
      </c>
      <c r="W680" t="str">
        <f>VLOOKUP(D679,'Span and Layer'!$A$1:$D$1193,2,0)</f>
        <v>Hemanth</v>
      </c>
      <c r="X680" t="str">
        <f>VLOOKUP(D679,'Span and Layer'!$A$1:$D$1193,3,0)</f>
        <v>Amelia</v>
      </c>
      <c r="Y680" t="str">
        <f>VLOOKUP(D679,'Span and Layer'!$A$1:$D$1193,4,0)</f>
        <v>George</v>
      </c>
      <c r="Z680" s="30">
        <f>VLOOKUP(D679,'Attrition Analysis'!$A$1:$E$1193,3,0)</f>
        <v>38640</v>
      </c>
      <c r="AA680" s="30">
        <f>VLOOKUP(D679,'Attrition Analysis'!$A$1:$E$1193,4,0)</f>
        <v>46614</v>
      </c>
      <c r="AB680">
        <f>VLOOKUP(D679,'Attrition Analysis'!$A$1:$E$1193,5,0)</f>
        <v>0</v>
      </c>
      <c r="AC680" t="str">
        <f>VLOOKUP(D679,CSAT!$A$1:$F$1193,2,0)</f>
        <v>Better</v>
      </c>
      <c r="AD680" t="str">
        <f>VLOOKUP(D679,CSAT!$A$1:$F$1193,3,0)</f>
        <v>Excellent</v>
      </c>
      <c r="AE680" t="str">
        <f>VLOOKUP(D679,CSAT!$A$1:$F$1193,4,0)</f>
        <v>Better</v>
      </c>
      <c r="AF680" t="str">
        <f>VLOOKUP(D679,CSAT!$A$1:$F$1193,5,0)</f>
        <v>Better</v>
      </c>
      <c r="AG680" t="str">
        <f>VLOOKUP(D679,CSAT!$A$1:$F$1193,6,0)</f>
        <v>Worst</v>
      </c>
      <c r="AH680" s="30">
        <v>43155</v>
      </c>
    </row>
    <row r="681" spans="1:34" x14ac:dyDescent="0.25">
      <c r="A681" s="13" t="s">
        <v>1203</v>
      </c>
      <c r="B681" s="13">
        <v>680</v>
      </c>
      <c r="C681" s="13" t="s">
        <v>210</v>
      </c>
      <c r="D681" s="13" t="s">
        <v>1203</v>
      </c>
      <c r="E681" s="13" t="s">
        <v>16</v>
      </c>
      <c r="F681" s="13">
        <v>27</v>
      </c>
      <c r="G681" s="13" t="s">
        <v>31</v>
      </c>
      <c r="H681" s="13" t="s">
        <v>12</v>
      </c>
      <c r="I681" s="13" t="s">
        <v>13</v>
      </c>
      <c r="J681">
        <f>VLOOKUP(DATA!D680,'Performance management'!A$1:H$1193,4,0)</f>
        <v>1</v>
      </c>
      <c r="K681">
        <f>VLOOKUP(DATA!D680,'Performance management'!A$1:H$1193,5,0)</f>
        <v>2</v>
      </c>
      <c r="L681">
        <f>VLOOKUP(DATA!D680,'Performance management'!A$1:H$1193,6,0)</f>
        <v>4</v>
      </c>
      <c r="M681">
        <f>VLOOKUP(DATA!D680,'Performance management'!A$1:H$1193,7,0)</f>
        <v>2</v>
      </c>
      <c r="N681">
        <f>VLOOKUP(DATA!D680,'Performance management'!A$1:H$1193,8,0)</f>
        <v>2.25</v>
      </c>
      <c r="O681">
        <f>VLOOKUP(D680,'Learning  Mangement'!$A$1:$G$1193,4,0)</f>
        <v>2.25</v>
      </c>
      <c r="P681" t="str">
        <f>VLOOKUP(D680,'Learning  Mangement'!$A$1:$G$1193,5,0)</f>
        <v>Sathish&amp;Azim</v>
      </c>
      <c r="Q681" t="str">
        <f>VLOOKUP(D680,'Learning  Mangement'!$A$1:$G$1193,6,0)</f>
        <v>4h</v>
      </c>
      <c r="R681" t="str">
        <f>VLOOKUP(D680,'Learning  Mangement'!$A$1:$G$1193,7,0)</f>
        <v>Technical skills Training</v>
      </c>
      <c r="S681" s="30">
        <f>VLOOKUP(D680,'Leave  Mangement'!$A$1:$F$1193,3,0)</f>
        <v>43434</v>
      </c>
      <c r="T681" s="30">
        <f>VLOOKUP(D680,'Leave  Mangement'!$A$1:$F$1193,4,0)</f>
        <v>43438</v>
      </c>
      <c r="U681" t="str">
        <f>VLOOKUP(D680,'Leave  Mangement'!$A$1:$F$1193,5,0)</f>
        <v>Emergency leave</v>
      </c>
      <c r="V681">
        <f>VLOOKUP(D680,'Leave  Mangement'!$A$1:$F$1193,6,0)</f>
        <v>4</v>
      </c>
      <c r="W681" t="str">
        <f>VLOOKUP(D680,'Span and Layer'!$A$1:$D$1193,2,0)</f>
        <v>Santhosh</v>
      </c>
      <c r="X681" t="str">
        <f>VLOOKUP(D680,'Span and Layer'!$A$1:$D$1193,3,0)</f>
        <v>Harry</v>
      </c>
      <c r="Y681" t="str">
        <f>VLOOKUP(D680,'Span and Layer'!$A$1:$D$1193,4,0)</f>
        <v>George</v>
      </c>
      <c r="Z681" s="30">
        <f>VLOOKUP(D680,'Attrition Analysis'!$A$1:$E$1193,3,0)</f>
        <v>38648</v>
      </c>
      <c r="AA681" s="30">
        <f>VLOOKUP(D680,'Attrition Analysis'!$A$1:$E$1193,4,0)</f>
        <v>46626</v>
      </c>
      <c r="AB681">
        <f>VLOOKUP(D680,'Attrition Analysis'!$A$1:$E$1193,5,0)</f>
        <v>0</v>
      </c>
      <c r="AC681" t="str">
        <f>VLOOKUP(D680,CSAT!$A$1:$F$1193,2,0)</f>
        <v>Good</v>
      </c>
      <c r="AD681" t="str">
        <f>VLOOKUP(D680,CSAT!$A$1:$F$1193,3,0)</f>
        <v>Bad</v>
      </c>
      <c r="AE681" t="str">
        <f>VLOOKUP(D680,CSAT!$A$1:$F$1193,4,0)</f>
        <v>Excellent</v>
      </c>
      <c r="AF681" t="str">
        <f>VLOOKUP(D680,CSAT!$A$1:$F$1193,5,0)</f>
        <v>Good</v>
      </c>
      <c r="AG681" t="str">
        <f>VLOOKUP(D680,CSAT!$A$1:$F$1193,6,0)</f>
        <v>Good</v>
      </c>
      <c r="AH681" s="30">
        <v>43303</v>
      </c>
    </row>
    <row r="682" spans="1:34" x14ac:dyDescent="0.25">
      <c r="A682" s="13" t="s">
        <v>1204</v>
      </c>
      <c r="B682" s="13">
        <v>681</v>
      </c>
      <c r="C682" s="13" t="s">
        <v>212</v>
      </c>
      <c r="D682" s="13" t="s">
        <v>1204</v>
      </c>
      <c r="E682" s="13" t="s">
        <v>10</v>
      </c>
      <c r="F682" s="13">
        <v>29</v>
      </c>
      <c r="G682" s="13" t="s">
        <v>62</v>
      </c>
      <c r="H682" s="13" t="s">
        <v>79</v>
      </c>
      <c r="I682" s="13" t="s">
        <v>80</v>
      </c>
      <c r="J682">
        <f>VLOOKUP(DATA!D681,'Performance management'!A$1:H$1193,4,0)</f>
        <v>3</v>
      </c>
      <c r="K682">
        <f>VLOOKUP(DATA!D681,'Performance management'!A$1:H$1193,5,0)</f>
        <v>3</v>
      </c>
      <c r="L682">
        <f>VLOOKUP(DATA!D681,'Performance management'!A$1:H$1193,6,0)</f>
        <v>3</v>
      </c>
      <c r="M682">
        <f>VLOOKUP(DATA!D681,'Performance management'!A$1:H$1193,7,0)</f>
        <v>3</v>
      </c>
      <c r="N682">
        <f>VLOOKUP(DATA!D681,'Performance management'!A$1:H$1193,8,0)</f>
        <v>3</v>
      </c>
      <c r="O682">
        <f>VLOOKUP(D681,'Learning  Mangement'!$A$1:$G$1193,4,0)</f>
        <v>3</v>
      </c>
      <c r="P682" t="str">
        <f>VLOOKUP(D681,'Learning  Mangement'!$A$1:$G$1193,5,0)</f>
        <v>Hemanth&amp;Salomi</v>
      </c>
      <c r="Q682" t="str">
        <f>VLOOKUP(D681,'Learning  Mangement'!$A$1:$G$1193,6,0)</f>
        <v>3h</v>
      </c>
      <c r="R682" t="str">
        <f>VLOOKUP(D681,'Learning  Mangement'!$A$1:$G$1193,7,0)</f>
        <v>Soft skills Training</v>
      </c>
      <c r="S682" s="30">
        <f>VLOOKUP(D681,'Leave  Mangement'!$A$1:$F$1193,3,0)</f>
        <v>43435</v>
      </c>
      <c r="T682" s="30">
        <f>VLOOKUP(D681,'Leave  Mangement'!$A$1:$F$1193,4,0)</f>
        <v>43442</v>
      </c>
      <c r="U682" t="str">
        <f>VLOOKUP(D681,'Leave  Mangement'!$A$1:$F$1193,5,0)</f>
        <v>Maternity/Parental leave</v>
      </c>
      <c r="V682">
        <f>VLOOKUP(D681,'Leave  Mangement'!$A$1:$F$1193,6,0)</f>
        <v>37</v>
      </c>
      <c r="W682" t="str">
        <f>VLOOKUP(D681,'Span and Layer'!$A$1:$D$1193,2,0)</f>
        <v>Rajesh</v>
      </c>
      <c r="X682" t="str">
        <f>VLOOKUP(D681,'Span and Layer'!$A$1:$D$1193,3,0)</f>
        <v>Isla</v>
      </c>
      <c r="Y682" t="str">
        <f>VLOOKUP(D681,'Span and Layer'!$A$1:$D$1193,4,0)</f>
        <v>George</v>
      </c>
      <c r="Z682" s="30">
        <f>VLOOKUP(D681,'Attrition Analysis'!$A$1:$E$1193,3,0)</f>
        <v>38656</v>
      </c>
      <c r="AA682" s="30">
        <f>VLOOKUP(D681,'Attrition Analysis'!$A$1:$E$1193,4,0)</f>
        <v>46638</v>
      </c>
      <c r="AB682">
        <f>VLOOKUP(D681,'Attrition Analysis'!$A$1:$E$1193,5,0)</f>
        <v>0</v>
      </c>
      <c r="AC682" t="str">
        <f>VLOOKUP(D681,CSAT!$A$1:$F$1193,2,0)</f>
        <v>Excellent</v>
      </c>
      <c r="AD682" t="str">
        <f>VLOOKUP(D681,CSAT!$A$1:$F$1193,3,0)</f>
        <v>Excellent</v>
      </c>
      <c r="AE682" t="str">
        <f>VLOOKUP(D681,CSAT!$A$1:$F$1193,4,0)</f>
        <v>Bad</v>
      </c>
      <c r="AF682" t="str">
        <f>VLOOKUP(D681,CSAT!$A$1:$F$1193,5,0)</f>
        <v>Bad</v>
      </c>
      <c r="AG682" t="str">
        <f>VLOOKUP(D681,CSAT!$A$1:$F$1193,6,0)</f>
        <v>Worst</v>
      </c>
      <c r="AH682" s="30">
        <v>43293</v>
      </c>
    </row>
    <row r="683" spans="1:34" x14ac:dyDescent="0.25">
      <c r="A683" s="13" t="s">
        <v>1205</v>
      </c>
      <c r="B683" s="13">
        <v>682</v>
      </c>
      <c r="C683" s="13" t="s">
        <v>214</v>
      </c>
      <c r="D683" s="13" t="s">
        <v>1205</v>
      </c>
      <c r="E683" s="13" t="s">
        <v>10</v>
      </c>
      <c r="F683" s="13">
        <v>54</v>
      </c>
      <c r="G683" s="13" t="s">
        <v>45</v>
      </c>
      <c r="H683" s="13" t="s">
        <v>161</v>
      </c>
      <c r="I683" s="13" t="s">
        <v>13</v>
      </c>
      <c r="J683">
        <f>VLOOKUP(DATA!D682,'Performance management'!A$1:H$1193,4,0)</f>
        <v>1</v>
      </c>
      <c r="K683">
        <f>VLOOKUP(DATA!D682,'Performance management'!A$1:H$1193,5,0)</f>
        <v>1</v>
      </c>
      <c r="L683">
        <f>VLOOKUP(DATA!D682,'Performance management'!A$1:H$1193,6,0)</f>
        <v>4</v>
      </c>
      <c r="M683">
        <f>VLOOKUP(DATA!D682,'Performance management'!A$1:H$1193,7,0)</f>
        <v>1</v>
      </c>
      <c r="N683">
        <f>VLOOKUP(DATA!D682,'Performance management'!A$1:H$1193,8,0)</f>
        <v>1.75</v>
      </c>
      <c r="O683">
        <f>VLOOKUP(D682,'Learning  Mangement'!$A$1:$G$1193,4,0)</f>
        <v>1.75</v>
      </c>
      <c r="P683" t="str">
        <f>VLOOKUP(D682,'Learning  Mangement'!$A$1:$G$1193,5,0)</f>
        <v>Sathish&amp;Azim</v>
      </c>
      <c r="Q683" t="str">
        <f>VLOOKUP(D682,'Learning  Mangement'!$A$1:$G$1193,6,0)</f>
        <v>4h</v>
      </c>
      <c r="R683" t="str">
        <f>VLOOKUP(D682,'Learning  Mangement'!$A$1:$G$1193,7,0)</f>
        <v>Technical skills Training</v>
      </c>
      <c r="S683" s="30">
        <f>VLOOKUP(D682,'Leave  Mangement'!$A$1:$F$1193,3,0)</f>
        <v>43436</v>
      </c>
      <c r="T683" s="30">
        <f>VLOOKUP(D682,'Leave  Mangement'!$A$1:$F$1193,4,0)</f>
        <v>43442</v>
      </c>
      <c r="U683" t="str">
        <f>VLOOKUP(D682,'Leave  Mangement'!$A$1:$F$1193,5,0)</f>
        <v>Maternity/Parental leave</v>
      </c>
      <c r="V683">
        <f>VLOOKUP(D682,'Leave  Mangement'!$A$1:$F$1193,6,0)</f>
        <v>36</v>
      </c>
      <c r="W683" t="str">
        <f>VLOOKUP(D682,'Span and Layer'!$A$1:$D$1193,2,0)</f>
        <v>Salomi</v>
      </c>
      <c r="X683" t="str">
        <f>VLOOKUP(D682,'Span and Layer'!$A$1:$D$1193,3,0)</f>
        <v>Harry</v>
      </c>
      <c r="Y683" t="str">
        <f>VLOOKUP(D682,'Span and Layer'!$A$1:$D$1193,4,0)</f>
        <v>George</v>
      </c>
      <c r="Z683" s="30">
        <f>VLOOKUP(D682,'Attrition Analysis'!$A$1:$E$1193,3,0)</f>
        <v>38664</v>
      </c>
      <c r="AA683" s="30">
        <f>VLOOKUP(D682,'Attrition Analysis'!$A$1:$E$1193,4,0)</f>
        <v>46650</v>
      </c>
      <c r="AB683">
        <f>VLOOKUP(D682,'Attrition Analysis'!$A$1:$E$1193,5,0)</f>
        <v>0</v>
      </c>
      <c r="AC683" t="str">
        <f>VLOOKUP(D682,CSAT!$A$1:$F$1193,2,0)</f>
        <v>Excellent</v>
      </c>
      <c r="AD683" t="str">
        <f>VLOOKUP(D682,CSAT!$A$1:$F$1193,3,0)</f>
        <v>Bad</v>
      </c>
      <c r="AE683" t="str">
        <f>VLOOKUP(D682,CSAT!$A$1:$F$1193,4,0)</f>
        <v>Worst</v>
      </c>
      <c r="AF683" t="str">
        <f>VLOOKUP(D682,CSAT!$A$1:$F$1193,5,0)</f>
        <v>Worst</v>
      </c>
      <c r="AG683" t="str">
        <f>VLOOKUP(D682,CSAT!$A$1:$F$1193,6,0)</f>
        <v>Better</v>
      </c>
      <c r="AH683" s="30">
        <v>43463</v>
      </c>
    </row>
    <row r="684" spans="1:34" x14ac:dyDescent="0.25">
      <c r="A684" s="13" t="s">
        <v>1206</v>
      </c>
      <c r="B684" s="13">
        <v>683</v>
      </c>
      <c r="C684" s="13" t="s">
        <v>216</v>
      </c>
      <c r="D684" s="13" t="s">
        <v>1206</v>
      </c>
      <c r="E684" s="13" t="s">
        <v>16</v>
      </c>
      <c r="F684" s="13">
        <v>51</v>
      </c>
      <c r="G684" s="13" t="s">
        <v>31</v>
      </c>
      <c r="H684" s="13" t="s">
        <v>63</v>
      </c>
      <c r="I684" s="13" t="s">
        <v>13</v>
      </c>
      <c r="J684">
        <f>VLOOKUP(DATA!D683,'Performance management'!A$1:H$1193,4,0)</f>
        <v>1</v>
      </c>
      <c r="K684">
        <f>VLOOKUP(DATA!D683,'Performance management'!A$1:H$1193,5,0)</f>
        <v>1</v>
      </c>
      <c r="L684">
        <f>VLOOKUP(DATA!D683,'Performance management'!A$1:H$1193,6,0)</f>
        <v>3</v>
      </c>
      <c r="M684">
        <f>VLOOKUP(DATA!D683,'Performance management'!A$1:H$1193,7,0)</f>
        <v>4</v>
      </c>
      <c r="N684">
        <f>VLOOKUP(DATA!D683,'Performance management'!A$1:H$1193,8,0)</f>
        <v>2.25</v>
      </c>
      <c r="O684">
        <f>VLOOKUP(D683,'Learning  Mangement'!$A$1:$G$1193,4,0)</f>
        <v>2.25</v>
      </c>
      <c r="P684" t="str">
        <f>VLOOKUP(D683,'Learning  Mangement'!$A$1:$G$1193,5,0)</f>
        <v>Sathish&amp;Azim</v>
      </c>
      <c r="Q684" t="str">
        <f>VLOOKUP(D683,'Learning  Mangement'!$A$1:$G$1193,6,0)</f>
        <v>4h</v>
      </c>
      <c r="R684" t="str">
        <f>VLOOKUP(D683,'Learning  Mangement'!$A$1:$G$1193,7,0)</f>
        <v>Technical skills Training</v>
      </c>
      <c r="S684" s="30">
        <f>VLOOKUP(D683,'Leave  Mangement'!$A$1:$F$1193,3,0)</f>
        <v>43437</v>
      </c>
      <c r="T684" s="30">
        <f>VLOOKUP(D683,'Leave  Mangement'!$A$1:$F$1193,4,0)</f>
        <v>43442</v>
      </c>
      <c r="U684" t="str">
        <f>VLOOKUP(D683,'Leave  Mangement'!$A$1:$F$1193,5,0)</f>
        <v>Planned leave</v>
      </c>
      <c r="V684">
        <f>VLOOKUP(D683,'Leave  Mangement'!$A$1:$F$1193,6,0)</f>
        <v>5</v>
      </c>
      <c r="W684" t="str">
        <f>VLOOKUP(D683,'Span and Layer'!$A$1:$D$1193,2,0)</f>
        <v>Azim</v>
      </c>
      <c r="X684" t="str">
        <f>VLOOKUP(D683,'Span and Layer'!$A$1:$D$1193,3,0)</f>
        <v>Jacob</v>
      </c>
      <c r="Y684" t="str">
        <f>VLOOKUP(D683,'Span and Layer'!$A$1:$D$1193,4,0)</f>
        <v>George</v>
      </c>
      <c r="Z684" s="30">
        <f>VLOOKUP(D683,'Attrition Analysis'!$A$1:$E$1193,3,0)</f>
        <v>38672</v>
      </c>
      <c r="AA684" s="30">
        <f>VLOOKUP(D683,'Attrition Analysis'!$A$1:$E$1193,4,0)</f>
        <v>46662</v>
      </c>
      <c r="AB684">
        <f>VLOOKUP(D683,'Attrition Analysis'!$A$1:$E$1193,5,0)</f>
        <v>0</v>
      </c>
      <c r="AC684" t="str">
        <f>VLOOKUP(D683,CSAT!$A$1:$F$1193,2,0)</f>
        <v>Bad</v>
      </c>
      <c r="AD684" t="str">
        <f>VLOOKUP(D683,CSAT!$A$1:$F$1193,3,0)</f>
        <v>Worst</v>
      </c>
      <c r="AE684" t="str">
        <f>VLOOKUP(D683,CSAT!$A$1:$F$1193,4,0)</f>
        <v>Excellent</v>
      </c>
      <c r="AF684" t="str">
        <f>VLOOKUP(D683,CSAT!$A$1:$F$1193,5,0)</f>
        <v>Excellent</v>
      </c>
      <c r="AG684" t="str">
        <f>VLOOKUP(D683,CSAT!$A$1:$F$1193,6,0)</f>
        <v>Better</v>
      </c>
      <c r="AH684" s="30">
        <v>43468</v>
      </c>
    </row>
    <row r="685" spans="1:34" x14ac:dyDescent="0.25">
      <c r="A685" s="13" t="s">
        <v>1207</v>
      </c>
      <c r="B685" s="13">
        <v>684</v>
      </c>
      <c r="C685" s="13" t="s">
        <v>218</v>
      </c>
      <c r="D685" s="13" t="s">
        <v>1207</v>
      </c>
      <c r="E685" s="13" t="s">
        <v>10</v>
      </c>
      <c r="F685" s="13">
        <v>46</v>
      </c>
      <c r="G685" s="13" t="s">
        <v>31</v>
      </c>
      <c r="H685" s="13" t="s">
        <v>63</v>
      </c>
      <c r="I685" s="13" t="s">
        <v>13</v>
      </c>
      <c r="J685">
        <f>VLOOKUP(DATA!D684,'Performance management'!A$1:H$1193,4,0)</f>
        <v>2</v>
      </c>
      <c r="K685">
        <f>VLOOKUP(DATA!D684,'Performance management'!A$1:H$1193,5,0)</f>
        <v>1</v>
      </c>
      <c r="L685">
        <f>VLOOKUP(DATA!D684,'Performance management'!A$1:H$1193,6,0)</f>
        <v>4</v>
      </c>
      <c r="M685">
        <f>VLOOKUP(DATA!D684,'Performance management'!A$1:H$1193,7,0)</f>
        <v>2</v>
      </c>
      <c r="N685">
        <f>VLOOKUP(DATA!D684,'Performance management'!A$1:H$1193,8,0)</f>
        <v>2.25</v>
      </c>
      <c r="O685">
        <f>VLOOKUP(D684,'Learning  Mangement'!$A$1:$G$1193,4,0)</f>
        <v>2.25</v>
      </c>
      <c r="P685" t="str">
        <f>VLOOKUP(D684,'Learning  Mangement'!$A$1:$G$1193,5,0)</f>
        <v>Sathish&amp;Azim</v>
      </c>
      <c r="Q685" t="str">
        <f>VLOOKUP(D684,'Learning  Mangement'!$A$1:$G$1193,6,0)</f>
        <v>4h</v>
      </c>
      <c r="R685" t="str">
        <f>VLOOKUP(D684,'Learning  Mangement'!$A$1:$G$1193,7,0)</f>
        <v>Technical skills Training</v>
      </c>
      <c r="S685" s="30">
        <f>VLOOKUP(D684,'Leave  Mangement'!$A$1:$F$1193,3,0)</f>
        <v>43438</v>
      </c>
      <c r="T685" s="30">
        <f>VLOOKUP(D684,'Leave  Mangement'!$A$1:$F$1193,4,0)</f>
        <v>43442</v>
      </c>
      <c r="U685" t="str">
        <f>VLOOKUP(D684,'Leave  Mangement'!$A$1:$F$1193,5,0)</f>
        <v>Planned leave</v>
      </c>
      <c r="V685">
        <f>VLOOKUP(D684,'Leave  Mangement'!$A$1:$F$1193,6,0)</f>
        <v>4</v>
      </c>
      <c r="W685" t="str">
        <f>VLOOKUP(D684,'Span and Layer'!$A$1:$D$1193,2,0)</f>
        <v>Santhosh</v>
      </c>
      <c r="X685" t="str">
        <f>VLOOKUP(D684,'Span and Layer'!$A$1:$D$1193,3,0)</f>
        <v>Harry</v>
      </c>
      <c r="Y685" t="str">
        <f>VLOOKUP(D684,'Span and Layer'!$A$1:$D$1193,4,0)</f>
        <v>George</v>
      </c>
      <c r="Z685" s="30">
        <f>VLOOKUP(D684,'Attrition Analysis'!$A$1:$E$1193,3,0)</f>
        <v>38680</v>
      </c>
      <c r="AA685" s="30">
        <f>VLOOKUP(D684,'Attrition Analysis'!$A$1:$E$1193,4,0)</f>
        <v>46674</v>
      </c>
      <c r="AB685">
        <f>VLOOKUP(D684,'Attrition Analysis'!$A$1:$E$1193,5,0)</f>
        <v>0</v>
      </c>
      <c r="AC685" t="str">
        <f>VLOOKUP(D684,CSAT!$A$1:$F$1193,2,0)</f>
        <v>Bad</v>
      </c>
      <c r="AD685" t="str">
        <f>VLOOKUP(D684,CSAT!$A$1:$F$1193,3,0)</f>
        <v>Good</v>
      </c>
      <c r="AE685" t="str">
        <f>VLOOKUP(D684,CSAT!$A$1:$F$1193,4,0)</f>
        <v>Bad</v>
      </c>
      <c r="AF685" t="str">
        <f>VLOOKUP(D684,CSAT!$A$1:$F$1193,5,0)</f>
        <v>Excellent</v>
      </c>
      <c r="AG685" t="str">
        <f>VLOOKUP(D684,CSAT!$A$1:$F$1193,6,0)</f>
        <v>Good</v>
      </c>
      <c r="AH685" s="30">
        <v>43120</v>
      </c>
    </row>
    <row r="686" spans="1:34" x14ac:dyDescent="0.25">
      <c r="A686" s="13" t="s">
        <v>1208</v>
      </c>
      <c r="B686" s="13">
        <v>685</v>
      </c>
      <c r="C686" s="13" t="s">
        <v>220</v>
      </c>
      <c r="D686" s="13" t="s">
        <v>1208</v>
      </c>
      <c r="E686" s="13" t="s">
        <v>16</v>
      </c>
      <c r="F686" s="13">
        <v>44</v>
      </c>
      <c r="G686" s="13" t="s">
        <v>91</v>
      </c>
      <c r="H686" s="13" t="s">
        <v>79</v>
      </c>
      <c r="I686" s="13" t="s">
        <v>80</v>
      </c>
      <c r="J686">
        <f>VLOOKUP(DATA!D685,'Performance management'!A$1:H$1193,4,0)</f>
        <v>5</v>
      </c>
      <c r="K686">
        <f>VLOOKUP(DATA!D685,'Performance management'!A$1:H$1193,5,0)</f>
        <v>4</v>
      </c>
      <c r="L686">
        <f>VLOOKUP(DATA!D685,'Performance management'!A$1:H$1193,6,0)</f>
        <v>4</v>
      </c>
      <c r="M686">
        <f>VLOOKUP(DATA!D685,'Performance management'!A$1:H$1193,7,0)</f>
        <v>2</v>
      </c>
      <c r="N686">
        <f>VLOOKUP(DATA!D685,'Performance management'!A$1:H$1193,8,0)</f>
        <v>3.75</v>
      </c>
      <c r="O686">
        <f>VLOOKUP(D685,'Learning  Mangement'!$A$1:$G$1193,4,0)</f>
        <v>3.75</v>
      </c>
      <c r="P686" t="str">
        <f>VLOOKUP(D685,'Learning  Mangement'!$A$1:$G$1193,5,0)</f>
        <v>Hemanth&amp;Salomi</v>
      </c>
      <c r="Q686" t="str">
        <f>VLOOKUP(D685,'Learning  Mangement'!$A$1:$G$1193,6,0)</f>
        <v>3h</v>
      </c>
      <c r="R686" t="str">
        <f>VLOOKUP(D685,'Learning  Mangement'!$A$1:$G$1193,7,0)</f>
        <v>Soft skills Training</v>
      </c>
      <c r="S686" s="30">
        <f>VLOOKUP(D685,'Leave  Mangement'!$A$1:$F$1193,3,0)</f>
        <v>43439</v>
      </c>
      <c r="T686" s="30">
        <f>VLOOKUP(D685,'Leave  Mangement'!$A$1:$F$1193,4,0)</f>
        <v>43443</v>
      </c>
      <c r="U686" t="str">
        <f>VLOOKUP(D685,'Leave  Mangement'!$A$1:$F$1193,5,0)</f>
        <v>Emergency leave</v>
      </c>
      <c r="V686">
        <f>VLOOKUP(D685,'Leave  Mangement'!$A$1:$F$1193,6,0)</f>
        <v>4</v>
      </c>
      <c r="W686" t="str">
        <f>VLOOKUP(D685,'Span and Layer'!$A$1:$D$1193,2,0)</f>
        <v>Santhosh</v>
      </c>
      <c r="X686" t="str">
        <f>VLOOKUP(D685,'Span and Layer'!$A$1:$D$1193,3,0)</f>
        <v>Harry</v>
      </c>
      <c r="Y686" t="str">
        <f>VLOOKUP(D685,'Span and Layer'!$A$1:$D$1193,4,0)</f>
        <v>George</v>
      </c>
      <c r="Z686" s="30">
        <f>VLOOKUP(D685,'Attrition Analysis'!$A$1:$E$1193,3,0)</f>
        <v>38688</v>
      </c>
      <c r="AA686" s="30">
        <f>VLOOKUP(D685,'Attrition Analysis'!$A$1:$E$1193,4,0)</f>
        <v>46686</v>
      </c>
      <c r="AB686">
        <f>VLOOKUP(D685,'Attrition Analysis'!$A$1:$E$1193,5,0)</f>
        <v>0</v>
      </c>
      <c r="AC686" t="str">
        <f>VLOOKUP(D685,CSAT!$A$1:$F$1193,2,0)</f>
        <v>Better</v>
      </c>
      <c r="AD686" t="str">
        <f>VLOOKUP(D685,CSAT!$A$1:$F$1193,3,0)</f>
        <v>Bad</v>
      </c>
      <c r="AE686" t="str">
        <f>VLOOKUP(D685,CSAT!$A$1:$F$1193,4,0)</f>
        <v>Excellent</v>
      </c>
      <c r="AF686" t="str">
        <f>VLOOKUP(D685,CSAT!$A$1:$F$1193,5,0)</f>
        <v>Bad</v>
      </c>
      <c r="AG686" t="str">
        <f>VLOOKUP(D685,CSAT!$A$1:$F$1193,6,0)</f>
        <v>Better</v>
      </c>
      <c r="AH686" s="30">
        <v>43342</v>
      </c>
    </row>
    <row r="687" spans="1:34" x14ac:dyDescent="0.25">
      <c r="A687" s="13" t="s">
        <v>1209</v>
      </c>
      <c r="B687" s="13">
        <v>686</v>
      </c>
      <c r="C687" s="13" t="s">
        <v>222</v>
      </c>
      <c r="D687" s="13" t="s">
        <v>1209</v>
      </c>
      <c r="E687" s="13" t="s">
        <v>10</v>
      </c>
      <c r="F687" s="13">
        <v>23</v>
      </c>
      <c r="G687" s="13" t="s">
        <v>31</v>
      </c>
      <c r="H687" s="13" t="s">
        <v>59</v>
      </c>
      <c r="I687" s="13" t="s">
        <v>13</v>
      </c>
      <c r="J687">
        <f>VLOOKUP(DATA!D686,'Performance management'!A$1:H$1193,4,0)</f>
        <v>5</v>
      </c>
      <c r="K687">
        <f>VLOOKUP(DATA!D686,'Performance management'!A$1:H$1193,5,0)</f>
        <v>2</v>
      </c>
      <c r="L687">
        <f>VLOOKUP(DATA!D686,'Performance management'!A$1:H$1193,6,0)</f>
        <v>2</v>
      </c>
      <c r="M687">
        <f>VLOOKUP(DATA!D686,'Performance management'!A$1:H$1193,7,0)</f>
        <v>3</v>
      </c>
      <c r="N687">
        <f>VLOOKUP(DATA!D686,'Performance management'!A$1:H$1193,8,0)</f>
        <v>3</v>
      </c>
      <c r="O687">
        <f>VLOOKUP(D686,'Learning  Mangement'!$A$1:$G$1193,4,0)</f>
        <v>3</v>
      </c>
      <c r="P687" t="str">
        <f>VLOOKUP(D686,'Learning  Mangement'!$A$1:$G$1193,5,0)</f>
        <v>Hemanth&amp;Salomi</v>
      </c>
      <c r="Q687" t="str">
        <f>VLOOKUP(D686,'Learning  Mangement'!$A$1:$G$1193,6,0)</f>
        <v>3h</v>
      </c>
      <c r="R687" t="str">
        <f>VLOOKUP(D686,'Learning  Mangement'!$A$1:$G$1193,7,0)</f>
        <v>Soft skills Training</v>
      </c>
      <c r="S687" s="30">
        <f>VLOOKUP(D686,'Leave  Mangement'!$A$1:$F$1193,3,0)</f>
        <v>43440</v>
      </c>
      <c r="T687" s="30">
        <f>VLOOKUP(D686,'Leave  Mangement'!$A$1:$F$1193,4,0)</f>
        <v>43445</v>
      </c>
      <c r="U687" t="str">
        <f>VLOOKUP(D686,'Leave  Mangement'!$A$1:$F$1193,5,0)</f>
        <v>Maternity/Parental leave</v>
      </c>
      <c r="V687">
        <f>VLOOKUP(D686,'Leave  Mangement'!$A$1:$F$1193,6,0)</f>
        <v>35</v>
      </c>
      <c r="W687" t="str">
        <f>VLOOKUP(D686,'Span and Layer'!$A$1:$D$1193,2,0)</f>
        <v>Rishitha</v>
      </c>
      <c r="X687" t="str">
        <f>VLOOKUP(D686,'Span and Layer'!$A$1:$D$1193,3,0)</f>
        <v>Isla</v>
      </c>
      <c r="Y687" t="str">
        <f>VLOOKUP(D686,'Span and Layer'!$A$1:$D$1193,4,0)</f>
        <v>George</v>
      </c>
      <c r="Z687" s="30">
        <f>VLOOKUP(D686,'Attrition Analysis'!$A$1:$E$1193,3,0)</f>
        <v>38696</v>
      </c>
      <c r="AA687" s="30">
        <f>VLOOKUP(D686,'Attrition Analysis'!$A$1:$E$1193,4,0)</f>
        <v>46698</v>
      </c>
      <c r="AB687">
        <f>VLOOKUP(D686,'Attrition Analysis'!$A$1:$E$1193,5,0)</f>
        <v>0</v>
      </c>
      <c r="AC687" t="str">
        <f>VLOOKUP(D686,CSAT!$A$1:$F$1193,2,0)</f>
        <v>Good</v>
      </c>
      <c r="AD687" t="str">
        <f>VLOOKUP(D686,CSAT!$A$1:$F$1193,3,0)</f>
        <v>Better</v>
      </c>
      <c r="AE687" t="str">
        <f>VLOOKUP(D686,CSAT!$A$1:$F$1193,4,0)</f>
        <v>Worst</v>
      </c>
      <c r="AF687" t="str">
        <f>VLOOKUP(D686,CSAT!$A$1:$F$1193,5,0)</f>
        <v>Better</v>
      </c>
      <c r="AG687" t="str">
        <f>VLOOKUP(D686,CSAT!$A$1:$F$1193,6,0)</f>
        <v>Better</v>
      </c>
      <c r="AH687" s="30">
        <v>43243</v>
      </c>
    </row>
    <row r="688" spans="1:34" x14ac:dyDescent="0.25">
      <c r="A688" s="13" t="s">
        <v>1210</v>
      </c>
      <c r="B688" s="13">
        <v>687</v>
      </c>
      <c r="C688" s="13" t="s">
        <v>224</v>
      </c>
      <c r="D688" s="13" t="s">
        <v>1210</v>
      </c>
      <c r="E688" s="13" t="s">
        <v>10</v>
      </c>
      <c r="F688" s="13">
        <v>42</v>
      </c>
      <c r="G688" s="13" t="s">
        <v>21</v>
      </c>
      <c r="H688" s="13" t="s">
        <v>118</v>
      </c>
      <c r="I688" s="13" t="s">
        <v>13</v>
      </c>
      <c r="J688">
        <f>VLOOKUP(DATA!D687,'Performance management'!A$1:H$1193,4,0)</f>
        <v>4</v>
      </c>
      <c r="K688">
        <f>VLOOKUP(DATA!D687,'Performance management'!A$1:H$1193,5,0)</f>
        <v>1</v>
      </c>
      <c r="L688">
        <f>VLOOKUP(DATA!D687,'Performance management'!A$1:H$1193,6,0)</f>
        <v>4</v>
      </c>
      <c r="M688">
        <f>VLOOKUP(DATA!D687,'Performance management'!A$1:H$1193,7,0)</f>
        <v>4</v>
      </c>
      <c r="N688">
        <f>VLOOKUP(DATA!D687,'Performance management'!A$1:H$1193,8,0)</f>
        <v>3.25</v>
      </c>
      <c r="O688">
        <f>VLOOKUP(D687,'Learning  Mangement'!$A$1:$G$1193,4,0)</f>
        <v>3.25</v>
      </c>
      <c r="P688" t="str">
        <f>VLOOKUP(D687,'Learning  Mangement'!$A$1:$G$1193,5,0)</f>
        <v>Hemanth&amp;Salomi</v>
      </c>
      <c r="Q688" t="str">
        <f>VLOOKUP(D687,'Learning  Mangement'!$A$1:$G$1193,6,0)</f>
        <v>3h</v>
      </c>
      <c r="R688" t="str">
        <f>VLOOKUP(D687,'Learning  Mangement'!$A$1:$G$1193,7,0)</f>
        <v>Soft skills Training</v>
      </c>
      <c r="S688" s="30">
        <f>VLOOKUP(D687,'Leave  Mangement'!$A$1:$F$1193,3,0)</f>
        <v>43441</v>
      </c>
      <c r="T688" s="30">
        <f>VLOOKUP(D687,'Leave  Mangement'!$A$1:$F$1193,4,0)</f>
        <v>43445</v>
      </c>
      <c r="U688" t="str">
        <f>VLOOKUP(D687,'Leave  Mangement'!$A$1:$F$1193,5,0)</f>
        <v>Emergency leave</v>
      </c>
      <c r="V688">
        <f>VLOOKUP(D687,'Leave  Mangement'!$A$1:$F$1193,6,0)</f>
        <v>4</v>
      </c>
      <c r="W688" t="str">
        <f>VLOOKUP(D687,'Span and Layer'!$A$1:$D$1193,2,0)</f>
        <v>Salomi</v>
      </c>
      <c r="X688" t="str">
        <f>VLOOKUP(D687,'Span and Layer'!$A$1:$D$1193,3,0)</f>
        <v>Harry</v>
      </c>
      <c r="Y688" t="str">
        <f>VLOOKUP(D687,'Span and Layer'!$A$1:$D$1193,4,0)</f>
        <v>George</v>
      </c>
      <c r="Z688" s="30">
        <f>VLOOKUP(D687,'Attrition Analysis'!$A$1:$E$1193,3,0)</f>
        <v>38704</v>
      </c>
      <c r="AA688" s="30">
        <f>VLOOKUP(D687,'Attrition Analysis'!$A$1:$E$1193,4,0)</f>
        <v>46710</v>
      </c>
      <c r="AB688">
        <f>VLOOKUP(D687,'Attrition Analysis'!$A$1:$E$1193,5,0)</f>
        <v>0</v>
      </c>
      <c r="AC688" t="str">
        <f>VLOOKUP(D687,CSAT!$A$1:$F$1193,2,0)</f>
        <v>Excellent</v>
      </c>
      <c r="AD688" t="str">
        <f>VLOOKUP(D687,CSAT!$A$1:$F$1193,3,0)</f>
        <v>Better</v>
      </c>
      <c r="AE688" t="str">
        <f>VLOOKUP(D687,CSAT!$A$1:$F$1193,4,0)</f>
        <v>Good</v>
      </c>
      <c r="AF688" t="str">
        <f>VLOOKUP(D687,CSAT!$A$1:$F$1193,5,0)</f>
        <v>Good</v>
      </c>
      <c r="AG688" t="str">
        <f>VLOOKUP(D687,CSAT!$A$1:$F$1193,6,0)</f>
        <v>Worst</v>
      </c>
      <c r="AH688" s="30">
        <v>43349</v>
      </c>
    </row>
    <row r="689" spans="1:34" x14ac:dyDescent="0.25">
      <c r="A689" s="13" t="s">
        <v>1211</v>
      </c>
      <c r="B689" s="13">
        <v>688</v>
      </c>
      <c r="C689" s="13" t="s">
        <v>226</v>
      </c>
      <c r="D689" s="13" t="s">
        <v>1211</v>
      </c>
      <c r="E689" s="13" t="s">
        <v>16</v>
      </c>
      <c r="F689" s="13">
        <v>50</v>
      </c>
      <c r="G689" s="13" t="s">
        <v>21</v>
      </c>
      <c r="H689" s="13" t="s">
        <v>131</v>
      </c>
      <c r="I689" s="13" t="s">
        <v>132</v>
      </c>
      <c r="J689">
        <f>VLOOKUP(DATA!D688,'Performance management'!A$1:H$1193,4,0)</f>
        <v>4</v>
      </c>
      <c r="K689">
        <f>VLOOKUP(DATA!D688,'Performance management'!A$1:H$1193,5,0)</f>
        <v>3</v>
      </c>
      <c r="L689">
        <f>VLOOKUP(DATA!D688,'Performance management'!A$1:H$1193,6,0)</f>
        <v>5</v>
      </c>
      <c r="M689">
        <f>VLOOKUP(DATA!D688,'Performance management'!A$1:H$1193,7,0)</f>
        <v>1</v>
      </c>
      <c r="N689">
        <f>VLOOKUP(DATA!D688,'Performance management'!A$1:H$1193,8,0)</f>
        <v>3.25</v>
      </c>
      <c r="O689">
        <f>VLOOKUP(D688,'Learning  Mangement'!$A$1:$G$1193,4,0)</f>
        <v>3.25</v>
      </c>
      <c r="P689" t="str">
        <f>VLOOKUP(D688,'Learning  Mangement'!$A$1:$G$1193,5,0)</f>
        <v>Hemanth&amp;Salomi</v>
      </c>
      <c r="Q689" t="str">
        <f>VLOOKUP(D688,'Learning  Mangement'!$A$1:$G$1193,6,0)</f>
        <v>3h</v>
      </c>
      <c r="R689" t="str">
        <f>VLOOKUP(D688,'Learning  Mangement'!$A$1:$G$1193,7,0)</f>
        <v>Soft skills Training</v>
      </c>
      <c r="S689" s="30">
        <f>VLOOKUP(D688,'Leave  Mangement'!$A$1:$F$1193,3,0)</f>
        <v>43442</v>
      </c>
      <c r="T689" s="30">
        <f>VLOOKUP(D688,'Leave  Mangement'!$A$1:$F$1193,4,0)</f>
        <v>43443</v>
      </c>
      <c r="U689" t="str">
        <f>VLOOKUP(D688,'Leave  Mangement'!$A$1:$F$1193,5,0)</f>
        <v>Maternity/Parental leave</v>
      </c>
      <c r="V689">
        <f>VLOOKUP(D688,'Leave  Mangement'!$A$1:$F$1193,6,0)</f>
        <v>31</v>
      </c>
      <c r="W689" t="str">
        <f>VLOOKUP(D688,'Span and Layer'!$A$1:$D$1193,2,0)</f>
        <v>Azim</v>
      </c>
      <c r="X689" t="str">
        <f>VLOOKUP(D688,'Span and Layer'!$A$1:$D$1193,3,0)</f>
        <v>Jacob</v>
      </c>
      <c r="Y689" t="str">
        <f>VLOOKUP(D688,'Span and Layer'!$A$1:$D$1193,4,0)</f>
        <v>George</v>
      </c>
      <c r="Z689" s="30">
        <f>VLOOKUP(D688,'Attrition Analysis'!$A$1:$E$1193,3,0)</f>
        <v>38712</v>
      </c>
      <c r="AA689" s="30">
        <f>VLOOKUP(D688,'Attrition Analysis'!$A$1:$E$1193,4,0)</f>
        <v>46722</v>
      </c>
      <c r="AB689">
        <f>VLOOKUP(D688,'Attrition Analysis'!$A$1:$E$1193,5,0)</f>
        <v>0</v>
      </c>
      <c r="AC689" t="str">
        <f>VLOOKUP(D688,CSAT!$A$1:$F$1193,2,0)</f>
        <v>Excellent</v>
      </c>
      <c r="AD689" t="str">
        <f>VLOOKUP(D688,CSAT!$A$1:$F$1193,3,0)</f>
        <v>Bad</v>
      </c>
      <c r="AE689" t="str">
        <f>VLOOKUP(D688,CSAT!$A$1:$F$1193,4,0)</f>
        <v>Better</v>
      </c>
      <c r="AF689" t="str">
        <f>VLOOKUP(D688,CSAT!$A$1:$F$1193,5,0)</f>
        <v>Good</v>
      </c>
      <c r="AG689" t="str">
        <f>VLOOKUP(D688,CSAT!$A$1:$F$1193,6,0)</f>
        <v>Better</v>
      </c>
      <c r="AH689" s="30">
        <v>43322</v>
      </c>
    </row>
    <row r="690" spans="1:34" x14ac:dyDescent="0.25">
      <c r="A690" s="13" t="s">
        <v>1212</v>
      </c>
      <c r="B690" s="13">
        <v>689</v>
      </c>
      <c r="C690" s="13" t="s">
        <v>228</v>
      </c>
      <c r="D690" s="13" t="s">
        <v>1212</v>
      </c>
      <c r="E690" s="13" t="s">
        <v>16</v>
      </c>
      <c r="F690" s="13">
        <v>32</v>
      </c>
      <c r="G690" s="13" t="s">
        <v>55</v>
      </c>
      <c r="H690" s="13" t="s">
        <v>118</v>
      </c>
      <c r="I690" s="13" t="s">
        <v>13</v>
      </c>
      <c r="J690">
        <f>VLOOKUP(DATA!D689,'Performance management'!A$1:H$1193,4,0)</f>
        <v>4</v>
      </c>
      <c r="K690">
        <f>VLOOKUP(DATA!D689,'Performance management'!A$1:H$1193,5,0)</f>
        <v>4</v>
      </c>
      <c r="L690">
        <f>VLOOKUP(DATA!D689,'Performance management'!A$1:H$1193,6,0)</f>
        <v>1</v>
      </c>
      <c r="M690">
        <f>VLOOKUP(DATA!D689,'Performance management'!A$1:H$1193,7,0)</f>
        <v>2</v>
      </c>
      <c r="N690">
        <f>VLOOKUP(DATA!D689,'Performance management'!A$1:H$1193,8,0)</f>
        <v>2.75</v>
      </c>
      <c r="O690">
        <f>VLOOKUP(D689,'Learning  Mangement'!$A$1:$G$1193,4,0)</f>
        <v>2.75</v>
      </c>
      <c r="P690" t="str">
        <f>VLOOKUP(D689,'Learning  Mangement'!$A$1:$G$1193,5,0)</f>
        <v>Sathish&amp;Azim</v>
      </c>
      <c r="Q690" t="str">
        <f>VLOOKUP(D689,'Learning  Mangement'!$A$1:$G$1193,6,0)</f>
        <v>4h</v>
      </c>
      <c r="R690" t="str">
        <f>VLOOKUP(D689,'Learning  Mangement'!$A$1:$G$1193,7,0)</f>
        <v>Technical skills Training</v>
      </c>
      <c r="S690" s="30">
        <f>VLOOKUP(D689,'Leave  Mangement'!$A$1:$F$1193,3,0)</f>
        <v>43443</v>
      </c>
      <c r="T690" s="30">
        <f>VLOOKUP(D689,'Leave  Mangement'!$A$1:$F$1193,4,0)</f>
        <v>43446</v>
      </c>
      <c r="U690" t="str">
        <f>VLOOKUP(D689,'Leave  Mangement'!$A$1:$F$1193,5,0)</f>
        <v>Emergency leave</v>
      </c>
      <c r="V690">
        <f>VLOOKUP(D689,'Leave  Mangement'!$A$1:$F$1193,6,0)</f>
        <v>3</v>
      </c>
      <c r="W690" t="str">
        <f>VLOOKUP(D689,'Span and Layer'!$A$1:$D$1193,2,0)</f>
        <v>Harika</v>
      </c>
      <c r="X690" t="str">
        <f>VLOOKUP(D689,'Span and Layer'!$A$1:$D$1193,3,0)</f>
        <v>Amelia</v>
      </c>
      <c r="Y690" t="str">
        <f>VLOOKUP(D689,'Span and Layer'!$A$1:$D$1193,4,0)</f>
        <v>George</v>
      </c>
      <c r="Z690" s="30">
        <f>VLOOKUP(D689,'Attrition Analysis'!$A$1:$E$1193,3,0)</f>
        <v>38720</v>
      </c>
      <c r="AA690" s="30">
        <f>VLOOKUP(D689,'Attrition Analysis'!$A$1:$E$1193,4,0)</f>
        <v>46734</v>
      </c>
      <c r="AB690">
        <f>VLOOKUP(D689,'Attrition Analysis'!$A$1:$E$1193,5,0)</f>
        <v>0</v>
      </c>
      <c r="AC690" t="str">
        <f>VLOOKUP(D689,CSAT!$A$1:$F$1193,2,0)</f>
        <v>Better</v>
      </c>
      <c r="AD690" t="str">
        <f>VLOOKUP(D689,CSAT!$A$1:$F$1193,3,0)</f>
        <v>Excellent</v>
      </c>
      <c r="AE690" t="str">
        <f>VLOOKUP(D689,CSAT!$A$1:$F$1193,4,0)</f>
        <v>Better</v>
      </c>
      <c r="AF690" t="str">
        <f>VLOOKUP(D689,CSAT!$A$1:$F$1193,5,0)</f>
        <v>Bad</v>
      </c>
      <c r="AG690" t="str">
        <f>VLOOKUP(D689,CSAT!$A$1:$F$1193,6,0)</f>
        <v>Excellent</v>
      </c>
      <c r="AH690" s="30">
        <v>43125</v>
      </c>
    </row>
    <row r="691" spans="1:34" x14ac:dyDescent="0.25">
      <c r="A691" s="13" t="s">
        <v>1213</v>
      </c>
      <c r="B691" s="13">
        <v>690</v>
      </c>
      <c r="C691" s="13" t="s">
        <v>230</v>
      </c>
      <c r="D691" s="13" t="s">
        <v>1213</v>
      </c>
      <c r="E691" s="13" t="s">
        <v>16</v>
      </c>
      <c r="F691" s="13">
        <v>47</v>
      </c>
      <c r="G691" s="13" t="s">
        <v>11</v>
      </c>
      <c r="H691" s="13" t="s">
        <v>12</v>
      </c>
      <c r="I691" s="13" t="s">
        <v>13</v>
      </c>
      <c r="J691">
        <f>VLOOKUP(DATA!D690,'Performance management'!A$1:H$1193,4,0)</f>
        <v>2</v>
      </c>
      <c r="K691">
        <f>VLOOKUP(DATA!D690,'Performance management'!A$1:H$1193,5,0)</f>
        <v>5</v>
      </c>
      <c r="L691">
        <f>VLOOKUP(DATA!D690,'Performance management'!A$1:H$1193,6,0)</f>
        <v>5</v>
      </c>
      <c r="M691">
        <f>VLOOKUP(DATA!D690,'Performance management'!A$1:H$1193,7,0)</f>
        <v>3</v>
      </c>
      <c r="N691">
        <f>VLOOKUP(DATA!D690,'Performance management'!A$1:H$1193,8,0)</f>
        <v>3.75</v>
      </c>
      <c r="O691">
        <f>VLOOKUP(D690,'Learning  Mangement'!$A$1:$G$1193,4,0)</f>
        <v>3.75</v>
      </c>
      <c r="P691" t="str">
        <f>VLOOKUP(D690,'Learning  Mangement'!$A$1:$G$1193,5,0)</f>
        <v>Hemanth&amp;Salomi</v>
      </c>
      <c r="Q691" t="str">
        <f>VLOOKUP(D690,'Learning  Mangement'!$A$1:$G$1193,6,0)</f>
        <v>3h</v>
      </c>
      <c r="R691" t="str">
        <f>VLOOKUP(D690,'Learning  Mangement'!$A$1:$G$1193,7,0)</f>
        <v>Soft skills Training</v>
      </c>
      <c r="S691" s="30">
        <f>VLOOKUP(D690,'Leave  Mangement'!$A$1:$F$1193,3,0)</f>
        <v>43444</v>
      </c>
      <c r="T691" s="30">
        <f>VLOOKUP(D690,'Leave  Mangement'!$A$1:$F$1193,4,0)</f>
        <v>43445</v>
      </c>
      <c r="U691" t="str">
        <f>VLOOKUP(D690,'Leave  Mangement'!$A$1:$F$1193,5,0)</f>
        <v>Emergency leave</v>
      </c>
      <c r="V691">
        <f>VLOOKUP(D690,'Leave  Mangement'!$A$1:$F$1193,6,0)</f>
        <v>1</v>
      </c>
      <c r="W691" t="str">
        <f>VLOOKUP(D690,'Span and Layer'!$A$1:$D$1193,2,0)</f>
        <v>Roy</v>
      </c>
      <c r="X691" t="str">
        <f>VLOOKUP(D690,'Span and Layer'!$A$1:$D$1193,3,0)</f>
        <v>Harry</v>
      </c>
      <c r="Y691" t="str">
        <f>VLOOKUP(D690,'Span and Layer'!$A$1:$D$1193,4,0)</f>
        <v>George</v>
      </c>
      <c r="Z691" s="30">
        <f>VLOOKUP(D690,'Attrition Analysis'!$A$1:$E$1193,3,0)</f>
        <v>38728</v>
      </c>
      <c r="AA691" s="30">
        <f>VLOOKUP(D690,'Attrition Analysis'!$A$1:$E$1193,4,0)</f>
        <v>46746</v>
      </c>
      <c r="AB691">
        <f>VLOOKUP(D690,'Attrition Analysis'!$A$1:$E$1193,5,0)</f>
        <v>0</v>
      </c>
      <c r="AC691" t="str">
        <f>VLOOKUP(D690,CSAT!$A$1:$F$1193,2,0)</f>
        <v>Bad</v>
      </c>
      <c r="AD691" t="str">
        <f>VLOOKUP(D690,CSAT!$A$1:$F$1193,3,0)</f>
        <v>Worst</v>
      </c>
      <c r="AE691" t="str">
        <f>VLOOKUP(D690,CSAT!$A$1:$F$1193,4,0)</f>
        <v>Better</v>
      </c>
      <c r="AF691" t="str">
        <f>VLOOKUP(D690,CSAT!$A$1:$F$1193,5,0)</f>
        <v>Better</v>
      </c>
      <c r="AG691" t="str">
        <f>VLOOKUP(D690,CSAT!$A$1:$F$1193,6,0)</f>
        <v>Good</v>
      </c>
      <c r="AH691" s="30">
        <v>43136</v>
      </c>
    </row>
    <row r="692" spans="1:34" x14ac:dyDescent="0.25">
      <c r="A692" s="13" t="s">
        <v>1214</v>
      </c>
      <c r="B692" s="13">
        <v>691</v>
      </c>
      <c r="C692" s="13" t="s">
        <v>232</v>
      </c>
      <c r="D692" s="13" t="s">
        <v>1214</v>
      </c>
      <c r="E692" s="13" t="s">
        <v>10</v>
      </c>
      <c r="F692" s="13">
        <v>51</v>
      </c>
      <c r="G692" s="13" t="s">
        <v>55</v>
      </c>
      <c r="H692" s="13" t="s">
        <v>131</v>
      </c>
      <c r="I692" s="13" t="s">
        <v>132</v>
      </c>
      <c r="J692">
        <f>VLOOKUP(DATA!D691,'Performance management'!A$1:H$1193,4,0)</f>
        <v>2</v>
      </c>
      <c r="K692">
        <f>VLOOKUP(DATA!D691,'Performance management'!A$1:H$1193,5,0)</f>
        <v>5</v>
      </c>
      <c r="L692">
        <f>VLOOKUP(DATA!D691,'Performance management'!A$1:H$1193,6,0)</f>
        <v>4</v>
      </c>
      <c r="M692">
        <f>VLOOKUP(DATA!D691,'Performance management'!A$1:H$1193,7,0)</f>
        <v>2</v>
      </c>
      <c r="N692">
        <f>VLOOKUP(DATA!D691,'Performance management'!A$1:H$1193,8,0)</f>
        <v>3.25</v>
      </c>
      <c r="O692">
        <f>VLOOKUP(D691,'Learning  Mangement'!$A$1:$G$1193,4,0)</f>
        <v>3.25</v>
      </c>
      <c r="P692" t="str">
        <f>VLOOKUP(D691,'Learning  Mangement'!$A$1:$G$1193,5,0)</f>
        <v>Hemanth&amp;Salomi</v>
      </c>
      <c r="Q692" t="str">
        <f>VLOOKUP(D691,'Learning  Mangement'!$A$1:$G$1193,6,0)</f>
        <v>3h</v>
      </c>
      <c r="R692" t="str">
        <f>VLOOKUP(D691,'Learning  Mangement'!$A$1:$G$1193,7,0)</f>
        <v>Soft skills Training</v>
      </c>
      <c r="S692" s="30">
        <f>VLOOKUP(D691,'Leave  Mangement'!$A$1:$F$1193,3,0)</f>
        <v>43445</v>
      </c>
      <c r="T692" s="30">
        <f>VLOOKUP(D691,'Leave  Mangement'!$A$1:$F$1193,4,0)</f>
        <v>43449</v>
      </c>
      <c r="U692" t="str">
        <f>VLOOKUP(D691,'Leave  Mangement'!$A$1:$F$1193,5,0)</f>
        <v>Maternity/Parental leave</v>
      </c>
      <c r="V692">
        <f>VLOOKUP(D691,'Leave  Mangement'!$A$1:$F$1193,6,0)</f>
        <v>34</v>
      </c>
      <c r="W692" t="str">
        <f>VLOOKUP(D691,'Span and Layer'!$A$1:$D$1193,2,0)</f>
        <v>Rajesh</v>
      </c>
      <c r="X692" t="str">
        <f>VLOOKUP(D691,'Span and Layer'!$A$1:$D$1193,3,0)</f>
        <v>Isla</v>
      </c>
      <c r="Y692" t="str">
        <f>VLOOKUP(D691,'Span and Layer'!$A$1:$D$1193,4,0)</f>
        <v>George</v>
      </c>
      <c r="Z692" s="30">
        <f>VLOOKUP(D691,'Attrition Analysis'!$A$1:$E$1193,3,0)</f>
        <v>38736</v>
      </c>
      <c r="AA692" s="30">
        <f>VLOOKUP(D691,'Attrition Analysis'!$A$1:$E$1193,4,0)</f>
        <v>46758</v>
      </c>
      <c r="AB692">
        <f>VLOOKUP(D691,'Attrition Analysis'!$A$1:$E$1193,5,0)</f>
        <v>0</v>
      </c>
      <c r="AC692" t="str">
        <f>VLOOKUP(D691,CSAT!$A$1:$F$1193,2,0)</f>
        <v>Excellent</v>
      </c>
      <c r="AD692" t="str">
        <f>VLOOKUP(D691,CSAT!$A$1:$F$1193,3,0)</f>
        <v>Excellent</v>
      </c>
      <c r="AE692" t="str">
        <f>VLOOKUP(D691,CSAT!$A$1:$F$1193,4,0)</f>
        <v>Good</v>
      </c>
      <c r="AF692" t="str">
        <f>VLOOKUP(D691,CSAT!$A$1:$F$1193,5,0)</f>
        <v>Excellent</v>
      </c>
      <c r="AG692" t="str">
        <f>VLOOKUP(D691,CSAT!$A$1:$F$1193,6,0)</f>
        <v>Bad</v>
      </c>
      <c r="AH692" s="30">
        <v>43426</v>
      </c>
    </row>
    <row r="693" spans="1:34" x14ac:dyDescent="0.25">
      <c r="A693" s="13" t="s">
        <v>1215</v>
      </c>
      <c r="B693" s="13">
        <v>692</v>
      </c>
      <c r="C693" s="13" t="s">
        <v>234</v>
      </c>
      <c r="D693" s="13" t="s">
        <v>1215</v>
      </c>
      <c r="E693" s="13" t="s">
        <v>16</v>
      </c>
      <c r="F693" s="13">
        <v>36</v>
      </c>
      <c r="G693" s="13" t="s">
        <v>45</v>
      </c>
      <c r="H693" s="13" t="s">
        <v>63</v>
      </c>
      <c r="I693" s="13" t="s">
        <v>13</v>
      </c>
      <c r="J693">
        <f>VLOOKUP(DATA!D692,'Performance management'!A$1:H$1193,4,0)</f>
        <v>5</v>
      </c>
      <c r="K693">
        <f>VLOOKUP(DATA!D692,'Performance management'!A$1:H$1193,5,0)</f>
        <v>3</v>
      </c>
      <c r="L693">
        <f>VLOOKUP(DATA!D692,'Performance management'!A$1:H$1193,6,0)</f>
        <v>2</v>
      </c>
      <c r="M693">
        <f>VLOOKUP(DATA!D692,'Performance management'!A$1:H$1193,7,0)</f>
        <v>2</v>
      </c>
      <c r="N693">
        <f>VLOOKUP(DATA!D692,'Performance management'!A$1:H$1193,8,0)</f>
        <v>3</v>
      </c>
      <c r="O693">
        <f>VLOOKUP(D692,'Learning  Mangement'!$A$1:$G$1193,4,0)</f>
        <v>3</v>
      </c>
      <c r="P693" t="str">
        <f>VLOOKUP(D692,'Learning  Mangement'!$A$1:$G$1193,5,0)</f>
        <v>Hemanth&amp;Salomi</v>
      </c>
      <c r="Q693" t="str">
        <f>VLOOKUP(D692,'Learning  Mangement'!$A$1:$G$1193,6,0)</f>
        <v>3h</v>
      </c>
      <c r="R693" t="str">
        <f>VLOOKUP(D692,'Learning  Mangement'!$A$1:$G$1193,7,0)</f>
        <v>Soft skills Training</v>
      </c>
      <c r="S693" s="30">
        <f>VLOOKUP(D692,'Leave  Mangement'!$A$1:$F$1193,3,0)</f>
        <v>43446</v>
      </c>
      <c r="T693" s="30">
        <f>VLOOKUP(D692,'Leave  Mangement'!$A$1:$F$1193,4,0)</f>
        <v>43451</v>
      </c>
      <c r="U693" t="str">
        <f>VLOOKUP(D692,'Leave  Mangement'!$A$1:$F$1193,5,0)</f>
        <v>Maternity/Parental leave</v>
      </c>
      <c r="V693">
        <f>VLOOKUP(D692,'Leave  Mangement'!$A$1:$F$1193,6,0)</f>
        <v>35</v>
      </c>
      <c r="W693" t="str">
        <f>VLOOKUP(D692,'Span and Layer'!$A$1:$D$1193,2,0)</f>
        <v>Arundathi</v>
      </c>
      <c r="X693" t="str">
        <f>VLOOKUP(D692,'Span and Layer'!$A$1:$D$1193,3,0)</f>
        <v>Jacob</v>
      </c>
      <c r="Y693" t="str">
        <f>VLOOKUP(D692,'Span and Layer'!$A$1:$D$1193,4,0)</f>
        <v>George</v>
      </c>
      <c r="Z693" s="30">
        <f>VLOOKUP(D692,'Attrition Analysis'!$A$1:$E$1193,3,0)</f>
        <v>38744</v>
      </c>
      <c r="AA693" s="30">
        <f>VLOOKUP(D692,'Attrition Analysis'!$A$1:$E$1193,4,0)</f>
        <v>46770</v>
      </c>
      <c r="AB693">
        <f>VLOOKUP(D692,'Attrition Analysis'!$A$1:$E$1193,5,0)</f>
        <v>0</v>
      </c>
      <c r="AC693" t="str">
        <f>VLOOKUP(D692,CSAT!$A$1:$F$1193,2,0)</f>
        <v>Better</v>
      </c>
      <c r="AD693" t="str">
        <f>VLOOKUP(D692,CSAT!$A$1:$F$1193,3,0)</f>
        <v>Good</v>
      </c>
      <c r="AE693" t="str">
        <f>VLOOKUP(D692,CSAT!$A$1:$F$1193,4,0)</f>
        <v>Bad</v>
      </c>
      <c r="AF693" t="str">
        <f>VLOOKUP(D692,CSAT!$A$1:$F$1193,5,0)</f>
        <v>Bad</v>
      </c>
      <c r="AG693" t="str">
        <f>VLOOKUP(D692,CSAT!$A$1:$F$1193,6,0)</f>
        <v>Good</v>
      </c>
      <c r="AH693" s="30">
        <v>43145</v>
      </c>
    </row>
    <row r="694" spans="1:34" x14ac:dyDescent="0.25">
      <c r="A694" s="13" t="s">
        <v>1216</v>
      </c>
      <c r="B694" s="13">
        <v>693</v>
      </c>
      <c r="C694" s="13" t="s">
        <v>14</v>
      </c>
      <c r="D694" s="13" t="s">
        <v>1216</v>
      </c>
      <c r="E694" s="13" t="s">
        <v>16</v>
      </c>
      <c r="F694" s="13">
        <v>33</v>
      </c>
      <c r="G694" s="13" t="s">
        <v>45</v>
      </c>
      <c r="H694" s="13" t="s">
        <v>131</v>
      </c>
      <c r="I694" s="13" t="s">
        <v>132</v>
      </c>
      <c r="J694">
        <f>VLOOKUP(DATA!D693,'Performance management'!A$1:H$1193,4,0)</f>
        <v>2</v>
      </c>
      <c r="K694">
        <f>VLOOKUP(DATA!D693,'Performance management'!A$1:H$1193,5,0)</f>
        <v>3</v>
      </c>
      <c r="L694">
        <f>VLOOKUP(DATA!D693,'Performance management'!A$1:H$1193,6,0)</f>
        <v>4</v>
      </c>
      <c r="M694">
        <f>VLOOKUP(DATA!D693,'Performance management'!A$1:H$1193,7,0)</f>
        <v>3</v>
      </c>
      <c r="N694">
        <f>VLOOKUP(DATA!D693,'Performance management'!A$1:H$1193,8,0)</f>
        <v>3</v>
      </c>
      <c r="O694">
        <f>VLOOKUP(D693,'Learning  Mangement'!$A$1:$G$1193,4,0)</f>
        <v>3</v>
      </c>
      <c r="P694" t="str">
        <f>VLOOKUP(D693,'Learning  Mangement'!$A$1:$G$1193,5,0)</f>
        <v>Hemanth&amp;Salomi</v>
      </c>
      <c r="Q694" t="str">
        <f>VLOOKUP(D693,'Learning  Mangement'!$A$1:$G$1193,6,0)</f>
        <v>3h</v>
      </c>
      <c r="R694" t="str">
        <f>VLOOKUP(D693,'Learning  Mangement'!$A$1:$G$1193,7,0)</f>
        <v>Soft skills Training</v>
      </c>
      <c r="S694" s="30">
        <f>VLOOKUP(D693,'Leave  Mangement'!$A$1:$F$1193,3,0)</f>
        <v>43447</v>
      </c>
      <c r="T694" s="30">
        <f>VLOOKUP(D693,'Leave  Mangement'!$A$1:$F$1193,4,0)</f>
        <v>43451</v>
      </c>
      <c r="U694" t="str">
        <f>VLOOKUP(D693,'Leave  Mangement'!$A$1:$F$1193,5,0)</f>
        <v>Emergency leave</v>
      </c>
      <c r="V694">
        <f>VLOOKUP(D693,'Leave  Mangement'!$A$1:$F$1193,6,0)</f>
        <v>4</v>
      </c>
      <c r="W694" t="str">
        <f>VLOOKUP(D693,'Span and Layer'!$A$1:$D$1193,2,0)</f>
        <v>Sathish</v>
      </c>
      <c r="X694" t="str">
        <f>VLOOKUP(D693,'Span and Layer'!$A$1:$D$1193,3,0)</f>
        <v>Charlie</v>
      </c>
      <c r="Y694" t="str">
        <f>VLOOKUP(D693,'Span and Layer'!$A$1:$D$1193,4,0)</f>
        <v>George</v>
      </c>
      <c r="Z694" s="30">
        <f>VLOOKUP(D693,'Attrition Analysis'!$A$1:$E$1193,3,0)</f>
        <v>38752</v>
      </c>
      <c r="AA694" s="30">
        <f>VLOOKUP(D693,'Attrition Analysis'!$A$1:$E$1193,4,0)</f>
        <v>46782</v>
      </c>
      <c r="AB694">
        <f>VLOOKUP(D693,'Attrition Analysis'!$A$1:$E$1193,5,0)</f>
        <v>0</v>
      </c>
      <c r="AC694" t="str">
        <f>VLOOKUP(D693,CSAT!$A$1:$F$1193,2,0)</f>
        <v>Worst</v>
      </c>
      <c r="AD694" t="str">
        <f>VLOOKUP(D693,CSAT!$A$1:$F$1193,3,0)</f>
        <v>Excellent</v>
      </c>
      <c r="AE694" t="str">
        <f>VLOOKUP(D693,CSAT!$A$1:$F$1193,4,0)</f>
        <v>Bad</v>
      </c>
      <c r="AF694" t="str">
        <f>VLOOKUP(D693,CSAT!$A$1:$F$1193,5,0)</f>
        <v>Worst</v>
      </c>
      <c r="AG694" t="str">
        <f>VLOOKUP(D693,CSAT!$A$1:$F$1193,6,0)</f>
        <v>Excellent</v>
      </c>
      <c r="AH694" s="30">
        <v>43183</v>
      </c>
    </row>
    <row r="695" spans="1:34" x14ac:dyDescent="0.25">
      <c r="A695" s="13" t="s">
        <v>1217</v>
      </c>
      <c r="B695" s="13">
        <v>694</v>
      </c>
      <c r="C695" s="13" t="s">
        <v>19</v>
      </c>
      <c r="D695" s="13" t="s">
        <v>1217</v>
      </c>
      <c r="E695" s="13" t="s">
        <v>16</v>
      </c>
      <c r="F695" s="13">
        <v>29</v>
      </c>
      <c r="G695" s="13" t="s">
        <v>11</v>
      </c>
      <c r="H695" s="13" t="s">
        <v>56</v>
      </c>
      <c r="I695" s="13" t="s">
        <v>13</v>
      </c>
      <c r="J695">
        <f>VLOOKUP(DATA!D694,'Performance management'!A$1:H$1193,4,0)</f>
        <v>2</v>
      </c>
      <c r="K695">
        <f>VLOOKUP(DATA!D694,'Performance management'!A$1:H$1193,5,0)</f>
        <v>3</v>
      </c>
      <c r="L695">
        <f>VLOOKUP(DATA!D694,'Performance management'!A$1:H$1193,6,0)</f>
        <v>3</v>
      </c>
      <c r="M695">
        <f>VLOOKUP(DATA!D694,'Performance management'!A$1:H$1193,7,0)</f>
        <v>5</v>
      </c>
      <c r="N695">
        <f>VLOOKUP(DATA!D694,'Performance management'!A$1:H$1193,8,0)</f>
        <v>3.25</v>
      </c>
      <c r="O695">
        <f>VLOOKUP(D694,'Learning  Mangement'!$A$1:$G$1193,4,0)</f>
        <v>3.25</v>
      </c>
      <c r="P695" t="str">
        <f>VLOOKUP(D694,'Learning  Mangement'!$A$1:$G$1193,5,0)</f>
        <v>Hemanth&amp;Salomi</v>
      </c>
      <c r="Q695" t="str">
        <f>VLOOKUP(D694,'Learning  Mangement'!$A$1:$G$1193,6,0)</f>
        <v>3h</v>
      </c>
      <c r="R695" t="str">
        <f>VLOOKUP(D694,'Learning  Mangement'!$A$1:$G$1193,7,0)</f>
        <v>Soft skills Training</v>
      </c>
      <c r="S695" s="30">
        <f>VLOOKUP(D694,'Leave  Mangement'!$A$1:$F$1193,3,0)</f>
        <v>43448</v>
      </c>
      <c r="T695" s="30">
        <f>VLOOKUP(D694,'Leave  Mangement'!$A$1:$F$1193,4,0)</f>
        <v>43450</v>
      </c>
      <c r="U695" t="str">
        <f>VLOOKUP(D694,'Leave  Mangement'!$A$1:$F$1193,5,0)</f>
        <v>Planned leave</v>
      </c>
      <c r="V695">
        <f>VLOOKUP(D694,'Leave  Mangement'!$A$1:$F$1193,6,0)</f>
        <v>2</v>
      </c>
      <c r="W695" t="str">
        <f>VLOOKUP(D694,'Span and Layer'!$A$1:$D$1193,2,0)</f>
        <v>Azim</v>
      </c>
      <c r="X695" t="str">
        <f>VLOOKUP(D694,'Span and Layer'!$A$1:$D$1193,3,0)</f>
        <v>Jacob</v>
      </c>
      <c r="Y695" t="str">
        <f>VLOOKUP(D694,'Span and Layer'!$A$1:$D$1193,4,0)</f>
        <v>George</v>
      </c>
      <c r="Z695" s="30">
        <f>VLOOKUP(D694,'Attrition Analysis'!$A$1:$E$1193,3,0)</f>
        <v>38760</v>
      </c>
      <c r="AA695" s="30">
        <f>VLOOKUP(D694,'Attrition Analysis'!$A$1:$E$1193,4,0)</f>
        <v>46794</v>
      </c>
      <c r="AB695">
        <f>VLOOKUP(D694,'Attrition Analysis'!$A$1:$E$1193,5,0)</f>
        <v>0</v>
      </c>
      <c r="AC695" t="str">
        <f>VLOOKUP(D694,CSAT!$A$1:$F$1193,2,0)</f>
        <v>Excellent</v>
      </c>
      <c r="AD695" t="str">
        <f>VLOOKUP(D694,CSAT!$A$1:$F$1193,3,0)</f>
        <v>Good</v>
      </c>
      <c r="AE695" t="str">
        <f>VLOOKUP(D694,CSAT!$A$1:$F$1193,4,0)</f>
        <v>Excellent</v>
      </c>
      <c r="AF695" t="str">
        <f>VLOOKUP(D694,CSAT!$A$1:$F$1193,5,0)</f>
        <v>Better</v>
      </c>
      <c r="AG695" t="str">
        <f>VLOOKUP(D694,CSAT!$A$1:$F$1193,6,0)</f>
        <v>Worst</v>
      </c>
      <c r="AH695" s="30">
        <v>43235</v>
      </c>
    </row>
    <row r="696" spans="1:34" x14ac:dyDescent="0.25">
      <c r="A696" s="13" t="s">
        <v>1218</v>
      </c>
      <c r="B696" s="13">
        <v>695</v>
      </c>
      <c r="C696" s="13" t="s">
        <v>24</v>
      </c>
      <c r="D696" s="13" t="s">
        <v>1218</v>
      </c>
      <c r="E696" s="13" t="s">
        <v>10</v>
      </c>
      <c r="F696" s="13">
        <v>48</v>
      </c>
      <c r="G696" s="13" t="s">
        <v>11</v>
      </c>
      <c r="H696" s="13" t="s">
        <v>126</v>
      </c>
      <c r="I696" s="13" t="s">
        <v>80</v>
      </c>
      <c r="J696">
        <f>VLOOKUP(DATA!D695,'Performance management'!A$1:H$1193,4,0)</f>
        <v>2</v>
      </c>
      <c r="K696">
        <f>VLOOKUP(DATA!D695,'Performance management'!A$1:H$1193,5,0)</f>
        <v>1</v>
      </c>
      <c r="L696">
        <f>VLOOKUP(DATA!D695,'Performance management'!A$1:H$1193,6,0)</f>
        <v>2</v>
      </c>
      <c r="M696">
        <f>VLOOKUP(DATA!D695,'Performance management'!A$1:H$1193,7,0)</f>
        <v>5</v>
      </c>
      <c r="N696">
        <f>VLOOKUP(DATA!D695,'Performance management'!A$1:H$1193,8,0)</f>
        <v>2.5</v>
      </c>
      <c r="O696">
        <f>VLOOKUP(D695,'Learning  Mangement'!$A$1:$G$1193,4,0)</f>
        <v>2.5</v>
      </c>
      <c r="P696" t="str">
        <f>VLOOKUP(D695,'Learning  Mangement'!$A$1:$G$1193,5,0)</f>
        <v>Sathish&amp;Azim</v>
      </c>
      <c r="Q696" t="str">
        <f>VLOOKUP(D695,'Learning  Mangement'!$A$1:$G$1193,6,0)</f>
        <v>4h</v>
      </c>
      <c r="R696" t="str">
        <f>VLOOKUP(D695,'Learning  Mangement'!$A$1:$G$1193,7,0)</f>
        <v>Technical skills Training</v>
      </c>
      <c r="S696" s="30">
        <f>VLOOKUP(D695,'Leave  Mangement'!$A$1:$F$1193,3,0)</f>
        <v>43449</v>
      </c>
      <c r="T696" s="30">
        <f>VLOOKUP(D695,'Leave  Mangement'!$A$1:$F$1193,4,0)</f>
        <v>43453</v>
      </c>
      <c r="U696" t="str">
        <f>VLOOKUP(D695,'Leave  Mangement'!$A$1:$F$1193,5,0)</f>
        <v>Emergency leave</v>
      </c>
      <c r="V696">
        <f>VLOOKUP(D695,'Leave  Mangement'!$A$1:$F$1193,6,0)</f>
        <v>4</v>
      </c>
      <c r="W696" t="str">
        <f>VLOOKUP(D695,'Span and Layer'!$A$1:$D$1193,2,0)</f>
        <v>Harish</v>
      </c>
      <c r="X696" t="str">
        <f>VLOOKUP(D695,'Span and Layer'!$A$1:$D$1193,3,0)</f>
        <v>Amelia</v>
      </c>
      <c r="Y696" t="str">
        <f>VLOOKUP(D695,'Span and Layer'!$A$1:$D$1193,4,0)</f>
        <v>George</v>
      </c>
      <c r="Z696" s="30">
        <f>VLOOKUP(D695,'Attrition Analysis'!$A$1:$E$1193,3,0)</f>
        <v>38768</v>
      </c>
      <c r="AA696" s="30">
        <f>VLOOKUP(D695,'Attrition Analysis'!$A$1:$E$1193,4,0)</f>
        <v>46806</v>
      </c>
      <c r="AB696">
        <f>VLOOKUP(D695,'Attrition Analysis'!$A$1:$E$1193,5,0)</f>
        <v>0</v>
      </c>
      <c r="AC696" t="str">
        <f>VLOOKUP(D695,CSAT!$A$1:$F$1193,2,0)</f>
        <v>Better</v>
      </c>
      <c r="AD696" t="str">
        <f>VLOOKUP(D695,CSAT!$A$1:$F$1193,3,0)</f>
        <v>Worst</v>
      </c>
      <c r="AE696" t="str">
        <f>VLOOKUP(D695,CSAT!$A$1:$F$1193,4,0)</f>
        <v>Worst</v>
      </c>
      <c r="AF696" t="str">
        <f>VLOOKUP(D695,CSAT!$A$1:$F$1193,5,0)</f>
        <v>Excellent</v>
      </c>
      <c r="AG696" t="str">
        <f>VLOOKUP(D695,CSAT!$A$1:$F$1193,6,0)</f>
        <v>Worst</v>
      </c>
      <c r="AH696" s="30">
        <v>43391</v>
      </c>
    </row>
    <row r="697" spans="1:34" x14ac:dyDescent="0.25">
      <c r="A697" s="13" t="s">
        <v>1219</v>
      </c>
      <c r="B697" s="13">
        <v>696</v>
      </c>
      <c r="C697" s="13" t="s">
        <v>29</v>
      </c>
      <c r="D697" s="13" t="s">
        <v>1219</v>
      </c>
      <c r="E697" s="13" t="s">
        <v>16</v>
      </c>
      <c r="F697" s="13">
        <v>48</v>
      </c>
      <c r="G697" s="13" t="s">
        <v>45</v>
      </c>
      <c r="H697" s="13" t="s">
        <v>22</v>
      </c>
      <c r="I697" s="13" t="s">
        <v>23</v>
      </c>
      <c r="J697">
        <f>VLOOKUP(DATA!D696,'Performance management'!A$1:H$1193,4,0)</f>
        <v>2</v>
      </c>
      <c r="K697">
        <f>VLOOKUP(DATA!D696,'Performance management'!A$1:H$1193,5,0)</f>
        <v>2</v>
      </c>
      <c r="L697">
        <f>VLOOKUP(DATA!D696,'Performance management'!A$1:H$1193,6,0)</f>
        <v>5</v>
      </c>
      <c r="M697">
        <f>VLOOKUP(DATA!D696,'Performance management'!A$1:H$1193,7,0)</f>
        <v>4</v>
      </c>
      <c r="N697">
        <f>VLOOKUP(DATA!D696,'Performance management'!A$1:H$1193,8,0)</f>
        <v>3.25</v>
      </c>
      <c r="O697">
        <f>VLOOKUP(D696,'Learning  Mangement'!$A$1:$G$1193,4,0)</f>
        <v>3.25</v>
      </c>
      <c r="P697" t="str">
        <f>VLOOKUP(D696,'Learning  Mangement'!$A$1:$G$1193,5,0)</f>
        <v>Hemanth&amp;Salomi</v>
      </c>
      <c r="Q697" t="str">
        <f>VLOOKUP(D696,'Learning  Mangement'!$A$1:$G$1193,6,0)</f>
        <v>3h</v>
      </c>
      <c r="R697" t="str">
        <f>VLOOKUP(D696,'Learning  Mangement'!$A$1:$G$1193,7,0)</f>
        <v>Soft skills Training</v>
      </c>
      <c r="S697" s="30">
        <f>VLOOKUP(D696,'Leave  Mangement'!$A$1:$F$1193,3,0)</f>
        <v>43450</v>
      </c>
      <c r="T697" s="30">
        <f>VLOOKUP(D696,'Leave  Mangement'!$A$1:$F$1193,4,0)</f>
        <v>43452</v>
      </c>
      <c r="U697" t="str">
        <f>VLOOKUP(D696,'Leave  Mangement'!$A$1:$F$1193,5,0)</f>
        <v>Maternity/Parental leave</v>
      </c>
      <c r="V697">
        <f>VLOOKUP(D696,'Leave  Mangement'!$A$1:$F$1193,6,0)</f>
        <v>32</v>
      </c>
      <c r="W697" t="str">
        <f>VLOOKUP(D696,'Span and Layer'!$A$1:$D$1193,2,0)</f>
        <v>Roy</v>
      </c>
      <c r="X697" t="str">
        <f>VLOOKUP(D696,'Span and Layer'!$A$1:$D$1193,3,0)</f>
        <v>Harry</v>
      </c>
      <c r="Y697" t="str">
        <f>VLOOKUP(D696,'Span and Layer'!$A$1:$D$1193,4,0)</f>
        <v>George</v>
      </c>
      <c r="Z697" s="30">
        <f>VLOOKUP(D696,'Attrition Analysis'!$A$1:$E$1193,3,0)</f>
        <v>38776</v>
      </c>
      <c r="AA697" s="30">
        <f>VLOOKUP(D696,'Attrition Analysis'!$A$1:$E$1193,4,0)</f>
        <v>46818</v>
      </c>
      <c r="AB697">
        <f>VLOOKUP(D696,'Attrition Analysis'!$A$1:$E$1193,5,0)</f>
        <v>0</v>
      </c>
      <c r="AC697" t="str">
        <f>VLOOKUP(D696,CSAT!$A$1:$F$1193,2,0)</f>
        <v>Worst</v>
      </c>
      <c r="AD697" t="str">
        <f>VLOOKUP(D696,CSAT!$A$1:$F$1193,3,0)</f>
        <v>Good</v>
      </c>
      <c r="AE697" t="str">
        <f>VLOOKUP(D696,CSAT!$A$1:$F$1193,4,0)</f>
        <v>Better</v>
      </c>
      <c r="AF697" t="str">
        <f>VLOOKUP(D696,CSAT!$A$1:$F$1193,5,0)</f>
        <v>Excellent</v>
      </c>
      <c r="AG697" t="str">
        <f>VLOOKUP(D696,CSAT!$A$1:$F$1193,6,0)</f>
        <v>Excellent</v>
      </c>
      <c r="AH697" s="30">
        <v>43340</v>
      </c>
    </row>
    <row r="698" spans="1:34" x14ac:dyDescent="0.25">
      <c r="A698" s="13" t="s">
        <v>1220</v>
      </c>
      <c r="B698" s="13">
        <v>697</v>
      </c>
      <c r="C698" s="13" t="s">
        <v>32</v>
      </c>
      <c r="D698" s="13" t="s">
        <v>1220</v>
      </c>
      <c r="E698" s="13" t="s">
        <v>10</v>
      </c>
      <c r="F698" s="13">
        <v>25</v>
      </c>
      <c r="G698" s="13" t="s">
        <v>62</v>
      </c>
      <c r="H698" s="13" t="s">
        <v>56</v>
      </c>
      <c r="I698" s="13" t="s">
        <v>13</v>
      </c>
      <c r="J698">
        <f>VLOOKUP(DATA!D697,'Performance management'!A$1:H$1193,4,0)</f>
        <v>1</v>
      </c>
      <c r="K698">
        <f>VLOOKUP(DATA!D697,'Performance management'!A$1:H$1193,5,0)</f>
        <v>5</v>
      </c>
      <c r="L698">
        <f>VLOOKUP(DATA!D697,'Performance management'!A$1:H$1193,6,0)</f>
        <v>5</v>
      </c>
      <c r="M698">
        <f>VLOOKUP(DATA!D697,'Performance management'!A$1:H$1193,7,0)</f>
        <v>4</v>
      </c>
      <c r="N698">
        <f>VLOOKUP(DATA!D697,'Performance management'!A$1:H$1193,8,0)</f>
        <v>3.75</v>
      </c>
      <c r="O698">
        <f>VLOOKUP(D697,'Learning  Mangement'!$A$1:$G$1193,4,0)</f>
        <v>3.75</v>
      </c>
      <c r="P698" t="str">
        <f>VLOOKUP(D697,'Learning  Mangement'!$A$1:$G$1193,5,0)</f>
        <v>Hemanth&amp;Salomi</v>
      </c>
      <c r="Q698" t="str">
        <f>VLOOKUP(D697,'Learning  Mangement'!$A$1:$G$1193,6,0)</f>
        <v>3h</v>
      </c>
      <c r="R698" t="str">
        <f>VLOOKUP(D697,'Learning  Mangement'!$A$1:$G$1193,7,0)</f>
        <v>Soft skills Training</v>
      </c>
      <c r="S698" s="30">
        <f>VLOOKUP(D697,'Leave  Mangement'!$A$1:$F$1193,3,0)</f>
        <v>43451</v>
      </c>
      <c r="T698" s="30">
        <f>VLOOKUP(D697,'Leave  Mangement'!$A$1:$F$1193,4,0)</f>
        <v>43458</v>
      </c>
      <c r="U698" t="str">
        <f>VLOOKUP(D697,'Leave  Mangement'!$A$1:$F$1193,5,0)</f>
        <v>Planned leave</v>
      </c>
      <c r="V698">
        <f>VLOOKUP(D697,'Leave  Mangement'!$A$1:$F$1193,6,0)</f>
        <v>7</v>
      </c>
      <c r="W698" t="str">
        <f>VLOOKUP(D697,'Span and Layer'!$A$1:$D$1193,2,0)</f>
        <v>Harika</v>
      </c>
      <c r="X698" t="str">
        <f>VLOOKUP(D697,'Span and Layer'!$A$1:$D$1193,3,0)</f>
        <v>Amelia</v>
      </c>
      <c r="Y698" t="str">
        <f>VLOOKUP(D697,'Span and Layer'!$A$1:$D$1193,4,0)</f>
        <v>George</v>
      </c>
      <c r="Z698" s="30">
        <f>VLOOKUP(D697,'Attrition Analysis'!$A$1:$E$1193,3,0)</f>
        <v>38784</v>
      </c>
      <c r="AA698" s="30">
        <f>VLOOKUP(D697,'Attrition Analysis'!$A$1:$E$1193,4,0)</f>
        <v>46830</v>
      </c>
      <c r="AB698">
        <f>VLOOKUP(D697,'Attrition Analysis'!$A$1:$E$1193,5,0)</f>
        <v>0</v>
      </c>
      <c r="AC698" t="str">
        <f>VLOOKUP(D697,CSAT!$A$1:$F$1193,2,0)</f>
        <v>Good</v>
      </c>
      <c r="AD698" t="str">
        <f>VLOOKUP(D697,CSAT!$A$1:$F$1193,3,0)</f>
        <v>Excellent</v>
      </c>
      <c r="AE698" t="str">
        <f>VLOOKUP(D697,CSAT!$A$1:$F$1193,4,0)</f>
        <v>Excellent</v>
      </c>
      <c r="AF698" t="str">
        <f>VLOOKUP(D697,CSAT!$A$1:$F$1193,5,0)</f>
        <v>Good</v>
      </c>
      <c r="AG698" t="str">
        <f>VLOOKUP(D697,CSAT!$A$1:$F$1193,6,0)</f>
        <v>Bad</v>
      </c>
      <c r="AH698" s="30">
        <v>43233</v>
      </c>
    </row>
    <row r="699" spans="1:34" x14ac:dyDescent="0.25">
      <c r="A699" s="13" t="s">
        <v>1221</v>
      </c>
      <c r="B699" s="13">
        <v>698</v>
      </c>
      <c r="C699" s="13" t="s">
        <v>36</v>
      </c>
      <c r="D699" s="13" t="s">
        <v>1221</v>
      </c>
      <c r="E699" s="13" t="s">
        <v>16</v>
      </c>
      <c r="F699" s="13">
        <v>29</v>
      </c>
      <c r="G699" s="13" t="s">
        <v>17</v>
      </c>
      <c r="H699" s="13" t="s">
        <v>52</v>
      </c>
      <c r="I699" s="13" t="s">
        <v>13</v>
      </c>
      <c r="J699">
        <f>VLOOKUP(DATA!D698,'Performance management'!A$1:H$1193,4,0)</f>
        <v>3</v>
      </c>
      <c r="K699">
        <f>VLOOKUP(DATA!D698,'Performance management'!A$1:H$1193,5,0)</f>
        <v>4</v>
      </c>
      <c r="L699">
        <f>VLOOKUP(DATA!D698,'Performance management'!A$1:H$1193,6,0)</f>
        <v>1</v>
      </c>
      <c r="M699">
        <f>VLOOKUP(DATA!D698,'Performance management'!A$1:H$1193,7,0)</f>
        <v>1</v>
      </c>
      <c r="N699">
        <f>VLOOKUP(DATA!D698,'Performance management'!A$1:H$1193,8,0)</f>
        <v>2.25</v>
      </c>
      <c r="O699">
        <f>VLOOKUP(D698,'Learning  Mangement'!$A$1:$G$1193,4,0)</f>
        <v>2.25</v>
      </c>
      <c r="P699" t="str">
        <f>VLOOKUP(D698,'Learning  Mangement'!$A$1:$G$1193,5,0)</f>
        <v>Sathish&amp;Azim</v>
      </c>
      <c r="Q699" t="str">
        <f>VLOOKUP(D698,'Learning  Mangement'!$A$1:$G$1193,6,0)</f>
        <v>4h</v>
      </c>
      <c r="R699" t="str">
        <f>VLOOKUP(D698,'Learning  Mangement'!$A$1:$G$1193,7,0)</f>
        <v>Technical skills Training</v>
      </c>
      <c r="S699" s="30">
        <f>VLOOKUP(D698,'Leave  Mangement'!$A$1:$F$1193,3,0)</f>
        <v>43452</v>
      </c>
      <c r="T699" s="30">
        <f>VLOOKUP(D698,'Leave  Mangement'!$A$1:$F$1193,4,0)</f>
        <v>43456</v>
      </c>
      <c r="U699" t="str">
        <f>VLOOKUP(D698,'Leave  Mangement'!$A$1:$F$1193,5,0)</f>
        <v>Planned leave</v>
      </c>
      <c r="V699">
        <f>VLOOKUP(D698,'Leave  Mangement'!$A$1:$F$1193,6,0)</f>
        <v>4</v>
      </c>
      <c r="W699" t="str">
        <f>VLOOKUP(D698,'Span and Layer'!$A$1:$D$1193,2,0)</f>
        <v>Hemanth</v>
      </c>
      <c r="X699" t="str">
        <f>VLOOKUP(D698,'Span and Layer'!$A$1:$D$1193,3,0)</f>
        <v>Amelia</v>
      </c>
      <c r="Y699" t="str">
        <f>VLOOKUP(D698,'Span and Layer'!$A$1:$D$1193,4,0)</f>
        <v>George</v>
      </c>
      <c r="Z699" s="30">
        <f>VLOOKUP(D698,'Attrition Analysis'!$A$1:$E$1193,3,0)</f>
        <v>38792</v>
      </c>
      <c r="AA699" s="30">
        <f>VLOOKUP(D698,'Attrition Analysis'!$A$1:$E$1193,4,0)</f>
        <v>46842</v>
      </c>
      <c r="AB699">
        <f>VLOOKUP(D698,'Attrition Analysis'!$A$1:$E$1193,5,0)</f>
        <v>0</v>
      </c>
      <c r="AC699" t="str">
        <f>VLOOKUP(D698,CSAT!$A$1:$F$1193,2,0)</f>
        <v>Better</v>
      </c>
      <c r="AD699" t="str">
        <f>VLOOKUP(D698,CSAT!$A$1:$F$1193,3,0)</f>
        <v>Excellent</v>
      </c>
      <c r="AE699" t="str">
        <f>VLOOKUP(D698,CSAT!$A$1:$F$1193,4,0)</f>
        <v>Good</v>
      </c>
      <c r="AF699" t="str">
        <f>VLOOKUP(D698,CSAT!$A$1:$F$1193,5,0)</f>
        <v>Bad</v>
      </c>
      <c r="AG699" t="str">
        <f>VLOOKUP(D698,CSAT!$A$1:$F$1193,6,0)</f>
        <v>Worst</v>
      </c>
      <c r="AH699" s="30">
        <v>43305</v>
      </c>
    </row>
    <row r="700" spans="1:34" x14ac:dyDescent="0.25">
      <c r="A700" s="13" t="s">
        <v>1222</v>
      </c>
      <c r="B700" s="13">
        <v>699</v>
      </c>
      <c r="C700" s="13" t="s">
        <v>38</v>
      </c>
      <c r="D700" s="13" t="s">
        <v>1222</v>
      </c>
      <c r="E700" s="13" t="s">
        <v>10</v>
      </c>
      <c r="F700" s="13">
        <v>59</v>
      </c>
      <c r="G700" s="13" t="s">
        <v>62</v>
      </c>
      <c r="H700" s="13" t="s">
        <v>105</v>
      </c>
      <c r="I700" s="13" t="s">
        <v>13</v>
      </c>
      <c r="J700">
        <f>VLOOKUP(DATA!D699,'Performance management'!A$1:H$1193,4,0)</f>
        <v>3</v>
      </c>
      <c r="K700">
        <f>VLOOKUP(DATA!D699,'Performance management'!A$1:H$1193,5,0)</f>
        <v>4</v>
      </c>
      <c r="L700">
        <f>VLOOKUP(DATA!D699,'Performance management'!A$1:H$1193,6,0)</f>
        <v>4</v>
      </c>
      <c r="M700">
        <f>VLOOKUP(DATA!D699,'Performance management'!A$1:H$1193,7,0)</f>
        <v>4</v>
      </c>
      <c r="N700">
        <f>VLOOKUP(DATA!D699,'Performance management'!A$1:H$1193,8,0)</f>
        <v>3.75</v>
      </c>
      <c r="O700">
        <f>VLOOKUP(D699,'Learning  Mangement'!$A$1:$G$1193,4,0)</f>
        <v>3.75</v>
      </c>
      <c r="P700" t="str">
        <f>VLOOKUP(D699,'Learning  Mangement'!$A$1:$G$1193,5,0)</f>
        <v>Hemanth&amp;Salomi</v>
      </c>
      <c r="Q700" t="str">
        <f>VLOOKUP(D699,'Learning  Mangement'!$A$1:$G$1193,6,0)</f>
        <v>3h</v>
      </c>
      <c r="R700" t="str">
        <f>VLOOKUP(D699,'Learning  Mangement'!$A$1:$G$1193,7,0)</f>
        <v>Soft skills Training</v>
      </c>
      <c r="S700" s="30">
        <f>VLOOKUP(D699,'Leave  Mangement'!$A$1:$F$1193,3,0)</f>
        <v>43453</v>
      </c>
      <c r="T700" s="30">
        <f>VLOOKUP(D699,'Leave  Mangement'!$A$1:$F$1193,4,0)</f>
        <v>43459</v>
      </c>
      <c r="U700" t="str">
        <f>VLOOKUP(D699,'Leave  Mangement'!$A$1:$F$1193,5,0)</f>
        <v>Planned leave</v>
      </c>
      <c r="V700">
        <f>VLOOKUP(D699,'Leave  Mangement'!$A$1:$F$1193,6,0)</f>
        <v>6</v>
      </c>
      <c r="W700" t="str">
        <f>VLOOKUP(D699,'Span and Layer'!$A$1:$D$1193,2,0)</f>
        <v>David</v>
      </c>
      <c r="X700" t="str">
        <f>VLOOKUP(D699,'Span and Layer'!$A$1:$D$1193,3,0)</f>
        <v>Jacob</v>
      </c>
      <c r="Y700" t="str">
        <f>VLOOKUP(D699,'Span and Layer'!$A$1:$D$1193,4,0)</f>
        <v>George</v>
      </c>
      <c r="Z700" s="30">
        <f>VLOOKUP(D699,'Attrition Analysis'!$A$1:$E$1193,3,0)</f>
        <v>38800</v>
      </c>
      <c r="AA700" s="30">
        <f>VLOOKUP(D699,'Attrition Analysis'!$A$1:$E$1193,4,0)</f>
        <v>46854</v>
      </c>
      <c r="AB700">
        <f>VLOOKUP(D699,'Attrition Analysis'!$A$1:$E$1193,5,0)</f>
        <v>0</v>
      </c>
      <c r="AC700" t="str">
        <f>VLOOKUP(D699,CSAT!$A$1:$F$1193,2,0)</f>
        <v>Worst</v>
      </c>
      <c r="AD700" t="str">
        <f>VLOOKUP(D699,CSAT!$A$1:$F$1193,3,0)</f>
        <v>Worst</v>
      </c>
      <c r="AE700" t="str">
        <f>VLOOKUP(D699,CSAT!$A$1:$F$1193,4,0)</f>
        <v>Excellent</v>
      </c>
      <c r="AF700" t="str">
        <f>VLOOKUP(D699,CSAT!$A$1:$F$1193,5,0)</f>
        <v>Better</v>
      </c>
      <c r="AG700" t="str">
        <f>VLOOKUP(D699,CSAT!$A$1:$F$1193,6,0)</f>
        <v>Better</v>
      </c>
      <c r="AH700" s="30">
        <v>43174</v>
      </c>
    </row>
    <row r="701" spans="1:34" x14ac:dyDescent="0.25">
      <c r="A701" s="13" t="s">
        <v>1223</v>
      </c>
      <c r="B701" s="13">
        <v>700</v>
      </c>
      <c r="C701" s="13" t="s">
        <v>41</v>
      </c>
      <c r="D701" s="13" t="s">
        <v>1223</v>
      </c>
      <c r="E701" s="13" t="s">
        <v>10</v>
      </c>
      <c r="F701" s="13">
        <v>22</v>
      </c>
      <c r="G701" s="13" t="s">
        <v>11</v>
      </c>
      <c r="H701" s="13" t="s">
        <v>40</v>
      </c>
      <c r="I701" s="13" t="s">
        <v>13</v>
      </c>
      <c r="J701">
        <f>VLOOKUP(DATA!D700,'Performance management'!A$1:H$1193,4,0)</f>
        <v>2</v>
      </c>
      <c r="K701">
        <f>VLOOKUP(DATA!D700,'Performance management'!A$1:H$1193,5,0)</f>
        <v>3</v>
      </c>
      <c r="L701">
        <f>VLOOKUP(DATA!D700,'Performance management'!A$1:H$1193,6,0)</f>
        <v>2</v>
      </c>
      <c r="M701">
        <f>VLOOKUP(DATA!D700,'Performance management'!A$1:H$1193,7,0)</f>
        <v>1</v>
      </c>
      <c r="N701">
        <f>VLOOKUP(DATA!D700,'Performance management'!A$1:H$1193,8,0)</f>
        <v>2</v>
      </c>
      <c r="O701">
        <f>VLOOKUP(D700,'Learning  Mangement'!$A$1:$G$1193,4,0)</f>
        <v>2</v>
      </c>
      <c r="P701" t="str">
        <f>VLOOKUP(D700,'Learning  Mangement'!$A$1:$G$1193,5,0)</f>
        <v>Sathish&amp;Azim</v>
      </c>
      <c r="Q701" t="str">
        <f>VLOOKUP(D700,'Learning  Mangement'!$A$1:$G$1193,6,0)</f>
        <v>4h</v>
      </c>
      <c r="R701" t="str">
        <f>VLOOKUP(D700,'Learning  Mangement'!$A$1:$G$1193,7,0)</f>
        <v>Technical skills Training</v>
      </c>
      <c r="S701" s="30">
        <f>VLOOKUP(D700,'Leave  Mangement'!$A$1:$F$1193,3,0)</f>
        <v>43454</v>
      </c>
      <c r="T701" s="30">
        <f>VLOOKUP(D700,'Leave  Mangement'!$A$1:$F$1193,4,0)</f>
        <v>43459</v>
      </c>
      <c r="U701" t="str">
        <f>VLOOKUP(D700,'Leave  Mangement'!$A$1:$F$1193,5,0)</f>
        <v>Emergency leave</v>
      </c>
      <c r="V701">
        <f>VLOOKUP(D700,'Leave  Mangement'!$A$1:$F$1193,6,0)</f>
        <v>5</v>
      </c>
      <c r="W701" t="str">
        <f>VLOOKUP(D700,'Span and Layer'!$A$1:$D$1193,2,0)</f>
        <v>Roy</v>
      </c>
      <c r="X701" t="str">
        <f>VLOOKUP(D700,'Span and Layer'!$A$1:$D$1193,3,0)</f>
        <v>Harry</v>
      </c>
      <c r="Y701" t="str">
        <f>VLOOKUP(D700,'Span and Layer'!$A$1:$D$1193,4,0)</f>
        <v>George</v>
      </c>
      <c r="Z701" s="30">
        <f>VLOOKUP(D700,'Attrition Analysis'!$A$1:$E$1193,3,0)</f>
        <v>38808</v>
      </c>
      <c r="AA701" s="30">
        <f>VLOOKUP(D700,'Attrition Analysis'!$A$1:$E$1193,4,0)</f>
        <v>46866</v>
      </c>
      <c r="AB701">
        <f>VLOOKUP(D700,'Attrition Analysis'!$A$1:$E$1193,5,0)</f>
        <v>0</v>
      </c>
      <c r="AC701" t="str">
        <f>VLOOKUP(D700,CSAT!$A$1:$F$1193,2,0)</f>
        <v>Excellent</v>
      </c>
      <c r="AD701" t="str">
        <f>VLOOKUP(D700,CSAT!$A$1:$F$1193,3,0)</f>
        <v>Good</v>
      </c>
      <c r="AE701" t="str">
        <f>VLOOKUP(D700,CSAT!$A$1:$F$1193,4,0)</f>
        <v>Excellent</v>
      </c>
      <c r="AF701" t="str">
        <f>VLOOKUP(D700,CSAT!$A$1:$F$1193,5,0)</f>
        <v>Bad</v>
      </c>
      <c r="AG701" t="str">
        <f>VLOOKUP(D700,CSAT!$A$1:$F$1193,6,0)</f>
        <v>Better</v>
      </c>
      <c r="AH701" s="30">
        <v>43213</v>
      </c>
    </row>
    <row r="702" spans="1:34" x14ac:dyDescent="0.25">
      <c r="A702" s="13" t="s">
        <v>1224</v>
      </c>
      <c r="B702" s="13">
        <v>701</v>
      </c>
      <c r="C702" s="13" t="s">
        <v>43</v>
      </c>
      <c r="D702" s="13" t="s">
        <v>1224</v>
      </c>
      <c r="E702" s="13" t="s">
        <v>10</v>
      </c>
      <c r="F702" s="13">
        <v>25</v>
      </c>
      <c r="G702" s="13" t="s">
        <v>26</v>
      </c>
      <c r="H702" s="13" t="s">
        <v>34</v>
      </c>
      <c r="I702" s="13" t="s">
        <v>35</v>
      </c>
      <c r="J702">
        <f>VLOOKUP(DATA!D701,'Performance management'!A$1:H$1193,4,0)</f>
        <v>4</v>
      </c>
      <c r="K702">
        <f>VLOOKUP(DATA!D701,'Performance management'!A$1:H$1193,5,0)</f>
        <v>2</v>
      </c>
      <c r="L702">
        <f>VLOOKUP(DATA!D701,'Performance management'!A$1:H$1193,6,0)</f>
        <v>4</v>
      </c>
      <c r="M702">
        <f>VLOOKUP(DATA!D701,'Performance management'!A$1:H$1193,7,0)</f>
        <v>2</v>
      </c>
      <c r="N702">
        <f>VLOOKUP(DATA!D701,'Performance management'!A$1:H$1193,8,0)</f>
        <v>3</v>
      </c>
      <c r="O702">
        <f>VLOOKUP(D701,'Learning  Mangement'!$A$1:$G$1193,4,0)</f>
        <v>3</v>
      </c>
      <c r="P702" t="str">
        <f>VLOOKUP(D701,'Learning  Mangement'!$A$1:$G$1193,5,0)</f>
        <v>Hemanth&amp;Salomi</v>
      </c>
      <c r="Q702" t="str">
        <f>VLOOKUP(D701,'Learning  Mangement'!$A$1:$G$1193,6,0)</f>
        <v>3h</v>
      </c>
      <c r="R702" t="str">
        <f>VLOOKUP(D701,'Learning  Mangement'!$A$1:$G$1193,7,0)</f>
        <v>Soft skills Training</v>
      </c>
      <c r="S702" s="30">
        <f>VLOOKUP(D701,'Leave  Mangement'!$A$1:$F$1193,3,0)</f>
        <v>43455</v>
      </c>
      <c r="T702" s="30">
        <f>VLOOKUP(D701,'Leave  Mangement'!$A$1:$F$1193,4,0)</f>
        <v>43460</v>
      </c>
      <c r="U702" t="str">
        <f>VLOOKUP(D701,'Leave  Mangement'!$A$1:$F$1193,5,0)</f>
        <v>Maternity/Parental leave</v>
      </c>
      <c r="V702">
        <f>VLOOKUP(D701,'Leave  Mangement'!$A$1:$F$1193,6,0)</f>
        <v>35</v>
      </c>
      <c r="W702" t="str">
        <f>VLOOKUP(D701,'Span and Layer'!$A$1:$D$1193,2,0)</f>
        <v>Santhosh</v>
      </c>
      <c r="X702" t="str">
        <f>VLOOKUP(D701,'Span and Layer'!$A$1:$D$1193,3,0)</f>
        <v>Harry</v>
      </c>
      <c r="Y702" t="str">
        <f>VLOOKUP(D701,'Span and Layer'!$A$1:$D$1193,4,0)</f>
        <v>George</v>
      </c>
      <c r="Z702" s="30">
        <f>VLOOKUP(D701,'Attrition Analysis'!$A$1:$E$1193,3,0)</f>
        <v>38816</v>
      </c>
      <c r="AA702" s="30">
        <f>VLOOKUP(D701,'Attrition Analysis'!$A$1:$E$1193,4,0)</f>
        <v>46878</v>
      </c>
      <c r="AB702">
        <f>VLOOKUP(D701,'Attrition Analysis'!$A$1:$E$1193,5,0)</f>
        <v>0</v>
      </c>
      <c r="AC702" t="str">
        <f>VLOOKUP(D701,CSAT!$A$1:$F$1193,2,0)</f>
        <v>Excellent</v>
      </c>
      <c r="AD702" t="str">
        <f>VLOOKUP(D701,CSAT!$A$1:$F$1193,3,0)</f>
        <v>Better</v>
      </c>
      <c r="AE702" t="str">
        <f>VLOOKUP(D701,CSAT!$A$1:$F$1193,4,0)</f>
        <v>Excellent</v>
      </c>
      <c r="AF702" t="str">
        <f>VLOOKUP(D701,CSAT!$A$1:$F$1193,5,0)</f>
        <v>Good</v>
      </c>
      <c r="AG702" t="str">
        <f>VLOOKUP(D701,CSAT!$A$1:$F$1193,6,0)</f>
        <v>Worst</v>
      </c>
      <c r="AH702" s="30">
        <v>43309</v>
      </c>
    </row>
    <row r="703" spans="1:34" x14ac:dyDescent="0.25">
      <c r="A703" s="13" t="s">
        <v>1225</v>
      </c>
      <c r="B703" s="13">
        <v>702</v>
      </c>
      <c r="C703" s="13" t="s">
        <v>46</v>
      </c>
      <c r="D703" s="13" t="s">
        <v>1225</v>
      </c>
      <c r="E703" s="13" t="s">
        <v>16</v>
      </c>
      <c r="F703" s="13">
        <v>40</v>
      </c>
      <c r="G703" s="13" t="s">
        <v>96</v>
      </c>
      <c r="H703" s="13" t="s">
        <v>34</v>
      </c>
      <c r="I703" s="13" t="s">
        <v>35</v>
      </c>
      <c r="J703">
        <f>VLOOKUP(DATA!D702,'Performance management'!A$1:H$1193,4,0)</f>
        <v>3</v>
      </c>
      <c r="K703">
        <f>VLOOKUP(DATA!D702,'Performance management'!A$1:H$1193,5,0)</f>
        <v>4</v>
      </c>
      <c r="L703">
        <f>VLOOKUP(DATA!D702,'Performance management'!A$1:H$1193,6,0)</f>
        <v>1</v>
      </c>
      <c r="M703">
        <f>VLOOKUP(DATA!D702,'Performance management'!A$1:H$1193,7,0)</f>
        <v>3</v>
      </c>
      <c r="N703">
        <f>VLOOKUP(DATA!D702,'Performance management'!A$1:H$1193,8,0)</f>
        <v>2.75</v>
      </c>
      <c r="O703">
        <f>VLOOKUP(D702,'Learning  Mangement'!$A$1:$G$1193,4,0)</f>
        <v>2.75</v>
      </c>
      <c r="P703" t="str">
        <f>VLOOKUP(D702,'Learning  Mangement'!$A$1:$G$1193,5,0)</f>
        <v>Sathish&amp;Azim</v>
      </c>
      <c r="Q703" t="str">
        <f>VLOOKUP(D702,'Learning  Mangement'!$A$1:$G$1193,6,0)</f>
        <v>4h</v>
      </c>
      <c r="R703" t="str">
        <f>VLOOKUP(D702,'Learning  Mangement'!$A$1:$G$1193,7,0)</f>
        <v>Technical skills Training</v>
      </c>
      <c r="S703" s="30">
        <f>VLOOKUP(D702,'Leave  Mangement'!$A$1:$F$1193,3,0)</f>
        <v>43456</v>
      </c>
      <c r="T703" s="30">
        <f>VLOOKUP(D702,'Leave  Mangement'!$A$1:$F$1193,4,0)</f>
        <v>43463</v>
      </c>
      <c r="U703" t="str">
        <f>VLOOKUP(D702,'Leave  Mangement'!$A$1:$F$1193,5,0)</f>
        <v>Planned leave</v>
      </c>
      <c r="V703">
        <f>VLOOKUP(D702,'Leave  Mangement'!$A$1:$F$1193,6,0)</f>
        <v>7</v>
      </c>
      <c r="W703" t="str">
        <f>VLOOKUP(D702,'Span and Layer'!$A$1:$D$1193,2,0)</f>
        <v>Arundathi</v>
      </c>
      <c r="X703" t="str">
        <f>VLOOKUP(D702,'Span and Layer'!$A$1:$D$1193,3,0)</f>
        <v>Jacob</v>
      </c>
      <c r="Y703" t="str">
        <f>VLOOKUP(D702,'Span and Layer'!$A$1:$D$1193,4,0)</f>
        <v>George</v>
      </c>
      <c r="Z703" s="30">
        <f>VLOOKUP(D702,'Attrition Analysis'!$A$1:$E$1193,3,0)</f>
        <v>38824</v>
      </c>
      <c r="AA703" s="30">
        <f>VLOOKUP(D702,'Attrition Analysis'!$A$1:$E$1193,4,0)</f>
        <v>46890</v>
      </c>
      <c r="AB703">
        <f>VLOOKUP(D702,'Attrition Analysis'!$A$1:$E$1193,5,0)</f>
        <v>0</v>
      </c>
      <c r="AC703" t="str">
        <f>VLOOKUP(D702,CSAT!$A$1:$F$1193,2,0)</f>
        <v>Good</v>
      </c>
      <c r="AD703" t="str">
        <f>VLOOKUP(D702,CSAT!$A$1:$F$1193,3,0)</f>
        <v>Bad</v>
      </c>
      <c r="AE703" t="str">
        <f>VLOOKUP(D702,CSAT!$A$1:$F$1193,4,0)</f>
        <v>Bad</v>
      </c>
      <c r="AF703" t="str">
        <f>VLOOKUP(D702,CSAT!$A$1:$F$1193,5,0)</f>
        <v>Better</v>
      </c>
      <c r="AG703" t="str">
        <f>VLOOKUP(D702,CSAT!$A$1:$F$1193,6,0)</f>
        <v>Worst</v>
      </c>
      <c r="AH703" s="30">
        <v>43157</v>
      </c>
    </row>
    <row r="704" spans="1:34" x14ac:dyDescent="0.25">
      <c r="A704" s="13" t="s">
        <v>1226</v>
      </c>
      <c r="B704" s="13">
        <v>703</v>
      </c>
      <c r="C704" s="13" t="s">
        <v>48</v>
      </c>
      <c r="D704" s="13" t="s">
        <v>1226</v>
      </c>
      <c r="E704" s="13" t="s">
        <v>16</v>
      </c>
      <c r="F704" s="13">
        <v>56</v>
      </c>
      <c r="G704" s="13" t="s">
        <v>26</v>
      </c>
      <c r="H704" s="13" t="s">
        <v>66</v>
      </c>
      <c r="I704" s="13" t="s">
        <v>13</v>
      </c>
      <c r="J704">
        <f>VLOOKUP(DATA!D703,'Performance management'!A$1:H$1193,4,0)</f>
        <v>5</v>
      </c>
      <c r="K704">
        <f>VLOOKUP(DATA!D703,'Performance management'!A$1:H$1193,5,0)</f>
        <v>4</v>
      </c>
      <c r="L704">
        <f>VLOOKUP(DATA!D703,'Performance management'!A$1:H$1193,6,0)</f>
        <v>3</v>
      </c>
      <c r="M704">
        <f>VLOOKUP(DATA!D703,'Performance management'!A$1:H$1193,7,0)</f>
        <v>1</v>
      </c>
      <c r="N704">
        <f>VLOOKUP(DATA!D703,'Performance management'!A$1:H$1193,8,0)</f>
        <v>3.25</v>
      </c>
      <c r="O704">
        <f>VLOOKUP(D703,'Learning  Mangement'!$A$1:$G$1193,4,0)</f>
        <v>3.25</v>
      </c>
      <c r="P704" t="str">
        <f>VLOOKUP(D703,'Learning  Mangement'!$A$1:$G$1193,5,0)</f>
        <v>Hemanth&amp;Salomi</v>
      </c>
      <c r="Q704" t="str">
        <f>VLOOKUP(D703,'Learning  Mangement'!$A$1:$G$1193,6,0)</f>
        <v>3h</v>
      </c>
      <c r="R704" t="str">
        <f>VLOOKUP(D703,'Learning  Mangement'!$A$1:$G$1193,7,0)</f>
        <v>Soft skills Training</v>
      </c>
      <c r="S704" s="30">
        <f>VLOOKUP(D703,'Leave  Mangement'!$A$1:$F$1193,3,0)</f>
        <v>43457</v>
      </c>
      <c r="T704" s="30">
        <f>VLOOKUP(D703,'Leave  Mangement'!$A$1:$F$1193,4,0)</f>
        <v>43464</v>
      </c>
      <c r="U704" t="str">
        <f>VLOOKUP(D703,'Leave  Mangement'!$A$1:$F$1193,5,0)</f>
        <v>Planned leave</v>
      </c>
      <c r="V704">
        <f>VLOOKUP(D703,'Leave  Mangement'!$A$1:$F$1193,6,0)</f>
        <v>7</v>
      </c>
      <c r="W704" t="str">
        <f>VLOOKUP(D703,'Span and Layer'!$A$1:$D$1193,2,0)</f>
        <v>Roy</v>
      </c>
      <c r="X704" t="str">
        <f>VLOOKUP(D703,'Span and Layer'!$A$1:$D$1193,3,0)</f>
        <v>Harry</v>
      </c>
      <c r="Y704" t="str">
        <f>VLOOKUP(D703,'Span and Layer'!$A$1:$D$1193,4,0)</f>
        <v>George</v>
      </c>
      <c r="Z704" s="30">
        <f>VLOOKUP(D703,'Attrition Analysis'!$A$1:$E$1193,3,0)</f>
        <v>38832</v>
      </c>
      <c r="AA704" s="30">
        <f>VLOOKUP(D703,'Attrition Analysis'!$A$1:$E$1193,4,0)</f>
        <v>46902</v>
      </c>
      <c r="AB704">
        <f>VLOOKUP(D703,'Attrition Analysis'!$A$1:$E$1193,5,0)</f>
        <v>0</v>
      </c>
      <c r="AC704" t="str">
        <f>VLOOKUP(D703,CSAT!$A$1:$F$1193,2,0)</f>
        <v>Excellent</v>
      </c>
      <c r="AD704" t="str">
        <f>VLOOKUP(D703,CSAT!$A$1:$F$1193,3,0)</f>
        <v>Excellent</v>
      </c>
      <c r="AE704" t="str">
        <f>VLOOKUP(D703,CSAT!$A$1:$F$1193,4,0)</f>
        <v>Excellent</v>
      </c>
      <c r="AF704" t="str">
        <f>VLOOKUP(D703,CSAT!$A$1:$F$1193,5,0)</f>
        <v>Good</v>
      </c>
      <c r="AG704" t="str">
        <f>VLOOKUP(D703,CSAT!$A$1:$F$1193,6,0)</f>
        <v>Good</v>
      </c>
      <c r="AH704" s="30">
        <v>43175</v>
      </c>
    </row>
    <row r="705" spans="1:34" x14ac:dyDescent="0.25">
      <c r="A705" s="13" t="s">
        <v>1227</v>
      </c>
      <c r="B705" s="13">
        <v>704</v>
      </c>
      <c r="C705" s="13" t="s">
        <v>50</v>
      </c>
      <c r="D705" s="13" t="s">
        <v>1227</v>
      </c>
      <c r="E705" s="13" t="s">
        <v>16</v>
      </c>
      <c r="F705" s="13">
        <v>44</v>
      </c>
      <c r="G705" s="13" t="s">
        <v>55</v>
      </c>
      <c r="H705" s="13" t="s">
        <v>52</v>
      </c>
      <c r="I705" s="13" t="s">
        <v>13</v>
      </c>
      <c r="J705">
        <f>VLOOKUP(DATA!D704,'Performance management'!A$1:H$1193,4,0)</f>
        <v>5</v>
      </c>
      <c r="K705">
        <f>VLOOKUP(DATA!D704,'Performance management'!A$1:H$1193,5,0)</f>
        <v>5</v>
      </c>
      <c r="L705">
        <f>VLOOKUP(DATA!D704,'Performance management'!A$1:H$1193,6,0)</f>
        <v>4</v>
      </c>
      <c r="M705">
        <f>VLOOKUP(DATA!D704,'Performance management'!A$1:H$1193,7,0)</f>
        <v>1</v>
      </c>
      <c r="N705">
        <f>VLOOKUP(DATA!D704,'Performance management'!A$1:H$1193,8,0)</f>
        <v>3.75</v>
      </c>
      <c r="O705">
        <f>VLOOKUP(D704,'Learning  Mangement'!$A$1:$G$1193,4,0)</f>
        <v>3.75</v>
      </c>
      <c r="P705" t="str">
        <f>VLOOKUP(D704,'Learning  Mangement'!$A$1:$G$1193,5,0)</f>
        <v>Hemanth&amp;Salomi</v>
      </c>
      <c r="Q705" t="str">
        <f>VLOOKUP(D704,'Learning  Mangement'!$A$1:$G$1193,6,0)</f>
        <v>3h</v>
      </c>
      <c r="R705" t="str">
        <f>VLOOKUP(D704,'Learning  Mangement'!$A$1:$G$1193,7,0)</f>
        <v>Soft skills Training</v>
      </c>
      <c r="S705" s="30">
        <f>VLOOKUP(D704,'Leave  Mangement'!$A$1:$F$1193,3,0)</f>
        <v>43458</v>
      </c>
      <c r="T705" s="30">
        <f>VLOOKUP(D704,'Leave  Mangement'!$A$1:$F$1193,4,0)</f>
        <v>43464</v>
      </c>
      <c r="U705" t="str">
        <f>VLOOKUP(D704,'Leave  Mangement'!$A$1:$F$1193,5,0)</f>
        <v>Planned leave</v>
      </c>
      <c r="V705">
        <f>VLOOKUP(D704,'Leave  Mangement'!$A$1:$F$1193,6,0)</f>
        <v>6</v>
      </c>
      <c r="W705" t="str">
        <f>VLOOKUP(D704,'Span and Layer'!$A$1:$D$1193,2,0)</f>
        <v>Aneela</v>
      </c>
      <c r="X705" t="str">
        <f>VLOOKUP(D704,'Span and Layer'!$A$1:$D$1193,3,0)</f>
        <v>Charlie</v>
      </c>
      <c r="Y705" t="str">
        <f>VLOOKUP(D704,'Span and Layer'!$A$1:$D$1193,4,0)</f>
        <v>George</v>
      </c>
      <c r="Z705" s="30">
        <f>VLOOKUP(D704,'Attrition Analysis'!$A$1:$E$1193,3,0)</f>
        <v>38840</v>
      </c>
      <c r="AA705" s="30">
        <f>VLOOKUP(D704,'Attrition Analysis'!$A$1:$E$1193,4,0)</f>
        <v>46914</v>
      </c>
      <c r="AB705">
        <f>VLOOKUP(D704,'Attrition Analysis'!$A$1:$E$1193,5,0)</f>
        <v>0</v>
      </c>
      <c r="AC705" t="str">
        <f>VLOOKUP(D704,CSAT!$A$1:$F$1193,2,0)</f>
        <v>Bad</v>
      </c>
      <c r="AD705" t="str">
        <f>VLOOKUP(D704,CSAT!$A$1:$F$1193,3,0)</f>
        <v>Good</v>
      </c>
      <c r="AE705" t="str">
        <f>VLOOKUP(D704,CSAT!$A$1:$F$1193,4,0)</f>
        <v>Better</v>
      </c>
      <c r="AF705" t="str">
        <f>VLOOKUP(D704,CSAT!$A$1:$F$1193,5,0)</f>
        <v>Bad</v>
      </c>
      <c r="AG705" t="str">
        <f>VLOOKUP(D704,CSAT!$A$1:$F$1193,6,0)</f>
        <v>Worst</v>
      </c>
      <c r="AH705" s="30">
        <v>43367</v>
      </c>
    </row>
    <row r="706" spans="1:34" x14ac:dyDescent="0.25">
      <c r="A706" s="13" t="s">
        <v>1228</v>
      </c>
      <c r="B706" s="13">
        <v>705</v>
      </c>
      <c r="C706" s="13" t="s">
        <v>53</v>
      </c>
      <c r="D706" s="13" t="s">
        <v>1228</v>
      </c>
      <c r="E706" s="13" t="s">
        <v>10</v>
      </c>
      <c r="F706" s="13">
        <v>40</v>
      </c>
      <c r="G706" s="13" t="s">
        <v>62</v>
      </c>
      <c r="H706" s="13" t="s">
        <v>34</v>
      </c>
      <c r="I706" s="13" t="s">
        <v>35</v>
      </c>
      <c r="J706">
        <f>VLOOKUP(DATA!D705,'Performance management'!A$1:H$1193,4,0)</f>
        <v>2</v>
      </c>
      <c r="K706">
        <f>VLOOKUP(DATA!D705,'Performance management'!A$1:H$1193,5,0)</f>
        <v>5</v>
      </c>
      <c r="L706">
        <f>VLOOKUP(DATA!D705,'Performance management'!A$1:H$1193,6,0)</f>
        <v>3</v>
      </c>
      <c r="M706">
        <f>VLOOKUP(DATA!D705,'Performance management'!A$1:H$1193,7,0)</f>
        <v>3</v>
      </c>
      <c r="N706">
        <f>VLOOKUP(DATA!D705,'Performance management'!A$1:H$1193,8,0)</f>
        <v>3.25</v>
      </c>
      <c r="O706">
        <f>VLOOKUP(D705,'Learning  Mangement'!$A$1:$G$1193,4,0)</f>
        <v>3.25</v>
      </c>
      <c r="P706" t="str">
        <f>VLOOKUP(D705,'Learning  Mangement'!$A$1:$G$1193,5,0)</f>
        <v>Hemanth&amp;Salomi</v>
      </c>
      <c r="Q706" t="str">
        <f>VLOOKUP(D705,'Learning  Mangement'!$A$1:$G$1193,6,0)</f>
        <v>3h</v>
      </c>
      <c r="R706" t="str">
        <f>VLOOKUP(D705,'Learning  Mangement'!$A$1:$G$1193,7,0)</f>
        <v>Soft skills Training</v>
      </c>
      <c r="S706" s="30">
        <f>VLOOKUP(D705,'Leave  Mangement'!$A$1:$F$1193,3,0)</f>
        <v>43459</v>
      </c>
      <c r="T706" s="30">
        <f>VLOOKUP(D705,'Leave  Mangement'!$A$1:$F$1193,4,0)</f>
        <v>43466</v>
      </c>
      <c r="U706" t="str">
        <f>VLOOKUP(D705,'Leave  Mangement'!$A$1:$F$1193,5,0)</f>
        <v>Emergency leave</v>
      </c>
      <c r="V706">
        <f>VLOOKUP(D705,'Leave  Mangement'!$A$1:$F$1193,6,0)</f>
        <v>7</v>
      </c>
      <c r="W706" t="str">
        <f>VLOOKUP(D705,'Span and Layer'!$A$1:$D$1193,2,0)</f>
        <v>Hemanth</v>
      </c>
      <c r="X706" t="str">
        <f>VLOOKUP(D705,'Span and Layer'!$A$1:$D$1193,3,0)</f>
        <v>Amelia</v>
      </c>
      <c r="Y706" t="str">
        <f>VLOOKUP(D705,'Span and Layer'!$A$1:$D$1193,4,0)</f>
        <v>George</v>
      </c>
      <c r="Z706" s="30">
        <f>VLOOKUP(D705,'Attrition Analysis'!$A$1:$E$1193,3,0)</f>
        <v>38848</v>
      </c>
      <c r="AA706" s="30">
        <f>VLOOKUP(D705,'Attrition Analysis'!$A$1:$E$1193,4,0)</f>
        <v>46926</v>
      </c>
      <c r="AB706">
        <f>VLOOKUP(D705,'Attrition Analysis'!$A$1:$E$1193,5,0)</f>
        <v>0</v>
      </c>
      <c r="AC706" t="str">
        <f>VLOOKUP(D705,CSAT!$A$1:$F$1193,2,0)</f>
        <v>Excellent</v>
      </c>
      <c r="AD706" t="str">
        <f>VLOOKUP(D705,CSAT!$A$1:$F$1193,3,0)</f>
        <v>Worst</v>
      </c>
      <c r="AE706" t="str">
        <f>VLOOKUP(D705,CSAT!$A$1:$F$1193,4,0)</f>
        <v>Worst</v>
      </c>
      <c r="AF706" t="str">
        <f>VLOOKUP(D705,CSAT!$A$1:$F$1193,5,0)</f>
        <v>Worst</v>
      </c>
      <c r="AG706" t="str">
        <f>VLOOKUP(D705,CSAT!$A$1:$F$1193,6,0)</f>
        <v>Good</v>
      </c>
      <c r="AH706" s="30">
        <v>43216</v>
      </c>
    </row>
    <row r="707" spans="1:34" x14ac:dyDescent="0.25">
      <c r="A707" s="13" t="s">
        <v>1229</v>
      </c>
      <c r="B707" s="13">
        <v>706</v>
      </c>
      <c r="C707" s="13" t="s">
        <v>57</v>
      </c>
      <c r="D707" s="13" t="s">
        <v>1229</v>
      </c>
      <c r="E707" s="13" t="s">
        <v>16</v>
      </c>
      <c r="F707" s="13">
        <v>47</v>
      </c>
      <c r="G707" s="13" t="s">
        <v>17</v>
      </c>
      <c r="H707" s="13" t="s">
        <v>131</v>
      </c>
      <c r="I707" s="13" t="s">
        <v>132</v>
      </c>
      <c r="J707">
        <f>VLOOKUP(DATA!D706,'Performance management'!A$1:H$1193,4,0)</f>
        <v>2</v>
      </c>
      <c r="K707">
        <f>VLOOKUP(DATA!D706,'Performance management'!A$1:H$1193,5,0)</f>
        <v>4</v>
      </c>
      <c r="L707">
        <f>VLOOKUP(DATA!D706,'Performance management'!A$1:H$1193,6,0)</f>
        <v>1</v>
      </c>
      <c r="M707">
        <f>VLOOKUP(DATA!D706,'Performance management'!A$1:H$1193,7,0)</f>
        <v>5</v>
      </c>
      <c r="N707">
        <f>VLOOKUP(DATA!D706,'Performance management'!A$1:H$1193,8,0)</f>
        <v>3</v>
      </c>
      <c r="O707">
        <f>VLOOKUP(D706,'Learning  Mangement'!$A$1:$G$1193,4,0)</f>
        <v>3</v>
      </c>
      <c r="P707" t="str">
        <f>VLOOKUP(D706,'Learning  Mangement'!$A$1:$G$1193,5,0)</f>
        <v>Hemanth&amp;Salomi</v>
      </c>
      <c r="Q707" t="str">
        <f>VLOOKUP(D706,'Learning  Mangement'!$A$1:$G$1193,6,0)</f>
        <v>3h</v>
      </c>
      <c r="R707" t="str">
        <f>VLOOKUP(D706,'Learning  Mangement'!$A$1:$G$1193,7,0)</f>
        <v>Soft skills Training</v>
      </c>
      <c r="S707" s="30">
        <f>VLOOKUP(D706,'Leave  Mangement'!$A$1:$F$1193,3,0)</f>
        <v>43460</v>
      </c>
      <c r="T707" s="30">
        <f>VLOOKUP(D706,'Leave  Mangement'!$A$1:$F$1193,4,0)</f>
        <v>43461</v>
      </c>
      <c r="U707" t="str">
        <f>VLOOKUP(D706,'Leave  Mangement'!$A$1:$F$1193,5,0)</f>
        <v>Maternity/Parental leave</v>
      </c>
      <c r="V707">
        <f>VLOOKUP(D706,'Leave  Mangement'!$A$1:$F$1193,6,0)</f>
        <v>31</v>
      </c>
      <c r="W707" t="str">
        <f>VLOOKUP(D706,'Span and Layer'!$A$1:$D$1193,2,0)</f>
        <v>Azim</v>
      </c>
      <c r="X707" t="str">
        <f>VLOOKUP(D706,'Span and Layer'!$A$1:$D$1193,3,0)</f>
        <v>Jacob</v>
      </c>
      <c r="Y707" t="str">
        <f>VLOOKUP(D706,'Span and Layer'!$A$1:$D$1193,4,0)</f>
        <v>George</v>
      </c>
      <c r="Z707" s="30">
        <f>VLOOKUP(D706,'Attrition Analysis'!$A$1:$E$1193,3,0)</f>
        <v>38856</v>
      </c>
      <c r="AA707" s="30">
        <f>VLOOKUP(D706,'Attrition Analysis'!$A$1:$E$1193,4,0)</f>
        <v>46938</v>
      </c>
      <c r="AB707">
        <f>VLOOKUP(D706,'Attrition Analysis'!$A$1:$E$1193,5,0)</f>
        <v>0</v>
      </c>
      <c r="AC707" t="str">
        <f>VLOOKUP(D706,CSAT!$A$1:$F$1193,2,0)</f>
        <v>Excellent</v>
      </c>
      <c r="AD707" t="str">
        <f>VLOOKUP(D706,CSAT!$A$1:$F$1193,3,0)</f>
        <v>Better</v>
      </c>
      <c r="AE707" t="str">
        <f>VLOOKUP(D706,CSAT!$A$1:$F$1193,4,0)</f>
        <v>Bad</v>
      </c>
      <c r="AF707" t="str">
        <f>VLOOKUP(D706,CSAT!$A$1:$F$1193,5,0)</f>
        <v>Worst</v>
      </c>
      <c r="AG707" t="str">
        <f>VLOOKUP(D706,CSAT!$A$1:$F$1193,6,0)</f>
        <v>Good</v>
      </c>
      <c r="AH707" s="30">
        <v>43257</v>
      </c>
    </row>
    <row r="708" spans="1:34" x14ac:dyDescent="0.25">
      <c r="A708" s="13" t="s">
        <v>1230</v>
      </c>
      <c r="B708" s="13">
        <v>707</v>
      </c>
      <c r="C708" s="13" t="s">
        <v>60</v>
      </c>
      <c r="D708" s="13" t="s">
        <v>1230</v>
      </c>
      <c r="E708" s="13" t="s">
        <v>10</v>
      </c>
      <c r="F708" s="13">
        <v>26</v>
      </c>
      <c r="G708" s="13" t="s">
        <v>45</v>
      </c>
      <c r="H708" s="13" t="s">
        <v>56</v>
      </c>
      <c r="I708" s="13" t="s">
        <v>13</v>
      </c>
      <c r="J708">
        <f>VLOOKUP(DATA!D707,'Performance management'!A$1:H$1193,4,0)</f>
        <v>4</v>
      </c>
      <c r="K708">
        <f>VLOOKUP(DATA!D707,'Performance management'!A$1:H$1193,5,0)</f>
        <v>3</v>
      </c>
      <c r="L708">
        <f>VLOOKUP(DATA!D707,'Performance management'!A$1:H$1193,6,0)</f>
        <v>2</v>
      </c>
      <c r="M708">
        <f>VLOOKUP(DATA!D707,'Performance management'!A$1:H$1193,7,0)</f>
        <v>1</v>
      </c>
      <c r="N708">
        <f>VLOOKUP(DATA!D707,'Performance management'!A$1:H$1193,8,0)</f>
        <v>2.5</v>
      </c>
      <c r="O708">
        <f>VLOOKUP(D707,'Learning  Mangement'!$A$1:$G$1193,4,0)</f>
        <v>2.5</v>
      </c>
      <c r="P708" t="str">
        <f>VLOOKUP(D707,'Learning  Mangement'!$A$1:$G$1193,5,0)</f>
        <v>Sathish&amp;Azim</v>
      </c>
      <c r="Q708" t="str">
        <f>VLOOKUP(D707,'Learning  Mangement'!$A$1:$G$1193,6,0)</f>
        <v>4h</v>
      </c>
      <c r="R708" t="str">
        <f>VLOOKUP(D707,'Learning  Mangement'!$A$1:$G$1193,7,0)</f>
        <v>Technical skills Training</v>
      </c>
      <c r="S708" s="30">
        <f>VLOOKUP(D707,'Leave  Mangement'!$A$1:$F$1193,3,0)</f>
        <v>43461</v>
      </c>
      <c r="T708" s="30">
        <f>VLOOKUP(D707,'Leave  Mangement'!$A$1:$F$1193,4,0)</f>
        <v>43468</v>
      </c>
      <c r="U708" t="str">
        <f>VLOOKUP(D707,'Leave  Mangement'!$A$1:$F$1193,5,0)</f>
        <v>Emergency leave</v>
      </c>
      <c r="V708">
        <f>VLOOKUP(D707,'Leave  Mangement'!$A$1:$F$1193,6,0)</f>
        <v>7</v>
      </c>
      <c r="W708" t="str">
        <f>VLOOKUP(D707,'Span and Layer'!$A$1:$D$1193,2,0)</f>
        <v>Sathish</v>
      </c>
      <c r="X708" t="str">
        <f>VLOOKUP(D707,'Span and Layer'!$A$1:$D$1193,3,0)</f>
        <v>Charlie</v>
      </c>
      <c r="Y708" t="str">
        <f>VLOOKUP(D707,'Span and Layer'!$A$1:$D$1193,4,0)</f>
        <v>George</v>
      </c>
      <c r="Z708" s="30">
        <f>VLOOKUP(D707,'Attrition Analysis'!$A$1:$E$1193,3,0)</f>
        <v>38864</v>
      </c>
      <c r="AA708" s="30">
        <f>VLOOKUP(D707,'Attrition Analysis'!$A$1:$E$1193,4,0)</f>
        <v>46950</v>
      </c>
      <c r="AB708">
        <f>VLOOKUP(D707,'Attrition Analysis'!$A$1:$E$1193,5,0)</f>
        <v>0</v>
      </c>
      <c r="AC708" t="str">
        <f>VLOOKUP(D707,CSAT!$A$1:$F$1193,2,0)</f>
        <v>Good</v>
      </c>
      <c r="AD708" t="str">
        <f>VLOOKUP(D707,CSAT!$A$1:$F$1193,3,0)</f>
        <v>Worst</v>
      </c>
      <c r="AE708" t="str">
        <f>VLOOKUP(D707,CSAT!$A$1:$F$1193,4,0)</f>
        <v>Better</v>
      </c>
      <c r="AF708" t="str">
        <f>VLOOKUP(D707,CSAT!$A$1:$F$1193,5,0)</f>
        <v>Excellent</v>
      </c>
      <c r="AG708" t="str">
        <f>VLOOKUP(D707,CSAT!$A$1:$F$1193,6,0)</f>
        <v>Bad</v>
      </c>
      <c r="AH708" s="30">
        <v>43135</v>
      </c>
    </row>
    <row r="709" spans="1:34" x14ac:dyDescent="0.25">
      <c r="A709" s="13" t="s">
        <v>1231</v>
      </c>
      <c r="B709" s="13">
        <v>708</v>
      </c>
      <c r="C709" s="13" t="s">
        <v>64</v>
      </c>
      <c r="D709" s="13" t="s">
        <v>1231</v>
      </c>
      <c r="E709" s="13" t="s">
        <v>10</v>
      </c>
      <c r="F709" s="13">
        <v>40</v>
      </c>
      <c r="G709" s="13" t="s">
        <v>55</v>
      </c>
      <c r="H709" s="13" t="s">
        <v>118</v>
      </c>
      <c r="I709" s="13" t="s">
        <v>13</v>
      </c>
      <c r="J709">
        <f>VLOOKUP(DATA!D708,'Performance management'!A$1:H$1193,4,0)</f>
        <v>2</v>
      </c>
      <c r="K709">
        <f>VLOOKUP(DATA!D708,'Performance management'!A$1:H$1193,5,0)</f>
        <v>2</v>
      </c>
      <c r="L709">
        <f>VLOOKUP(DATA!D708,'Performance management'!A$1:H$1193,6,0)</f>
        <v>5</v>
      </c>
      <c r="M709">
        <f>VLOOKUP(DATA!D708,'Performance management'!A$1:H$1193,7,0)</f>
        <v>4</v>
      </c>
      <c r="N709">
        <f>VLOOKUP(DATA!D708,'Performance management'!A$1:H$1193,8,0)</f>
        <v>3.25</v>
      </c>
      <c r="O709">
        <f>VLOOKUP(D708,'Learning  Mangement'!$A$1:$G$1193,4,0)</f>
        <v>3.25</v>
      </c>
      <c r="P709" t="str">
        <f>VLOOKUP(D708,'Learning  Mangement'!$A$1:$G$1193,5,0)</f>
        <v>Hemanth&amp;Salomi</v>
      </c>
      <c r="Q709" t="str">
        <f>VLOOKUP(D708,'Learning  Mangement'!$A$1:$G$1193,6,0)</f>
        <v>3h</v>
      </c>
      <c r="R709" t="str">
        <f>VLOOKUP(D708,'Learning  Mangement'!$A$1:$G$1193,7,0)</f>
        <v>Soft skills Training</v>
      </c>
      <c r="S709" s="30">
        <f>VLOOKUP(D708,'Leave  Mangement'!$A$1:$F$1193,3,0)</f>
        <v>43462</v>
      </c>
      <c r="T709" s="30">
        <f>VLOOKUP(D708,'Leave  Mangement'!$A$1:$F$1193,4,0)</f>
        <v>43469</v>
      </c>
      <c r="U709" t="str">
        <f>VLOOKUP(D708,'Leave  Mangement'!$A$1:$F$1193,5,0)</f>
        <v>Maternity/Parental leave</v>
      </c>
      <c r="V709">
        <f>VLOOKUP(D708,'Leave  Mangement'!$A$1:$F$1193,6,0)</f>
        <v>37</v>
      </c>
      <c r="W709" t="str">
        <f>VLOOKUP(D708,'Span and Layer'!$A$1:$D$1193,2,0)</f>
        <v>Salomi</v>
      </c>
      <c r="X709" t="str">
        <f>VLOOKUP(D708,'Span and Layer'!$A$1:$D$1193,3,0)</f>
        <v>Harry</v>
      </c>
      <c r="Y709" t="str">
        <f>VLOOKUP(D708,'Span and Layer'!$A$1:$D$1193,4,0)</f>
        <v>George</v>
      </c>
      <c r="Z709" s="30">
        <f>VLOOKUP(D708,'Attrition Analysis'!$A$1:$E$1193,3,0)</f>
        <v>38872</v>
      </c>
      <c r="AA709" s="30">
        <f>VLOOKUP(D708,'Attrition Analysis'!$A$1:$E$1193,4,0)</f>
        <v>46962</v>
      </c>
      <c r="AB709">
        <f>VLOOKUP(D708,'Attrition Analysis'!$A$1:$E$1193,5,0)</f>
        <v>0</v>
      </c>
      <c r="AC709" t="str">
        <f>VLOOKUP(D708,CSAT!$A$1:$F$1193,2,0)</f>
        <v>Excellent</v>
      </c>
      <c r="AD709" t="str">
        <f>VLOOKUP(D708,CSAT!$A$1:$F$1193,3,0)</f>
        <v>Bad</v>
      </c>
      <c r="AE709" t="str">
        <f>VLOOKUP(D708,CSAT!$A$1:$F$1193,4,0)</f>
        <v>Worst</v>
      </c>
      <c r="AF709" t="str">
        <f>VLOOKUP(D708,CSAT!$A$1:$F$1193,5,0)</f>
        <v>Worst</v>
      </c>
      <c r="AG709" t="str">
        <f>VLOOKUP(D708,CSAT!$A$1:$F$1193,6,0)</f>
        <v>Better</v>
      </c>
      <c r="AH709" s="30">
        <v>43191</v>
      </c>
    </row>
    <row r="710" spans="1:34" x14ac:dyDescent="0.25">
      <c r="A710" s="13" t="s">
        <v>1232</v>
      </c>
      <c r="B710" s="13">
        <v>709</v>
      </c>
      <c r="C710" s="13" t="s">
        <v>67</v>
      </c>
      <c r="D710" s="13" t="s">
        <v>1232</v>
      </c>
      <c r="E710" s="13" t="s">
        <v>10</v>
      </c>
      <c r="F710" s="13">
        <v>22</v>
      </c>
      <c r="G710" s="13" t="s">
        <v>17</v>
      </c>
      <c r="H710" s="13" t="s">
        <v>12</v>
      </c>
      <c r="I710" s="13" t="s">
        <v>13</v>
      </c>
      <c r="J710">
        <f>VLOOKUP(DATA!D709,'Performance management'!A$1:H$1193,4,0)</f>
        <v>3</v>
      </c>
      <c r="K710">
        <f>VLOOKUP(DATA!D709,'Performance management'!A$1:H$1193,5,0)</f>
        <v>3</v>
      </c>
      <c r="L710">
        <f>VLOOKUP(DATA!D709,'Performance management'!A$1:H$1193,6,0)</f>
        <v>3</v>
      </c>
      <c r="M710">
        <f>VLOOKUP(DATA!D709,'Performance management'!A$1:H$1193,7,0)</f>
        <v>2</v>
      </c>
      <c r="N710">
        <f>VLOOKUP(DATA!D709,'Performance management'!A$1:H$1193,8,0)</f>
        <v>2.75</v>
      </c>
      <c r="O710">
        <f>VLOOKUP(D709,'Learning  Mangement'!$A$1:$G$1193,4,0)</f>
        <v>2.75</v>
      </c>
      <c r="P710" t="str">
        <f>VLOOKUP(D709,'Learning  Mangement'!$A$1:$G$1193,5,0)</f>
        <v>Sathish&amp;Azim</v>
      </c>
      <c r="Q710" t="str">
        <f>VLOOKUP(D709,'Learning  Mangement'!$A$1:$G$1193,6,0)</f>
        <v>4h</v>
      </c>
      <c r="R710" t="str">
        <f>VLOOKUP(D709,'Learning  Mangement'!$A$1:$G$1193,7,0)</f>
        <v>Technical skills Training</v>
      </c>
      <c r="S710" s="30">
        <f>VLOOKUP(D709,'Leave  Mangement'!$A$1:$F$1193,3,0)</f>
        <v>43463</v>
      </c>
      <c r="T710" s="30">
        <f>VLOOKUP(D709,'Leave  Mangement'!$A$1:$F$1193,4,0)</f>
        <v>43465</v>
      </c>
      <c r="U710" t="str">
        <f>VLOOKUP(D709,'Leave  Mangement'!$A$1:$F$1193,5,0)</f>
        <v>Planned leave</v>
      </c>
      <c r="V710">
        <f>VLOOKUP(D709,'Leave  Mangement'!$A$1:$F$1193,6,0)</f>
        <v>2</v>
      </c>
      <c r="W710" t="str">
        <f>VLOOKUP(D709,'Span and Layer'!$A$1:$D$1193,2,0)</f>
        <v>Aneela</v>
      </c>
      <c r="X710" t="str">
        <f>VLOOKUP(D709,'Span and Layer'!$A$1:$D$1193,3,0)</f>
        <v>Charlie</v>
      </c>
      <c r="Y710" t="str">
        <f>VLOOKUP(D709,'Span and Layer'!$A$1:$D$1193,4,0)</f>
        <v>George</v>
      </c>
      <c r="Z710" s="30">
        <f>VLOOKUP(D709,'Attrition Analysis'!$A$1:$E$1193,3,0)</f>
        <v>38880</v>
      </c>
      <c r="AA710" s="30">
        <f>VLOOKUP(D709,'Attrition Analysis'!$A$1:$E$1193,4,0)</f>
        <v>46974</v>
      </c>
      <c r="AB710">
        <f>VLOOKUP(D709,'Attrition Analysis'!$A$1:$E$1193,5,0)</f>
        <v>0</v>
      </c>
      <c r="AC710" t="str">
        <f>VLOOKUP(D709,CSAT!$A$1:$F$1193,2,0)</f>
        <v>Worst</v>
      </c>
      <c r="AD710" t="str">
        <f>VLOOKUP(D709,CSAT!$A$1:$F$1193,3,0)</f>
        <v>Better</v>
      </c>
      <c r="AE710" t="str">
        <f>VLOOKUP(D709,CSAT!$A$1:$F$1193,4,0)</f>
        <v>Excellent</v>
      </c>
      <c r="AF710" t="str">
        <f>VLOOKUP(D709,CSAT!$A$1:$F$1193,5,0)</f>
        <v>Excellent</v>
      </c>
      <c r="AG710" t="str">
        <f>VLOOKUP(D709,CSAT!$A$1:$F$1193,6,0)</f>
        <v>Bad</v>
      </c>
      <c r="AH710" s="30">
        <v>43372</v>
      </c>
    </row>
    <row r="711" spans="1:34" x14ac:dyDescent="0.25">
      <c r="A711" s="13" t="s">
        <v>1233</v>
      </c>
      <c r="B711" s="13">
        <v>710</v>
      </c>
      <c r="C711" s="13" t="s">
        <v>69</v>
      </c>
      <c r="D711" s="13" t="s">
        <v>1233</v>
      </c>
      <c r="E711" s="13" t="s">
        <v>16</v>
      </c>
      <c r="F711" s="13">
        <v>60</v>
      </c>
      <c r="G711" s="13" t="s">
        <v>62</v>
      </c>
      <c r="H711" s="13" t="s">
        <v>18</v>
      </c>
      <c r="I711" s="13" t="s">
        <v>13</v>
      </c>
      <c r="J711">
        <f>VLOOKUP(DATA!D710,'Performance management'!A$1:H$1193,4,0)</f>
        <v>5</v>
      </c>
      <c r="K711">
        <f>VLOOKUP(DATA!D710,'Performance management'!A$1:H$1193,5,0)</f>
        <v>3</v>
      </c>
      <c r="L711">
        <f>VLOOKUP(DATA!D710,'Performance management'!A$1:H$1193,6,0)</f>
        <v>2</v>
      </c>
      <c r="M711">
        <f>VLOOKUP(DATA!D710,'Performance management'!A$1:H$1193,7,0)</f>
        <v>3</v>
      </c>
      <c r="N711">
        <f>VLOOKUP(DATA!D710,'Performance management'!A$1:H$1193,8,0)</f>
        <v>3.25</v>
      </c>
      <c r="O711">
        <f>VLOOKUP(D710,'Learning  Mangement'!$A$1:$G$1193,4,0)</f>
        <v>3.25</v>
      </c>
      <c r="P711" t="str">
        <f>VLOOKUP(D710,'Learning  Mangement'!$A$1:$G$1193,5,0)</f>
        <v>Hemanth&amp;Salomi</v>
      </c>
      <c r="Q711" t="str">
        <f>VLOOKUP(D710,'Learning  Mangement'!$A$1:$G$1193,6,0)</f>
        <v>3h</v>
      </c>
      <c r="R711" t="str">
        <f>VLOOKUP(D710,'Learning  Mangement'!$A$1:$G$1193,7,0)</f>
        <v>Soft skills Training</v>
      </c>
      <c r="S711" s="30">
        <f>VLOOKUP(D710,'Leave  Mangement'!$A$1:$F$1193,3,0)</f>
        <v>43464</v>
      </c>
      <c r="T711" s="30">
        <f>VLOOKUP(D710,'Leave  Mangement'!$A$1:$F$1193,4,0)</f>
        <v>43465</v>
      </c>
      <c r="U711" t="str">
        <f>VLOOKUP(D710,'Leave  Mangement'!$A$1:$F$1193,5,0)</f>
        <v>Emergency leave</v>
      </c>
      <c r="V711">
        <f>VLOOKUP(D710,'Leave  Mangement'!$A$1:$F$1193,6,0)</f>
        <v>1</v>
      </c>
      <c r="W711" t="str">
        <f>VLOOKUP(D710,'Span and Layer'!$A$1:$D$1193,2,0)</f>
        <v>Anudeep</v>
      </c>
      <c r="X711" t="str">
        <f>VLOOKUP(D710,'Span and Layer'!$A$1:$D$1193,3,0)</f>
        <v>Charlie</v>
      </c>
      <c r="Y711" t="str">
        <f>VLOOKUP(D710,'Span and Layer'!$A$1:$D$1193,4,0)</f>
        <v>George</v>
      </c>
      <c r="Z711" s="30">
        <f>VLOOKUP(D710,'Attrition Analysis'!$A$1:$E$1193,3,0)</f>
        <v>38888</v>
      </c>
      <c r="AA711" s="30">
        <f>VLOOKUP(D710,'Attrition Analysis'!$A$1:$E$1193,4,0)</f>
        <v>46986</v>
      </c>
      <c r="AB711">
        <f>VLOOKUP(D710,'Attrition Analysis'!$A$1:$E$1193,5,0)</f>
        <v>0</v>
      </c>
      <c r="AC711" t="str">
        <f>VLOOKUP(D710,CSAT!$A$1:$F$1193,2,0)</f>
        <v>Worst</v>
      </c>
      <c r="AD711" t="str">
        <f>VLOOKUP(D710,CSAT!$A$1:$F$1193,3,0)</f>
        <v>Bad</v>
      </c>
      <c r="AE711" t="str">
        <f>VLOOKUP(D710,CSAT!$A$1:$F$1193,4,0)</f>
        <v>Better</v>
      </c>
      <c r="AF711" t="str">
        <f>VLOOKUP(D710,CSAT!$A$1:$F$1193,5,0)</f>
        <v>Worst</v>
      </c>
      <c r="AG711" t="str">
        <f>VLOOKUP(D710,CSAT!$A$1:$F$1193,6,0)</f>
        <v>Bad</v>
      </c>
      <c r="AH711" s="30">
        <v>43373</v>
      </c>
    </row>
    <row r="712" spans="1:34" x14ac:dyDescent="0.25">
      <c r="A712" s="13" t="s">
        <v>1234</v>
      </c>
      <c r="B712" s="13">
        <v>711</v>
      </c>
      <c r="C712" s="13" t="s">
        <v>71</v>
      </c>
      <c r="D712" s="13" t="s">
        <v>1234</v>
      </c>
      <c r="E712" s="13" t="s">
        <v>10</v>
      </c>
      <c r="F712" s="13">
        <v>44</v>
      </c>
      <c r="G712" s="13" t="s">
        <v>91</v>
      </c>
      <c r="H712" s="13" t="s">
        <v>97</v>
      </c>
      <c r="I712" s="13" t="s">
        <v>98</v>
      </c>
      <c r="J712">
        <f>VLOOKUP(DATA!D711,'Performance management'!A$1:H$1193,4,0)</f>
        <v>3</v>
      </c>
      <c r="K712">
        <f>VLOOKUP(DATA!D711,'Performance management'!A$1:H$1193,5,0)</f>
        <v>1</v>
      </c>
      <c r="L712">
        <f>VLOOKUP(DATA!D711,'Performance management'!A$1:H$1193,6,0)</f>
        <v>4</v>
      </c>
      <c r="M712">
        <f>VLOOKUP(DATA!D711,'Performance management'!A$1:H$1193,7,0)</f>
        <v>1</v>
      </c>
      <c r="N712">
        <f>VLOOKUP(DATA!D711,'Performance management'!A$1:H$1193,8,0)</f>
        <v>2.25</v>
      </c>
      <c r="O712">
        <f>VLOOKUP(D711,'Learning  Mangement'!$A$1:$G$1193,4,0)</f>
        <v>2.25</v>
      </c>
      <c r="P712" t="str">
        <f>VLOOKUP(D711,'Learning  Mangement'!$A$1:$G$1193,5,0)</f>
        <v>Sathish&amp;Azim</v>
      </c>
      <c r="Q712" t="str">
        <f>VLOOKUP(D711,'Learning  Mangement'!$A$1:$G$1193,6,0)</f>
        <v>4h</v>
      </c>
      <c r="R712" t="str">
        <f>VLOOKUP(D711,'Learning  Mangement'!$A$1:$G$1193,7,0)</f>
        <v>Technical skills Training</v>
      </c>
      <c r="S712" s="30">
        <f>VLOOKUP(D711,'Leave  Mangement'!$A$1:$F$1193,3,0)</f>
        <v>43465</v>
      </c>
      <c r="T712" s="30">
        <f>VLOOKUP(D711,'Leave  Mangement'!$A$1:$F$1193,4,0)</f>
        <v>43467</v>
      </c>
      <c r="U712" t="str">
        <f>VLOOKUP(D711,'Leave  Mangement'!$A$1:$F$1193,5,0)</f>
        <v>Maternity/Parental leave</v>
      </c>
      <c r="V712">
        <f>VLOOKUP(D711,'Leave  Mangement'!$A$1:$F$1193,6,0)</f>
        <v>32</v>
      </c>
      <c r="W712" t="str">
        <f>VLOOKUP(D711,'Span and Layer'!$A$1:$D$1193,2,0)</f>
        <v>Harish</v>
      </c>
      <c r="X712" t="str">
        <f>VLOOKUP(D711,'Span and Layer'!$A$1:$D$1193,3,0)</f>
        <v>Amelia</v>
      </c>
      <c r="Y712" t="str">
        <f>VLOOKUP(D711,'Span and Layer'!$A$1:$D$1193,4,0)</f>
        <v>George</v>
      </c>
      <c r="Z712" s="30">
        <f>VLOOKUP(D711,'Attrition Analysis'!$A$1:$E$1193,3,0)</f>
        <v>38896</v>
      </c>
      <c r="AA712" s="30">
        <f>VLOOKUP(D711,'Attrition Analysis'!$A$1:$E$1193,4,0)</f>
        <v>46998</v>
      </c>
      <c r="AB712">
        <f>VLOOKUP(D711,'Attrition Analysis'!$A$1:$E$1193,5,0)</f>
        <v>0</v>
      </c>
      <c r="AC712" t="str">
        <f>VLOOKUP(D711,CSAT!$A$1:$F$1193,2,0)</f>
        <v>Good</v>
      </c>
      <c r="AD712" t="str">
        <f>VLOOKUP(D711,CSAT!$A$1:$F$1193,3,0)</f>
        <v>Good</v>
      </c>
      <c r="AE712" t="str">
        <f>VLOOKUP(D711,CSAT!$A$1:$F$1193,4,0)</f>
        <v>Worst</v>
      </c>
      <c r="AF712" t="str">
        <f>VLOOKUP(D711,CSAT!$A$1:$F$1193,5,0)</f>
        <v>Good</v>
      </c>
      <c r="AG712" t="str">
        <f>VLOOKUP(D711,CSAT!$A$1:$F$1193,6,0)</f>
        <v>Better</v>
      </c>
      <c r="AH712" s="30">
        <v>43173</v>
      </c>
    </row>
    <row r="713" spans="1:34" x14ac:dyDescent="0.25">
      <c r="A713" s="13" t="s">
        <v>1235</v>
      </c>
      <c r="B713" s="13">
        <v>712</v>
      </c>
      <c r="C713" s="13" t="s">
        <v>73</v>
      </c>
      <c r="D713" s="13" t="s">
        <v>1235</v>
      </c>
      <c r="E713" s="13" t="s">
        <v>16</v>
      </c>
      <c r="F713" s="13">
        <v>45</v>
      </c>
      <c r="G713" s="13" t="s">
        <v>26</v>
      </c>
      <c r="H713" s="13" t="s">
        <v>59</v>
      </c>
      <c r="I713" s="13" t="s">
        <v>13</v>
      </c>
      <c r="J713">
        <f>VLOOKUP(DATA!D712,'Performance management'!A$1:H$1193,4,0)</f>
        <v>5</v>
      </c>
      <c r="K713">
        <f>VLOOKUP(DATA!D712,'Performance management'!A$1:H$1193,5,0)</f>
        <v>3</v>
      </c>
      <c r="L713">
        <f>VLOOKUP(DATA!D712,'Performance management'!A$1:H$1193,6,0)</f>
        <v>3</v>
      </c>
      <c r="M713">
        <f>VLOOKUP(DATA!D712,'Performance management'!A$1:H$1193,7,0)</f>
        <v>2</v>
      </c>
      <c r="N713">
        <f>VLOOKUP(DATA!D712,'Performance management'!A$1:H$1193,8,0)</f>
        <v>3.25</v>
      </c>
      <c r="O713">
        <f>VLOOKUP(D712,'Learning  Mangement'!$A$1:$G$1193,4,0)</f>
        <v>3.25</v>
      </c>
      <c r="P713" t="str">
        <f>VLOOKUP(D712,'Learning  Mangement'!$A$1:$G$1193,5,0)</f>
        <v>Hemanth&amp;Salomi</v>
      </c>
      <c r="Q713" t="str">
        <f>VLOOKUP(D712,'Learning  Mangement'!$A$1:$G$1193,6,0)</f>
        <v>3h</v>
      </c>
      <c r="R713" t="str">
        <f>VLOOKUP(D712,'Learning  Mangement'!$A$1:$G$1193,7,0)</f>
        <v>Soft skills Training</v>
      </c>
      <c r="S713" s="30">
        <f>VLOOKUP(D712,'Leave  Mangement'!$A$1:$F$1193,3,0)</f>
        <v>43101</v>
      </c>
      <c r="T713" s="30">
        <f>VLOOKUP(D712,'Leave  Mangement'!$A$1:$F$1193,4,0)</f>
        <v>43102</v>
      </c>
      <c r="U713" t="str">
        <f>VLOOKUP(D712,'Leave  Mangement'!$A$1:$F$1193,5,0)</f>
        <v>Emergency leave</v>
      </c>
      <c r="V713">
        <f>VLOOKUP(D712,'Leave  Mangement'!$A$1:$F$1193,6,0)</f>
        <v>1</v>
      </c>
      <c r="W713" t="str">
        <f>VLOOKUP(D712,'Span and Layer'!$A$1:$D$1193,2,0)</f>
        <v>Azim</v>
      </c>
      <c r="X713" t="str">
        <f>VLOOKUP(D712,'Span and Layer'!$A$1:$D$1193,3,0)</f>
        <v>Jacob</v>
      </c>
      <c r="Y713" t="str">
        <f>VLOOKUP(D712,'Span and Layer'!$A$1:$D$1193,4,0)</f>
        <v>George</v>
      </c>
      <c r="Z713" s="30">
        <f>VLOOKUP(D712,'Attrition Analysis'!$A$1:$E$1193,3,0)</f>
        <v>38904</v>
      </c>
      <c r="AA713" s="30">
        <f>VLOOKUP(D712,'Attrition Analysis'!$A$1:$E$1193,4,0)</f>
        <v>47010</v>
      </c>
      <c r="AB713">
        <f>VLOOKUP(D712,'Attrition Analysis'!$A$1:$E$1193,5,0)</f>
        <v>0</v>
      </c>
      <c r="AC713" t="str">
        <f>VLOOKUP(D712,CSAT!$A$1:$F$1193,2,0)</f>
        <v>Excellent</v>
      </c>
      <c r="AD713" t="str">
        <f>VLOOKUP(D712,CSAT!$A$1:$F$1193,3,0)</f>
        <v>Good</v>
      </c>
      <c r="AE713" t="str">
        <f>VLOOKUP(D712,CSAT!$A$1:$F$1193,4,0)</f>
        <v>Better</v>
      </c>
      <c r="AF713" t="str">
        <f>VLOOKUP(D712,CSAT!$A$1:$F$1193,5,0)</f>
        <v>Excellent</v>
      </c>
      <c r="AG713" t="str">
        <f>VLOOKUP(D712,CSAT!$A$1:$F$1193,6,0)</f>
        <v>Excellent</v>
      </c>
      <c r="AH713" s="30">
        <v>43262</v>
      </c>
    </row>
    <row r="714" spans="1:34" x14ac:dyDescent="0.25">
      <c r="A714" s="13" t="s">
        <v>1236</v>
      </c>
      <c r="B714" s="13">
        <v>713</v>
      </c>
      <c r="C714" s="13" t="s">
        <v>75</v>
      </c>
      <c r="D714" s="13" t="s">
        <v>1236</v>
      </c>
      <c r="E714" s="13" t="s">
        <v>16</v>
      </c>
      <c r="F714" s="13">
        <v>34</v>
      </c>
      <c r="G714" s="13" t="s">
        <v>21</v>
      </c>
      <c r="H714" s="13" t="s">
        <v>52</v>
      </c>
      <c r="I714" s="13" t="s">
        <v>13</v>
      </c>
      <c r="J714">
        <f>VLOOKUP(DATA!D713,'Performance management'!A$1:H$1193,4,0)</f>
        <v>4</v>
      </c>
      <c r="K714">
        <f>VLOOKUP(DATA!D713,'Performance management'!A$1:H$1193,5,0)</f>
        <v>4</v>
      </c>
      <c r="L714">
        <f>VLOOKUP(DATA!D713,'Performance management'!A$1:H$1193,6,0)</f>
        <v>1</v>
      </c>
      <c r="M714">
        <f>VLOOKUP(DATA!D713,'Performance management'!A$1:H$1193,7,0)</f>
        <v>5</v>
      </c>
      <c r="N714">
        <f>VLOOKUP(DATA!D713,'Performance management'!A$1:H$1193,8,0)</f>
        <v>3.5</v>
      </c>
      <c r="O714">
        <f>VLOOKUP(D713,'Learning  Mangement'!$A$1:$G$1193,4,0)</f>
        <v>3.5</v>
      </c>
      <c r="P714" t="str">
        <f>VLOOKUP(D713,'Learning  Mangement'!$A$1:$G$1193,5,0)</f>
        <v>Hemanth&amp;Salomi</v>
      </c>
      <c r="Q714" t="str">
        <f>VLOOKUP(D713,'Learning  Mangement'!$A$1:$G$1193,6,0)</f>
        <v>3h</v>
      </c>
      <c r="R714" t="str">
        <f>VLOOKUP(D713,'Learning  Mangement'!$A$1:$G$1193,7,0)</f>
        <v>Soft skills Training</v>
      </c>
      <c r="S714" s="30">
        <f>VLOOKUP(D713,'Leave  Mangement'!$A$1:$F$1193,3,0)</f>
        <v>43102</v>
      </c>
      <c r="T714" s="30">
        <f>VLOOKUP(D713,'Leave  Mangement'!$A$1:$F$1193,4,0)</f>
        <v>43103</v>
      </c>
      <c r="U714" t="str">
        <f>VLOOKUP(D713,'Leave  Mangement'!$A$1:$F$1193,5,0)</f>
        <v>Emergency leave</v>
      </c>
      <c r="V714">
        <f>VLOOKUP(D713,'Leave  Mangement'!$A$1:$F$1193,6,0)</f>
        <v>1</v>
      </c>
      <c r="W714" t="str">
        <f>VLOOKUP(D713,'Span and Layer'!$A$1:$D$1193,2,0)</f>
        <v>Salomi</v>
      </c>
      <c r="X714" t="str">
        <f>VLOOKUP(D713,'Span and Layer'!$A$1:$D$1193,3,0)</f>
        <v>Harry</v>
      </c>
      <c r="Y714" t="str">
        <f>VLOOKUP(D713,'Span and Layer'!$A$1:$D$1193,4,0)</f>
        <v>George</v>
      </c>
      <c r="Z714" s="30">
        <f>VLOOKUP(D713,'Attrition Analysis'!$A$1:$E$1193,3,0)</f>
        <v>38912</v>
      </c>
      <c r="AA714" s="30">
        <f>VLOOKUP(D713,'Attrition Analysis'!$A$1:$E$1193,4,0)</f>
        <v>47022</v>
      </c>
      <c r="AB714">
        <f>VLOOKUP(D713,'Attrition Analysis'!$A$1:$E$1193,5,0)</f>
        <v>0</v>
      </c>
      <c r="AC714" t="str">
        <f>VLOOKUP(D713,CSAT!$A$1:$F$1193,2,0)</f>
        <v>Bad</v>
      </c>
      <c r="AD714" t="str">
        <f>VLOOKUP(D713,CSAT!$A$1:$F$1193,3,0)</f>
        <v>Worst</v>
      </c>
      <c r="AE714" t="str">
        <f>VLOOKUP(D713,CSAT!$A$1:$F$1193,4,0)</f>
        <v>Worst</v>
      </c>
      <c r="AF714" t="str">
        <f>VLOOKUP(D713,CSAT!$A$1:$F$1193,5,0)</f>
        <v>Good</v>
      </c>
      <c r="AG714" t="str">
        <f>VLOOKUP(D713,CSAT!$A$1:$F$1193,6,0)</f>
        <v>Worst</v>
      </c>
      <c r="AH714" s="30">
        <v>43335</v>
      </c>
    </row>
    <row r="715" spans="1:34" x14ac:dyDescent="0.25">
      <c r="A715" s="13" t="s">
        <v>1237</v>
      </c>
      <c r="B715" s="13">
        <v>714</v>
      </c>
      <c r="C715" s="13" t="s">
        <v>77</v>
      </c>
      <c r="D715" s="13" t="s">
        <v>1237</v>
      </c>
      <c r="E715" s="13" t="s">
        <v>10</v>
      </c>
      <c r="F715" s="13">
        <v>51</v>
      </c>
      <c r="G715" s="13" t="s">
        <v>21</v>
      </c>
      <c r="H715" s="13" t="s">
        <v>121</v>
      </c>
      <c r="I715" s="13" t="s">
        <v>13</v>
      </c>
      <c r="J715">
        <f>VLOOKUP(DATA!D714,'Performance management'!A$1:H$1193,4,0)</f>
        <v>4</v>
      </c>
      <c r="K715">
        <f>VLOOKUP(DATA!D714,'Performance management'!A$1:H$1193,5,0)</f>
        <v>3</v>
      </c>
      <c r="L715">
        <f>VLOOKUP(DATA!D714,'Performance management'!A$1:H$1193,6,0)</f>
        <v>1</v>
      </c>
      <c r="M715">
        <f>VLOOKUP(DATA!D714,'Performance management'!A$1:H$1193,7,0)</f>
        <v>1</v>
      </c>
      <c r="N715">
        <f>VLOOKUP(DATA!D714,'Performance management'!A$1:H$1193,8,0)</f>
        <v>2.25</v>
      </c>
      <c r="O715">
        <f>VLOOKUP(D714,'Learning  Mangement'!$A$1:$G$1193,4,0)</f>
        <v>2.25</v>
      </c>
      <c r="P715" t="str">
        <f>VLOOKUP(D714,'Learning  Mangement'!$A$1:$G$1193,5,0)</f>
        <v>Sathish&amp;Azim</v>
      </c>
      <c r="Q715" t="str">
        <f>VLOOKUP(D714,'Learning  Mangement'!$A$1:$G$1193,6,0)</f>
        <v>4h</v>
      </c>
      <c r="R715" t="str">
        <f>VLOOKUP(D714,'Learning  Mangement'!$A$1:$G$1193,7,0)</f>
        <v>Technical skills Training</v>
      </c>
      <c r="S715" s="30">
        <f>VLOOKUP(D714,'Leave  Mangement'!$A$1:$F$1193,3,0)</f>
        <v>43103</v>
      </c>
      <c r="T715" s="30">
        <f>VLOOKUP(D714,'Leave  Mangement'!$A$1:$F$1193,4,0)</f>
        <v>43110</v>
      </c>
      <c r="U715" t="str">
        <f>VLOOKUP(D714,'Leave  Mangement'!$A$1:$F$1193,5,0)</f>
        <v>Maternity/Parental leave</v>
      </c>
      <c r="V715">
        <f>VLOOKUP(D714,'Leave  Mangement'!$A$1:$F$1193,6,0)</f>
        <v>37</v>
      </c>
      <c r="W715" t="str">
        <f>VLOOKUP(D714,'Span and Layer'!$A$1:$D$1193,2,0)</f>
        <v>Rishitha</v>
      </c>
      <c r="X715" t="str">
        <f>VLOOKUP(D714,'Span and Layer'!$A$1:$D$1193,3,0)</f>
        <v>Isla</v>
      </c>
      <c r="Y715" t="str">
        <f>VLOOKUP(D714,'Span and Layer'!$A$1:$D$1193,4,0)</f>
        <v>George</v>
      </c>
      <c r="Z715" s="30">
        <f>VLOOKUP(D714,'Attrition Analysis'!$A$1:$E$1193,3,0)</f>
        <v>38920</v>
      </c>
      <c r="AA715" s="30">
        <f>VLOOKUP(D714,'Attrition Analysis'!$A$1:$E$1193,4,0)</f>
        <v>47034</v>
      </c>
      <c r="AB715">
        <f>VLOOKUP(D714,'Attrition Analysis'!$A$1:$E$1193,5,0)</f>
        <v>0</v>
      </c>
      <c r="AC715" t="str">
        <f>VLOOKUP(D714,CSAT!$A$1:$F$1193,2,0)</f>
        <v>Bad</v>
      </c>
      <c r="AD715" t="str">
        <f>VLOOKUP(D714,CSAT!$A$1:$F$1193,3,0)</f>
        <v>Good</v>
      </c>
      <c r="AE715" t="str">
        <f>VLOOKUP(D714,CSAT!$A$1:$F$1193,4,0)</f>
        <v>Bad</v>
      </c>
      <c r="AF715" t="str">
        <f>VLOOKUP(D714,CSAT!$A$1:$F$1193,5,0)</f>
        <v>Good</v>
      </c>
      <c r="AG715" t="str">
        <f>VLOOKUP(D714,CSAT!$A$1:$F$1193,6,0)</f>
        <v>Excellent</v>
      </c>
      <c r="AH715" s="30">
        <v>43401</v>
      </c>
    </row>
    <row r="716" spans="1:34" x14ac:dyDescent="0.25">
      <c r="A716" s="13" t="s">
        <v>1238</v>
      </c>
      <c r="B716" s="13">
        <v>715</v>
      </c>
      <c r="C716" s="13" t="s">
        <v>81</v>
      </c>
      <c r="D716" s="13" t="s">
        <v>1238</v>
      </c>
      <c r="E716" s="13" t="s">
        <v>16</v>
      </c>
      <c r="F716" s="13">
        <v>42</v>
      </c>
      <c r="G716" s="13" t="s">
        <v>11</v>
      </c>
      <c r="H716" s="13" t="s">
        <v>27</v>
      </c>
      <c r="I716" s="13" t="s">
        <v>28</v>
      </c>
      <c r="J716">
        <f>VLOOKUP(DATA!D715,'Performance management'!A$1:H$1193,4,0)</f>
        <v>4</v>
      </c>
      <c r="K716">
        <f>VLOOKUP(DATA!D715,'Performance management'!A$1:H$1193,5,0)</f>
        <v>3</v>
      </c>
      <c r="L716">
        <f>VLOOKUP(DATA!D715,'Performance management'!A$1:H$1193,6,0)</f>
        <v>4</v>
      </c>
      <c r="M716">
        <f>VLOOKUP(DATA!D715,'Performance management'!A$1:H$1193,7,0)</f>
        <v>3</v>
      </c>
      <c r="N716">
        <f>VLOOKUP(DATA!D715,'Performance management'!A$1:H$1193,8,0)</f>
        <v>3.5</v>
      </c>
      <c r="O716">
        <f>VLOOKUP(D715,'Learning  Mangement'!$A$1:$G$1193,4,0)</f>
        <v>3.5</v>
      </c>
      <c r="P716" t="str">
        <f>VLOOKUP(D715,'Learning  Mangement'!$A$1:$G$1193,5,0)</f>
        <v>Hemanth&amp;Salomi</v>
      </c>
      <c r="Q716" t="str">
        <f>VLOOKUP(D715,'Learning  Mangement'!$A$1:$G$1193,6,0)</f>
        <v>3h</v>
      </c>
      <c r="R716" t="str">
        <f>VLOOKUP(D715,'Learning  Mangement'!$A$1:$G$1193,7,0)</f>
        <v>Soft skills Training</v>
      </c>
      <c r="S716" s="30">
        <f>VLOOKUP(D715,'Leave  Mangement'!$A$1:$F$1193,3,0)</f>
        <v>43104</v>
      </c>
      <c r="T716" s="30">
        <f>VLOOKUP(D715,'Leave  Mangement'!$A$1:$F$1193,4,0)</f>
        <v>43105</v>
      </c>
      <c r="U716" t="str">
        <f>VLOOKUP(D715,'Leave  Mangement'!$A$1:$F$1193,5,0)</f>
        <v>Emergency leave</v>
      </c>
      <c r="V716">
        <f>VLOOKUP(D715,'Leave  Mangement'!$A$1:$F$1193,6,0)</f>
        <v>1</v>
      </c>
      <c r="W716" t="str">
        <f>VLOOKUP(D715,'Span and Layer'!$A$1:$D$1193,2,0)</f>
        <v>Lihar</v>
      </c>
      <c r="X716" t="str">
        <f>VLOOKUP(D715,'Span and Layer'!$A$1:$D$1193,3,0)</f>
        <v>Isla</v>
      </c>
      <c r="Y716" t="str">
        <f>VLOOKUP(D715,'Span and Layer'!$A$1:$D$1193,4,0)</f>
        <v>George</v>
      </c>
      <c r="Z716" s="30">
        <f>VLOOKUP(D715,'Attrition Analysis'!$A$1:$E$1193,3,0)</f>
        <v>38928</v>
      </c>
      <c r="AA716" s="30">
        <f>VLOOKUP(D715,'Attrition Analysis'!$A$1:$E$1193,4,0)</f>
        <v>47046</v>
      </c>
      <c r="AB716">
        <f>VLOOKUP(D715,'Attrition Analysis'!$A$1:$E$1193,5,0)</f>
        <v>0</v>
      </c>
      <c r="AC716" t="str">
        <f>VLOOKUP(D715,CSAT!$A$1:$F$1193,2,0)</f>
        <v>Excellent</v>
      </c>
      <c r="AD716" t="str">
        <f>VLOOKUP(D715,CSAT!$A$1:$F$1193,3,0)</f>
        <v>Bad</v>
      </c>
      <c r="AE716" t="str">
        <f>VLOOKUP(D715,CSAT!$A$1:$F$1193,4,0)</f>
        <v>Good</v>
      </c>
      <c r="AF716" t="str">
        <f>VLOOKUP(D715,CSAT!$A$1:$F$1193,5,0)</f>
        <v>Good</v>
      </c>
      <c r="AG716" t="str">
        <f>VLOOKUP(D715,CSAT!$A$1:$F$1193,6,0)</f>
        <v>Bad</v>
      </c>
      <c r="AH716" s="30">
        <v>43359</v>
      </c>
    </row>
    <row r="717" spans="1:34" x14ac:dyDescent="0.25">
      <c r="A717" s="13" t="s">
        <v>1239</v>
      </c>
      <c r="B717" s="13">
        <v>716</v>
      </c>
      <c r="C717" s="13" t="s">
        <v>83</v>
      </c>
      <c r="D717" s="13" t="s">
        <v>1239</v>
      </c>
      <c r="E717" s="13" t="s">
        <v>16</v>
      </c>
      <c r="F717" s="13">
        <v>35</v>
      </c>
      <c r="G717" s="13" t="s">
        <v>31</v>
      </c>
      <c r="H717" s="13" t="s">
        <v>52</v>
      </c>
      <c r="I717" s="13" t="s">
        <v>13</v>
      </c>
      <c r="J717">
        <f>VLOOKUP(DATA!D716,'Performance management'!A$1:H$1193,4,0)</f>
        <v>5</v>
      </c>
      <c r="K717">
        <f>VLOOKUP(DATA!D716,'Performance management'!A$1:H$1193,5,0)</f>
        <v>2</v>
      </c>
      <c r="L717">
        <f>VLOOKUP(DATA!D716,'Performance management'!A$1:H$1193,6,0)</f>
        <v>5</v>
      </c>
      <c r="M717">
        <f>VLOOKUP(DATA!D716,'Performance management'!A$1:H$1193,7,0)</f>
        <v>3</v>
      </c>
      <c r="N717">
        <f>VLOOKUP(DATA!D716,'Performance management'!A$1:H$1193,8,0)</f>
        <v>3.75</v>
      </c>
      <c r="O717">
        <f>VLOOKUP(D716,'Learning  Mangement'!$A$1:$G$1193,4,0)</f>
        <v>3.75</v>
      </c>
      <c r="P717" t="str">
        <f>VLOOKUP(D716,'Learning  Mangement'!$A$1:$G$1193,5,0)</f>
        <v>Hemanth&amp;Salomi</v>
      </c>
      <c r="Q717" t="str">
        <f>VLOOKUP(D716,'Learning  Mangement'!$A$1:$G$1193,6,0)</f>
        <v>3h</v>
      </c>
      <c r="R717" t="str">
        <f>VLOOKUP(D716,'Learning  Mangement'!$A$1:$G$1193,7,0)</f>
        <v>Soft skills Training</v>
      </c>
      <c r="S717" s="30">
        <f>VLOOKUP(D716,'Leave  Mangement'!$A$1:$F$1193,3,0)</f>
        <v>43105</v>
      </c>
      <c r="T717" s="30">
        <f>VLOOKUP(D716,'Leave  Mangement'!$A$1:$F$1193,4,0)</f>
        <v>43110</v>
      </c>
      <c r="U717" t="str">
        <f>VLOOKUP(D716,'Leave  Mangement'!$A$1:$F$1193,5,0)</f>
        <v>Planned leave</v>
      </c>
      <c r="V717">
        <f>VLOOKUP(D716,'Leave  Mangement'!$A$1:$F$1193,6,0)</f>
        <v>5</v>
      </c>
      <c r="W717" t="str">
        <f>VLOOKUP(D716,'Span and Layer'!$A$1:$D$1193,2,0)</f>
        <v>Harish</v>
      </c>
      <c r="X717" t="str">
        <f>VLOOKUP(D716,'Span and Layer'!$A$1:$D$1193,3,0)</f>
        <v>Amelia</v>
      </c>
      <c r="Y717" t="str">
        <f>VLOOKUP(D716,'Span and Layer'!$A$1:$D$1193,4,0)</f>
        <v>George</v>
      </c>
      <c r="Z717" s="30">
        <f>VLOOKUP(D716,'Attrition Analysis'!$A$1:$E$1193,3,0)</f>
        <v>38936</v>
      </c>
      <c r="AA717" s="30">
        <f>VLOOKUP(D716,'Attrition Analysis'!$A$1:$E$1193,4,0)</f>
        <v>47058</v>
      </c>
      <c r="AB717">
        <f>VLOOKUP(D716,'Attrition Analysis'!$A$1:$E$1193,5,0)</f>
        <v>0</v>
      </c>
      <c r="AC717" t="str">
        <f>VLOOKUP(D716,CSAT!$A$1:$F$1193,2,0)</f>
        <v>Worst</v>
      </c>
      <c r="AD717" t="str">
        <f>VLOOKUP(D716,CSAT!$A$1:$F$1193,3,0)</f>
        <v>Excellent</v>
      </c>
      <c r="AE717" t="str">
        <f>VLOOKUP(D716,CSAT!$A$1:$F$1193,4,0)</f>
        <v>Good</v>
      </c>
      <c r="AF717" t="str">
        <f>VLOOKUP(D716,CSAT!$A$1:$F$1193,5,0)</f>
        <v>Bad</v>
      </c>
      <c r="AG717" t="str">
        <f>VLOOKUP(D716,CSAT!$A$1:$F$1193,6,0)</f>
        <v>Bad</v>
      </c>
      <c r="AH717" s="30">
        <v>43335</v>
      </c>
    </row>
    <row r="718" spans="1:34" x14ac:dyDescent="0.25">
      <c r="A718" s="13" t="s">
        <v>1240</v>
      </c>
      <c r="B718" s="13">
        <v>717</v>
      </c>
      <c r="C718" s="13" t="s">
        <v>85</v>
      </c>
      <c r="D718" s="13" t="s">
        <v>1240</v>
      </c>
      <c r="E718" s="13" t="s">
        <v>10</v>
      </c>
      <c r="F718" s="13">
        <v>55</v>
      </c>
      <c r="G718" s="13" t="s">
        <v>55</v>
      </c>
      <c r="H718" s="13" t="s">
        <v>12</v>
      </c>
      <c r="I718" s="13" t="s">
        <v>13</v>
      </c>
      <c r="J718">
        <f>VLOOKUP(DATA!D717,'Performance management'!A$1:H$1193,4,0)</f>
        <v>2</v>
      </c>
      <c r="K718">
        <f>VLOOKUP(DATA!D717,'Performance management'!A$1:H$1193,5,0)</f>
        <v>2</v>
      </c>
      <c r="L718">
        <f>VLOOKUP(DATA!D717,'Performance management'!A$1:H$1193,6,0)</f>
        <v>1</v>
      </c>
      <c r="M718">
        <f>VLOOKUP(DATA!D717,'Performance management'!A$1:H$1193,7,0)</f>
        <v>2</v>
      </c>
      <c r="N718">
        <f>VLOOKUP(DATA!D717,'Performance management'!A$1:H$1193,8,0)</f>
        <v>1.75</v>
      </c>
      <c r="O718">
        <f>VLOOKUP(D717,'Learning  Mangement'!$A$1:$G$1193,4,0)</f>
        <v>1.75</v>
      </c>
      <c r="P718" t="str">
        <f>VLOOKUP(D717,'Learning  Mangement'!$A$1:$G$1193,5,0)</f>
        <v>Sathish&amp;Azim</v>
      </c>
      <c r="Q718" t="str">
        <f>VLOOKUP(D717,'Learning  Mangement'!$A$1:$G$1193,6,0)</f>
        <v>4h</v>
      </c>
      <c r="R718" t="str">
        <f>VLOOKUP(D717,'Learning  Mangement'!$A$1:$G$1193,7,0)</f>
        <v>Technical skills Training</v>
      </c>
      <c r="S718" s="30">
        <f>VLOOKUP(D717,'Leave  Mangement'!$A$1:$F$1193,3,0)</f>
        <v>43106</v>
      </c>
      <c r="T718" s="30">
        <f>VLOOKUP(D717,'Leave  Mangement'!$A$1:$F$1193,4,0)</f>
        <v>43108</v>
      </c>
      <c r="U718" t="str">
        <f>VLOOKUP(D717,'Leave  Mangement'!$A$1:$F$1193,5,0)</f>
        <v>Emergency leave</v>
      </c>
      <c r="V718">
        <f>VLOOKUP(D717,'Leave  Mangement'!$A$1:$F$1193,6,0)</f>
        <v>2</v>
      </c>
      <c r="W718" t="str">
        <f>VLOOKUP(D717,'Span and Layer'!$A$1:$D$1193,2,0)</f>
        <v>Aneela</v>
      </c>
      <c r="X718" t="str">
        <f>VLOOKUP(D717,'Span and Layer'!$A$1:$D$1193,3,0)</f>
        <v>Charlie</v>
      </c>
      <c r="Y718" t="str">
        <f>VLOOKUP(D717,'Span and Layer'!$A$1:$D$1193,4,0)</f>
        <v>George</v>
      </c>
      <c r="Z718" s="30">
        <f>VLOOKUP(D717,'Attrition Analysis'!$A$1:$E$1193,3,0)</f>
        <v>38944</v>
      </c>
      <c r="AA718" s="30">
        <f>VLOOKUP(D717,'Attrition Analysis'!$A$1:$E$1193,4,0)</f>
        <v>47070</v>
      </c>
      <c r="AB718">
        <f>VLOOKUP(D717,'Attrition Analysis'!$A$1:$E$1193,5,0)</f>
        <v>0</v>
      </c>
      <c r="AC718" t="str">
        <f>VLOOKUP(D717,CSAT!$A$1:$F$1193,2,0)</f>
        <v>Good</v>
      </c>
      <c r="AD718" t="str">
        <f>VLOOKUP(D717,CSAT!$A$1:$F$1193,3,0)</f>
        <v>Good</v>
      </c>
      <c r="AE718" t="str">
        <f>VLOOKUP(D717,CSAT!$A$1:$F$1193,4,0)</f>
        <v>Good</v>
      </c>
      <c r="AF718" t="str">
        <f>VLOOKUP(D717,CSAT!$A$1:$F$1193,5,0)</f>
        <v>Good</v>
      </c>
      <c r="AG718" t="str">
        <f>VLOOKUP(D717,CSAT!$A$1:$F$1193,6,0)</f>
        <v>Worst</v>
      </c>
      <c r="AH718" s="30">
        <v>43402</v>
      </c>
    </row>
    <row r="719" spans="1:34" x14ac:dyDescent="0.25">
      <c r="A719" s="13" t="s">
        <v>1241</v>
      </c>
      <c r="B719" s="13">
        <v>718</v>
      </c>
      <c r="C719" s="13" t="s">
        <v>87</v>
      </c>
      <c r="D719" s="13" t="s">
        <v>1241</v>
      </c>
      <c r="E719" s="13" t="s">
        <v>16</v>
      </c>
      <c r="F719" s="13">
        <v>29</v>
      </c>
      <c r="G719" s="13" t="s">
        <v>62</v>
      </c>
      <c r="H719" s="13" t="s">
        <v>52</v>
      </c>
      <c r="I719" s="13" t="s">
        <v>13</v>
      </c>
      <c r="J719">
        <f>VLOOKUP(DATA!D718,'Performance management'!A$1:H$1193,4,0)</f>
        <v>2</v>
      </c>
      <c r="K719">
        <f>VLOOKUP(DATA!D718,'Performance management'!A$1:H$1193,5,0)</f>
        <v>1</v>
      </c>
      <c r="L719">
        <f>VLOOKUP(DATA!D718,'Performance management'!A$1:H$1193,6,0)</f>
        <v>4</v>
      </c>
      <c r="M719">
        <f>VLOOKUP(DATA!D718,'Performance management'!A$1:H$1193,7,0)</f>
        <v>2</v>
      </c>
      <c r="N719">
        <f>VLOOKUP(DATA!D718,'Performance management'!A$1:H$1193,8,0)</f>
        <v>2.25</v>
      </c>
      <c r="O719">
        <f>VLOOKUP(D718,'Learning  Mangement'!$A$1:$G$1193,4,0)</f>
        <v>2.25</v>
      </c>
      <c r="P719" t="str">
        <f>VLOOKUP(D718,'Learning  Mangement'!$A$1:$G$1193,5,0)</f>
        <v>Sathish&amp;Azim</v>
      </c>
      <c r="Q719" t="str">
        <f>VLOOKUP(D718,'Learning  Mangement'!$A$1:$G$1193,6,0)</f>
        <v>4h</v>
      </c>
      <c r="R719" t="str">
        <f>VLOOKUP(D718,'Learning  Mangement'!$A$1:$G$1193,7,0)</f>
        <v>Technical skills Training</v>
      </c>
      <c r="S719" s="30">
        <f>VLOOKUP(D718,'Leave  Mangement'!$A$1:$F$1193,3,0)</f>
        <v>43107</v>
      </c>
      <c r="T719" s="30">
        <f>VLOOKUP(D718,'Leave  Mangement'!$A$1:$F$1193,4,0)</f>
        <v>43113</v>
      </c>
      <c r="U719" t="str">
        <f>VLOOKUP(D718,'Leave  Mangement'!$A$1:$F$1193,5,0)</f>
        <v>Maternity/Parental leave</v>
      </c>
      <c r="V719">
        <f>VLOOKUP(D718,'Leave  Mangement'!$A$1:$F$1193,6,0)</f>
        <v>36</v>
      </c>
      <c r="W719" t="str">
        <f>VLOOKUP(D718,'Span and Layer'!$A$1:$D$1193,2,0)</f>
        <v>Aneela</v>
      </c>
      <c r="X719" t="str">
        <f>VLOOKUP(D718,'Span and Layer'!$A$1:$D$1193,3,0)</f>
        <v>Charlie</v>
      </c>
      <c r="Y719" t="str">
        <f>VLOOKUP(D718,'Span and Layer'!$A$1:$D$1193,4,0)</f>
        <v>George</v>
      </c>
      <c r="Z719" s="30">
        <f>VLOOKUP(D718,'Attrition Analysis'!$A$1:$E$1193,3,0)</f>
        <v>38952</v>
      </c>
      <c r="AA719" s="30">
        <f>VLOOKUP(D718,'Attrition Analysis'!$A$1:$E$1193,4,0)</f>
        <v>47082</v>
      </c>
      <c r="AB719">
        <f>VLOOKUP(D718,'Attrition Analysis'!$A$1:$E$1193,5,0)</f>
        <v>0</v>
      </c>
      <c r="AC719" t="str">
        <f>VLOOKUP(D718,CSAT!$A$1:$F$1193,2,0)</f>
        <v>Worst</v>
      </c>
      <c r="AD719" t="str">
        <f>VLOOKUP(D718,CSAT!$A$1:$F$1193,3,0)</f>
        <v>Good</v>
      </c>
      <c r="AE719" t="str">
        <f>VLOOKUP(D718,CSAT!$A$1:$F$1193,4,0)</f>
        <v>Worst</v>
      </c>
      <c r="AF719" t="str">
        <f>VLOOKUP(D718,CSAT!$A$1:$F$1193,5,0)</f>
        <v>Worst</v>
      </c>
      <c r="AG719" t="str">
        <f>VLOOKUP(D718,CSAT!$A$1:$F$1193,6,0)</f>
        <v>Bad</v>
      </c>
      <c r="AH719" s="30">
        <v>43292</v>
      </c>
    </row>
    <row r="720" spans="1:34" x14ac:dyDescent="0.25">
      <c r="A720" s="13" t="s">
        <v>1242</v>
      </c>
      <c r="B720" s="13">
        <v>719</v>
      </c>
      <c r="C720" s="13" t="s">
        <v>89</v>
      </c>
      <c r="D720" s="13" t="s">
        <v>1242</v>
      </c>
      <c r="E720" s="13" t="s">
        <v>10</v>
      </c>
      <c r="F720" s="13">
        <v>53</v>
      </c>
      <c r="G720" s="13" t="s">
        <v>31</v>
      </c>
      <c r="H720" s="13" t="s">
        <v>18</v>
      </c>
      <c r="I720" s="13" t="s">
        <v>13</v>
      </c>
      <c r="J720">
        <f>VLOOKUP(DATA!D719,'Performance management'!A$1:H$1193,4,0)</f>
        <v>4</v>
      </c>
      <c r="K720">
        <f>VLOOKUP(DATA!D719,'Performance management'!A$1:H$1193,5,0)</f>
        <v>1</v>
      </c>
      <c r="L720">
        <f>VLOOKUP(DATA!D719,'Performance management'!A$1:H$1193,6,0)</f>
        <v>2</v>
      </c>
      <c r="M720">
        <f>VLOOKUP(DATA!D719,'Performance management'!A$1:H$1193,7,0)</f>
        <v>2</v>
      </c>
      <c r="N720">
        <f>VLOOKUP(DATA!D719,'Performance management'!A$1:H$1193,8,0)</f>
        <v>2.25</v>
      </c>
      <c r="O720">
        <f>VLOOKUP(D719,'Learning  Mangement'!$A$1:$G$1193,4,0)</f>
        <v>2.25</v>
      </c>
      <c r="P720" t="str">
        <f>VLOOKUP(D719,'Learning  Mangement'!$A$1:$G$1193,5,0)</f>
        <v>Sathish&amp;Azim</v>
      </c>
      <c r="Q720" t="str">
        <f>VLOOKUP(D719,'Learning  Mangement'!$A$1:$G$1193,6,0)</f>
        <v>4h</v>
      </c>
      <c r="R720" t="str">
        <f>VLOOKUP(D719,'Learning  Mangement'!$A$1:$G$1193,7,0)</f>
        <v>Technical skills Training</v>
      </c>
      <c r="S720" s="30">
        <f>VLOOKUP(D719,'Leave  Mangement'!$A$1:$F$1193,3,0)</f>
        <v>43108</v>
      </c>
      <c r="T720" s="30">
        <f>VLOOKUP(D719,'Leave  Mangement'!$A$1:$F$1193,4,0)</f>
        <v>43115</v>
      </c>
      <c r="U720" t="str">
        <f>VLOOKUP(D719,'Leave  Mangement'!$A$1:$F$1193,5,0)</f>
        <v>Emergency leave</v>
      </c>
      <c r="V720">
        <f>VLOOKUP(D719,'Leave  Mangement'!$A$1:$F$1193,6,0)</f>
        <v>7</v>
      </c>
      <c r="W720" t="str">
        <f>VLOOKUP(D719,'Span and Layer'!$A$1:$D$1193,2,0)</f>
        <v>Harika</v>
      </c>
      <c r="X720" t="str">
        <f>VLOOKUP(D719,'Span and Layer'!$A$1:$D$1193,3,0)</f>
        <v>Amelia</v>
      </c>
      <c r="Y720" t="str">
        <f>VLOOKUP(D719,'Span and Layer'!$A$1:$D$1193,4,0)</f>
        <v>George</v>
      </c>
      <c r="Z720" s="30">
        <f>VLOOKUP(D719,'Attrition Analysis'!$A$1:$E$1193,3,0)</f>
        <v>38960</v>
      </c>
      <c r="AA720" s="30">
        <f>VLOOKUP(D719,'Attrition Analysis'!$A$1:$E$1193,4,0)</f>
        <v>47094</v>
      </c>
      <c r="AB720">
        <f>VLOOKUP(D719,'Attrition Analysis'!$A$1:$E$1193,5,0)</f>
        <v>0</v>
      </c>
      <c r="AC720" t="str">
        <f>VLOOKUP(D719,CSAT!$A$1:$F$1193,2,0)</f>
        <v>Better</v>
      </c>
      <c r="AD720" t="str">
        <f>VLOOKUP(D719,CSAT!$A$1:$F$1193,3,0)</f>
        <v>Excellent</v>
      </c>
      <c r="AE720" t="str">
        <f>VLOOKUP(D719,CSAT!$A$1:$F$1193,4,0)</f>
        <v>Good</v>
      </c>
      <c r="AF720" t="str">
        <f>VLOOKUP(D719,CSAT!$A$1:$F$1193,5,0)</f>
        <v>Excellent</v>
      </c>
      <c r="AG720" t="str">
        <f>VLOOKUP(D719,CSAT!$A$1:$F$1193,6,0)</f>
        <v>Excellent</v>
      </c>
      <c r="AH720" s="30">
        <v>43236</v>
      </c>
    </row>
    <row r="721" spans="1:34" x14ac:dyDescent="0.25">
      <c r="A721" s="13" t="s">
        <v>1243</v>
      </c>
      <c r="B721" s="13">
        <v>720</v>
      </c>
      <c r="C721" s="13" t="s">
        <v>92</v>
      </c>
      <c r="D721" s="13" t="s">
        <v>1243</v>
      </c>
      <c r="E721" s="13" t="s">
        <v>16</v>
      </c>
      <c r="F721" s="13">
        <v>45</v>
      </c>
      <c r="G721" s="13" t="s">
        <v>31</v>
      </c>
      <c r="H721" s="13" t="s">
        <v>66</v>
      </c>
      <c r="I721" s="13" t="s">
        <v>13</v>
      </c>
      <c r="J721">
        <f>VLOOKUP(DATA!D720,'Performance management'!A$1:H$1193,4,0)</f>
        <v>1</v>
      </c>
      <c r="K721">
        <f>VLOOKUP(DATA!D720,'Performance management'!A$1:H$1193,5,0)</f>
        <v>2</v>
      </c>
      <c r="L721">
        <f>VLOOKUP(DATA!D720,'Performance management'!A$1:H$1193,6,0)</f>
        <v>4</v>
      </c>
      <c r="M721">
        <f>VLOOKUP(DATA!D720,'Performance management'!A$1:H$1193,7,0)</f>
        <v>3</v>
      </c>
      <c r="N721">
        <f>VLOOKUP(DATA!D720,'Performance management'!A$1:H$1193,8,0)</f>
        <v>2.5</v>
      </c>
      <c r="O721">
        <f>VLOOKUP(D720,'Learning  Mangement'!$A$1:$G$1193,4,0)</f>
        <v>2.5</v>
      </c>
      <c r="P721" t="str">
        <f>VLOOKUP(D720,'Learning  Mangement'!$A$1:$G$1193,5,0)</f>
        <v>Sathish&amp;Azim</v>
      </c>
      <c r="Q721" t="str">
        <f>VLOOKUP(D720,'Learning  Mangement'!$A$1:$G$1193,6,0)</f>
        <v>4h</v>
      </c>
      <c r="R721" t="str">
        <f>VLOOKUP(D720,'Learning  Mangement'!$A$1:$G$1193,7,0)</f>
        <v>Technical skills Training</v>
      </c>
      <c r="S721" s="30">
        <f>VLOOKUP(D720,'Leave  Mangement'!$A$1:$F$1193,3,0)</f>
        <v>43109</v>
      </c>
      <c r="T721" s="30">
        <f>VLOOKUP(D720,'Leave  Mangement'!$A$1:$F$1193,4,0)</f>
        <v>43112</v>
      </c>
      <c r="U721" t="str">
        <f>VLOOKUP(D720,'Leave  Mangement'!$A$1:$F$1193,5,0)</f>
        <v>Planned leave</v>
      </c>
      <c r="V721">
        <f>VLOOKUP(D720,'Leave  Mangement'!$A$1:$F$1193,6,0)</f>
        <v>3</v>
      </c>
      <c r="W721" t="str">
        <f>VLOOKUP(D720,'Span and Layer'!$A$1:$D$1193,2,0)</f>
        <v>Sathish</v>
      </c>
      <c r="X721" t="str">
        <f>VLOOKUP(D720,'Span and Layer'!$A$1:$D$1193,3,0)</f>
        <v>Charlie</v>
      </c>
      <c r="Y721" t="str">
        <f>VLOOKUP(D720,'Span and Layer'!$A$1:$D$1193,4,0)</f>
        <v>George</v>
      </c>
      <c r="Z721" s="30">
        <f>VLOOKUP(D720,'Attrition Analysis'!$A$1:$E$1193,3,0)</f>
        <v>38968</v>
      </c>
      <c r="AA721" s="30">
        <f>VLOOKUP(D720,'Attrition Analysis'!$A$1:$E$1193,4,0)</f>
        <v>47106</v>
      </c>
      <c r="AB721">
        <f>VLOOKUP(D720,'Attrition Analysis'!$A$1:$E$1193,5,0)</f>
        <v>0</v>
      </c>
      <c r="AC721" t="str">
        <f>VLOOKUP(D720,CSAT!$A$1:$F$1193,2,0)</f>
        <v>Worst</v>
      </c>
      <c r="AD721" t="str">
        <f>VLOOKUP(D720,CSAT!$A$1:$F$1193,3,0)</f>
        <v>Good</v>
      </c>
      <c r="AE721" t="str">
        <f>VLOOKUP(D720,CSAT!$A$1:$F$1193,4,0)</f>
        <v>Bad</v>
      </c>
      <c r="AF721" t="str">
        <f>VLOOKUP(D720,CSAT!$A$1:$F$1193,5,0)</f>
        <v>Good</v>
      </c>
      <c r="AG721" t="str">
        <f>VLOOKUP(D720,CSAT!$A$1:$F$1193,6,0)</f>
        <v>Worst</v>
      </c>
      <c r="AH721" s="30">
        <v>43335</v>
      </c>
    </row>
    <row r="722" spans="1:34" x14ac:dyDescent="0.25">
      <c r="A722" s="13" t="s">
        <v>1244</v>
      </c>
      <c r="B722" s="13">
        <v>721</v>
      </c>
      <c r="C722" s="13" t="s">
        <v>94</v>
      </c>
      <c r="D722" s="13" t="s">
        <v>1244</v>
      </c>
      <c r="E722" s="13" t="s">
        <v>16</v>
      </c>
      <c r="F722" s="13">
        <v>26</v>
      </c>
      <c r="G722" s="13" t="s">
        <v>17</v>
      </c>
      <c r="H722" s="13" t="s">
        <v>63</v>
      </c>
      <c r="I722" s="13" t="s">
        <v>13</v>
      </c>
      <c r="J722">
        <f>VLOOKUP(DATA!D721,'Performance management'!A$1:H$1193,4,0)</f>
        <v>2</v>
      </c>
      <c r="K722">
        <f>VLOOKUP(DATA!D721,'Performance management'!A$1:H$1193,5,0)</f>
        <v>1</v>
      </c>
      <c r="L722">
        <f>VLOOKUP(DATA!D721,'Performance management'!A$1:H$1193,6,0)</f>
        <v>3</v>
      </c>
      <c r="M722">
        <f>VLOOKUP(DATA!D721,'Performance management'!A$1:H$1193,7,0)</f>
        <v>3</v>
      </c>
      <c r="N722">
        <f>VLOOKUP(DATA!D721,'Performance management'!A$1:H$1193,8,0)</f>
        <v>2.25</v>
      </c>
      <c r="O722">
        <f>VLOOKUP(D721,'Learning  Mangement'!$A$1:$G$1193,4,0)</f>
        <v>2.25</v>
      </c>
      <c r="P722" t="str">
        <f>VLOOKUP(D721,'Learning  Mangement'!$A$1:$G$1193,5,0)</f>
        <v>Sathish&amp;Azim</v>
      </c>
      <c r="Q722" t="str">
        <f>VLOOKUP(D721,'Learning  Mangement'!$A$1:$G$1193,6,0)</f>
        <v>4h</v>
      </c>
      <c r="R722" t="str">
        <f>VLOOKUP(D721,'Learning  Mangement'!$A$1:$G$1193,7,0)</f>
        <v>Technical skills Training</v>
      </c>
      <c r="S722" s="30">
        <f>VLOOKUP(D721,'Leave  Mangement'!$A$1:$F$1193,3,0)</f>
        <v>43110</v>
      </c>
      <c r="T722" s="30">
        <f>VLOOKUP(D721,'Leave  Mangement'!$A$1:$F$1193,4,0)</f>
        <v>43112</v>
      </c>
      <c r="U722" t="str">
        <f>VLOOKUP(D721,'Leave  Mangement'!$A$1:$F$1193,5,0)</f>
        <v>Emergency leave</v>
      </c>
      <c r="V722">
        <f>VLOOKUP(D721,'Leave  Mangement'!$A$1:$F$1193,6,0)</f>
        <v>2</v>
      </c>
      <c r="W722" t="str">
        <f>VLOOKUP(D721,'Span and Layer'!$A$1:$D$1193,2,0)</f>
        <v>Anudeep</v>
      </c>
      <c r="X722" t="str">
        <f>VLOOKUP(D721,'Span and Layer'!$A$1:$D$1193,3,0)</f>
        <v>Charlie</v>
      </c>
      <c r="Y722" t="str">
        <f>VLOOKUP(D721,'Span and Layer'!$A$1:$D$1193,4,0)</f>
        <v>George</v>
      </c>
      <c r="Z722" s="30">
        <f>VLOOKUP(D721,'Attrition Analysis'!$A$1:$E$1193,3,0)</f>
        <v>38976</v>
      </c>
      <c r="AA722" s="30">
        <f>VLOOKUP(D721,'Attrition Analysis'!$A$1:$E$1193,4,0)</f>
        <v>47118</v>
      </c>
      <c r="AB722">
        <f>VLOOKUP(D721,'Attrition Analysis'!$A$1:$E$1193,5,0)</f>
        <v>0</v>
      </c>
      <c r="AC722" t="str">
        <f>VLOOKUP(D721,CSAT!$A$1:$F$1193,2,0)</f>
        <v>Worst</v>
      </c>
      <c r="AD722" t="str">
        <f>VLOOKUP(D721,CSAT!$A$1:$F$1193,3,0)</f>
        <v>Bad</v>
      </c>
      <c r="AE722" t="str">
        <f>VLOOKUP(D721,CSAT!$A$1:$F$1193,4,0)</f>
        <v>Bad</v>
      </c>
      <c r="AF722" t="str">
        <f>VLOOKUP(D721,CSAT!$A$1:$F$1193,5,0)</f>
        <v>Bad</v>
      </c>
      <c r="AG722" t="str">
        <f>VLOOKUP(D721,CSAT!$A$1:$F$1193,6,0)</f>
        <v>Good</v>
      </c>
      <c r="AH722" s="30">
        <v>43152</v>
      </c>
    </row>
    <row r="723" spans="1:34" x14ac:dyDescent="0.25">
      <c r="A723" s="13" t="s">
        <v>1245</v>
      </c>
      <c r="B723" s="13">
        <v>722</v>
      </c>
      <c r="C723" s="13" t="s">
        <v>99</v>
      </c>
      <c r="D723" s="13" t="s">
        <v>1245</v>
      </c>
      <c r="E723" s="13" t="s">
        <v>10</v>
      </c>
      <c r="F723" s="13">
        <v>50</v>
      </c>
      <c r="G723" s="13" t="s">
        <v>55</v>
      </c>
      <c r="H723" s="13" t="s">
        <v>59</v>
      </c>
      <c r="I723" s="13" t="s">
        <v>13</v>
      </c>
      <c r="J723">
        <f>VLOOKUP(DATA!D722,'Performance management'!A$1:H$1193,4,0)</f>
        <v>4</v>
      </c>
      <c r="K723">
        <f>VLOOKUP(DATA!D722,'Performance management'!A$1:H$1193,5,0)</f>
        <v>3</v>
      </c>
      <c r="L723">
        <f>VLOOKUP(DATA!D722,'Performance management'!A$1:H$1193,6,0)</f>
        <v>4</v>
      </c>
      <c r="M723">
        <f>VLOOKUP(DATA!D722,'Performance management'!A$1:H$1193,7,0)</f>
        <v>2</v>
      </c>
      <c r="N723">
        <f>VLOOKUP(DATA!D722,'Performance management'!A$1:H$1193,8,0)</f>
        <v>3.25</v>
      </c>
      <c r="O723">
        <f>VLOOKUP(D722,'Learning  Mangement'!$A$1:$G$1193,4,0)</f>
        <v>3.25</v>
      </c>
      <c r="P723" t="str">
        <f>VLOOKUP(D722,'Learning  Mangement'!$A$1:$G$1193,5,0)</f>
        <v>Hemanth&amp;Salomi</v>
      </c>
      <c r="Q723" t="str">
        <f>VLOOKUP(D722,'Learning  Mangement'!$A$1:$G$1193,6,0)</f>
        <v>3h</v>
      </c>
      <c r="R723" t="str">
        <f>VLOOKUP(D722,'Learning  Mangement'!$A$1:$G$1193,7,0)</f>
        <v>Soft skills Training</v>
      </c>
      <c r="S723" s="30">
        <f>VLOOKUP(D722,'Leave  Mangement'!$A$1:$F$1193,3,0)</f>
        <v>43111</v>
      </c>
      <c r="T723" s="30">
        <f>VLOOKUP(D722,'Leave  Mangement'!$A$1:$F$1193,4,0)</f>
        <v>43116</v>
      </c>
      <c r="U723" t="str">
        <f>VLOOKUP(D722,'Leave  Mangement'!$A$1:$F$1193,5,0)</f>
        <v>Maternity/Parental leave</v>
      </c>
      <c r="V723">
        <f>VLOOKUP(D722,'Leave  Mangement'!$A$1:$F$1193,6,0)</f>
        <v>35</v>
      </c>
      <c r="W723" t="str">
        <f>VLOOKUP(D722,'Span and Layer'!$A$1:$D$1193,2,0)</f>
        <v>Roy</v>
      </c>
      <c r="X723" t="str">
        <f>VLOOKUP(D722,'Span and Layer'!$A$1:$D$1193,3,0)</f>
        <v>Harry</v>
      </c>
      <c r="Y723" t="str">
        <f>VLOOKUP(D722,'Span and Layer'!$A$1:$D$1193,4,0)</f>
        <v>George</v>
      </c>
      <c r="Z723" s="30">
        <f>VLOOKUP(D722,'Attrition Analysis'!$A$1:$E$1193,3,0)</f>
        <v>38984</v>
      </c>
      <c r="AA723" s="30">
        <f>VLOOKUP(D722,'Attrition Analysis'!$A$1:$E$1193,4,0)</f>
        <v>47130</v>
      </c>
      <c r="AB723">
        <f>VLOOKUP(D722,'Attrition Analysis'!$A$1:$E$1193,5,0)</f>
        <v>0</v>
      </c>
      <c r="AC723" t="str">
        <f>VLOOKUP(D722,CSAT!$A$1:$F$1193,2,0)</f>
        <v>Good</v>
      </c>
      <c r="AD723" t="str">
        <f>VLOOKUP(D722,CSAT!$A$1:$F$1193,3,0)</f>
        <v>Bad</v>
      </c>
      <c r="AE723" t="str">
        <f>VLOOKUP(D722,CSAT!$A$1:$F$1193,4,0)</f>
        <v>Excellent</v>
      </c>
      <c r="AF723" t="str">
        <f>VLOOKUP(D722,CSAT!$A$1:$F$1193,5,0)</f>
        <v>Better</v>
      </c>
      <c r="AG723" t="str">
        <f>VLOOKUP(D722,CSAT!$A$1:$F$1193,6,0)</f>
        <v>Better</v>
      </c>
      <c r="AH723" s="30">
        <v>43174</v>
      </c>
    </row>
    <row r="724" spans="1:34" x14ac:dyDescent="0.25">
      <c r="A724" s="13" t="s">
        <v>1246</v>
      </c>
      <c r="B724" s="13">
        <v>723</v>
      </c>
      <c r="C724" s="13" t="s">
        <v>101</v>
      </c>
      <c r="D724" s="13" t="s">
        <v>1246</v>
      </c>
      <c r="E724" s="13" t="s">
        <v>16</v>
      </c>
      <c r="F724" s="13">
        <v>36</v>
      </c>
      <c r="G724" s="13" t="s">
        <v>91</v>
      </c>
      <c r="H724" s="13" t="s">
        <v>66</v>
      </c>
      <c r="I724" s="13" t="s">
        <v>13</v>
      </c>
      <c r="J724">
        <f>VLOOKUP(DATA!D723,'Performance management'!A$1:H$1193,4,0)</f>
        <v>5</v>
      </c>
      <c r="K724">
        <f>VLOOKUP(DATA!D723,'Performance management'!A$1:H$1193,5,0)</f>
        <v>5</v>
      </c>
      <c r="L724">
        <f>VLOOKUP(DATA!D723,'Performance management'!A$1:H$1193,6,0)</f>
        <v>3</v>
      </c>
      <c r="M724">
        <f>VLOOKUP(DATA!D723,'Performance management'!A$1:H$1193,7,0)</f>
        <v>1</v>
      </c>
      <c r="N724">
        <f>VLOOKUP(DATA!D723,'Performance management'!A$1:H$1193,8,0)</f>
        <v>3.5</v>
      </c>
      <c r="O724">
        <f>VLOOKUP(D723,'Learning  Mangement'!$A$1:$G$1193,4,0)</f>
        <v>3.5</v>
      </c>
      <c r="P724" t="str">
        <f>VLOOKUP(D723,'Learning  Mangement'!$A$1:$G$1193,5,0)</f>
        <v>Hemanth&amp;Salomi</v>
      </c>
      <c r="Q724" t="str">
        <f>VLOOKUP(D723,'Learning  Mangement'!$A$1:$G$1193,6,0)</f>
        <v>3h</v>
      </c>
      <c r="R724" t="str">
        <f>VLOOKUP(D723,'Learning  Mangement'!$A$1:$G$1193,7,0)</f>
        <v>Soft skills Training</v>
      </c>
      <c r="S724" s="30">
        <f>VLOOKUP(D723,'Leave  Mangement'!$A$1:$F$1193,3,0)</f>
        <v>43112</v>
      </c>
      <c r="T724" s="30">
        <f>VLOOKUP(D723,'Leave  Mangement'!$A$1:$F$1193,4,0)</f>
        <v>43117</v>
      </c>
      <c r="U724" t="str">
        <f>VLOOKUP(D723,'Leave  Mangement'!$A$1:$F$1193,5,0)</f>
        <v>Maternity/Parental leave</v>
      </c>
      <c r="V724">
        <f>VLOOKUP(D723,'Leave  Mangement'!$A$1:$F$1193,6,0)</f>
        <v>35</v>
      </c>
      <c r="W724" t="str">
        <f>VLOOKUP(D723,'Span and Layer'!$A$1:$D$1193,2,0)</f>
        <v>David</v>
      </c>
      <c r="X724" t="str">
        <f>VLOOKUP(D723,'Span and Layer'!$A$1:$D$1193,3,0)</f>
        <v>Jacob</v>
      </c>
      <c r="Y724" t="str">
        <f>VLOOKUP(D723,'Span and Layer'!$A$1:$D$1193,4,0)</f>
        <v>George</v>
      </c>
      <c r="Z724" s="30">
        <f>VLOOKUP(D723,'Attrition Analysis'!$A$1:$E$1193,3,0)</f>
        <v>38992</v>
      </c>
      <c r="AA724" s="30">
        <f>VLOOKUP(D723,'Attrition Analysis'!$A$1:$E$1193,4,0)</f>
        <v>47142</v>
      </c>
      <c r="AB724">
        <f>VLOOKUP(D723,'Attrition Analysis'!$A$1:$E$1193,5,0)</f>
        <v>0</v>
      </c>
      <c r="AC724" t="str">
        <f>VLOOKUP(D723,CSAT!$A$1:$F$1193,2,0)</f>
        <v>Good</v>
      </c>
      <c r="AD724" t="str">
        <f>VLOOKUP(D723,CSAT!$A$1:$F$1193,3,0)</f>
        <v>Excellent</v>
      </c>
      <c r="AE724" t="str">
        <f>VLOOKUP(D723,CSAT!$A$1:$F$1193,4,0)</f>
        <v>Better</v>
      </c>
      <c r="AF724" t="str">
        <f>VLOOKUP(D723,CSAT!$A$1:$F$1193,5,0)</f>
        <v>Bad</v>
      </c>
      <c r="AG724" t="str">
        <f>VLOOKUP(D723,CSAT!$A$1:$F$1193,6,0)</f>
        <v>Good</v>
      </c>
      <c r="AH724" s="30">
        <v>43300</v>
      </c>
    </row>
    <row r="725" spans="1:34" x14ac:dyDescent="0.25">
      <c r="A725" s="13" t="s">
        <v>1247</v>
      </c>
      <c r="B725" s="13">
        <v>724</v>
      </c>
      <c r="C725" s="13" t="s">
        <v>103</v>
      </c>
      <c r="D725" s="13" t="s">
        <v>1247</v>
      </c>
      <c r="E725" s="13" t="s">
        <v>16</v>
      </c>
      <c r="F725" s="13">
        <v>37</v>
      </c>
      <c r="G725" s="13" t="s">
        <v>21</v>
      </c>
      <c r="H725" s="13" t="s">
        <v>131</v>
      </c>
      <c r="I725" s="13" t="s">
        <v>132</v>
      </c>
      <c r="J725">
        <f>VLOOKUP(DATA!D724,'Performance management'!A$1:H$1193,4,0)</f>
        <v>1</v>
      </c>
      <c r="K725">
        <f>VLOOKUP(DATA!D724,'Performance management'!A$1:H$1193,5,0)</f>
        <v>2</v>
      </c>
      <c r="L725">
        <f>VLOOKUP(DATA!D724,'Performance management'!A$1:H$1193,6,0)</f>
        <v>4</v>
      </c>
      <c r="M725">
        <f>VLOOKUP(DATA!D724,'Performance management'!A$1:H$1193,7,0)</f>
        <v>3</v>
      </c>
      <c r="N725">
        <f>VLOOKUP(DATA!D724,'Performance management'!A$1:H$1193,8,0)</f>
        <v>2.5</v>
      </c>
      <c r="O725">
        <f>VLOOKUP(D724,'Learning  Mangement'!$A$1:$G$1193,4,0)</f>
        <v>2.5</v>
      </c>
      <c r="P725" t="str">
        <f>VLOOKUP(D724,'Learning  Mangement'!$A$1:$G$1193,5,0)</f>
        <v>Sathish&amp;Azim</v>
      </c>
      <c r="Q725" t="str">
        <f>VLOOKUP(D724,'Learning  Mangement'!$A$1:$G$1193,6,0)</f>
        <v>4h</v>
      </c>
      <c r="R725" t="str">
        <f>VLOOKUP(D724,'Learning  Mangement'!$A$1:$G$1193,7,0)</f>
        <v>Technical skills Training</v>
      </c>
      <c r="S725" s="30">
        <f>VLOOKUP(D724,'Leave  Mangement'!$A$1:$F$1193,3,0)</f>
        <v>43113</v>
      </c>
      <c r="T725" s="30">
        <f>VLOOKUP(D724,'Leave  Mangement'!$A$1:$F$1193,4,0)</f>
        <v>43115</v>
      </c>
      <c r="U725" t="str">
        <f>VLOOKUP(D724,'Leave  Mangement'!$A$1:$F$1193,5,0)</f>
        <v>Planned leave</v>
      </c>
      <c r="V725">
        <f>VLOOKUP(D724,'Leave  Mangement'!$A$1:$F$1193,6,0)</f>
        <v>2</v>
      </c>
      <c r="W725" t="str">
        <f>VLOOKUP(D724,'Span and Layer'!$A$1:$D$1193,2,0)</f>
        <v>David</v>
      </c>
      <c r="X725" t="str">
        <f>VLOOKUP(D724,'Span and Layer'!$A$1:$D$1193,3,0)</f>
        <v>Jacob</v>
      </c>
      <c r="Y725" t="str">
        <f>VLOOKUP(D724,'Span and Layer'!$A$1:$D$1193,4,0)</f>
        <v>George</v>
      </c>
      <c r="Z725" s="30">
        <f>VLOOKUP(D724,'Attrition Analysis'!$A$1:$E$1193,3,0)</f>
        <v>39000</v>
      </c>
      <c r="AA725" s="30">
        <f>VLOOKUP(D724,'Attrition Analysis'!$A$1:$E$1193,4,0)</f>
        <v>47154</v>
      </c>
      <c r="AB725">
        <f>VLOOKUP(D724,'Attrition Analysis'!$A$1:$E$1193,5,0)</f>
        <v>0</v>
      </c>
      <c r="AC725" t="str">
        <f>VLOOKUP(D724,CSAT!$A$1:$F$1193,2,0)</f>
        <v>Good</v>
      </c>
      <c r="AD725" t="str">
        <f>VLOOKUP(D724,CSAT!$A$1:$F$1193,3,0)</f>
        <v>Better</v>
      </c>
      <c r="AE725" t="str">
        <f>VLOOKUP(D724,CSAT!$A$1:$F$1193,4,0)</f>
        <v>Better</v>
      </c>
      <c r="AF725" t="str">
        <f>VLOOKUP(D724,CSAT!$A$1:$F$1193,5,0)</f>
        <v>Bad</v>
      </c>
      <c r="AG725" t="str">
        <f>VLOOKUP(D724,CSAT!$A$1:$F$1193,6,0)</f>
        <v>Better</v>
      </c>
      <c r="AH725" s="30">
        <v>43168</v>
      </c>
    </row>
    <row r="726" spans="1:34" x14ac:dyDescent="0.25">
      <c r="A726" s="13" t="s">
        <v>1248</v>
      </c>
      <c r="B726" s="13">
        <v>725</v>
      </c>
      <c r="C726" s="13" t="s">
        <v>106</v>
      </c>
      <c r="D726" s="13" t="s">
        <v>1248</v>
      </c>
      <c r="E726" s="13" t="s">
        <v>16</v>
      </c>
      <c r="F726" s="13">
        <v>25</v>
      </c>
      <c r="G726" s="13" t="s">
        <v>55</v>
      </c>
      <c r="H726" s="13" t="s">
        <v>56</v>
      </c>
      <c r="I726" s="13" t="s">
        <v>13</v>
      </c>
      <c r="J726">
        <f>VLOOKUP(DATA!D725,'Performance management'!A$1:H$1193,4,0)</f>
        <v>5</v>
      </c>
      <c r="K726">
        <f>VLOOKUP(DATA!D725,'Performance management'!A$1:H$1193,5,0)</f>
        <v>5</v>
      </c>
      <c r="L726">
        <f>VLOOKUP(DATA!D725,'Performance management'!A$1:H$1193,6,0)</f>
        <v>5</v>
      </c>
      <c r="M726">
        <f>VLOOKUP(DATA!D725,'Performance management'!A$1:H$1193,7,0)</f>
        <v>5</v>
      </c>
      <c r="N726">
        <f>VLOOKUP(DATA!D725,'Performance management'!A$1:H$1193,8,0)</f>
        <v>5</v>
      </c>
      <c r="O726">
        <f>VLOOKUP(D725,'Learning  Mangement'!$A$1:$G$1193,4,0)</f>
        <v>5</v>
      </c>
      <c r="P726" t="str">
        <f>VLOOKUP(D725,'Learning  Mangement'!$A$1:$G$1193,5,0)</f>
        <v>David&amp;Lihar</v>
      </c>
      <c r="Q726" t="str">
        <f>VLOOKUP(D725,'Learning  Mangement'!$A$1:$G$1193,6,0)</f>
        <v>2h</v>
      </c>
      <c r="R726" t="str">
        <f>VLOOKUP(D725,'Learning  Mangement'!$A$1:$G$1193,7,0)</f>
        <v>Promotional Training</v>
      </c>
      <c r="S726" s="30">
        <f>VLOOKUP(D725,'Leave  Mangement'!$A$1:$F$1193,3,0)</f>
        <v>43114</v>
      </c>
      <c r="T726" s="30">
        <f>VLOOKUP(D725,'Leave  Mangement'!$A$1:$F$1193,4,0)</f>
        <v>43116</v>
      </c>
      <c r="U726" t="str">
        <f>VLOOKUP(D725,'Leave  Mangement'!$A$1:$F$1193,5,0)</f>
        <v>Maternity/Parental leave</v>
      </c>
      <c r="V726">
        <f>VLOOKUP(D725,'Leave  Mangement'!$A$1:$F$1193,6,0)</f>
        <v>32</v>
      </c>
      <c r="W726" t="str">
        <f>VLOOKUP(D725,'Span and Layer'!$A$1:$D$1193,2,0)</f>
        <v>Harish</v>
      </c>
      <c r="X726" t="str">
        <f>VLOOKUP(D725,'Span and Layer'!$A$1:$D$1193,3,0)</f>
        <v>Amelia</v>
      </c>
      <c r="Y726" t="str">
        <f>VLOOKUP(D725,'Span and Layer'!$A$1:$D$1193,4,0)</f>
        <v>George</v>
      </c>
      <c r="Z726" s="30">
        <f>VLOOKUP(D725,'Attrition Analysis'!$A$1:$E$1193,3,0)</f>
        <v>39008</v>
      </c>
      <c r="AA726" s="30">
        <f>VLOOKUP(D725,'Attrition Analysis'!$A$1:$E$1193,4,0)</f>
        <v>47166</v>
      </c>
      <c r="AB726">
        <f>VLOOKUP(D725,'Attrition Analysis'!$A$1:$E$1193,5,0)</f>
        <v>0</v>
      </c>
      <c r="AC726" t="str">
        <f>VLOOKUP(D725,CSAT!$A$1:$F$1193,2,0)</f>
        <v>Excellent</v>
      </c>
      <c r="AD726" t="str">
        <f>VLOOKUP(D725,CSAT!$A$1:$F$1193,3,0)</f>
        <v>Bad</v>
      </c>
      <c r="AE726" t="str">
        <f>VLOOKUP(D725,CSAT!$A$1:$F$1193,4,0)</f>
        <v>Worst</v>
      </c>
      <c r="AF726" t="str">
        <f>VLOOKUP(D725,CSAT!$A$1:$F$1193,5,0)</f>
        <v>Better</v>
      </c>
      <c r="AG726" t="str">
        <f>VLOOKUP(D725,CSAT!$A$1:$F$1193,6,0)</f>
        <v>Good</v>
      </c>
      <c r="AH726" s="30">
        <v>43209</v>
      </c>
    </row>
    <row r="727" spans="1:34" x14ac:dyDescent="0.25">
      <c r="A727" s="13" t="s">
        <v>1249</v>
      </c>
      <c r="B727" s="13">
        <v>726</v>
      </c>
      <c r="C727" s="13" t="s">
        <v>64</v>
      </c>
      <c r="D727" s="13" t="s">
        <v>1249</v>
      </c>
      <c r="E727" s="13" t="s">
        <v>10</v>
      </c>
      <c r="F727" s="13">
        <v>56</v>
      </c>
      <c r="G727" s="13" t="s">
        <v>91</v>
      </c>
      <c r="H727" s="13" t="s">
        <v>63</v>
      </c>
      <c r="I727" s="13" t="s">
        <v>13</v>
      </c>
      <c r="J727">
        <f>VLOOKUP(DATA!D726,'Performance management'!A$1:H$1193,4,0)</f>
        <v>2</v>
      </c>
      <c r="K727">
        <f>VLOOKUP(DATA!D726,'Performance management'!A$1:H$1193,5,0)</f>
        <v>5</v>
      </c>
      <c r="L727">
        <f>VLOOKUP(DATA!D726,'Performance management'!A$1:H$1193,6,0)</f>
        <v>4</v>
      </c>
      <c r="M727">
        <f>VLOOKUP(DATA!D726,'Performance management'!A$1:H$1193,7,0)</f>
        <v>4</v>
      </c>
      <c r="N727">
        <f>VLOOKUP(DATA!D726,'Performance management'!A$1:H$1193,8,0)</f>
        <v>3.75</v>
      </c>
      <c r="O727">
        <f>VLOOKUP(D726,'Learning  Mangement'!$A$1:$G$1193,4,0)</f>
        <v>3.75</v>
      </c>
      <c r="P727" t="str">
        <f>VLOOKUP(D726,'Learning  Mangement'!$A$1:$G$1193,5,0)</f>
        <v>Hemanth&amp;Salomi</v>
      </c>
      <c r="Q727" t="str">
        <f>VLOOKUP(D726,'Learning  Mangement'!$A$1:$G$1193,6,0)</f>
        <v>3h</v>
      </c>
      <c r="R727" t="str">
        <f>VLOOKUP(D726,'Learning  Mangement'!$A$1:$G$1193,7,0)</f>
        <v>Soft skills Training</v>
      </c>
      <c r="S727" s="30">
        <f>VLOOKUP(D726,'Leave  Mangement'!$A$1:$F$1193,3,0)</f>
        <v>43115</v>
      </c>
      <c r="T727" s="30">
        <f>VLOOKUP(D726,'Leave  Mangement'!$A$1:$F$1193,4,0)</f>
        <v>43117</v>
      </c>
      <c r="U727" t="str">
        <f>VLOOKUP(D726,'Leave  Mangement'!$A$1:$F$1193,5,0)</f>
        <v>Maternity/Parental leave</v>
      </c>
      <c r="V727">
        <f>VLOOKUP(D726,'Leave  Mangement'!$A$1:$F$1193,6,0)</f>
        <v>32</v>
      </c>
      <c r="W727" t="str">
        <f>VLOOKUP(D726,'Span and Layer'!$A$1:$D$1193,2,0)</f>
        <v>Anudeep</v>
      </c>
      <c r="X727" t="str">
        <f>VLOOKUP(D726,'Span and Layer'!$A$1:$D$1193,3,0)</f>
        <v>Charlie</v>
      </c>
      <c r="Y727" t="str">
        <f>VLOOKUP(D726,'Span and Layer'!$A$1:$D$1193,4,0)</f>
        <v>George</v>
      </c>
      <c r="Z727" s="30">
        <f>VLOOKUP(D726,'Attrition Analysis'!$A$1:$E$1193,3,0)</f>
        <v>39016</v>
      </c>
      <c r="AA727" s="30">
        <f>VLOOKUP(D726,'Attrition Analysis'!$A$1:$E$1193,4,0)</f>
        <v>47178</v>
      </c>
      <c r="AB727">
        <f>VLOOKUP(D726,'Attrition Analysis'!$A$1:$E$1193,5,0)</f>
        <v>0</v>
      </c>
      <c r="AC727" t="str">
        <f>VLOOKUP(D726,CSAT!$A$1:$F$1193,2,0)</f>
        <v>Better</v>
      </c>
      <c r="AD727" t="str">
        <f>VLOOKUP(D726,CSAT!$A$1:$F$1193,3,0)</f>
        <v>Bad</v>
      </c>
      <c r="AE727" t="str">
        <f>VLOOKUP(D726,CSAT!$A$1:$F$1193,4,0)</f>
        <v>Better</v>
      </c>
      <c r="AF727" t="str">
        <f>VLOOKUP(D726,CSAT!$A$1:$F$1193,5,0)</f>
        <v>Better</v>
      </c>
      <c r="AG727" t="str">
        <f>VLOOKUP(D726,CSAT!$A$1:$F$1193,6,0)</f>
        <v>Better</v>
      </c>
      <c r="AH727" s="30">
        <v>43242</v>
      </c>
    </row>
    <row r="728" spans="1:34" x14ac:dyDescent="0.25">
      <c r="A728" s="13" t="s">
        <v>1250</v>
      </c>
      <c r="B728" s="13">
        <v>727</v>
      </c>
      <c r="C728" s="13" t="s">
        <v>110</v>
      </c>
      <c r="D728" s="13" t="s">
        <v>1250</v>
      </c>
      <c r="E728" s="13" t="s">
        <v>10</v>
      </c>
      <c r="F728" s="13">
        <v>46</v>
      </c>
      <c r="G728" s="13" t="s">
        <v>55</v>
      </c>
      <c r="H728" s="13" t="s">
        <v>63</v>
      </c>
      <c r="I728" s="13" t="s">
        <v>13</v>
      </c>
      <c r="J728">
        <f>VLOOKUP(DATA!D727,'Performance management'!A$1:H$1193,4,0)</f>
        <v>1</v>
      </c>
      <c r="K728">
        <f>VLOOKUP(DATA!D727,'Performance management'!A$1:H$1193,5,0)</f>
        <v>4</v>
      </c>
      <c r="L728">
        <f>VLOOKUP(DATA!D727,'Performance management'!A$1:H$1193,6,0)</f>
        <v>5</v>
      </c>
      <c r="M728">
        <f>VLOOKUP(DATA!D727,'Performance management'!A$1:H$1193,7,0)</f>
        <v>2</v>
      </c>
      <c r="N728">
        <f>VLOOKUP(DATA!D727,'Performance management'!A$1:H$1193,8,0)</f>
        <v>3</v>
      </c>
      <c r="O728">
        <f>VLOOKUP(D727,'Learning  Mangement'!$A$1:$G$1193,4,0)</f>
        <v>3</v>
      </c>
      <c r="P728" t="str">
        <f>VLOOKUP(D727,'Learning  Mangement'!$A$1:$G$1193,5,0)</f>
        <v>Hemanth&amp;Salomi</v>
      </c>
      <c r="Q728" t="str">
        <f>VLOOKUP(D727,'Learning  Mangement'!$A$1:$G$1193,6,0)</f>
        <v>3h</v>
      </c>
      <c r="R728" t="str">
        <f>VLOOKUP(D727,'Learning  Mangement'!$A$1:$G$1193,7,0)</f>
        <v>Soft skills Training</v>
      </c>
      <c r="S728" s="30">
        <f>VLOOKUP(D727,'Leave  Mangement'!$A$1:$F$1193,3,0)</f>
        <v>43116</v>
      </c>
      <c r="T728" s="30">
        <f>VLOOKUP(D727,'Leave  Mangement'!$A$1:$F$1193,4,0)</f>
        <v>43122</v>
      </c>
      <c r="U728" t="str">
        <f>VLOOKUP(D727,'Leave  Mangement'!$A$1:$F$1193,5,0)</f>
        <v>Maternity/Parental leave</v>
      </c>
      <c r="V728">
        <f>VLOOKUP(D727,'Leave  Mangement'!$A$1:$F$1193,6,0)</f>
        <v>36</v>
      </c>
      <c r="W728" t="str">
        <f>VLOOKUP(D727,'Span and Layer'!$A$1:$D$1193,2,0)</f>
        <v>Aneela</v>
      </c>
      <c r="X728" t="str">
        <f>VLOOKUP(D727,'Span and Layer'!$A$1:$D$1193,3,0)</f>
        <v>Charlie</v>
      </c>
      <c r="Y728" t="str">
        <f>VLOOKUP(D727,'Span and Layer'!$A$1:$D$1193,4,0)</f>
        <v>George</v>
      </c>
      <c r="Z728" s="30">
        <f>VLOOKUP(D727,'Attrition Analysis'!$A$1:$E$1193,3,0)</f>
        <v>39024</v>
      </c>
      <c r="AA728" s="30">
        <f>VLOOKUP(D727,'Attrition Analysis'!$A$1:$E$1193,4,0)</f>
        <v>47190</v>
      </c>
      <c r="AB728">
        <f>VLOOKUP(D727,'Attrition Analysis'!$A$1:$E$1193,5,0)</f>
        <v>0</v>
      </c>
      <c r="AC728" t="str">
        <f>VLOOKUP(D727,CSAT!$A$1:$F$1193,2,0)</f>
        <v>Good</v>
      </c>
      <c r="AD728" t="str">
        <f>VLOOKUP(D727,CSAT!$A$1:$F$1193,3,0)</f>
        <v>Better</v>
      </c>
      <c r="AE728" t="str">
        <f>VLOOKUP(D727,CSAT!$A$1:$F$1193,4,0)</f>
        <v>Excellent</v>
      </c>
      <c r="AF728" t="str">
        <f>VLOOKUP(D727,CSAT!$A$1:$F$1193,5,0)</f>
        <v>Good</v>
      </c>
      <c r="AG728" t="str">
        <f>VLOOKUP(D727,CSAT!$A$1:$F$1193,6,0)</f>
        <v>Worst</v>
      </c>
      <c r="AH728" s="30">
        <v>43367</v>
      </c>
    </row>
    <row r="729" spans="1:34" x14ac:dyDescent="0.25">
      <c r="A729" s="13" t="s">
        <v>1251</v>
      </c>
      <c r="B729" s="13">
        <v>728</v>
      </c>
      <c r="C729" s="13" t="s">
        <v>112</v>
      </c>
      <c r="D729" s="13" t="s">
        <v>1251</v>
      </c>
      <c r="E729" s="13" t="s">
        <v>10</v>
      </c>
      <c r="F729" s="13">
        <v>30</v>
      </c>
      <c r="G729" s="13" t="s">
        <v>91</v>
      </c>
      <c r="H729" s="13" t="s">
        <v>131</v>
      </c>
      <c r="I729" s="13" t="s">
        <v>132</v>
      </c>
      <c r="J729">
        <f>VLOOKUP(DATA!D728,'Performance management'!A$1:H$1193,4,0)</f>
        <v>4</v>
      </c>
      <c r="K729">
        <f>VLOOKUP(DATA!D728,'Performance management'!A$1:H$1193,5,0)</f>
        <v>3</v>
      </c>
      <c r="L729">
        <f>VLOOKUP(DATA!D728,'Performance management'!A$1:H$1193,6,0)</f>
        <v>1</v>
      </c>
      <c r="M729">
        <f>VLOOKUP(DATA!D728,'Performance management'!A$1:H$1193,7,0)</f>
        <v>2</v>
      </c>
      <c r="N729">
        <f>VLOOKUP(DATA!D728,'Performance management'!A$1:H$1193,8,0)</f>
        <v>2.5</v>
      </c>
      <c r="O729">
        <f>VLOOKUP(D728,'Learning  Mangement'!$A$1:$G$1193,4,0)</f>
        <v>2.5</v>
      </c>
      <c r="P729" t="str">
        <f>VLOOKUP(D728,'Learning  Mangement'!$A$1:$G$1193,5,0)</f>
        <v>Sathish&amp;Azim</v>
      </c>
      <c r="Q729" t="str">
        <f>VLOOKUP(D728,'Learning  Mangement'!$A$1:$G$1193,6,0)</f>
        <v>4h</v>
      </c>
      <c r="R729" t="str">
        <f>VLOOKUP(D728,'Learning  Mangement'!$A$1:$G$1193,7,0)</f>
        <v>Technical skills Training</v>
      </c>
      <c r="S729" s="30">
        <f>VLOOKUP(D728,'Leave  Mangement'!$A$1:$F$1193,3,0)</f>
        <v>43117</v>
      </c>
      <c r="T729" s="30">
        <f>VLOOKUP(D728,'Leave  Mangement'!$A$1:$F$1193,4,0)</f>
        <v>43124</v>
      </c>
      <c r="U729" t="str">
        <f>VLOOKUP(D728,'Leave  Mangement'!$A$1:$F$1193,5,0)</f>
        <v>Maternity/Parental leave</v>
      </c>
      <c r="V729">
        <f>VLOOKUP(D728,'Leave  Mangement'!$A$1:$F$1193,6,0)</f>
        <v>37</v>
      </c>
      <c r="W729" t="str">
        <f>VLOOKUP(D728,'Span and Layer'!$A$1:$D$1193,2,0)</f>
        <v>Azim</v>
      </c>
      <c r="X729" t="str">
        <f>VLOOKUP(D728,'Span and Layer'!$A$1:$D$1193,3,0)</f>
        <v>Jacob</v>
      </c>
      <c r="Y729" t="str">
        <f>VLOOKUP(D728,'Span and Layer'!$A$1:$D$1193,4,0)</f>
        <v>George</v>
      </c>
      <c r="Z729" s="30">
        <f>VLOOKUP(D728,'Attrition Analysis'!$A$1:$E$1193,3,0)</f>
        <v>39032</v>
      </c>
      <c r="AA729" s="30">
        <f>VLOOKUP(D728,'Attrition Analysis'!$A$1:$E$1193,4,0)</f>
        <v>47202</v>
      </c>
      <c r="AB729">
        <f>VLOOKUP(D728,'Attrition Analysis'!$A$1:$E$1193,5,0)</f>
        <v>0</v>
      </c>
      <c r="AC729" t="str">
        <f>VLOOKUP(D728,CSAT!$A$1:$F$1193,2,0)</f>
        <v>Worst</v>
      </c>
      <c r="AD729" t="str">
        <f>VLOOKUP(D728,CSAT!$A$1:$F$1193,3,0)</f>
        <v>Bad</v>
      </c>
      <c r="AE729" t="str">
        <f>VLOOKUP(D728,CSAT!$A$1:$F$1193,4,0)</f>
        <v>Better</v>
      </c>
      <c r="AF729" t="str">
        <f>VLOOKUP(D728,CSAT!$A$1:$F$1193,5,0)</f>
        <v>Bad</v>
      </c>
      <c r="AG729" t="str">
        <f>VLOOKUP(D728,CSAT!$A$1:$F$1193,6,0)</f>
        <v>Better</v>
      </c>
      <c r="AH729" s="30">
        <v>43189</v>
      </c>
    </row>
    <row r="730" spans="1:34" x14ac:dyDescent="0.25">
      <c r="A730" s="13" t="s">
        <v>1252</v>
      </c>
      <c r="B730" s="13">
        <v>729</v>
      </c>
      <c r="C730" s="13" t="s">
        <v>114</v>
      </c>
      <c r="D730" s="13" t="s">
        <v>1252</v>
      </c>
      <c r="E730" s="13" t="s">
        <v>10</v>
      </c>
      <c r="F730" s="13">
        <v>38</v>
      </c>
      <c r="G730" s="13" t="s">
        <v>96</v>
      </c>
      <c r="H730" s="13" t="s">
        <v>121</v>
      </c>
      <c r="I730" s="13" t="s">
        <v>13</v>
      </c>
      <c r="J730">
        <f>VLOOKUP(DATA!D729,'Performance management'!A$1:H$1193,4,0)</f>
        <v>3</v>
      </c>
      <c r="K730">
        <f>VLOOKUP(DATA!D729,'Performance management'!A$1:H$1193,5,0)</f>
        <v>1</v>
      </c>
      <c r="L730">
        <f>VLOOKUP(DATA!D729,'Performance management'!A$1:H$1193,6,0)</f>
        <v>4</v>
      </c>
      <c r="M730">
        <f>VLOOKUP(DATA!D729,'Performance management'!A$1:H$1193,7,0)</f>
        <v>4</v>
      </c>
      <c r="N730">
        <f>VLOOKUP(DATA!D729,'Performance management'!A$1:H$1193,8,0)</f>
        <v>3</v>
      </c>
      <c r="O730">
        <f>VLOOKUP(D729,'Learning  Mangement'!$A$1:$G$1193,4,0)</f>
        <v>3</v>
      </c>
      <c r="P730" t="str">
        <f>VLOOKUP(D729,'Learning  Mangement'!$A$1:$G$1193,5,0)</f>
        <v>Hemanth&amp;Salomi</v>
      </c>
      <c r="Q730" t="str">
        <f>VLOOKUP(D729,'Learning  Mangement'!$A$1:$G$1193,6,0)</f>
        <v>3h</v>
      </c>
      <c r="R730" t="str">
        <f>VLOOKUP(D729,'Learning  Mangement'!$A$1:$G$1193,7,0)</f>
        <v>Soft skills Training</v>
      </c>
      <c r="S730" s="30">
        <f>VLOOKUP(D729,'Leave  Mangement'!$A$1:$F$1193,3,0)</f>
        <v>43118</v>
      </c>
      <c r="T730" s="30">
        <f>VLOOKUP(D729,'Leave  Mangement'!$A$1:$F$1193,4,0)</f>
        <v>43124</v>
      </c>
      <c r="U730" t="str">
        <f>VLOOKUP(D729,'Leave  Mangement'!$A$1:$F$1193,5,0)</f>
        <v>Maternity/Parental leave</v>
      </c>
      <c r="V730">
        <f>VLOOKUP(D729,'Leave  Mangement'!$A$1:$F$1193,6,0)</f>
        <v>36</v>
      </c>
      <c r="W730" t="str">
        <f>VLOOKUP(D729,'Span and Layer'!$A$1:$D$1193,2,0)</f>
        <v>Rajesh</v>
      </c>
      <c r="X730" t="str">
        <f>VLOOKUP(D729,'Span and Layer'!$A$1:$D$1193,3,0)</f>
        <v>Isla</v>
      </c>
      <c r="Y730" t="str">
        <f>VLOOKUP(D729,'Span and Layer'!$A$1:$D$1193,4,0)</f>
        <v>George</v>
      </c>
      <c r="Z730" s="30">
        <f>VLOOKUP(D729,'Attrition Analysis'!$A$1:$E$1193,3,0)</f>
        <v>39040</v>
      </c>
      <c r="AA730" s="30">
        <f>VLOOKUP(D729,'Attrition Analysis'!$A$1:$E$1193,4,0)</f>
        <v>47214</v>
      </c>
      <c r="AB730">
        <f>VLOOKUP(D729,'Attrition Analysis'!$A$1:$E$1193,5,0)</f>
        <v>0</v>
      </c>
      <c r="AC730" t="str">
        <f>VLOOKUP(D729,CSAT!$A$1:$F$1193,2,0)</f>
        <v>Better</v>
      </c>
      <c r="AD730" t="str">
        <f>VLOOKUP(D729,CSAT!$A$1:$F$1193,3,0)</f>
        <v>Worst</v>
      </c>
      <c r="AE730" t="str">
        <f>VLOOKUP(D729,CSAT!$A$1:$F$1193,4,0)</f>
        <v>Bad</v>
      </c>
      <c r="AF730" t="str">
        <f>VLOOKUP(D729,CSAT!$A$1:$F$1193,5,0)</f>
        <v>Worst</v>
      </c>
      <c r="AG730" t="str">
        <f>VLOOKUP(D729,CSAT!$A$1:$F$1193,6,0)</f>
        <v>Good</v>
      </c>
      <c r="AH730" s="30">
        <v>43302</v>
      </c>
    </row>
    <row r="731" spans="1:34" x14ac:dyDescent="0.25">
      <c r="A731" s="13" t="s">
        <v>1253</v>
      </c>
      <c r="B731" s="13">
        <v>730</v>
      </c>
      <c r="C731" s="13" t="s">
        <v>116</v>
      </c>
      <c r="D731" s="13" t="s">
        <v>1253</v>
      </c>
      <c r="E731" s="13" t="s">
        <v>16</v>
      </c>
      <c r="F731" s="13">
        <v>22</v>
      </c>
      <c r="G731" s="13" t="s">
        <v>62</v>
      </c>
      <c r="H731" s="13" t="s">
        <v>121</v>
      </c>
      <c r="I731" s="13" t="s">
        <v>13</v>
      </c>
      <c r="J731">
        <f>VLOOKUP(DATA!D730,'Performance management'!A$1:H$1193,4,0)</f>
        <v>2</v>
      </c>
      <c r="K731">
        <f>VLOOKUP(DATA!D730,'Performance management'!A$1:H$1193,5,0)</f>
        <v>5</v>
      </c>
      <c r="L731">
        <f>VLOOKUP(DATA!D730,'Performance management'!A$1:H$1193,6,0)</f>
        <v>4</v>
      </c>
      <c r="M731">
        <f>VLOOKUP(DATA!D730,'Performance management'!A$1:H$1193,7,0)</f>
        <v>5</v>
      </c>
      <c r="N731">
        <f>VLOOKUP(DATA!D730,'Performance management'!A$1:H$1193,8,0)</f>
        <v>4</v>
      </c>
      <c r="O731">
        <f>VLOOKUP(D730,'Learning  Mangement'!$A$1:$G$1193,4,0)</f>
        <v>4</v>
      </c>
      <c r="P731" t="str">
        <f>VLOOKUP(D730,'Learning  Mangement'!$A$1:$G$1193,5,0)</f>
        <v>Santhosh&amp;Anudeep</v>
      </c>
      <c r="Q731" t="str">
        <f>VLOOKUP(D730,'Learning  Mangement'!$A$1:$G$1193,6,0)</f>
        <v>3h</v>
      </c>
      <c r="R731" t="str">
        <f>VLOOKUP(D730,'Learning  Mangement'!$A$1:$G$1193,7,0)</f>
        <v>Job Training</v>
      </c>
      <c r="S731" s="30">
        <f>VLOOKUP(D730,'Leave  Mangement'!$A$1:$F$1193,3,0)</f>
        <v>43119</v>
      </c>
      <c r="T731" s="30">
        <f>VLOOKUP(D730,'Leave  Mangement'!$A$1:$F$1193,4,0)</f>
        <v>43122</v>
      </c>
      <c r="U731" t="str">
        <f>VLOOKUP(D730,'Leave  Mangement'!$A$1:$F$1193,5,0)</f>
        <v>Emergency leave</v>
      </c>
      <c r="V731">
        <f>VLOOKUP(D730,'Leave  Mangement'!$A$1:$F$1193,6,0)</f>
        <v>3</v>
      </c>
      <c r="W731" t="str">
        <f>VLOOKUP(D730,'Span and Layer'!$A$1:$D$1193,2,0)</f>
        <v>Anudeep</v>
      </c>
      <c r="X731" t="str">
        <f>VLOOKUP(D730,'Span and Layer'!$A$1:$D$1193,3,0)</f>
        <v>Charlie</v>
      </c>
      <c r="Y731" t="str">
        <f>VLOOKUP(D730,'Span and Layer'!$A$1:$D$1193,4,0)</f>
        <v>George</v>
      </c>
      <c r="Z731" s="30">
        <f>VLOOKUP(D730,'Attrition Analysis'!$A$1:$E$1193,3,0)</f>
        <v>39048</v>
      </c>
      <c r="AA731" s="30">
        <f>VLOOKUP(D730,'Attrition Analysis'!$A$1:$E$1193,4,0)</f>
        <v>47226</v>
      </c>
      <c r="AB731">
        <f>VLOOKUP(D730,'Attrition Analysis'!$A$1:$E$1193,5,0)</f>
        <v>0</v>
      </c>
      <c r="AC731" t="str">
        <f>VLOOKUP(D730,CSAT!$A$1:$F$1193,2,0)</f>
        <v>Worst</v>
      </c>
      <c r="AD731" t="str">
        <f>VLOOKUP(D730,CSAT!$A$1:$F$1193,3,0)</f>
        <v>Worst</v>
      </c>
      <c r="AE731" t="str">
        <f>VLOOKUP(D730,CSAT!$A$1:$F$1193,4,0)</f>
        <v>Excellent</v>
      </c>
      <c r="AF731" t="str">
        <f>VLOOKUP(D730,CSAT!$A$1:$F$1193,5,0)</f>
        <v>Bad</v>
      </c>
      <c r="AG731" t="str">
        <f>VLOOKUP(D730,CSAT!$A$1:$F$1193,6,0)</f>
        <v>Worst</v>
      </c>
      <c r="AH731" s="30">
        <v>43415</v>
      </c>
    </row>
    <row r="732" spans="1:34" x14ac:dyDescent="0.25">
      <c r="A732" s="13" t="s">
        <v>1254</v>
      </c>
      <c r="B732" s="13">
        <v>731</v>
      </c>
      <c r="C732" s="13" t="s">
        <v>119</v>
      </c>
      <c r="D732" s="13" t="s">
        <v>1254</v>
      </c>
      <c r="E732" s="13" t="s">
        <v>16</v>
      </c>
      <c r="F732" s="13">
        <v>39</v>
      </c>
      <c r="G732" s="13" t="s">
        <v>55</v>
      </c>
      <c r="H732" s="13" t="s">
        <v>18</v>
      </c>
      <c r="I732" s="13" t="s">
        <v>13</v>
      </c>
      <c r="J732">
        <f>VLOOKUP(DATA!D731,'Performance management'!A$1:H$1193,4,0)</f>
        <v>3</v>
      </c>
      <c r="K732">
        <f>VLOOKUP(DATA!D731,'Performance management'!A$1:H$1193,5,0)</f>
        <v>2</v>
      </c>
      <c r="L732">
        <f>VLOOKUP(DATA!D731,'Performance management'!A$1:H$1193,6,0)</f>
        <v>1</v>
      </c>
      <c r="M732">
        <f>VLOOKUP(DATA!D731,'Performance management'!A$1:H$1193,7,0)</f>
        <v>3</v>
      </c>
      <c r="N732">
        <f>VLOOKUP(DATA!D731,'Performance management'!A$1:H$1193,8,0)</f>
        <v>2.25</v>
      </c>
      <c r="O732">
        <f>VLOOKUP(D731,'Learning  Mangement'!$A$1:$G$1193,4,0)</f>
        <v>2.25</v>
      </c>
      <c r="P732" t="str">
        <f>VLOOKUP(D731,'Learning  Mangement'!$A$1:$G$1193,5,0)</f>
        <v>Sathish&amp;Azim</v>
      </c>
      <c r="Q732" t="str">
        <f>VLOOKUP(D731,'Learning  Mangement'!$A$1:$G$1193,6,0)</f>
        <v>4h</v>
      </c>
      <c r="R732" t="str">
        <f>VLOOKUP(D731,'Learning  Mangement'!$A$1:$G$1193,7,0)</f>
        <v>Technical skills Training</v>
      </c>
      <c r="S732" s="30">
        <f>VLOOKUP(D731,'Leave  Mangement'!$A$1:$F$1193,3,0)</f>
        <v>43120</v>
      </c>
      <c r="T732" s="30">
        <f>VLOOKUP(D731,'Leave  Mangement'!$A$1:$F$1193,4,0)</f>
        <v>43127</v>
      </c>
      <c r="U732" t="str">
        <f>VLOOKUP(D731,'Leave  Mangement'!$A$1:$F$1193,5,0)</f>
        <v>Planned leave</v>
      </c>
      <c r="V732">
        <f>VLOOKUP(D731,'Leave  Mangement'!$A$1:$F$1193,6,0)</f>
        <v>7</v>
      </c>
      <c r="W732" t="str">
        <f>VLOOKUP(D731,'Span and Layer'!$A$1:$D$1193,2,0)</f>
        <v>Harish</v>
      </c>
      <c r="X732" t="str">
        <f>VLOOKUP(D731,'Span and Layer'!$A$1:$D$1193,3,0)</f>
        <v>Amelia</v>
      </c>
      <c r="Y732" t="str">
        <f>VLOOKUP(D731,'Span and Layer'!$A$1:$D$1193,4,0)</f>
        <v>George</v>
      </c>
      <c r="Z732" s="30">
        <f>VLOOKUP(D731,'Attrition Analysis'!$A$1:$E$1193,3,0)</f>
        <v>39056</v>
      </c>
      <c r="AA732" s="30">
        <f>VLOOKUP(D731,'Attrition Analysis'!$A$1:$E$1193,4,0)</f>
        <v>47238</v>
      </c>
      <c r="AB732">
        <f>VLOOKUP(D731,'Attrition Analysis'!$A$1:$E$1193,5,0)</f>
        <v>0</v>
      </c>
      <c r="AC732" t="str">
        <f>VLOOKUP(D731,CSAT!$A$1:$F$1193,2,0)</f>
        <v>Bad</v>
      </c>
      <c r="AD732" t="str">
        <f>VLOOKUP(D731,CSAT!$A$1:$F$1193,3,0)</f>
        <v>Better</v>
      </c>
      <c r="AE732" t="str">
        <f>VLOOKUP(D731,CSAT!$A$1:$F$1193,4,0)</f>
        <v>Excellent</v>
      </c>
      <c r="AF732" t="str">
        <f>VLOOKUP(D731,CSAT!$A$1:$F$1193,5,0)</f>
        <v>Worst</v>
      </c>
      <c r="AG732" t="str">
        <f>VLOOKUP(D731,CSAT!$A$1:$F$1193,6,0)</f>
        <v>Better</v>
      </c>
      <c r="AH732" s="30">
        <v>43294</v>
      </c>
    </row>
    <row r="733" spans="1:34" x14ac:dyDescent="0.25">
      <c r="A733" s="13" t="s">
        <v>1255</v>
      </c>
      <c r="B733" s="13">
        <v>732</v>
      </c>
      <c r="C733" s="13" t="s">
        <v>122</v>
      </c>
      <c r="D733" s="13" t="s">
        <v>1255</v>
      </c>
      <c r="E733" s="13" t="s">
        <v>10</v>
      </c>
      <c r="F733" s="13">
        <v>46</v>
      </c>
      <c r="G733" s="13" t="s">
        <v>62</v>
      </c>
      <c r="H733" s="13" t="s">
        <v>18</v>
      </c>
      <c r="I733" s="13" t="s">
        <v>13</v>
      </c>
      <c r="J733">
        <f>VLOOKUP(DATA!D732,'Performance management'!A$1:H$1193,4,0)</f>
        <v>3</v>
      </c>
      <c r="K733">
        <f>VLOOKUP(DATA!D732,'Performance management'!A$1:H$1193,5,0)</f>
        <v>5</v>
      </c>
      <c r="L733">
        <f>VLOOKUP(DATA!D732,'Performance management'!A$1:H$1193,6,0)</f>
        <v>2</v>
      </c>
      <c r="M733">
        <f>VLOOKUP(DATA!D732,'Performance management'!A$1:H$1193,7,0)</f>
        <v>1</v>
      </c>
      <c r="N733">
        <f>VLOOKUP(DATA!D732,'Performance management'!A$1:H$1193,8,0)</f>
        <v>2.75</v>
      </c>
      <c r="O733">
        <f>VLOOKUP(D732,'Learning  Mangement'!$A$1:$G$1193,4,0)</f>
        <v>2.75</v>
      </c>
      <c r="P733" t="str">
        <f>VLOOKUP(D732,'Learning  Mangement'!$A$1:$G$1193,5,0)</f>
        <v>Sathish&amp;Azim</v>
      </c>
      <c r="Q733" t="str">
        <f>VLOOKUP(D732,'Learning  Mangement'!$A$1:$G$1193,6,0)</f>
        <v>4h</v>
      </c>
      <c r="R733" t="str">
        <f>VLOOKUP(D732,'Learning  Mangement'!$A$1:$G$1193,7,0)</f>
        <v>Technical skills Training</v>
      </c>
      <c r="S733" s="30">
        <f>VLOOKUP(D732,'Leave  Mangement'!$A$1:$F$1193,3,0)</f>
        <v>43121</v>
      </c>
      <c r="T733" s="30">
        <f>VLOOKUP(D732,'Leave  Mangement'!$A$1:$F$1193,4,0)</f>
        <v>43126</v>
      </c>
      <c r="U733" t="str">
        <f>VLOOKUP(D732,'Leave  Mangement'!$A$1:$F$1193,5,0)</f>
        <v>Maternity/Parental leave</v>
      </c>
      <c r="V733">
        <f>VLOOKUP(D732,'Leave  Mangement'!$A$1:$F$1193,6,0)</f>
        <v>35</v>
      </c>
      <c r="W733" t="str">
        <f>VLOOKUP(D732,'Span and Layer'!$A$1:$D$1193,2,0)</f>
        <v>Sathish</v>
      </c>
      <c r="X733" t="str">
        <f>VLOOKUP(D732,'Span and Layer'!$A$1:$D$1193,3,0)</f>
        <v>Charlie</v>
      </c>
      <c r="Y733" t="str">
        <f>VLOOKUP(D732,'Span and Layer'!$A$1:$D$1193,4,0)</f>
        <v>George</v>
      </c>
      <c r="Z733" s="30">
        <f>VLOOKUP(D732,'Attrition Analysis'!$A$1:$E$1193,3,0)</f>
        <v>39064</v>
      </c>
      <c r="AA733" s="30">
        <f>VLOOKUP(D732,'Attrition Analysis'!$A$1:$E$1193,4,0)</f>
        <v>47250</v>
      </c>
      <c r="AB733">
        <f>VLOOKUP(D732,'Attrition Analysis'!$A$1:$E$1193,5,0)</f>
        <v>0</v>
      </c>
      <c r="AC733" t="str">
        <f>VLOOKUP(D732,CSAT!$A$1:$F$1193,2,0)</f>
        <v>Excellent</v>
      </c>
      <c r="AD733" t="str">
        <f>VLOOKUP(D732,CSAT!$A$1:$F$1193,3,0)</f>
        <v>Worst</v>
      </c>
      <c r="AE733" t="str">
        <f>VLOOKUP(D732,CSAT!$A$1:$F$1193,4,0)</f>
        <v>Good</v>
      </c>
      <c r="AF733" t="str">
        <f>VLOOKUP(D732,CSAT!$A$1:$F$1193,5,0)</f>
        <v>Excellent</v>
      </c>
      <c r="AG733" t="str">
        <f>VLOOKUP(D732,CSAT!$A$1:$F$1193,6,0)</f>
        <v>Good</v>
      </c>
      <c r="AH733" s="30">
        <v>43446</v>
      </c>
    </row>
    <row r="734" spans="1:34" x14ac:dyDescent="0.25">
      <c r="A734" s="13" t="s">
        <v>1256</v>
      </c>
      <c r="B734" s="13">
        <v>733</v>
      </c>
      <c r="C734" s="13" t="s">
        <v>124</v>
      </c>
      <c r="D734" s="13" t="s">
        <v>1256</v>
      </c>
      <c r="E734" s="13" t="s">
        <v>10</v>
      </c>
      <c r="F734" s="13">
        <v>37</v>
      </c>
      <c r="G734" s="13" t="s">
        <v>62</v>
      </c>
      <c r="H734" s="13" t="s">
        <v>131</v>
      </c>
      <c r="I734" s="13" t="s">
        <v>132</v>
      </c>
      <c r="J734">
        <f>VLOOKUP(DATA!D733,'Performance management'!A$1:H$1193,4,0)</f>
        <v>3</v>
      </c>
      <c r="K734">
        <f>VLOOKUP(DATA!D733,'Performance management'!A$1:H$1193,5,0)</f>
        <v>4</v>
      </c>
      <c r="L734">
        <f>VLOOKUP(DATA!D733,'Performance management'!A$1:H$1193,6,0)</f>
        <v>1</v>
      </c>
      <c r="M734">
        <f>VLOOKUP(DATA!D733,'Performance management'!A$1:H$1193,7,0)</f>
        <v>5</v>
      </c>
      <c r="N734">
        <f>VLOOKUP(DATA!D733,'Performance management'!A$1:H$1193,8,0)</f>
        <v>3.25</v>
      </c>
      <c r="O734">
        <f>VLOOKUP(D733,'Learning  Mangement'!$A$1:$G$1193,4,0)</f>
        <v>3.25</v>
      </c>
      <c r="P734" t="str">
        <f>VLOOKUP(D733,'Learning  Mangement'!$A$1:$G$1193,5,0)</f>
        <v>Hemanth&amp;Salomi</v>
      </c>
      <c r="Q734" t="str">
        <f>VLOOKUP(D733,'Learning  Mangement'!$A$1:$G$1193,6,0)</f>
        <v>3h</v>
      </c>
      <c r="R734" t="str">
        <f>VLOOKUP(D733,'Learning  Mangement'!$A$1:$G$1193,7,0)</f>
        <v>Soft skills Training</v>
      </c>
      <c r="S734" s="30">
        <f>VLOOKUP(D733,'Leave  Mangement'!$A$1:$F$1193,3,0)</f>
        <v>43122</v>
      </c>
      <c r="T734" s="30">
        <f>VLOOKUP(D733,'Leave  Mangement'!$A$1:$F$1193,4,0)</f>
        <v>43124</v>
      </c>
      <c r="U734" t="str">
        <f>VLOOKUP(D733,'Leave  Mangement'!$A$1:$F$1193,5,0)</f>
        <v>Planned leave</v>
      </c>
      <c r="V734">
        <f>VLOOKUP(D733,'Leave  Mangement'!$A$1:$F$1193,6,0)</f>
        <v>2</v>
      </c>
      <c r="W734" t="str">
        <f>VLOOKUP(D733,'Span and Layer'!$A$1:$D$1193,2,0)</f>
        <v>Harish</v>
      </c>
      <c r="X734" t="str">
        <f>VLOOKUP(D733,'Span and Layer'!$A$1:$D$1193,3,0)</f>
        <v>Amelia</v>
      </c>
      <c r="Y734" t="str">
        <f>VLOOKUP(D733,'Span and Layer'!$A$1:$D$1193,4,0)</f>
        <v>George</v>
      </c>
      <c r="Z734" s="30">
        <f>VLOOKUP(D733,'Attrition Analysis'!$A$1:$E$1193,3,0)</f>
        <v>39072</v>
      </c>
      <c r="AA734" s="30">
        <f>VLOOKUP(D733,'Attrition Analysis'!$A$1:$E$1193,4,0)</f>
        <v>47262</v>
      </c>
      <c r="AB734">
        <f>VLOOKUP(D733,'Attrition Analysis'!$A$1:$E$1193,5,0)</f>
        <v>0</v>
      </c>
      <c r="AC734" t="str">
        <f>VLOOKUP(D733,CSAT!$A$1:$F$1193,2,0)</f>
        <v>Worst</v>
      </c>
      <c r="AD734" t="str">
        <f>VLOOKUP(D733,CSAT!$A$1:$F$1193,3,0)</f>
        <v>Better</v>
      </c>
      <c r="AE734" t="str">
        <f>VLOOKUP(D733,CSAT!$A$1:$F$1193,4,0)</f>
        <v>Bad</v>
      </c>
      <c r="AF734" t="str">
        <f>VLOOKUP(D733,CSAT!$A$1:$F$1193,5,0)</f>
        <v>Good</v>
      </c>
      <c r="AG734" t="str">
        <f>VLOOKUP(D733,CSAT!$A$1:$F$1193,6,0)</f>
        <v>Excellent</v>
      </c>
      <c r="AH734" s="30">
        <v>43220</v>
      </c>
    </row>
    <row r="735" spans="1:34" x14ac:dyDescent="0.25">
      <c r="A735" s="13" t="s">
        <v>1257</v>
      </c>
      <c r="B735" s="13">
        <v>734</v>
      </c>
      <c r="C735" s="13" t="s">
        <v>127</v>
      </c>
      <c r="D735" s="13" t="s">
        <v>1257</v>
      </c>
      <c r="E735" s="13" t="s">
        <v>16</v>
      </c>
      <c r="F735" s="13">
        <v>56</v>
      </c>
      <c r="G735" s="13" t="s">
        <v>96</v>
      </c>
      <c r="H735" s="13" t="s">
        <v>109</v>
      </c>
      <c r="I735" s="13" t="s">
        <v>13</v>
      </c>
      <c r="J735">
        <f>VLOOKUP(DATA!D734,'Performance management'!A$1:H$1193,4,0)</f>
        <v>5</v>
      </c>
      <c r="K735">
        <f>VLOOKUP(DATA!D734,'Performance management'!A$1:H$1193,5,0)</f>
        <v>5</v>
      </c>
      <c r="L735">
        <f>VLOOKUP(DATA!D734,'Performance management'!A$1:H$1193,6,0)</f>
        <v>3</v>
      </c>
      <c r="M735">
        <f>VLOOKUP(DATA!D734,'Performance management'!A$1:H$1193,7,0)</f>
        <v>4</v>
      </c>
      <c r="N735">
        <f>VLOOKUP(DATA!D734,'Performance management'!A$1:H$1193,8,0)</f>
        <v>4.25</v>
      </c>
      <c r="O735">
        <f>VLOOKUP(D734,'Learning  Mangement'!$A$1:$G$1193,4,0)</f>
        <v>4.25</v>
      </c>
      <c r="P735" t="str">
        <f>VLOOKUP(D734,'Learning  Mangement'!$A$1:$G$1193,5,0)</f>
        <v>Santhosh&amp;Anudeep</v>
      </c>
      <c r="Q735" t="str">
        <f>VLOOKUP(D734,'Learning  Mangement'!$A$1:$G$1193,6,0)</f>
        <v>3h</v>
      </c>
      <c r="R735" t="str">
        <f>VLOOKUP(D734,'Learning  Mangement'!$A$1:$G$1193,7,0)</f>
        <v>Job Training</v>
      </c>
      <c r="S735" s="30">
        <f>VLOOKUP(D734,'Leave  Mangement'!$A$1:$F$1193,3,0)</f>
        <v>43123</v>
      </c>
      <c r="T735" s="30">
        <f>VLOOKUP(D734,'Leave  Mangement'!$A$1:$F$1193,4,0)</f>
        <v>43130</v>
      </c>
      <c r="U735" t="str">
        <f>VLOOKUP(D734,'Leave  Mangement'!$A$1:$F$1193,5,0)</f>
        <v>Emergency leave</v>
      </c>
      <c r="V735">
        <f>VLOOKUP(D734,'Leave  Mangement'!$A$1:$F$1193,6,0)</f>
        <v>7</v>
      </c>
      <c r="W735" t="str">
        <f>VLOOKUP(D734,'Span and Layer'!$A$1:$D$1193,2,0)</f>
        <v>Aneela</v>
      </c>
      <c r="X735" t="str">
        <f>VLOOKUP(D734,'Span and Layer'!$A$1:$D$1193,3,0)</f>
        <v>Charlie</v>
      </c>
      <c r="Y735" t="str">
        <f>VLOOKUP(D734,'Span and Layer'!$A$1:$D$1193,4,0)</f>
        <v>George</v>
      </c>
      <c r="Z735" s="30">
        <f>VLOOKUP(D734,'Attrition Analysis'!$A$1:$E$1193,3,0)</f>
        <v>39080</v>
      </c>
      <c r="AA735" s="30">
        <f>VLOOKUP(D734,'Attrition Analysis'!$A$1:$E$1193,4,0)</f>
        <v>47274</v>
      </c>
      <c r="AB735">
        <f>VLOOKUP(D734,'Attrition Analysis'!$A$1:$E$1193,5,0)</f>
        <v>0</v>
      </c>
      <c r="AC735" t="str">
        <f>VLOOKUP(D734,CSAT!$A$1:$F$1193,2,0)</f>
        <v>Bad</v>
      </c>
      <c r="AD735" t="str">
        <f>VLOOKUP(D734,CSAT!$A$1:$F$1193,3,0)</f>
        <v>Excellent</v>
      </c>
      <c r="AE735" t="str">
        <f>VLOOKUP(D734,CSAT!$A$1:$F$1193,4,0)</f>
        <v>Worst</v>
      </c>
      <c r="AF735" t="str">
        <f>VLOOKUP(D734,CSAT!$A$1:$F$1193,5,0)</f>
        <v>Worst</v>
      </c>
      <c r="AG735" t="str">
        <f>VLOOKUP(D734,CSAT!$A$1:$F$1193,6,0)</f>
        <v>Better</v>
      </c>
      <c r="AH735" s="30">
        <v>43163</v>
      </c>
    </row>
    <row r="736" spans="1:34" x14ac:dyDescent="0.25">
      <c r="A736" s="13" t="s">
        <v>1258</v>
      </c>
      <c r="B736" s="13">
        <v>735</v>
      </c>
      <c r="C736" s="13" t="s">
        <v>129</v>
      </c>
      <c r="D736" s="13" t="s">
        <v>1258</v>
      </c>
      <c r="E736" s="13" t="s">
        <v>10</v>
      </c>
      <c r="F736" s="13">
        <v>41</v>
      </c>
      <c r="G736" s="13" t="s">
        <v>45</v>
      </c>
      <c r="H736" s="13" t="s">
        <v>59</v>
      </c>
      <c r="I736" s="13" t="s">
        <v>13</v>
      </c>
      <c r="J736">
        <f>VLOOKUP(DATA!D735,'Performance management'!A$1:H$1193,4,0)</f>
        <v>1</v>
      </c>
      <c r="K736">
        <f>VLOOKUP(DATA!D735,'Performance management'!A$1:H$1193,5,0)</f>
        <v>4</v>
      </c>
      <c r="L736">
        <f>VLOOKUP(DATA!D735,'Performance management'!A$1:H$1193,6,0)</f>
        <v>5</v>
      </c>
      <c r="M736">
        <f>VLOOKUP(DATA!D735,'Performance management'!A$1:H$1193,7,0)</f>
        <v>3</v>
      </c>
      <c r="N736">
        <f>VLOOKUP(DATA!D735,'Performance management'!A$1:H$1193,8,0)</f>
        <v>3.25</v>
      </c>
      <c r="O736">
        <f>VLOOKUP(D735,'Learning  Mangement'!$A$1:$G$1193,4,0)</f>
        <v>3.25</v>
      </c>
      <c r="P736" t="str">
        <f>VLOOKUP(D735,'Learning  Mangement'!$A$1:$G$1193,5,0)</f>
        <v>Hemanth&amp;Salomi</v>
      </c>
      <c r="Q736" t="str">
        <f>VLOOKUP(D735,'Learning  Mangement'!$A$1:$G$1193,6,0)</f>
        <v>3h</v>
      </c>
      <c r="R736" t="str">
        <f>VLOOKUP(D735,'Learning  Mangement'!$A$1:$G$1193,7,0)</f>
        <v>Soft skills Training</v>
      </c>
      <c r="S736" s="30">
        <f>VLOOKUP(D735,'Leave  Mangement'!$A$1:$F$1193,3,0)</f>
        <v>43124</v>
      </c>
      <c r="T736" s="30">
        <f>VLOOKUP(D735,'Leave  Mangement'!$A$1:$F$1193,4,0)</f>
        <v>43126</v>
      </c>
      <c r="U736" t="str">
        <f>VLOOKUP(D735,'Leave  Mangement'!$A$1:$F$1193,5,0)</f>
        <v>Emergency leave</v>
      </c>
      <c r="V736">
        <f>VLOOKUP(D735,'Leave  Mangement'!$A$1:$F$1193,6,0)</f>
        <v>2</v>
      </c>
      <c r="W736" t="str">
        <f>VLOOKUP(D735,'Span and Layer'!$A$1:$D$1193,2,0)</f>
        <v>Harika</v>
      </c>
      <c r="X736" t="str">
        <f>VLOOKUP(D735,'Span and Layer'!$A$1:$D$1193,3,0)</f>
        <v>Amelia</v>
      </c>
      <c r="Y736" t="str">
        <f>VLOOKUP(D735,'Span and Layer'!$A$1:$D$1193,4,0)</f>
        <v>George</v>
      </c>
      <c r="Z736" s="30">
        <f>VLOOKUP(D735,'Attrition Analysis'!$A$1:$E$1193,3,0)</f>
        <v>39088</v>
      </c>
      <c r="AA736" s="30">
        <f>VLOOKUP(D735,'Attrition Analysis'!$A$1:$E$1193,4,0)</f>
        <v>47286</v>
      </c>
      <c r="AB736">
        <f>VLOOKUP(D735,'Attrition Analysis'!$A$1:$E$1193,5,0)</f>
        <v>0</v>
      </c>
      <c r="AC736" t="str">
        <f>VLOOKUP(D735,CSAT!$A$1:$F$1193,2,0)</f>
        <v>Good</v>
      </c>
      <c r="AD736" t="str">
        <f>VLOOKUP(D735,CSAT!$A$1:$F$1193,3,0)</f>
        <v>Excellent</v>
      </c>
      <c r="AE736" t="str">
        <f>VLOOKUP(D735,CSAT!$A$1:$F$1193,4,0)</f>
        <v>Excellent</v>
      </c>
      <c r="AF736" t="str">
        <f>VLOOKUP(D735,CSAT!$A$1:$F$1193,5,0)</f>
        <v>Better</v>
      </c>
      <c r="AG736" t="str">
        <f>VLOOKUP(D735,CSAT!$A$1:$F$1193,6,0)</f>
        <v>Bad</v>
      </c>
      <c r="AH736" s="30">
        <v>43274</v>
      </c>
    </row>
    <row r="737" spans="1:34" x14ac:dyDescent="0.25">
      <c r="A737" s="13" t="s">
        <v>1259</v>
      </c>
      <c r="B737" s="13">
        <v>736</v>
      </c>
      <c r="C737" s="13" t="s">
        <v>133</v>
      </c>
      <c r="D737" s="13" t="s">
        <v>1259</v>
      </c>
      <c r="E737" s="13" t="s">
        <v>10</v>
      </c>
      <c r="F737" s="13">
        <v>59</v>
      </c>
      <c r="G737" s="13" t="s">
        <v>96</v>
      </c>
      <c r="H737" s="13" t="s">
        <v>131</v>
      </c>
      <c r="I737" s="13" t="s">
        <v>132</v>
      </c>
      <c r="J737">
        <f>VLOOKUP(DATA!D736,'Performance management'!A$1:H$1193,4,0)</f>
        <v>5</v>
      </c>
      <c r="K737">
        <f>VLOOKUP(DATA!D736,'Performance management'!A$1:H$1193,5,0)</f>
        <v>3</v>
      </c>
      <c r="L737">
        <f>VLOOKUP(DATA!D736,'Performance management'!A$1:H$1193,6,0)</f>
        <v>4</v>
      </c>
      <c r="M737">
        <f>VLOOKUP(DATA!D736,'Performance management'!A$1:H$1193,7,0)</f>
        <v>4</v>
      </c>
      <c r="N737">
        <f>VLOOKUP(DATA!D736,'Performance management'!A$1:H$1193,8,0)</f>
        <v>4</v>
      </c>
      <c r="O737">
        <f>VLOOKUP(D736,'Learning  Mangement'!$A$1:$G$1193,4,0)</f>
        <v>4</v>
      </c>
      <c r="P737" t="str">
        <f>VLOOKUP(D736,'Learning  Mangement'!$A$1:$G$1193,5,0)</f>
        <v>Santhosh&amp;Anudeep</v>
      </c>
      <c r="Q737" t="str">
        <f>VLOOKUP(D736,'Learning  Mangement'!$A$1:$G$1193,6,0)</f>
        <v>3h</v>
      </c>
      <c r="R737" t="str">
        <f>VLOOKUP(D736,'Learning  Mangement'!$A$1:$G$1193,7,0)</f>
        <v>Job Training</v>
      </c>
      <c r="S737" s="30">
        <f>VLOOKUP(D736,'Leave  Mangement'!$A$1:$F$1193,3,0)</f>
        <v>43125</v>
      </c>
      <c r="T737" s="30">
        <f>VLOOKUP(D736,'Leave  Mangement'!$A$1:$F$1193,4,0)</f>
        <v>43128</v>
      </c>
      <c r="U737" t="str">
        <f>VLOOKUP(D736,'Leave  Mangement'!$A$1:$F$1193,5,0)</f>
        <v>Planned leave</v>
      </c>
      <c r="V737">
        <f>VLOOKUP(D736,'Leave  Mangement'!$A$1:$F$1193,6,0)</f>
        <v>3</v>
      </c>
      <c r="W737" t="str">
        <f>VLOOKUP(D736,'Span and Layer'!$A$1:$D$1193,2,0)</f>
        <v>Hemanth</v>
      </c>
      <c r="X737" t="str">
        <f>VLOOKUP(D736,'Span and Layer'!$A$1:$D$1193,3,0)</f>
        <v>Amelia</v>
      </c>
      <c r="Y737" t="str">
        <f>VLOOKUP(D736,'Span and Layer'!$A$1:$D$1193,4,0)</f>
        <v>George</v>
      </c>
      <c r="Z737" s="30">
        <f>VLOOKUP(D736,'Attrition Analysis'!$A$1:$E$1193,3,0)</f>
        <v>39096</v>
      </c>
      <c r="AA737" s="30">
        <f>VLOOKUP(D736,'Attrition Analysis'!$A$1:$E$1193,4,0)</f>
        <v>47298</v>
      </c>
      <c r="AB737">
        <f>VLOOKUP(D736,'Attrition Analysis'!$A$1:$E$1193,5,0)</f>
        <v>0</v>
      </c>
      <c r="AC737" t="str">
        <f>VLOOKUP(D736,CSAT!$A$1:$F$1193,2,0)</f>
        <v>Bad</v>
      </c>
      <c r="AD737" t="str">
        <f>VLOOKUP(D736,CSAT!$A$1:$F$1193,3,0)</f>
        <v>Bad</v>
      </c>
      <c r="AE737" t="str">
        <f>VLOOKUP(D736,CSAT!$A$1:$F$1193,4,0)</f>
        <v>Excellent</v>
      </c>
      <c r="AF737" t="str">
        <f>VLOOKUP(D736,CSAT!$A$1:$F$1193,5,0)</f>
        <v>Bad</v>
      </c>
      <c r="AG737" t="str">
        <f>VLOOKUP(D736,CSAT!$A$1:$F$1193,6,0)</f>
        <v>Good</v>
      </c>
      <c r="AH737" s="30">
        <v>43387</v>
      </c>
    </row>
    <row r="738" spans="1:34" x14ac:dyDescent="0.25">
      <c r="A738" s="13" t="s">
        <v>1260</v>
      </c>
      <c r="B738" s="13">
        <v>737</v>
      </c>
      <c r="C738" s="13" t="s">
        <v>135</v>
      </c>
      <c r="D738" s="13" t="s">
        <v>1260</v>
      </c>
      <c r="E738" s="13" t="s">
        <v>16</v>
      </c>
      <c r="F738" s="13">
        <v>33</v>
      </c>
      <c r="G738" s="13" t="s">
        <v>62</v>
      </c>
      <c r="H738" s="13" t="s">
        <v>52</v>
      </c>
      <c r="I738" s="13" t="s">
        <v>13</v>
      </c>
      <c r="J738">
        <f>VLOOKUP(DATA!D737,'Performance management'!A$1:H$1193,4,0)</f>
        <v>2</v>
      </c>
      <c r="K738">
        <f>VLOOKUP(DATA!D737,'Performance management'!A$1:H$1193,5,0)</f>
        <v>1</v>
      </c>
      <c r="L738">
        <f>VLOOKUP(DATA!D737,'Performance management'!A$1:H$1193,6,0)</f>
        <v>3</v>
      </c>
      <c r="M738">
        <f>VLOOKUP(DATA!D737,'Performance management'!A$1:H$1193,7,0)</f>
        <v>5</v>
      </c>
      <c r="N738">
        <f>VLOOKUP(DATA!D737,'Performance management'!A$1:H$1193,8,0)</f>
        <v>2.75</v>
      </c>
      <c r="O738">
        <f>VLOOKUP(D737,'Learning  Mangement'!$A$1:$G$1193,4,0)</f>
        <v>2.75</v>
      </c>
      <c r="P738" t="str">
        <f>VLOOKUP(D737,'Learning  Mangement'!$A$1:$G$1193,5,0)</f>
        <v>Sathish&amp;Azim</v>
      </c>
      <c r="Q738" t="str">
        <f>VLOOKUP(D737,'Learning  Mangement'!$A$1:$G$1193,6,0)</f>
        <v>4h</v>
      </c>
      <c r="R738" t="str">
        <f>VLOOKUP(D737,'Learning  Mangement'!$A$1:$G$1193,7,0)</f>
        <v>Technical skills Training</v>
      </c>
      <c r="S738" s="30">
        <f>VLOOKUP(D737,'Leave  Mangement'!$A$1:$F$1193,3,0)</f>
        <v>43126</v>
      </c>
      <c r="T738" s="30">
        <f>VLOOKUP(D737,'Leave  Mangement'!$A$1:$F$1193,4,0)</f>
        <v>43131</v>
      </c>
      <c r="U738" t="str">
        <f>VLOOKUP(D737,'Leave  Mangement'!$A$1:$F$1193,5,0)</f>
        <v>Planned leave</v>
      </c>
      <c r="V738">
        <f>VLOOKUP(D737,'Leave  Mangement'!$A$1:$F$1193,6,0)</f>
        <v>5</v>
      </c>
      <c r="W738" t="str">
        <f>VLOOKUP(D737,'Span and Layer'!$A$1:$D$1193,2,0)</f>
        <v>Harish</v>
      </c>
      <c r="X738" t="str">
        <f>VLOOKUP(D737,'Span and Layer'!$A$1:$D$1193,3,0)</f>
        <v>Amelia</v>
      </c>
      <c r="Y738" t="str">
        <f>VLOOKUP(D737,'Span and Layer'!$A$1:$D$1193,4,0)</f>
        <v>George</v>
      </c>
      <c r="Z738" s="30">
        <f>VLOOKUP(D737,'Attrition Analysis'!$A$1:$E$1193,3,0)</f>
        <v>39104</v>
      </c>
      <c r="AA738" s="30">
        <f>VLOOKUP(D737,'Attrition Analysis'!$A$1:$E$1193,4,0)</f>
        <v>47310</v>
      </c>
      <c r="AB738">
        <f>VLOOKUP(D737,'Attrition Analysis'!$A$1:$E$1193,5,0)</f>
        <v>0</v>
      </c>
      <c r="AC738" t="str">
        <f>VLOOKUP(D737,CSAT!$A$1:$F$1193,2,0)</f>
        <v>Bad</v>
      </c>
      <c r="AD738" t="str">
        <f>VLOOKUP(D737,CSAT!$A$1:$F$1193,3,0)</f>
        <v>Worst</v>
      </c>
      <c r="AE738" t="str">
        <f>VLOOKUP(D737,CSAT!$A$1:$F$1193,4,0)</f>
        <v>Bad</v>
      </c>
      <c r="AF738" t="str">
        <f>VLOOKUP(D737,CSAT!$A$1:$F$1193,5,0)</f>
        <v>Better</v>
      </c>
      <c r="AG738" t="str">
        <f>VLOOKUP(D737,CSAT!$A$1:$F$1193,6,0)</f>
        <v>Worst</v>
      </c>
      <c r="AH738" s="30">
        <v>43305</v>
      </c>
    </row>
    <row r="739" spans="1:34" x14ac:dyDescent="0.25">
      <c r="A739" s="13" t="s">
        <v>1261</v>
      </c>
      <c r="B739" s="13">
        <v>738</v>
      </c>
      <c r="C739" s="13" t="s">
        <v>137</v>
      </c>
      <c r="D739" s="13" t="s">
        <v>1261</v>
      </c>
      <c r="E739" s="13" t="s">
        <v>10</v>
      </c>
      <c r="F739" s="13">
        <v>51</v>
      </c>
      <c r="G739" s="13" t="s">
        <v>45</v>
      </c>
      <c r="H739" s="13" t="s">
        <v>27</v>
      </c>
      <c r="I739" s="13" t="s">
        <v>28</v>
      </c>
      <c r="J739">
        <f>VLOOKUP(DATA!D738,'Performance management'!A$1:H$1193,4,0)</f>
        <v>4</v>
      </c>
      <c r="K739">
        <f>VLOOKUP(DATA!D738,'Performance management'!A$1:H$1193,5,0)</f>
        <v>5</v>
      </c>
      <c r="L739">
        <f>VLOOKUP(DATA!D738,'Performance management'!A$1:H$1193,6,0)</f>
        <v>3</v>
      </c>
      <c r="M739">
        <f>VLOOKUP(DATA!D738,'Performance management'!A$1:H$1193,7,0)</f>
        <v>2</v>
      </c>
      <c r="N739">
        <f>VLOOKUP(DATA!D738,'Performance management'!A$1:H$1193,8,0)</f>
        <v>3.5</v>
      </c>
      <c r="O739">
        <f>VLOOKUP(D738,'Learning  Mangement'!$A$1:$G$1193,4,0)</f>
        <v>3.5</v>
      </c>
      <c r="P739" t="str">
        <f>VLOOKUP(D738,'Learning  Mangement'!$A$1:$G$1193,5,0)</f>
        <v>Hemanth&amp;Salomi</v>
      </c>
      <c r="Q739" t="str">
        <f>VLOOKUP(D738,'Learning  Mangement'!$A$1:$G$1193,6,0)</f>
        <v>3h</v>
      </c>
      <c r="R739" t="str">
        <f>VLOOKUP(D738,'Learning  Mangement'!$A$1:$G$1193,7,0)</f>
        <v>Soft skills Training</v>
      </c>
      <c r="S739" s="30">
        <f>VLOOKUP(D738,'Leave  Mangement'!$A$1:$F$1193,3,0)</f>
        <v>43127</v>
      </c>
      <c r="T739" s="30">
        <f>VLOOKUP(D738,'Leave  Mangement'!$A$1:$F$1193,4,0)</f>
        <v>43130</v>
      </c>
      <c r="U739" t="str">
        <f>VLOOKUP(D738,'Leave  Mangement'!$A$1:$F$1193,5,0)</f>
        <v>Planned leave</v>
      </c>
      <c r="V739">
        <f>VLOOKUP(D738,'Leave  Mangement'!$A$1:$F$1193,6,0)</f>
        <v>3</v>
      </c>
      <c r="W739" t="str">
        <f>VLOOKUP(D738,'Span and Layer'!$A$1:$D$1193,2,0)</f>
        <v>Aneela</v>
      </c>
      <c r="X739" t="str">
        <f>VLOOKUP(D738,'Span and Layer'!$A$1:$D$1193,3,0)</f>
        <v>Charlie</v>
      </c>
      <c r="Y739" t="str">
        <f>VLOOKUP(D738,'Span and Layer'!$A$1:$D$1193,4,0)</f>
        <v>George</v>
      </c>
      <c r="Z739" s="30">
        <f>VLOOKUP(D738,'Attrition Analysis'!$A$1:$E$1193,3,0)</f>
        <v>39112</v>
      </c>
      <c r="AA739" s="30">
        <f>VLOOKUP(D738,'Attrition Analysis'!$A$1:$E$1193,4,0)</f>
        <v>47322</v>
      </c>
      <c r="AB739">
        <f>VLOOKUP(D738,'Attrition Analysis'!$A$1:$E$1193,5,0)</f>
        <v>0</v>
      </c>
      <c r="AC739" t="str">
        <f>VLOOKUP(D738,CSAT!$A$1:$F$1193,2,0)</f>
        <v>Bad</v>
      </c>
      <c r="AD739" t="str">
        <f>VLOOKUP(D738,CSAT!$A$1:$F$1193,3,0)</f>
        <v>Better</v>
      </c>
      <c r="AE739" t="str">
        <f>VLOOKUP(D738,CSAT!$A$1:$F$1193,4,0)</f>
        <v>Good</v>
      </c>
      <c r="AF739" t="str">
        <f>VLOOKUP(D738,CSAT!$A$1:$F$1193,5,0)</f>
        <v>Better</v>
      </c>
      <c r="AG739" t="str">
        <f>VLOOKUP(D738,CSAT!$A$1:$F$1193,6,0)</f>
        <v>Good</v>
      </c>
      <c r="AH739" s="30">
        <v>43259</v>
      </c>
    </row>
    <row r="740" spans="1:34" x14ac:dyDescent="0.25">
      <c r="A740" s="13" t="s">
        <v>1262</v>
      </c>
      <c r="B740" s="13">
        <v>739</v>
      </c>
      <c r="C740" s="13" t="s">
        <v>139</v>
      </c>
      <c r="D740" s="13" t="s">
        <v>1262</v>
      </c>
      <c r="E740" s="13" t="s">
        <v>16</v>
      </c>
      <c r="F740" s="13">
        <v>47</v>
      </c>
      <c r="G740" s="13" t="s">
        <v>11</v>
      </c>
      <c r="H740" s="13" t="s">
        <v>126</v>
      </c>
      <c r="I740" s="13" t="s">
        <v>80</v>
      </c>
      <c r="J740">
        <f>VLOOKUP(DATA!D739,'Performance management'!A$1:H$1193,4,0)</f>
        <v>5</v>
      </c>
      <c r="K740">
        <f>VLOOKUP(DATA!D739,'Performance management'!A$1:H$1193,5,0)</f>
        <v>1</v>
      </c>
      <c r="L740">
        <f>VLOOKUP(DATA!D739,'Performance management'!A$1:H$1193,6,0)</f>
        <v>1</v>
      </c>
      <c r="M740">
        <f>VLOOKUP(DATA!D739,'Performance management'!A$1:H$1193,7,0)</f>
        <v>4</v>
      </c>
      <c r="N740">
        <f>VLOOKUP(DATA!D739,'Performance management'!A$1:H$1193,8,0)</f>
        <v>2.75</v>
      </c>
      <c r="O740">
        <f>VLOOKUP(D739,'Learning  Mangement'!$A$1:$G$1193,4,0)</f>
        <v>2.75</v>
      </c>
      <c r="P740" t="str">
        <f>VLOOKUP(D739,'Learning  Mangement'!$A$1:$G$1193,5,0)</f>
        <v>Sathish&amp;Azim</v>
      </c>
      <c r="Q740" t="str">
        <f>VLOOKUP(D739,'Learning  Mangement'!$A$1:$G$1193,6,0)</f>
        <v>4h</v>
      </c>
      <c r="R740" t="str">
        <f>VLOOKUP(D739,'Learning  Mangement'!$A$1:$G$1193,7,0)</f>
        <v>Technical skills Training</v>
      </c>
      <c r="S740" s="30">
        <f>VLOOKUP(D739,'Leave  Mangement'!$A$1:$F$1193,3,0)</f>
        <v>43128</v>
      </c>
      <c r="T740" s="30">
        <f>VLOOKUP(D739,'Leave  Mangement'!$A$1:$F$1193,4,0)</f>
        <v>43135</v>
      </c>
      <c r="U740" t="str">
        <f>VLOOKUP(D739,'Leave  Mangement'!$A$1:$F$1193,5,0)</f>
        <v>Emergency leave</v>
      </c>
      <c r="V740">
        <f>VLOOKUP(D739,'Leave  Mangement'!$A$1:$F$1193,6,0)</f>
        <v>7</v>
      </c>
      <c r="W740" t="str">
        <f>VLOOKUP(D739,'Span and Layer'!$A$1:$D$1193,2,0)</f>
        <v>Harika</v>
      </c>
      <c r="X740" t="str">
        <f>VLOOKUP(D739,'Span and Layer'!$A$1:$D$1193,3,0)</f>
        <v>Amelia</v>
      </c>
      <c r="Y740" t="str">
        <f>VLOOKUP(D739,'Span and Layer'!$A$1:$D$1193,4,0)</f>
        <v>George</v>
      </c>
      <c r="Z740" s="30">
        <f>VLOOKUP(D739,'Attrition Analysis'!$A$1:$E$1193,3,0)</f>
        <v>39120</v>
      </c>
      <c r="AA740" s="30">
        <f>VLOOKUP(D739,'Attrition Analysis'!$A$1:$E$1193,4,0)</f>
        <v>47334</v>
      </c>
      <c r="AB740">
        <f>VLOOKUP(D739,'Attrition Analysis'!$A$1:$E$1193,5,0)</f>
        <v>0</v>
      </c>
      <c r="AC740" t="str">
        <f>VLOOKUP(D739,CSAT!$A$1:$F$1193,2,0)</f>
        <v>Bad</v>
      </c>
      <c r="AD740" t="str">
        <f>VLOOKUP(D739,CSAT!$A$1:$F$1193,3,0)</f>
        <v>Worst</v>
      </c>
      <c r="AE740" t="str">
        <f>VLOOKUP(D739,CSAT!$A$1:$F$1193,4,0)</f>
        <v>Better</v>
      </c>
      <c r="AF740" t="str">
        <f>VLOOKUP(D739,CSAT!$A$1:$F$1193,5,0)</f>
        <v>Excellent</v>
      </c>
      <c r="AG740" t="str">
        <f>VLOOKUP(D739,CSAT!$A$1:$F$1193,6,0)</f>
        <v>Good</v>
      </c>
      <c r="AH740" s="30">
        <v>43434</v>
      </c>
    </row>
    <row r="741" spans="1:34" x14ac:dyDescent="0.25">
      <c r="A741" s="13" t="s">
        <v>1263</v>
      </c>
      <c r="B741" s="13">
        <v>740</v>
      </c>
      <c r="C741" s="13" t="s">
        <v>141</v>
      </c>
      <c r="D741" s="13" t="s">
        <v>1263</v>
      </c>
      <c r="E741" s="13" t="s">
        <v>10</v>
      </c>
      <c r="F741" s="13">
        <v>35</v>
      </c>
      <c r="G741" s="13" t="s">
        <v>96</v>
      </c>
      <c r="H741" s="13" t="s">
        <v>66</v>
      </c>
      <c r="I741" s="13" t="s">
        <v>13</v>
      </c>
      <c r="J741">
        <f>VLOOKUP(DATA!D740,'Performance management'!A$1:H$1193,4,0)</f>
        <v>2</v>
      </c>
      <c r="K741">
        <f>VLOOKUP(DATA!D740,'Performance management'!A$1:H$1193,5,0)</f>
        <v>2</v>
      </c>
      <c r="L741">
        <f>VLOOKUP(DATA!D740,'Performance management'!A$1:H$1193,6,0)</f>
        <v>1</v>
      </c>
      <c r="M741">
        <f>VLOOKUP(DATA!D740,'Performance management'!A$1:H$1193,7,0)</f>
        <v>1</v>
      </c>
      <c r="N741">
        <f>VLOOKUP(DATA!D740,'Performance management'!A$1:H$1193,8,0)</f>
        <v>1.5</v>
      </c>
      <c r="O741">
        <f>VLOOKUP(D740,'Learning  Mangement'!$A$1:$G$1193,4,0)</f>
        <v>1.5</v>
      </c>
      <c r="P741" t="str">
        <f>VLOOKUP(D740,'Learning  Mangement'!$A$1:$G$1193,5,0)</f>
        <v>Sathish&amp;Azim</v>
      </c>
      <c r="Q741" t="str">
        <f>VLOOKUP(D740,'Learning  Mangement'!$A$1:$G$1193,6,0)</f>
        <v>4h</v>
      </c>
      <c r="R741" t="str">
        <f>VLOOKUP(D740,'Learning  Mangement'!$A$1:$G$1193,7,0)</f>
        <v>Technical skills Training</v>
      </c>
      <c r="S741" s="30">
        <f>VLOOKUP(D740,'Leave  Mangement'!$A$1:$F$1193,3,0)</f>
        <v>43129</v>
      </c>
      <c r="T741" s="30">
        <f>VLOOKUP(D740,'Leave  Mangement'!$A$1:$F$1193,4,0)</f>
        <v>43131</v>
      </c>
      <c r="U741" t="str">
        <f>VLOOKUP(D740,'Leave  Mangement'!$A$1:$F$1193,5,0)</f>
        <v>Emergency leave</v>
      </c>
      <c r="V741">
        <f>VLOOKUP(D740,'Leave  Mangement'!$A$1:$F$1193,6,0)</f>
        <v>2</v>
      </c>
      <c r="W741" t="str">
        <f>VLOOKUP(D740,'Span and Layer'!$A$1:$D$1193,2,0)</f>
        <v>Azim</v>
      </c>
      <c r="X741" t="str">
        <f>VLOOKUP(D740,'Span and Layer'!$A$1:$D$1193,3,0)</f>
        <v>Jacob</v>
      </c>
      <c r="Y741" t="str">
        <f>VLOOKUP(D740,'Span and Layer'!$A$1:$D$1193,4,0)</f>
        <v>George</v>
      </c>
      <c r="Z741" s="30">
        <f>VLOOKUP(D740,'Attrition Analysis'!$A$1:$E$1193,3,0)</f>
        <v>39128</v>
      </c>
      <c r="AA741" s="30">
        <f>VLOOKUP(D740,'Attrition Analysis'!$A$1:$E$1193,4,0)</f>
        <v>47346</v>
      </c>
      <c r="AB741">
        <f>VLOOKUP(D740,'Attrition Analysis'!$A$1:$E$1193,5,0)</f>
        <v>0</v>
      </c>
      <c r="AC741" t="str">
        <f>VLOOKUP(D740,CSAT!$A$1:$F$1193,2,0)</f>
        <v>Good</v>
      </c>
      <c r="AD741" t="str">
        <f>VLOOKUP(D740,CSAT!$A$1:$F$1193,3,0)</f>
        <v>Worst</v>
      </c>
      <c r="AE741" t="str">
        <f>VLOOKUP(D740,CSAT!$A$1:$F$1193,4,0)</f>
        <v>Bad</v>
      </c>
      <c r="AF741" t="str">
        <f>VLOOKUP(D740,CSAT!$A$1:$F$1193,5,0)</f>
        <v>Excellent</v>
      </c>
      <c r="AG741" t="str">
        <f>VLOOKUP(D740,CSAT!$A$1:$F$1193,6,0)</f>
        <v>Excellent</v>
      </c>
      <c r="AH741" s="30">
        <v>43435</v>
      </c>
    </row>
    <row r="742" spans="1:34" x14ac:dyDescent="0.25">
      <c r="A742" s="13" t="s">
        <v>1264</v>
      </c>
      <c r="B742" s="13">
        <v>741</v>
      </c>
      <c r="C742" s="13" t="s">
        <v>143</v>
      </c>
      <c r="D742" s="13" t="s">
        <v>1264</v>
      </c>
      <c r="E742" s="13" t="s">
        <v>16</v>
      </c>
      <c r="F742" s="13">
        <v>60</v>
      </c>
      <c r="G742" s="13" t="s">
        <v>31</v>
      </c>
      <c r="H742" s="13" t="s">
        <v>126</v>
      </c>
      <c r="I742" s="13" t="s">
        <v>80</v>
      </c>
      <c r="J742">
        <f>VLOOKUP(DATA!D741,'Performance management'!A$1:H$1193,4,0)</f>
        <v>4</v>
      </c>
      <c r="K742">
        <f>VLOOKUP(DATA!D741,'Performance management'!A$1:H$1193,5,0)</f>
        <v>1</v>
      </c>
      <c r="L742">
        <f>VLOOKUP(DATA!D741,'Performance management'!A$1:H$1193,6,0)</f>
        <v>1</v>
      </c>
      <c r="M742">
        <f>VLOOKUP(DATA!D741,'Performance management'!A$1:H$1193,7,0)</f>
        <v>4</v>
      </c>
      <c r="N742">
        <f>VLOOKUP(DATA!D741,'Performance management'!A$1:H$1193,8,0)</f>
        <v>2.5</v>
      </c>
      <c r="O742">
        <f>VLOOKUP(D741,'Learning  Mangement'!$A$1:$G$1193,4,0)</f>
        <v>2.5</v>
      </c>
      <c r="P742" t="str">
        <f>VLOOKUP(D741,'Learning  Mangement'!$A$1:$G$1193,5,0)</f>
        <v>Sathish&amp;Azim</v>
      </c>
      <c r="Q742" t="str">
        <f>VLOOKUP(D741,'Learning  Mangement'!$A$1:$G$1193,6,0)</f>
        <v>4h</v>
      </c>
      <c r="R742" t="str">
        <f>VLOOKUP(D741,'Learning  Mangement'!$A$1:$G$1193,7,0)</f>
        <v>Technical skills Training</v>
      </c>
      <c r="S742" s="30">
        <f>VLOOKUP(D741,'Leave  Mangement'!$A$1:$F$1193,3,0)</f>
        <v>43130</v>
      </c>
      <c r="T742" s="30">
        <f>VLOOKUP(D741,'Leave  Mangement'!$A$1:$F$1193,4,0)</f>
        <v>43134</v>
      </c>
      <c r="U742" t="str">
        <f>VLOOKUP(D741,'Leave  Mangement'!$A$1:$F$1193,5,0)</f>
        <v>Planned leave</v>
      </c>
      <c r="V742">
        <f>VLOOKUP(D741,'Leave  Mangement'!$A$1:$F$1193,6,0)</f>
        <v>4</v>
      </c>
      <c r="W742" t="str">
        <f>VLOOKUP(D741,'Span and Layer'!$A$1:$D$1193,2,0)</f>
        <v>Hemanth</v>
      </c>
      <c r="X742" t="str">
        <f>VLOOKUP(D741,'Span and Layer'!$A$1:$D$1193,3,0)</f>
        <v>Amelia</v>
      </c>
      <c r="Y742" t="str">
        <f>VLOOKUP(D741,'Span and Layer'!$A$1:$D$1193,4,0)</f>
        <v>George</v>
      </c>
      <c r="Z742" s="30">
        <f>VLOOKUP(D741,'Attrition Analysis'!$A$1:$E$1193,3,0)</f>
        <v>39136</v>
      </c>
      <c r="AA742" s="30">
        <f>VLOOKUP(D741,'Attrition Analysis'!$A$1:$E$1193,4,0)</f>
        <v>47358</v>
      </c>
      <c r="AB742">
        <f>VLOOKUP(D741,'Attrition Analysis'!$A$1:$E$1193,5,0)</f>
        <v>0</v>
      </c>
      <c r="AC742" t="str">
        <f>VLOOKUP(D741,CSAT!$A$1:$F$1193,2,0)</f>
        <v>Worst</v>
      </c>
      <c r="AD742" t="str">
        <f>VLOOKUP(D741,CSAT!$A$1:$F$1193,3,0)</f>
        <v>Bad</v>
      </c>
      <c r="AE742" t="str">
        <f>VLOOKUP(D741,CSAT!$A$1:$F$1193,4,0)</f>
        <v>Excellent</v>
      </c>
      <c r="AF742" t="str">
        <f>VLOOKUP(D741,CSAT!$A$1:$F$1193,5,0)</f>
        <v>Good</v>
      </c>
      <c r="AG742" t="str">
        <f>VLOOKUP(D741,CSAT!$A$1:$F$1193,6,0)</f>
        <v>Good</v>
      </c>
      <c r="AH742" s="30">
        <v>43393</v>
      </c>
    </row>
    <row r="743" spans="1:34" x14ac:dyDescent="0.25">
      <c r="A743" s="13" t="s">
        <v>1265</v>
      </c>
      <c r="B743" s="13">
        <v>742</v>
      </c>
      <c r="C743" s="13" t="s">
        <v>145</v>
      </c>
      <c r="D743" s="13" t="s">
        <v>1265</v>
      </c>
      <c r="E743" s="13" t="s">
        <v>16</v>
      </c>
      <c r="F743" s="13">
        <v>28</v>
      </c>
      <c r="G743" s="13" t="s">
        <v>31</v>
      </c>
      <c r="H743" s="13" t="s">
        <v>63</v>
      </c>
      <c r="I743" s="13" t="s">
        <v>13</v>
      </c>
      <c r="J743">
        <f>VLOOKUP(DATA!D742,'Performance management'!A$1:H$1193,4,0)</f>
        <v>3</v>
      </c>
      <c r="K743">
        <f>VLOOKUP(DATA!D742,'Performance management'!A$1:H$1193,5,0)</f>
        <v>3</v>
      </c>
      <c r="L743">
        <f>VLOOKUP(DATA!D742,'Performance management'!A$1:H$1193,6,0)</f>
        <v>1</v>
      </c>
      <c r="M743">
        <f>VLOOKUP(DATA!D742,'Performance management'!A$1:H$1193,7,0)</f>
        <v>5</v>
      </c>
      <c r="N743">
        <f>VLOOKUP(DATA!D742,'Performance management'!A$1:H$1193,8,0)</f>
        <v>3</v>
      </c>
      <c r="O743">
        <f>VLOOKUP(D742,'Learning  Mangement'!$A$1:$G$1193,4,0)</f>
        <v>3</v>
      </c>
      <c r="P743" t="str">
        <f>VLOOKUP(D742,'Learning  Mangement'!$A$1:$G$1193,5,0)</f>
        <v>Hemanth&amp;Salomi</v>
      </c>
      <c r="Q743" t="str">
        <f>VLOOKUP(D742,'Learning  Mangement'!$A$1:$G$1193,6,0)</f>
        <v>3h</v>
      </c>
      <c r="R743" t="str">
        <f>VLOOKUP(D742,'Learning  Mangement'!$A$1:$G$1193,7,0)</f>
        <v>Soft skills Training</v>
      </c>
      <c r="S743" s="30">
        <f>VLOOKUP(D742,'Leave  Mangement'!$A$1:$F$1193,3,0)</f>
        <v>43131</v>
      </c>
      <c r="T743" s="30">
        <f>VLOOKUP(D742,'Leave  Mangement'!$A$1:$F$1193,4,0)</f>
        <v>43136</v>
      </c>
      <c r="U743" t="str">
        <f>VLOOKUP(D742,'Leave  Mangement'!$A$1:$F$1193,5,0)</f>
        <v>Planned leave</v>
      </c>
      <c r="V743">
        <f>VLOOKUP(D742,'Leave  Mangement'!$A$1:$F$1193,6,0)</f>
        <v>5</v>
      </c>
      <c r="W743" t="str">
        <f>VLOOKUP(D742,'Span and Layer'!$A$1:$D$1193,2,0)</f>
        <v>Anudeep</v>
      </c>
      <c r="X743" t="str">
        <f>VLOOKUP(D742,'Span and Layer'!$A$1:$D$1193,3,0)</f>
        <v>Charlie</v>
      </c>
      <c r="Y743" t="str">
        <f>VLOOKUP(D742,'Span and Layer'!$A$1:$D$1193,4,0)</f>
        <v>George</v>
      </c>
      <c r="Z743" s="30">
        <f>VLOOKUP(D742,'Attrition Analysis'!$A$1:$E$1193,3,0)</f>
        <v>39144</v>
      </c>
      <c r="AA743" s="30">
        <f>VLOOKUP(D742,'Attrition Analysis'!$A$1:$E$1193,4,0)</f>
        <v>47370</v>
      </c>
      <c r="AB743">
        <f>VLOOKUP(D742,'Attrition Analysis'!$A$1:$E$1193,5,0)</f>
        <v>0</v>
      </c>
      <c r="AC743" t="str">
        <f>VLOOKUP(D742,CSAT!$A$1:$F$1193,2,0)</f>
        <v>Better</v>
      </c>
      <c r="AD743" t="str">
        <f>VLOOKUP(D742,CSAT!$A$1:$F$1193,3,0)</f>
        <v>Bad</v>
      </c>
      <c r="AE743" t="str">
        <f>VLOOKUP(D742,CSAT!$A$1:$F$1193,4,0)</f>
        <v>Worst</v>
      </c>
      <c r="AF743" t="str">
        <f>VLOOKUP(D742,CSAT!$A$1:$F$1193,5,0)</f>
        <v>Excellent</v>
      </c>
      <c r="AG743" t="str">
        <f>VLOOKUP(D742,CSAT!$A$1:$F$1193,6,0)</f>
        <v>Better</v>
      </c>
      <c r="AH743" s="30">
        <v>43247</v>
      </c>
    </row>
    <row r="744" spans="1:34" x14ac:dyDescent="0.25">
      <c r="A744" s="13" t="s">
        <v>1266</v>
      </c>
      <c r="B744" s="13">
        <v>743</v>
      </c>
      <c r="C744" s="13" t="s">
        <v>147</v>
      </c>
      <c r="D744" s="13" t="s">
        <v>1266</v>
      </c>
      <c r="E744" s="13" t="s">
        <v>10</v>
      </c>
      <c r="F744" s="13">
        <v>38</v>
      </c>
      <c r="G744" s="13" t="s">
        <v>55</v>
      </c>
      <c r="H744" s="13" t="s">
        <v>66</v>
      </c>
      <c r="I744" s="13" t="s">
        <v>13</v>
      </c>
      <c r="J744">
        <f>VLOOKUP(DATA!D743,'Performance management'!A$1:H$1193,4,0)</f>
        <v>4</v>
      </c>
      <c r="K744">
        <f>VLOOKUP(DATA!D743,'Performance management'!A$1:H$1193,5,0)</f>
        <v>5</v>
      </c>
      <c r="L744">
        <f>VLOOKUP(DATA!D743,'Performance management'!A$1:H$1193,6,0)</f>
        <v>5</v>
      </c>
      <c r="M744">
        <f>VLOOKUP(DATA!D743,'Performance management'!A$1:H$1193,7,0)</f>
        <v>3</v>
      </c>
      <c r="N744">
        <f>VLOOKUP(DATA!D743,'Performance management'!A$1:H$1193,8,0)</f>
        <v>4.25</v>
      </c>
      <c r="O744">
        <f>VLOOKUP(D743,'Learning  Mangement'!$A$1:$G$1193,4,0)</f>
        <v>4.25</v>
      </c>
      <c r="P744" t="str">
        <f>VLOOKUP(D743,'Learning  Mangement'!$A$1:$G$1193,5,0)</f>
        <v>Santhosh&amp;Anudeep</v>
      </c>
      <c r="Q744" t="str">
        <f>VLOOKUP(D743,'Learning  Mangement'!$A$1:$G$1193,6,0)</f>
        <v>3h</v>
      </c>
      <c r="R744" t="str">
        <f>VLOOKUP(D743,'Learning  Mangement'!$A$1:$G$1193,7,0)</f>
        <v>Job Training</v>
      </c>
      <c r="S744" s="30">
        <f>VLOOKUP(D743,'Leave  Mangement'!$A$1:$F$1193,3,0)</f>
        <v>43132</v>
      </c>
      <c r="T744" s="30">
        <f>VLOOKUP(D743,'Leave  Mangement'!$A$1:$F$1193,4,0)</f>
        <v>43136</v>
      </c>
      <c r="U744" t="str">
        <f>VLOOKUP(D743,'Leave  Mangement'!$A$1:$F$1193,5,0)</f>
        <v>Emergency leave</v>
      </c>
      <c r="V744">
        <f>VLOOKUP(D743,'Leave  Mangement'!$A$1:$F$1193,6,0)</f>
        <v>4</v>
      </c>
      <c r="W744" t="str">
        <f>VLOOKUP(D743,'Span and Layer'!$A$1:$D$1193,2,0)</f>
        <v>Aneela</v>
      </c>
      <c r="X744" t="str">
        <f>VLOOKUP(D743,'Span and Layer'!$A$1:$D$1193,3,0)</f>
        <v>Charlie</v>
      </c>
      <c r="Y744" t="str">
        <f>VLOOKUP(D743,'Span and Layer'!$A$1:$D$1193,4,0)</f>
        <v>George</v>
      </c>
      <c r="Z744" s="30">
        <f>VLOOKUP(D743,'Attrition Analysis'!$A$1:$E$1193,3,0)</f>
        <v>39152</v>
      </c>
      <c r="AA744" s="30">
        <f>VLOOKUP(D743,'Attrition Analysis'!$A$1:$E$1193,4,0)</f>
        <v>47382</v>
      </c>
      <c r="AB744">
        <f>VLOOKUP(D743,'Attrition Analysis'!$A$1:$E$1193,5,0)</f>
        <v>0</v>
      </c>
      <c r="AC744" t="str">
        <f>VLOOKUP(D743,CSAT!$A$1:$F$1193,2,0)</f>
        <v>Bad</v>
      </c>
      <c r="AD744" t="str">
        <f>VLOOKUP(D743,CSAT!$A$1:$F$1193,3,0)</f>
        <v>Better</v>
      </c>
      <c r="AE744" t="str">
        <f>VLOOKUP(D743,CSAT!$A$1:$F$1193,4,0)</f>
        <v>Good</v>
      </c>
      <c r="AF744" t="str">
        <f>VLOOKUP(D743,CSAT!$A$1:$F$1193,5,0)</f>
        <v>Worst</v>
      </c>
      <c r="AG744" t="str">
        <f>VLOOKUP(D743,CSAT!$A$1:$F$1193,6,0)</f>
        <v>Bad</v>
      </c>
      <c r="AH744" s="30">
        <v>43431</v>
      </c>
    </row>
    <row r="745" spans="1:34" x14ac:dyDescent="0.25">
      <c r="A745" s="13" t="s">
        <v>1267</v>
      </c>
      <c r="B745" s="13">
        <v>744</v>
      </c>
      <c r="C745" s="13" t="s">
        <v>149</v>
      </c>
      <c r="D745" s="13" t="s">
        <v>1267</v>
      </c>
      <c r="E745" s="13" t="s">
        <v>10</v>
      </c>
      <c r="F745" s="13">
        <v>57</v>
      </c>
      <c r="G745" s="13" t="s">
        <v>26</v>
      </c>
      <c r="H745" s="13" t="s">
        <v>105</v>
      </c>
      <c r="I745" s="13" t="s">
        <v>13</v>
      </c>
      <c r="J745">
        <f>VLOOKUP(DATA!D744,'Performance management'!A$1:H$1193,4,0)</f>
        <v>2</v>
      </c>
      <c r="K745">
        <f>VLOOKUP(DATA!D744,'Performance management'!A$1:H$1193,5,0)</f>
        <v>1</v>
      </c>
      <c r="L745">
        <f>VLOOKUP(DATA!D744,'Performance management'!A$1:H$1193,6,0)</f>
        <v>4</v>
      </c>
      <c r="M745">
        <f>VLOOKUP(DATA!D744,'Performance management'!A$1:H$1193,7,0)</f>
        <v>3</v>
      </c>
      <c r="N745">
        <f>VLOOKUP(DATA!D744,'Performance management'!A$1:H$1193,8,0)</f>
        <v>2.5</v>
      </c>
      <c r="O745">
        <f>VLOOKUP(D744,'Learning  Mangement'!$A$1:$G$1193,4,0)</f>
        <v>2.5</v>
      </c>
      <c r="P745" t="str">
        <f>VLOOKUP(D744,'Learning  Mangement'!$A$1:$G$1193,5,0)</f>
        <v>Sathish&amp;Azim</v>
      </c>
      <c r="Q745" t="str">
        <f>VLOOKUP(D744,'Learning  Mangement'!$A$1:$G$1193,6,0)</f>
        <v>4h</v>
      </c>
      <c r="R745" t="str">
        <f>VLOOKUP(D744,'Learning  Mangement'!$A$1:$G$1193,7,0)</f>
        <v>Technical skills Training</v>
      </c>
      <c r="S745" s="30">
        <f>VLOOKUP(D744,'Leave  Mangement'!$A$1:$F$1193,3,0)</f>
        <v>43133</v>
      </c>
      <c r="T745" s="30">
        <f>VLOOKUP(D744,'Leave  Mangement'!$A$1:$F$1193,4,0)</f>
        <v>43138</v>
      </c>
      <c r="U745" t="str">
        <f>VLOOKUP(D744,'Leave  Mangement'!$A$1:$F$1193,5,0)</f>
        <v>Planned leave</v>
      </c>
      <c r="V745">
        <f>VLOOKUP(D744,'Leave  Mangement'!$A$1:$F$1193,6,0)</f>
        <v>5</v>
      </c>
      <c r="W745" t="str">
        <f>VLOOKUP(D744,'Span and Layer'!$A$1:$D$1193,2,0)</f>
        <v>Hemanth</v>
      </c>
      <c r="X745" t="str">
        <f>VLOOKUP(D744,'Span and Layer'!$A$1:$D$1193,3,0)</f>
        <v>Amelia</v>
      </c>
      <c r="Y745" t="str">
        <f>VLOOKUP(D744,'Span and Layer'!$A$1:$D$1193,4,0)</f>
        <v>George</v>
      </c>
      <c r="Z745" s="30">
        <f>VLOOKUP(D744,'Attrition Analysis'!$A$1:$E$1193,3,0)</f>
        <v>39160</v>
      </c>
      <c r="AA745" s="30">
        <f>VLOOKUP(D744,'Attrition Analysis'!$A$1:$E$1193,4,0)</f>
        <v>47394</v>
      </c>
      <c r="AB745">
        <f>VLOOKUP(D744,'Attrition Analysis'!$A$1:$E$1193,5,0)</f>
        <v>0</v>
      </c>
      <c r="AC745" t="str">
        <f>VLOOKUP(D744,CSAT!$A$1:$F$1193,2,0)</f>
        <v>Good</v>
      </c>
      <c r="AD745" t="str">
        <f>VLOOKUP(D744,CSAT!$A$1:$F$1193,3,0)</f>
        <v>Bad</v>
      </c>
      <c r="AE745" t="str">
        <f>VLOOKUP(D744,CSAT!$A$1:$F$1193,4,0)</f>
        <v>Better</v>
      </c>
      <c r="AF745" t="str">
        <f>VLOOKUP(D744,CSAT!$A$1:$F$1193,5,0)</f>
        <v>Worst</v>
      </c>
      <c r="AG745" t="str">
        <f>VLOOKUP(D744,CSAT!$A$1:$F$1193,6,0)</f>
        <v>Good</v>
      </c>
      <c r="AH745" s="30">
        <v>43461</v>
      </c>
    </row>
    <row r="746" spans="1:34" x14ac:dyDescent="0.25">
      <c r="A746" s="13" t="s">
        <v>1268</v>
      </c>
      <c r="B746" s="13">
        <v>745</v>
      </c>
      <c r="C746" s="13" t="s">
        <v>151</v>
      </c>
      <c r="D746" s="13" t="s">
        <v>1268</v>
      </c>
      <c r="E746" s="13" t="s">
        <v>16</v>
      </c>
      <c r="F746" s="13">
        <v>23</v>
      </c>
      <c r="G746" s="13" t="s">
        <v>45</v>
      </c>
      <c r="H746" s="13" t="s">
        <v>34</v>
      </c>
      <c r="I746" s="13" t="s">
        <v>35</v>
      </c>
      <c r="J746">
        <f>VLOOKUP(DATA!D745,'Performance management'!A$1:H$1193,4,0)</f>
        <v>1</v>
      </c>
      <c r="K746">
        <f>VLOOKUP(DATA!D745,'Performance management'!A$1:H$1193,5,0)</f>
        <v>5</v>
      </c>
      <c r="L746">
        <f>VLOOKUP(DATA!D745,'Performance management'!A$1:H$1193,6,0)</f>
        <v>2</v>
      </c>
      <c r="M746">
        <f>VLOOKUP(DATA!D745,'Performance management'!A$1:H$1193,7,0)</f>
        <v>5</v>
      </c>
      <c r="N746">
        <f>VLOOKUP(DATA!D745,'Performance management'!A$1:H$1193,8,0)</f>
        <v>3.25</v>
      </c>
      <c r="O746">
        <f>VLOOKUP(D745,'Learning  Mangement'!$A$1:$G$1193,4,0)</f>
        <v>3.25</v>
      </c>
      <c r="P746" t="str">
        <f>VLOOKUP(D745,'Learning  Mangement'!$A$1:$G$1193,5,0)</f>
        <v>Hemanth&amp;Salomi</v>
      </c>
      <c r="Q746" t="str">
        <f>VLOOKUP(D745,'Learning  Mangement'!$A$1:$G$1193,6,0)</f>
        <v>3h</v>
      </c>
      <c r="R746" t="str">
        <f>VLOOKUP(D745,'Learning  Mangement'!$A$1:$G$1193,7,0)</f>
        <v>Soft skills Training</v>
      </c>
      <c r="S746" s="30">
        <f>VLOOKUP(D745,'Leave  Mangement'!$A$1:$F$1193,3,0)</f>
        <v>43134</v>
      </c>
      <c r="T746" s="30">
        <f>VLOOKUP(D745,'Leave  Mangement'!$A$1:$F$1193,4,0)</f>
        <v>43140</v>
      </c>
      <c r="U746" t="str">
        <f>VLOOKUP(D745,'Leave  Mangement'!$A$1:$F$1193,5,0)</f>
        <v>Maternity/Parental leave</v>
      </c>
      <c r="V746">
        <f>VLOOKUP(D745,'Leave  Mangement'!$A$1:$F$1193,6,0)</f>
        <v>36</v>
      </c>
      <c r="W746" t="str">
        <f>VLOOKUP(D745,'Span and Layer'!$A$1:$D$1193,2,0)</f>
        <v>Azim</v>
      </c>
      <c r="X746" t="str">
        <f>VLOOKUP(D745,'Span and Layer'!$A$1:$D$1193,3,0)</f>
        <v>Jacob</v>
      </c>
      <c r="Y746" t="str">
        <f>VLOOKUP(D745,'Span and Layer'!$A$1:$D$1193,4,0)</f>
        <v>George</v>
      </c>
      <c r="Z746" s="30">
        <f>VLOOKUP(D745,'Attrition Analysis'!$A$1:$E$1193,3,0)</f>
        <v>39168</v>
      </c>
      <c r="AA746" s="30">
        <f>VLOOKUP(D745,'Attrition Analysis'!$A$1:$E$1193,4,0)</f>
        <v>47406</v>
      </c>
      <c r="AB746">
        <f>VLOOKUP(D745,'Attrition Analysis'!$A$1:$E$1193,5,0)</f>
        <v>0</v>
      </c>
      <c r="AC746" t="str">
        <f>VLOOKUP(D745,CSAT!$A$1:$F$1193,2,0)</f>
        <v>Good</v>
      </c>
      <c r="AD746" t="str">
        <f>VLOOKUP(D745,CSAT!$A$1:$F$1193,3,0)</f>
        <v>Good</v>
      </c>
      <c r="AE746" t="str">
        <f>VLOOKUP(D745,CSAT!$A$1:$F$1193,4,0)</f>
        <v>Excellent</v>
      </c>
      <c r="AF746" t="str">
        <f>VLOOKUP(D745,CSAT!$A$1:$F$1193,5,0)</f>
        <v>Worst</v>
      </c>
      <c r="AG746" t="str">
        <f>VLOOKUP(D745,CSAT!$A$1:$F$1193,6,0)</f>
        <v>Good</v>
      </c>
      <c r="AH746" s="30">
        <v>43388</v>
      </c>
    </row>
    <row r="747" spans="1:34" x14ac:dyDescent="0.25">
      <c r="A747" s="13" t="s">
        <v>1269</v>
      </c>
      <c r="B747" s="13">
        <v>746</v>
      </c>
      <c r="C747" s="13" t="s">
        <v>153</v>
      </c>
      <c r="D747" s="13" t="s">
        <v>1269</v>
      </c>
      <c r="E747" s="13" t="s">
        <v>16</v>
      </c>
      <c r="F747" s="13">
        <v>58</v>
      </c>
      <c r="G747" s="13" t="s">
        <v>21</v>
      </c>
      <c r="H747" s="13" t="s">
        <v>52</v>
      </c>
      <c r="I747" s="13" t="s">
        <v>13</v>
      </c>
      <c r="J747">
        <f>VLOOKUP(DATA!D746,'Performance management'!A$1:H$1193,4,0)</f>
        <v>1</v>
      </c>
      <c r="K747">
        <f>VLOOKUP(DATA!D746,'Performance management'!A$1:H$1193,5,0)</f>
        <v>4</v>
      </c>
      <c r="L747">
        <f>VLOOKUP(DATA!D746,'Performance management'!A$1:H$1193,6,0)</f>
        <v>2</v>
      </c>
      <c r="M747">
        <f>VLOOKUP(DATA!D746,'Performance management'!A$1:H$1193,7,0)</f>
        <v>4</v>
      </c>
      <c r="N747">
        <f>VLOOKUP(DATA!D746,'Performance management'!A$1:H$1193,8,0)</f>
        <v>2.75</v>
      </c>
      <c r="O747">
        <f>VLOOKUP(D746,'Learning  Mangement'!$A$1:$G$1193,4,0)</f>
        <v>2.75</v>
      </c>
      <c r="P747" t="str">
        <f>VLOOKUP(D746,'Learning  Mangement'!$A$1:$G$1193,5,0)</f>
        <v>Sathish&amp;Azim</v>
      </c>
      <c r="Q747" t="str">
        <f>VLOOKUP(D746,'Learning  Mangement'!$A$1:$G$1193,6,0)</f>
        <v>4h</v>
      </c>
      <c r="R747" t="str">
        <f>VLOOKUP(D746,'Learning  Mangement'!$A$1:$G$1193,7,0)</f>
        <v>Technical skills Training</v>
      </c>
      <c r="S747" s="30">
        <f>VLOOKUP(D746,'Leave  Mangement'!$A$1:$F$1193,3,0)</f>
        <v>43135</v>
      </c>
      <c r="T747" s="30">
        <f>VLOOKUP(D746,'Leave  Mangement'!$A$1:$F$1193,4,0)</f>
        <v>43138</v>
      </c>
      <c r="U747" t="str">
        <f>VLOOKUP(D746,'Leave  Mangement'!$A$1:$F$1193,5,0)</f>
        <v>Planned leave</v>
      </c>
      <c r="V747">
        <f>VLOOKUP(D746,'Leave  Mangement'!$A$1:$F$1193,6,0)</f>
        <v>3</v>
      </c>
      <c r="W747" t="str">
        <f>VLOOKUP(D746,'Span and Layer'!$A$1:$D$1193,2,0)</f>
        <v>Azim</v>
      </c>
      <c r="X747" t="str">
        <f>VLOOKUP(D746,'Span and Layer'!$A$1:$D$1193,3,0)</f>
        <v>Jacob</v>
      </c>
      <c r="Y747" t="str">
        <f>VLOOKUP(D746,'Span and Layer'!$A$1:$D$1193,4,0)</f>
        <v>George</v>
      </c>
      <c r="Z747" s="30">
        <f>VLOOKUP(D746,'Attrition Analysis'!$A$1:$E$1193,3,0)</f>
        <v>39176</v>
      </c>
      <c r="AA747" s="30">
        <f>VLOOKUP(D746,'Attrition Analysis'!$A$1:$E$1193,4,0)</f>
        <v>47418</v>
      </c>
      <c r="AB747">
        <f>VLOOKUP(D746,'Attrition Analysis'!$A$1:$E$1193,5,0)</f>
        <v>0</v>
      </c>
      <c r="AC747" t="str">
        <f>VLOOKUP(D746,CSAT!$A$1:$F$1193,2,0)</f>
        <v>Excellent</v>
      </c>
      <c r="AD747" t="str">
        <f>VLOOKUP(D746,CSAT!$A$1:$F$1193,3,0)</f>
        <v>Excellent</v>
      </c>
      <c r="AE747" t="str">
        <f>VLOOKUP(D746,CSAT!$A$1:$F$1193,4,0)</f>
        <v>Better</v>
      </c>
      <c r="AF747" t="str">
        <f>VLOOKUP(D746,CSAT!$A$1:$F$1193,5,0)</f>
        <v>Better</v>
      </c>
      <c r="AG747" t="str">
        <f>VLOOKUP(D746,CSAT!$A$1:$F$1193,6,0)</f>
        <v>Bad</v>
      </c>
      <c r="AH747" s="30">
        <v>43193</v>
      </c>
    </row>
    <row r="748" spans="1:34" x14ac:dyDescent="0.25">
      <c r="A748" s="13" t="s">
        <v>1270</v>
      </c>
      <c r="B748" s="13">
        <v>747</v>
      </c>
      <c r="C748" s="13" t="s">
        <v>155</v>
      </c>
      <c r="D748" s="13" t="s">
        <v>1270</v>
      </c>
      <c r="E748" s="13" t="s">
        <v>16</v>
      </c>
      <c r="F748" s="13">
        <v>46</v>
      </c>
      <c r="G748" s="13" t="s">
        <v>55</v>
      </c>
      <c r="H748" s="13" t="s">
        <v>161</v>
      </c>
      <c r="I748" s="13" t="s">
        <v>13</v>
      </c>
      <c r="J748">
        <f>VLOOKUP(DATA!D747,'Performance management'!A$1:H$1193,4,0)</f>
        <v>2</v>
      </c>
      <c r="K748">
        <f>VLOOKUP(DATA!D747,'Performance management'!A$1:H$1193,5,0)</f>
        <v>2</v>
      </c>
      <c r="L748">
        <f>VLOOKUP(DATA!D747,'Performance management'!A$1:H$1193,6,0)</f>
        <v>3</v>
      </c>
      <c r="M748">
        <f>VLOOKUP(DATA!D747,'Performance management'!A$1:H$1193,7,0)</f>
        <v>5</v>
      </c>
      <c r="N748">
        <f>VLOOKUP(DATA!D747,'Performance management'!A$1:H$1193,8,0)</f>
        <v>3</v>
      </c>
      <c r="O748">
        <f>VLOOKUP(D747,'Learning  Mangement'!$A$1:$G$1193,4,0)</f>
        <v>3</v>
      </c>
      <c r="P748" t="str">
        <f>VLOOKUP(D747,'Learning  Mangement'!$A$1:$G$1193,5,0)</f>
        <v>Hemanth&amp;Salomi</v>
      </c>
      <c r="Q748" t="str">
        <f>VLOOKUP(D747,'Learning  Mangement'!$A$1:$G$1193,6,0)</f>
        <v>3h</v>
      </c>
      <c r="R748" t="str">
        <f>VLOOKUP(D747,'Learning  Mangement'!$A$1:$G$1193,7,0)</f>
        <v>Soft skills Training</v>
      </c>
      <c r="S748" s="30">
        <f>VLOOKUP(D747,'Leave  Mangement'!$A$1:$F$1193,3,0)</f>
        <v>43136</v>
      </c>
      <c r="T748" s="30">
        <f>VLOOKUP(D747,'Leave  Mangement'!$A$1:$F$1193,4,0)</f>
        <v>43141</v>
      </c>
      <c r="U748" t="str">
        <f>VLOOKUP(D747,'Leave  Mangement'!$A$1:$F$1193,5,0)</f>
        <v>Emergency leave</v>
      </c>
      <c r="V748">
        <f>VLOOKUP(D747,'Leave  Mangement'!$A$1:$F$1193,6,0)</f>
        <v>5</v>
      </c>
      <c r="W748" t="str">
        <f>VLOOKUP(D747,'Span and Layer'!$A$1:$D$1193,2,0)</f>
        <v>Santhosh</v>
      </c>
      <c r="X748" t="str">
        <f>VLOOKUP(D747,'Span and Layer'!$A$1:$D$1193,3,0)</f>
        <v>Harry</v>
      </c>
      <c r="Y748" t="str">
        <f>VLOOKUP(D747,'Span and Layer'!$A$1:$D$1193,4,0)</f>
        <v>George</v>
      </c>
      <c r="Z748" s="30">
        <f>VLOOKUP(D747,'Attrition Analysis'!$A$1:$E$1193,3,0)</f>
        <v>39184</v>
      </c>
      <c r="AA748" s="30">
        <f>VLOOKUP(D747,'Attrition Analysis'!$A$1:$E$1193,4,0)</f>
        <v>47430</v>
      </c>
      <c r="AB748">
        <f>VLOOKUP(D747,'Attrition Analysis'!$A$1:$E$1193,5,0)</f>
        <v>0</v>
      </c>
      <c r="AC748" t="str">
        <f>VLOOKUP(D747,CSAT!$A$1:$F$1193,2,0)</f>
        <v>Bad</v>
      </c>
      <c r="AD748" t="str">
        <f>VLOOKUP(D747,CSAT!$A$1:$F$1193,3,0)</f>
        <v>Good</v>
      </c>
      <c r="AE748" t="str">
        <f>VLOOKUP(D747,CSAT!$A$1:$F$1193,4,0)</f>
        <v>Worst</v>
      </c>
      <c r="AF748" t="str">
        <f>VLOOKUP(D747,CSAT!$A$1:$F$1193,5,0)</f>
        <v>Good</v>
      </c>
      <c r="AG748" t="str">
        <f>VLOOKUP(D747,CSAT!$A$1:$F$1193,6,0)</f>
        <v>Excellent</v>
      </c>
      <c r="AH748" s="30">
        <v>43317</v>
      </c>
    </row>
    <row r="749" spans="1:34" x14ac:dyDescent="0.25">
      <c r="A749" s="13" t="s">
        <v>1271</v>
      </c>
      <c r="B749" s="13">
        <v>748</v>
      </c>
      <c r="C749" s="13" t="s">
        <v>157</v>
      </c>
      <c r="D749" s="13" t="s">
        <v>1271</v>
      </c>
      <c r="E749" s="13" t="s">
        <v>16</v>
      </c>
      <c r="F749" s="13">
        <v>23</v>
      </c>
      <c r="G749" s="13" t="s">
        <v>17</v>
      </c>
      <c r="H749" s="13" t="s">
        <v>109</v>
      </c>
      <c r="I749" s="13" t="s">
        <v>13</v>
      </c>
      <c r="J749">
        <f>VLOOKUP(DATA!D748,'Performance management'!A$1:H$1193,4,0)</f>
        <v>4</v>
      </c>
      <c r="K749">
        <f>VLOOKUP(DATA!D748,'Performance management'!A$1:H$1193,5,0)</f>
        <v>4</v>
      </c>
      <c r="L749">
        <f>VLOOKUP(DATA!D748,'Performance management'!A$1:H$1193,6,0)</f>
        <v>4</v>
      </c>
      <c r="M749">
        <f>VLOOKUP(DATA!D748,'Performance management'!A$1:H$1193,7,0)</f>
        <v>4</v>
      </c>
      <c r="N749">
        <f>VLOOKUP(DATA!D748,'Performance management'!A$1:H$1193,8,0)</f>
        <v>4</v>
      </c>
      <c r="O749">
        <f>VLOOKUP(D748,'Learning  Mangement'!$A$1:$G$1193,4,0)</f>
        <v>4</v>
      </c>
      <c r="P749" t="str">
        <f>VLOOKUP(D748,'Learning  Mangement'!$A$1:$G$1193,5,0)</f>
        <v>Santhosh&amp;Anudeep</v>
      </c>
      <c r="Q749" t="str">
        <f>VLOOKUP(D748,'Learning  Mangement'!$A$1:$G$1193,6,0)</f>
        <v>3h</v>
      </c>
      <c r="R749" t="str">
        <f>VLOOKUP(D748,'Learning  Mangement'!$A$1:$G$1193,7,0)</f>
        <v>Job Training</v>
      </c>
      <c r="S749" s="30">
        <f>VLOOKUP(D748,'Leave  Mangement'!$A$1:$F$1193,3,0)</f>
        <v>43137</v>
      </c>
      <c r="T749" s="30">
        <f>VLOOKUP(D748,'Leave  Mangement'!$A$1:$F$1193,4,0)</f>
        <v>43140</v>
      </c>
      <c r="U749" t="str">
        <f>VLOOKUP(D748,'Leave  Mangement'!$A$1:$F$1193,5,0)</f>
        <v>Planned leave</v>
      </c>
      <c r="V749">
        <f>VLOOKUP(D748,'Leave  Mangement'!$A$1:$F$1193,6,0)</f>
        <v>3</v>
      </c>
      <c r="W749" t="str">
        <f>VLOOKUP(D748,'Span and Layer'!$A$1:$D$1193,2,0)</f>
        <v>Roy</v>
      </c>
      <c r="X749" t="str">
        <f>VLOOKUP(D748,'Span and Layer'!$A$1:$D$1193,3,0)</f>
        <v>Harry</v>
      </c>
      <c r="Y749" t="str">
        <f>VLOOKUP(D748,'Span and Layer'!$A$1:$D$1193,4,0)</f>
        <v>George</v>
      </c>
      <c r="Z749" s="30">
        <f>VLOOKUP(D748,'Attrition Analysis'!$A$1:$E$1193,3,0)</f>
        <v>39192</v>
      </c>
      <c r="AA749" s="30">
        <f>VLOOKUP(D748,'Attrition Analysis'!$A$1:$E$1193,4,0)</f>
        <v>47442</v>
      </c>
      <c r="AB749">
        <f>VLOOKUP(D748,'Attrition Analysis'!$A$1:$E$1193,5,0)</f>
        <v>0</v>
      </c>
      <c r="AC749" t="str">
        <f>VLOOKUP(D748,CSAT!$A$1:$F$1193,2,0)</f>
        <v>Bad</v>
      </c>
      <c r="AD749" t="str">
        <f>VLOOKUP(D748,CSAT!$A$1:$F$1193,3,0)</f>
        <v>Worst</v>
      </c>
      <c r="AE749" t="str">
        <f>VLOOKUP(D748,CSAT!$A$1:$F$1193,4,0)</f>
        <v>Better</v>
      </c>
      <c r="AF749" t="str">
        <f>VLOOKUP(D748,CSAT!$A$1:$F$1193,5,0)</f>
        <v>Better</v>
      </c>
      <c r="AG749" t="str">
        <f>VLOOKUP(D748,CSAT!$A$1:$F$1193,6,0)</f>
        <v>Worst</v>
      </c>
      <c r="AH749" s="30">
        <v>43228</v>
      </c>
    </row>
    <row r="750" spans="1:34" x14ac:dyDescent="0.25">
      <c r="A750" s="13" t="s">
        <v>1272</v>
      </c>
      <c r="B750" s="13">
        <v>749</v>
      </c>
      <c r="C750" s="13" t="s">
        <v>159</v>
      </c>
      <c r="D750" s="13" t="s">
        <v>1272</v>
      </c>
      <c r="E750" s="13" t="s">
        <v>16</v>
      </c>
      <c r="F750" s="13">
        <v>27</v>
      </c>
      <c r="G750" s="13" t="s">
        <v>11</v>
      </c>
      <c r="H750" s="13" t="s">
        <v>22</v>
      </c>
      <c r="I750" s="13" t="s">
        <v>23</v>
      </c>
      <c r="J750">
        <f>VLOOKUP(DATA!D749,'Performance management'!A$1:H$1193,4,0)</f>
        <v>5</v>
      </c>
      <c r="K750">
        <f>VLOOKUP(DATA!D749,'Performance management'!A$1:H$1193,5,0)</f>
        <v>1</v>
      </c>
      <c r="L750">
        <f>VLOOKUP(DATA!D749,'Performance management'!A$1:H$1193,6,0)</f>
        <v>5</v>
      </c>
      <c r="M750">
        <f>VLOOKUP(DATA!D749,'Performance management'!A$1:H$1193,7,0)</f>
        <v>4</v>
      </c>
      <c r="N750">
        <f>VLOOKUP(DATA!D749,'Performance management'!A$1:H$1193,8,0)</f>
        <v>3.75</v>
      </c>
      <c r="O750">
        <f>VLOOKUP(D749,'Learning  Mangement'!$A$1:$G$1193,4,0)</f>
        <v>3.75</v>
      </c>
      <c r="P750" t="str">
        <f>VLOOKUP(D749,'Learning  Mangement'!$A$1:$G$1193,5,0)</f>
        <v>Hemanth&amp;Salomi</v>
      </c>
      <c r="Q750" t="str">
        <f>VLOOKUP(D749,'Learning  Mangement'!$A$1:$G$1193,6,0)</f>
        <v>3h</v>
      </c>
      <c r="R750" t="str">
        <f>VLOOKUP(D749,'Learning  Mangement'!$A$1:$G$1193,7,0)</f>
        <v>Soft skills Training</v>
      </c>
      <c r="S750" s="30">
        <f>VLOOKUP(D749,'Leave  Mangement'!$A$1:$F$1193,3,0)</f>
        <v>43138</v>
      </c>
      <c r="T750" s="30">
        <f>VLOOKUP(D749,'Leave  Mangement'!$A$1:$F$1193,4,0)</f>
        <v>43142</v>
      </c>
      <c r="U750" t="str">
        <f>VLOOKUP(D749,'Leave  Mangement'!$A$1:$F$1193,5,0)</f>
        <v>Emergency leave</v>
      </c>
      <c r="V750">
        <f>VLOOKUP(D749,'Leave  Mangement'!$A$1:$F$1193,6,0)</f>
        <v>4</v>
      </c>
      <c r="W750" t="str">
        <f>VLOOKUP(D749,'Span and Layer'!$A$1:$D$1193,2,0)</f>
        <v>Hemanth</v>
      </c>
      <c r="X750" t="str">
        <f>VLOOKUP(D749,'Span and Layer'!$A$1:$D$1193,3,0)</f>
        <v>Amelia</v>
      </c>
      <c r="Y750" t="str">
        <f>VLOOKUP(D749,'Span and Layer'!$A$1:$D$1193,4,0)</f>
        <v>George</v>
      </c>
      <c r="Z750" s="30">
        <f>VLOOKUP(D749,'Attrition Analysis'!$A$1:$E$1193,3,0)</f>
        <v>39200</v>
      </c>
      <c r="AA750" s="30">
        <f>VLOOKUP(D749,'Attrition Analysis'!$A$1:$E$1193,4,0)</f>
        <v>47454</v>
      </c>
      <c r="AB750">
        <f>VLOOKUP(D749,'Attrition Analysis'!$A$1:$E$1193,5,0)</f>
        <v>0</v>
      </c>
      <c r="AC750" t="str">
        <f>VLOOKUP(D749,CSAT!$A$1:$F$1193,2,0)</f>
        <v>Worst</v>
      </c>
      <c r="AD750" t="str">
        <f>VLOOKUP(D749,CSAT!$A$1:$F$1193,3,0)</f>
        <v>Better</v>
      </c>
      <c r="AE750" t="str">
        <f>VLOOKUP(D749,CSAT!$A$1:$F$1193,4,0)</f>
        <v>Worst</v>
      </c>
      <c r="AF750" t="str">
        <f>VLOOKUP(D749,CSAT!$A$1:$F$1193,5,0)</f>
        <v>Better</v>
      </c>
      <c r="AG750" t="str">
        <f>VLOOKUP(D749,CSAT!$A$1:$F$1193,6,0)</f>
        <v>Better</v>
      </c>
      <c r="AH750" s="30">
        <v>43171</v>
      </c>
    </row>
    <row r="751" spans="1:34" x14ac:dyDescent="0.25">
      <c r="A751" s="13" t="s">
        <v>1273</v>
      </c>
      <c r="B751" s="13">
        <v>750</v>
      </c>
      <c r="C751" s="13" t="s">
        <v>162</v>
      </c>
      <c r="D751" s="13" t="s">
        <v>1273</v>
      </c>
      <c r="E751" s="13" t="s">
        <v>10</v>
      </c>
      <c r="F751" s="13">
        <v>24</v>
      </c>
      <c r="G751" s="13" t="s">
        <v>17</v>
      </c>
      <c r="H751" s="13" t="s">
        <v>118</v>
      </c>
      <c r="I751" s="13" t="s">
        <v>13</v>
      </c>
      <c r="J751">
        <f>VLOOKUP(DATA!D750,'Performance management'!A$1:H$1193,4,0)</f>
        <v>2</v>
      </c>
      <c r="K751">
        <f>VLOOKUP(DATA!D750,'Performance management'!A$1:H$1193,5,0)</f>
        <v>2</v>
      </c>
      <c r="L751">
        <f>VLOOKUP(DATA!D750,'Performance management'!A$1:H$1193,6,0)</f>
        <v>4</v>
      </c>
      <c r="M751">
        <f>VLOOKUP(DATA!D750,'Performance management'!A$1:H$1193,7,0)</f>
        <v>1</v>
      </c>
      <c r="N751">
        <f>VLOOKUP(DATA!D750,'Performance management'!A$1:H$1193,8,0)</f>
        <v>2.25</v>
      </c>
      <c r="O751">
        <f>VLOOKUP(D750,'Learning  Mangement'!$A$1:$G$1193,4,0)</f>
        <v>2.25</v>
      </c>
      <c r="P751" t="str">
        <f>VLOOKUP(D750,'Learning  Mangement'!$A$1:$G$1193,5,0)</f>
        <v>Sathish&amp;Azim</v>
      </c>
      <c r="Q751" t="str">
        <f>VLOOKUP(D750,'Learning  Mangement'!$A$1:$G$1193,6,0)</f>
        <v>4h</v>
      </c>
      <c r="R751" t="str">
        <f>VLOOKUP(D750,'Learning  Mangement'!$A$1:$G$1193,7,0)</f>
        <v>Technical skills Training</v>
      </c>
      <c r="S751" s="30">
        <f>VLOOKUP(D750,'Leave  Mangement'!$A$1:$F$1193,3,0)</f>
        <v>43139</v>
      </c>
      <c r="T751" s="30">
        <f>VLOOKUP(D750,'Leave  Mangement'!$A$1:$F$1193,4,0)</f>
        <v>43143</v>
      </c>
      <c r="U751" t="str">
        <f>VLOOKUP(D750,'Leave  Mangement'!$A$1:$F$1193,5,0)</f>
        <v>Maternity/Parental leave</v>
      </c>
      <c r="V751">
        <f>VLOOKUP(D750,'Leave  Mangement'!$A$1:$F$1193,6,0)</f>
        <v>34</v>
      </c>
      <c r="W751" t="str">
        <f>VLOOKUP(D750,'Span and Layer'!$A$1:$D$1193,2,0)</f>
        <v>David</v>
      </c>
      <c r="X751" t="str">
        <f>VLOOKUP(D750,'Span and Layer'!$A$1:$D$1193,3,0)</f>
        <v>Jacob</v>
      </c>
      <c r="Y751" t="str">
        <f>VLOOKUP(D750,'Span and Layer'!$A$1:$D$1193,4,0)</f>
        <v>George</v>
      </c>
      <c r="Z751" s="30">
        <f>VLOOKUP(D750,'Attrition Analysis'!$A$1:$E$1193,3,0)</f>
        <v>39208</v>
      </c>
      <c r="AA751" s="30">
        <f>VLOOKUP(D750,'Attrition Analysis'!$A$1:$E$1193,4,0)</f>
        <v>47466</v>
      </c>
      <c r="AB751">
        <f>VLOOKUP(D750,'Attrition Analysis'!$A$1:$E$1193,5,0)</f>
        <v>0</v>
      </c>
      <c r="AC751" t="str">
        <f>VLOOKUP(D750,CSAT!$A$1:$F$1193,2,0)</f>
        <v>Bad</v>
      </c>
      <c r="AD751" t="str">
        <f>VLOOKUP(D750,CSAT!$A$1:$F$1193,3,0)</f>
        <v>Good</v>
      </c>
      <c r="AE751" t="str">
        <f>VLOOKUP(D750,CSAT!$A$1:$F$1193,4,0)</f>
        <v>Better</v>
      </c>
      <c r="AF751" t="str">
        <f>VLOOKUP(D750,CSAT!$A$1:$F$1193,5,0)</f>
        <v>Excellent</v>
      </c>
      <c r="AG751" t="str">
        <f>VLOOKUP(D750,CSAT!$A$1:$F$1193,6,0)</f>
        <v>Good</v>
      </c>
      <c r="AH751" s="30">
        <v>43165</v>
      </c>
    </row>
    <row r="752" spans="1:34" x14ac:dyDescent="0.25">
      <c r="A752" s="13" t="s">
        <v>1274</v>
      </c>
      <c r="B752" s="13">
        <v>751</v>
      </c>
      <c r="C752" s="13" t="s">
        <v>164</v>
      </c>
      <c r="D752" s="13" t="s">
        <v>1274</v>
      </c>
      <c r="E752" s="13" t="s">
        <v>16</v>
      </c>
      <c r="F752" s="13">
        <v>55</v>
      </c>
      <c r="G752" s="13" t="s">
        <v>45</v>
      </c>
      <c r="H752" s="13" t="s">
        <v>126</v>
      </c>
      <c r="I752" s="13" t="s">
        <v>80</v>
      </c>
      <c r="J752">
        <f>VLOOKUP(DATA!D751,'Performance management'!A$1:H$1193,4,0)</f>
        <v>4</v>
      </c>
      <c r="K752">
        <f>VLOOKUP(DATA!D751,'Performance management'!A$1:H$1193,5,0)</f>
        <v>5</v>
      </c>
      <c r="L752">
        <f>VLOOKUP(DATA!D751,'Performance management'!A$1:H$1193,6,0)</f>
        <v>1</v>
      </c>
      <c r="M752">
        <f>VLOOKUP(DATA!D751,'Performance management'!A$1:H$1193,7,0)</f>
        <v>4</v>
      </c>
      <c r="N752">
        <f>VLOOKUP(DATA!D751,'Performance management'!A$1:H$1193,8,0)</f>
        <v>3.5</v>
      </c>
      <c r="O752">
        <f>VLOOKUP(D751,'Learning  Mangement'!$A$1:$G$1193,4,0)</f>
        <v>3.5</v>
      </c>
      <c r="P752" t="str">
        <f>VLOOKUP(D751,'Learning  Mangement'!$A$1:$G$1193,5,0)</f>
        <v>Hemanth&amp;Salomi</v>
      </c>
      <c r="Q752" t="str">
        <f>VLOOKUP(D751,'Learning  Mangement'!$A$1:$G$1193,6,0)</f>
        <v>3h</v>
      </c>
      <c r="R752" t="str">
        <f>VLOOKUP(D751,'Learning  Mangement'!$A$1:$G$1193,7,0)</f>
        <v>Soft skills Training</v>
      </c>
      <c r="S752" s="30">
        <f>VLOOKUP(D751,'Leave  Mangement'!$A$1:$F$1193,3,0)</f>
        <v>43140</v>
      </c>
      <c r="T752" s="30">
        <f>VLOOKUP(D751,'Leave  Mangement'!$A$1:$F$1193,4,0)</f>
        <v>43143</v>
      </c>
      <c r="U752" t="str">
        <f>VLOOKUP(D751,'Leave  Mangement'!$A$1:$F$1193,5,0)</f>
        <v>Emergency leave</v>
      </c>
      <c r="V752">
        <f>VLOOKUP(D751,'Leave  Mangement'!$A$1:$F$1193,6,0)</f>
        <v>3</v>
      </c>
      <c r="W752" t="str">
        <f>VLOOKUP(D751,'Span and Layer'!$A$1:$D$1193,2,0)</f>
        <v>Harish</v>
      </c>
      <c r="X752" t="str">
        <f>VLOOKUP(D751,'Span and Layer'!$A$1:$D$1193,3,0)</f>
        <v>Amelia</v>
      </c>
      <c r="Y752" t="str">
        <f>VLOOKUP(D751,'Span and Layer'!$A$1:$D$1193,4,0)</f>
        <v>George</v>
      </c>
      <c r="Z752" s="30">
        <f>VLOOKUP(D751,'Attrition Analysis'!$A$1:$E$1193,3,0)</f>
        <v>39216</v>
      </c>
      <c r="AA752" s="30">
        <f>VLOOKUP(D751,'Attrition Analysis'!$A$1:$E$1193,4,0)</f>
        <v>47478</v>
      </c>
      <c r="AB752">
        <f>VLOOKUP(D751,'Attrition Analysis'!$A$1:$E$1193,5,0)</f>
        <v>0</v>
      </c>
      <c r="AC752" t="str">
        <f>VLOOKUP(D751,CSAT!$A$1:$F$1193,2,0)</f>
        <v>Better</v>
      </c>
      <c r="AD752" t="str">
        <f>VLOOKUP(D751,CSAT!$A$1:$F$1193,3,0)</f>
        <v>Worst</v>
      </c>
      <c r="AE752" t="str">
        <f>VLOOKUP(D751,CSAT!$A$1:$F$1193,4,0)</f>
        <v>Worst</v>
      </c>
      <c r="AF752" t="str">
        <f>VLOOKUP(D751,CSAT!$A$1:$F$1193,5,0)</f>
        <v>Worst</v>
      </c>
      <c r="AG752" t="str">
        <f>VLOOKUP(D751,CSAT!$A$1:$F$1193,6,0)</f>
        <v>Good</v>
      </c>
      <c r="AH752" s="30">
        <v>43239</v>
      </c>
    </row>
    <row r="753" spans="1:34" x14ac:dyDescent="0.25">
      <c r="A753" s="13" t="s">
        <v>1275</v>
      </c>
      <c r="B753" s="13">
        <v>752</v>
      </c>
      <c r="C753" s="13" t="s">
        <v>166</v>
      </c>
      <c r="D753" s="13" t="s">
        <v>1275</v>
      </c>
      <c r="E753" s="13" t="s">
        <v>16</v>
      </c>
      <c r="F753" s="13">
        <v>59</v>
      </c>
      <c r="G753" s="13" t="s">
        <v>26</v>
      </c>
      <c r="H753" s="13" t="s">
        <v>59</v>
      </c>
      <c r="I753" s="13" t="s">
        <v>13</v>
      </c>
      <c r="J753">
        <f>VLOOKUP(DATA!D752,'Performance management'!A$1:H$1193,4,0)</f>
        <v>5</v>
      </c>
      <c r="K753">
        <f>VLOOKUP(DATA!D752,'Performance management'!A$1:H$1193,5,0)</f>
        <v>3</v>
      </c>
      <c r="L753">
        <f>VLOOKUP(DATA!D752,'Performance management'!A$1:H$1193,6,0)</f>
        <v>1</v>
      </c>
      <c r="M753">
        <f>VLOOKUP(DATA!D752,'Performance management'!A$1:H$1193,7,0)</f>
        <v>5</v>
      </c>
      <c r="N753">
        <f>VLOOKUP(DATA!D752,'Performance management'!A$1:H$1193,8,0)</f>
        <v>3.5</v>
      </c>
      <c r="O753">
        <f>VLOOKUP(D752,'Learning  Mangement'!$A$1:$G$1193,4,0)</f>
        <v>3.5</v>
      </c>
      <c r="P753" t="str">
        <f>VLOOKUP(D752,'Learning  Mangement'!$A$1:$G$1193,5,0)</f>
        <v>Hemanth&amp;Salomi</v>
      </c>
      <c r="Q753" t="str">
        <f>VLOOKUP(D752,'Learning  Mangement'!$A$1:$G$1193,6,0)</f>
        <v>3h</v>
      </c>
      <c r="R753" t="str">
        <f>VLOOKUP(D752,'Learning  Mangement'!$A$1:$G$1193,7,0)</f>
        <v>Soft skills Training</v>
      </c>
      <c r="S753" s="30">
        <f>VLOOKUP(D752,'Leave  Mangement'!$A$1:$F$1193,3,0)</f>
        <v>43141</v>
      </c>
      <c r="T753" s="30">
        <f>VLOOKUP(D752,'Leave  Mangement'!$A$1:$F$1193,4,0)</f>
        <v>43142</v>
      </c>
      <c r="U753" t="str">
        <f>VLOOKUP(D752,'Leave  Mangement'!$A$1:$F$1193,5,0)</f>
        <v>Planned leave</v>
      </c>
      <c r="V753">
        <f>VLOOKUP(D752,'Leave  Mangement'!$A$1:$F$1193,6,0)</f>
        <v>1</v>
      </c>
      <c r="W753" t="str">
        <f>VLOOKUP(D752,'Span and Layer'!$A$1:$D$1193,2,0)</f>
        <v>Harika</v>
      </c>
      <c r="X753" t="str">
        <f>VLOOKUP(D752,'Span and Layer'!$A$1:$D$1193,3,0)</f>
        <v>Amelia</v>
      </c>
      <c r="Y753" t="str">
        <f>VLOOKUP(D752,'Span and Layer'!$A$1:$D$1193,4,0)</f>
        <v>George</v>
      </c>
      <c r="Z753" s="30">
        <f>VLOOKUP(D752,'Attrition Analysis'!$A$1:$E$1193,3,0)</f>
        <v>39224</v>
      </c>
      <c r="AA753" s="30">
        <f>VLOOKUP(D752,'Attrition Analysis'!$A$1:$E$1193,4,0)</f>
        <v>10965</v>
      </c>
      <c r="AB753">
        <f>VLOOKUP(D752,'Attrition Analysis'!$A$1:$E$1193,5,0)</f>
        <v>0</v>
      </c>
      <c r="AC753" t="str">
        <f>VLOOKUP(D752,CSAT!$A$1:$F$1193,2,0)</f>
        <v>Bad</v>
      </c>
      <c r="AD753" t="str">
        <f>VLOOKUP(D752,CSAT!$A$1:$F$1193,3,0)</f>
        <v>Better</v>
      </c>
      <c r="AE753" t="str">
        <f>VLOOKUP(D752,CSAT!$A$1:$F$1193,4,0)</f>
        <v>Excellent</v>
      </c>
      <c r="AF753" t="str">
        <f>VLOOKUP(D752,CSAT!$A$1:$F$1193,5,0)</f>
        <v>Excellent</v>
      </c>
      <c r="AG753" t="str">
        <f>VLOOKUP(D752,CSAT!$A$1:$F$1193,6,0)</f>
        <v>Good</v>
      </c>
      <c r="AH753" s="30">
        <v>43313</v>
      </c>
    </row>
    <row r="754" spans="1:34" x14ac:dyDescent="0.25">
      <c r="A754" s="13" t="s">
        <v>1276</v>
      </c>
      <c r="B754" s="13">
        <v>753</v>
      </c>
      <c r="C754" s="13" t="s">
        <v>168</v>
      </c>
      <c r="D754" s="13" t="s">
        <v>1276</v>
      </c>
      <c r="E754" s="13" t="s">
        <v>16</v>
      </c>
      <c r="F754" s="13">
        <v>39</v>
      </c>
      <c r="G754" s="13" t="s">
        <v>62</v>
      </c>
      <c r="H754" s="13" t="s">
        <v>12</v>
      </c>
      <c r="I754" s="13" t="s">
        <v>13</v>
      </c>
      <c r="J754">
        <f>VLOOKUP(DATA!D753,'Performance management'!A$1:H$1193,4,0)</f>
        <v>3</v>
      </c>
      <c r="K754">
        <f>VLOOKUP(DATA!D753,'Performance management'!A$1:H$1193,5,0)</f>
        <v>4</v>
      </c>
      <c r="L754">
        <f>VLOOKUP(DATA!D753,'Performance management'!A$1:H$1193,6,0)</f>
        <v>5</v>
      </c>
      <c r="M754">
        <f>VLOOKUP(DATA!D753,'Performance management'!A$1:H$1193,7,0)</f>
        <v>4</v>
      </c>
      <c r="N754">
        <f>VLOOKUP(DATA!D753,'Performance management'!A$1:H$1193,8,0)</f>
        <v>4</v>
      </c>
      <c r="O754">
        <f>VLOOKUP(D753,'Learning  Mangement'!$A$1:$G$1193,4,0)</f>
        <v>4</v>
      </c>
      <c r="P754" t="str">
        <f>VLOOKUP(D753,'Learning  Mangement'!$A$1:$G$1193,5,0)</f>
        <v>Santhosh&amp;Anudeep</v>
      </c>
      <c r="Q754" t="str">
        <f>VLOOKUP(D753,'Learning  Mangement'!$A$1:$G$1193,6,0)</f>
        <v>3h</v>
      </c>
      <c r="R754" t="str">
        <f>VLOOKUP(D753,'Learning  Mangement'!$A$1:$G$1193,7,0)</f>
        <v>Job Training</v>
      </c>
      <c r="S754" s="30">
        <f>VLOOKUP(D753,'Leave  Mangement'!$A$1:$F$1193,3,0)</f>
        <v>43142</v>
      </c>
      <c r="T754" s="30">
        <f>VLOOKUP(D753,'Leave  Mangement'!$A$1:$F$1193,4,0)</f>
        <v>43145</v>
      </c>
      <c r="U754" t="str">
        <f>VLOOKUP(D753,'Leave  Mangement'!$A$1:$F$1193,5,0)</f>
        <v>Maternity/Parental leave</v>
      </c>
      <c r="V754">
        <f>VLOOKUP(D753,'Leave  Mangement'!$A$1:$F$1193,6,0)</f>
        <v>33</v>
      </c>
      <c r="W754" t="str">
        <f>VLOOKUP(D753,'Span and Layer'!$A$1:$D$1193,2,0)</f>
        <v>Arundathi</v>
      </c>
      <c r="X754" t="str">
        <f>VLOOKUP(D753,'Span and Layer'!$A$1:$D$1193,3,0)</f>
        <v>Jacob</v>
      </c>
      <c r="Y754" t="str">
        <f>VLOOKUP(D753,'Span and Layer'!$A$1:$D$1193,4,0)</f>
        <v>George</v>
      </c>
      <c r="Z754" s="30">
        <f>VLOOKUP(D753,'Attrition Analysis'!$A$1:$E$1193,3,0)</f>
        <v>39232</v>
      </c>
      <c r="AA754" s="30">
        <f>VLOOKUP(D753,'Attrition Analysis'!$A$1:$E$1193,4,0)</f>
        <v>10977</v>
      </c>
      <c r="AB754">
        <f>VLOOKUP(D753,'Attrition Analysis'!$A$1:$E$1193,5,0)</f>
        <v>0</v>
      </c>
      <c r="AC754" t="str">
        <f>VLOOKUP(D753,CSAT!$A$1:$F$1193,2,0)</f>
        <v>Better</v>
      </c>
      <c r="AD754" t="str">
        <f>VLOOKUP(D753,CSAT!$A$1:$F$1193,3,0)</f>
        <v>Better</v>
      </c>
      <c r="AE754" t="str">
        <f>VLOOKUP(D753,CSAT!$A$1:$F$1193,4,0)</f>
        <v>Bad</v>
      </c>
      <c r="AF754" t="str">
        <f>VLOOKUP(D753,CSAT!$A$1:$F$1193,5,0)</f>
        <v>Good</v>
      </c>
      <c r="AG754" t="str">
        <f>VLOOKUP(D753,CSAT!$A$1:$F$1193,6,0)</f>
        <v>Bad</v>
      </c>
      <c r="AH754" s="30">
        <v>43400</v>
      </c>
    </row>
    <row r="755" spans="1:34" x14ac:dyDescent="0.25">
      <c r="A755" s="13" t="s">
        <v>1277</v>
      </c>
      <c r="B755" s="13">
        <v>754</v>
      </c>
      <c r="C755" s="13" t="s">
        <v>170</v>
      </c>
      <c r="D755" s="13" t="s">
        <v>1277</v>
      </c>
      <c r="E755" s="13" t="s">
        <v>10</v>
      </c>
      <c r="F755" s="13">
        <v>58</v>
      </c>
      <c r="G755" s="13" t="s">
        <v>21</v>
      </c>
      <c r="H755" s="13" t="s">
        <v>161</v>
      </c>
      <c r="I755" s="13" t="s">
        <v>13</v>
      </c>
      <c r="J755">
        <f>VLOOKUP(DATA!D754,'Performance management'!A$1:H$1193,4,0)</f>
        <v>3</v>
      </c>
      <c r="K755">
        <f>VLOOKUP(DATA!D754,'Performance management'!A$1:H$1193,5,0)</f>
        <v>4</v>
      </c>
      <c r="L755">
        <f>VLOOKUP(DATA!D754,'Performance management'!A$1:H$1193,6,0)</f>
        <v>4</v>
      </c>
      <c r="M755">
        <f>VLOOKUP(DATA!D754,'Performance management'!A$1:H$1193,7,0)</f>
        <v>2</v>
      </c>
      <c r="N755">
        <f>VLOOKUP(DATA!D754,'Performance management'!A$1:H$1193,8,0)</f>
        <v>3.25</v>
      </c>
      <c r="O755">
        <f>VLOOKUP(D754,'Learning  Mangement'!$A$1:$G$1193,4,0)</f>
        <v>3.25</v>
      </c>
      <c r="P755" t="str">
        <f>VLOOKUP(D754,'Learning  Mangement'!$A$1:$G$1193,5,0)</f>
        <v>Hemanth&amp;Salomi</v>
      </c>
      <c r="Q755" t="str">
        <f>VLOOKUP(D754,'Learning  Mangement'!$A$1:$G$1193,6,0)</f>
        <v>3h</v>
      </c>
      <c r="R755" t="str">
        <f>VLOOKUP(D754,'Learning  Mangement'!$A$1:$G$1193,7,0)</f>
        <v>Soft skills Training</v>
      </c>
      <c r="S755" s="30">
        <f>VLOOKUP(D754,'Leave  Mangement'!$A$1:$F$1193,3,0)</f>
        <v>43143</v>
      </c>
      <c r="T755" s="30">
        <f>VLOOKUP(D754,'Leave  Mangement'!$A$1:$F$1193,4,0)</f>
        <v>43144</v>
      </c>
      <c r="U755" t="str">
        <f>VLOOKUP(D754,'Leave  Mangement'!$A$1:$F$1193,5,0)</f>
        <v>Planned leave</v>
      </c>
      <c r="V755">
        <f>VLOOKUP(D754,'Leave  Mangement'!$A$1:$F$1193,6,0)</f>
        <v>1</v>
      </c>
      <c r="W755" t="str">
        <f>VLOOKUP(D754,'Span and Layer'!$A$1:$D$1193,2,0)</f>
        <v>Santhosh</v>
      </c>
      <c r="X755" t="str">
        <f>VLOOKUP(D754,'Span and Layer'!$A$1:$D$1193,3,0)</f>
        <v>Harry</v>
      </c>
      <c r="Y755" t="str">
        <f>VLOOKUP(D754,'Span and Layer'!$A$1:$D$1193,4,0)</f>
        <v>George</v>
      </c>
      <c r="Z755" s="30">
        <f>VLOOKUP(D754,'Attrition Analysis'!$A$1:$E$1193,3,0)</f>
        <v>39240</v>
      </c>
      <c r="AA755" s="30">
        <f>VLOOKUP(D754,'Attrition Analysis'!$A$1:$E$1193,4,0)</f>
        <v>10989</v>
      </c>
      <c r="AB755">
        <f>VLOOKUP(D754,'Attrition Analysis'!$A$1:$E$1193,5,0)</f>
        <v>0</v>
      </c>
      <c r="AC755" t="str">
        <f>VLOOKUP(D754,CSAT!$A$1:$F$1193,2,0)</f>
        <v>Good</v>
      </c>
      <c r="AD755" t="str">
        <f>VLOOKUP(D754,CSAT!$A$1:$F$1193,3,0)</f>
        <v>Better</v>
      </c>
      <c r="AE755" t="str">
        <f>VLOOKUP(D754,CSAT!$A$1:$F$1193,4,0)</f>
        <v>Bad</v>
      </c>
      <c r="AF755" t="str">
        <f>VLOOKUP(D754,CSAT!$A$1:$F$1193,5,0)</f>
        <v>Excellent</v>
      </c>
      <c r="AG755" t="str">
        <f>VLOOKUP(D754,CSAT!$A$1:$F$1193,6,0)</f>
        <v>Bad</v>
      </c>
      <c r="AH755" s="30">
        <v>43148</v>
      </c>
    </row>
    <row r="756" spans="1:34" x14ac:dyDescent="0.25">
      <c r="A756" s="13" t="s">
        <v>1278</v>
      </c>
      <c r="B756" s="13">
        <v>755</v>
      </c>
      <c r="C756" s="13" t="s">
        <v>172</v>
      </c>
      <c r="D756" s="13" t="s">
        <v>1278</v>
      </c>
      <c r="E756" s="13" t="s">
        <v>16</v>
      </c>
      <c r="F756" s="13">
        <v>21</v>
      </c>
      <c r="G756" s="13" t="s">
        <v>91</v>
      </c>
      <c r="H756" s="13" t="s">
        <v>109</v>
      </c>
      <c r="I756" s="13" t="s">
        <v>13</v>
      </c>
      <c r="J756">
        <f>VLOOKUP(DATA!D755,'Performance management'!A$1:H$1193,4,0)</f>
        <v>3</v>
      </c>
      <c r="K756">
        <f>VLOOKUP(DATA!D755,'Performance management'!A$1:H$1193,5,0)</f>
        <v>1</v>
      </c>
      <c r="L756">
        <f>VLOOKUP(DATA!D755,'Performance management'!A$1:H$1193,6,0)</f>
        <v>5</v>
      </c>
      <c r="M756">
        <f>VLOOKUP(DATA!D755,'Performance management'!A$1:H$1193,7,0)</f>
        <v>2</v>
      </c>
      <c r="N756">
        <f>VLOOKUP(DATA!D755,'Performance management'!A$1:H$1193,8,0)</f>
        <v>2.75</v>
      </c>
      <c r="O756">
        <f>VLOOKUP(D755,'Learning  Mangement'!$A$1:$G$1193,4,0)</f>
        <v>2.75</v>
      </c>
      <c r="P756" t="str">
        <f>VLOOKUP(D755,'Learning  Mangement'!$A$1:$G$1193,5,0)</f>
        <v>Sathish&amp;Azim</v>
      </c>
      <c r="Q756" t="str">
        <f>VLOOKUP(D755,'Learning  Mangement'!$A$1:$G$1193,6,0)</f>
        <v>4h</v>
      </c>
      <c r="R756" t="str">
        <f>VLOOKUP(D755,'Learning  Mangement'!$A$1:$G$1193,7,0)</f>
        <v>Technical skills Training</v>
      </c>
      <c r="S756" s="30">
        <f>VLOOKUP(D755,'Leave  Mangement'!$A$1:$F$1193,3,0)</f>
        <v>43144</v>
      </c>
      <c r="T756" s="30">
        <f>VLOOKUP(D755,'Leave  Mangement'!$A$1:$F$1193,4,0)</f>
        <v>43148</v>
      </c>
      <c r="U756" t="str">
        <f>VLOOKUP(D755,'Leave  Mangement'!$A$1:$F$1193,5,0)</f>
        <v>Emergency leave</v>
      </c>
      <c r="V756">
        <f>VLOOKUP(D755,'Leave  Mangement'!$A$1:$F$1193,6,0)</f>
        <v>4</v>
      </c>
      <c r="W756" t="str">
        <f>VLOOKUP(D755,'Span and Layer'!$A$1:$D$1193,2,0)</f>
        <v>Hemanth</v>
      </c>
      <c r="X756" t="str">
        <f>VLOOKUP(D755,'Span and Layer'!$A$1:$D$1193,3,0)</f>
        <v>Amelia</v>
      </c>
      <c r="Y756" t="str">
        <f>VLOOKUP(D755,'Span and Layer'!$A$1:$D$1193,4,0)</f>
        <v>George</v>
      </c>
      <c r="Z756" s="30">
        <f>VLOOKUP(D755,'Attrition Analysis'!$A$1:$E$1193,3,0)</f>
        <v>39248</v>
      </c>
      <c r="AA756" s="30">
        <f>VLOOKUP(D755,'Attrition Analysis'!$A$1:$E$1193,4,0)</f>
        <v>11001</v>
      </c>
      <c r="AB756">
        <f>VLOOKUP(D755,'Attrition Analysis'!$A$1:$E$1193,5,0)</f>
        <v>0</v>
      </c>
      <c r="AC756" t="str">
        <f>VLOOKUP(D755,CSAT!$A$1:$F$1193,2,0)</f>
        <v>Bad</v>
      </c>
      <c r="AD756" t="str">
        <f>VLOOKUP(D755,CSAT!$A$1:$F$1193,3,0)</f>
        <v>Excellent</v>
      </c>
      <c r="AE756" t="str">
        <f>VLOOKUP(D755,CSAT!$A$1:$F$1193,4,0)</f>
        <v>Good</v>
      </c>
      <c r="AF756" t="str">
        <f>VLOOKUP(D755,CSAT!$A$1:$F$1193,5,0)</f>
        <v>Good</v>
      </c>
      <c r="AG756" t="str">
        <f>VLOOKUP(D755,CSAT!$A$1:$F$1193,6,0)</f>
        <v>Bad</v>
      </c>
      <c r="AH756" s="30">
        <v>43325</v>
      </c>
    </row>
    <row r="757" spans="1:34" x14ac:dyDescent="0.25">
      <c r="A757" s="13" t="s">
        <v>1279</v>
      </c>
      <c r="B757" s="13">
        <v>756</v>
      </c>
      <c r="C757" s="13" t="s">
        <v>174</v>
      </c>
      <c r="D757" s="13" t="s">
        <v>1279</v>
      </c>
      <c r="E757" s="13" t="s">
        <v>10</v>
      </c>
      <c r="F757" s="13">
        <v>29</v>
      </c>
      <c r="G757" s="13" t="s">
        <v>17</v>
      </c>
      <c r="H757" s="13" t="s">
        <v>34</v>
      </c>
      <c r="I757" s="13" t="s">
        <v>35</v>
      </c>
      <c r="J757">
        <f>VLOOKUP(DATA!D756,'Performance management'!A$1:H$1193,4,0)</f>
        <v>3</v>
      </c>
      <c r="K757">
        <f>VLOOKUP(DATA!D756,'Performance management'!A$1:H$1193,5,0)</f>
        <v>4</v>
      </c>
      <c r="L757">
        <f>VLOOKUP(DATA!D756,'Performance management'!A$1:H$1193,6,0)</f>
        <v>3</v>
      </c>
      <c r="M757">
        <f>VLOOKUP(DATA!D756,'Performance management'!A$1:H$1193,7,0)</f>
        <v>3</v>
      </c>
      <c r="N757">
        <f>VLOOKUP(DATA!D756,'Performance management'!A$1:H$1193,8,0)</f>
        <v>3.25</v>
      </c>
      <c r="O757">
        <f>VLOOKUP(D756,'Learning  Mangement'!$A$1:$G$1193,4,0)</f>
        <v>3.25</v>
      </c>
      <c r="P757" t="str">
        <f>VLOOKUP(D756,'Learning  Mangement'!$A$1:$G$1193,5,0)</f>
        <v>Hemanth&amp;Salomi</v>
      </c>
      <c r="Q757" t="str">
        <f>VLOOKUP(D756,'Learning  Mangement'!$A$1:$G$1193,6,0)</f>
        <v>3h</v>
      </c>
      <c r="R757" t="str">
        <f>VLOOKUP(D756,'Learning  Mangement'!$A$1:$G$1193,7,0)</f>
        <v>Soft skills Training</v>
      </c>
      <c r="S757" s="30">
        <f>VLOOKUP(D756,'Leave  Mangement'!$A$1:$F$1193,3,0)</f>
        <v>43145</v>
      </c>
      <c r="T757" s="30">
        <f>VLOOKUP(D756,'Leave  Mangement'!$A$1:$F$1193,4,0)</f>
        <v>43149</v>
      </c>
      <c r="U757" t="str">
        <f>VLOOKUP(D756,'Leave  Mangement'!$A$1:$F$1193,5,0)</f>
        <v>Maternity/Parental leave</v>
      </c>
      <c r="V757">
        <f>VLOOKUP(D756,'Leave  Mangement'!$A$1:$F$1193,6,0)</f>
        <v>34</v>
      </c>
      <c r="W757" t="str">
        <f>VLOOKUP(D756,'Span and Layer'!$A$1:$D$1193,2,0)</f>
        <v>Santhosh</v>
      </c>
      <c r="X757" t="str">
        <f>VLOOKUP(D756,'Span and Layer'!$A$1:$D$1193,3,0)</f>
        <v>Harry</v>
      </c>
      <c r="Y757" t="str">
        <f>VLOOKUP(D756,'Span and Layer'!$A$1:$D$1193,4,0)</f>
        <v>George</v>
      </c>
      <c r="Z757" s="30">
        <f>VLOOKUP(D756,'Attrition Analysis'!$A$1:$E$1193,3,0)</f>
        <v>39256</v>
      </c>
      <c r="AA757" s="30">
        <f>VLOOKUP(D756,'Attrition Analysis'!$A$1:$E$1193,4,0)</f>
        <v>11013</v>
      </c>
      <c r="AB757">
        <f>VLOOKUP(D756,'Attrition Analysis'!$A$1:$E$1193,5,0)</f>
        <v>0</v>
      </c>
      <c r="AC757" t="str">
        <f>VLOOKUP(D756,CSAT!$A$1:$F$1193,2,0)</f>
        <v>Bad</v>
      </c>
      <c r="AD757" t="str">
        <f>VLOOKUP(D756,CSAT!$A$1:$F$1193,3,0)</f>
        <v>Better</v>
      </c>
      <c r="AE757" t="str">
        <f>VLOOKUP(D756,CSAT!$A$1:$F$1193,4,0)</f>
        <v>Worst</v>
      </c>
      <c r="AF757" t="str">
        <f>VLOOKUP(D756,CSAT!$A$1:$F$1193,5,0)</f>
        <v>Good</v>
      </c>
      <c r="AG757" t="str">
        <f>VLOOKUP(D756,CSAT!$A$1:$F$1193,6,0)</f>
        <v>Better</v>
      </c>
      <c r="AH757" s="30">
        <v>43305</v>
      </c>
    </row>
    <row r="758" spans="1:34" x14ac:dyDescent="0.25">
      <c r="A758" s="13" t="s">
        <v>1280</v>
      </c>
      <c r="B758" s="13">
        <v>757</v>
      </c>
      <c r="C758" s="13" t="s">
        <v>176</v>
      </c>
      <c r="D758" s="13" t="s">
        <v>1280</v>
      </c>
      <c r="E758" s="13" t="s">
        <v>16</v>
      </c>
      <c r="F758" s="13">
        <v>56</v>
      </c>
      <c r="G758" s="13" t="s">
        <v>96</v>
      </c>
      <c r="H758" s="13" t="s">
        <v>79</v>
      </c>
      <c r="I758" s="13" t="s">
        <v>80</v>
      </c>
      <c r="J758">
        <f>VLOOKUP(DATA!D757,'Performance management'!A$1:H$1193,4,0)</f>
        <v>1</v>
      </c>
      <c r="K758">
        <f>VLOOKUP(DATA!D757,'Performance management'!A$1:H$1193,5,0)</f>
        <v>2</v>
      </c>
      <c r="L758">
        <f>VLOOKUP(DATA!D757,'Performance management'!A$1:H$1193,6,0)</f>
        <v>4</v>
      </c>
      <c r="M758">
        <f>VLOOKUP(DATA!D757,'Performance management'!A$1:H$1193,7,0)</f>
        <v>2</v>
      </c>
      <c r="N758">
        <f>VLOOKUP(DATA!D757,'Performance management'!A$1:H$1193,8,0)</f>
        <v>2.25</v>
      </c>
      <c r="O758">
        <f>VLOOKUP(D757,'Learning  Mangement'!$A$1:$G$1193,4,0)</f>
        <v>2.25</v>
      </c>
      <c r="P758" t="str">
        <f>VLOOKUP(D757,'Learning  Mangement'!$A$1:$G$1193,5,0)</f>
        <v>Sathish&amp;Azim</v>
      </c>
      <c r="Q758" t="str">
        <f>VLOOKUP(D757,'Learning  Mangement'!$A$1:$G$1193,6,0)</f>
        <v>4h</v>
      </c>
      <c r="R758" t="str">
        <f>VLOOKUP(D757,'Learning  Mangement'!$A$1:$G$1193,7,0)</f>
        <v>Technical skills Training</v>
      </c>
      <c r="S758" s="30">
        <f>VLOOKUP(D757,'Leave  Mangement'!$A$1:$F$1193,3,0)</f>
        <v>43146</v>
      </c>
      <c r="T758" s="30">
        <f>VLOOKUP(D757,'Leave  Mangement'!$A$1:$F$1193,4,0)</f>
        <v>43150</v>
      </c>
      <c r="U758" t="str">
        <f>VLOOKUP(D757,'Leave  Mangement'!$A$1:$F$1193,5,0)</f>
        <v>Emergency leave</v>
      </c>
      <c r="V758">
        <f>VLOOKUP(D757,'Leave  Mangement'!$A$1:$F$1193,6,0)</f>
        <v>4</v>
      </c>
      <c r="W758" t="str">
        <f>VLOOKUP(D757,'Span and Layer'!$A$1:$D$1193,2,0)</f>
        <v>Santhosh</v>
      </c>
      <c r="X758" t="str">
        <f>VLOOKUP(D757,'Span and Layer'!$A$1:$D$1193,3,0)</f>
        <v>Harry</v>
      </c>
      <c r="Y758" t="str">
        <f>VLOOKUP(D757,'Span and Layer'!$A$1:$D$1193,4,0)</f>
        <v>George</v>
      </c>
      <c r="Z758" s="30">
        <f>VLOOKUP(D757,'Attrition Analysis'!$A$1:$E$1193,3,0)</f>
        <v>39264</v>
      </c>
      <c r="AA758" s="30">
        <f>VLOOKUP(D757,'Attrition Analysis'!$A$1:$E$1193,4,0)</f>
        <v>11025</v>
      </c>
      <c r="AB758">
        <f>VLOOKUP(D757,'Attrition Analysis'!$A$1:$E$1193,5,0)</f>
        <v>0</v>
      </c>
      <c r="AC758" t="str">
        <f>VLOOKUP(D757,CSAT!$A$1:$F$1193,2,0)</f>
        <v>Better</v>
      </c>
      <c r="AD758" t="str">
        <f>VLOOKUP(D757,CSAT!$A$1:$F$1193,3,0)</f>
        <v>Excellent</v>
      </c>
      <c r="AE758" t="str">
        <f>VLOOKUP(D757,CSAT!$A$1:$F$1193,4,0)</f>
        <v>Worst</v>
      </c>
      <c r="AF758" t="str">
        <f>VLOOKUP(D757,CSAT!$A$1:$F$1193,5,0)</f>
        <v>Good</v>
      </c>
      <c r="AG758" t="str">
        <f>VLOOKUP(D757,CSAT!$A$1:$F$1193,6,0)</f>
        <v>Better</v>
      </c>
      <c r="AH758" s="30">
        <v>43187</v>
      </c>
    </row>
    <row r="759" spans="1:34" x14ac:dyDescent="0.25">
      <c r="A759" s="13" t="s">
        <v>1281</v>
      </c>
      <c r="B759" s="13">
        <v>758</v>
      </c>
      <c r="C759" s="13" t="s">
        <v>178</v>
      </c>
      <c r="D759" s="13" t="s">
        <v>1281</v>
      </c>
      <c r="E759" s="13" t="s">
        <v>16</v>
      </c>
      <c r="F759" s="13">
        <v>24</v>
      </c>
      <c r="G759" s="13" t="s">
        <v>21</v>
      </c>
      <c r="H759" s="13" t="s">
        <v>18</v>
      </c>
      <c r="I759" s="13" t="s">
        <v>13</v>
      </c>
      <c r="J759">
        <f>VLOOKUP(DATA!D758,'Performance management'!A$1:H$1193,4,0)</f>
        <v>3</v>
      </c>
      <c r="K759">
        <f>VLOOKUP(DATA!D758,'Performance management'!A$1:H$1193,5,0)</f>
        <v>1</v>
      </c>
      <c r="L759">
        <f>VLOOKUP(DATA!D758,'Performance management'!A$1:H$1193,6,0)</f>
        <v>3</v>
      </c>
      <c r="M759">
        <f>VLOOKUP(DATA!D758,'Performance management'!A$1:H$1193,7,0)</f>
        <v>3</v>
      </c>
      <c r="N759">
        <f>VLOOKUP(DATA!D758,'Performance management'!A$1:H$1193,8,0)</f>
        <v>2.5</v>
      </c>
      <c r="O759">
        <f>VLOOKUP(D758,'Learning  Mangement'!$A$1:$G$1193,4,0)</f>
        <v>2.5</v>
      </c>
      <c r="P759" t="str">
        <f>VLOOKUP(D758,'Learning  Mangement'!$A$1:$G$1193,5,0)</f>
        <v>Sathish&amp;Azim</v>
      </c>
      <c r="Q759" t="str">
        <f>VLOOKUP(D758,'Learning  Mangement'!$A$1:$G$1193,6,0)</f>
        <v>4h</v>
      </c>
      <c r="R759" t="str">
        <f>VLOOKUP(D758,'Learning  Mangement'!$A$1:$G$1193,7,0)</f>
        <v>Technical skills Training</v>
      </c>
      <c r="S759" s="30">
        <f>VLOOKUP(D758,'Leave  Mangement'!$A$1:$F$1193,3,0)</f>
        <v>43147</v>
      </c>
      <c r="T759" s="30">
        <f>VLOOKUP(D758,'Leave  Mangement'!$A$1:$F$1193,4,0)</f>
        <v>43150</v>
      </c>
      <c r="U759" t="str">
        <f>VLOOKUP(D758,'Leave  Mangement'!$A$1:$F$1193,5,0)</f>
        <v>Planned leave</v>
      </c>
      <c r="V759">
        <f>VLOOKUP(D758,'Leave  Mangement'!$A$1:$F$1193,6,0)</f>
        <v>3</v>
      </c>
      <c r="W759" t="str">
        <f>VLOOKUP(D758,'Span and Layer'!$A$1:$D$1193,2,0)</f>
        <v>Azim</v>
      </c>
      <c r="X759" t="str">
        <f>VLOOKUP(D758,'Span and Layer'!$A$1:$D$1193,3,0)</f>
        <v>Jacob</v>
      </c>
      <c r="Y759" t="str">
        <f>VLOOKUP(D758,'Span and Layer'!$A$1:$D$1193,4,0)</f>
        <v>George</v>
      </c>
      <c r="Z759" s="30">
        <f>VLOOKUP(D758,'Attrition Analysis'!$A$1:$E$1193,3,0)</f>
        <v>39272</v>
      </c>
      <c r="AA759" s="30">
        <f>VLOOKUP(D758,'Attrition Analysis'!$A$1:$E$1193,4,0)</f>
        <v>11037</v>
      </c>
      <c r="AB759">
        <f>VLOOKUP(D758,'Attrition Analysis'!$A$1:$E$1193,5,0)</f>
        <v>0</v>
      </c>
      <c r="AC759" t="str">
        <f>VLOOKUP(D758,CSAT!$A$1:$F$1193,2,0)</f>
        <v>Good</v>
      </c>
      <c r="AD759" t="str">
        <f>VLOOKUP(D758,CSAT!$A$1:$F$1193,3,0)</f>
        <v>Good</v>
      </c>
      <c r="AE759" t="str">
        <f>VLOOKUP(D758,CSAT!$A$1:$F$1193,4,0)</f>
        <v>Good</v>
      </c>
      <c r="AF759" t="str">
        <f>VLOOKUP(D758,CSAT!$A$1:$F$1193,5,0)</f>
        <v>Better</v>
      </c>
      <c r="AG759" t="str">
        <f>VLOOKUP(D758,CSAT!$A$1:$F$1193,6,0)</f>
        <v>Bad</v>
      </c>
      <c r="AH759" s="30">
        <v>43239</v>
      </c>
    </row>
    <row r="760" spans="1:34" x14ac:dyDescent="0.25">
      <c r="A760" s="13" t="s">
        <v>1282</v>
      </c>
      <c r="B760" s="13">
        <v>759</v>
      </c>
      <c r="C760" s="13" t="s">
        <v>180</v>
      </c>
      <c r="D760" s="13" t="s">
        <v>1282</v>
      </c>
      <c r="E760" s="13" t="s">
        <v>10</v>
      </c>
      <c r="F760" s="13">
        <v>50</v>
      </c>
      <c r="G760" s="13" t="s">
        <v>31</v>
      </c>
      <c r="H760" s="13" t="s">
        <v>12</v>
      </c>
      <c r="I760" s="13" t="s">
        <v>13</v>
      </c>
      <c r="J760">
        <f>VLOOKUP(DATA!D759,'Performance management'!A$1:H$1193,4,0)</f>
        <v>5</v>
      </c>
      <c r="K760">
        <f>VLOOKUP(DATA!D759,'Performance management'!A$1:H$1193,5,0)</f>
        <v>3</v>
      </c>
      <c r="L760">
        <f>VLOOKUP(DATA!D759,'Performance management'!A$1:H$1193,6,0)</f>
        <v>2</v>
      </c>
      <c r="M760">
        <f>VLOOKUP(DATA!D759,'Performance management'!A$1:H$1193,7,0)</f>
        <v>1</v>
      </c>
      <c r="N760">
        <f>VLOOKUP(DATA!D759,'Performance management'!A$1:H$1193,8,0)</f>
        <v>2.75</v>
      </c>
      <c r="O760">
        <f>VLOOKUP(D759,'Learning  Mangement'!$A$1:$G$1193,4,0)</f>
        <v>2.75</v>
      </c>
      <c r="P760" t="str">
        <f>VLOOKUP(D759,'Learning  Mangement'!$A$1:$G$1193,5,0)</f>
        <v>Sathish&amp;Azim</v>
      </c>
      <c r="Q760" t="str">
        <f>VLOOKUP(D759,'Learning  Mangement'!$A$1:$G$1193,6,0)</f>
        <v>4h</v>
      </c>
      <c r="R760" t="str">
        <f>VLOOKUP(D759,'Learning  Mangement'!$A$1:$G$1193,7,0)</f>
        <v>Technical skills Training</v>
      </c>
      <c r="S760" s="30">
        <f>VLOOKUP(D759,'Leave  Mangement'!$A$1:$F$1193,3,0)</f>
        <v>43148</v>
      </c>
      <c r="T760" s="30">
        <f>VLOOKUP(D759,'Leave  Mangement'!$A$1:$F$1193,4,0)</f>
        <v>43149</v>
      </c>
      <c r="U760" t="str">
        <f>VLOOKUP(D759,'Leave  Mangement'!$A$1:$F$1193,5,0)</f>
        <v>Maternity/Parental leave</v>
      </c>
      <c r="V760">
        <f>VLOOKUP(D759,'Leave  Mangement'!$A$1:$F$1193,6,0)</f>
        <v>31</v>
      </c>
      <c r="W760" t="str">
        <f>VLOOKUP(D759,'Span and Layer'!$A$1:$D$1193,2,0)</f>
        <v>Salomi</v>
      </c>
      <c r="X760" t="str">
        <f>VLOOKUP(D759,'Span and Layer'!$A$1:$D$1193,3,0)</f>
        <v>Harry</v>
      </c>
      <c r="Y760" t="str">
        <f>VLOOKUP(D759,'Span and Layer'!$A$1:$D$1193,4,0)</f>
        <v>George</v>
      </c>
      <c r="Z760" s="30">
        <f>VLOOKUP(D759,'Attrition Analysis'!$A$1:$E$1193,3,0)</f>
        <v>39280</v>
      </c>
      <c r="AA760" s="30">
        <f>VLOOKUP(D759,'Attrition Analysis'!$A$1:$E$1193,4,0)</f>
        <v>11049</v>
      </c>
      <c r="AB760">
        <f>VLOOKUP(D759,'Attrition Analysis'!$A$1:$E$1193,5,0)</f>
        <v>0</v>
      </c>
      <c r="AC760" t="str">
        <f>VLOOKUP(D759,CSAT!$A$1:$F$1193,2,0)</f>
        <v>Bad</v>
      </c>
      <c r="AD760" t="str">
        <f>VLOOKUP(D759,CSAT!$A$1:$F$1193,3,0)</f>
        <v>Excellent</v>
      </c>
      <c r="AE760" t="str">
        <f>VLOOKUP(D759,CSAT!$A$1:$F$1193,4,0)</f>
        <v>Better</v>
      </c>
      <c r="AF760" t="str">
        <f>VLOOKUP(D759,CSAT!$A$1:$F$1193,5,0)</f>
        <v>Better</v>
      </c>
      <c r="AG760" t="str">
        <f>VLOOKUP(D759,CSAT!$A$1:$F$1193,6,0)</f>
        <v>Worst</v>
      </c>
      <c r="AH760" s="30">
        <v>43369</v>
      </c>
    </row>
    <row r="761" spans="1:34" x14ac:dyDescent="0.25">
      <c r="A761" s="13" t="s">
        <v>1283</v>
      </c>
      <c r="B761" s="13">
        <v>760</v>
      </c>
      <c r="C761" s="13" t="s">
        <v>182</v>
      </c>
      <c r="D761" s="13" t="s">
        <v>1283</v>
      </c>
      <c r="E761" s="13" t="s">
        <v>16</v>
      </c>
      <c r="F761" s="13">
        <v>34</v>
      </c>
      <c r="G761" s="13" t="s">
        <v>62</v>
      </c>
      <c r="H761" s="13" t="s">
        <v>34</v>
      </c>
      <c r="I761" s="13" t="s">
        <v>35</v>
      </c>
      <c r="J761">
        <f>VLOOKUP(DATA!D760,'Performance management'!A$1:H$1193,4,0)</f>
        <v>3</v>
      </c>
      <c r="K761">
        <f>VLOOKUP(DATA!D760,'Performance management'!A$1:H$1193,5,0)</f>
        <v>3</v>
      </c>
      <c r="L761">
        <f>VLOOKUP(DATA!D760,'Performance management'!A$1:H$1193,6,0)</f>
        <v>4</v>
      </c>
      <c r="M761">
        <f>VLOOKUP(DATA!D760,'Performance management'!A$1:H$1193,7,0)</f>
        <v>1</v>
      </c>
      <c r="N761">
        <f>VLOOKUP(DATA!D760,'Performance management'!A$1:H$1193,8,0)</f>
        <v>2.75</v>
      </c>
      <c r="O761">
        <f>VLOOKUP(D760,'Learning  Mangement'!$A$1:$G$1193,4,0)</f>
        <v>2.75</v>
      </c>
      <c r="P761" t="str">
        <f>VLOOKUP(D760,'Learning  Mangement'!$A$1:$G$1193,5,0)</f>
        <v>Sathish&amp;Azim</v>
      </c>
      <c r="Q761" t="str">
        <f>VLOOKUP(D760,'Learning  Mangement'!$A$1:$G$1193,6,0)</f>
        <v>4h</v>
      </c>
      <c r="R761" t="str">
        <f>VLOOKUP(D760,'Learning  Mangement'!$A$1:$G$1193,7,0)</f>
        <v>Technical skills Training</v>
      </c>
      <c r="S761" s="30">
        <f>VLOOKUP(D760,'Leave  Mangement'!$A$1:$F$1193,3,0)</f>
        <v>43149</v>
      </c>
      <c r="T761" s="30">
        <f>VLOOKUP(D760,'Leave  Mangement'!$A$1:$F$1193,4,0)</f>
        <v>43151</v>
      </c>
      <c r="U761" t="str">
        <f>VLOOKUP(D760,'Leave  Mangement'!$A$1:$F$1193,5,0)</f>
        <v>Planned leave</v>
      </c>
      <c r="V761">
        <f>VLOOKUP(D760,'Leave  Mangement'!$A$1:$F$1193,6,0)</f>
        <v>2</v>
      </c>
      <c r="W761" t="str">
        <f>VLOOKUP(D760,'Span and Layer'!$A$1:$D$1193,2,0)</f>
        <v>Roy</v>
      </c>
      <c r="X761" t="str">
        <f>VLOOKUP(D760,'Span and Layer'!$A$1:$D$1193,3,0)</f>
        <v>Harry</v>
      </c>
      <c r="Y761" t="str">
        <f>VLOOKUP(D760,'Span and Layer'!$A$1:$D$1193,4,0)</f>
        <v>George</v>
      </c>
      <c r="Z761" s="30">
        <f>VLOOKUP(D760,'Attrition Analysis'!$A$1:$E$1193,3,0)</f>
        <v>39288</v>
      </c>
      <c r="AA761" s="30">
        <f>VLOOKUP(D760,'Attrition Analysis'!$A$1:$E$1193,4,0)</f>
        <v>11061</v>
      </c>
      <c r="AB761">
        <f>VLOOKUP(D760,'Attrition Analysis'!$A$1:$E$1193,5,0)</f>
        <v>0</v>
      </c>
      <c r="AC761" t="str">
        <f>VLOOKUP(D760,CSAT!$A$1:$F$1193,2,0)</f>
        <v>Better</v>
      </c>
      <c r="AD761" t="str">
        <f>VLOOKUP(D760,CSAT!$A$1:$F$1193,3,0)</f>
        <v>Good</v>
      </c>
      <c r="AE761" t="str">
        <f>VLOOKUP(D760,CSAT!$A$1:$F$1193,4,0)</f>
        <v>Good</v>
      </c>
      <c r="AF761" t="str">
        <f>VLOOKUP(D760,CSAT!$A$1:$F$1193,5,0)</f>
        <v>Better</v>
      </c>
      <c r="AG761" t="str">
        <f>VLOOKUP(D760,CSAT!$A$1:$F$1193,6,0)</f>
        <v>Good</v>
      </c>
      <c r="AH761" s="30">
        <v>43423</v>
      </c>
    </row>
    <row r="762" spans="1:34" x14ac:dyDescent="0.25">
      <c r="A762" s="13" t="s">
        <v>1284</v>
      </c>
      <c r="B762" s="13">
        <v>761</v>
      </c>
      <c r="C762" s="13" t="s">
        <v>184</v>
      </c>
      <c r="D762" s="13" t="s">
        <v>1284</v>
      </c>
      <c r="E762" s="13" t="s">
        <v>16</v>
      </c>
      <c r="F762" s="13">
        <v>50</v>
      </c>
      <c r="G762" s="13" t="s">
        <v>91</v>
      </c>
      <c r="H762" s="13" t="s">
        <v>131</v>
      </c>
      <c r="I762" s="13" t="s">
        <v>132</v>
      </c>
      <c r="J762">
        <f>VLOOKUP(DATA!D761,'Performance management'!A$1:H$1193,4,0)</f>
        <v>2</v>
      </c>
      <c r="K762">
        <f>VLOOKUP(DATA!D761,'Performance management'!A$1:H$1193,5,0)</f>
        <v>3</v>
      </c>
      <c r="L762">
        <f>VLOOKUP(DATA!D761,'Performance management'!A$1:H$1193,6,0)</f>
        <v>3</v>
      </c>
      <c r="M762">
        <f>VLOOKUP(DATA!D761,'Performance management'!A$1:H$1193,7,0)</f>
        <v>1</v>
      </c>
      <c r="N762">
        <f>VLOOKUP(DATA!D761,'Performance management'!A$1:H$1193,8,0)</f>
        <v>2.25</v>
      </c>
      <c r="O762">
        <f>VLOOKUP(D761,'Learning  Mangement'!$A$1:$G$1193,4,0)</f>
        <v>2.25</v>
      </c>
      <c r="P762" t="str">
        <f>VLOOKUP(D761,'Learning  Mangement'!$A$1:$G$1193,5,0)</f>
        <v>Sathish&amp;Azim</v>
      </c>
      <c r="Q762" t="str">
        <f>VLOOKUP(D761,'Learning  Mangement'!$A$1:$G$1193,6,0)</f>
        <v>4h</v>
      </c>
      <c r="R762" t="str">
        <f>VLOOKUP(D761,'Learning  Mangement'!$A$1:$G$1193,7,0)</f>
        <v>Technical skills Training</v>
      </c>
      <c r="S762" s="30">
        <f>VLOOKUP(D761,'Leave  Mangement'!$A$1:$F$1193,3,0)</f>
        <v>43150</v>
      </c>
      <c r="T762" s="30">
        <f>VLOOKUP(D761,'Leave  Mangement'!$A$1:$F$1193,4,0)</f>
        <v>43154</v>
      </c>
      <c r="U762" t="str">
        <f>VLOOKUP(D761,'Leave  Mangement'!$A$1:$F$1193,5,0)</f>
        <v>Emergency leave</v>
      </c>
      <c r="V762">
        <f>VLOOKUP(D761,'Leave  Mangement'!$A$1:$F$1193,6,0)</f>
        <v>4</v>
      </c>
      <c r="W762" t="str">
        <f>VLOOKUP(D761,'Span and Layer'!$A$1:$D$1193,2,0)</f>
        <v>Harish</v>
      </c>
      <c r="X762" t="str">
        <f>VLOOKUP(D761,'Span and Layer'!$A$1:$D$1193,3,0)</f>
        <v>Amelia</v>
      </c>
      <c r="Y762" t="str">
        <f>VLOOKUP(D761,'Span and Layer'!$A$1:$D$1193,4,0)</f>
        <v>George</v>
      </c>
      <c r="Z762" s="30">
        <f>VLOOKUP(D761,'Attrition Analysis'!$A$1:$E$1193,3,0)</f>
        <v>39296</v>
      </c>
      <c r="AA762" s="30">
        <f>VLOOKUP(D761,'Attrition Analysis'!$A$1:$E$1193,4,0)</f>
        <v>11073</v>
      </c>
      <c r="AB762">
        <f>VLOOKUP(D761,'Attrition Analysis'!$A$1:$E$1193,5,0)</f>
        <v>0</v>
      </c>
      <c r="AC762" t="str">
        <f>VLOOKUP(D761,CSAT!$A$1:$F$1193,2,0)</f>
        <v>Worst</v>
      </c>
      <c r="AD762" t="str">
        <f>VLOOKUP(D761,CSAT!$A$1:$F$1193,3,0)</f>
        <v>Bad</v>
      </c>
      <c r="AE762" t="str">
        <f>VLOOKUP(D761,CSAT!$A$1:$F$1193,4,0)</f>
        <v>Good</v>
      </c>
      <c r="AF762" t="str">
        <f>VLOOKUP(D761,CSAT!$A$1:$F$1193,5,0)</f>
        <v>Good</v>
      </c>
      <c r="AG762" t="str">
        <f>VLOOKUP(D761,CSAT!$A$1:$F$1193,6,0)</f>
        <v>Good</v>
      </c>
      <c r="AH762" s="30">
        <v>43333</v>
      </c>
    </row>
    <row r="763" spans="1:34" x14ac:dyDescent="0.25">
      <c r="A763" s="13" t="s">
        <v>1285</v>
      </c>
      <c r="B763" s="13">
        <v>762</v>
      </c>
      <c r="C763" s="13" t="s">
        <v>186</v>
      </c>
      <c r="D763" s="13" t="s">
        <v>1285</v>
      </c>
      <c r="E763" s="13" t="s">
        <v>16</v>
      </c>
      <c r="F763" s="13">
        <v>24</v>
      </c>
      <c r="G763" s="13" t="s">
        <v>11</v>
      </c>
      <c r="H763" s="13" t="s">
        <v>52</v>
      </c>
      <c r="I763" s="13" t="s">
        <v>13</v>
      </c>
      <c r="J763">
        <f>VLOOKUP(DATA!D762,'Performance management'!A$1:H$1193,4,0)</f>
        <v>2</v>
      </c>
      <c r="K763">
        <f>VLOOKUP(DATA!D762,'Performance management'!A$1:H$1193,5,0)</f>
        <v>5</v>
      </c>
      <c r="L763">
        <f>VLOOKUP(DATA!D762,'Performance management'!A$1:H$1193,6,0)</f>
        <v>2</v>
      </c>
      <c r="M763">
        <f>VLOOKUP(DATA!D762,'Performance management'!A$1:H$1193,7,0)</f>
        <v>4</v>
      </c>
      <c r="N763">
        <f>VLOOKUP(DATA!D762,'Performance management'!A$1:H$1193,8,0)</f>
        <v>3.25</v>
      </c>
      <c r="O763">
        <f>VLOOKUP(D762,'Learning  Mangement'!$A$1:$G$1193,4,0)</f>
        <v>3.25</v>
      </c>
      <c r="P763" t="str">
        <f>VLOOKUP(D762,'Learning  Mangement'!$A$1:$G$1193,5,0)</f>
        <v>Hemanth&amp;Salomi</v>
      </c>
      <c r="Q763" t="str">
        <f>VLOOKUP(D762,'Learning  Mangement'!$A$1:$G$1193,6,0)</f>
        <v>3h</v>
      </c>
      <c r="R763" t="str">
        <f>VLOOKUP(D762,'Learning  Mangement'!$A$1:$G$1193,7,0)</f>
        <v>Soft skills Training</v>
      </c>
      <c r="S763" s="30">
        <f>VLOOKUP(D762,'Leave  Mangement'!$A$1:$F$1193,3,0)</f>
        <v>43151</v>
      </c>
      <c r="T763" s="30">
        <f>VLOOKUP(D762,'Leave  Mangement'!$A$1:$F$1193,4,0)</f>
        <v>43154</v>
      </c>
      <c r="U763" t="str">
        <f>VLOOKUP(D762,'Leave  Mangement'!$A$1:$F$1193,5,0)</f>
        <v>Emergency leave</v>
      </c>
      <c r="V763">
        <f>VLOOKUP(D762,'Leave  Mangement'!$A$1:$F$1193,6,0)</f>
        <v>3</v>
      </c>
      <c r="W763" t="str">
        <f>VLOOKUP(D762,'Span and Layer'!$A$1:$D$1193,2,0)</f>
        <v>Santhosh</v>
      </c>
      <c r="X763" t="str">
        <f>VLOOKUP(D762,'Span and Layer'!$A$1:$D$1193,3,0)</f>
        <v>Harry</v>
      </c>
      <c r="Y763" t="str">
        <f>VLOOKUP(D762,'Span and Layer'!$A$1:$D$1193,4,0)</f>
        <v>George</v>
      </c>
      <c r="Z763" s="30">
        <f>VLOOKUP(D762,'Attrition Analysis'!$A$1:$E$1193,3,0)</f>
        <v>39304</v>
      </c>
      <c r="AA763" s="30">
        <f>VLOOKUP(D762,'Attrition Analysis'!$A$1:$E$1193,4,0)</f>
        <v>11085</v>
      </c>
      <c r="AB763">
        <f>VLOOKUP(D762,'Attrition Analysis'!$A$1:$E$1193,5,0)</f>
        <v>0</v>
      </c>
      <c r="AC763" t="str">
        <f>VLOOKUP(D762,CSAT!$A$1:$F$1193,2,0)</f>
        <v>Bad</v>
      </c>
      <c r="AD763" t="str">
        <f>VLOOKUP(D762,CSAT!$A$1:$F$1193,3,0)</f>
        <v>Excellent</v>
      </c>
      <c r="AE763" t="str">
        <f>VLOOKUP(D762,CSAT!$A$1:$F$1193,4,0)</f>
        <v>Better</v>
      </c>
      <c r="AF763" t="str">
        <f>VLOOKUP(D762,CSAT!$A$1:$F$1193,5,0)</f>
        <v>Excellent</v>
      </c>
      <c r="AG763" t="str">
        <f>VLOOKUP(D762,CSAT!$A$1:$F$1193,6,0)</f>
        <v>Bad</v>
      </c>
      <c r="AH763" s="30">
        <v>43113</v>
      </c>
    </row>
    <row r="764" spans="1:34" x14ac:dyDescent="0.25">
      <c r="A764" s="13" t="s">
        <v>1286</v>
      </c>
      <c r="B764" s="13">
        <v>763</v>
      </c>
      <c r="C764" s="13" t="s">
        <v>188</v>
      </c>
      <c r="D764" s="13" t="s">
        <v>1286</v>
      </c>
      <c r="E764" s="13" t="s">
        <v>10</v>
      </c>
      <c r="F764" s="13">
        <v>52</v>
      </c>
      <c r="G764" s="13" t="s">
        <v>55</v>
      </c>
      <c r="H764" s="13" t="s">
        <v>27</v>
      </c>
      <c r="I764" s="13" t="s">
        <v>28</v>
      </c>
      <c r="J764">
        <f>VLOOKUP(DATA!D763,'Performance management'!A$1:H$1193,4,0)</f>
        <v>3</v>
      </c>
      <c r="K764">
        <f>VLOOKUP(DATA!D763,'Performance management'!A$1:H$1193,5,0)</f>
        <v>3</v>
      </c>
      <c r="L764">
        <f>VLOOKUP(DATA!D763,'Performance management'!A$1:H$1193,6,0)</f>
        <v>4</v>
      </c>
      <c r="M764">
        <f>VLOOKUP(DATA!D763,'Performance management'!A$1:H$1193,7,0)</f>
        <v>2</v>
      </c>
      <c r="N764">
        <f>VLOOKUP(DATA!D763,'Performance management'!A$1:H$1193,8,0)</f>
        <v>3</v>
      </c>
      <c r="O764">
        <f>VLOOKUP(D763,'Learning  Mangement'!$A$1:$G$1193,4,0)</f>
        <v>3</v>
      </c>
      <c r="P764" t="str">
        <f>VLOOKUP(D763,'Learning  Mangement'!$A$1:$G$1193,5,0)</f>
        <v>Hemanth&amp;Salomi</v>
      </c>
      <c r="Q764" t="str">
        <f>VLOOKUP(D763,'Learning  Mangement'!$A$1:$G$1193,6,0)</f>
        <v>3h</v>
      </c>
      <c r="R764" t="str">
        <f>VLOOKUP(D763,'Learning  Mangement'!$A$1:$G$1193,7,0)</f>
        <v>Soft skills Training</v>
      </c>
      <c r="S764" s="30">
        <f>VLOOKUP(D763,'Leave  Mangement'!$A$1:$F$1193,3,0)</f>
        <v>43152</v>
      </c>
      <c r="T764" s="30">
        <f>VLOOKUP(D763,'Leave  Mangement'!$A$1:$F$1193,4,0)</f>
        <v>43157</v>
      </c>
      <c r="U764" t="str">
        <f>VLOOKUP(D763,'Leave  Mangement'!$A$1:$F$1193,5,0)</f>
        <v>Emergency leave</v>
      </c>
      <c r="V764">
        <f>VLOOKUP(D763,'Leave  Mangement'!$A$1:$F$1193,6,0)</f>
        <v>5</v>
      </c>
      <c r="W764" t="str">
        <f>VLOOKUP(D763,'Span and Layer'!$A$1:$D$1193,2,0)</f>
        <v>David</v>
      </c>
      <c r="X764" t="str">
        <f>VLOOKUP(D763,'Span and Layer'!$A$1:$D$1193,3,0)</f>
        <v>Jacob</v>
      </c>
      <c r="Y764" t="str">
        <f>VLOOKUP(D763,'Span and Layer'!$A$1:$D$1193,4,0)</f>
        <v>George</v>
      </c>
      <c r="Z764" s="30">
        <f>VLOOKUP(D763,'Attrition Analysis'!$A$1:$E$1193,3,0)</f>
        <v>39312</v>
      </c>
      <c r="AA764" s="30">
        <f>VLOOKUP(D763,'Attrition Analysis'!$A$1:$E$1193,4,0)</f>
        <v>11097</v>
      </c>
      <c r="AB764">
        <f>VLOOKUP(D763,'Attrition Analysis'!$A$1:$E$1193,5,0)</f>
        <v>0</v>
      </c>
      <c r="AC764" t="str">
        <f>VLOOKUP(D763,CSAT!$A$1:$F$1193,2,0)</f>
        <v>Better</v>
      </c>
      <c r="AD764" t="str">
        <f>VLOOKUP(D763,CSAT!$A$1:$F$1193,3,0)</f>
        <v>Good</v>
      </c>
      <c r="AE764" t="str">
        <f>VLOOKUP(D763,CSAT!$A$1:$F$1193,4,0)</f>
        <v>Worst</v>
      </c>
      <c r="AF764" t="str">
        <f>VLOOKUP(D763,CSAT!$A$1:$F$1193,5,0)</f>
        <v>Better</v>
      </c>
      <c r="AG764" t="str">
        <f>VLOOKUP(D763,CSAT!$A$1:$F$1193,6,0)</f>
        <v>Better</v>
      </c>
      <c r="AH764" s="30">
        <v>43162</v>
      </c>
    </row>
    <row r="765" spans="1:34" x14ac:dyDescent="0.25">
      <c r="A765" s="13" t="s">
        <v>1287</v>
      </c>
      <c r="B765" s="13">
        <v>764</v>
      </c>
      <c r="C765" s="13" t="s">
        <v>190</v>
      </c>
      <c r="D765" s="13" t="s">
        <v>1287</v>
      </c>
      <c r="E765" s="13" t="s">
        <v>10</v>
      </c>
      <c r="F765" s="13">
        <v>49</v>
      </c>
      <c r="G765" s="13" t="s">
        <v>11</v>
      </c>
      <c r="H765" s="13" t="s">
        <v>118</v>
      </c>
      <c r="I765" s="13" t="s">
        <v>13</v>
      </c>
      <c r="J765">
        <f>VLOOKUP(DATA!D764,'Performance management'!A$1:H$1193,4,0)</f>
        <v>1</v>
      </c>
      <c r="K765">
        <f>VLOOKUP(DATA!D764,'Performance management'!A$1:H$1193,5,0)</f>
        <v>4</v>
      </c>
      <c r="L765">
        <f>VLOOKUP(DATA!D764,'Performance management'!A$1:H$1193,6,0)</f>
        <v>4</v>
      </c>
      <c r="M765">
        <f>VLOOKUP(DATA!D764,'Performance management'!A$1:H$1193,7,0)</f>
        <v>4</v>
      </c>
      <c r="N765">
        <f>VLOOKUP(DATA!D764,'Performance management'!A$1:H$1193,8,0)</f>
        <v>3.25</v>
      </c>
      <c r="O765">
        <f>VLOOKUP(D764,'Learning  Mangement'!$A$1:$G$1193,4,0)</f>
        <v>3.25</v>
      </c>
      <c r="P765" t="str">
        <f>VLOOKUP(D764,'Learning  Mangement'!$A$1:$G$1193,5,0)</f>
        <v>Hemanth&amp;Salomi</v>
      </c>
      <c r="Q765" t="str">
        <f>VLOOKUP(D764,'Learning  Mangement'!$A$1:$G$1193,6,0)</f>
        <v>3h</v>
      </c>
      <c r="R765" t="str">
        <f>VLOOKUP(D764,'Learning  Mangement'!$A$1:$G$1193,7,0)</f>
        <v>Soft skills Training</v>
      </c>
      <c r="S765" s="30">
        <f>VLOOKUP(D764,'Leave  Mangement'!$A$1:$F$1193,3,0)</f>
        <v>43153</v>
      </c>
      <c r="T765" s="30">
        <f>VLOOKUP(D764,'Leave  Mangement'!$A$1:$F$1193,4,0)</f>
        <v>43154</v>
      </c>
      <c r="U765" t="str">
        <f>VLOOKUP(D764,'Leave  Mangement'!$A$1:$F$1193,5,0)</f>
        <v>Planned leave</v>
      </c>
      <c r="V765">
        <f>VLOOKUP(D764,'Leave  Mangement'!$A$1:$F$1193,6,0)</f>
        <v>1</v>
      </c>
      <c r="W765" t="str">
        <f>VLOOKUP(D764,'Span and Layer'!$A$1:$D$1193,2,0)</f>
        <v>Roy</v>
      </c>
      <c r="X765" t="str">
        <f>VLOOKUP(D764,'Span and Layer'!$A$1:$D$1193,3,0)</f>
        <v>Harry</v>
      </c>
      <c r="Y765" t="str">
        <f>VLOOKUP(D764,'Span and Layer'!$A$1:$D$1193,4,0)</f>
        <v>George</v>
      </c>
      <c r="Z765" s="30">
        <f>VLOOKUP(D764,'Attrition Analysis'!$A$1:$E$1193,3,0)</f>
        <v>39320</v>
      </c>
      <c r="AA765" s="30">
        <f>VLOOKUP(D764,'Attrition Analysis'!$A$1:$E$1193,4,0)</f>
        <v>11109</v>
      </c>
      <c r="AB765">
        <f>VLOOKUP(D764,'Attrition Analysis'!$A$1:$E$1193,5,0)</f>
        <v>0</v>
      </c>
      <c r="AC765" t="str">
        <f>VLOOKUP(D764,CSAT!$A$1:$F$1193,2,0)</f>
        <v>Good</v>
      </c>
      <c r="AD765" t="str">
        <f>VLOOKUP(D764,CSAT!$A$1:$F$1193,3,0)</f>
        <v>Good</v>
      </c>
      <c r="AE765" t="str">
        <f>VLOOKUP(D764,CSAT!$A$1:$F$1193,4,0)</f>
        <v>Excellent</v>
      </c>
      <c r="AF765" t="str">
        <f>VLOOKUP(D764,CSAT!$A$1:$F$1193,5,0)</f>
        <v>Worst</v>
      </c>
      <c r="AG765" t="str">
        <f>VLOOKUP(D764,CSAT!$A$1:$F$1193,6,0)</f>
        <v>Excellent</v>
      </c>
      <c r="AH765" s="30">
        <v>43266</v>
      </c>
    </row>
    <row r="766" spans="1:34" x14ac:dyDescent="0.25">
      <c r="A766" s="13" t="s">
        <v>1288</v>
      </c>
      <c r="B766" s="13">
        <v>765</v>
      </c>
      <c r="C766" s="13" t="s">
        <v>192</v>
      </c>
      <c r="D766" s="13" t="s">
        <v>1288</v>
      </c>
      <c r="E766" s="13" t="s">
        <v>16</v>
      </c>
      <c r="F766" s="13">
        <v>40</v>
      </c>
      <c r="G766" s="13" t="s">
        <v>96</v>
      </c>
      <c r="H766" s="13" t="s">
        <v>63</v>
      </c>
      <c r="I766" s="13" t="s">
        <v>13</v>
      </c>
      <c r="J766">
        <f>VLOOKUP(DATA!D765,'Performance management'!A$1:H$1193,4,0)</f>
        <v>1</v>
      </c>
      <c r="K766">
        <f>VLOOKUP(DATA!D765,'Performance management'!A$1:H$1193,5,0)</f>
        <v>3</v>
      </c>
      <c r="L766">
        <f>VLOOKUP(DATA!D765,'Performance management'!A$1:H$1193,6,0)</f>
        <v>4</v>
      </c>
      <c r="M766">
        <f>VLOOKUP(DATA!D765,'Performance management'!A$1:H$1193,7,0)</f>
        <v>3</v>
      </c>
      <c r="N766">
        <f>VLOOKUP(DATA!D765,'Performance management'!A$1:H$1193,8,0)</f>
        <v>2.75</v>
      </c>
      <c r="O766">
        <f>VLOOKUP(D765,'Learning  Mangement'!$A$1:$G$1193,4,0)</f>
        <v>2.75</v>
      </c>
      <c r="P766" t="str">
        <f>VLOOKUP(D765,'Learning  Mangement'!$A$1:$G$1193,5,0)</f>
        <v>Sathish&amp;Azim</v>
      </c>
      <c r="Q766" t="str">
        <f>VLOOKUP(D765,'Learning  Mangement'!$A$1:$G$1193,6,0)</f>
        <v>4h</v>
      </c>
      <c r="R766" t="str">
        <f>VLOOKUP(D765,'Learning  Mangement'!$A$1:$G$1193,7,0)</f>
        <v>Technical skills Training</v>
      </c>
      <c r="S766" s="30">
        <f>VLOOKUP(D765,'Leave  Mangement'!$A$1:$F$1193,3,0)</f>
        <v>43154</v>
      </c>
      <c r="T766" s="30">
        <f>VLOOKUP(D765,'Leave  Mangement'!$A$1:$F$1193,4,0)</f>
        <v>43155</v>
      </c>
      <c r="U766" t="str">
        <f>VLOOKUP(D765,'Leave  Mangement'!$A$1:$F$1193,5,0)</f>
        <v>Maternity/Parental leave</v>
      </c>
      <c r="V766">
        <f>VLOOKUP(D765,'Leave  Mangement'!$A$1:$F$1193,6,0)</f>
        <v>31</v>
      </c>
      <c r="W766" t="str">
        <f>VLOOKUP(D765,'Span and Layer'!$A$1:$D$1193,2,0)</f>
        <v>Rishitha</v>
      </c>
      <c r="X766" t="str">
        <f>VLOOKUP(D765,'Span and Layer'!$A$1:$D$1193,3,0)</f>
        <v>Isla</v>
      </c>
      <c r="Y766" t="str">
        <f>VLOOKUP(D765,'Span and Layer'!$A$1:$D$1193,4,0)</f>
        <v>George</v>
      </c>
      <c r="Z766" s="30">
        <f>VLOOKUP(D765,'Attrition Analysis'!$A$1:$E$1193,3,0)</f>
        <v>39328</v>
      </c>
      <c r="AA766" s="30">
        <f>VLOOKUP(D765,'Attrition Analysis'!$A$1:$E$1193,4,0)</f>
        <v>11121</v>
      </c>
      <c r="AB766">
        <f>VLOOKUP(D765,'Attrition Analysis'!$A$1:$E$1193,5,0)</f>
        <v>0</v>
      </c>
      <c r="AC766" t="str">
        <f>VLOOKUP(D765,CSAT!$A$1:$F$1193,2,0)</f>
        <v>Good</v>
      </c>
      <c r="AD766" t="str">
        <f>VLOOKUP(D765,CSAT!$A$1:$F$1193,3,0)</f>
        <v>Good</v>
      </c>
      <c r="AE766" t="str">
        <f>VLOOKUP(D765,CSAT!$A$1:$F$1193,4,0)</f>
        <v>Bad</v>
      </c>
      <c r="AF766" t="str">
        <f>VLOOKUP(D765,CSAT!$A$1:$F$1193,5,0)</f>
        <v>Worst</v>
      </c>
      <c r="AG766" t="str">
        <f>VLOOKUP(D765,CSAT!$A$1:$F$1193,6,0)</f>
        <v>Worst</v>
      </c>
      <c r="AH766" s="30">
        <v>43398</v>
      </c>
    </row>
    <row r="767" spans="1:34" x14ac:dyDescent="0.25">
      <c r="A767" s="13" t="s">
        <v>1289</v>
      </c>
      <c r="B767" s="13">
        <v>766</v>
      </c>
      <c r="C767" s="13" t="s">
        <v>194</v>
      </c>
      <c r="D767" s="13" t="s">
        <v>1289</v>
      </c>
      <c r="E767" s="13" t="s">
        <v>10</v>
      </c>
      <c r="F767" s="13">
        <v>49</v>
      </c>
      <c r="G767" s="13" t="s">
        <v>91</v>
      </c>
      <c r="H767" s="13" t="s">
        <v>97</v>
      </c>
      <c r="I767" s="13" t="s">
        <v>98</v>
      </c>
      <c r="J767">
        <f>VLOOKUP(DATA!D766,'Performance management'!A$1:H$1193,4,0)</f>
        <v>2</v>
      </c>
      <c r="K767">
        <f>VLOOKUP(DATA!D766,'Performance management'!A$1:H$1193,5,0)</f>
        <v>2</v>
      </c>
      <c r="L767">
        <f>VLOOKUP(DATA!D766,'Performance management'!A$1:H$1193,6,0)</f>
        <v>1</v>
      </c>
      <c r="M767">
        <f>VLOOKUP(DATA!D766,'Performance management'!A$1:H$1193,7,0)</f>
        <v>2</v>
      </c>
      <c r="N767">
        <f>VLOOKUP(DATA!D766,'Performance management'!A$1:H$1193,8,0)</f>
        <v>1.75</v>
      </c>
      <c r="O767">
        <f>VLOOKUP(D766,'Learning  Mangement'!$A$1:$G$1193,4,0)</f>
        <v>1.75</v>
      </c>
      <c r="P767" t="str">
        <f>VLOOKUP(D766,'Learning  Mangement'!$A$1:$G$1193,5,0)</f>
        <v>Sathish&amp;Azim</v>
      </c>
      <c r="Q767" t="str">
        <f>VLOOKUP(D766,'Learning  Mangement'!$A$1:$G$1193,6,0)</f>
        <v>4h</v>
      </c>
      <c r="R767" t="str">
        <f>VLOOKUP(D766,'Learning  Mangement'!$A$1:$G$1193,7,0)</f>
        <v>Technical skills Training</v>
      </c>
      <c r="S767" s="30">
        <f>VLOOKUP(D766,'Leave  Mangement'!$A$1:$F$1193,3,0)</f>
        <v>43155</v>
      </c>
      <c r="T767" s="30">
        <f>VLOOKUP(D766,'Leave  Mangement'!$A$1:$F$1193,4,0)</f>
        <v>43157</v>
      </c>
      <c r="U767" t="str">
        <f>VLOOKUP(D766,'Leave  Mangement'!$A$1:$F$1193,5,0)</f>
        <v>Emergency leave</v>
      </c>
      <c r="V767">
        <f>VLOOKUP(D766,'Leave  Mangement'!$A$1:$F$1193,6,0)</f>
        <v>2</v>
      </c>
      <c r="W767" t="str">
        <f>VLOOKUP(D766,'Span and Layer'!$A$1:$D$1193,2,0)</f>
        <v>Arundathi</v>
      </c>
      <c r="X767" t="str">
        <f>VLOOKUP(D766,'Span and Layer'!$A$1:$D$1193,3,0)</f>
        <v>Jacob</v>
      </c>
      <c r="Y767" t="str">
        <f>VLOOKUP(D766,'Span and Layer'!$A$1:$D$1193,4,0)</f>
        <v>George</v>
      </c>
      <c r="Z767" s="30">
        <f>VLOOKUP(D766,'Attrition Analysis'!$A$1:$E$1193,3,0)</f>
        <v>39336</v>
      </c>
      <c r="AA767" s="30">
        <f>VLOOKUP(D766,'Attrition Analysis'!$A$1:$E$1193,4,0)</f>
        <v>11133</v>
      </c>
      <c r="AB767">
        <f>VLOOKUP(D766,'Attrition Analysis'!$A$1:$E$1193,5,0)</f>
        <v>0</v>
      </c>
      <c r="AC767" t="str">
        <f>VLOOKUP(D766,CSAT!$A$1:$F$1193,2,0)</f>
        <v>Good</v>
      </c>
      <c r="AD767" t="str">
        <f>VLOOKUP(D766,CSAT!$A$1:$F$1193,3,0)</f>
        <v>Worst</v>
      </c>
      <c r="AE767" t="str">
        <f>VLOOKUP(D766,CSAT!$A$1:$F$1193,4,0)</f>
        <v>Better</v>
      </c>
      <c r="AF767" t="str">
        <f>VLOOKUP(D766,CSAT!$A$1:$F$1193,5,0)</f>
        <v>Excellent</v>
      </c>
      <c r="AG767" t="str">
        <f>VLOOKUP(D766,CSAT!$A$1:$F$1193,6,0)</f>
        <v>Bad</v>
      </c>
      <c r="AH767" s="30">
        <v>43134</v>
      </c>
    </row>
    <row r="768" spans="1:34" x14ac:dyDescent="0.25">
      <c r="A768" s="13" t="s">
        <v>1290</v>
      </c>
      <c r="B768" s="13">
        <v>767</v>
      </c>
      <c r="C768" s="13" t="s">
        <v>196</v>
      </c>
      <c r="D768" s="13" t="s">
        <v>1290</v>
      </c>
      <c r="E768" s="13" t="s">
        <v>10</v>
      </c>
      <c r="F768" s="13">
        <v>57</v>
      </c>
      <c r="G768" s="13" t="s">
        <v>31</v>
      </c>
      <c r="H768" s="13" t="s">
        <v>79</v>
      </c>
      <c r="I768" s="13" t="s">
        <v>80</v>
      </c>
      <c r="J768">
        <f>VLOOKUP(DATA!D767,'Performance management'!A$1:H$1193,4,0)</f>
        <v>5</v>
      </c>
      <c r="K768">
        <f>VLOOKUP(DATA!D767,'Performance management'!A$1:H$1193,5,0)</f>
        <v>2</v>
      </c>
      <c r="L768">
        <f>VLOOKUP(DATA!D767,'Performance management'!A$1:H$1193,6,0)</f>
        <v>5</v>
      </c>
      <c r="M768">
        <f>VLOOKUP(DATA!D767,'Performance management'!A$1:H$1193,7,0)</f>
        <v>2</v>
      </c>
      <c r="N768">
        <f>VLOOKUP(DATA!D767,'Performance management'!A$1:H$1193,8,0)</f>
        <v>3.5</v>
      </c>
      <c r="O768">
        <f>VLOOKUP(D767,'Learning  Mangement'!$A$1:$G$1193,4,0)</f>
        <v>3.5</v>
      </c>
      <c r="P768" t="str">
        <f>VLOOKUP(D767,'Learning  Mangement'!$A$1:$G$1193,5,0)</f>
        <v>Hemanth&amp;Salomi</v>
      </c>
      <c r="Q768" t="str">
        <f>VLOOKUP(D767,'Learning  Mangement'!$A$1:$G$1193,6,0)</f>
        <v>3h</v>
      </c>
      <c r="R768" t="str">
        <f>VLOOKUP(D767,'Learning  Mangement'!$A$1:$G$1193,7,0)</f>
        <v>Soft skills Training</v>
      </c>
      <c r="S768" s="30">
        <f>VLOOKUP(D767,'Leave  Mangement'!$A$1:$F$1193,3,0)</f>
        <v>43156</v>
      </c>
      <c r="T768" s="30">
        <f>VLOOKUP(D767,'Leave  Mangement'!$A$1:$F$1193,4,0)</f>
        <v>43161</v>
      </c>
      <c r="U768" t="str">
        <f>VLOOKUP(D767,'Leave  Mangement'!$A$1:$F$1193,5,0)</f>
        <v>Maternity/Parental leave</v>
      </c>
      <c r="V768">
        <f>VLOOKUP(D767,'Leave  Mangement'!$A$1:$F$1193,6,0)</f>
        <v>35</v>
      </c>
      <c r="W768" t="str">
        <f>VLOOKUP(D767,'Span and Layer'!$A$1:$D$1193,2,0)</f>
        <v>Aneela</v>
      </c>
      <c r="X768" t="str">
        <f>VLOOKUP(D767,'Span and Layer'!$A$1:$D$1193,3,0)</f>
        <v>Charlie</v>
      </c>
      <c r="Y768" t="str">
        <f>VLOOKUP(D767,'Span and Layer'!$A$1:$D$1193,4,0)</f>
        <v>George</v>
      </c>
      <c r="Z768" s="30">
        <f>VLOOKUP(D767,'Attrition Analysis'!$A$1:$E$1193,3,0)</f>
        <v>39344</v>
      </c>
      <c r="AA768" s="30">
        <f>VLOOKUP(D767,'Attrition Analysis'!$A$1:$E$1193,4,0)</f>
        <v>11145</v>
      </c>
      <c r="AB768">
        <f>VLOOKUP(D767,'Attrition Analysis'!$A$1:$E$1193,5,0)</f>
        <v>0</v>
      </c>
      <c r="AC768" t="str">
        <f>VLOOKUP(D767,CSAT!$A$1:$F$1193,2,0)</f>
        <v>Good</v>
      </c>
      <c r="AD768" t="str">
        <f>VLOOKUP(D767,CSAT!$A$1:$F$1193,3,0)</f>
        <v>Bad</v>
      </c>
      <c r="AE768" t="str">
        <f>VLOOKUP(D767,CSAT!$A$1:$F$1193,4,0)</f>
        <v>Worst</v>
      </c>
      <c r="AF768" t="str">
        <f>VLOOKUP(D767,CSAT!$A$1:$F$1193,5,0)</f>
        <v>Excellent</v>
      </c>
      <c r="AG768" t="str">
        <f>VLOOKUP(D767,CSAT!$A$1:$F$1193,6,0)</f>
        <v>Bad</v>
      </c>
      <c r="AH768" s="30">
        <v>43265</v>
      </c>
    </row>
    <row r="769" spans="1:34" x14ac:dyDescent="0.25">
      <c r="A769" s="13" t="s">
        <v>1291</v>
      </c>
      <c r="B769" s="13">
        <v>768</v>
      </c>
      <c r="C769" s="13" t="s">
        <v>198</v>
      </c>
      <c r="D769" s="13" t="s">
        <v>1291</v>
      </c>
      <c r="E769" s="13" t="s">
        <v>16</v>
      </c>
      <c r="F769" s="13">
        <v>33</v>
      </c>
      <c r="G769" s="13" t="s">
        <v>11</v>
      </c>
      <c r="H769" s="13" t="s">
        <v>121</v>
      </c>
      <c r="I769" s="13" t="s">
        <v>13</v>
      </c>
      <c r="J769">
        <f>VLOOKUP(DATA!D768,'Performance management'!A$1:H$1193,4,0)</f>
        <v>2</v>
      </c>
      <c r="K769">
        <f>VLOOKUP(DATA!D768,'Performance management'!A$1:H$1193,5,0)</f>
        <v>5</v>
      </c>
      <c r="L769">
        <f>VLOOKUP(DATA!D768,'Performance management'!A$1:H$1193,6,0)</f>
        <v>5</v>
      </c>
      <c r="M769">
        <f>VLOOKUP(DATA!D768,'Performance management'!A$1:H$1193,7,0)</f>
        <v>3</v>
      </c>
      <c r="N769">
        <f>VLOOKUP(DATA!D768,'Performance management'!A$1:H$1193,8,0)</f>
        <v>3.75</v>
      </c>
      <c r="O769">
        <f>VLOOKUP(D768,'Learning  Mangement'!$A$1:$G$1193,4,0)</f>
        <v>3.75</v>
      </c>
      <c r="P769" t="str">
        <f>VLOOKUP(D768,'Learning  Mangement'!$A$1:$G$1193,5,0)</f>
        <v>Hemanth&amp;Salomi</v>
      </c>
      <c r="Q769" t="str">
        <f>VLOOKUP(D768,'Learning  Mangement'!$A$1:$G$1193,6,0)</f>
        <v>3h</v>
      </c>
      <c r="R769" t="str">
        <f>VLOOKUP(D768,'Learning  Mangement'!$A$1:$G$1193,7,0)</f>
        <v>Soft skills Training</v>
      </c>
      <c r="S769" s="30">
        <f>VLOOKUP(D768,'Leave  Mangement'!$A$1:$F$1193,3,0)</f>
        <v>43157</v>
      </c>
      <c r="T769" s="30">
        <f>VLOOKUP(D768,'Leave  Mangement'!$A$1:$F$1193,4,0)</f>
        <v>43161</v>
      </c>
      <c r="U769" t="str">
        <f>VLOOKUP(D768,'Leave  Mangement'!$A$1:$F$1193,5,0)</f>
        <v>Maternity/Parental leave</v>
      </c>
      <c r="V769">
        <f>VLOOKUP(D768,'Leave  Mangement'!$A$1:$F$1193,6,0)</f>
        <v>34</v>
      </c>
      <c r="W769" t="str">
        <f>VLOOKUP(D768,'Span and Layer'!$A$1:$D$1193,2,0)</f>
        <v>Santhosh</v>
      </c>
      <c r="X769" t="str">
        <f>VLOOKUP(D768,'Span and Layer'!$A$1:$D$1193,3,0)</f>
        <v>Harry</v>
      </c>
      <c r="Y769" t="str">
        <f>VLOOKUP(D768,'Span and Layer'!$A$1:$D$1193,4,0)</f>
        <v>George</v>
      </c>
      <c r="Z769" s="30">
        <f>VLOOKUP(D768,'Attrition Analysis'!$A$1:$E$1193,3,0)</f>
        <v>39352</v>
      </c>
      <c r="AA769" s="30">
        <f>VLOOKUP(D768,'Attrition Analysis'!$A$1:$E$1193,4,0)</f>
        <v>11157</v>
      </c>
      <c r="AB769">
        <f>VLOOKUP(D768,'Attrition Analysis'!$A$1:$E$1193,5,0)</f>
        <v>0</v>
      </c>
      <c r="AC769" t="str">
        <f>VLOOKUP(D768,CSAT!$A$1:$F$1193,2,0)</f>
        <v>Worst</v>
      </c>
      <c r="AD769" t="str">
        <f>VLOOKUP(D768,CSAT!$A$1:$F$1193,3,0)</f>
        <v>Excellent</v>
      </c>
      <c r="AE769" t="str">
        <f>VLOOKUP(D768,CSAT!$A$1:$F$1193,4,0)</f>
        <v>Better</v>
      </c>
      <c r="AF769" t="str">
        <f>VLOOKUP(D768,CSAT!$A$1:$F$1193,5,0)</f>
        <v>Worst</v>
      </c>
      <c r="AG769" t="str">
        <f>VLOOKUP(D768,CSAT!$A$1:$F$1193,6,0)</f>
        <v>Excellent</v>
      </c>
      <c r="AH769" s="30">
        <v>43287</v>
      </c>
    </row>
    <row r="770" spans="1:34" x14ac:dyDescent="0.25">
      <c r="A770" s="13" t="s">
        <v>1292</v>
      </c>
      <c r="B770" s="13">
        <v>769</v>
      </c>
      <c r="C770" s="13" t="s">
        <v>200</v>
      </c>
      <c r="D770" s="13" t="s">
        <v>1292</v>
      </c>
      <c r="E770" s="13" t="s">
        <v>10</v>
      </c>
      <c r="F770" s="13">
        <v>22</v>
      </c>
      <c r="G770" s="13" t="s">
        <v>96</v>
      </c>
      <c r="H770" s="13" t="s">
        <v>121</v>
      </c>
      <c r="I770" s="13" t="s">
        <v>13</v>
      </c>
      <c r="J770">
        <f>VLOOKUP(DATA!D769,'Performance management'!A$1:H$1193,4,0)</f>
        <v>2</v>
      </c>
      <c r="K770">
        <f>VLOOKUP(DATA!D769,'Performance management'!A$1:H$1193,5,0)</f>
        <v>1</v>
      </c>
      <c r="L770">
        <f>VLOOKUP(DATA!D769,'Performance management'!A$1:H$1193,6,0)</f>
        <v>4</v>
      </c>
      <c r="M770">
        <f>VLOOKUP(DATA!D769,'Performance management'!A$1:H$1193,7,0)</f>
        <v>3</v>
      </c>
      <c r="N770">
        <f>VLOOKUP(DATA!D769,'Performance management'!A$1:H$1193,8,0)</f>
        <v>2.5</v>
      </c>
      <c r="O770">
        <f>VLOOKUP(D769,'Learning  Mangement'!$A$1:$G$1193,4,0)</f>
        <v>2.5</v>
      </c>
      <c r="P770" t="str">
        <f>VLOOKUP(D769,'Learning  Mangement'!$A$1:$G$1193,5,0)</f>
        <v>Sathish&amp;Azim</v>
      </c>
      <c r="Q770" t="str">
        <f>VLOOKUP(D769,'Learning  Mangement'!$A$1:$G$1193,6,0)</f>
        <v>4h</v>
      </c>
      <c r="R770" t="str">
        <f>VLOOKUP(D769,'Learning  Mangement'!$A$1:$G$1193,7,0)</f>
        <v>Technical skills Training</v>
      </c>
      <c r="S770" s="30">
        <f>VLOOKUP(D769,'Leave  Mangement'!$A$1:$F$1193,3,0)</f>
        <v>43158</v>
      </c>
      <c r="T770" s="30">
        <f>VLOOKUP(D769,'Leave  Mangement'!$A$1:$F$1193,4,0)</f>
        <v>43164</v>
      </c>
      <c r="U770" t="str">
        <f>VLOOKUP(D769,'Leave  Mangement'!$A$1:$F$1193,5,0)</f>
        <v>Maternity/Parental leave</v>
      </c>
      <c r="V770">
        <f>VLOOKUP(D769,'Leave  Mangement'!$A$1:$F$1193,6,0)</f>
        <v>36</v>
      </c>
      <c r="W770" t="str">
        <f>VLOOKUP(D769,'Span and Layer'!$A$1:$D$1193,2,0)</f>
        <v>Anudeep</v>
      </c>
      <c r="X770" t="str">
        <f>VLOOKUP(D769,'Span and Layer'!$A$1:$D$1193,3,0)</f>
        <v>Charlie</v>
      </c>
      <c r="Y770" t="str">
        <f>VLOOKUP(D769,'Span and Layer'!$A$1:$D$1193,4,0)</f>
        <v>George</v>
      </c>
      <c r="Z770" s="30">
        <f>VLOOKUP(D769,'Attrition Analysis'!$A$1:$E$1193,3,0)</f>
        <v>39360</v>
      </c>
      <c r="AA770" s="30">
        <f>VLOOKUP(D769,'Attrition Analysis'!$A$1:$E$1193,4,0)</f>
        <v>11169</v>
      </c>
      <c r="AB770">
        <f>VLOOKUP(D769,'Attrition Analysis'!$A$1:$E$1193,5,0)</f>
        <v>0</v>
      </c>
      <c r="AC770" t="str">
        <f>VLOOKUP(D769,CSAT!$A$1:$F$1193,2,0)</f>
        <v>Better</v>
      </c>
      <c r="AD770" t="str">
        <f>VLOOKUP(D769,CSAT!$A$1:$F$1193,3,0)</f>
        <v>Good</v>
      </c>
      <c r="AE770" t="str">
        <f>VLOOKUP(D769,CSAT!$A$1:$F$1193,4,0)</f>
        <v>Worst</v>
      </c>
      <c r="AF770" t="str">
        <f>VLOOKUP(D769,CSAT!$A$1:$F$1193,5,0)</f>
        <v>Good</v>
      </c>
      <c r="AG770" t="str">
        <f>VLOOKUP(D769,CSAT!$A$1:$F$1193,6,0)</f>
        <v>Good</v>
      </c>
      <c r="AH770" s="30">
        <v>43152</v>
      </c>
    </row>
    <row r="771" spans="1:34" x14ac:dyDescent="0.25">
      <c r="A771" s="13" t="s">
        <v>1293</v>
      </c>
      <c r="B771" s="13">
        <v>770</v>
      </c>
      <c r="C771" s="13" t="s">
        <v>202</v>
      </c>
      <c r="D771" s="13" t="s">
        <v>1293</v>
      </c>
      <c r="E771" s="13" t="s">
        <v>10</v>
      </c>
      <c r="F771" s="13">
        <v>46</v>
      </c>
      <c r="G771" s="13" t="s">
        <v>62</v>
      </c>
      <c r="H771" s="13" t="s">
        <v>109</v>
      </c>
      <c r="I771" s="13" t="s">
        <v>13</v>
      </c>
      <c r="J771">
        <f>VLOOKUP(DATA!D770,'Performance management'!A$1:H$1193,4,0)</f>
        <v>5</v>
      </c>
      <c r="K771">
        <f>VLOOKUP(DATA!D770,'Performance management'!A$1:H$1193,5,0)</f>
        <v>1</v>
      </c>
      <c r="L771">
        <f>VLOOKUP(DATA!D770,'Performance management'!A$1:H$1193,6,0)</f>
        <v>1</v>
      </c>
      <c r="M771">
        <f>VLOOKUP(DATA!D770,'Performance management'!A$1:H$1193,7,0)</f>
        <v>3</v>
      </c>
      <c r="N771">
        <f>VLOOKUP(DATA!D770,'Performance management'!A$1:H$1193,8,0)</f>
        <v>2.5</v>
      </c>
      <c r="O771">
        <f>VLOOKUP(D770,'Learning  Mangement'!$A$1:$G$1193,4,0)</f>
        <v>2.5</v>
      </c>
      <c r="P771" t="str">
        <f>VLOOKUP(D770,'Learning  Mangement'!$A$1:$G$1193,5,0)</f>
        <v>Sathish&amp;Azim</v>
      </c>
      <c r="Q771" t="str">
        <f>VLOOKUP(D770,'Learning  Mangement'!$A$1:$G$1193,6,0)</f>
        <v>4h</v>
      </c>
      <c r="R771" t="str">
        <f>VLOOKUP(D770,'Learning  Mangement'!$A$1:$G$1193,7,0)</f>
        <v>Technical skills Training</v>
      </c>
      <c r="S771" s="30">
        <f>VLOOKUP(D770,'Leave  Mangement'!$A$1:$F$1193,3,0)</f>
        <v>43159</v>
      </c>
      <c r="T771" s="30">
        <f>VLOOKUP(D770,'Leave  Mangement'!$A$1:$F$1193,4,0)</f>
        <v>43166</v>
      </c>
      <c r="U771" t="str">
        <f>VLOOKUP(D770,'Leave  Mangement'!$A$1:$F$1193,5,0)</f>
        <v>Emergency leave</v>
      </c>
      <c r="V771">
        <f>VLOOKUP(D770,'Leave  Mangement'!$A$1:$F$1193,6,0)</f>
        <v>7</v>
      </c>
      <c r="W771" t="str">
        <f>VLOOKUP(D770,'Span and Layer'!$A$1:$D$1193,2,0)</f>
        <v>Salomi</v>
      </c>
      <c r="X771" t="str">
        <f>VLOOKUP(D770,'Span and Layer'!$A$1:$D$1193,3,0)</f>
        <v>Harry</v>
      </c>
      <c r="Y771" t="str">
        <f>VLOOKUP(D770,'Span and Layer'!$A$1:$D$1193,4,0)</f>
        <v>George</v>
      </c>
      <c r="Z771" s="30">
        <f>VLOOKUP(D770,'Attrition Analysis'!$A$1:$E$1193,3,0)</f>
        <v>39368</v>
      </c>
      <c r="AA771" s="30">
        <f>VLOOKUP(D770,'Attrition Analysis'!$A$1:$E$1193,4,0)</f>
        <v>11181</v>
      </c>
      <c r="AB771">
        <f>VLOOKUP(D770,'Attrition Analysis'!$A$1:$E$1193,5,0)</f>
        <v>0</v>
      </c>
      <c r="AC771" t="str">
        <f>VLOOKUP(D770,CSAT!$A$1:$F$1193,2,0)</f>
        <v>Good</v>
      </c>
      <c r="AD771" t="str">
        <f>VLOOKUP(D770,CSAT!$A$1:$F$1193,3,0)</f>
        <v>Worst</v>
      </c>
      <c r="AE771" t="str">
        <f>VLOOKUP(D770,CSAT!$A$1:$F$1193,4,0)</f>
        <v>Worst</v>
      </c>
      <c r="AF771" t="str">
        <f>VLOOKUP(D770,CSAT!$A$1:$F$1193,5,0)</f>
        <v>Excellent</v>
      </c>
      <c r="AG771" t="str">
        <f>VLOOKUP(D770,CSAT!$A$1:$F$1193,6,0)</f>
        <v>Better</v>
      </c>
      <c r="AH771" s="30">
        <v>43172</v>
      </c>
    </row>
    <row r="772" spans="1:34" x14ac:dyDescent="0.25">
      <c r="A772" s="13" t="s">
        <v>1294</v>
      </c>
      <c r="B772" s="13">
        <v>771</v>
      </c>
      <c r="C772" s="13" t="s">
        <v>204</v>
      </c>
      <c r="D772" s="13" t="s">
        <v>1294</v>
      </c>
      <c r="E772" s="13" t="s">
        <v>10</v>
      </c>
      <c r="F772" s="13">
        <v>40</v>
      </c>
      <c r="G772" s="13" t="s">
        <v>55</v>
      </c>
      <c r="H772" s="13" t="s">
        <v>66</v>
      </c>
      <c r="I772" s="13" t="s">
        <v>13</v>
      </c>
      <c r="J772">
        <f>VLOOKUP(DATA!D771,'Performance management'!A$1:H$1193,4,0)</f>
        <v>5</v>
      </c>
      <c r="K772">
        <f>VLOOKUP(DATA!D771,'Performance management'!A$1:H$1193,5,0)</f>
        <v>2</v>
      </c>
      <c r="L772">
        <f>VLOOKUP(DATA!D771,'Performance management'!A$1:H$1193,6,0)</f>
        <v>4</v>
      </c>
      <c r="M772">
        <f>VLOOKUP(DATA!D771,'Performance management'!A$1:H$1193,7,0)</f>
        <v>3</v>
      </c>
      <c r="N772">
        <f>VLOOKUP(DATA!D771,'Performance management'!A$1:H$1193,8,0)</f>
        <v>3.5</v>
      </c>
      <c r="O772">
        <f>VLOOKUP(D771,'Learning  Mangement'!$A$1:$G$1193,4,0)</f>
        <v>3.5</v>
      </c>
      <c r="P772" t="str">
        <f>VLOOKUP(D771,'Learning  Mangement'!$A$1:$G$1193,5,0)</f>
        <v>Hemanth&amp;Salomi</v>
      </c>
      <c r="Q772" t="str">
        <f>VLOOKUP(D771,'Learning  Mangement'!$A$1:$G$1193,6,0)</f>
        <v>3h</v>
      </c>
      <c r="R772" t="str">
        <f>VLOOKUP(D771,'Learning  Mangement'!$A$1:$G$1193,7,0)</f>
        <v>Soft skills Training</v>
      </c>
      <c r="S772" s="30">
        <f>VLOOKUP(D771,'Leave  Mangement'!$A$1:$F$1193,3,0)</f>
        <v>43160</v>
      </c>
      <c r="T772" s="30">
        <f>VLOOKUP(D771,'Leave  Mangement'!$A$1:$F$1193,4,0)</f>
        <v>43163</v>
      </c>
      <c r="U772" t="str">
        <f>VLOOKUP(D771,'Leave  Mangement'!$A$1:$F$1193,5,0)</f>
        <v>Planned leave</v>
      </c>
      <c r="V772">
        <f>VLOOKUP(D771,'Leave  Mangement'!$A$1:$F$1193,6,0)</f>
        <v>3</v>
      </c>
      <c r="W772" t="str">
        <f>VLOOKUP(D771,'Span and Layer'!$A$1:$D$1193,2,0)</f>
        <v>Aneela</v>
      </c>
      <c r="X772" t="str">
        <f>VLOOKUP(D771,'Span and Layer'!$A$1:$D$1193,3,0)</f>
        <v>Charlie</v>
      </c>
      <c r="Y772" t="str">
        <f>VLOOKUP(D771,'Span and Layer'!$A$1:$D$1193,4,0)</f>
        <v>George</v>
      </c>
      <c r="Z772" s="30">
        <f>VLOOKUP(D771,'Attrition Analysis'!$A$1:$E$1193,3,0)</f>
        <v>39376</v>
      </c>
      <c r="AA772" s="30">
        <f>VLOOKUP(D771,'Attrition Analysis'!$A$1:$E$1193,4,0)</f>
        <v>11193</v>
      </c>
      <c r="AB772">
        <f>VLOOKUP(D771,'Attrition Analysis'!$A$1:$E$1193,5,0)</f>
        <v>0</v>
      </c>
      <c r="AC772" t="str">
        <f>VLOOKUP(D771,CSAT!$A$1:$F$1193,2,0)</f>
        <v>Worst</v>
      </c>
      <c r="AD772" t="str">
        <f>VLOOKUP(D771,CSAT!$A$1:$F$1193,3,0)</f>
        <v>Excellent</v>
      </c>
      <c r="AE772" t="str">
        <f>VLOOKUP(D771,CSAT!$A$1:$F$1193,4,0)</f>
        <v>Excellent</v>
      </c>
      <c r="AF772" t="str">
        <f>VLOOKUP(D771,CSAT!$A$1:$F$1193,5,0)</f>
        <v>Good</v>
      </c>
      <c r="AG772" t="str">
        <f>VLOOKUP(D771,CSAT!$A$1:$F$1193,6,0)</f>
        <v>Worst</v>
      </c>
      <c r="AH772" s="30">
        <v>43359</v>
      </c>
    </row>
    <row r="773" spans="1:34" x14ac:dyDescent="0.25">
      <c r="A773" s="13" t="s">
        <v>1295</v>
      </c>
      <c r="B773" s="13">
        <v>772</v>
      </c>
      <c r="C773" s="13" t="s">
        <v>206</v>
      </c>
      <c r="D773" s="13" t="s">
        <v>1295</v>
      </c>
      <c r="E773" s="13" t="s">
        <v>16</v>
      </c>
      <c r="F773" s="13">
        <v>23</v>
      </c>
      <c r="G773" s="13" t="s">
        <v>26</v>
      </c>
      <c r="H773" s="13" t="s">
        <v>66</v>
      </c>
      <c r="I773" s="13" t="s">
        <v>13</v>
      </c>
      <c r="J773">
        <f>VLOOKUP(DATA!D772,'Performance management'!A$1:H$1193,4,0)</f>
        <v>1</v>
      </c>
      <c r="K773">
        <f>VLOOKUP(DATA!D772,'Performance management'!A$1:H$1193,5,0)</f>
        <v>2</v>
      </c>
      <c r="L773">
        <f>VLOOKUP(DATA!D772,'Performance management'!A$1:H$1193,6,0)</f>
        <v>3</v>
      </c>
      <c r="M773">
        <f>VLOOKUP(DATA!D772,'Performance management'!A$1:H$1193,7,0)</f>
        <v>5</v>
      </c>
      <c r="N773">
        <f>VLOOKUP(DATA!D772,'Performance management'!A$1:H$1193,8,0)</f>
        <v>2.75</v>
      </c>
      <c r="O773">
        <f>VLOOKUP(D772,'Learning  Mangement'!$A$1:$G$1193,4,0)</f>
        <v>2.75</v>
      </c>
      <c r="P773" t="str">
        <f>VLOOKUP(D772,'Learning  Mangement'!$A$1:$G$1193,5,0)</f>
        <v>Sathish&amp;Azim</v>
      </c>
      <c r="Q773" t="str">
        <f>VLOOKUP(D772,'Learning  Mangement'!$A$1:$G$1193,6,0)</f>
        <v>4h</v>
      </c>
      <c r="R773" t="str">
        <f>VLOOKUP(D772,'Learning  Mangement'!$A$1:$G$1193,7,0)</f>
        <v>Technical skills Training</v>
      </c>
      <c r="S773" s="30">
        <f>VLOOKUP(D772,'Leave  Mangement'!$A$1:$F$1193,3,0)</f>
        <v>43161</v>
      </c>
      <c r="T773" s="30">
        <f>VLOOKUP(D772,'Leave  Mangement'!$A$1:$F$1193,4,0)</f>
        <v>43165</v>
      </c>
      <c r="U773" t="str">
        <f>VLOOKUP(D772,'Leave  Mangement'!$A$1:$F$1193,5,0)</f>
        <v>Planned leave</v>
      </c>
      <c r="V773">
        <f>VLOOKUP(D772,'Leave  Mangement'!$A$1:$F$1193,6,0)</f>
        <v>4</v>
      </c>
      <c r="W773" t="str">
        <f>VLOOKUP(D772,'Span and Layer'!$A$1:$D$1193,2,0)</f>
        <v>Harika</v>
      </c>
      <c r="X773" t="str">
        <f>VLOOKUP(D772,'Span and Layer'!$A$1:$D$1193,3,0)</f>
        <v>Amelia</v>
      </c>
      <c r="Y773" t="str">
        <f>VLOOKUP(D772,'Span and Layer'!$A$1:$D$1193,4,0)</f>
        <v>George</v>
      </c>
      <c r="Z773" s="30">
        <f>VLOOKUP(D772,'Attrition Analysis'!$A$1:$E$1193,3,0)</f>
        <v>39384</v>
      </c>
      <c r="AA773" s="30">
        <f>VLOOKUP(D772,'Attrition Analysis'!$A$1:$E$1193,4,0)</f>
        <v>11205</v>
      </c>
      <c r="AB773">
        <f>VLOOKUP(D772,'Attrition Analysis'!$A$1:$E$1193,5,0)</f>
        <v>0</v>
      </c>
      <c r="AC773" t="str">
        <f>VLOOKUP(D772,CSAT!$A$1:$F$1193,2,0)</f>
        <v>Worst</v>
      </c>
      <c r="AD773" t="str">
        <f>VLOOKUP(D772,CSAT!$A$1:$F$1193,3,0)</f>
        <v>Good</v>
      </c>
      <c r="AE773" t="str">
        <f>VLOOKUP(D772,CSAT!$A$1:$F$1193,4,0)</f>
        <v>Bad</v>
      </c>
      <c r="AF773" t="str">
        <f>VLOOKUP(D772,CSAT!$A$1:$F$1193,5,0)</f>
        <v>Better</v>
      </c>
      <c r="AG773" t="str">
        <f>VLOOKUP(D772,CSAT!$A$1:$F$1193,6,0)</f>
        <v>Excellent</v>
      </c>
      <c r="AH773" s="30">
        <v>43231</v>
      </c>
    </row>
    <row r="774" spans="1:34" x14ac:dyDescent="0.25">
      <c r="A774" s="13" t="s">
        <v>1296</v>
      </c>
      <c r="B774" s="13">
        <v>773</v>
      </c>
      <c r="C774" s="13" t="s">
        <v>208</v>
      </c>
      <c r="D774" s="13" t="s">
        <v>1296</v>
      </c>
      <c r="E774" s="13" t="s">
        <v>16</v>
      </c>
      <c r="F774" s="13">
        <v>51</v>
      </c>
      <c r="G774" s="13" t="s">
        <v>17</v>
      </c>
      <c r="H774" s="13" t="s">
        <v>121</v>
      </c>
      <c r="I774" s="13" t="s">
        <v>13</v>
      </c>
      <c r="J774">
        <f>VLOOKUP(DATA!D773,'Performance management'!A$1:H$1193,4,0)</f>
        <v>1</v>
      </c>
      <c r="K774">
        <f>VLOOKUP(DATA!D773,'Performance management'!A$1:H$1193,5,0)</f>
        <v>5</v>
      </c>
      <c r="L774">
        <f>VLOOKUP(DATA!D773,'Performance management'!A$1:H$1193,6,0)</f>
        <v>4</v>
      </c>
      <c r="M774">
        <f>VLOOKUP(DATA!D773,'Performance management'!A$1:H$1193,7,0)</f>
        <v>3</v>
      </c>
      <c r="N774">
        <f>VLOOKUP(DATA!D773,'Performance management'!A$1:H$1193,8,0)</f>
        <v>3.25</v>
      </c>
      <c r="O774">
        <f>VLOOKUP(D773,'Learning  Mangement'!$A$1:$G$1193,4,0)</f>
        <v>3.25</v>
      </c>
      <c r="P774" t="str">
        <f>VLOOKUP(D773,'Learning  Mangement'!$A$1:$G$1193,5,0)</f>
        <v>Hemanth&amp;Salomi</v>
      </c>
      <c r="Q774" t="str">
        <f>VLOOKUP(D773,'Learning  Mangement'!$A$1:$G$1193,6,0)</f>
        <v>3h</v>
      </c>
      <c r="R774" t="str">
        <f>VLOOKUP(D773,'Learning  Mangement'!$A$1:$G$1193,7,0)</f>
        <v>Soft skills Training</v>
      </c>
      <c r="S774" s="30">
        <f>VLOOKUP(D773,'Leave  Mangement'!$A$1:$F$1193,3,0)</f>
        <v>43162</v>
      </c>
      <c r="T774" s="30">
        <f>VLOOKUP(D773,'Leave  Mangement'!$A$1:$F$1193,4,0)</f>
        <v>43165</v>
      </c>
      <c r="U774" t="str">
        <f>VLOOKUP(D773,'Leave  Mangement'!$A$1:$F$1193,5,0)</f>
        <v>Maternity/Parental leave</v>
      </c>
      <c r="V774">
        <f>VLOOKUP(D773,'Leave  Mangement'!$A$1:$F$1193,6,0)</f>
        <v>33</v>
      </c>
      <c r="W774" t="str">
        <f>VLOOKUP(D773,'Span and Layer'!$A$1:$D$1193,2,0)</f>
        <v>Aneela</v>
      </c>
      <c r="X774" t="str">
        <f>VLOOKUP(D773,'Span and Layer'!$A$1:$D$1193,3,0)</f>
        <v>Charlie</v>
      </c>
      <c r="Y774" t="str">
        <f>VLOOKUP(D773,'Span and Layer'!$A$1:$D$1193,4,0)</f>
        <v>George</v>
      </c>
      <c r="Z774" s="30">
        <f>VLOOKUP(D773,'Attrition Analysis'!$A$1:$E$1193,3,0)</f>
        <v>39392</v>
      </c>
      <c r="AA774" s="30">
        <f>VLOOKUP(D773,'Attrition Analysis'!$A$1:$E$1193,4,0)</f>
        <v>11217</v>
      </c>
      <c r="AB774">
        <f>VLOOKUP(D773,'Attrition Analysis'!$A$1:$E$1193,5,0)</f>
        <v>0</v>
      </c>
      <c r="AC774" t="str">
        <f>VLOOKUP(D773,CSAT!$A$1:$F$1193,2,0)</f>
        <v>Bad</v>
      </c>
      <c r="AD774" t="str">
        <f>VLOOKUP(D773,CSAT!$A$1:$F$1193,3,0)</f>
        <v>Good</v>
      </c>
      <c r="AE774" t="str">
        <f>VLOOKUP(D773,CSAT!$A$1:$F$1193,4,0)</f>
        <v>Bad</v>
      </c>
      <c r="AF774" t="str">
        <f>VLOOKUP(D773,CSAT!$A$1:$F$1193,5,0)</f>
        <v>Worst</v>
      </c>
      <c r="AG774" t="str">
        <f>VLOOKUP(D773,CSAT!$A$1:$F$1193,6,0)</f>
        <v>Bad</v>
      </c>
      <c r="AH774" s="30">
        <v>43423</v>
      </c>
    </row>
    <row r="775" spans="1:34" x14ac:dyDescent="0.25">
      <c r="A775" s="13" t="s">
        <v>1297</v>
      </c>
      <c r="B775" s="13">
        <v>774</v>
      </c>
      <c r="C775" s="13" t="s">
        <v>210</v>
      </c>
      <c r="D775" s="13" t="s">
        <v>1297</v>
      </c>
      <c r="E775" s="13" t="s">
        <v>10</v>
      </c>
      <c r="F775" s="13">
        <v>30</v>
      </c>
      <c r="G775" s="13" t="s">
        <v>26</v>
      </c>
      <c r="H775" s="13" t="s">
        <v>27</v>
      </c>
      <c r="I775" s="13" t="s">
        <v>28</v>
      </c>
      <c r="J775">
        <f>VLOOKUP(DATA!D774,'Performance management'!A$1:H$1193,4,0)</f>
        <v>3</v>
      </c>
      <c r="K775">
        <f>VLOOKUP(DATA!D774,'Performance management'!A$1:H$1193,5,0)</f>
        <v>3</v>
      </c>
      <c r="L775">
        <f>VLOOKUP(DATA!D774,'Performance management'!A$1:H$1193,6,0)</f>
        <v>3</v>
      </c>
      <c r="M775">
        <f>VLOOKUP(DATA!D774,'Performance management'!A$1:H$1193,7,0)</f>
        <v>3</v>
      </c>
      <c r="N775">
        <f>VLOOKUP(DATA!D774,'Performance management'!A$1:H$1193,8,0)</f>
        <v>3</v>
      </c>
      <c r="O775">
        <f>VLOOKUP(D774,'Learning  Mangement'!$A$1:$G$1193,4,0)</f>
        <v>3</v>
      </c>
      <c r="P775" t="str">
        <f>VLOOKUP(D774,'Learning  Mangement'!$A$1:$G$1193,5,0)</f>
        <v>Hemanth&amp;Salomi</v>
      </c>
      <c r="Q775" t="str">
        <f>VLOOKUP(D774,'Learning  Mangement'!$A$1:$G$1193,6,0)</f>
        <v>3h</v>
      </c>
      <c r="R775" t="str">
        <f>VLOOKUP(D774,'Learning  Mangement'!$A$1:$G$1193,7,0)</f>
        <v>Soft skills Training</v>
      </c>
      <c r="S775" s="30">
        <f>VLOOKUP(D774,'Leave  Mangement'!$A$1:$F$1193,3,0)</f>
        <v>43163</v>
      </c>
      <c r="T775" s="30">
        <f>VLOOKUP(D774,'Leave  Mangement'!$A$1:$F$1193,4,0)</f>
        <v>43165</v>
      </c>
      <c r="U775" t="str">
        <f>VLOOKUP(D774,'Leave  Mangement'!$A$1:$F$1193,5,0)</f>
        <v>Emergency leave</v>
      </c>
      <c r="V775">
        <f>VLOOKUP(D774,'Leave  Mangement'!$A$1:$F$1193,6,0)</f>
        <v>2</v>
      </c>
      <c r="W775" t="str">
        <f>VLOOKUP(D774,'Span and Layer'!$A$1:$D$1193,2,0)</f>
        <v>Salomi</v>
      </c>
      <c r="X775" t="str">
        <f>VLOOKUP(D774,'Span and Layer'!$A$1:$D$1193,3,0)</f>
        <v>Harry</v>
      </c>
      <c r="Y775" t="str">
        <f>VLOOKUP(D774,'Span and Layer'!$A$1:$D$1193,4,0)</f>
        <v>George</v>
      </c>
      <c r="Z775" s="30">
        <f>VLOOKUP(D774,'Attrition Analysis'!$A$1:$E$1193,3,0)</f>
        <v>39400</v>
      </c>
      <c r="AA775" s="30">
        <f>VLOOKUP(D774,'Attrition Analysis'!$A$1:$E$1193,4,0)</f>
        <v>11229</v>
      </c>
      <c r="AB775">
        <f>VLOOKUP(D774,'Attrition Analysis'!$A$1:$E$1193,5,0)</f>
        <v>0</v>
      </c>
      <c r="AC775" t="str">
        <f>VLOOKUP(D774,CSAT!$A$1:$F$1193,2,0)</f>
        <v>Bad</v>
      </c>
      <c r="AD775" t="str">
        <f>VLOOKUP(D774,CSAT!$A$1:$F$1193,3,0)</f>
        <v>Good</v>
      </c>
      <c r="AE775" t="str">
        <f>VLOOKUP(D774,CSAT!$A$1:$F$1193,4,0)</f>
        <v>Bad</v>
      </c>
      <c r="AF775" t="str">
        <f>VLOOKUP(D774,CSAT!$A$1:$F$1193,5,0)</f>
        <v>Good</v>
      </c>
      <c r="AG775" t="str">
        <f>VLOOKUP(D774,CSAT!$A$1:$F$1193,6,0)</f>
        <v>Better</v>
      </c>
      <c r="AH775" s="30">
        <v>43131</v>
      </c>
    </row>
    <row r="776" spans="1:34" x14ac:dyDescent="0.25">
      <c r="A776" s="13" t="s">
        <v>1298</v>
      </c>
      <c r="B776" s="13">
        <v>775</v>
      </c>
      <c r="C776" s="13" t="s">
        <v>212</v>
      </c>
      <c r="D776" s="13" t="s">
        <v>1298</v>
      </c>
      <c r="E776" s="13" t="s">
        <v>16</v>
      </c>
      <c r="F776" s="13">
        <v>37</v>
      </c>
      <c r="G776" s="13" t="s">
        <v>11</v>
      </c>
      <c r="H776" s="13" t="s">
        <v>161</v>
      </c>
      <c r="I776" s="13" t="s">
        <v>13</v>
      </c>
      <c r="J776">
        <f>VLOOKUP(DATA!D775,'Performance management'!A$1:H$1193,4,0)</f>
        <v>2</v>
      </c>
      <c r="K776">
        <f>VLOOKUP(DATA!D775,'Performance management'!A$1:H$1193,5,0)</f>
        <v>3</v>
      </c>
      <c r="L776">
        <f>VLOOKUP(DATA!D775,'Performance management'!A$1:H$1193,6,0)</f>
        <v>5</v>
      </c>
      <c r="M776">
        <f>VLOOKUP(DATA!D775,'Performance management'!A$1:H$1193,7,0)</f>
        <v>4</v>
      </c>
      <c r="N776">
        <f>VLOOKUP(DATA!D775,'Performance management'!A$1:H$1193,8,0)</f>
        <v>3.5</v>
      </c>
      <c r="O776">
        <f>VLOOKUP(D775,'Learning  Mangement'!$A$1:$G$1193,4,0)</f>
        <v>3.5</v>
      </c>
      <c r="P776" t="str">
        <f>VLOOKUP(D775,'Learning  Mangement'!$A$1:$G$1193,5,0)</f>
        <v>Hemanth&amp;Salomi</v>
      </c>
      <c r="Q776" t="str">
        <f>VLOOKUP(D775,'Learning  Mangement'!$A$1:$G$1193,6,0)</f>
        <v>3h</v>
      </c>
      <c r="R776" t="str">
        <f>VLOOKUP(D775,'Learning  Mangement'!$A$1:$G$1193,7,0)</f>
        <v>Soft skills Training</v>
      </c>
      <c r="S776" s="30">
        <f>VLOOKUP(D775,'Leave  Mangement'!$A$1:$F$1193,3,0)</f>
        <v>43164</v>
      </c>
      <c r="T776" s="30">
        <f>VLOOKUP(D775,'Leave  Mangement'!$A$1:$F$1193,4,0)</f>
        <v>43165</v>
      </c>
      <c r="U776" t="str">
        <f>VLOOKUP(D775,'Leave  Mangement'!$A$1:$F$1193,5,0)</f>
        <v>Emergency leave</v>
      </c>
      <c r="V776">
        <f>VLOOKUP(D775,'Leave  Mangement'!$A$1:$F$1193,6,0)</f>
        <v>1</v>
      </c>
      <c r="W776" t="str">
        <f>VLOOKUP(D775,'Span and Layer'!$A$1:$D$1193,2,0)</f>
        <v>Azim</v>
      </c>
      <c r="X776" t="str">
        <f>VLOOKUP(D775,'Span and Layer'!$A$1:$D$1193,3,0)</f>
        <v>Jacob</v>
      </c>
      <c r="Y776" t="str">
        <f>VLOOKUP(D775,'Span and Layer'!$A$1:$D$1193,4,0)</f>
        <v>George</v>
      </c>
      <c r="Z776" s="30">
        <f>VLOOKUP(D775,'Attrition Analysis'!$A$1:$E$1193,3,0)</f>
        <v>39408</v>
      </c>
      <c r="AA776" s="30">
        <f>VLOOKUP(D775,'Attrition Analysis'!$A$1:$E$1193,4,0)</f>
        <v>11241</v>
      </c>
      <c r="AB776">
        <f>VLOOKUP(D775,'Attrition Analysis'!$A$1:$E$1193,5,0)</f>
        <v>0</v>
      </c>
      <c r="AC776" t="str">
        <f>VLOOKUP(D775,CSAT!$A$1:$F$1193,2,0)</f>
        <v>Excellent</v>
      </c>
      <c r="AD776" t="str">
        <f>VLOOKUP(D775,CSAT!$A$1:$F$1193,3,0)</f>
        <v>Excellent</v>
      </c>
      <c r="AE776" t="str">
        <f>VLOOKUP(D775,CSAT!$A$1:$F$1193,4,0)</f>
        <v>Better</v>
      </c>
      <c r="AF776" t="str">
        <f>VLOOKUP(D775,CSAT!$A$1:$F$1193,5,0)</f>
        <v>Bad</v>
      </c>
      <c r="AG776" t="str">
        <f>VLOOKUP(D775,CSAT!$A$1:$F$1193,6,0)</f>
        <v>Better</v>
      </c>
      <c r="AH776" s="30">
        <v>43342</v>
      </c>
    </row>
    <row r="777" spans="1:34" x14ac:dyDescent="0.25">
      <c r="A777" s="13" t="s">
        <v>1299</v>
      </c>
      <c r="B777" s="13">
        <v>776</v>
      </c>
      <c r="C777" s="13" t="s">
        <v>214</v>
      </c>
      <c r="D777" s="13" t="s">
        <v>1299</v>
      </c>
      <c r="E777" s="13" t="s">
        <v>10</v>
      </c>
      <c r="F777" s="13">
        <v>48</v>
      </c>
      <c r="G777" s="13" t="s">
        <v>96</v>
      </c>
      <c r="H777" s="13" t="s">
        <v>126</v>
      </c>
      <c r="I777" s="13" t="s">
        <v>80</v>
      </c>
      <c r="J777">
        <f>VLOOKUP(DATA!D776,'Performance management'!A$1:H$1193,4,0)</f>
        <v>5</v>
      </c>
      <c r="K777">
        <f>VLOOKUP(DATA!D776,'Performance management'!A$1:H$1193,5,0)</f>
        <v>1</v>
      </c>
      <c r="L777">
        <f>VLOOKUP(DATA!D776,'Performance management'!A$1:H$1193,6,0)</f>
        <v>4</v>
      </c>
      <c r="M777">
        <f>VLOOKUP(DATA!D776,'Performance management'!A$1:H$1193,7,0)</f>
        <v>2</v>
      </c>
      <c r="N777">
        <f>VLOOKUP(DATA!D776,'Performance management'!A$1:H$1193,8,0)</f>
        <v>3</v>
      </c>
      <c r="O777">
        <f>VLOOKUP(D776,'Learning  Mangement'!$A$1:$G$1193,4,0)</f>
        <v>3</v>
      </c>
      <c r="P777" t="str">
        <f>VLOOKUP(D776,'Learning  Mangement'!$A$1:$G$1193,5,0)</f>
        <v>Hemanth&amp;Salomi</v>
      </c>
      <c r="Q777" t="str">
        <f>VLOOKUP(D776,'Learning  Mangement'!$A$1:$G$1193,6,0)</f>
        <v>3h</v>
      </c>
      <c r="R777" t="str">
        <f>VLOOKUP(D776,'Learning  Mangement'!$A$1:$G$1193,7,0)</f>
        <v>Soft skills Training</v>
      </c>
      <c r="S777" s="30">
        <f>VLOOKUP(D776,'Leave  Mangement'!$A$1:$F$1193,3,0)</f>
        <v>43165</v>
      </c>
      <c r="T777" s="30">
        <f>VLOOKUP(D776,'Leave  Mangement'!$A$1:$F$1193,4,0)</f>
        <v>43172</v>
      </c>
      <c r="U777" t="str">
        <f>VLOOKUP(D776,'Leave  Mangement'!$A$1:$F$1193,5,0)</f>
        <v>Emergency leave</v>
      </c>
      <c r="V777">
        <f>VLOOKUP(D776,'Leave  Mangement'!$A$1:$F$1193,6,0)</f>
        <v>7</v>
      </c>
      <c r="W777" t="str">
        <f>VLOOKUP(D776,'Span and Layer'!$A$1:$D$1193,2,0)</f>
        <v>Arundathi</v>
      </c>
      <c r="X777" t="str">
        <f>VLOOKUP(D776,'Span and Layer'!$A$1:$D$1193,3,0)</f>
        <v>Jacob</v>
      </c>
      <c r="Y777" t="str">
        <f>VLOOKUP(D776,'Span and Layer'!$A$1:$D$1193,4,0)</f>
        <v>George</v>
      </c>
      <c r="Z777" s="30">
        <f>VLOOKUP(D776,'Attrition Analysis'!$A$1:$E$1193,3,0)</f>
        <v>39416</v>
      </c>
      <c r="AA777" s="30">
        <f>VLOOKUP(D776,'Attrition Analysis'!$A$1:$E$1193,4,0)</f>
        <v>11253</v>
      </c>
      <c r="AB777">
        <f>VLOOKUP(D776,'Attrition Analysis'!$A$1:$E$1193,5,0)</f>
        <v>0</v>
      </c>
      <c r="AC777" t="str">
        <f>VLOOKUP(D776,CSAT!$A$1:$F$1193,2,0)</f>
        <v>Bad</v>
      </c>
      <c r="AD777" t="str">
        <f>VLOOKUP(D776,CSAT!$A$1:$F$1193,3,0)</f>
        <v>Excellent</v>
      </c>
      <c r="AE777" t="str">
        <f>VLOOKUP(D776,CSAT!$A$1:$F$1193,4,0)</f>
        <v>Excellent</v>
      </c>
      <c r="AF777" t="str">
        <f>VLOOKUP(D776,CSAT!$A$1:$F$1193,5,0)</f>
        <v>Better</v>
      </c>
      <c r="AG777" t="str">
        <f>VLOOKUP(D776,CSAT!$A$1:$F$1193,6,0)</f>
        <v>Good</v>
      </c>
      <c r="AH777" s="30">
        <v>43313</v>
      </c>
    </row>
    <row r="778" spans="1:34" x14ac:dyDescent="0.25">
      <c r="A778" s="13" t="s">
        <v>1300</v>
      </c>
      <c r="B778" s="13">
        <v>777</v>
      </c>
      <c r="C778" s="13" t="s">
        <v>216</v>
      </c>
      <c r="D778" s="13" t="s">
        <v>1300</v>
      </c>
      <c r="E778" s="13" t="s">
        <v>10</v>
      </c>
      <c r="F778" s="13">
        <v>53</v>
      </c>
      <c r="G778" s="13" t="s">
        <v>17</v>
      </c>
      <c r="H778" s="13" t="s">
        <v>109</v>
      </c>
      <c r="I778" s="13" t="s">
        <v>13</v>
      </c>
      <c r="J778">
        <f>VLOOKUP(DATA!D777,'Performance management'!A$1:H$1193,4,0)</f>
        <v>4</v>
      </c>
      <c r="K778">
        <f>VLOOKUP(DATA!D777,'Performance management'!A$1:H$1193,5,0)</f>
        <v>4</v>
      </c>
      <c r="L778">
        <f>VLOOKUP(DATA!D777,'Performance management'!A$1:H$1193,6,0)</f>
        <v>1</v>
      </c>
      <c r="M778">
        <f>VLOOKUP(DATA!D777,'Performance management'!A$1:H$1193,7,0)</f>
        <v>1</v>
      </c>
      <c r="N778">
        <f>VLOOKUP(DATA!D777,'Performance management'!A$1:H$1193,8,0)</f>
        <v>2.5</v>
      </c>
      <c r="O778">
        <f>VLOOKUP(D777,'Learning  Mangement'!$A$1:$G$1193,4,0)</f>
        <v>2.5</v>
      </c>
      <c r="P778" t="str">
        <f>VLOOKUP(D777,'Learning  Mangement'!$A$1:$G$1193,5,0)</f>
        <v>Sathish&amp;Azim</v>
      </c>
      <c r="Q778" t="str">
        <f>VLOOKUP(D777,'Learning  Mangement'!$A$1:$G$1193,6,0)</f>
        <v>4h</v>
      </c>
      <c r="R778" t="str">
        <f>VLOOKUP(D777,'Learning  Mangement'!$A$1:$G$1193,7,0)</f>
        <v>Technical skills Training</v>
      </c>
      <c r="S778" s="30">
        <f>VLOOKUP(D777,'Leave  Mangement'!$A$1:$F$1193,3,0)</f>
        <v>43166</v>
      </c>
      <c r="T778" s="30">
        <f>VLOOKUP(D777,'Leave  Mangement'!$A$1:$F$1193,4,0)</f>
        <v>43167</v>
      </c>
      <c r="U778" t="str">
        <f>VLOOKUP(D777,'Leave  Mangement'!$A$1:$F$1193,5,0)</f>
        <v>Emergency leave</v>
      </c>
      <c r="V778">
        <f>VLOOKUP(D777,'Leave  Mangement'!$A$1:$F$1193,6,0)</f>
        <v>1</v>
      </c>
      <c r="W778" t="str">
        <f>VLOOKUP(D777,'Span and Layer'!$A$1:$D$1193,2,0)</f>
        <v>Sathish</v>
      </c>
      <c r="X778" t="str">
        <f>VLOOKUP(D777,'Span and Layer'!$A$1:$D$1193,3,0)</f>
        <v>Charlie</v>
      </c>
      <c r="Y778" t="str">
        <f>VLOOKUP(D777,'Span and Layer'!$A$1:$D$1193,4,0)</f>
        <v>George</v>
      </c>
      <c r="Z778" s="30">
        <f>VLOOKUP(D777,'Attrition Analysis'!$A$1:$E$1193,3,0)</f>
        <v>39424</v>
      </c>
      <c r="AA778" s="30">
        <f>VLOOKUP(D777,'Attrition Analysis'!$A$1:$E$1193,4,0)</f>
        <v>11265</v>
      </c>
      <c r="AB778">
        <f>VLOOKUP(D777,'Attrition Analysis'!$A$1:$E$1193,5,0)</f>
        <v>0</v>
      </c>
      <c r="AC778" t="str">
        <f>VLOOKUP(D777,CSAT!$A$1:$F$1193,2,0)</f>
        <v>Excellent</v>
      </c>
      <c r="AD778" t="str">
        <f>VLOOKUP(D777,CSAT!$A$1:$F$1193,3,0)</f>
        <v>Bad</v>
      </c>
      <c r="AE778" t="str">
        <f>VLOOKUP(D777,CSAT!$A$1:$F$1193,4,0)</f>
        <v>Better</v>
      </c>
      <c r="AF778" t="str">
        <f>VLOOKUP(D777,CSAT!$A$1:$F$1193,5,0)</f>
        <v>Worst</v>
      </c>
      <c r="AG778" t="str">
        <f>VLOOKUP(D777,CSAT!$A$1:$F$1193,6,0)</f>
        <v>Worst</v>
      </c>
      <c r="AH778" s="30">
        <v>43382</v>
      </c>
    </row>
    <row r="779" spans="1:34" x14ac:dyDescent="0.25">
      <c r="A779" s="13" t="s">
        <v>1301</v>
      </c>
      <c r="B779" s="13">
        <v>778</v>
      </c>
      <c r="C779" s="13" t="s">
        <v>218</v>
      </c>
      <c r="D779" s="13" t="s">
        <v>1301</v>
      </c>
      <c r="E779" s="13" t="s">
        <v>16</v>
      </c>
      <c r="F779" s="13">
        <v>39</v>
      </c>
      <c r="G779" s="13" t="s">
        <v>91</v>
      </c>
      <c r="H779" s="13" t="s">
        <v>105</v>
      </c>
      <c r="I779" s="13" t="s">
        <v>13</v>
      </c>
      <c r="J779">
        <f>VLOOKUP(DATA!D778,'Performance management'!A$1:H$1193,4,0)</f>
        <v>2</v>
      </c>
      <c r="K779">
        <f>VLOOKUP(DATA!D778,'Performance management'!A$1:H$1193,5,0)</f>
        <v>1</v>
      </c>
      <c r="L779">
        <f>VLOOKUP(DATA!D778,'Performance management'!A$1:H$1193,6,0)</f>
        <v>3</v>
      </c>
      <c r="M779">
        <f>VLOOKUP(DATA!D778,'Performance management'!A$1:H$1193,7,0)</f>
        <v>2</v>
      </c>
      <c r="N779">
        <f>VLOOKUP(DATA!D778,'Performance management'!A$1:H$1193,8,0)</f>
        <v>2</v>
      </c>
      <c r="O779">
        <f>VLOOKUP(D778,'Learning  Mangement'!$A$1:$G$1193,4,0)</f>
        <v>2</v>
      </c>
      <c r="P779" t="str">
        <f>VLOOKUP(D778,'Learning  Mangement'!$A$1:$G$1193,5,0)</f>
        <v>Sathish&amp;Azim</v>
      </c>
      <c r="Q779" t="str">
        <f>VLOOKUP(D778,'Learning  Mangement'!$A$1:$G$1193,6,0)</f>
        <v>4h</v>
      </c>
      <c r="R779" t="str">
        <f>VLOOKUP(D778,'Learning  Mangement'!$A$1:$G$1193,7,0)</f>
        <v>Technical skills Training</v>
      </c>
      <c r="S779" s="30">
        <f>VLOOKUP(D778,'Leave  Mangement'!$A$1:$F$1193,3,0)</f>
        <v>43167</v>
      </c>
      <c r="T779" s="30">
        <f>VLOOKUP(D778,'Leave  Mangement'!$A$1:$F$1193,4,0)</f>
        <v>43172</v>
      </c>
      <c r="U779" t="str">
        <f>VLOOKUP(D778,'Leave  Mangement'!$A$1:$F$1193,5,0)</f>
        <v>Maternity/Parental leave</v>
      </c>
      <c r="V779">
        <f>VLOOKUP(D778,'Leave  Mangement'!$A$1:$F$1193,6,0)</f>
        <v>35</v>
      </c>
      <c r="W779" t="str">
        <f>VLOOKUP(D778,'Span and Layer'!$A$1:$D$1193,2,0)</f>
        <v>Rajesh</v>
      </c>
      <c r="X779" t="str">
        <f>VLOOKUP(D778,'Span and Layer'!$A$1:$D$1193,3,0)</f>
        <v>Isla</v>
      </c>
      <c r="Y779" t="str">
        <f>VLOOKUP(D778,'Span and Layer'!$A$1:$D$1193,4,0)</f>
        <v>George</v>
      </c>
      <c r="Z779" s="30">
        <f>VLOOKUP(D778,'Attrition Analysis'!$A$1:$E$1193,3,0)</f>
        <v>39432</v>
      </c>
      <c r="AA779" s="30">
        <f>VLOOKUP(D778,'Attrition Analysis'!$A$1:$E$1193,4,0)</f>
        <v>11277</v>
      </c>
      <c r="AB779">
        <f>VLOOKUP(D778,'Attrition Analysis'!$A$1:$E$1193,5,0)</f>
        <v>0</v>
      </c>
      <c r="AC779" t="str">
        <f>VLOOKUP(D778,CSAT!$A$1:$F$1193,2,0)</f>
        <v>Good</v>
      </c>
      <c r="AD779" t="str">
        <f>VLOOKUP(D778,CSAT!$A$1:$F$1193,3,0)</f>
        <v>Better</v>
      </c>
      <c r="AE779" t="str">
        <f>VLOOKUP(D778,CSAT!$A$1:$F$1193,4,0)</f>
        <v>Excellent</v>
      </c>
      <c r="AF779" t="str">
        <f>VLOOKUP(D778,CSAT!$A$1:$F$1193,5,0)</f>
        <v>Excellent</v>
      </c>
      <c r="AG779" t="str">
        <f>VLOOKUP(D778,CSAT!$A$1:$F$1193,6,0)</f>
        <v>Good</v>
      </c>
      <c r="AH779" s="30">
        <v>43161</v>
      </c>
    </row>
    <row r="780" spans="1:34" x14ac:dyDescent="0.25">
      <c r="A780" s="13" t="s">
        <v>1302</v>
      </c>
      <c r="B780" s="13">
        <v>779</v>
      </c>
      <c r="C780" s="13" t="s">
        <v>220</v>
      </c>
      <c r="D780" s="13" t="s">
        <v>1302</v>
      </c>
      <c r="E780" s="13" t="s">
        <v>10</v>
      </c>
      <c r="F780" s="13">
        <v>35</v>
      </c>
      <c r="G780" s="13" t="s">
        <v>96</v>
      </c>
      <c r="H780" s="13" t="s">
        <v>121</v>
      </c>
      <c r="I780" s="13" t="s">
        <v>13</v>
      </c>
      <c r="J780">
        <f>VLOOKUP(DATA!D779,'Performance management'!A$1:H$1193,4,0)</f>
        <v>4</v>
      </c>
      <c r="K780">
        <f>VLOOKUP(DATA!D779,'Performance management'!A$1:H$1193,5,0)</f>
        <v>5</v>
      </c>
      <c r="L780">
        <f>VLOOKUP(DATA!D779,'Performance management'!A$1:H$1193,6,0)</f>
        <v>5</v>
      </c>
      <c r="M780">
        <f>VLOOKUP(DATA!D779,'Performance management'!A$1:H$1193,7,0)</f>
        <v>3</v>
      </c>
      <c r="N780">
        <f>VLOOKUP(DATA!D779,'Performance management'!A$1:H$1193,8,0)</f>
        <v>4.25</v>
      </c>
      <c r="O780">
        <f>VLOOKUP(D779,'Learning  Mangement'!$A$1:$G$1193,4,0)</f>
        <v>4.25</v>
      </c>
      <c r="P780" t="str">
        <f>VLOOKUP(D779,'Learning  Mangement'!$A$1:$G$1193,5,0)</f>
        <v>Santhosh&amp;Anudeep</v>
      </c>
      <c r="Q780" t="str">
        <f>VLOOKUP(D779,'Learning  Mangement'!$A$1:$G$1193,6,0)</f>
        <v>3h</v>
      </c>
      <c r="R780" t="str">
        <f>VLOOKUP(D779,'Learning  Mangement'!$A$1:$G$1193,7,0)</f>
        <v>Job Training</v>
      </c>
      <c r="S780" s="30">
        <f>VLOOKUP(D779,'Leave  Mangement'!$A$1:$F$1193,3,0)</f>
        <v>43168</v>
      </c>
      <c r="T780" s="30">
        <f>VLOOKUP(D779,'Leave  Mangement'!$A$1:$F$1193,4,0)</f>
        <v>43173</v>
      </c>
      <c r="U780" t="str">
        <f>VLOOKUP(D779,'Leave  Mangement'!$A$1:$F$1193,5,0)</f>
        <v>Planned leave</v>
      </c>
      <c r="V780">
        <f>VLOOKUP(D779,'Leave  Mangement'!$A$1:$F$1193,6,0)</f>
        <v>5</v>
      </c>
      <c r="W780" t="str">
        <f>VLOOKUP(D779,'Span and Layer'!$A$1:$D$1193,2,0)</f>
        <v>Roy</v>
      </c>
      <c r="X780" t="str">
        <f>VLOOKUP(D779,'Span and Layer'!$A$1:$D$1193,3,0)</f>
        <v>Harry</v>
      </c>
      <c r="Y780" t="str">
        <f>VLOOKUP(D779,'Span and Layer'!$A$1:$D$1193,4,0)</f>
        <v>George</v>
      </c>
      <c r="Z780" s="30">
        <f>VLOOKUP(D779,'Attrition Analysis'!$A$1:$E$1193,3,0)</f>
        <v>39440</v>
      </c>
      <c r="AA780" s="30">
        <f>VLOOKUP(D779,'Attrition Analysis'!$A$1:$E$1193,4,0)</f>
        <v>11289</v>
      </c>
      <c r="AB780">
        <f>VLOOKUP(D779,'Attrition Analysis'!$A$1:$E$1193,5,0)</f>
        <v>0</v>
      </c>
      <c r="AC780" t="str">
        <f>VLOOKUP(D779,CSAT!$A$1:$F$1193,2,0)</f>
        <v>Better</v>
      </c>
      <c r="AD780" t="str">
        <f>VLOOKUP(D779,CSAT!$A$1:$F$1193,3,0)</f>
        <v>Excellent</v>
      </c>
      <c r="AE780" t="str">
        <f>VLOOKUP(D779,CSAT!$A$1:$F$1193,4,0)</f>
        <v>Good</v>
      </c>
      <c r="AF780" t="str">
        <f>VLOOKUP(D779,CSAT!$A$1:$F$1193,5,0)</f>
        <v>Bad</v>
      </c>
      <c r="AG780" t="str">
        <f>VLOOKUP(D779,CSAT!$A$1:$F$1193,6,0)</f>
        <v>Worst</v>
      </c>
      <c r="AH780" s="30">
        <v>43221</v>
      </c>
    </row>
    <row r="781" spans="1:34" x14ac:dyDescent="0.25">
      <c r="A781" s="13" t="s">
        <v>1303</v>
      </c>
      <c r="B781" s="13">
        <v>780</v>
      </c>
      <c r="C781" s="13" t="s">
        <v>222</v>
      </c>
      <c r="D781" s="13" t="s">
        <v>1303</v>
      </c>
      <c r="E781" s="13" t="s">
        <v>16</v>
      </c>
      <c r="F781" s="13">
        <v>36</v>
      </c>
      <c r="G781" s="13" t="s">
        <v>31</v>
      </c>
      <c r="H781" s="13" t="s">
        <v>59</v>
      </c>
      <c r="I781" s="13" t="s">
        <v>13</v>
      </c>
      <c r="J781">
        <f>VLOOKUP(DATA!D780,'Performance management'!A$1:H$1193,4,0)</f>
        <v>4</v>
      </c>
      <c r="K781">
        <f>VLOOKUP(DATA!D780,'Performance management'!A$1:H$1193,5,0)</f>
        <v>5</v>
      </c>
      <c r="L781">
        <f>VLOOKUP(DATA!D780,'Performance management'!A$1:H$1193,6,0)</f>
        <v>1</v>
      </c>
      <c r="M781">
        <f>VLOOKUP(DATA!D780,'Performance management'!A$1:H$1193,7,0)</f>
        <v>2</v>
      </c>
      <c r="N781">
        <f>VLOOKUP(DATA!D780,'Performance management'!A$1:H$1193,8,0)</f>
        <v>3</v>
      </c>
      <c r="O781">
        <f>VLOOKUP(D780,'Learning  Mangement'!$A$1:$G$1193,4,0)</f>
        <v>3</v>
      </c>
      <c r="P781" t="str">
        <f>VLOOKUP(D780,'Learning  Mangement'!$A$1:$G$1193,5,0)</f>
        <v>Hemanth&amp;Salomi</v>
      </c>
      <c r="Q781" t="str">
        <f>VLOOKUP(D780,'Learning  Mangement'!$A$1:$G$1193,6,0)</f>
        <v>3h</v>
      </c>
      <c r="R781" t="str">
        <f>VLOOKUP(D780,'Learning  Mangement'!$A$1:$G$1193,7,0)</f>
        <v>Soft skills Training</v>
      </c>
      <c r="S781" s="30">
        <f>VLOOKUP(D780,'Leave  Mangement'!$A$1:$F$1193,3,0)</f>
        <v>43169</v>
      </c>
      <c r="T781" s="30">
        <f>VLOOKUP(D780,'Leave  Mangement'!$A$1:$F$1193,4,0)</f>
        <v>43175</v>
      </c>
      <c r="U781" t="str">
        <f>VLOOKUP(D780,'Leave  Mangement'!$A$1:$F$1193,5,0)</f>
        <v>Emergency leave</v>
      </c>
      <c r="V781">
        <f>VLOOKUP(D780,'Leave  Mangement'!$A$1:$F$1193,6,0)</f>
        <v>6</v>
      </c>
      <c r="W781" t="str">
        <f>VLOOKUP(D780,'Span and Layer'!$A$1:$D$1193,2,0)</f>
        <v>Aneela</v>
      </c>
      <c r="X781" t="str">
        <f>VLOOKUP(D780,'Span and Layer'!$A$1:$D$1193,3,0)</f>
        <v>Charlie</v>
      </c>
      <c r="Y781" t="str">
        <f>VLOOKUP(D780,'Span and Layer'!$A$1:$D$1193,4,0)</f>
        <v>George</v>
      </c>
      <c r="Z781" s="30">
        <f>VLOOKUP(D780,'Attrition Analysis'!$A$1:$E$1193,3,0)</f>
        <v>39448</v>
      </c>
      <c r="AA781" s="30">
        <f>VLOOKUP(D780,'Attrition Analysis'!$A$1:$E$1193,4,0)</f>
        <v>11301</v>
      </c>
      <c r="AB781">
        <f>VLOOKUP(D780,'Attrition Analysis'!$A$1:$E$1193,5,0)</f>
        <v>0</v>
      </c>
      <c r="AC781" t="str">
        <f>VLOOKUP(D780,CSAT!$A$1:$F$1193,2,0)</f>
        <v>Bad</v>
      </c>
      <c r="AD781" t="str">
        <f>VLOOKUP(D780,CSAT!$A$1:$F$1193,3,0)</f>
        <v>Better</v>
      </c>
      <c r="AE781" t="str">
        <f>VLOOKUP(D780,CSAT!$A$1:$F$1193,4,0)</f>
        <v>Excellent</v>
      </c>
      <c r="AF781" t="str">
        <f>VLOOKUP(D780,CSAT!$A$1:$F$1193,5,0)</f>
        <v>Bad</v>
      </c>
      <c r="AG781" t="str">
        <f>VLOOKUP(D780,CSAT!$A$1:$F$1193,6,0)</f>
        <v>Better</v>
      </c>
      <c r="AH781" s="30">
        <v>43376</v>
      </c>
    </row>
    <row r="782" spans="1:34" x14ac:dyDescent="0.25">
      <c r="A782" s="13" t="s">
        <v>1304</v>
      </c>
      <c r="B782" s="13">
        <v>781</v>
      </c>
      <c r="C782" s="13" t="s">
        <v>224</v>
      </c>
      <c r="D782" s="13" t="s">
        <v>1304</v>
      </c>
      <c r="E782" s="13" t="s">
        <v>10</v>
      </c>
      <c r="F782" s="13">
        <v>56</v>
      </c>
      <c r="G782" s="13" t="s">
        <v>11</v>
      </c>
      <c r="H782" s="13" t="s">
        <v>18</v>
      </c>
      <c r="I782" s="13" t="s">
        <v>13</v>
      </c>
      <c r="J782">
        <f>VLOOKUP(DATA!D781,'Performance management'!A$1:H$1193,4,0)</f>
        <v>4</v>
      </c>
      <c r="K782">
        <f>VLOOKUP(DATA!D781,'Performance management'!A$1:H$1193,5,0)</f>
        <v>4</v>
      </c>
      <c r="L782">
        <f>VLOOKUP(DATA!D781,'Performance management'!A$1:H$1193,6,0)</f>
        <v>2</v>
      </c>
      <c r="M782">
        <f>VLOOKUP(DATA!D781,'Performance management'!A$1:H$1193,7,0)</f>
        <v>4</v>
      </c>
      <c r="N782">
        <f>VLOOKUP(DATA!D781,'Performance management'!A$1:H$1193,8,0)</f>
        <v>3.5</v>
      </c>
      <c r="O782">
        <f>VLOOKUP(D781,'Learning  Mangement'!$A$1:$G$1193,4,0)</f>
        <v>3.5</v>
      </c>
      <c r="P782" t="str">
        <f>VLOOKUP(D781,'Learning  Mangement'!$A$1:$G$1193,5,0)</f>
        <v>Hemanth&amp;Salomi</v>
      </c>
      <c r="Q782" t="str">
        <f>VLOOKUP(D781,'Learning  Mangement'!$A$1:$G$1193,6,0)</f>
        <v>3h</v>
      </c>
      <c r="R782" t="str">
        <f>VLOOKUP(D781,'Learning  Mangement'!$A$1:$G$1193,7,0)</f>
        <v>Soft skills Training</v>
      </c>
      <c r="S782" s="30">
        <f>VLOOKUP(D781,'Leave  Mangement'!$A$1:$F$1193,3,0)</f>
        <v>43170</v>
      </c>
      <c r="T782" s="30">
        <f>VLOOKUP(D781,'Leave  Mangement'!$A$1:$F$1193,4,0)</f>
        <v>43174</v>
      </c>
      <c r="U782" t="str">
        <f>VLOOKUP(D781,'Leave  Mangement'!$A$1:$F$1193,5,0)</f>
        <v>Planned leave</v>
      </c>
      <c r="V782">
        <f>VLOOKUP(D781,'Leave  Mangement'!$A$1:$F$1193,6,0)</f>
        <v>4</v>
      </c>
      <c r="W782" t="str">
        <f>VLOOKUP(D781,'Span and Layer'!$A$1:$D$1193,2,0)</f>
        <v>Harika</v>
      </c>
      <c r="X782" t="str">
        <f>VLOOKUP(D781,'Span and Layer'!$A$1:$D$1193,3,0)</f>
        <v>Amelia</v>
      </c>
      <c r="Y782" t="str">
        <f>VLOOKUP(D781,'Span and Layer'!$A$1:$D$1193,4,0)</f>
        <v>George</v>
      </c>
      <c r="Z782" s="30">
        <f>VLOOKUP(D781,'Attrition Analysis'!$A$1:$E$1193,3,0)</f>
        <v>39456</v>
      </c>
      <c r="AA782" s="30">
        <f>VLOOKUP(D781,'Attrition Analysis'!$A$1:$E$1193,4,0)</f>
        <v>11313</v>
      </c>
      <c r="AB782">
        <f>VLOOKUP(D781,'Attrition Analysis'!$A$1:$E$1193,5,0)</f>
        <v>0</v>
      </c>
      <c r="AC782" t="str">
        <f>VLOOKUP(D781,CSAT!$A$1:$F$1193,2,0)</f>
        <v>Worst</v>
      </c>
      <c r="AD782" t="str">
        <f>VLOOKUP(D781,CSAT!$A$1:$F$1193,3,0)</f>
        <v>Excellent</v>
      </c>
      <c r="AE782" t="str">
        <f>VLOOKUP(D781,CSAT!$A$1:$F$1193,4,0)</f>
        <v>Good</v>
      </c>
      <c r="AF782" t="str">
        <f>VLOOKUP(D781,CSAT!$A$1:$F$1193,5,0)</f>
        <v>Worst</v>
      </c>
      <c r="AG782" t="str">
        <f>VLOOKUP(D781,CSAT!$A$1:$F$1193,6,0)</f>
        <v>Bad</v>
      </c>
      <c r="AH782" s="30">
        <v>43111</v>
      </c>
    </row>
    <row r="783" spans="1:34" x14ac:dyDescent="0.25">
      <c r="A783" s="13" t="s">
        <v>1305</v>
      </c>
      <c r="B783" s="13">
        <v>782</v>
      </c>
      <c r="C783" s="13" t="s">
        <v>226</v>
      </c>
      <c r="D783" s="13" t="s">
        <v>1305</v>
      </c>
      <c r="E783" s="13" t="s">
        <v>16</v>
      </c>
      <c r="F783" s="13">
        <v>33</v>
      </c>
      <c r="G783" s="13" t="s">
        <v>31</v>
      </c>
      <c r="H783" s="13" t="s">
        <v>109</v>
      </c>
      <c r="I783" s="13" t="s">
        <v>13</v>
      </c>
      <c r="J783">
        <f>VLOOKUP(DATA!D782,'Performance management'!A$1:H$1193,4,0)</f>
        <v>5</v>
      </c>
      <c r="K783">
        <f>VLOOKUP(DATA!D782,'Performance management'!A$1:H$1193,5,0)</f>
        <v>2</v>
      </c>
      <c r="L783">
        <f>VLOOKUP(DATA!D782,'Performance management'!A$1:H$1193,6,0)</f>
        <v>1</v>
      </c>
      <c r="M783">
        <f>VLOOKUP(DATA!D782,'Performance management'!A$1:H$1193,7,0)</f>
        <v>1</v>
      </c>
      <c r="N783">
        <f>VLOOKUP(DATA!D782,'Performance management'!A$1:H$1193,8,0)</f>
        <v>2.25</v>
      </c>
      <c r="O783">
        <f>VLOOKUP(D782,'Learning  Mangement'!$A$1:$G$1193,4,0)</f>
        <v>2.25</v>
      </c>
      <c r="P783" t="str">
        <f>VLOOKUP(D782,'Learning  Mangement'!$A$1:$G$1193,5,0)</f>
        <v>Sathish&amp;Azim</v>
      </c>
      <c r="Q783" t="str">
        <f>VLOOKUP(D782,'Learning  Mangement'!$A$1:$G$1193,6,0)</f>
        <v>4h</v>
      </c>
      <c r="R783" t="str">
        <f>VLOOKUP(D782,'Learning  Mangement'!$A$1:$G$1193,7,0)</f>
        <v>Technical skills Training</v>
      </c>
      <c r="S783" s="30">
        <f>VLOOKUP(D782,'Leave  Mangement'!$A$1:$F$1193,3,0)</f>
        <v>43171</v>
      </c>
      <c r="T783" s="30">
        <f>VLOOKUP(D782,'Leave  Mangement'!$A$1:$F$1193,4,0)</f>
        <v>43172</v>
      </c>
      <c r="U783" t="str">
        <f>VLOOKUP(D782,'Leave  Mangement'!$A$1:$F$1193,5,0)</f>
        <v>Planned leave</v>
      </c>
      <c r="V783">
        <f>VLOOKUP(D782,'Leave  Mangement'!$A$1:$F$1193,6,0)</f>
        <v>1</v>
      </c>
      <c r="W783" t="str">
        <f>VLOOKUP(D782,'Span and Layer'!$A$1:$D$1193,2,0)</f>
        <v>Rishitha</v>
      </c>
      <c r="X783" t="str">
        <f>VLOOKUP(D782,'Span and Layer'!$A$1:$D$1193,3,0)</f>
        <v>Isla</v>
      </c>
      <c r="Y783" t="str">
        <f>VLOOKUP(D782,'Span and Layer'!$A$1:$D$1193,4,0)</f>
        <v>George</v>
      </c>
      <c r="Z783" s="30">
        <f>VLOOKUP(D782,'Attrition Analysis'!$A$1:$E$1193,3,0)</f>
        <v>39464</v>
      </c>
      <c r="AA783" s="30">
        <f>VLOOKUP(D782,'Attrition Analysis'!$A$1:$E$1193,4,0)</f>
        <v>11325</v>
      </c>
      <c r="AB783">
        <f>VLOOKUP(D782,'Attrition Analysis'!$A$1:$E$1193,5,0)</f>
        <v>0</v>
      </c>
      <c r="AC783" t="str">
        <f>VLOOKUP(D782,CSAT!$A$1:$F$1193,2,0)</f>
        <v>Excellent</v>
      </c>
      <c r="AD783" t="str">
        <f>VLOOKUP(D782,CSAT!$A$1:$F$1193,3,0)</f>
        <v>Bad</v>
      </c>
      <c r="AE783" t="str">
        <f>VLOOKUP(D782,CSAT!$A$1:$F$1193,4,0)</f>
        <v>Better</v>
      </c>
      <c r="AF783" t="str">
        <f>VLOOKUP(D782,CSAT!$A$1:$F$1193,5,0)</f>
        <v>Better</v>
      </c>
      <c r="AG783" t="str">
        <f>VLOOKUP(D782,CSAT!$A$1:$F$1193,6,0)</f>
        <v>Good</v>
      </c>
      <c r="AH783" s="30">
        <v>43418</v>
      </c>
    </row>
    <row r="784" spans="1:34" x14ac:dyDescent="0.25">
      <c r="A784" s="13" t="s">
        <v>1306</v>
      </c>
      <c r="B784" s="13">
        <v>783</v>
      </c>
      <c r="C784" s="13" t="s">
        <v>228</v>
      </c>
      <c r="D784" s="13" t="s">
        <v>1306</v>
      </c>
      <c r="E784" s="13" t="s">
        <v>16</v>
      </c>
      <c r="F784" s="13">
        <v>46</v>
      </c>
      <c r="G784" s="13" t="s">
        <v>21</v>
      </c>
      <c r="H784" s="13" t="s">
        <v>131</v>
      </c>
      <c r="I784" s="13" t="s">
        <v>132</v>
      </c>
      <c r="J784">
        <f>VLOOKUP(DATA!D783,'Performance management'!A$1:H$1193,4,0)</f>
        <v>5</v>
      </c>
      <c r="K784">
        <f>VLOOKUP(DATA!D783,'Performance management'!A$1:H$1193,5,0)</f>
        <v>4</v>
      </c>
      <c r="L784">
        <f>VLOOKUP(DATA!D783,'Performance management'!A$1:H$1193,6,0)</f>
        <v>1</v>
      </c>
      <c r="M784">
        <f>VLOOKUP(DATA!D783,'Performance management'!A$1:H$1193,7,0)</f>
        <v>3</v>
      </c>
      <c r="N784">
        <f>VLOOKUP(DATA!D783,'Performance management'!A$1:H$1193,8,0)</f>
        <v>3.25</v>
      </c>
      <c r="O784">
        <f>VLOOKUP(D783,'Learning  Mangement'!$A$1:$G$1193,4,0)</f>
        <v>3.25</v>
      </c>
      <c r="P784" t="str">
        <f>VLOOKUP(D783,'Learning  Mangement'!$A$1:$G$1193,5,0)</f>
        <v>Hemanth&amp;Salomi</v>
      </c>
      <c r="Q784" t="str">
        <f>VLOOKUP(D783,'Learning  Mangement'!$A$1:$G$1193,6,0)</f>
        <v>3h</v>
      </c>
      <c r="R784" t="str">
        <f>VLOOKUP(D783,'Learning  Mangement'!$A$1:$G$1193,7,0)</f>
        <v>Soft skills Training</v>
      </c>
      <c r="S784" s="30">
        <f>VLOOKUP(D783,'Leave  Mangement'!$A$1:$F$1193,3,0)</f>
        <v>43172</v>
      </c>
      <c r="T784" s="30">
        <f>VLOOKUP(D783,'Leave  Mangement'!$A$1:$F$1193,4,0)</f>
        <v>43173</v>
      </c>
      <c r="U784" t="str">
        <f>VLOOKUP(D783,'Leave  Mangement'!$A$1:$F$1193,5,0)</f>
        <v>Planned leave</v>
      </c>
      <c r="V784">
        <f>VLOOKUP(D783,'Leave  Mangement'!$A$1:$F$1193,6,0)</f>
        <v>1</v>
      </c>
      <c r="W784" t="str">
        <f>VLOOKUP(D783,'Span and Layer'!$A$1:$D$1193,2,0)</f>
        <v>Azim</v>
      </c>
      <c r="X784" t="str">
        <f>VLOOKUP(D783,'Span and Layer'!$A$1:$D$1193,3,0)</f>
        <v>Jacob</v>
      </c>
      <c r="Y784" t="str">
        <f>VLOOKUP(D783,'Span and Layer'!$A$1:$D$1193,4,0)</f>
        <v>George</v>
      </c>
      <c r="Z784" s="30">
        <f>VLOOKUP(D783,'Attrition Analysis'!$A$1:$E$1193,3,0)</f>
        <v>39472</v>
      </c>
      <c r="AA784" s="30">
        <f>VLOOKUP(D783,'Attrition Analysis'!$A$1:$E$1193,4,0)</f>
        <v>11337</v>
      </c>
      <c r="AB784">
        <f>VLOOKUP(D783,'Attrition Analysis'!$A$1:$E$1193,5,0)</f>
        <v>0</v>
      </c>
      <c r="AC784" t="str">
        <f>VLOOKUP(D783,CSAT!$A$1:$F$1193,2,0)</f>
        <v>Better</v>
      </c>
      <c r="AD784" t="str">
        <f>VLOOKUP(D783,CSAT!$A$1:$F$1193,3,0)</f>
        <v>Bad</v>
      </c>
      <c r="AE784" t="str">
        <f>VLOOKUP(D783,CSAT!$A$1:$F$1193,4,0)</f>
        <v>Good</v>
      </c>
      <c r="AF784" t="str">
        <f>VLOOKUP(D783,CSAT!$A$1:$F$1193,5,0)</f>
        <v>Good</v>
      </c>
      <c r="AG784" t="str">
        <f>VLOOKUP(D783,CSAT!$A$1:$F$1193,6,0)</f>
        <v>Good</v>
      </c>
      <c r="AH784" s="30">
        <v>43391</v>
      </c>
    </row>
    <row r="785" spans="1:34" x14ac:dyDescent="0.25">
      <c r="A785" s="13" t="s">
        <v>1307</v>
      </c>
      <c r="B785" s="13">
        <v>784</v>
      </c>
      <c r="C785" s="13" t="s">
        <v>230</v>
      </c>
      <c r="D785" s="13" t="s">
        <v>1307</v>
      </c>
      <c r="E785" s="13" t="s">
        <v>10</v>
      </c>
      <c r="F785" s="13">
        <v>47</v>
      </c>
      <c r="G785" s="13" t="s">
        <v>91</v>
      </c>
      <c r="H785" s="13" t="s">
        <v>126</v>
      </c>
      <c r="I785" s="13" t="s">
        <v>80</v>
      </c>
      <c r="J785">
        <f>VLOOKUP(DATA!D784,'Performance management'!A$1:H$1193,4,0)</f>
        <v>2</v>
      </c>
      <c r="K785">
        <f>VLOOKUP(DATA!D784,'Performance management'!A$1:H$1193,5,0)</f>
        <v>2</v>
      </c>
      <c r="L785">
        <f>VLOOKUP(DATA!D784,'Performance management'!A$1:H$1193,6,0)</f>
        <v>3</v>
      </c>
      <c r="M785">
        <f>VLOOKUP(DATA!D784,'Performance management'!A$1:H$1193,7,0)</f>
        <v>3</v>
      </c>
      <c r="N785">
        <f>VLOOKUP(DATA!D784,'Performance management'!A$1:H$1193,8,0)</f>
        <v>2.5</v>
      </c>
      <c r="O785">
        <f>VLOOKUP(D784,'Learning  Mangement'!$A$1:$G$1193,4,0)</f>
        <v>2.5</v>
      </c>
      <c r="P785" t="str">
        <f>VLOOKUP(D784,'Learning  Mangement'!$A$1:$G$1193,5,0)</f>
        <v>Sathish&amp;Azim</v>
      </c>
      <c r="Q785" t="str">
        <f>VLOOKUP(D784,'Learning  Mangement'!$A$1:$G$1193,6,0)</f>
        <v>4h</v>
      </c>
      <c r="R785" t="str">
        <f>VLOOKUP(D784,'Learning  Mangement'!$A$1:$G$1193,7,0)</f>
        <v>Technical skills Training</v>
      </c>
      <c r="S785" s="30">
        <f>VLOOKUP(D784,'Leave  Mangement'!$A$1:$F$1193,3,0)</f>
        <v>43173</v>
      </c>
      <c r="T785" s="30">
        <f>VLOOKUP(D784,'Leave  Mangement'!$A$1:$F$1193,4,0)</f>
        <v>43174</v>
      </c>
      <c r="U785" t="str">
        <f>VLOOKUP(D784,'Leave  Mangement'!$A$1:$F$1193,5,0)</f>
        <v>Maternity/Parental leave</v>
      </c>
      <c r="V785">
        <f>VLOOKUP(D784,'Leave  Mangement'!$A$1:$F$1193,6,0)</f>
        <v>31</v>
      </c>
      <c r="W785" t="str">
        <f>VLOOKUP(D784,'Span and Layer'!$A$1:$D$1193,2,0)</f>
        <v>Anudeep</v>
      </c>
      <c r="X785" t="str">
        <f>VLOOKUP(D784,'Span and Layer'!$A$1:$D$1193,3,0)</f>
        <v>Charlie</v>
      </c>
      <c r="Y785" t="str">
        <f>VLOOKUP(D784,'Span and Layer'!$A$1:$D$1193,4,0)</f>
        <v>George</v>
      </c>
      <c r="Z785" s="30">
        <f>VLOOKUP(D784,'Attrition Analysis'!$A$1:$E$1193,3,0)</f>
        <v>39480</v>
      </c>
      <c r="AA785" s="30">
        <f>VLOOKUP(D784,'Attrition Analysis'!$A$1:$E$1193,4,0)</f>
        <v>11349</v>
      </c>
      <c r="AB785">
        <f>VLOOKUP(D784,'Attrition Analysis'!$A$1:$E$1193,5,0)</f>
        <v>0</v>
      </c>
      <c r="AC785" t="str">
        <f>VLOOKUP(D784,CSAT!$A$1:$F$1193,2,0)</f>
        <v>Excellent</v>
      </c>
      <c r="AD785" t="str">
        <f>VLOOKUP(D784,CSAT!$A$1:$F$1193,3,0)</f>
        <v>Worst</v>
      </c>
      <c r="AE785" t="str">
        <f>VLOOKUP(D784,CSAT!$A$1:$F$1193,4,0)</f>
        <v>Worst</v>
      </c>
      <c r="AF785" t="str">
        <f>VLOOKUP(D784,CSAT!$A$1:$F$1193,5,0)</f>
        <v>Better</v>
      </c>
      <c r="AG785" t="str">
        <f>VLOOKUP(D784,CSAT!$A$1:$F$1193,6,0)</f>
        <v>Excellent</v>
      </c>
      <c r="AH785" s="30">
        <v>43362</v>
      </c>
    </row>
    <row r="786" spans="1:34" x14ac:dyDescent="0.25">
      <c r="A786" s="13" t="s">
        <v>1308</v>
      </c>
      <c r="B786" s="13">
        <v>785</v>
      </c>
      <c r="C786" s="13" t="s">
        <v>232</v>
      </c>
      <c r="D786" s="13" t="s">
        <v>1308</v>
      </c>
      <c r="E786" s="13" t="s">
        <v>16</v>
      </c>
      <c r="F786" s="13">
        <v>22</v>
      </c>
      <c r="G786" s="13" t="s">
        <v>11</v>
      </c>
      <c r="H786" s="13" t="s">
        <v>105</v>
      </c>
      <c r="I786" s="13" t="s">
        <v>13</v>
      </c>
      <c r="J786">
        <f>VLOOKUP(DATA!D785,'Performance management'!A$1:H$1193,4,0)</f>
        <v>3</v>
      </c>
      <c r="K786">
        <f>VLOOKUP(DATA!D785,'Performance management'!A$1:H$1193,5,0)</f>
        <v>3</v>
      </c>
      <c r="L786">
        <f>VLOOKUP(DATA!D785,'Performance management'!A$1:H$1193,6,0)</f>
        <v>4</v>
      </c>
      <c r="M786">
        <f>VLOOKUP(DATA!D785,'Performance management'!A$1:H$1193,7,0)</f>
        <v>1</v>
      </c>
      <c r="N786">
        <f>VLOOKUP(DATA!D785,'Performance management'!A$1:H$1193,8,0)</f>
        <v>2.75</v>
      </c>
      <c r="O786">
        <f>VLOOKUP(D785,'Learning  Mangement'!$A$1:$G$1193,4,0)</f>
        <v>2.75</v>
      </c>
      <c r="P786" t="str">
        <f>VLOOKUP(D785,'Learning  Mangement'!$A$1:$G$1193,5,0)</f>
        <v>Sathish&amp;Azim</v>
      </c>
      <c r="Q786" t="str">
        <f>VLOOKUP(D785,'Learning  Mangement'!$A$1:$G$1193,6,0)</f>
        <v>4h</v>
      </c>
      <c r="R786" t="str">
        <f>VLOOKUP(D785,'Learning  Mangement'!$A$1:$G$1193,7,0)</f>
        <v>Technical skills Training</v>
      </c>
      <c r="S786" s="30">
        <f>VLOOKUP(D785,'Leave  Mangement'!$A$1:$F$1193,3,0)</f>
        <v>43174</v>
      </c>
      <c r="T786" s="30">
        <f>VLOOKUP(D785,'Leave  Mangement'!$A$1:$F$1193,4,0)</f>
        <v>43178</v>
      </c>
      <c r="U786" t="str">
        <f>VLOOKUP(D785,'Leave  Mangement'!$A$1:$F$1193,5,0)</f>
        <v>Planned leave</v>
      </c>
      <c r="V786">
        <f>VLOOKUP(D785,'Leave  Mangement'!$A$1:$F$1193,6,0)</f>
        <v>4</v>
      </c>
      <c r="W786" t="str">
        <f>VLOOKUP(D785,'Span and Layer'!$A$1:$D$1193,2,0)</f>
        <v>Lihar</v>
      </c>
      <c r="X786" t="str">
        <f>VLOOKUP(D785,'Span and Layer'!$A$1:$D$1193,3,0)</f>
        <v>Isla</v>
      </c>
      <c r="Y786" t="str">
        <f>VLOOKUP(D785,'Span and Layer'!$A$1:$D$1193,4,0)</f>
        <v>George</v>
      </c>
      <c r="Z786" s="30">
        <f>VLOOKUP(D785,'Attrition Analysis'!$A$1:$E$1193,3,0)</f>
        <v>39488</v>
      </c>
      <c r="AA786" s="30">
        <f>VLOOKUP(D785,'Attrition Analysis'!$A$1:$E$1193,4,0)</f>
        <v>11361</v>
      </c>
      <c r="AB786">
        <f>VLOOKUP(D785,'Attrition Analysis'!$A$1:$E$1193,5,0)</f>
        <v>0</v>
      </c>
      <c r="AC786" t="str">
        <f>VLOOKUP(D785,CSAT!$A$1:$F$1193,2,0)</f>
        <v>Bad</v>
      </c>
      <c r="AD786" t="str">
        <f>VLOOKUP(D785,CSAT!$A$1:$F$1193,3,0)</f>
        <v>Bad</v>
      </c>
      <c r="AE786" t="str">
        <f>VLOOKUP(D785,CSAT!$A$1:$F$1193,4,0)</f>
        <v>Bad</v>
      </c>
      <c r="AF786" t="str">
        <f>VLOOKUP(D785,CSAT!$A$1:$F$1193,5,0)</f>
        <v>Good</v>
      </c>
      <c r="AG786" t="str">
        <f>VLOOKUP(D785,CSAT!$A$1:$F$1193,6,0)</f>
        <v>Bad</v>
      </c>
      <c r="AH786" s="30">
        <v>43267</v>
      </c>
    </row>
    <row r="787" spans="1:34" x14ac:dyDescent="0.25">
      <c r="A787" s="13" t="s">
        <v>1309</v>
      </c>
      <c r="B787" s="13">
        <v>786</v>
      </c>
      <c r="C787" s="13" t="s">
        <v>329</v>
      </c>
      <c r="D787" s="13" t="s">
        <v>1309</v>
      </c>
      <c r="E787" s="13" t="s">
        <v>10</v>
      </c>
      <c r="F787" s="13">
        <v>60</v>
      </c>
      <c r="G787" s="13" t="s">
        <v>62</v>
      </c>
      <c r="H787" s="13" t="s">
        <v>79</v>
      </c>
      <c r="I787" s="13" t="s">
        <v>80</v>
      </c>
      <c r="J787">
        <f>VLOOKUP(DATA!D786,'Performance management'!A$1:H$1193,4,0)</f>
        <v>3</v>
      </c>
      <c r="K787">
        <f>VLOOKUP(DATA!D786,'Performance management'!A$1:H$1193,5,0)</f>
        <v>2</v>
      </c>
      <c r="L787">
        <f>VLOOKUP(DATA!D786,'Performance management'!A$1:H$1193,6,0)</f>
        <v>2</v>
      </c>
      <c r="M787">
        <f>VLOOKUP(DATA!D786,'Performance management'!A$1:H$1193,7,0)</f>
        <v>3</v>
      </c>
      <c r="N787">
        <f>VLOOKUP(DATA!D786,'Performance management'!A$1:H$1193,8,0)</f>
        <v>2.5</v>
      </c>
      <c r="O787">
        <f>VLOOKUP(D786,'Learning  Mangement'!$A$1:$G$1193,4,0)</f>
        <v>2.5</v>
      </c>
      <c r="P787" t="str">
        <f>VLOOKUP(D786,'Learning  Mangement'!$A$1:$G$1193,5,0)</f>
        <v>Sathish&amp;Azim</v>
      </c>
      <c r="Q787" t="str">
        <f>VLOOKUP(D786,'Learning  Mangement'!$A$1:$G$1193,6,0)</f>
        <v>4h</v>
      </c>
      <c r="R787" t="str">
        <f>VLOOKUP(D786,'Learning  Mangement'!$A$1:$G$1193,7,0)</f>
        <v>Technical skills Training</v>
      </c>
      <c r="S787" s="30">
        <f>VLOOKUP(D786,'Leave  Mangement'!$A$1:$F$1193,3,0)</f>
        <v>43175</v>
      </c>
      <c r="T787" s="30">
        <f>VLOOKUP(D786,'Leave  Mangement'!$A$1:$F$1193,4,0)</f>
        <v>43177</v>
      </c>
      <c r="U787" t="str">
        <f>VLOOKUP(D786,'Leave  Mangement'!$A$1:$F$1193,5,0)</f>
        <v>Maternity/Parental leave</v>
      </c>
      <c r="V787">
        <f>VLOOKUP(D786,'Leave  Mangement'!$A$1:$F$1193,6,0)</f>
        <v>32</v>
      </c>
      <c r="W787" t="str">
        <f>VLOOKUP(D786,'Span and Layer'!$A$1:$D$1193,2,0)</f>
        <v>Harish</v>
      </c>
      <c r="X787" t="str">
        <f>VLOOKUP(D786,'Span and Layer'!$A$1:$D$1193,3,0)</f>
        <v>Amelia</v>
      </c>
      <c r="Y787" t="str">
        <f>VLOOKUP(D786,'Span and Layer'!$A$1:$D$1193,4,0)</f>
        <v>George</v>
      </c>
      <c r="Z787" s="30">
        <f>VLOOKUP(D786,'Attrition Analysis'!$A$1:$E$1193,3,0)</f>
        <v>39496</v>
      </c>
      <c r="AA787" s="30">
        <f>VLOOKUP(D786,'Attrition Analysis'!$A$1:$E$1193,4,0)</f>
        <v>11373</v>
      </c>
      <c r="AB787">
        <f>VLOOKUP(D786,'Attrition Analysis'!$A$1:$E$1193,5,0)</f>
        <v>0</v>
      </c>
      <c r="AC787" t="str">
        <f>VLOOKUP(D786,CSAT!$A$1:$F$1193,2,0)</f>
        <v>Bad</v>
      </c>
      <c r="AD787" t="str">
        <f>VLOOKUP(D786,CSAT!$A$1:$F$1193,3,0)</f>
        <v>Bad</v>
      </c>
      <c r="AE787" t="str">
        <f>VLOOKUP(D786,CSAT!$A$1:$F$1193,4,0)</f>
        <v>Good</v>
      </c>
      <c r="AF787" t="str">
        <f>VLOOKUP(D786,CSAT!$A$1:$F$1193,5,0)</f>
        <v>Excellent</v>
      </c>
      <c r="AG787" t="str">
        <f>VLOOKUP(D786,CSAT!$A$1:$F$1193,6,0)</f>
        <v>Better</v>
      </c>
      <c r="AH787" s="30">
        <v>43292</v>
      </c>
    </row>
    <row r="788" spans="1:34" x14ac:dyDescent="0.25">
      <c r="A788" s="13" t="s">
        <v>1310</v>
      </c>
      <c r="B788" s="13">
        <v>787</v>
      </c>
      <c r="C788" s="13" t="s">
        <v>331</v>
      </c>
      <c r="D788" s="13" t="s">
        <v>1310</v>
      </c>
      <c r="E788" s="13" t="s">
        <v>16</v>
      </c>
      <c r="F788" s="13">
        <v>54</v>
      </c>
      <c r="G788" s="13" t="s">
        <v>55</v>
      </c>
      <c r="H788" s="13" t="s">
        <v>109</v>
      </c>
      <c r="I788" s="13" t="s">
        <v>13</v>
      </c>
      <c r="J788">
        <f>VLOOKUP(DATA!D787,'Performance management'!A$1:H$1193,4,0)</f>
        <v>3</v>
      </c>
      <c r="K788">
        <f>VLOOKUP(DATA!D787,'Performance management'!A$1:H$1193,5,0)</f>
        <v>4</v>
      </c>
      <c r="L788">
        <f>VLOOKUP(DATA!D787,'Performance management'!A$1:H$1193,6,0)</f>
        <v>5</v>
      </c>
      <c r="M788">
        <f>VLOOKUP(DATA!D787,'Performance management'!A$1:H$1193,7,0)</f>
        <v>4</v>
      </c>
      <c r="N788">
        <f>VLOOKUP(DATA!D787,'Performance management'!A$1:H$1193,8,0)</f>
        <v>4</v>
      </c>
      <c r="O788">
        <f>VLOOKUP(D787,'Learning  Mangement'!$A$1:$G$1193,4,0)</f>
        <v>4</v>
      </c>
      <c r="P788" t="str">
        <f>VLOOKUP(D787,'Learning  Mangement'!$A$1:$G$1193,5,0)</f>
        <v>Santhosh&amp;Anudeep</v>
      </c>
      <c r="Q788" t="str">
        <f>VLOOKUP(D787,'Learning  Mangement'!$A$1:$G$1193,6,0)</f>
        <v>3h</v>
      </c>
      <c r="R788" t="str">
        <f>VLOOKUP(D787,'Learning  Mangement'!$A$1:$G$1193,7,0)</f>
        <v>Job Training</v>
      </c>
      <c r="S788" s="30">
        <f>VLOOKUP(D787,'Leave  Mangement'!$A$1:$F$1193,3,0)</f>
        <v>43176</v>
      </c>
      <c r="T788" s="30">
        <f>VLOOKUP(D787,'Leave  Mangement'!$A$1:$F$1193,4,0)</f>
        <v>43182</v>
      </c>
      <c r="U788" t="str">
        <f>VLOOKUP(D787,'Leave  Mangement'!$A$1:$F$1193,5,0)</f>
        <v>Maternity/Parental leave</v>
      </c>
      <c r="V788">
        <f>VLOOKUP(D787,'Leave  Mangement'!$A$1:$F$1193,6,0)</f>
        <v>36</v>
      </c>
      <c r="W788" t="str">
        <f>VLOOKUP(D787,'Span and Layer'!$A$1:$D$1193,2,0)</f>
        <v>Sathish</v>
      </c>
      <c r="X788" t="str">
        <f>VLOOKUP(D787,'Span and Layer'!$A$1:$D$1193,3,0)</f>
        <v>Charlie</v>
      </c>
      <c r="Y788" t="str">
        <f>VLOOKUP(D787,'Span and Layer'!$A$1:$D$1193,4,0)</f>
        <v>George</v>
      </c>
      <c r="Z788" s="30">
        <f>VLOOKUP(D787,'Attrition Analysis'!$A$1:$E$1193,3,0)</f>
        <v>39504</v>
      </c>
      <c r="AA788" s="30">
        <f>VLOOKUP(D787,'Attrition Analysis'!$A$1:$E$1193,4,0)</f>
        <v>11385</v>
      </c>
      <c r="AB788">
        <f>VLOOKUP(D787,'Attrition Analysis'!$A$1:$E$1193,5,0)</f>
        <v>0</v>
      </c>
      <c r="AC788" t="str">
        <f>VLOOKUP(D787,CSAT!$A$1:$F$1193,2,0)</f>
        <v>Bad</v>
      </c>
      <c r="AD788" t="str">
        <f>VLOOKUP(D787,CSAT!$A$1:$F$1193,3,0)</f>
        <v>Bad</v>
      </c>
      <c r="AE788" t="str">
        <f>VLOOKUP(D787,CSAT!$A$1:$F$1193,4,0)</f>
        <v>Worst</v>
      </c>
      <c r="AF788" t="str">
        <f>VLOOKUP(D787,CSAT!$A$1:$F$1193,5,0)</f>
        <v>Bad</v>
      </c>
      <c r="AG788" t="str">
        <f>VLOOKUP(D787,CSAT!$A$1:$F$1193,6,0)</f>
        <v>Good</v>
      </c>
      <c r="AH788" s="30">
        <v>43333</v>
      </c>
    </row>
    <row r="789" spans="1:34" x14ac:dyDescent="0.25">
      <c r="A789" s="13" t="s">
        <v>1311</v>
      </c>
      <c r="B789" s="13">
        <v>788</v>
      </c>
      <c r="C789" s="13" t="s">
        <v>333</v>
      </c>
      <c r="D789" s="13" t="s">
        <v>1311</v>
      </c>
      <c r="E789" s="13" t="s">
        <v>10</v>
      </c>
      <c r="F789" s="13">
        <v>41</v>
      </c>
      <c r="G789" s="13" t="s">
        <v>21</v>
      </c>
      <c r="H789" s="13" t="s">
        <v>109</v>
      </c>
      <c r="I789" s="13" t="s">
        <v>13</v>
      </c>
      <c r="J789">
        <f>VLOOKUP(DATA!D788,'Performance management'!A$1:H$1193,4,0)</f>
        <v>5</v>
      </c>
      <c r="K789">
        <f>VLOOKUP(DATA!D788,'Performance management'!A$1:H$1193,5,0)</f>
        <v>5</v>
      </c>
      <c r="L789">
        <f>VLOOKUP(DATA!D788,'Performance management'!A$1:H$1193,6,0)</f>
        <v>5</v>
      </c>
      <c r="M789">
        <f>VLOOKUP(DATA!D788,'Performance management'!A$1:H$1193,7,0)</f>
        <v>5</v>
      </c>
      <c r="N789">
        <f>VLOOKUP(DATA!D788,'Performance management'!A$1:H$1193,8,0)</f>
        <v>5</v>
      </c>
      <c r="O789">
        <f>VLOOKUP(D788,'Learning  Mangement'!$A$1:$G$1193,4,0)</f>
        <v>5</v>
      </c>
      <c r="P789" t="str">
        <f>VLOOKUP(D788,'Learning  Mangement'!$A$1:$G$1193,5,0)</f>
        <v>David&amp;Lihar</v>
      </c>
      <c r="Q789" t="str">
        <f>VLOOKUP(D788,'Learning  Mangement'!$A$1:$G$1193,6,0)</f>
        <v>2h</v>
      </c>
      <c r="R789" t="str">
        <f>VLOOKUP(D788,'Learning  Mangement'!$A$1:$G$1193,7,0)</f>
        <v>Promotional Training</v>
      </c>
      <c r="S789" s="30">
        <f>VLOOKUP(D788,'Leave  Mangement'!$A$1:$F$1193,3,0)</f>
        <v>43177</v>
      </c>
      <c r="T789" s="30">
        <f>VLOOKUP(D788,'Leave  Mangement'!$A$1:$F$1193,4,0)</f>
        <v>43182</v>
      </c>
      <c r="U789" t="str">
        <f>VLOOKUP(D788,'Leave  Mangement'!$A$1:$F$1193,5,0)</f>
        <v>Emergency leave</v>
      </c>
      <c r="V789">
        <f>VLOOKUP(D788,'Leave  Mangement'!$A$1:$F$1193,6,0)</f>
        <v>5</v>
      </c>
      <c r="W789" t="str">
        <f>VLOOKUP(D788,'Span and Layer'!$A$1:$D$1193,2,0)</f>
        <v>Roy</v>
      </c>
      <c r="X789" t="str">
        <f>VLOOKUP(D788,'Span and Layer'!$A$1:$D$1193,3,0)</f>
        <v>Harry</v>
      </c>
      <c r="Y789" t="str">
        <f>VLOOKUP(D788,'Span and Layer'!$A$1:$D$1193,4,0)</f>
        <v>George</v>
      </c>
      <c r="Z789" s="30">
        <f>VLOOKUP(D788,'Attrition Analysis'!$A$1:$E$1193,3,0)</f>
        <v>39512</v>
      </c>
      <c r="AA789" s="30">
        <f>VLOOKUP(D788,'Attrition Analysis'!$A$1:$E$1193,4,0)</f>
        <v>11397</v>
      </c>
      <c r="AB789">
        <f>VLOOKUP(D788,'Attrition Analysis'!$A$1:$E$1193,5,0)</f>
        <v>0</v>
      </c>
      <c r="AC789" t="str">
        <f>VLOOKUP(D788,CSAT!$A$1:$F$1193,2,0)</f>
        <v>Excellent</v>
      </c>
      <c r="AD789" t="str">
        <f>VLOOKUP(D788,CSAT!$A$1:$F$1193,3,0)</f>
        <v>Worst</v>
      </c>
      <c r="AE789" t="str">
        <f>VLOOKUP(D788,CSAT!$A$1:$F$1193,4,0)</f>
        <v>Bad</v>
      </c>
      <c r="AF789" t="str">
        <f>VLOOKUP(D788,CSAT!$A$1:$F$1193,5,0)</f>
        <v>Excellent</v>
      </c>
      <c r="AG789" t="str">
        <f>VLOOKUP(D788,CSAT!$A$1:$F$1193,6,0)</f>
        <v>Worst</v>
      </c>
      <c r="AH789" s="30">
        <v>43354</v>
      </c>
    </row>
    <row r="790" spans="1:34" x14ac:dyDescent="0.25">
      <c r="A790" s="13" t="s">
        <v>1312</v>
      </c>
      <c r="B790" s="13">
        <v>789</v>
      </c>
      <c r="C790" s="13" t="s">
        <v>335</v>
      </c>
      <c r="D790" s="13" t="s">
        <v>1312</v>
      </c>
      <c r="E790" s="13" t="s">
        <v>10</v>
      </c>
      <c r="F790" s="13">
        <v>27</v>
      </c>
      <c r="G790" s="13" t="s">
        <v>45</v>
      </c>
      <c r="H790" s="13" t="s">
        <v>56</v>
      </c>
      <c r="I790" s="13" t="s">
        <v>13</v>
      </c>
      <c r="J790">
        <f>VLOOKUP(DATA!D789,'Performance management'!A$1:H$1193,4,0)</f>
        <v>5</v>
      </c>
      <c r="K790">
        <f>VLOOKUP(DATA!D789,'Performance management'!A$1:H$1193,5,0)</f>
        <v>2</v>
      </c>
      <c r="L790">
        <f>VLOOKUP(DATA!D789,'Performance management'!A$1:H$1193,6,0)</f>
        <v>2</v>
      </c>
      <c r="M790">
        <f>VLOOKUP(DATA!D789,'Performance management'!A$1:H$1193,7,0)</f>
        <v>4</v>
      </c>
      <c r="N790">
        <f>VLOOKUP(DATA!D789,'Performance management'!A$1:H$1193,8,0)</f>
        <v>3.25</v>
      </c>
      <c r="O790">
        <f>VLOOKUP(D789,'Learning  Mangement'!$A$1:$G$1193,4,0)</f>
        <v>3.25</v>
      </c>
      <c r="P790" t="str">
        <f>VLOOKUP(D789,'Learning  Mangement'!$A$1:$G$1193,5,0)</f>
        <v>Hemanth&amp;Salomi</v>
      </c>
      <c r="Q790" t="str">
        <f>VLOOKUP(D789,'Learning  Mangement'!$A$1:$G$1193,6,0)</f>
        <v>3h</v>
      </c>
      <c r="R790" t="str">
        <f>VLOOKUP(D789,'Learning  Mangement'!$A$1:$G$1193,7,0)</f>
        <v>Soft skills Training</v>
      </c>
      <c r="S790" s="30">
        <f>VLOOKUP(D789,'Leave  Mangement'!$A$1:$F$1193,3,0)</f>
        <v>43178</v>
      </c>
      <c r="T790" s="30">
        <f>VLOOKUP(D789,'Leave  Mangement'!$A$1:$F$1193,4,0)</f>
        <v>43181</v>
      </c>
      <c r="U790" t="str">
        <f>VLOOKUP(D789,'Leave  Mangement'!$A$1:$F$1193,5,0)</f>
        <v>Emergency leave</v>
      </c>
      <c r="V790">
        <f>VLOOKUP(D789,'Leave  Mangement'!$A$1:$F$1193,6,0)</f>
        <v>3</v>
      </c>
      <c r="W790" t="str">
        <f>VLOOKUP(D789,'Span and Layer'!$A$1:$D$1193,2,0)</f>
        <v>Rajesh</v>
      </c>
      <c r="X790" t="str">
        <f>VLOOKUP(D789,'Span and Layer'!$A$1:$D$1193,3,0)</f>
        <v>Isla</v>
      </c>
      <c r="Y790" t="str">
        <f>VLOOKUP(D789,'Span and Layer'!$A$1:$D$1193,4,0)</f>
        <v>George</v>
      </c>
      <c r="Z790" s="30">
        <f>VLOOKUP(D789,'Attrition Analysis'!$A$1:$E$1193,3,0)</f>
        <v>39520</v>
      </c>
      <c r="AA790" s="30">
        <f>VLOOKUP(D789,'Attrition Analysis'!$A$1:$E$1193,4,0)</f>
        <v>11409</v>
      </c>
      <c r="AB790">
        <f>VLOOKUP(D789,'Attrition Analysis'!$A$1:$E$1193,5,0)</f>
        <v>0</v>
      </c>
      <c r="AC790" t="str">
        <f>VLOOKUP(D789,CSAT!$A$1:$F$1193,2,0)</f>
        <v>Excellent</v>
      </c>
      <c r="AD790" t="str">
        <f>VLOOKUP(D789,CSAT!$A$1:$F$1193,3,0)</f>
        <v>Better</v>
      </c>
      <c r="AE790" t="str">
        <f>VLOOKUP(D789,CSAT!$A$1:$F$1193,4,0)</f>
        <v>Bad</v>
      </c>
      <c r="AF790" t="str">
        <f>VLOOKUP(D789,CSAT!$A$1:$F$1193,5,0)</f>
        <v>Excellent</v>
      </c>
      <c r="AG790" t="str">
        <f>VLOOKUP(D789,CSAT!$A$1:$F$1193,6,0)</f>
        <v>Good</v>
      </c>
      <c r="AH790" s="30">
        <v>43304</v>
      </c>
    </row>
    <row r="791" spans="1:34" x14ac:dyDescent="0.25">
      <c r="A791" s="13" t="s">
        <v>1313</v>
      </c>
      <c r="B791" s="13">
        <v>790</v>
      </c>
      <c r="C791" s="13" t="s">
        <v>337</v>
      </c>
      <c r="D791" s="13" t="s">
        <v>1313</v>
      </c>
      <c r="E791" s="13" t="s">
        <v>10</v>
      </c>
      <c r="F791" s="13">
        <v>32</v>
      </c>
      <c r="G791" s="13" t="s">
        <v>11</v>
      </c>
      <c r="H791" s="13" t="s">
        <v>161</v>
      </c>
      <c r="I791" s="13" t="s">
        <v>13</v>
      </c>
      <c r="J791">
        <f>VLOOKUP(DATA!D790,'Performance management'!A$1:H$1193,4,0)</f>
        <v>1</v>
      </c>
      <c r="K791">
        <f>VLOOKUP(DATA!D790,'Performance management'!A$1:H$1193,5,0)</f>
        <v>2</v>
      </c>
      <c r="L791">
        <f>VLOOKUP(DATA!D790,'Performance management'!A$1:H$1193,6,0)</f>
        <v>4</v>
      </c>
      <c r="M791">
        <f>VLOOKUP(DATA!D790,'Performance management'!A$1:H$1193,7,0)</f>
        <v>3</v>
      </c>
      <c r="N791">
        <f>VLOOKUP(DATA!D790,'Performance management'!A$1:H$1193,8,0)</f>
        <v>2.5</v>
      </c>
      <c r="O791">
        <f>VLOOKUP(D790,'Learning  Mangement'!$A$1:$G$1193,4,0)</f>
        <v>2.5</v>
      </c>
      <c r="P791" t="str">
        <f>VLOOKUP(D790,'Learning  Mangement'!$A$1:$G$1193,5,0)</f>
        <v>Sathish&amp;Azim</v>
      </c>
      <c r="Q791" t="str">
        <f>VLOOKUP(D790,'Learning  Mangement'!$A$1:$G$1193,6,0)</f>
        <v>4h</v>
      </c>
      <c r="R791" t="str">
        <f>VLOOKUP(D790,'Learning  Mangement'!$A$1:$G$1193,7,0)</f>
        <v>Technical skills Training</v>
      </c>
      <c r="S791" s="30">
        <f>VLOOKUP(D790,'Leave  Mangement'!$A$1:$F$1193,3,0)</f>
        <v>43179</v>
      </c>
      <c r="T791" s="30">
        <f>VLOOKUP(D790,'Leave  Mangement'!$A$1:$F$1193,4,0)</f>
        <v>43186</v>
      </c>
      <c r="U791" t="str">
        <f>VLOOKUP(D790,'Leave  Mangement'!$A$1:$F$1193,5,0)</f>
        <v>Planned leave</v>
      </c>
      <c r="V791">
        <f>VLOOKUP(D790,'Leave  Mangement'!$A$1:$F$1193,6,0)</f>
        <v>7</v>
      </c>
      <c r="W791" t="str">
        <f>VLOOKUP(D790,'Span and Layer'!$A$1:$D$1193,2,0)</f>
        <v>Santhosh</v>
      </c>
      <c r="X791" t="str">
        <f>VLOOKUP(D790,'Span and Layer'!$A$1:$D$1193,3,0)</f>
        <v>Harry</v>
      </c>
      <c r="Y791" t="str">
        <f>VLOOKUP(D790,'Span and Layer'!$A$1:$D$1193,4,0)</f>
        <v>George</v>
      </c>
      <c r="Z791" s="30">
        <f>VLOOKUP(D790,'Attrition Analysis'!$A$1:$E$1193,3,0)</f>
        <v>39528</v>
      </c>
      <c r="AA791" s="30">
        <f>VLOOKUP(D790,'Attrition Analysis'!$A$1:$E$1193,4,0)</f>
        <v>11421</v>
      </c>
      <c r="AB791">
        <f>VLOOKUP(D790,'Attrition Analysis'!$A$1:$E$1193,5,0)</f>
        <v>0</v>
      </c>
      <c r="AC791" t="str">
        <f>VLOOKUP(D790,CSAT!$A$1:$F$1193,2,0)</f>
        <v>Worst</v>
      </c>
      <c r="AD791" t="str">
        <f>VLOOKUP(D790,CSAT!$A$1:$F$1193,3,0)</f>
        <v>Worst</v>
      </c>
      <c r="AE791" t="str">
        <f>VLOOKUP(D790,CSAT!$A$1:$F$1193,4,0)</f>
        <v>Bad</v>
      </c>
      <c r="AF791" t="str">
        <f>VLOOKUP(D790,CSAT!$A$1:$F$1193,5,0)</f>
        <v>Better</v>
      </c>
      <c r="AG791" t="str">
        <f>VLOOKUP(D790,CSAT!$A$1:$F$1193,6,0)</f>
        <v>Better</v>
      </c>
      <c r="AH791" s="30">
        <v>43384</v>
      </c>
    </row>
    <row r="792" spans="1:34" x14ac:dyDescent="0.25">
      <c r="A792" s="13" t="s">
        <v>1314</v>
      </c>
      <c r="B792" s="13">
        <v>791</v>
      </c>
      <c r="C792" s="13" t="s">
        <v>339</v>
      </c>
      <c r="D792" s="13" t="s">
        <v>1314</v>
      </c>
      <c r="E792" s="13" t="s">
        <v>16</v>
      </c>
      <c r="F792" s="13">
        <v>34</v>
      </c>
      <c r="G792" s="13" t="s">
        <v>91</v>
      </c>
      <c r="H792" s="13" t="s">
        <v>126</v>
      </c>
      <c r="I792" s="13" t="s">
        <v>80</v>
      </c>
      <c r="J792">
        <f>VLOOKUP(DATA!D791,'Performance management'!A$1:H$1193,4,0)</f>
        <v>4</v>
      </c>
      <c r="K792">
        <f>VLOOKUP(DATA!D791,'Performance management'!A$1:H$1193,5,0)</f>
        <v>1</v>
      </c>
      <c r="L792">
        <f>VLOOKUP(DATA!D791,'Performance management'!A$1:H$1193,6,0)</f>
        <v>5</v>
      </c>
      <c r="M792">
        <f>VLOOKUP(DATA!D791,'Performance management'!A$1:H$1193,7,0)</f>
        <v>1</v>
      </c>
      <c r="N792">
        <f>VLOOKUP(DATA!D791,'Performance management'!A$1:H$1193,8,0)</f>
        <v>2.75</v>
      </c>
      <c r="O792">
        <f>VLOOKUP(D791,'Learning  Mangement'!$A$1:$G$1193,4,0)</f>
        <v>2.75</v>
      </c>
      <c r="P792" t="str">
        <f>VLOOKUP(D791,'Learning  Mangement'!$A$1:$G$1193,5,0)</f>
        <v>Sathish&amp;Azim</v>
      </c>
      <c r="Q792" t="str">
        <f>VLOOKUP(D791,'Learning  Mangement'!$A$1:$G$1193,6,0)</f>
        <v>4h</v>
      </c>
      <c r="R792" t="str">
        <f>VLOOKUP(D791,'Learning  Mangement'!$A$1:$G$1193,7,0)</f>
        <v>Technical skills Training</v>
      </c>
      <c r="S792" s="30">
        <f>VLOOKUP(D791,'Leave  Mangement'!$A$1:$F$1193,3,0)</f>
        <v>43180</v>
      </c>
      <c r="T792" s="30">
        <f>VLOOKUP(D791,'Leave  Mangement'!$A$1:$F$1193,4,0)</f>
        <v>43185</v>
      </c>
      <c r="U792" t="str">
        <f>VLOOKUP(D791,'Leave  Mangement'!$A$1:$F$1193,5,0)</f>
        <v>Emergency leave</v>
      </c>
      <c r="V792">
        <f>VLOOKUP(D791,'Leave  Mangement'!$A$1:$F$1193,6,0)</f>
        <v>5</v>
      </c>
      <c r="W792" t="str">
        <f>VLOOKUP(D791,'Span and Layer'!$A$1:$D$1193,2,0)</f>
        <v>Santhosh</v>
      </c>
      <c r="X792" t="str">
        <f>VLOOKUP(D791,'Span and Layer'!$A$1:$D$1193,3,0)</f>
        <v>Harry</v>
      </c>
      <c r="Y792" t="str">
        <f>VLOOKUP(D791,'Span and Layer'!$A$1:$D$1193,4,0)</f>
        <v>George</v>
      </c>
      <c r="Z792" s="30">
        <f>VLOOKUP(D791,'Attrition Analysis'!$A$1:$E$1193,3,0)</f>
        <v>39536</v>
      </c>
      <c r="AA792" s="30">
        <f>VLOOKUP(D791,'Attrition Analysis'!$A$1:$E$1193,4,0)</f>
        <v>11433</v>
      </c>
      <c r="AB792">
        <f>VLOOKUP(D791,'Attrition Analysis'!$A$1:$E$1193,5,0)</f>
        <v>0</v>
      </c>
      <c r="AC792" t="str">
        <f>VLOOKUP(D791,CSAT!$A$1:$F$1193,2,0)</f>
        <v>Worst</v>
      </c>
      <c r="AD792" t="str">
        <f>VLOOKUP(D791,CSAT!$A$1:$F$1193,3,0)</f>
        <v>Bad</v>
      </c>
      <c r="AE792" t="str">
        <f>VLOOKUP(D791,CSAT!$A$1:$F$1193,4,0)</f>
        <v>Excellent</v>
      </c>
      <c r="AF792" t="str">
        <f>VLOOKUP(D791,CSAT!$A$1:$F$1193,5,0)</f>
        <v>Excellent</v>
      </c>
      <c r="AG792" t="str">
        <f>VLOOKUP(D791,CSAT!$A$1:$F$1193,6,0)</f>
        <v>Excellent</v>
      </c>
      <c r="AH792" s="30">
        <v>43352</v>
      </c>
    </row>
    <row r="793" spans="1:34" x14ac:dyDescent="0.25">
      <c r="A793" s="13" t="s">
        <v>1315</v>
      </c>
      <c r="B793" s="13">
        <v>792</v>
      </c>
      <c r="C793" s="13" t="s">
        <v>341</v>
      </c>
      <c r="D793" s="13" t="s">
        <v>1315</v>
      </c>
      <c r="E793" s="13" t="s">
        <v>16</v>
      </c>
      <c r="F793" s="13">
        <v>29</v>
      </c>
      <c r="G793" s="13" t="s">
        <v>21</v>
      </c>
      <c r="H793" s="13" t="s">
        <v>34</v>
      </c>
      <c r="I793" s="13" t="s">
        <v>35</v>
      </c>
      <c r="J793">
        <f>VLOOKUP(DATA!D792,'Performance management'!A$1:H$1193,4,0)</f>
        <v>1</v>
      </c>
      <c r="K793">
        <f>VLOOKUP(DATA!D792,'Performance management'!A$1:H$1193,5,0)</f>
        <v>3</v>
      </c>
      <c r="L793">
        <f>VLOOKUP(DATA!D792,'Performance management'!A$1:H$1193,6,0)</f>
        <v>3</v>
      </c>
      <c r="M793">
        <f>VLOOKUP(DATA!D792,'Performance management'!A$1:H$1193,7,0)</f>
        <v>1</v>
      </c>
      <c r="N793">
        <f>VLOOKUP(DATA!D792,'Performance management'!A$1:H$1193,8,0)</f>
        <v>2</v>
      </c>
      <c r="O793">
        <f>VLOOKUP(D792,'Learning  Mangement'!$A$1:$G$1193,4,0)</f>
        <v>2</v>
      </c>
      <c r="P793" t="str">
        <f>VLOOKUP(D792,'Learning  Mangement'!$A$1:$G$1193,5,0)</f>
        <v>Sathish&amp;Azim</v>
      </c>
      <c r="Q793" t="str">
        <f>VLOOKUP(D792,'Learning  Mangement'!$A$1:$G$1193,6,0)</f>
        <v>4h</v>
      </c>
      <c r="R793" t="str">
        <f>VLOOKUP(D792,'Learning  Mangement'!$A$1:$G$1193,7,0)</f>
        <v>Technical skills Training</v>
      </c>
      <c r="S793" s="30">
        <f>VLOOKUP(D792,'Leave  Mangement'!$A$1:$F$1193,3,0)</f>
        <v>43181</v>
      </c>
      <c r="T793" s="30">
        <f>VLOOKUP(D792,'Leave  Mangement'!$A$1:$F$1193,4,0)</f>
        <v>43184</v>
      </c>
      <c r="U793" t="str">
        <f>VLOOKUP(D792,'Leave  Mangement'!$A$1:$F$1193,5,0)</f>
        <v>Maternity/Parental leave</v>
      </c>
      <c r="V793">
        <f>VLOOKUP(D792,'Leave  Mangement'!$A$1:$F$1193,6,0)</f>
        <v>33</v>
      </c>
      <c r="W793" t="str">
        <f>VLOOKUP(D792,'Span and Layer'!$A$1:$D$1193,2,0)</f>
        <v>Aneela</v>
      </c>
      <c r="X793" t="str">
        <f>VLOOKUP(D792,'Span and Layer'!$A$1:$D$1193,3,0)</f>
        <v>Charlie</v>
      </c>
      <c r="Y793" t="str">
        <f>VLOOKUP(D792,'Span and Layer'!$A$1:$D$1193,4,0)</f>
        <v>George</v>
      </c>
      <c r="Z793" s="30">
        <f>VLOOKUP(D792,'Attrition Analysis'!$A$1:$E$1193,3,0)</f>
        <v>39544</v>
      </c>
      <c r="AA793" s="30">
        <f>VLOOKUP(D792,'Attrition Analysis'!$A$1:$E$1193,4,0)</f>
        <v>11445</v>
      </c>
      <c r="AB793">
        <f>VLOOKUP(D792,'Attrition Analysis'!$A$1:$E$1193,5,0)</f>
        <v>0</v>
      </c>
      <c r="AC793" t="str">
        <f>VLOOKUP(D792,CSAT!$A$1:$F$1193,2,0)</f>
        <v>Good</v>
      </c>
      <c r="AD793" t="str">
        <f>VLOOKUP(D792,CSAT!$A$1:$F$1193,3,0)</f>
        <v>Excellent</v>
      </c>
      <c r="AE793" t="str">
        <f>VLOOKUP(D792,CSAT!$A$1:$F$1193,4,0)</f>
        <v>Worst</v>
      </c>
      <c r="AF793" t="str">
        <f>VLOOKUP(D792,CSAT!$A$1:$F$1193,5,0)</f>
        <v>Good</v>
      </c>
      <c r="AG793" t="str">
        <f>VLOOKUP(D792,CSAT!$A$1:$F$1193,6,0)</f>
        <v>Excellent</v>
      </c>
      <c r="AH793" s="30">
        <v>43180</v>
      </c>
    </row>
    <row r="794" spans="1:34" x14ac:dyDescent="0.25">
      <c r="A794" s="13" t="s">
        <v>1316</v>
      </c>
      <c r="B794" s="13">
        <v>793</v>
      </c>
      <c r="C794" s="13" t="s">
        <v>343</v>
      </c>
      <c r="D794" s="13" t="s">
        <v>1316</v>
      </c>
      <c r="E794" s="13" t="s">
        <v>10</v>
      </c>
      <c r="F794" s="13">
        <v>23</v>
      </c>
      <c r="G794" s="13" t="s">
        <v>31</v>
      </c>
      <c r="H794" s="13" t="s">
        <v>59</v>
      </c>
      <c r="I794" s="13" t="s">
        <v>13</v>
      </c>
      <c r="J794">
        <f>VLOOKUP(DATA!D793,'Performance management'!A$1:H$1193,4,0)</f>
        <v>1</v>
      </c>
      <c r="K794">
        <f>VLOOKUP(DATA!D793,'Performance management'!A$1:H$1193,5,0)</f>
        <v>1</v>
      </c>
      <c r="L794">
        <f>VLOOKUP(DATA!D793,'Performance management'!A$1:H$1193,6,0)</f>
        <v>4</v>
      </c>
      <c r="M794">
        <f>VLOOKUP(DATA!D793,'Performance management'!A$1:H$1193,7,0)</f>
        <v>3</v>
      </c>
      <c r="N794">
        <f>VLOOKUP(DATA!D793,'Performance management'!A$1:H$1193,8,0)</f>
        <v>2.25</v>
      </c>
      <c r="O794">
        <f>VLOOKUP(D793,'Learning  Mangement'!$A$1:$G$1193,4,0)</f>
        <v>2.25</v>
      </c>
      <c r="P794" t="str">
        <f>VLOOKUP(D793,'Learning  Mangement'!$A$1:$G$1193,5,0)</f>
        <v>Sathish&amp;Azim</v>
      </c>
      <c r="Q794" t="str">
        <f>VLOOKUP(D793,'Learning  Mangement'!$A$1:$G$1193,6,0)</f>
        <v>4h</v>
      </c>
      <c r="R794" t="str">
        <f>VLOOKUP(D793,'Learning  Mangement'!$A$1:$G$1193,7,0)</f>
        <v>Technical skills Training</v>
      </c>
      <c r="S794" s="30">
        <f>VLOOKUP(D793,'Leave  Mangement'!$A$1:$F$1193,3,0)</f>
        <v>43182</v>
      </c>
      <c r="T794" s="30">
        <f>VLOOKUP(D793,'Leave  Mangement'!$A$1:$F$1193,4,0)</f>
        <v>43183</v>
      </c>
      <c r="U794" t="str">
        <f>VLOOKUP(D793,'Leave  Mangement'!$A$1:$F$1193,5,0)</f>
        <v>Emergency leave</v>
      </c>
      <c r="V794">
        <f>VLOOKUP(D793,'Leave  Mangement'!$A$1:$F$1193,6,0)</f>
        <v>1</v>
      </c>
      <c r="W794" t="str">
        <f>VLOOKUP(D793,'Span and Layer'!$A$1:$D$1193,2,0)</f>
        <v>Rishitha</v>
      </c>
      <c r="X794" t="str">
        <f>VLOOKUP(D793,'Span and Layer'!$A$1:$D$1193,3,0)</f>
        <v>Isla</v>
      </c>
      <c r="Y794" t="str">
        <f>VLOOKUP(D793,'Span and Layer'!$A$1:$D$1193,4,0)</f>
        <v>George</v>
      </c>
      <c r="Z794" s="30">
        <f>VLOOKUP(D793,'Attrition Analysis'!$A$1:$E$1193,3,0)</f>
        <v>39552</v>
      </c>
      <c r="AA794" s="30">
        <f>VLOOKUP(D793,'Attrition Analysis'!$A$1:$E$1193,4,0)</f>
        <v>11457</v>
      </c>
      <c r="AB794">
        <f>VLOOKUP(D793,'Attrition Analysis'!$A$1:$E$1193,5,0)</f>
        <v>0</v>
      </c>
      <c r="AC794" t="str">
        <f>VLOOKUP(D793,CSAT!$A$1:$F$1193,2,0)</f>
        <v>Good</v>
      </c>
      <c r="AD794" t="str">
        <f>VLOOKUP(D793,CSAT!$A$1:$F$1193,3,0)</f>
        <v>Good</v>
      </c>
      <c r="AE794" t="str">
        <f>VLOOKUP(D793,CSAT!$A$1:$F$1193,4,0)</f>
        <v>Good</v>
      </c>
      <c r="AF794" t="str">
        <f>VLOOKUP(D793,CSAT!$A$1:$F$1193,5,0)</f>
        <v>Better</v>
      </c>
      <c r="AG794" t="str">
        <f>VLOOKUP(D793,CSAT!$A$1:$F$1193,6,0)</f>
        <v>Bad</v>
      </c>
      <c r="AH794" s="30">
        <v>43256</v>
      </c>
    </row>
    <row r="795" spans="1:34" x14ac:dyDescent="0.25">
      <c r="A795" s="13" t="s">
        <v>1317</v>
      </c>
      <c r="B795" s="13">
        <v>794</v>
      </c>
      <c r="C795" s="13" t="s">
        <v>345</v>
      </c>
      <c r="D795" s="13" t="s">
        <v>1317</v>
      </c>
      <c r="E795" s="13" t="s">
        <v>16</v>
      </c>
      <c r="F795" s="13">
        <v>23</v>
      </c>
      <c r="G795" s="13" t="s">
        <v>91</v>
      </c>
      <c r="H795" s="13" t="s">
        <v>52</v>
      </c>
      <c r="I795" s="13" t="s">
        <v>13</v>
      </c>
      <c r="J795">
        <f>VLOOKUP(DATA!D794,'Performance management'!A$1:H$1193,4,0)</f>
        <v>4</v>
      </c>
      <c r="K795">
        <f>VLOOKUP(DATA!D794,'Performance management'!A$1:H$1193,5,0)</f>
        <v>4</v>
      </c>
      <c r="L795">
        <f>VLOOKUP(DATA!D794,'Performance management'!A$1:H$1193,6,0)</f>
        <v>2</v>
      </c>
      <c r="M795">
        <f>VLOOKUP(DATA!D794,'Performance management'!A$1:H$1193,7,0)</f>
        <v>1</v>
      </c>
      <c r="N795">
        <f>VLOOKUP(DATA!D794,'Performance management'!A$1:H$1193,8,0)</f>
        <v>2.75</v>
      </c>
      <c r="O795">
        <f>VLOOKUP(D794,'Learning  Mangement'!$A$1:$G$1193,4,0)</f>
        <v>2.75</v>
      </c>
      <c r="P795" t="str">
        <f>VLOOKUP(D794,'Learning  Mangement'!$A$1:$G$1193,5,0)</f>
        <v>Sathish&amp;Azim</v>
      </c>
      <c r="Q795" t="str">
        <f>VLOOKUP(D794,'Learning  Mangement'!$A$1:$G$1193,6,0)</f>
        <v>4h</v>
      </c>
      <c r="R795" t="str">
        <f>VLOOKUP(D794,'Learning  Mangement'!$A$1:$G$1193,7,0)</f>
        <v>Technical skills Training</v>
      </c>
      <c r="S795" s="30">
        <f>VLOOKUP(D794,'Leave  Mangement'!$A$1:$F$1193,3,0)</f>
        <v>43183</v>
      </c>
      <c r="T795" s="30">
        <f>VLOOKUP(D794,'Leave  Mangement'!$A$1:$F$1193,4,0)</f>
        <v>43184</v>
      </c>
      <c r="U795" t="str">
        <f>VLOOKUP(D794,'Leave  Mangement'!$A$1:$F$1193,5,0)</f>
        <v>Emergency leave</v>
      </c>
      <c r="V795">
        <f>VLOOKUP(D794,'Leave  Mangement'!$A$1:$F$1193,6,0)</f>
        <v>1</v>
      </c>
      <c r="W795" t="str">
        <f>VLOOKUP(D794,'Span and Layer'!$A$1:$D$1193,2,0)</f>
        <v>Lihar</v>
      </c>
      <c r="X795" t="str">
        <f>VLOOKUP(D794,'Span and Layer'!$A$1:$D$1193,3,0)</f>
        <v>Isla</v>
      </c>
      <c r="Y795" t="str">
        <f>VLOOKUP(D794,'Span and Layer'!$A$1:$D$1193,4,0)</f>
        <v>George</v>
      </c>
      <c r="Z795" s="30">
        <f>VLOOKUP(D794,'Attrition Analysis'!$A$1:$E$1193,3,0)</f>
        <v>39560</v>
      </c>
      <c r="AA795" s="30">
        <f>VLOOKUP(D794,'Attrition Analysis'!$A$1:$E$1193,4,0)</f>
        <v>11469</v>
      </c>
      <c r="AB795">
        <f>VLOOKUP(D794,'Attrition Analysis'!$A$1:$E$1193,5,0)</f>
        <v>0</v>
      </c>
      <c r="AC795" t="str">
        <f>VLOOKUP(D794,CSAT!$A$1:$F$1193,2,0)</f>
        <v>Worst</v>
      </c>
      <c r="AD795" t="str">
        <f>VLOOKUP(D794,CSAT!$A$1:$F$1193,3,0)</f>
        <v>Bad</v>
      </c>
      <c r="AE795" t="str">
        <f>VLOOKUP(D794,CSAT!$A$1:$F$1193,4,0)</f>
        <v>Good</v>
      </c>
      <c r="AF795" t="str">
        <f>VLOOKUP(D794,CSAT!$A$1:$F$1193,5,0)</f>
        <v>Bad</v>
      </c>
      <c r="AG795" t="str">
        <f>VLOOKUP(D794,CSAT!$A$1:$F$1193,6,0)</f>
        <v>Excellent</v>
      </c>
      <c r="AH795" s="30">
        <v>43435</v>
      </c>
    </row>
    <row r="796" spans="1:34" x14ac:dyDescent="0.25">
      <c r="A796" s="13" t="s">
        <v>1318</v>
      </c>
      <c r="B796" s="13">
        <v>795</v>
      </c>
      <c r="C796" s="13" t="s">
        <v>347</v>
      </c>
      <c r="D796" s="13" t="s">
        <v>1318</v>
      </c>
      <c r="E796" s="13" t="s">
        <v>10</v>
      </c>
      <c r="F796" s="13">
        <v>59</v>
      </c>
      <c r="G796" s="13" t="s">
        <v>62</v>
      </c>
      <c r="H796" s="13" t="s">
        <v>131</v>
      </c>
      <c r="I796" s="13" t="s">
        <v>132</v>
      </c>
      <c r="J796">
        <f>VLOOKUP(DATA!D795,'Performance management'!A$1:H$1193,4,0)</f>
        <v>5</v>
      </c>
      <c r="K796">
        <f>VLOOKUP(DATA!D795,'Performance management'!A$1:H$1193,5,0)</f>
        <v>1</v>
      </c>
      <c r="L796">
        <f>VLOOKUP(DATA!D795,'Performance management'!A$1:H$1193,6,0)</f>
        <v>5</v>
      </c>
      <c r="M796">
        <f>VLOOKUP(DATA!D795,'Performance management'!A$1:H$1193,7,0)</f>
        <v>5</v>
      </c>
      <c r="N796">
        <f>VLOOKUP(DATA!D795,'Performance management'!A$1:H$1193,8,0)</f>
        <v>4</v>
      </c>
      <c r="O796">
        <f>VLOOKUP(D795,'Learning  Mangement'!$A$1:$G$1193,4,0)</f>
        <v>4</v>
      </c>
      <c r="P796" t="str">
        <f>VLOOKUP(D795,'Learning  Mangement'!$A$1:$G$1193,5,0)</f>
        <v>Santhosh&amp;Anudeep</v>
      </c>
      <c r="Q796" t="str">
        <f>VLOOKUP(D795,'Learning  Mangement'!$A$1:$G$1193,6,0)</f>
        <v>3h</v>
      </c>
      <c r="R796" t="str">
        <f>VLOOKUP(D795,'Learning  Mangement'!$A$1:$G$1193,7,0)</f>
        <v>Job Training</v>
      </c>
      <c r="S796" s="30">
        <f>VLOOKUP(D795,'Leave  Mangement'!$A$1:$F$1193,3,0)</f>
        <v>43184</v>
      </c>
      <c r="T796" s="30">
        <f>VLOOKUP(D795,'Leave  Mangement'!$A$1:$F$1193,4,0)</f>
        <v>43187</v>
      </c>
      <c r="U796" t="str">
        <f>VLOOKUP(D795,'Leave  Mangement'!$A$1:$F$1193,5,0)</f>
        <v>Maternity/Parental leave</v>
      </c>
      <c r="V796">
        <f>VLOOKUP(D795,'Leave  Mangement'!$A$1:$F$1193,6,0)</f>
        <v>33</v>
      </c>
      <c r="W796" t="str">
        <f>VLOOKUP(D795,'Span and Layer'!$A$1:$D$1193,2,0)</f>
        <v>Santhosh</v>
      </c>
      <c r="X796" t="str">
        <f>VLOOKUP(D795,'Span and Layer'!$A$1:$D$1193,3,0)</f>
        <v>Harry</v>
      </c>
      <c r="Y796" t="str">
        <f>VLOOKUP(D795,'Span and Layer'!$A$1:$D$1193,4,0)</f>
        <v>George</v>
      </c>
      <c r="Z796" s="30">
        <f>VLOOKUP(D795,'Attrition Analysis'!$A$1:$E$1193,3,0)</f>
        <v>39568</v>
      </c>
      <c r="AA796" s="30">
        <f>VLOOKUP(D795,'Attrition Analysis'!$A$1:$E$1193,4,0)</f>
        <v>11481</v>
      </c>
      <c r="AB796">
        <f>VLOOKUP(D795,'Attrition Analysis'!$A$1:$E$1193,5,0)</f>
        <v>0</v>
      </c>
      <c r="AC796" t="str">
        <f>VLOOKUP(D795,CSAT!$A$1:$F$1193,2,0)</f>
        <v>Better</v>
      </c>
      <c r="AD796" t="str">
        <f>VLOOKUP(D795,CSAT!$A$1:$F$1193,3,0)</f>
        <v>Excellent</v>
      </c>
      <c r="AE796" t="str">
        <f>VLOOKUP(D795,CSAT!$A$1:$F$1193,4,0)</f>
        <v>Good</v>
      </c>
      <c r="AF796" t="str">
        <f>VLOOKUP(D795,CSAT!$A$1:$F$1193,5,0)</f>
        <v>Good</v>
      </c>
      <c r="AG796" t="str">
        <f>VLOOKUP(D795,CSAT!$A$1:$F$1193,6,0)</f>
        <v>Good</v>
      </c>
      <c r="AH796" s="30">
        <v>43437</v>
      </c>
    </row>
    <row r="797" spans="1:34" x14ac:dyDescent="0.25">
      <c r="A797" s="13" t="s">
        <v>1319</v>
      </c>
      <c r="B797" s="13">
        <v>796</v>
      </c>
      <c r="C797" s="13" t="s">
        <v>349</v>
      </c>
      <c r="D797" s="13" t="s">
        <v>1319</v>
      </c>
      <c r="E797" s="13" t="s">
        <v>10</v>
      </c>
      <c r="F797" s="13">
        <v>38</v>
      </c>
      <c r="G797" s="13" t="s">
        <v>62</v>
      </c>
      <c r="H797" s="13" t="s">
        <v>22</v>
      </c>
      <c r="I797" s="13" t="s">
        <v>23</v>
      </c>
      <c r="J797">
        <f>VLOOKUP(DATA!D796,'Performance management'!A$1:H$1193,4,0)</f>
        <v>3</v>
      </c>
      <c r="K797">
        <f>VLOOKUP(DATA!D796,'Performance management'!A$1:H$1193,5,0)</f>
        <v>4</v>
      </c>
      <c r="L797">
        <f>VLOOKUP(DATA!D796,'Performance management'!A$1:H$1193,6,0)</f>
        <v>3</v>
      </c>
      <c r="M797">
        <f>VLOOKUP(DATA!D796,'Performance management'!A$1:H$1193,7,0)</f>
        <v>4</v>
      </c>
      <c r="N797">
        <f>VLOOKUP(DATA!D796,'Performance management'!A$1:H$1193,8,0)</f>
        <v>3.5</v>
      </c>
      <c r="O797">
        <f>VLOOKUP(D796,'Learning  Mangement'!$A$1:$G$1193,4,0)</f>
        <v>3.5</v>
      </c>
      <c r="P797" t="str">
        <f>VLOOKUP(D796,'Learning  Mangement'!$A$1:$G$1193,5,0)</f>
        <v>Hemanth&amp;Salomi</v>
      </c>
      <c r="Q797" t="str">
        <f>VLOOKUP(D796,'Learning  Mangement'!$A$1:$G$1193,6,0)</f>
        <v>3h</v>
      </c>
      <c r="R797" t="str">
        <f>VLOOKUP(D796,'Learning  Mangement'!$A$1:$G$1193,7,0)</f>
        <v>Soft skills Training</v>
      </c>
      <c r="S797" s="30">
        <f>VLOOKUP(D796,'Leave  Mangement'!$A$1:$F$1193,3,0)</f>
        <v>43185</v>
      </c>
      <c r="T797" s="30">
        <f>VLOOKUP(D796,'Leave  Mangement'!$A$1:$F$1193,4,0)</f>
        <v>43187</v>
      </c>
      <c r="U797" t="str">
        <f>VLOOKUP(D796,'Leave  Mangement'!$A$1:$F$1193,5,0)</f>
        <v>Planned leave</v>
      </c>
      <c r="V797">
        <f>VLOOKUP(D796,'Leave  Mangement'!$A$1:$F$1193,6,0)</f>
        <v>2</v>
      </c>
      <c r="W797" t="str">
        <f>VLOOKUP(D796,'Span and Layer'!$A$1:$D$1193,2,0)</f>
        <v>Roy</v>
      </c>
      <c r="X797" t="str">
        <f>VLOOKUP(D796,'Span and Layer'!$A$1:$D$1193,3,0)</f>
        <v>Harry</v>
      </c>
      <c r="Y797" t="str">
        <f>VLOOKUP(D796,'Span and Layer'!$A$1:$D$1193,4,0)</f>
        <v>George</v>
      </c>
      <c r="Z797" s="30">
        <f>VLOOKUP(D796,'Attrition Analysis'!$A$1:$E$1193,3,0)</f>
        <v>39576</v>
      </c>
      <c r="AA797" s="30">
        <f>VLOOKUP(D796,'Attrition Analysis'!$A$1:$E$1193,4,0)</f>
        <v>11493</v>
      </c>
      <c r="AB797">
        <f>VLOOKUP(D796,'Attrition Analysis'!$A$1:$E$1193,5,0)</f>
        <v>0</v>
      </c>
      <c r="AC797" t="str">
        <f>VLOOKUP(D796,CSAT!$A$1:$F$1193,2,0)</f>
        <v>Excellent</v>
      </c>
      <c r="AD797" t="str">
        <f>VLOOKUP(D796,CSAT!$A$1:$F$1193,3,0)</f>
        <v>Worst</v>
      </c>
      <c r="AE797" t="str">
        <f>VLOOKUP(D796,CSAT!$A$1:$F$1193,4,0)</f>
        <v>Better</v>
      </c>
      <c r="AF797" t="str">
        <f>VLOOKUP(D796,CSAT!$A$1:$F$1193,5,0)</f>
        <v>Bad</v>
      </c>
      <c r="AG797" t="str">
        <f>VLOOKUP(D796,CSAT!$A$1:$F$1193,6,0)</f>
        <v>Good</v>
      </c>
      <c r="AH797" s="30">
        <v>43454</v>
      </c>
    </row>
    <row r="798" spans="1:34" x14ac:dyDescent="0.25">
      <c r="A798" s="13" t="s">
        <v>1320</v>
      </c>
      <c r="B798" s="13">
        <v>797</v>
      </c>
      <c r="C798" s="13" t="s">
        <v>351</v>
      </c>
      <c r="D798" s="13" t="s">
        <v>1320</v>
      </c>
      <c r="E798" s="13" t="s">
        <v>16</v>
      </c>
      <c r="F798" s="13">
        <v>32</v>
      </c>
      <c r="G798" s="13" t="s">
        <v>31</v>
      </c>
      <c r="H798" s="13" t="s">
        <v>131</v>
      </c>
      <c r="I798" s="13" t="s">
        <v>132</v>
      </c>
      <c r="J798">
        <f>VLOOKUP(DATA!D797,'Performance management'!A$1:H$1193,4,0)</f>
        <v>1</v>
      </c>
      <c r="K798">
        <f>VLOOKUP(DATA!D797,'Performance management'!A$1:H$1193,5,0)</f>
        <v>3</v>
      </c>
      <c r="L798">
        <f>VLOOKUP(DATA!D797,'Performance management'!A$1:H$1193,6,0)</f>
        <v>1</v>
      </c>
      <c r="M798">
        <f>VLOOKUP(DATA!D797,'Performance management'!A$1:H$1193,7,0)</f>
        <v>4</v>
      </c>
      <c r="N798">
        <f>VLOOKUP(DATA!D797,'Performance management'!A$1:H$1193,8,0)</f>
        <v>2.25</v>
      </c>
      <c r="O798">
        <f>VLOOKUP(D797,'Learning  Mangement'!$A$1:$G$1193,4,0)</f>
        <v>2.25</v>
      </c>
      <c r="P798" t="str">
        <f>VLOOKUP(D797,'Learning  Mangement'!$A$1:$G$1193,5,0)</f>
        <v>Sathish&amp;Azim</v>
      </c>
      <c r="Q798" t="str">
        <f>VLOOKUP(D797,'Learning  Mangement'!$A$1:$G$1193,6,0)</f>
        <v>4h</v>
      </c>
      <c r="R798" t="str">
        <f>VLOOKUP(D797,'Learning  Mangement'!$A$1:$G$1193,7,0)</f>
        <v>Technical skills Training</v>
      </c>
      <c r="S798" s="30">
        <f>VLOOKUP(D797,'Leave  Mangement'!$A$1:$F$1193,3,0)</f>
        <v>43186</v>
      </c>
      <c r="T798" s="30">
        <f>VLOOKUP(D797,'Leave  Mangement'!$A$1:$F$1193,4,0)</f>
        <v>43190</v>
      </c>
      <c r="U798" t="str">
        <f>VLOOKUP(D797,'Leave  Mangement'!$A$1:$F$1193,5,0)</f>
        <v>Planned leave</v>
      </c>
      <c r="V798">
        <f>VLOOKUP(D797,'Leave  Mangement'!$A$1:$F$1193,6,0)</f>
        <v>4</v>
      </c>
      <c r="W798" t="str">
        <f>VLOOKUP(D797,'Span and Layer'!$A$1:$D$1193,2,0)</f>
        <v>Anudeep</v>
      </c>
      <c r="X798" t="str">
        <f>VLOOKUP(D797,'Span and Layer'!$A$1:$D$1193,3,0)</f>
        <v>Charlie</v>
      </c>
      <c r="Y798" t="str">
        <f>VLOOKUP(D797,'Span and Layer'!$A$1:$D$1193,4,0)</f>
        <v>George</v>
      </c>
      <c r="Z798" s="30">
        <f>VLOOKUP(D797,'Attrition Analysis'!$A$1:$E$1193,3,0)</f>
        <v>39584</v>
      </c>
      <c r="AA798" s="30">
        <f>VLOOKUP(D797,'Attrition Analysis'!$A$1:$E$1193,4,0)</f>
        <v>11505</v>
      </c>
      <c r="AB798">
        <f>VLOOKUP(D797,'Attrition Analysis'!$A$1:$E$1193,5,0)</f>
        <v>0</v>
      </c>
      <c r="AC798" t="str">
        <f>VLOOKUP(D797,CSAT!$A$1:$F$1193,2,0)</f>
        <v>Good</v>
      </c>
      <c r="AD798" t="str">
        <f>VLOOKUP(D797,CSAT!$A$1:$F$1193,3,0)</f>
        <v>Excellent</v>
      </c>
      <c r="AE798" t="str">
        <f>VLOOKUP(D797,CSAT!$A$1:$F$1193,4,0)</f>
        <v>Bad</v>
      </c>
      <c r="AF798" t="str">
        <f>VLOOKUP(D797,CSAT!$A$1:$F$1193,5,0)</f>
        <v>Worst</v>
      </c>
      <c r="AG798" t="str">
        <f>VLOOKUP(D797,CSAT!$A$1:$F$1193,6,0)</f>
        <v>Worst</v>
      </c>
      <c r="AH798" s="30">
        <v>43354</v>
      </c>
    </row>
    <row r="799" spans="1:34" x14ac:dyDescent="0.25">
      <c r="A799" s="13" t="s">
        <v>1321</v>
      </c>
      <c r="B799" s="13">
        <v>798</v>
      </c>
      <c r="C799" s="13" t="s">
        <v>353</v>
      </c>
      <c r="D799" s="13" t="s">
        <v>1321</v>
      </c>
      <c r="E799" s="13" t="s">
        <v>10</v>
      </c>
      <c r="F799" s="13">
        <v>58</v>
      </c>
      <c r="G799" s="13" t="s">
        <v>62</v>
      </c>
      <c r="H799" s="13" t="s">
        <v>34</v>
      </c>
      <c r="I799" s="13" t="s">
        <v>35</v>
      </c>
      <c r="J799">
        <f>VLOOKUP(DATA!D798,'Performance management'!A$1:H$1193,4,0)</f>
        <v>3</v>
      </c>
      <c r="K799">
        <f>VLOOKUP(DATA!D798,'Performance management'!A$1:H$1193,5,0)</f>
        <v>3</v>
      </c>
      <c r="L799">
        <f>VLOOKUP(DATA!D798,'Performance management'!A$1:H$1193,6,0)</f>
        <v>5</v>
      </c>
      <c r="M799">
        <f>VLOOKUP(DATA!D798,'Performance management'!A$1:H$1193,7,0)</f>
        <v>5</v>
      </c>
      <c r="N799">
        <f>VLOOKUP(DATA!D798,'Performance management'!A$1:H$1193,8,0)</f>
        <v>4</v>
      </c>
      <c r="O799">
        <f>VLOOKUP(D798,'Learning  Mangement'!$A$1:$G$1193,4,0)</f>
        <v>4</v>
      </c>
      <c r="P799" t="str">
        <f>VLOOKUP(D798,'Learning  Mangement'!$A$1:$G$1193,5,0)</f>
        <v>Santhosh&amp;Anudeep</v>
      </c>
      <c r="Q799" t="str">
        <f>VLOOKUP(D798,'Learning  Mangement'!$A$1:$G$1193,6,0)</f>
        <v>3h</v>
      </c>
      <c r="R799" t="str">
        <f>VLOOKUP(D798,'Learning  Mangement'!$A$1:$G$1193,7,0)</f>
        <v>Job Training</v>
      </c>
      <c r="S799" s="30">
        <f>VLOOKUP(D798,'Leave  Mangement'!$A$1:$F$1193,3,0)</f>
        <v>43187</v>
      </c>
      <c r="T799" s="30">
        <f>VLOOKUP(D798,'Leave  Mangement'!$A$1:$F$1193,4,0)</f>
        <v>43188</v>
      </c>
      <c r="U799" t="str">
        <f>VLOOKUP(D798,'Leave  Mangement'!$A$1:$F$1193,5,0)</f>
        <v>Planned leave</v>
      </c>
      <c r="V799">
        <f>VLOOKUP(D798,'Leave  Mangement'!$A$1:$F$1193,6,0)</f>
        <v>1</v>
      </c>
      <c r="W799" t="str">
        <f>VLOOKUP(D798,'Span and Layer'!$A$1:$D$1193,2,0)</f>
        <v>Harish</v>
      </c>
      <c r="X799" t="str">
        <f>VLOOKUP(D798,'Span and Layer'!$A$1:$D$1193,3,0)</f>
        <v>Amelia</v>
      </c>
      <c r="Y799" t="str">
        <f>VLOOKUP(D798,'Span and Layer'!$A$1:$D$1193,4,0)</f>
        <v>George</v>
      </c>
      <c r="Z799" s="30">
        <f>VLOOKUP(D798,'Attrition Analysis'!$A$1:$E$1193,3,0)</f>
        <v>39592</v>
      </c>
      <c r="AA799" s="30">
        <f>VLOOKUP(D798,'Attrition Analysis'!$A$1:$E$1193,4,0)</f>
        <v>11517</v>
      </c>
      <c r="AB799">
        <f>VLOOKUP(D798,'Attrition Analysis'!$A$1:$E$1193,5,0)</f>
        <v>0</v>
      </c>
      <c r="AC799" t="str">
        <f>VLOOKUP(D798,CSAT!$A$1:$F$1193,2,0)</f>
        <v>Better</v>
      </c>
      <c r="AD799" t="str">
        <f>VLOOKUP(D798,CSAT!$A$1:$F$1193,3,0)</f>
        <v>Good</v>
      </c>
      <c r="AE799" t="str">
        <f>VLOOKUP(D798,CSAT!$A$1:$F$1193,4,0)</f>
        <v>Worst</v>
      </c>
      <c r="AF799" t="str">
        <f>VLOOKUP(D798,CSAT!$A$1:$F$1193,5,0)</f>
        <v>Good</v>
      </c>
      <c r="AG799" t="str">
        <f>VLOOKUP(D798,CSAT!$A$1:$F$1193,6,0)</f>
        <v>Worst</v>
      </c>
      <c r="AH799" s="30">
        <v>43111</v>
      </c>
    </row>
    <row r="800" spans="1:34" x14ac:dyDescent="0.25">
      <c r="A800" s="13" t="s">
        <v>1322</v>
      </c>
      <c r="B800" s="13">
        <v>799</v>
      </c>
      <c r="C800" s="13" t="s">
        <v>355</v>
      </c>
      <c r="D800" s="13" t="s">
        <v>1322</v>
      </c>
      <c r="E800" s="13" t="s">
        <v>16</v>
      </c>
      <c r="F800" s="13">
        <v>58</v>
      </c>
      <c r="G800" s="13" t="s">
        <v>91</v>
      </c>
      <c r="H800" s="13" t="s">
        <v>109</v>
      </c>
      <c r="I800" s="13" t="s">
        <v>13</v>
      </c>
      <c r="J800">
        <f>VLOOKUP(DATA!D799,'Performance management'!A$1:H$1193,4,0)</f>
        <v>5</v>
      </c>
      <c r="K800">
        <f>VLOOKUP(DATA!D799,'Performance management'!A$1:H$1193,5,0)</f>
        <v>5</v>
      </c>
      <c r="L800">
        <f>VLOOKUP(DATA!D799,'Performance management'!A$1:H$1193,6,0)</f>
        <v>2</v>
      </c>
      <c r="M800">
        <f>VLOOKUP(DATA!D799,'Performance management'!A$1:H$1193,7,0)</f>
        <v>2</v>
      </c>
      <c r="N800">
        <f>VLOOKUP(DATA!D799,'Performance management'!A$1:H$1193,8,0)</f>
        <v>3.5</v>
      </c>
      <c r="O800">
        <f>VLOOKUP(D799,'Learning  Mangement'!$A$1:$G$1193,4,0)</f>
        <v>3.5</v>
      </c>
      <c r="P800" t="str">
        <f>VLOOKUP(D799,'Learning  Mangement'!$A$1:$G$1193,5,0)</f>
        <v>Hemanth&amp;Salomi</v>
      </c>
      <c r="Q800" t="str">
        <f>VLOOKUP(D799,'Learning  Mangement'!$A$1:$G$1193,6,0)</f>
        <v>3h</v>
      </c>
      <c r="R800" t="str">
        <f>VLOOKUP(D799,'Learning  Mangement'!$A$1:$G$1193,7,0)</f>
        <v>Soft skills Training</v>
      </c>
      <c r="S800" s="30">
        <f>VLOOKUP(D799,'Leave  Mangement'!$A$1:$F$1193,3,0)</f>
        <v>43188</v>
      </c>
      <c r="T800" s="30">
        <f>VLOOKUP(D799,'Leave  Mangement'!$A$1:$F$1193,4,0)</f>
        <v>43190</v>
      </c>
      <c r="U800" t="str">
        <f>VLOOKUP(D799,'Leave  Mangement'!$A$1:$F$1193,5,0)</f>
        <v>Planned leave</v>
      </c>
      <c r="V800">
        <f>VLOOKUP(D799,'Leave  Mangement'!$A$1:$F$1193,6,0)</f>
        <v>2</v>
      </c>
      <c r="W800" t="str">
        <f>VLOOKUP(D799,'Span and Layer'!$A$1:$D$1193,2,0)</f>
        <v>Harika</v>
      </c>
      <c r="X800" t="str">
        <f>VLOOKUP(D799,'Span and Layer'!$A$1:$D$1193,3,0)</f>
        <v>Amelia</v>
      </c>
      <c r="Y800" t="str">
        <f>VLOOKUP(D799,'Span and Layer'!$A$1:$D$1193,4,0)</f>
        <v>George</v>
      </c>
      <c r="Z800" s="30">
        <f>VLOOKUP(D799,'Attrition Analysis'!$A$1:$E$1193,3,0)</f>
        <v>39600</v>
      </c>
      <c r="AA800" s="30">
        <f>VLOOKUP(D799,'Attrition Analysis'!$A$1:$E$1193,4,0)</f>
        <v>11529</v>
      </c>
      <c r="AB800">
        <f>VLOOKUP(D799,'Attrition Analysis'!$A$1:$E$1193,5,0)</f>
        <v>0</v>
      </c>
      <c r="AC800" t="str">
        <f>VLOOKUP(D799,CSAT!$A$1:$F$1193,2,0)</f>
        <v>Excellent</v>
      </c>
      <c r="AD800" t="str">
        <f>VLOOKUP(D799,CSAT!$A$1:$F$1193,3,0)</f>
        <v>Excellent</v>
      </c>
      <c r="AE800" t="str">
        <f>VLOOKUP(D799,CSAT!$A$1:$F$1193,4,0)</f>
        <v>Bad</v>
      </c>
      <c r="AF800" t="str">
        <f>VLOOKUP(D799,CSAT!$A$1:$F$1193,5,0)</f>
        <v>Better</v>
      </c>
      <c r="AG800" t="str">
        <f>VLOOKUP(D799,CSAT!$A$1:$F$1193,6,0)</f>
        <v>Excellent</v>
      </c>
      <c r="AH800" s="30">
        <v>43405</v>
      </c>
    </row>
    <row r="801" spans="1:34" x14ac:dyDescent="0.25">
      <c r="A801" s="13" t="s">
        <v>1323</v>
      </c>
      <c r="B801" s="13">
        <v>800</v>
      </c>
      <c r="C801" s="13" t="s">
        <v>357</v>
      </c>
      <c r="D801" s="13" t="s">
        <v>1323</v>
      </c>
      <c r="E801" s="13" t="s">
        <v>10</v>
      </c>
      <c r="F801" s="13">
        <v>56</v>
      </c>
      <c r="G801" s="13" t="s">
        <v>31</v>
      </c>
      <c r="H801" s="13" t="s">
        <v>131</v>
      </c>
      <c r="I801" s="13" t="s">
        <v>132</v>
      </c>
      <c r="J801">
        <f>VLOOKUP(DATA!D800,'Performance management'!A$1:H$1193,4,0)</f>
        <v>1</v>
      </c>
      <c r="K801">
        <f>VLOOKUP(DATA!D800,'Performance management'!A$1:H$1193,5,0)</f>
        <v>4</v>
      </c>
      <c r="L801">
        <f>VLOOKUP(DATA!D800,'Performance management'!A$1:H$1193,6,0)</f>
        <v>1</v>
      </c>
      <c r="M801">
        <f>VLOOKUP(DATA!D800,'Performance management'!A$1:H$1193,7,0)</f>
        <v>4</v>
      </c>
      <c r="N801">
        <f>VLOOKUP(DATA!D800,'Performance management'!A$1:H$1193,8,0)</f>
        <v>2.5</v>
      </c>
      <c r="O801">
        <f>VLOOKUP(D800,'Learning  Mangement'!$A$1:$G$1193,4,0)</f>
        <v>2.5</v>
      </c>
      <c r="P801" t="str">
        <f>VLOOKUP(D800,'Learning  Mangement'!$A$1:$G$1193,5,0)</f>
        <v>Sathish&amp;Azim</v>
      </c>
      <c r="Q801" t="str">
        <f>VLOOKUP(D800,'Learning  Mangement'!$A$1:$G$1193,6,0)</f>
        <v>4h</v>
      </c>
      <c r="R801" t="str">
        <f>VLOOKUP(D800,'Learning  Mangement'!$A$1:$G$1193,7,0)</f>
        <v>Technical skills Training</v>
      </c>
      <c r="S801" s="30">
        <f>VLOOKUP(D800,'Leave  Mangement'!$A$1:$F$1193,3,0)</f>
        <v>43189</v>
      </c>
      <c r="T801" s="30">
        <f>VLOOKUP(D800,'Leave  Mangement'!$A$1:$F$1193,4,0)</f>
        <v>43193</v>
      </c>
      <c r="U801" t="str">
        <f>VLOOKUP(D800,'Leave  Mangement'!$A$1:$F$1193,5,0)</f>
        <v>Maternity/Parental leave</v>
      </c>
      <c r="V801">
        <f>VLOOKUP(D800,'Leave  Mangement'!$A$1:$F$1193,6,0)</f>
        <v>34</v>
      </c>
      <c r="W801" t="str">
        <f>VLOOKUP(D800,'Span and Layer'!$A$1:$D$1193,2,0)</f>
        <v>David</v>
      </c>
      <c r="X801" t="str">
        <f>VLOOKUP(D800,'Span and Layer'!$A$1:$D$1193,3,0)</f>
        <v>Jacob</v>
      </c>
      <c r="Y801" t="str">
        <f>VLOOKUP(D800,'Span and Layer'!$A$1:$D$1193,4,0)</f>
        <v>George</v>
      </c>
      <c r="Z801" s="30">
        <f>VLOOKUP(D800,'Attrition Analysis'!$A$1:$E$1193,3,0)</f>
        <v>39608</v>
      </c>
      <c r="AA801" s="30">
        <f>VLOOKUP(D800,'Attrition Analysis'!$A$1:$E$1193,4,0)</f>
        <v>11541</v>
      </c>
      <c r="AB801">
        <f>VLOOKUP(D800,'Attrition Analysis'!$A$1:$E$1193,5,0)</f>
        <v>0</v>
      </c>
      <c r="AC801" t="str">
        <f>VLOOKUP(D800,CSAT!$A$1:$F$1193,2,0)</f>
        <v>Bad</v>
      </c>
      <c r="AD801" t="str">
        <f>VLOOKUP(D800,CSAT!$A$1:$F$1193,3,0)</f>
        <v>Better</v>
      </c>
      <c r="AE801" t="str">
        <f>VLOOKUP(D800,CSAT!$A$1:$F$1193,4,0)</f>
        <v>Bad</v>
      </c>
      <c r="AF801" t="str">
        <f>VLOOKUP(D800,CSAT!$A$1:$F$1193,5,0)</f>
        <v>Excellent</v>
      </c>
      <c r="AG801" t="str">
        <f>VLOOKUP(D800,CSAT!$A$1:$F$1193,6,0)</f>
        <v>Excellent</v>
      </c>
      <c r="AH801" s="30">
        <v>43304</v>
      </c>
    </row>
    <row r="802" spans="1:34" x14ac:dyDescent="0.25">
      <c r="A802" s="13" t="s">
        <v>1324</v>
      </c>
      <c r="B802" s="13">
        <v>801</v>
      </c>
      <c r="C802" s="13" t="s">
        <v>359</v>
      </c>
      <c r="D802" s="13" t="s">
        <v>1324</v>
      </c>
      <c r="E802" s="13" t="s">
        <v>10</v>
      </c>
      <c r="F802" s="13">
        <v>31</v>
      </c>
      <c r="G802" s="13" t="s">
        <v>31</v>
      </c>
      <c r="H802" s="13" t="s">
        <v>27</v>
      </c>
      <c r="I802" s="13" t="s">
        <v>28</v>
      </c>
      <c r="J802">
        <f>VLOOKUP(DATA!D801,'Performance management'!A$1:H$1193,4,0)</f>
        <v>5</v>
      </c>
      <c r="K802">
        <f>VLOOKUP(DATA!D801,'Performance management'!A$1:H$1193,5,0)</f>
        <v>4</v>
      </c>
      <c r="L802">
        <f>VLOOKUP(DATA!D801,'Performance management'!A$1:H$1193,6,0)</f>
        <v>2</v>
      </c>
      <c r="M802">
        <f>VLOOKUP(DATA!D801,'Performance management'!A$1:H$1193,7,0)</f>
        <v>2</v>
      </c>
      <c r="N802">
        <f>VLOOKUP(DATA!D801,'Performance management'!A$1:H$1193,8,0)</f>
        <v>3.25</v>
      </c>
      <c r="O802">
        <f>VLOOKUP(D801,'Learning  Mangement'!$A$1:$G$1193,4,0)</f>
        <v>3.25</v>
      </c>
      <c r="P802" t="str">
        <f>VLOOKUP(D801,'Learning  Mangement'!$A$1:$G$1193,5,0)</f>
        <v>Hemanth&amp;Salomi</v>
      </c>
      <c r="Q802" t="str">
        <f>VLOOKUP(D801,'Learning  Mangement'!$A$1:$G$1193,6,0)</f>
        <v>3h</v>
      </c>
      <c r="R802" t="str">
        <f>VLOOKUP(D801,'Learning  Mangement'!$A$1:$G$1193,7,0)</f>
        <v>Soft skills Training</v>
      </c>
      <c r="S802" s="30">
        <f>VLOOKUP(D801,'Leave  Mangement'!$A$1:$F$1193,3,0)</f>
        <v>43190</v>
      </c>
      <c r="T802" s="30">
        <f>VLOOKUP(D801,'Leave  Mangement'!$A$1:$F$1193,4,0)</f>
        <v>43194</v>
      </c>
      <c r="U802" t="str">
        <f>VLOOKUP(D801,'Leave  Mangement'!$A$1:$F$1193,5,0)</f>
        <v>Emergency leave</v>
      </c>
      <c r="V802">
        <f>VLOOKUP(D801,'Leave  Mangement'!$A$1:$F$1193,6,0)</f>
        <v>4</v>
      </c>
      <c r="W802" t="str">
        <f>VLOOKUP(D801,'Span and Layer'!$A$1:$D$1193,2,0)</f>
        <v>David</v>
      </c>
      <c r="X802" t="str">
        <f>VLOOKUP(D801,'Span and Layer'!$A$1:$D$1193,3,0)</f>
        <v>Jacob</v>
      </c>
      <c r="Y802" t="str">
        <f>VLOOKUP(D801,'Span and Layer'!$A$1:$D$1193,4,0)</f>
        <v>George</v>
      </c>
      <c r="Z802" s="30">
        <f>VLOOKUP(D801,'Attrition Analysis'!$A$1:$E$1193,3,0)</f>
        <v>39616</v>
      </c>
      <c r="AA802" s="30">
        <f>VLOOKUP(D801,'Attrition Analysis'!$A$1:$E$1193,4,0)</f>
        <v>11553</v>
      </c>
      <c r="AB802">
        <f>VLOOKUP(D801,'Attrition Analysis'!$A$1:$E$1193,5,0)</f>
        <v>0</v>
      </c>
      <c r="AC802" t="str">
        <f>VLOOKUP(D801,CSAT!$A$1:$F$1193,2,0)</f>
        <v>Good</v>
      </c>
      <c r="AD802" t="str">
        <f>VLOOKUP(D801,CSAT!$A$1:$F$1193,3,0)</f>
        <v>Bad</v>
      </c>
      <c r="AE802" t="str">
        <f>VLOOKUP(D801,CSAT!$A$1:$F$1193,4,0)</f>
        <v>Excellent</v>
      </c>
      <c r="AF802" t="str">
        <f>VLOOKUP(D801,CSAT!$A$1:$F$1193,5,0)</f>
        <v>Bad</v>
      </c>
      <c r="AG802" t="str">
        <f>VLOOKUP(D801,CSAT!$A$1:$F$1193,6,0)</f>
        <v>Excellent</v>
      </c>
      <c r="AH802" s="30">
        <v>43406</v>
      </c>
    </row>
    <row r="803" spans="1:34" x14ac:dyDescent="0.25">
      <c r="A803" s="13" t="s">
        <v>1325</v>
      </c>
      <c r="B803" s="13">
        <v>802</v>
      </c>
      <c r="C803" s="13" t="s">
        <v>361</v>
      </c>
      <c r="D803" s="13" t="s">
        <v>1325</v>
      </c>
      <c r="E803" s="13" t="s">
        <v>10</v>
      </c>
      <c r="F803" s="13">
        <v>32</v>
      </c>
      <c r="G803" s="13" t="s">
        <v>62</v>
      </c>
      <c r="H803" s="13" t="s">
        <v>161</v>
      </c>
      <c r="I803" s="13" t="s">
        <v>13</v>
      </c>
      <c r="J803">
        <f>VLOOKUP(DATA!D802,'Performance management'!A$1:H$1193,4,0)</f>
        <v>4</v>
      </c>
      <c r="K803">
        <f>VLOOKUP(DATA!D802,'Performance management'!A$1:H$1193,5,0)</f>
        <v>4</v>
      </c>
      <c r="L803">
        <f>VLOOKUP(DATA!D802,'Performance management'!A$1:H$1193,6,0)</f>
        <v>3</v>
      </c>
      <c r="M803">
        <f>VLOOKUP(DATA!D802,'Performance management'!A$1:H$1193,7,0)</f>
        <v>4</v>
      </c>
      <c r="N803">
        <f>VLOOKUP(DATA!D802,'Performance management'!A$1:H$1193,8,0)</f>
        <v>3.75</v>
      </c>
      <c r="O803">
        <f>VLOOKUP(D802,'Learning  Mangement'!$A$1:$G$1193,4,0)</f>
        <v>3.75</v>
      </c>
      <c r="P803" t="str">
        <f>VLOOKUP(D802,'Learning  Mangement'!$A$1:$G$1193,5,0)</f>
        <v>Hemanth&amp;Salomi</v>
      </c>
      <c r="Q803" t="str">
        <f>VLOOKUP(D802,'Learning  Mangement'!$A$1:$G$1193,6,0)</f>
        <v>3h</v>
      </c>
      <c r="R803" t="str">
        <f>VLOOKUP(D802,'Learning  Mangement'!$A$1:$G$1193,7,0)</f>
        <v>Soft skills Training</v>
      </c>
      <c r="S803" s="30">
        <f>VLOOKUP(D802,'Leave  Mangement'!$A$1:$F$1193,3,0)</f>
        <v>43191</v>
      </c>
      <c r="T803" s="30">
        <f>VLOOKUP(D802,'Leave  Mangement'!$A$1:$F$1193,4,0)</f>
        <v>43194</v>
      </c>
      <c r="U803" t="str">
        <f>VLOOKUP(D802,'Leave  Mangement'!$A$1:$F$1193,5,0)</f>
        <v>Emergency leave</v>
      </c>
      <c r="V803">
        <f>VLOOKUP(D802,'Leave  Mangement'!$A$1:$F$1193,6,0)</f>
        <v>3</v>
      </c>
      <c r="W803" t="str">
        <f>VLOOKUP(D802,'Span and Layer'!$A$1:$D$1193,2,0)</f>
        <v>Rajesh</v>
      </c>
      <c r="X803" t="str">
        <f>VLOOKUP(D802,'Span and Layer'!$A$1:$D$1193,3,0)</f>
        <v>Isla</v>
      </c>
      <c r="Y803" t="str">
        <f>VLOOKUP(D802,'Span and Layer'!$A$1:$D$1193,4,0)</f>
        <v>George</v>
      </c>
      <c r="Z803" s="30">
        <f>VLOOKUP(D802,'Attrition Analysis'!$A$1:$E$1193,3,0)</f>
        <v>39624</v>
      </c>
      <c r="AA803" s="30">
        <f>VLOOKUP(D802,'Attrition Analysis'!$A$1:$E$1193,4,0)</f>
        <v>11565</v>
      </c>
      <c r="AB803">
        <f>VLOOKUP(D802,'Attrition Analysis'!$A$1:$E$1193,5,0)</f>
        <v>0</v>
      </c>
      <c r="AC803" t="str">
        <f>VLOOKUP(D802,CSAT!$A$1:$F$1193,2,0)</f>
        <v>Good</v>
      </c>
      <c r="AD803" t="str">
        <f>VLOOKUP(D802,CSAT!$A$1:$F$1193,3,0)</f>
        <v>Good</v>
      </c>
      <c r="AE803" t="str">
        <f>VLOOKUP(D802,CSAT!$A$1:$F$1193,4,0)</f>
        <v>Worst</v>
      </c>
      <c r="AF803" t="str">
        <f>VLOOKUP(D802,CSAT!$A$1:$F$1193,5,0)</f>
        <v>Bad</v>
      </c>
      <c r="AG803" t="str">
        <f>VLOOKUP(D802,CSAT!$A$1:$F$1193,6,0)</f>
        <v>Worst</v>
      </c>
      <c r="AH803" s="30">
        <v>43351</v>
      </c>
    </row>
    <row r="804" spans="1:34" x14ac:dyDescent="0.25">
      <c r="A804" s="13" t="s">
        <v>1326</v>
      </c>
      <c r="B804" s="13">
        <v>803</v>
      </c>
      <c r="C804" s="13" t="s">
        <v>363</v>
      </c>
      <c r="D804" s="13" t="s">
        <v>1326</v>
      </c>
      <c r="E804" s="13" t="s">
        <v>10</v>
      </c>
      <c r="F804" s="13">
        <v>21</v>
      </c>
      <c r="G804" s="13" t="s">
        <v>17</v>
      </c>
      <c r="H804" s="13" t="s">
        <v>79</v>
      </c>
      <c r="I804" s="13" t="s">
        <v>80</v>
      </c>
      <c r="J804">
        <f>VLOOKUP(DATA!D803,'Performance management'!A$1:H$1193,4,0)</f>
        <v>5</v>
      </c>
      <c r="K804">
        <f>VLOOKUP(DATA!D803,'Performance management'!A$1:H$1193,5,0)</f>
        <v>2</v>
      </c>
      <c r="L804">
        <f>VLOOKUP(DATA!D803,'Performance management'!A$1:H$1193,6,0)</f>
        <v>5</v>
      </c>
      <c r="M804">
        <f>VLOOKUP(DATA!D803,'Performance management'!A$1:H$1193,7,0)</f>
        <v>3</v>
      </c>
      <c r="N804">
        <f>VLOOKUP(DATA!D803,'Performance management'!A$1:H$1193,8,0)</f>
        <v>3.75</v>
      </c>
      <c r="O804">
        <f>VLOOKUP(D803,'Learning  Mangement'!$A$1:$G$1193,4,0)</f>
        <v>3.75</v>
      </c>
      <c r="P804" t="str">
        <f>VLOOKUP(D803,'Learning  Mangement'!$A$1:$G$1193,5,0)</f>
        <v>Hemanth&amp;Salomi</v>
      </c>
      <c r="Q804" t="str">
        <f>VLOOKUP(D803,'Learning  Mangement'!$A$1:$G$1193,6,0)</f>
        <v>3h</v>
      </c>
      <c r="R804" t="str">
        <f>VLOOKUP(D803,'Learning  Mangement'!$A$1:$G$1193,7,0)</f>
        <v>Soft skills Training</v>
      </c>
      <c r="S804" s="30">
        <f>VLOOKUP(D803,'Leave  Mangement'!$A$1:$F$1193,3,0)</f>
        <v>43192</v>
      </c>
      <c r="T804" s="30">
        <f>VLOOKUP(D803,'Leave  Mangement'!$A$1:$F$1193,4,0)</f>
        <v>43196</v>
      </c>
      <c r="U804" t="str">
        <f>VLOOKUP(D803,'Leave  Mangement'!$A$1:$F$1193,5,0)</f>
        <v>Planned leave</v>
      </c>
      <c r="V804">
        <f>VLOOKUP(D803,'Leave  Mangement'!$A$1:$F$1193,6,0)</f>
        <v>4</v>
      </c>
      <c r="W804" t="str">
        <f>VLOOKUP(D803,'Span and Layer'!$A$1:$D$1193,2,0)</f>
        <v>Sathish</v>
      </c>
      <c r="X804" t="str">
        <f>VLOOKUP(D803,'Span and Layer'!$A$1:$D$1193,3,0)</f>
        <v>Charlie</v>
      </c>
      <c r="Y804" t="str">
        <f>VLOOKUP(D803,'Span and Layer'!$A$1:$D$1193,4,0)</f>
        <v>George</v>
      </c>
      <c r="Z804" s="30">
        <f>VLOOKUP(D803,'Attrition Analysis'!$A$1:$E$1193,3,0)</f>
        <v>39632</v>
      </c>
      <c r="AA804" s="30">
        <f>VLOOKUP(D803,'Attrition Analysis'!$A$1:$E$1193,4,0)</f>
        <v>11577</v>
      </c>
      <c r="AB804">
        <f>VLOOKUP(D803,'Attrition Analysis'!$A$1:$E$1193,5,0)</f>
        <v>0</v>
      </c>
      <c r="AC804" t="str">
        <f>VLOOKUP(D803,CSAT!$A$1:$F$1193,2,0)</f>
        <v>Better</v>
      </c>
      <c r="AD804" t="str">
        <f>VLOOKUP(D803,CSAT!$A$1:$F$1193,3,0)</f>
        <v>Good</v>
      </c>
      <c r="AE804" t="str">
        <f>VLOOKUP(D803,CSAT!$A$1:$F$1193,4,0)</f>
        <v>Bad</v>
      </c>
      <c r="AF804" t="str">
        <f>VLOOKUP(D803,CSAT!$A$1:$F$1193,5,0)</f>
        <v>Excellent</v>
      </c>
      <c r="AG804" t="str">
        <f>VLOOKUP(D803,CSAT!$A$1:$F$1193,6,0)</f>
        <v>Good</v>
      </c>
      <c r="AH804" s="30">
        <v>43125</v>
      </c>
    </row>
    <row r="805" spans="1:34" x14ac:dyDescent="0.25">
      <c r="A805" s="13" t="s">
        <v>1327</v>
      </c>
      <c r="B805" s="13">
        <v>804</v>
      </c>
      <c r="C805" s="13" t="s">
        <v>365</v>
      </c>
      <c r="D805" s="13" t="s">
        <v>1327</v>
      </c>
      <c r="E805" s="13" t="s">
        <v>10</v>
      </c>
      <c r="F805" s="13">
        <v>43</v>
      </c>
      <c r="G805" s="13" t="s">
        <v>31</v>
      </c>
      <c r="H805" s="13" t="s">
        <v>126</v>
      </c>
      <c r="I805" s="13" t="s">
        <v>80</v>
      </c>
      <c r="J805">
        <f>VLOOKUP(DATA!D804,'Performance management'!A$1:H$1193,4,0)</f>
        <v>1</v>
      </c>
      <c r="K805">
        <f>VLOOKUP(DATA!D804,'Performance management'!A$1:H$1193,5,0)</f>
        <v>5</v>
      </c>
      <c r="L805">
        <f>VLOOKUP(DATA!D804,'Performance management'!A$1:H$1193,6,0)</f>
        <v>5</v>
      </c>
      <c r="M805">
        <f>VLOOKUP(DATA!D804,'Performance management'!A$1:H$1193,7,0)</f>
        <v>1</v>
      </c>
      <c r="N805">
        <f>VLOOKUP(DATA!D804,'Performance management'!A$1:H$1193,8,0)</f>
        <v>3</v>
      </c>
      <c r="O805">
        <f>VLOOKUP(D804,'Learning  Mangement'!$A$1:$G$1193,4,0)</f>
        <v>3</v>
      </c>
      <c r="P805" t="str">
        <f>VLOOKUP(D804,'Learning  Mangement'!$A$1:$G$1193,5,0)</f>
        <v>Hemanth&amp;Salomi</v>
      </c>
      <c r="Q805" t="str">
        <f>VLOOKUP(D804,'Learning  Mangement'!$A$1:$G$1193,6,0)</f>
        <v>3h</v>
      </c>
      <c r="R805" t="str">
        <f>VLOOKUP(D804,'Learning  Mangement'!$A$1:$G$1193,7,0)</f>
        <v>Soft skills Training</v>
      </c>
      <c r="S805" s="30">
        <f>VLOOKUP(D804,'Leave  Mangement'!$A$1:$F$1193,3,0)</f>
        <v>43193</v>
      </c>
      <c r="T805" s="30">
        <f>VLOOKUP(D804,'Leave  Mangement'!$A$1:$F$1193,4,0)</f>
        <v>43196</v>
      </c>
      <c r="U805" t="str">
        <f>VLOOKUP(D804,'Leave  Mangement'!$A$1:$F$1193,5,0)</f>
        <v>Planned leave</v>
      </c>
      <c r="V805">
        <f>VLOOKUP(D804,'Leave  Mangement'!$A$1:$F$1193,6,0)</f>
        <v>3</v>
      </c>
      <c r="W805" t="str">
        <f>VLOOKUP(D804,'Span and Layer'!$A$1:$D$1193,2,0)</f>
        <v>Azim</v>
      </c>
      <c r="X805" t="str">
        <f>VLOOKUP(D804,'Span and Layer'!$A$1:$D$1193,3,0)</f>
        <v>Jacob</v>
      </c>
      <c r="Y805" t="str">
        <f>VLOOKUP(D804,'Span and Layer'!$A$1:$D$1193,4,0)</f>
        <v>George</v>
      </c>
      <c r="Z805" s="30">
        <f>VLOOKUP(D804,'Attrition Analysis'!$A$1:$E$1193,3,0)</f>
        <v>39640</v>
      </c>
      <c r="AA805" s="30">
        <f>VLOOKUP(D804,'Attrition Analysis'!$A$1:$E$1193,4,0)</f>
        <v>11589</v>
      </c>
      <c r="AB805">
        <f>VLOOKUP(D804,'Attrition Analysis'!$A$1:$E$1193,5,0)</f>
        <v>0</v>
      </c>
      <c r="AC805" t="str">
        <f>VLOOKUP(D804,CSAT!$A$1:$F$1193,2,0)</f>
        <v>Better</v>
      </c>
      <c r="AD805" t="str">
        <f>VLOOKUP(D804,CSAT!$A$1:$F$1193,3,0)</f>
        <v>Excellent</v>
      </c>
      <c r="AE805" t="str">
        <f>VLOOKUP(D804,CSAT!$A$1:$F$1193,4,0)</f>
        <v>Good</v>
      </c>
      <c r="AF805" t="str">
        <f>VLOOKUP(D804,CSAT!$A$1:$F$1193,5,0)</f>
        <v>Excellent</v>
      </c>
      <c r="AG805" t="str">
        <f>VLOOKUP(D804,CSAT!$A$1:$F$1193,6,0)</f>
        <v>Worst</v>
      </c>
      <c r="AH805" s="30">
        <v>43435</v>
      </c>
    </row>
    <row r="806" spans="1:34" x14ac:dyDescent="0.25">
      <c r="A806" s="13" t="s">
        <v>1328</v>
      </c>
      <c r="B806" s="13">
        <v>805</v>
      </c>
      <c r="C806" s="13" t="s">
        <v>367</v>
      </c>
      <c r="D806" s="13" t="s">
        <v>1328</v>
      </c>
      <c r="E806" s="13" t="s">
        <v>10</v>
      </c>
      <c r="F806" s="13">
        <v>42</v>
      </c>
      <c r="G806" s="13" t="s">
        <v>62</v>
      </c>
      <c r="H806" s="13" t="s">
        <v>34</v>
      </c>
      <c r="I806" s="13" t="s">
        <v>35</v>
      </c>
      <c r="J806">
        <f>VLOOKUP(DATA!D805,'Performance management'!A$1:H$1193,4,0)</f>
        <v>3</v>
      </c>
      <c r="K806">
        <f>VLOOKUP(DATA!D805,'Performance management'!A$1:H$1193,5,0)</f>
        <v>5</v>
      </c>
      <c r="L806">
        <f>VLOOKUP(DATA!D805,'Performance management'!A$1:H$1193,6,0)</f>
        <v>2</v>
      </c>
      <c r="M806">
        <f>VLOOKUP(DATA!D805,'Performance management'!A$1:H$1193,7,0)</f>
        <v>2</v>
      </c>
      <c r="N806">
        <f>VLOOKUP(DATA!D805,'Performance management'!A$1:H$1193,8,0)</f>
        <v>3</v>
      </c>
      <c r="O806">
        <f>VLOOKUP(D805,'Learning  Mangement'!$A$1:$G$1193,4,0)</f>
        <v>3</v>
      </c>
      <c r="P806" t="str">
        <f>VLOOKUP(D805,'Learning  Mangement'!$A$1:$G$1193,5,0)</f>
        <v>Hemanth&amp;Salomi</v>
      </c>
      <c r="Q806" t="str">
        <f>VLOOKUP(D805,'Learning  Mangement'!$A$1:$G$1193,6,0)</f>
        <v>3h</v>
      </c>
      <c r="R806" t="str">
        <f>VLOOKUP(D805,'Learning  Mangement'!$A$1:$G$1193,7,0)</f>
        <v>Soft skills Training</v>
      </c>
      <c r="S806" s="30">
        <f>VLOOKUP(D805,'Leave  Mangement'!$A$1:$F$1193,3,0)</f>
        <v>43194</v>
      </c>
      <c r="T806" s="30">
        <f>VLOOKUP(D805,'Leave  Mangement'!$A$1:$F$1193,4,0)</f>
        <v>43198</v>
      </c>
      <c r="U806" t="str">
        <f>VLOOKUP(D805,'Leave  Mangement'!$A$1:$F$1193,5,0)</f>
        <v>Planned leave</v>
      </c>
      <c r="V806">
        <f>VLOOKUP(D805,'Leave  Mangement'!$A$1:$F$1193,6,0)</f>
        <v>4</v>
      </c>
      <c r="W806" t="str">
        <f>VLOOKUP(D805,'Span and Layer'!$A$1:$D$1193,2,0)</f>
        <v>Hemanth</v>
      </c>
      <c r="X806" t="str">
        <f>VLOOKUP(D805,'Span and Layer'!$A$1:$D$1193,3,0)</f>
        <v>Amelia</v>
      </c>
      <c r="Y806" t="str">
        <f>VLOOKUP(D805,'Span and Layer'!$A$1:$D$1193,4,0)</f>
        <v>George</v>
      </c>
      <c r="Z806" s="30">
        <f>VLOOKUP(D805,'Attrition Analysis'!$A$1:$E$1193,3,0)</f>
        <v>39648</v>
      </c>
      <c r="AA806" s="30">
        <f>VLOOKUP(D805,'Attrition Analysis'!$A$1:$E$1193,4,0)</f>
        <v>11601</v>
      </c>
      <c r="AB806">
        <f>VLOOKUP(D805,'Attrition Analysis'!$A$1:$E$1193,5,0)</f>
        <v>0</v>
      </c>
      <c r="AC806" t="str">
        <f>VLOOKUP(D805,CSAT!$A$1:$F$1193,2,0)</f>
        <v>Excellent</v>
      </c>
      <c r="AD806" t="str">
        <f>VLOOKUP(D805,CSAT!$A$1:$F$1193,3,0)</f>
        <v>Excellent</v>
      </c>
      <c r="AE806" t="str">
        <f>VLOOKUP(D805,CSAT!$A$1:$F$1193,4,0)</f>
        <v>Good</v>
      </c>
      <c r="AF806" t="str">
        <f>VLOOKUP(D805,CSAT!$A$1:$F$1193,5,0)</f>
        <v>Worst</v>
      </c>
      <c r="AG806" t="str">
        <f>VLOOKUP(D805,CSAT!$A$1:$F$1193,6,0)</f>
        <v>Excellent</v>
      </c>
      <c r="AH806" s="30">
        <v>43144</v>
      </c>
    </row>
    <row r="807" spans="1:34" x14ac:dyDescent="0.25">
      <c r="A807" s="13" t="s">
        <v>1329</v>
      </c>
      <c r="B807" s="13">
        <v>806</v>
      </c>
      <c r="C807" s="13" t="s">
        <v>369</v>
      </c>
      <c r="D807" s="13" t="s">
        <v>1329</v>
      </c>
      <c r="E807" s="13" t="s">
        <v>10</v>
      </c>
      <c r="F807" s="13">
        <v>29</v>
      </c>
      <c r="G807" s="13" t="s">
        <v>21</v>
      </c>
      <c r="H807" s="13" t="s">
        <v>40</v>
      </c>
      <c r="I807" s="13" t="s">
        <v>13</v>
      </c>
      <c r="J807">
        <f>VLOOKUP(DATA!D806,'Performance management'!A$1:H$1193,4,0)</f>
        <v>5</v>
      </c>
      <c r="K807">
        <f>VLOOKUP(DATA!D806,'Performance management'!A$1:H$1193,5,0)</f>
        <v>2</v>
      </c>
      <c r="L807">
        <f>VLOOKUP(DATA!D806,'Performance management'!A$1:H$1193,6,0)</f>
        <v>4</v>
      </c>
      <c r="M807">
        <f>VLOOKUP(DATA!D806,'Performance management'!A$1:H$1193,7,0)</f>
        <v>4</v>
      </c>
      <c r="N807">
        <f>VLOOKUP(DATA!D806,'Performance management'!A$1:H$1193,8,0)</f>
        <v>3.75</v>
      </c>
      <c r="O807">
        <f>VLOOKUP(D806,'Learning  Mangement'!$A$1:$G$1193,4,0)</f>
        <v>3.75</v>
      </c>
      <c r="P807" t="str">
        <f>VLOOKUP(D806,'Learning  Mangement'!$A$1:$G$1193,5,0)</f>
        <v>Hemanth&amp;Salomi</v>
      </c>
      <c r="Q807" t="str">
        <f>VLOOKUP(D806,'Learning  Mangement'!$A$1:$G$1193,6,0)</f>
        <v>3h</v>
      </c>
      <c r="R807" t="str">
        <f>VLOOKUP(D806,'Learning  Mangement'!$A$1:$G$1193,7,0)</f>
        <v>Soft skills Training</v>
      </c>
      <c r="S807" s="30">
        <f>VLOOKUP(D806,'Leave  Mangement'!$A$1:$F$1193,3,0)</f>
        <v>43195</v>
      </c>
      <c r="T807" s="30">
        <f>VLOOKUP(D806,'Leave  Mangement'!$A$1:$F$1193,4,0)</f>
        <v>43198</v>
      </c>
      <c r="U807" t="str">
        <f>VLOOKUP(D806,'Leave  Mangement'!$A$1:$F$1193,5,0)</f>
        <v>Emergency leave</v>
      </c>
      <c r="V807">
        <f>VLOOKUP(D806,'Leave  Mangement'!$A$1:$F$1193,6,0)</f>
        <v>3</v>
      </c>
      <c r="W807" t="str">
        <f>VLOOKUP(D806,'Span and Layer'!$A$1:$D$1193,2,0)</f>
        <v>Rajesh</v>
      </c>
      <c r="X807" t="str">
        <f>VLOOKUP(D806,'Span and Layer'!$A$1:$D$1193,3,0)</f>
        <v>Isla</v>
      </c>
      <c r="Y807" t="str">
        <f>VLOOKUP(D806,'Span and Layer'!$A$1:$D$1193,4,0)</f>
        <v>George</v>
      </c>
      <c r="Z807" s="30">
        <f>VLOOKUP(D806,'Attrition Analysis'!$A$1:$E$1193,3,0)</f>
        <v>39656</v>
      </c>
      <c r="AA807" s="30">
        <f>VLOOKUP(D806,'Attrition Analysis'!$A$1:$E$1193,4,0)</f>
        <v>11613</v>
      </c>
      <c r="AB807">
        <f>VLOOKUP(D806,'Attrition Analysis'!$A$1:$E$1193,5,0)</f>
        <v>0</v>
      </c>
      <c r="AC807" t="str">
        <f>VLOOKUP(D806,CSAT!$A$1:$F$1193,2,0)</f>
        <v>Good</v>
      </c>
      <c r="AD807" t="str">
        <f>VLOOKUP(D806,CSAT!$A$1:$F$1193,3,0)</f>
        <v>Bad</v>
      </c>
      <c r="AE807" t="str">
        <f>VLOOKUP(D806,CSAT!$A$1:$F$1193,4,0)</f>
        <v>Excellent</v>
      </c>
      <c r="AF807" t="str">
        <f>VLOOKUP(D806,CSAT!$A$1:$F$1193,5,0)</f>
        <v>Bad</v>
      </c>
      <c r="AG807" t="str">
        <f>VLOOKUP(D806,CSAT!$A$1:$F$1193,6,0)</f>
        <v>Excellent</v>
      </c>
      <c r="AH807" s="30">
        <v>43354</v>
      </c>
    </row>
    <row r="808" spans="1:34" x14ac:dyDescent="0.25">
      <c r="A808" s="13" t="s">
        <v>1330</v>
      </c>
      <c r="B808" s="13">
        <v>807</v>
      </c>
      <c r="C808" s="13" t="s">
        <v>371</v>
      </c>
      <c r="D808" s="13" t="s">
        <v>1330</v>
      </c>
      <c r="E808" s="13" t="s">
        <v>10</v>
      </c>
      <c r="F808" s="13">
        <v>44</v>
      </c>
      <c r="G808" s="13" t="s">
        <v>96</v>
      </c>
      <c r="H808" s="13" t="s">
        <v>56</v>
      </c>
      <c r="I808" s="13" t="s">
        <v>13</v>
      </c>
      <c r="J808">
        <f>VLOOKUP(DATA!D807,'Performance management'!A$1:H$1193,4,0)</f>
        <v>1</v>
      </c>
      <c r="K808">
        <f>VLOOKUP(DATA!D807,'Performance management'!A$1:H$1193,5,0)</f>
        <v>1</v>
      </c>
      <c r="L808">
        <f>VLOOKUP(DATA!D807,'Performance management'!A$1:H$1193,6,0)</f>
        <v>4</v>
      </c>
      <c r="M808">
        <f>VLOOKUP(DATA!D807,'Performance management'!A$1:H$1193,7,0)</f>
        <v>3</v>
      </c>
      <c r="N808">
        <f>VLOOKUP(DATA!D807,'Performance management'!A$1:H$1193,8,0)</f>
        <v>2.25</v>
      </c>
      <c r="O808">
        <f>VLOOKUP(D807,'Learning  Mangement'!$A$1:$G$1193,4,0)</f>
        <v>2.25</v>
      </c>
      <c r="P808" t="str">
        <f>VLOOKUP(D807,'Learning  Mangement'!$A$1:$G$1193,5,0)</f>
        <v>Sathish&amp;Azim</v>
      </c>
      <c r="Q808" t="str">
        <f>VLOOKUP(D807,'Learning  Mangement'!$A$1:$G$1193,6,0)</f>
        <v>4h</v>
      </c>
      <c r="R808" t="str">
        <f>VLOOKUP(D807,'Learning  Mangement'!$A$1:$G$1193,7,0)</f>
        <v>Technical skills Training</v>
      </c>
      <c r="S808" s="30">
        <f>VLOOKUP(D807,'Leave  Mangement'!$A$1:$F$1193,3,0)</f>
        <v>43196</v>
      </c>
      <c r="T808" s="30">
        <f>VLOOKUP(D807,'Leave  Mangement'!$A$1:$F$1193,4,0)</f>
        <v>43197</v>
      </c>
      <c r="U808" t="str">
        <f>VLOOKUP(D807,'Leave  Mangement'!$A$1:$F$1193,5,0)</f>
        <v>Maternity/Parental leave</v>
      </c>
      <c r="V808">
        <f>VLOOKUP(D807,'Leave  Mangement'!$A$1:$F$1193,6,0)</f>
        <v>31</v>
      </c>
      <c r="W808" t="str">
        <f>VLOOKUP(D807,'Span and Layer'!$A$1:$D$1193,2,0)</f>
        <v>Lihar</v>
      </c>
      <c r="X808" t="str">
        <f>VLOOKUP(D807,'Span and Layer'!$A$1:$D$1193,3,0)</f>
        <v>Isla</v>
      </c>
      <c r="Y808" t="str">
        <f>VLOOKUP(D807,'Span and Layer'!$A$1:$D$1193,4,0)</f>
        <v>George</v>
      </c>
      <c r="Z808" s="30">
        <f>VLOOKUP(D807,'Attrition Analysis'!$A$1:$E$1193,3,0)</f>
        <v>39664</v>
      </c>
      <c r="AA808" s="30">
        <f>VLOOKUP(D807,'Attrition Analysis'!$A$1:$E$1193,4,0)</f>
        <v>11625</v>
      </c>
      <c r="AB808">
        <f>VLOOKUP(D807,'Attrition Analysis'!$A$1:$E$1193,5,0)</f>
        <v>0</v>
      </c>
      <c r="AC808" t="str">
        <f>VLOOKUP(D807,CSAT!$A$1:$F$1193,2,0)</f>
        <v>Good</v>
      </c>
      <c r="AD808" t="str">
        <f>VLOOKUP(D807,CSAT!$A$1:$F$1193,3,0)</f>
        <v>Excellent</v>
      </c>
      <c r="AE808" t="str">
        <f>VLOOKUP(D807,CSAT!$A$1:$F$1193,4,0)</f>
        <v>Worst</v>
      </c>
      <c r="AF808" t="str">
        <f>VLOOKUP(D807,CSAT!$A$1:$F$1193,5,0)</f>
        <v>Better</v>
      </c>
      <c r="AG808" t="str">
        <f>VLOOKUP(D807,CSAT!$A$1:$F$1193,6,0)</f>
        <v>Better</v>
      </c>
      <c r="AH808" s="30">
        <v>43176</v>
      </c>
    </row>
    <row r="809" spans="1:34" x14ac:dyDescent="0.25">
      <c r="A809" s="13" t="s">
        <v>1331</v>
      </c>
      <c r="B809" s="13">
        <v>808</v>
      </c>
      <c r="C809" s="13" t="s">
        <v>373</v>
      </c>
      <c r="D809" s="13" t="s">
        <v>1331</v>
      </c>
      <c r="E809" s="13" t="s">
        <v>16</v>
      </c>
      <c r="F809" s="13">
        <v>53</v>
      </c>
      <c r="G809" s="13" t="s">
        <v>17</v>
      </c>
      <c r="H809" s="13" t="s">
        <v>161</v>
      </c>
      <c r="I809" s="13" t="s">
        <v>13</v>
      </c>
      <c r="J809">
        <f>VLOOKUP(DATA!D808,'Performance management'!A$1:H$1193,4,0)</f>
        <v>2</v>
      </c>
      <c r="K809">
        <f>VLOOKUP(DATA!D808,'Performance management'!A$1:H$1193,5,0)</f>
        <v>3</v>
      </c>
      <c r="L809">
        <f>VLOOKUP(DATA!D808,'Performance management'!A$1:H$1193,6,0)</f>
        <v>4</v>
      </c>
      <c r="M809">
        <f>VLOOKUP(DATA!D808,'Performance management'!A$1:H$1193,7,0)</f>
        <v>5</v>
      </c>
      <c r="N809">
        <f>VLOOKUP(DATA!D808,'Performance management'!A$1:H$1193,8,0)</f>
        <v>3.5</v>
      </c>
      <c r="O809">
        <f>VLOOKUP(D808,'Learning  Mangement'!$A$1:$G$1193,4,0)</f>
        <v>3.5</v>
      </c>
      <c r="P809" t="str">
        <f>VLOOKUP(D808,'Learning  Mangement'!$A$1:$G$1193,5,0)</f>
        <v>Hemanth&amp;Salomi</v>
      </c>
      <c r="Q809" t="str">
        <f>VLOOKUP(D808,'Learning  Mangement'!$A$1:$G$1193,6,0)</f>
        <v>3h</v>
      </c>
      <c r="R809" t="str">
        <f>VLOOKUP(D808,'Learning  Mangement'!$A$1:$G$1193,7,0)</f>
        <v>Soft skills Training</v>
      </c>
      <c r="S809" s="30">
        <f>VLOOKUP(D808,'Leave  Mangement'!$A$1:$F$1193,3,0)</f>
        <v>43197</v>
      </c>
      <c r="T809" s="30">
        <f>VLOOKUP(D808,'Leave  Mangement'!$A$1:$F$1193,4,0)</f>
        <v>43198</v>
      </c>
      <c r="U809" t="str">
        <f>VLOOKUP(D808,'Leave  Mangement'!$A$1:$F$1193,5,0)</f>
        <v>Maternity/Parental leave</v>
      </c>
      <c r="V809">
        <f>VLOOKUP(D808,'Leave  Mangement'!$A$1:$F$1193,6,0)</f>
        <v>31</v>
      </c>
      <c r="W809" t="str">
        <f>VLOOKUP(D808,'Span and Layer'!$A$1:$D$1193,2,0)</f>
        <v>Anudeep</v>
      </c>
      <c r="X809" t="str">
        <f>VLOOKUP(D808,'Span and Layer'!$A$1:$D$1193,3,0)</f>
        <v>Charlie</v>
      </c>
      <c r="Y809" t="str">
        <f>VLOOKUP(D808,'Span and Layer'!$A$1:$D$1193,4,0)</f>
        <v>George</v>
      </c>
      <c r="Z809" s="30">
        <f>VLOOKUP(D808,'Attrition Analysis'!$A$1:$E$1193,3,0)</f>
        <v>39672</v>
      </c>
      <c r="AA809" s="30">
        <f>VLOOKUP(D808,'Attrition Analysis'!$A$1:$E$1193,4,0)</f>
        <v>11637</v>
      </c>
      <c r="AB809">
        <f>VLOOKUP(D808,'Attrition Analysis'!$A$1:$E$1193,5,0)</f>
        <v>0</v>
      </c>
      <c r="AC809" t="str">
        <f>VLOOKUP(D808,CSAT!$A$1:$F$1193,2,0)</f>
        <v>Good</v>
      </c>
      <c r="AD809" t="str">
        <f>VLOOKUP(D808,CSAT!$A$1:$F$1193,3,0)</f>
        <v>Excellent</v>
      </c>
      <c r="AE809" t="str">
        <f>VLOOKUP(D808,CSAT!$A$1:$F$1193,4,0)</f>
        <v>Good</v>
      </c>
      <c r="AF809" t="str">
        <f>VLOOKUP(D808,CSAT!$A$1:$F$1193,5,0)</f>
        <v>Worst</v>
      </c>
      <c r="AG809" t="str">
        <f>VLOOKUP(D808,CSAT!$A$1:$F$1193,6,0)</f>
        <v>Worst</v>
      </c>
      <c r="AH809" s="30">
        <v>43224</v>
      </c>
    </row>
    <row r="810" spans="1:34" x14ac:dyDescent="0.25">
      <c r="A810" s="13" t="s">
        <v>1332</v>
      </c>
      <c r="B810" s="13">
        <v>809</v>
      </c>
      <c r="C810" s="13" t="s">
        <v>216</v>
      </c>
      <c r="D810" s="13" t="s">
        <v>1332</v>
      </c>
      <c r="E810" s="13" t="s">
        <v>16</v>
      </c>
      <c r="F810" s="13">
        <v>33</v>
      </c>
      <c r="G810" s="13" t="s">
        <v>55</v>
      </c>
      <c r="H810" s="13" t="s">
        <v>63</v>
      </c>
      <c r="I810" s="13" t="s">
        <v>13</v>
      </c>
      <c r="J810">
        <f>VLOOKUP(DATA!D809,'Performance management'!A$1:H$1193,4,0)</f>
        <v>5</v>
      </c>
      <c r="K810">
        <f>VLOOKUP(DATA!D809,'Performance management'!A$1:H$1193,5,0)</f>
        <v>4</v>
      </c>
      <c r="L810">
        <f>VLOOKUP(DATA!D809,'Performance management'!A$1:H$1193,6,0)</f>
        <v>5</v>
      </c>
      <c r="M810">
        <f>VLOOKUP(DATA!D809,'Performance management'!A$1:H$1193,7,0)</f>
        <v>1</v>
      </c>
      <c r="N810">
        <f>VLOOKUP(DATA!D809,'Performance management'!A$1:H$1193,8,0)</f>
        <v>3.75</v>
      </c>
      <c r="O810">
        <f>VLOOKUP(D809,'Learning  Mangement'!$A$1:$G$1193,4,0)</f>
        <v>3.75</v>
      </c>
      <c r="P810" t="str">
        <f>VLOOKUP(D809,'Learning  Mangement'!$A$1:$G$1193,5,0)</f>
        <v>Hemanth&amp;Salomi</v>
      </c>
      <c r="Q810" t="str">
        <f>VLOOKUP(D809,'Learning  Mangement'!$A$1:$G$1193,6,0)</f>
        <v>3h</v>
      </c>
      <c r="R810" t="str">
        <f>VLOOKUP(D809,'Learning  Mangement'!$A$1:$G$1193,7,0)</f>
        <v>Soft skills Training</v>
      </c>
      <c r="S810" s="30">
        <f>VLOOKUP(D809,'Leave  Mangement'!$A$1:$F$1193,3,0)</f>
        <v>43198</v>
      </c>
      <c r="T810" s="30">
        <f>VLOOKUP(D809,'Leave  Mangement'!$A$1:$F$1193,4,0)</f>
        <v>43205</v>
      </c>
      <c r="U810" t="str">
        <f>VLOOKUP(D809,'Leave  Mangement'!$A$1:$F$1193,5,0)</f>
        <v>Emergency leave</v>
      </c>
      <c r="V810">
        <f>VLOOKUP(D809,'Leave  Mangement'!$A$1:$F$1193,6,0)</f>
        <v>7</v>
      </c>
      <c r="W810" t="str">
        <f>VLOOKUP(D809,'Span and Layer'!$A$1:$D$1193,2,0)</f>
        <v>Lihar</v>
      </c>
      <c r="X810" t="str">
        <f>VLOOKUP(D809,'Span and Layer'!$A$1:$D$1193,3,0)</f>
        <v>Isla</v>
      </c>
      <c r="Y810" t="str">
        <f>VLOOKUP(D809,'Span and Layer'!$A$1:$D$1193,4,0)</f>
        <v>George</v>
      </c>
      <c r="Z810" s="30">
        <f>VLOOKUP(D809,'Attrition Analysis'!$A$1:$E$1193,3,0)</f>
        <v>39680</v>
      </c>
      <c r="AA810" s="30">
        <f>VLOOKUP(D809,'Attrition Analysis'!$A$1:$E$1193,4,0)</f>
        <v>11649</v>
      </c>
      <c r="AB810">
        <f>VLOOKUP(D809,'Attrition Analysis'!$A$1:$E$1193,5,0)</f>
        <v>0</v>
      </c>
      <c r="AC810" t="str">
        <f>VLOOKUP(D809,CSAT!$A$1:$F$1193,2,0)</f>
        <v>Better</v>
      </c>
      <c r="AD810" t="str">
        <f>VLOOKUP(D809,CSAT!$A$1:$F$1193,3,0)</f>
        <v>Better</v>
      </c>
      <c r="AE810" t="str">
        <f>VLOOKUP(D809,CSAT!$A$1:$F$1193,4,0)</f>
        <v>Good</v>
      </c>
      <c r="AF810" t="str">
        <f>VLOOKUP(D809,CSAT!$A$1:$F$1193,5,0)</f>
        <v>Good</v>
      </c>
      <c r="AG810" t="str">
        <f>VLOOKUP(D809,CSAT!$A$1:$F$1193,6,0)</f>
        <v>Better</v>
      </c>
      <c r="AH810" s="30">
        <v>43154</v>
      </c>
    </row>
    <row r="811" spans="1:34" x14ac:dyDescent="0.25">
      <c r="A811" s="13" t="s">
        <v>1333</v>
      </c>
      <c r="B811" s="13">
        <v>810</v>
      </c>
      <c r="C811" s="13" t="s">
        <v>376</v>
      </c>
      <c r="D811" s="13" t="s">
        <v>1333</v>
      </c>
      <c r="E811" s="13" t="s">
        <v>16</v>
      </c>
      <c r="F811" s="13">
        <v>33</v>
      </c>
      <c r="G811" s="13" t="s">
        <v>17</v>
      </c>
      <c r="H811" s="13" t="s">
        <v>109</v>
      </c>
      <c r="I811" s="13" t="s">
        <v>13</v>
      </c>
      <c r="J811">
        <f>VLOOKUP(DATA!D810,'Performance management'!A$1:H$1193,4,0)</f>
        <v>4</v>
      </c>
      <c r="K811">
        <f>VLOOKUP(DATA!D810,'Performance management'!A$1:H$1193,5,0)</f>
        <v>4</v>
      </c>
      <c r="L811">
        <f>VLOOKUP(DATA!D810,'Performance management'!A$1:H$1193,6,0)</f>
        <v>2</v>
      </c>
      <c r="M811">
        <f>VLOOKUP(DATA!D810,'Performance management'!A$1:H$1193,7,0)</f>
        <v>4</v>
      </c>
      <c r="N811">
        <f>VLOOKUP(DATA!D810,'Performance management'!A$1:H$1193,8,0)</f>
        <v>3.5</v>
      </c>
      <c r="O811">
        <f>VLOOKUP(D810,'Learning  Mangement'!$A$1:$G$1193,4,0)</f>
        <v>3.5</v>
      </c>
      <c r="P811" t="str">
        <f>VLOOKUP(D810,'Learning  Mangement'!$A$1:$G$1193,5,0)</f>
        <v>Hemanth&amp;Salomi</v>
      </c>
      <c r="Q811" t="str">
        <f>VLOOKUP(D810,'Learning  Mangement'!$A$1:$G$1193,6,0)</f>
        <v>3h</v>
      </c>
      <c r="R811" t="str">
        <f>VLOOKUP(D810,'Learning  Mangement'!$A$1:$G$1193,7,0)</f>
        <v>Soft skills Training</v>
      </c>
      <c r="S811" s="30">
        <f>VLOOKUP(D810,'Leave  Mangement'!$A$1:$F$1193,3,0)</f>
        <v>43199</v>
      </c>
      <c r="T811" s="30">
        <f>VLOOKUP(D810,'Leave  Mangement'!$A$1:$F$1193,4,0)</f>
        <v>43203</v>
      </c>
      <c r="U811" t="str">
        <f>VLOOKUP(D810,'Leave  Mangement'!$A$1:$F$1193,5,0)</f>
        <v>Planned leave</v>
      </c>
      <c r="V811">
        <f>VLOOKUP(D810,'Leave  Mangement'!$A$1:$F$1193,6,0)</f>
        <v>4</v>
      </c>
      <c r="W811" t="str">
        <f>VLOOKUP(D810,'Span and Layer'!$A$1:$D$1193,2,0)</f>
        <v>Harika</v>
      </c>
      <c r="X811" t="str">
        <f>VLOOKUP(D810,'Span and Layer'!$A$1:$D$1193,3,0)</f>
        <v>Amelia</v>
      </c>
      <c r="Y811" t="str">
        <f>VLOOKUP(D810,'Span and Layer'!$A$1:$D$1193,4,0)</f>
        <v>George</v>
      </c>
      <c r="Z811" s="30">
        <f>VLOOKUP(D810,'Attrition Analysis'!$A$1:$E$1193,3,0)</f>
        <v>39688</v>
      </c>
      <c r="AA811" s="30">
        <f>VLOOKUP(D810,'Attrition Analysis'!$A$1:$E$1193,4,0)</f>
        <v>11661</v>
      </c>
      <c r="AB811">
        <f>VLOOKUP(D810,'Attrition Analysis'!$A$1:$E$1193,5,0)</f>
        <v>0</v>
      </c>
      <c r="AC811" t="str">
        <f>VLOOKUP(D810,CSAT!$A$1:$F$1193,2,0)</f>
        <v>Excellent</v>
      </c>
      <c r="AD811" t="str">
        <f>VLOOKUP(D810,CSAT!$A$1:$F$1193,3,0)</f>
        <v>Better</v>
      </c>
      <c r="AE811" t="str">
        <f>VLOOKUP(D810,CSAT!$A$1:$F$1193,4,0)</f>
        <v>Good</v>
      </c>
      <c r="AF811" t="str">
        <f>VLOOKUP(D810,CSAT!$A$1:$F$1193,5,0)</f>
        <v>Bad</v>
      </c>
      <c r="AG811" t="str">
        <f>VLOOKUP(D810,CSAT!$A$1:$F$1193,6,0)</f>
        <v>Good</v>
      </c>
      <c r="AH811" s="30">
        <v>43118</v>
      </c>
    </row>
    <row r="812" spans="1:34" x14ac:dyDescent="0.25">
      <c r="A812" s="13" t="s">
        <v>1334</v>
      </c>
      <c r="B812" s="13">
        <v>811</v>
      </c>
      <c r="C812" s="13" t="s">
        <v>378</v>
      </c>
      <c r="D812" s="13" t="s">
        <v>1334</v>
      </c>
      <c r="E812" s="13" t="s">
        <v>16</v>
      </c>
      <c r="F812" s="13">
        <v>54</v>
      </c>
      <c r="G812" s="13" t="s">
        <v>11</v>
      </c>
      <c r="H812" s="13" t="s">
        <v>52</v>
      </c>
      <c r="I812" s="13" t="s">
        <v>13</v>
      </c>
      <c r="J812">
        <f>VLOOKUP(DATA!D811,'Performance management'!A$1:H$1193,4,0)</f>
        <v>2</v>
      </c>
      <c r="K812">
        <f>VLOOKUP(DATA!D811,'Performance management'!A$1:H$1193,5,0)</f>
        <v>5</v>
      </c>
      <c r="L812">
        <f>VLOOKUP(DATA!D811,'Performance management'!A$1:H$1193,6,0)</f>
        <v>3</v>
      </c>
      <c r="M812">
        <f>VLOOKUP(DATA!D811,'Performance management'!A$1:H$1193,7,0)</f>
        <v>3</v>
      </c>
      <c r="N812">
        <f>VLOOKUP(DATA!D811,'Performance management'!A$1:H$1193,8,0)</f>
        <v>3.25</v>
      </c>
      <c r="O812">
        <f>VLOOKUP(D811,'Learning  Mangement'!$A$1:$G$1193,4,0)</f>
        <v>3.25</v>
      </c>
      <c r="P812" t="str">
        <f>VLOOKUP(D811,'Learning  Mangement'!$A$1:$G$1193,5,0)</f>
        <v>Hemanth&amp;Salomi</v>
      </c>
      <c r="Q812" t="str">
        <f>VLOOKUP(D811,'Learning  Mangement'!$A$1:$G$1193,6,0)</f>
        <v>3h</v>
      </c>
      <c r="R812" t="str">
        <f>VLOOKUP(D811,'Learning  Mangement'!$A$1:$G$1193,7,0)</f>
        <v>Soft skills Training</v>
      </c>
      <c r="S812" s="30">
        <f>VLOOKUP(D811,'Leave  Mangement'!$A$1:$F$1193,3,0)</f>
        <v>43200</v>
      </c>
      <c r="T812" s="30">
        <f>VLOOKUP(D811,'Leave  Mangement'!$A$1:$F$1193,4,0)</f>
        <v>43202</v>
      </c>
      <c r="U812" t="str">
        <f>VLOOKUP(D811,'Leave  Mangement'!$A$1:$F$1193,5,0)</f>
        <v>Planned leave</v>
      </c>
      <c r="V812">
        <f>VLOOKUP(D811,'Leave  Mangement'!$A$1:$F$1193,6,0)</f>
        <v>2</v>
      </c>
      <c r="W812" t="str">
        <f>VLOOKUP(D811,'Span and Layer'!$A$1:$D$1193,2,0)</f>
        <v>Lihar</v>
      </c>
      <c r="X812" t="str">
        <f>VLOOKUP(D811,'Span and Layer'!$A$1:$D$1193,3,0)</f>
        <v>Isla</v>
      </c>
      <c r="Y812" t="str">
        <f>VLOOKUP(D811,'Span and Layer'!$A$1:$D$1193,4,0)</f>
        <v>George</v>
      </c>
      <c r="Z812" s="30">
        <f>VLOOKUP(D811,'Attrition Analysis'!$A$1:$E$1193,3,0)</f>
        <v>39696</v>
      </c>
      <c r="AA812" s="30">
        <f>VLOOKUP(D811,'Attrition Analysis'!$A$1:$E$1193,4,0)</f>
        <v>11673</v>
      </c>
      <c r="AB812">
        <f>VLOOKUP(D811,'Attrition Analysis'!$A$1:$E$1193,5,0)</f>
        <v>0</v>
      </c>
      <c r="AC812" t="str">
        <f>VLOOKUP(D811,CSAT!$A$1:$F$1193,2,0)</f>
        <v>Excellent</v>
      </c>
      <c r="AD812" t="str">
        <f>VLOOKUP(D811,CSAT!$A$1:$F$1193,3,0)</f>
        <v>Excellent</v>
      </c>
      <c r="AE812" t="str">
        <f>VLOOKUP(D811,CSAT!$A$1:$F$1193,4,0)</f>
        <v>Better</v>
      </c>
      <c r="AF812" t="str">
        <f>VLOOKUP(D811,CSAT!$A$1:$F$1193,5,0)</f>
        <v>Excellent</v>
      </c>
      <c r="AG812" t="str">
        <f>VLOOKUP(D811,CSAT!$A$1:$F$1193,6,0)</f>
        <v>Worst</v>
      </c>
      <c r="AH812" s="30">
        <v>43260</v>
      </c>
    </row>
    <row r="813" spans="1:34" x14ac:dyDescent="0.25">
      <c r="A813" s="13" t="s">
        <v>1335</v>
      </c>
      <c r="B813" s="13">
        <v>812</v>
      </c>
      <c r="C813" s="13" t="s">
        <v>380</v>
      </c>
      <c r="D813" s="13" t="s">
        <v>1335</v>
      </c>
      <c r="E813" s="13" t="s">
        <v>16</v>
      </c>
      <c r="F813" s="13">
        <v>42</v>
      </c>
      <c r="G813" s="13" t="s">
        <v>17</v>
      </c>
      <c r="H813" s="13" t="s">
        <v>27</v>
      </c>
      <c r="I813" s="13" t="s">
        <v>28</v>
      </c>
      <c r="J813">
        <f>VLOOKUP(DATA!D812,'Performance management'!A$1:H$1193,4,0)</f>
        <v>2</v>
      </c>
      <c r="K813">
        <f>VLOOKUP(DATA!D812,'Performance management'!A$1:H$1193,5,0)</f>
        <v>2</v>
      </c>
      <c r="L813">
        <f>VLOOKUP(DATA!D812,'Performance management'!A$1:H$1193,6,0)</f>
        <v>4</v>
      </c>
      <c r="M813">
        <f>VLOOKUP(DATA!D812,'Performance management'!A$1:H$1193,7,0)</f>
        <v>4</v>
      </c>
      <c r="N813">
        <f>VLOOKUP(DATA!D812,'Performance management'!A$1:H$1193,8,0)</f>
        <v>3</v>
      </c>
      <c r="O813">
        <f>VLOOKUP(D812,'Learning  Mangement'!$A$1:$G$1193,4,0)</f>
        <v>3</v>
      </c>
      <c r="P813" t="str">
        <f>VLOOKUP(D812,'Learning  Mangement'!$A$1:$G$1193,5,0)</f>
        <v>Hemanth&amp;Salomi</v>
      </c>
      <c r="Q813" t="str">
        <f>VLOOKUP(D812,'Learning  Mangement'!$A$1:$G$1193,6,0)</f>
        <v>3h</v>
      </c>
      <c r="R813" t="str">
        <f>VLOOKUP(D812,'Learning  Mangement'!$A$1:$G$1193,7,0)</f>
        <v>Soft skills Training</v>
      </c>
      <c r="S813" s="30">
        <f>VLOOKUP(D812,'Leave  Mangement'!$A$1:$F$1193,3,0)</f>
        <v>43201</v>
      </c>
      <c r="T813" s="30">
        <f>VLOOKUP(D812,'Leave  Mangement'!$A$1:$F$1193,4,0)</f>
        <v>43202</v>
      </c>
      <c r="U813" t="str">
        <f>VLOOKUP(D812,'Leave  Mangement'!$A$1:$F$1193,5,0)</f>
        <v>Planned leave</v>
      </c>
      <c r="V813">
        <f>VLOOKUP(D812,'Leave  Mangement'!$A$1:$F$1193,6,0)</f>
        <v>1</v>
      </c>
      <c r="W813" t="str">
        <f>VLOOKUP(D812,'Span and Layer'!$A$1:$D$1193,2,0)</f>
        <v>David</v>
      </c>
      <c r="X813" t="str">
        <f>VLOOKUP(D812,'Span and Layer'!$A$1:$D$1193,3,0)</f>
        <v>Jacob</v>
      </c>
      <c r="Y813" t="str">
        <f>VLOOKUP(D812,'Span and Layer'!$A$1:$D$1193,4,0)</f>
        <v>George</v>
      </c>
      <c r="Z813" s="30">
        <f>VLOOKUP(D812,'Attrition Analysis'!$A$1:$E$1193,3,0)</f>
        <v>39704</v>
      </c>
      <c r="AA813" s="30">
        <f>VLOOKUP(D812,'Attrition Analysis'!$A$1:$E$1193,4,0)</f>
        <v>11685</v>
      </c>
      <c r="AB813">
        <f>VLOOKUP(D812,'Attrition Analysis'!$A$1:$E$1193,5,0)</f>
        <v>0</v>
      </c>
      <c r="AC813" t="str">
        <f>VLOOKUP(D812,CSAT!$A$1:$F$1193,2,0)</f>
        <v>Excellent</v>
      </c>
      <c r="AD813" t="str">
        <f>VLOOKUP(D812,CSAT!$A$1:$F$1193,3,0)</f>
        <v>Good</v>
      </c>
      <c r="AE813" t="str">
        <f>VLOOKUP(D812,CSAT!$A$1:$F$1193,4,0)</f>
        <v>Excellent</v>
      </c>
      <c r="AF813" t="str">
        <f>VLOOKUP(D812,CSAT!$A$1:$F$1193,5,0)</f>
        <v>Bad</v>
      </c>
      <c r="AG813" t="str">
        <f>VLOOKUP(D812,CSAT!$A$1:$F$1193,6,0)</f>
        <v>Worst</v>
      </c>
      <c r="AH813" s="30">
        <v>43369</v>
      </c>
    </row>
    <row r="814" spans="1:34" x14ac:dyDescent="0.25">
      <c r="A814" s="13" t="s">
        <v>1336</v>
      </c>
      <c r="B814" s="13">
        <v>813</v>
      </c>
      <c r="C814" s="13" t="s">
        <v>382</v>
      </c>
      <c r="D814" s="13" t="s">
        <v>1336</v>
      </c>
      <c r="E814" s="13" t="s">
        <v>10</v>
      </c>
      <c r="F814" s="13">
        <v>40</v>
      </c>
      <c r="G814" s="13" t="s">
        <v>96</v>
      </c>
      <c r="H814" s="13" t="s">
        <v>97</v>
      </c>
      <c r="I814" s="13" t="s">
        <v>98</v>
      </c>
      <c r="J814">
        <f>VLOOKUP(DATA!D813,'Performance management'!A$1:H$1193,4,0)</f>
        <v>5</v>
      </c>
      <c r="K814">
        <f>VLOOKUP(DATA!D813,'Performance management'!A$1:H$1193,5,0)</f>
        <v>3</v>
      </c>
      <c r="L814">
        <f>VLOOKUP(DATA!D813,'Performance management'!A$1:H$1193,6,0)</f>
        <v>1</v>
      </c>
      <c r="M814">
        <f>VLOOKUP(DATA!D813,'Performance management'!A$1:H$1193,7,0)</f>
        <v>3</v>
      </c>
      <c r="N814">
        <f>VLOOKUP(DATA!D813,'Performance management'!A$1:H$1193,8,0)</f>
        <v>3</v>
      </c>
      <c r="O814">
        <f>VLOOKUP(D813,'Learning  Mangement'!$A$1:$G$1193,4,0)</f>
        <v>3</v>
      </c>
      <c r="P814" t="str">
        <f>VLOOKUP(D813,'Learning  Mangement'!$A$1:$G$1193,5,0)</f>
        <v>Hemanth&amp;Salomi</v>
      </c>
      <c r="Q814" t="str">
        <f>VLOOKUP(D813,'Learning  Mangement'!$A$1:$G$1193,6,0)</f>
        <v>3h</v>
      </c>
      <c r="R814" t="str">
        <f>VLOOKUP(D813,'Learning  Mangement'!$A$1:$G$1193,7,0)</f>
        <v>Soft skills Training</v>
      </c>
      <c r="S814" s="30">
        <f>VLOOKUP(D813,'Leave  Mangement'!$A$1:$F$1193,3,0)</f>
        <v>43202</v>
      </c>
      <c r="T814" s="30">
        <f>VLOOKUP(D813,'Leave  Mangement'!$A$1:$F$1193,4,0)</f>
        <v>43203</v>
      </c>
      <c r="U814" t="str">
        <f>VLOOKUP(D813,'Leave  Mangement'!$A$1:$F$1193,5,0)</f>
        <v>Planned leave</v>
      </c>
      <c r="V814">
        <f>VLOOKUP(D813,'Leave  Mangement'!$A$1:$F$1193,6,0)</f>
        <v>1</v>
      </c>
      <c r="W814" t="str">
        <f>VLOOKUP(D813,'Span and Layer'!$A$1:$D$1193,2,0)</f>
        <v>David</v>
      </c>
      <c r="X814" t="str">
        <f>VLOOKUP(D813,'Span and Layer'!$A$1:$D$1193,3,0)</f>
        <v>Jacob</v>
      </c>
      <c r="Y814" t="str">
        <f>VLOOKUP(D813,'Span and Layer'!$A$1:$D$1193,4,0)</f>
        <v>George</v>
      </c>
      <c r="Z814" s="30">
        <f>VLOOKUP(D813,'Attrition Analysis'!$A$1:$E$1193,3,0)</f>
        <v>39712</v>
      </c>
      <c r="AA814" s="30">
        <f>VLOOKUP(D813,'Attrition Analysis'!$A$1:$E$1193,4,0)</f>
        <v>11697</v>
      </c>
      <c r="AB814">
        <f>VLOOKUP(D813,'Attrition Analysis'!$A$1:$E$1193,5,0)</f>
        <v>0</v>
      </c>
      <c r="AC814" t="str">
        <f>VLOOKUP(D813,CSAT!$A$1:$F$1193,2,0)</f>
        <v>Bad</v>
      </c>
      <c r="AD814" t="str">
        <f>VLOOKUP(D813,CSAT!$A$1:$F$1193,3,0)</f>
        <v>Good</v>
      </c>
      <c r="AE814" t="str">
        <f>VLOOKUP(D813,CSAT!$A$1:$F$1193,4,0)</f>
        <v>Excellent</v>
      </c>
      <c r="AF814" t="str">
        <f>VLOOKUP(D813,CSAT!$A$1:$F$1193,5,0)</f>
        <v>Bad</v>
      </c>
      <c r="AG814" t="str">
        <f>VLOOKUP(D813,CSAT!$A$1:$F$1193,6,0)</f>
        <v>Worst</v>
      </c>
      <c r="AH814" s="30">
        <v>43349</v>
      </c>
    </row>
    <row r="815" spans="1:34" x14ac:dyDescent="0.25">
      <c r="A815" s="13" t="s">
        <v>1337</v>
      </c>
      <c r="B815" s="13">
        <v>814</v>
      </c>
      <c r="C815" s="13" t="s">
        <v>384</v>
      </c>
      <c r="D815" s="13" t="s">
        <v>1337</v>
      </c>
      <c r="E815" s="13" t="s">
        <v>16</v>
      </c>
      <c r="F815" s="13">
        <v>25</v>
      </c>
      <c r="G815" s="13" t="s">
        <v>21</v>
      </c>
      <c r="H815" s="13" t="s">
        <v>105</v>
      </c>
      <c r="I815" s="13" t="s">
        <v>13</v>
      </c>
      <c r="J815">
        <f>VLOOKUP(DATA!D814,'Performance management'!A$1:H$1193,4,0)</f>
        <v>5</v>
      </c>
      <c r="K815">
        <f>VLOOKUP(DATA!D814,'Performance management'!A$1:H$1193,5,0)</f>
        <v>5</v>
      </c>
      <c r="L815">
        <f>VLOOKUP(DATA!D814,'Performance management'!A$1:H$1193,6,0)</f>
        <v>5</v>
      </c>
      <c r="M815">
        <f>VLOOKUP(DATA!D814,'Performance management'!A$1:H$1193,7,0)</f>
        <v>2</v>
      </c>
      <c r="N815">
        <f>VLOOKUP(DATA!D814,'Performance management'!A$1:H$1193,8,0)</f>
        <v>4.25</v>
      </c>
      <c r="O815">
        <f>VLOOKUP(D814,'Learning  Mangement'!$A$1:$G$1193,4,0)</f>
        <v>4.25</v>
      </c>
      <c r="P815" t="str">
        <f>VLOOKUP(D814,'Learning  Mangement'!$A$1:$G$1193,5,0)</f>
        <v>Santhosh&amp;Anudeep</v>
      </c>
      <c r="Q815" t="str">
        <f>VLOOKUP(D814,'Learning  Mangement'!$A$1:$G$1193,6,0)</f>
        <v>3h</v>
      </c>
      <c r="R815" t="str">
        <f>VLOOKUP(D814,'Learning  Mangement'!$A$1:$G$1193,7,0)</f>
        <v>Job Training</v>
      </c>
      <c r="S815" s="30">
        <f>VLOOKUP(D814,'Leave  Mangement'!$A$1:$F$1193,3,0)</f>
        <v>43203</v>
      </c>
      <c r="T815" s="30">
        <f>VLOOKUP(D814,'Leave  Mangement'!$A$1:$F$1193,4,0)</f>
        <v>43210</v>
      </c>
      <c r="U815" t="str">
        <f>VLOOKUP(D814,'Leave  Mangement'!$A$1:$F$1193,5,0)</f>
        <v>Planned leave</v>
      </c>
      <c r="V815">
        <f>VLOOKUP(D814,'Leave  Mangement'!$A$1:$F$1193,6,0)</f>
        <v>7</v>
      </c>
      <c r="W815" t="str">
        <f>VLOOKUP(D814,'Span and Layer'!$A$1:$D$1193,2,0)</f>
        <v>Santhosh</v>
      </c>
      <c r="X815" t="str">
        <f>VLOOKUP(D814,'Span and Layer'!$A$1:$D$1193,3,0)</f>
        <v>Harry</v>
      </c>
      <c r="Y815" t="str">
        <f>VLOOKUP(D814,'Span and Layer'!$A$1:$D$1193,4,0)</f>
        <v>George</v>
      </c>
      <c r="Z815" s="30">
        <f>VLOOKUP(D814,'Attrition Analysis'!$A$1:$E$1193,3,0)</f>
        <v>39720</v>
      </c>
      <c r="AA815" s="30">
        <f>VLOOKUP(D814,'Attrition Analysis'!$A$1:$E$1193,4,0)</f>
        <v>11709</v>
      </c>
      <c r="AB815">
        <f>VLOOKUP(D814,'Attrition Analysis'!$A$1:$E$1193,5,0)</f>
        <v>0</v>
      </c>
      <c r="AC815" t="str">
        <f>VLOOKUP(D814,CSAT!$A$1:$F$1193,2,0)</f>
        <v>Excellent</v>
      </c>
      <c r="AD815" t="str">
        <f>VLOOKUP(D814,CSAT!$A$1:$F$1193,3,0)</f>
        <v>Worst</v>
      </c>
      <c r="AE815" t="str">
        <f>VLOOKUP(D814,CSAT!$A$1:$F$1193,4,0)</f>
        <v>Better</v>
      </c>
      <c r="AF815" t="str">
        <f>VLOOKUP(D814,CSAT!$A$1:$F$1193,5,0)</f>
        <v>Better</v>
      </c>
      <c r="AG815" t="str">
        <f>VLOOKUP(D814,CSAT!$A$1:$F$1193,6,0)</f>
        <v>Worst</v>
      </c>
      <c r="AH815" s="30">
        <v>43115</v>
      </c>
    </row>
    <row r="816" spans="1:34" x14ac:dyDescent="0.25">
      <c r="A816" s="13" t="s">
        <v>1338</v>
      </c>
      <c r="B816" s="13">
        <v>815</v>
      </c>
      <c r="C816" s="13" t="s">
        <v>386</v>
      </c>
      <c r="D816" s="13" t="s">
        <v>1338</v>
      </c>
      <c r="E816" s="13" t="s">
        <v>10</v>
      </c>
      <c r="F816" s="13">
        <v>45</v>
      </c>
      <c r="G816" s="13" t="s">
        <v>62</v>
      </c>
      <c r="H816" s="13" t="s">
        <v>109</v>
      </c>
      <c r="I816" s="13" t="s">
        <v>13</v>
      </c>
      <c r="J816">
        <f>VLOOKUP(DATA!D815,'Performance management'!A$1:H$1193,4,0)</f>
        <v>3</v>
      </c>
      <c r="K816">
        <f>VLOOKUP(DATA!D815,'Performance management'!A$1:H$1193,5,0)</f>
        <v>4</v>
      </c>
      <c r="L816">
        <f>VLOOKUP(DATA!D815,'Performance management'!A$1:H$1193,6,0)</f>
        <v>3</v>
      </c>
      <c r="M816">
        <f>VLOOKUP(DATA!D815,'Performance management'!A$1:H$1193,7,0)</f>
        <v>3</v>
      </c>
      <c r="N816">
        <f>VLOOKUP(DATA!D815,'Performance management'!A$1:H$1193,8,0)</f>
        <v>3.25</v>
      </c>
      <c r="O816">
        <f>VLOOKUP(D815,'Learning  Mangement'!$A$1:$G$1193,4,0)</f>
        <v>3.25</v>
      </c>
      <c r="P816" t="str">
        <f>VLOOKUP(D815,'Learning  Mangement'!$A$1:$G$1193,5,0)</f>
        <v>Hemanth&amp;Salomi</v>
      </c>
      <c r="Q816" t="str">
        <f>VLOOKUP(D815,'Learning  Mangement'!$A$1:$G$1193,6,0)</f>
        <v>3h</v>
      </c>
      <c r="R816" t="str">
        <f>VLOOKUP(D815,'Learning  Mangement'!$A$1:$G$1193,7,0)</f>
        <v>Soft skills Training</v>
      </c>
      <c r="S816" s="30">
        <f>VLOOKUP(D815,'Leave  Mangement'!$A$1:$F$1193,3,0)</f>
        <v>43204</v>
      </c>
      <c r="T816" s="30">
        <f>VLOOKUP(D815,'Leave  Mangement'!$A$1:$F$1193,4,0)</f>
        <v>43208</v>
      </c>
      <c r="U816" t="str">
        <f>VLOOKUP(D815,'Leave  Mangement'!$A$1:$F$1193,5,0)</f>
        <v>Maternity/Parental leave</v>
      </c>
      <c r="V816">
        <f>VLOOKUP(D815,'Leave  Mangement'!$A$1:$F$1193,6,0)</f>
        <v>34</v>
      </c>
      <c r="W816" t="str">
        <f>VLOOKUP(D815,'Span and Layer'!$A$1:$D$1193,2,0)</f>
        <v>Arundathi</v>
      </c>
      <c r="X816" t="str">
        <f>VLOOKUP(D815,'Span and Layer'!$A$1:$D$1193,3,0)</f>
        <v>Jacob</v>
      </c>
      <c r="Y816" t="str">
        <f>VLOOKUP(D815,'Span and Layer'!$A$1:$D$1193,4,0)</f>
        <v>George</v>
      </c>
      <c r="Z816" s="30">
        <f>VLOOKUP(D815,'Attrition Analysis'!$A$1:$E$1193,3,0)</f>
        <v>39728</v>
      </c>
      <c r="AA816" s="30">
        <f>VLOOKUP(D815,'Attrition Analysis'!$A$1:$E$1193,4,0)</f>
        <v>11721</v>
      </c>
      <c r="AB816">
        <f>VLOOKUP(D815,'Attrition Analysis'!$A$1:$E$1193,5,0)</f>
        <v>0</v>
      </c>
      <c r="AC816" t="str">
        <f>VLOOKUP(D815,CSAT!$A$1:$F$1193,2,0)</f>
        <v>Excellent</v>
      </c>
      <c r="AD816" t="str">
        <f>VLOOKUP(D815,CSAT!$A$1:$F$1193,3,0)</f>
        <v>Excellent</v>
      </c>
      <c r="AE816" t="str">
        <f>VLOOKUP(D815,CSAT!$A$1:$F$1193,4,0)</f>
        <v>Good</v>
      </c>
      <c r="AF816" t="str">
        <f>VLOOKUP(D815,CSAT!$A$1:$F$1193,5,0)</f>
        <v>Bad</v>
      </c>
      <c r="AG816" t="str">
        <f>VLOOKUP(D815,CSAT!$A$1:$F$1193,6,0)</f>
        <v>Worst</v>
      </c>
      <c r="AH816" s="30">
        <v>43344</v>
      </c>
    </row>
    <row r="817" spans="1:34" x14ac:dyDescent="0.25">
      <c r="A817" s="13" t="s">
        <v>1339</v>
      </c>
      <c r="B817" s="13">
        <v>816</v>
      </c>
      <c r="C817" s="13" t="s">
        <v>388</v>
      </c>
      <c r="D817" s="13" t="s">
        <v>1339</v>
      </c>
      <c r="E817" s="13" t="s">
        <v>16</v>
      </c>
      <c r="F817" s="13">
        <v>36</v>
      </c>
      <c r="G817" s="13" t="s">
        <v>55</v>
      </c>
      <c r="H817" s="13" t="s">
        <v>79</v>
      </c>
      <c r="I817" s="13" t="s">
        <v>80</v>
      </c>
      <c r="J817">
        <f>VLOOKUP(DATA!D816,'Performance management'!A$1:H$1193,4,0)</f>
        <v>1</v>
      </c>
      <c r="K817">
        <f>VLOOKUP(DATA!D816,'Performance management'!A$1:H$1193,5,0)</f>
        <v>1</v>
      </c>
      <c r="L817">
        <f>VLOOKUP(DATA!D816,'Performance management'!A$1:H$1193,6,0)</f>
        <v>4</v>
      </c>
      <c r="M817">
        <f>VLOOKUP(DATA!D816,'Performance management'!A$1:H$1193,7,0)</f>
        <v>1</v>
      </c>
      <c r="N817">
        <f>VLOOKUP(DATA!D816,'Performance management'!A$1:H$1193,8,0)</f>
        <v>1.75</v>
      </c>
      <c r="O817">
        <f>VLOOKUP(D816,'Learning  Mangement'!$A$1:$G$1193,4,0)</f>
        <v>1.75</v>
      </c>
      <c r="P817" t="str">
        <f>VLOOKUP(D816,'Learning  Mangement'!$A$1:$G$1193,5,0)</f>
        <v>Sathish&amp;Azim</v>
      </c>
      <c r="Q817" t="str">
        <f>VLOOKUP(D816,'Learning  Mangement'!$A$1:$G$1193,6,0)</f>
        <v>4h</v>
      </c>
      <c r="R817" t="str">
        <f>VLOOKUP(D816,'Learning  Mangement'!$A$1:$G$1193,7,0)</f>
        <v>Technical skills Training</v>
      </c>
      <c r="S817" s="30">
        <f>VLOOKUP(D816,'Leave  Mangement'!$A$1:$F$1193,3,0)</f>
        <v>43205</v>
      </c>
      <c r="T817" s="30">
        <f>VLOOKUP(D816,'Leave  Mangement'!$A$1:$F$1193,4,0)</f>
        <v>43211</v>
      </c>
      <c r="U817" t="str">
        <f>VLOOKUP(D816,'Leave  Mangement'!$A$1:$F$1193,5,0)</f>
        <v>Maternity/Parental leave</v>
      </c>
      <c r="V817">
        <f>VLOOKUP(D816,'Leave  Mangement'!$A$1:$F$1193,6,0)</f>
        <v>36</v>
      </c>
      <c r="W817" t="str">
        <f>VLOOKUP(D816,'Span and Layer'!$A$1:$D$1193,2,0)</f>
        <v>David</v>
      </c>
      <c r="X817" t="str">
        <f>VLOOKUP(D816,'Span and Layer'!$A$1:$D$1193,3,0)</f>
        <v>Jacob</v>
      </c>
      <c r="Y817" t="str">
        <f>VLOOKUP(D816,'Span and Layer'!$A$1:$D$1193,4,0)</f>
        <v>George</v>
      </c>
      <c r="Z817" s="30">
        <f>VLOOKUP(D816,'Attrition Analysis'!$A$1:$E$1193,3,0)</f>
        <v>39736</v>
      </c>
      <c r="AA817" s="30">
        <f>VLOOKUP(D816,'Attrition Analysis'!$A$1:$E$1193,4,0)</f>
        <v>11733</v>
      </c>
      <c r="AB817">
        <f>VLOOKUP(D816,'Attrition Analysis'!$A$1:$E$1193,5,0)</f>
        <v>0</v>
      </c>
      <c r="AC817" t="str">
        <f>VLOOKUP(D816,CSAT!$A$1:$F$1193,2,0)</f>
        <v>Better</v>
      </c>
      <c r="AD817" t="str">
        <f>VLOOKUP(D816,CSAT!$A$1:$F$1193,3,0)</f>
        <v>Worst</v>
      </c>
      <c r="AE817" t="str">
        <f>VLOOKUP(D816,CSAT!$A$1:$F$1193,4,0)</f>
        <v>Better</v>
      </c>
      <c r="AF817" t="str">
        <f>VLOOKUP(D816,CSAT!$A$1:$F$1193,5,0)</f>
        <v>Good</v>
      </c>
      <c r="AG817" t="str">
        <f>VLOOKUP(D816,CSAT!$A$1:$F$1193,6,0)</f>
        <v>Better</v>
      </c>
      <c r="AH817" s="30">
        <v>43322</v>
      </c>
    </row>
    <row r="818" spans="1:34" x14ac:dyDescent="0.25">
      <c r="A818" s="13" t="s">
        <v>1340</v>
      </c>
      <c r="B818" s="13">
        <v>817</v>
      </c>
      <c r="C818" s="13" t="s">
        <v>390</v>
      </c>
      <c r="D818" s="13" t="s">
        <v>1340</v>
      </c>
      <c r="E818" s="13" t="s">
        <v>16</v>
      </c>
      <c r="F818" s="13">
        <v>50</v>
      </c>
      <c r="G818" s="13" t="s">
        <v>62</v>
      </c>
      <c r="H818" s="13" t="s">
        <v>105</v>
      </c>
      <c r="I818" s="13" t="s">
        <v>13</v>
      </c>
      <c r="J818">
        <f>VLOOKUP(DATA!D817,'Performance management'!A$1:H$1193,4,0)</f>
        <v>3</v>
      </c>
      <c r="K818">
        <f>VLOOKUP(DATA!D817,'Performance management'!A$1:H$1193,5,0)</f>
        <v>4</v>
      </c>
      <c r="L818">
        <f>VLOOKUP(DATA!D817,'Performance management'!A$1:H$1193,6,0)</f>
        <v>4</v>
      </c>
      <c r="M818">
        <f>VLOOKUP(DATA!D817,'Performance management'!A$1:H$1193,7,0)</f>
        <v>2</v>
      </c>
      <c r="N818">
        <f>VLOOKUP(DATA!D817,'Performance management'!A$1:H$1193,8,0)</f>
        <v>3.25</v>
      </c>
      <c r="O818">
        <f>VLOOKUP(D817,'Learning  Mangement'!$A$1:$G$1193,4,0)</f>
        <v>3.25</v>
      </c>
      <c r="P818" t="str">
        <f>VLOOKUP(D817,'Learning  Mangement'!$A$1:$G$1193,5,0)</f>
        <v>Hemanth&amp;Salomi</v>
      </c>
      <c r="Q818" t="str">
        <f>VLOOKUP(D817,'Learning  Mangement'!$A$1:$G$1193,6,0)</f>
        <v>3h</v>
      </c>
      <c r="R818" t="str">
        <f>VLOOKUP(D817,'Learning  Mangement'!$A$1:$G$1193,7,0)</f>
        <v>Soft skills Training</v>
      </c>
      <c r="S818" s="30">
        <f>VLOOKUP(D817,'Leave  Mangement'!$A$1:$F$1193,3,0)</f>
        <v>43206</v>
      </c>
      <c r="T818" s="30">
        <f>VLOOKUP(D817,'Leave  Mangement'!$A$1:$F$1193,4,0)</f>
        <v>43207</v>
      </c>
      <c r="U818" t="str">
        <f>VLOOKUP(D817,'Leave  Mangement'!$A$1:$F$1193,5,0)</f>
        <v>Planned leave</v>
      </c>
      <c r="V818">
        <f>VLOOKUP(D817,'Leave  Mangement'!$A$1:$F$1193,6,0)</f>
        <v>1</v>
      </c>
      <c r="W818" t="str">
        <f>VLOOKUP(D817,'Span and Layer'!$A$1:$D$1193,2,0)</f>
        <v>David</v>
      </c>
      <c r="X818" t="str">
        <f>VLOOKUP(D817,'Span and Layer'!$A$1:$D$1193,3,0)</f>
        <v>Jacob</v>
      </c>
      <c r="Y818" t="str">
        <f>VLOOKUP(D817,'Span and Layer'!$A$1:$D$1193,4,0)</f>
        <v>George</v>
      </c>
      <c r="Z818" s="30">
        <f>VLOOKUP(D817,'Attrition Analysis'!$A$1:$E$1193,3,0)</f>
        <v>39744</v>
      </c>
      <c r="AA818" s="30">
        <f>VLOOKUP(D817,'Attrition Analysis'!$A$1:$E$1193,4,0)</f>
        <v>11745</v>
      </c>
      <c r="AB818">
        <f>VLOOKUP(D817,'Attrition Analysis'!$A$1:$E$1193,5,0)</f>
        <v>0</v>
      </c>
      <c r="AC818" t="str">
        <f>VLOOKUP(D817,CSAT!$A$1:$F$1193,2,0)</f>
        <v>Excellent</v>
      </c>
      <c r="AD818" t="str">
        <f>VLOOKUP(D817,CSAT!$A$1:$F$1193,3,0)</f>
        <v>Good</v>
      </c>
      <c r="AE818" t="str">
        <f>VLOOKUP(D817,CSAT!$A$1:$F$1193,4,0)</f>
        <v>Good</v>
      </c>
      <c r="AF818" t="str">
        <f>VLOOKUP(D817,CSAT!$A$1:$F$1193,5,0)</f>
        <v>Better</v>
      </c>
      <c r="AG818" t="str">
        <f>VLOOKUP(D817,CSAT!$A$1:$F$1193,6,0)</f>
        <v>Excellent</v>
      </c>
      <c r="AH818" s="30">
        <v>43335</v>
      </c>
    </row>
    <row r="819" spans="1:34" x14ac:dyDescent="0.25">
      <c r="A819" s="13" t="s">
        <v>1341</v>
      </c>
      <c r="B819" s="13">
        <v>818</v>
      </c>
      <c r="C819" s="13" t="s">
        <v>392</v>
      </c>
      <c r="D819" s="13" t="s">
        <v>1341</v>
      </c>
      <c r="E819" s="13" t="s">
        <v>10</v>
      </c>
      <c r="F819" s="13">
        <v>22</v>
      </c>
      <c r="G819" s="13" t="s">
        <v>55</v>
      </c>
      <c r="H819" s="13" t="s">
        <v>34</v>
      </c>
      <c r="I819" s="13" t="s">
        <v>35</v>
      </c>
      <c r="J819">
        <f>VLOOKUP(DATA!D818,'Performance management'!A$1:H$1193,4,0)</f>
        <v>5</v>
      </c>
      <c r="K819">
        <f>VLOOKUP(DATA!D818,'Performance management'!A$1:H$1193,5,0)</f>
        <v>3</v>
      </c>
      <c r="L819">
        <f>VLOOKUP(DATA!D818,'Performance management'!A$1:H$1193,6,0)</f>
        <v>4</v>
      </c>
      <c r="M819">
        <f>VLOOKUP(DATA!D818,'Performance management'!A$1:H$1193,7,0)</f>
        <v>4</v>
      </c>
      <c r="N819">
        <f>VLOOKUP(DATA!D818,'Performance management'!A$1:H$1193,8,0)</f>
        <v>4</v>
      </c>
      <c r="O819">
        <f>VLOOKUP(D818,'Learning  Mangement'!$A$1:$G$1193,4,0)</f>
        <v>4</v>
      </c>
      <c r="P819" t="str">
        <f>VLOOKUP(D818,'Learning  Mangement'!$A$1:$G$1193,5,0)</f>
        <v>Santhosh&amp;Anudeep</v>
      </c>
      <c r="Q819" t="str">
        <f>VLOOKUP(D818,'Learning  Mangement'!$A$1:$G$1193,6,0)</f>
        <v>3h</v>
      </c>
      <c r="R819" t="str">
        <f>VLOOKUP(D818,'Learning  Mangement'!$A$1:$G$1193,7,0)</f>
        <v>Job Training</v>
      </c>
      <c r="S819" s="30">
        <f>VLOOKUP(D818,'Leave  Mangement'!$A$1:$F$1193,3,0)</f>
        <v>43207</v>
      </c>
      <c r="T819" s="30">
        <f>VLOOKUP(D818,'Leave  Mangement'!$A$1:$F$1193,4,0)</f>
        <v>43210</v>
      </c>
      <c r="U819" t="str">
        <f>VLOOKUP(D818,'Leave  Mangement'!$A$1:$F$1193,5,0)</f>
        <v>Planned leave</v>
      </c>
      <c r="V819">
        <f>VLOOKUP(D818,'Leave  Mangement'!$A$1:$F$1193,6,0)</f>
        <v>3</v>
      </c>
      <c r="W819" t="str">
        <f>VLOOKUP(D818,'Span and Layer'!$A$1:$D$1193,2,0)</f>
        <v>Sathish</v>
      </c>
      <c r="X819" t="str">
        <f>VLOOKUP(D818,'Span and Layer'!$A$1:$D$1193,3,0)</f>
        <v>Charlie</v>
      </c>
      <c r="Y819" t="str">
        <f>VLOOKUP(D818,'Span and Layer'!$A$1:$D$1193,4,0)</f>
        <v>George</v>
      </c>
      <c r="Z819" s="30">
        <f>VLOOKUP(D818,'Attrition Analysis'!$A$1:$E$1193,3,0)</f>
        <v>39752</v>
      </c>
      <c r="AA819" s="30">
        <f>VLOOKUP(D818,'Attrition Analysis'!$A$1:$E$1193,4,0)</f>
        <v>11757</v>
      </c>
      <c r="AB819">
        <f>VLOOKUP(D818,'Attrition Analysis'!$A$1:$E$1193,5,0)</f>
        <v>0</v>
      </c>
      <c r="AC819" t="str">
        <f>VLOOKUP(D818,CSAT!$A$1:$F$1193,2,0)</f>
        <v>Better</v>
      </c>
      <c r="AD819" t="str">
        <f>VLOOKUP(D818,CSAT!$A$1:$F$1193,3,0)</f>
        <v>Worst</v>
      </c>
      <c r="AE819" t="str">
        <f>VLOOKUP(D818,CSAT!$A$1:$F$1193,4,0)</f>
        <v>Excellent</v>
      </c>
      <c r="AF819" t="str">
        <f>VLOOKUP(D818,CSAT!$A$1:$F$1193,5,0)</f>
        <v>Better</v>
      </c>
      <c r="AG819" t="str">
        <f>VLOOKUP(D818,CSAT!$A$1:$F$1193,6,0)</f>
        <v>Excellent</v>
      </c>
      <c r="AH819" s="30">
        <v>43438</v>
      </c>
    </row>
    <row r="820" spans="1:34" x14ac:dyDescent="0.25">
      <c r="A820" s="13" t="s">
        <v>1342</v>
      </c>
      <c r="B820" s="13">
        <v>819</v>
      </c>
      <c r="C820" s="13" t="s">
        <v>394</v>
      </c>
      <c r="D820" s="13" t="s">
        <v>1342</v>
      </c>
      <c r="E820" s="13" t="s">
        <v>10</v>
      </c>
      <c r="F820" s="13">
        <v>27</v>
      </c>
      <c r="G820" s="13" t="s">
        <v>45</v>
      </c>
      <c r="H820" s="13" t="s">
        <v>66</v>
      </c>
      <c r="I820" s="13" t="s">
        <v>13</v>
      </c>
      <c r="J820">
        <f>VLOOKUP(DATA!D819,'Performance management'!A$1:H$1193,4,0)</f>
        <v>1</v>
      </c>
      <c r="K820">
        <f>VLOOKUP(DATA!D819,'Performance management'!A$1:H$1193,5,0)</f>
        <v>3</v>
      </c>
      <c r="L820">
        <f>VLOOKUP(DATA!D819,'Performance management'!A$1:H$1193,6,0)</f>
        <v>5</v>
      </c>
      <c r="M820">
        <f>VLOOKUP(DATA!D819,'Performance management'!A$1:H$1193,7,0)</f>
        <v>5</v>
      </c>
      <c r="N820">
        <f>VLOOKUP(DATA!D819,'Performance management'!A$1:H$1193,8,0)</f>
        <v>3.5</v>
      </c>
      <c r="O820">
        <f>VLOOKUP(D819,'Learning  Mangement'!$A$1:$G$1193,4,0)</f>
        <v>3.5</v>
      </c>
      <c r="P820" t="str">
        <f>VLOOKUP(D819,'Learning  Mangement'!$A$1:$G$1193,5,0)</f>
        <v>Hemanth&amp;Salomi</v>
      </c>
      <c r="Q820" t="str">
        <f>VLOOKUP(D819,'Learning  Mangement'!$A$1:$G$1193,6,0)</f>
        <v>3h</v>
      </c>
      <c r="R820" t="str">
        <f>VLOOKUP(D819,'Learning  Mangement'!$A$1:$G$1193,7,0)</f>
        <v>Soft skills Training</v>
      </c>
      <c r="S820" s="30">
        <f>VLOOKUP(D819,'Leave  Mangement'!$A$1:$F$1193,3,0)</f>
        <v>43208</v>
      </c>
      <c r="T820" s="30">
        <f>VLOOKUP(D819,'Leave  Mangement'!$A$1:$F$1193,4,0)</f>
        <v>43209</v>
      </c>
      <c r="U820" t="str">
        <f>VLOOKUP(D819,'Leave  Mangement'!$A$1:$F$1193,5,0)</f>
        <v>Maternity/Parental leave</v>
      </c>
      <c r="V820">
        <f>VLOOKUP(D819,'Leave  Mangement'!$A$1:$F$1193,6,0)</f>
        <v>31</v>
      </c>
      <c r="W820" t="str">
        <f>VLOOKUP(D819,'Span and Layer'!$A$1:$D$1193,2,0)</f>
        <v>Hemanth</v>
      </c>
      <c r="X820" t="str">
        <f>VLOOKUP(D819,'Span and Layer'!$A$1:$D$1193,3,0)</f>
        <v>Amelia</v>
      </c>
      <c r="Y820" t="str">
        <f>VLOOKUP(D819,'Span and Layer'!$A$1:$D$1193,4,0)</f>
        <v>George</v>
      </c>
      <c r="Z820" s="30">
        <f>VLOOKUP(D819,'Attrition Analysis'!$A$1:$E$1193,3,0)</f>
        <v>39760</v>
      </c>
      <c r="AA820" s="30">
        <f>VLOOKUP(D819,'Attrition Analysis'!$A$1:$E$1193,4,0)</f>
        <v>11769</v>
      </c>
      <c r="AB820">
        <f>VLOOKUP(D819,'Attrition Analysis'!$A$1:$E$1193,5,0)</f>
        <v>0</v>
      </c>
      <c r="AC820" t="str">
        <f>VLOOKUP(D819,CSAT!$A$1:$F$1193,2,0)</f>
        <v>Excellent</v>
      </c>
      <c r="AD820" t="str">
        <f>VLOOKUP(D819,CSAT!$A$1:$F$1193,3,0)</f>
        <v>Better</v>
      </c>
      <c r="AE820" t="str">
        <f>VLOOKUP(D819,CSAT!$A$1:$F$1193,4,0)</f>
        <v>Bad</v>
      </c>
      <c r="AF820" t="str">
        <f>VLOOKUP(D819,CSAT!$A$1:$F$1193,5,0)</f>
        <v>Better</v>
      </c>
      <c r="AG820" t="str">
        <f>VLOOKUP(D819,CSAT!$A$1:$F$1193,6,0)</f>
        <v>Excellent</v>
      </c>
      <c r="AH820" s="30">
        <v>43108</v>
      </c>
    </row>
    <row r="821" spans="1:34" x14ac:dyDescent="0.25">
      <c r="A821" s="13" t="s">
        <v>1343</v>
      </c>
      <c r="B821" s="13">
        <v>820</v>
      </c>
      <c r="C821" s="13" t="s">
        <v>192</v>
      </c>
      <c r="D821" s="13" t="s">
        <v>1343</v>
      </c>
      <c r="E821" s="13" t="s">
        <v>16</v>
      </c>
      <c r="F821" s="13">
        <v>36</v>
      </c>
      <c r="G821" s="13" t="s">
        <v>91</v>
      </c>
      <c r="H821" s="13" t="s">
        <v>22</v>
      </c>
      <c r="I821" s="13" t="s">
        <v>23</v>
      </c>
      <c r="J821">
        <f>VLOOKUP(DATA!D820,'Performance management'!A$1:H$1193,4,0)</f>
        <v>4</v>
      </c>
      <c r="K821">
        <f>VLOOKUP(DATA!D820,'Performance management'!A$1:H$1193,5,0)</f>
        <v>5</v>
      </c>
      <c r="L821">
        <f>VLOOKUP(DATA!D820,'Performance management'!A$1:H$1193,6,0)</f>
        <v>1</v>
      </c>
      <c r="M821">
        <f>VLOOKUP(DATA!D820,'Performance management'!A$1:H$1193,7,0)</f>
        <v>1</v>
      </c>
      <c r="N821">
        <f>VLOOKUP(DATA!D820,'Performance management'!A$1:H$1193,8,0)</f>
        <v>2.75</v>
      </c>
      <c r="O821">
        <f>VLOOKUP(D820,'Learning  Mangement'!$A$1:$G$1193,4,0)</f>
        <v>2.75</v>
      </c>
      <c r="P821" t="str">
        <f>VLOOKUP(D820,'Learning  Mangement'!$A$1:$G$1193,5,0)</f>
        <v>Sathish&amp;Azim</v>
      </c>
      <c r="Q821" t="str">
        <f>VLOOKUP(D820,'Learning  Mangement'!$A$1:$G$1193,6,0)</f>
        <v>4h</v>
      </c>
      <c r="R821" t="str">
        <f>VLOOKUP(D820,'Learning  Mangement'!$A$1:$G$1193,7,0)</f>
        <v>Technical skills Training</v>
      </c>
      <c r="S821" s="30">
        <f>VLOOKUP(D820,'Leave  Mangement'!$A$1:$F$1193,3,0)</f>
        <v>43209</v>
      </c>
      <c r="T821" s="30">
        <f>VLOOKUP(D820,'Leave  Mangement'!$A$1:$F$1193,4,0)</f>
        <v>43216</v>
      </c>
      <c r="U821" t="str">
        <f>VLOOKUP(D820,'Leave  Mangement'!$A$1:$F$1193,5,0)</f>
        <v>Emergency leave</v>
      </c>
      <c r="V821">
        <f>VLOOKUP(D820,'Leave  Mangement'!$A$1:$F$1193,6,0)</f>
        <v>7</v>
      </c>
      <c r="W821" t="str">
        <f>VLOOKUP(D820,'Span and Layer'!$A$1:$D$1193,2,0)</f>
        <v>Harika</v>
      </c>
      <c r="X821" t="str">
        <f>VLOOKUP(D820,'Span and Layer'!$A$1:$D$1193,3,0)</f>
        <v>Amelia</v>
      </c>
      <c r="Y821" t="str">
        <f>VLOOKUP(D820,'Span and Layer'!$A$1:$D$1193,4,0)</f>
        <v>George</v>
      </c>
      <c r="Z821" s="30">
        <f>VLOOKUP(D820,'Attrition Analysis'!$A$1:$E$1193,3,0)</f>
        <v>39768</v>
      </c>
      <c r="AA821" s="30">
        <f>VLOOKUP(D820,'Attrition Analysis'!$A$1:$E$1193,4,0)</f>
        <v>11781</v>
      </c>
      <c r="AB821">
        <f>VLOOKUP(D820,'Attrition Analysis'!$A$1:$E$1193,5,0)</f>
        <v>0</v>
      </c>
      <c r="AC821" t="str">
        <f>VLOOKUP(D820,CSAT!$A$1:$F$1193,2,0)</f>
        <v>Excellent</v>
      </c>
      <c r="AD821" t="str">
        <f>VLOOKUP(D820,CSAT!$A$1:$F$1193,3,0)</f>
        <v>Better</v>
      </c>
      <c r="AE821" t="str">
        <f>VLOOKUP(D820,CSAT!$A$1:$F$1193,4,0)</f>
        <v>Excellent</v>
      </c>
      <c r="AF821" t="str">
        <f>VLOOKUP(D820,CSAT!$A$1:$F$1193,5,0)</f>
        <v>Good</v>
      </c>
      <c r="AG821" t="str">
        <f>VLOOKUP(D820,CSAT!$A$1:$F$1193,6,0)</f>
        <v>Bad</v>
      </c>
      <c r="AH821" s="30">
        <v>43271</v>
      </c>
    </row>
    <row r="822" spans="1:34" x14ac:dyDescent="0.25">
      <c r="A822" s="13" t="s">
        <v>1344</v>
      </c>
      <c r="B822" s="13">
        <v>821</v>
      </c>
      <c r="C822" s="13" t="s">
        <v>397</v>
      </c>
      <c r="D822" s="13" t="s">
        <v>1344</v>
      </c>
      <c r="E822" s="13" t="s">
        <v>16</v>
      </c>
      <c r="F822" s="13">
        <v>54</v>
      </c>
      <c r="G822" s="13" t="s">
        <v>96</v>
      </c>
      <c r="H822" s="13" t="s">
        <v>22</v>
      </c>
      <c r="I822" s="13" t="s">
        <v>23</v>
      </c>
      <c r="J822">
        <f>VLOOKUP(DATA!D821,'Performance management'!A$1:H$1193,4,0)</f>
        <v>3</v>
      </c>
      <c r="K822">
        <f>VLOOKUP(DATA!D821,'Performance management'!A$1:H$1193,5,0)</f>
        <v>4</v>
      </c>
      <c r="L822">
        <f>VLOOKUP(DATA!D821,'Performance management'!A$1:H$1193,6,0)</f>
        <v>3</v>
      </c>
      <c r="M822">
        <f>VLOOKUP(DATA!D821,'Performance management'!A$1:H$1193,7,0)</f>
        <v>1</v>
      </c>
      <c r="N822">
        <f>VLOOKUP(DATA!D821,'Performance management'!A$1:H$1193,8,0)</f>
        <v>2.75</v>
      </c>
      <c r="O822">
        <f>VLOOKUP(D821,'Learning  Mangement'!$A$1:$G$1193,4,0)</f>
        <v>2.75</v>
      </c>
      <c r="P822" t="str">
        <f>VLOOKUP(D821,'Learning  Mangement'!$A$1:$G$1193,5,0)</f>
        <v>Sathish&amp;Azim</v>
      </c>
      <c r="Q822" t="str">
        <f>VLOOKUP(D821,'Learning  Mangement'!$A$1:$G$1193,6,0)</f>
        <v>4h</v>
      </c>
      <c r="R822" t="str">
        <f>VLOOKUP(D821,'Learning  Mangement'!$A$1:$G$1193,7,0)</f>
        <v>Technical skills Training</v>
      </c>
      <c r="S822" s="30">
        <f>VLOOKUP(D821,'Leave  Mangement'!$A$1:$F$1193,3,0)</f>
        <v>43210</v>
      </c>
      <c r="T822" s="30">
        <f>VLOOKUP(D821,'Leave  Mangement'!$A$1:$F$1193,4,0)</f>
        <v>43211</v>
      </c>
      <c r="U822" t="str">
        <f>VLOOKUP(D821,'Leave  Mangement'!$A$1:$F$1193,5,0)</f>
        <v>Maternity/Parental leave</v>
      </c>
      <c r="V822">
        <f>VLOOKUP(D821,'Leave  Mangement'!$A$1:$F$1193,6,0)</f>
        <v>31</v>
      </c>
      <c r="W822" t="str">
        <f>VLOOKUP(D821,'Span and Layer'!$A$1:$D$1193,2,0)</f>
        <v>Santhosh</v>
      </c>
      <c r="X822" t="str">
        <f>VLOOKUP(D821,'Span and Layer'!$A$1:$D$1193,3,0)</f>
        <v>Harry</v>
      </c>
      <c r="Y822" t="str">
        <f>VLOOKUP(D821,'Span and Layer'!$A$1:$D$1193,4,0)</f>
        <v>George</v>
      </c>
      <c r="Z822" s="30">
        <f>VLOOKUP(D821,'Attrition Analysis'!$A$1:$E$1193,3,0)</f>
        <v>39776</v>
      </c>
      <c r="AA822" s="30">
        <f>VLOOKUP(D821,'Attrition Analysis'!$A$1:$E$1193,4,0)</f>
        <v>11793</v>
      </c>
      <c r="AB822">
        <f>VLOOKUP(D821,'Attrition Analysis'!$A$1:$E$1193,5,0)</f>
        <v>0</v>
      </c>
      <c r="AC822" t="str">
        <f>VLOOKUP(D821,CSAT!$A$1:$F$1193,2,0)</f>
        <v>Excellent</v>
      </c>
      <c r="AD822" t="str">
        <f>VLOOKUP(D821,CSAT!$A$1:$F$1193,3,0)</f>
        <v>Good</v>
      </c>
      <c r="AE822" t="str">
        <f>VLOOKUP(D821,CSAT!$A$1:$F$1193,4,0)</f>
        <v>Bad</v>
      </c>
      <c r="AF822" t="str">
        <f>VLOOKUP(D821,CSAT!$A$1:$F$1193,5,0)</f>
        <v>Good</v>
      </c>
      <c r="AG822" t="str">
        <f>VLOOKUP(D821,CSAT!$A$1:$F$1193,6,0)</f>
        <v>Better</v>
      </c>
      <c r="AH822" s="30">
        <v>43376</v>
      </c>
    </row>
    <row r="823" spans="1:34" x14ac:dyDescent="0.25">
      <c r="A823" s="13" t="s">
        <v>1345</v>
      </c>
      <c r="B823" s="13">
        <v>822</v>
      </c>
      <c r="C823" s="13" t="s">
        <v>399</v>
      </c>
      <c r="D823" s="13" t="s">
        <v>1345</v>
      </c>
      <c r="E823" s="13" t="s">
        <v>16</v>
      </c>
      <c r="F823" s="13">
        <v>27</v>
      </c>
      <c r="G823" s="13" t="s">
        <v>11</v>
      </c>
      <c r="H823" s="13" t="s">
        <v>34</v>
      </c>
      <c r="I823" s="13" t="s">
        <v>35</v>
      </c>
      <c r="J823">
        <f>VLOOKUP(DATA!D822,'Performance management'!A$1:H$1193,4,0)</f>
        <v>1</v>
      </c>
      <c r="K823">
        <f>VLOOKUP(DATA!D822,'Performance management'!A$1:H$1193,5,0)</f>
        <v>4</v>
      </c>
      <c r="L823">
        <f>VLOOKUP(DATA!D822,'Performance management'!A$1:H$1193,6,0)</f>
        <v>3</v>
      </c>
      <c r="M823">
        <f>VLOOKUP(DATA!D822,'Performance management'!A$1:H$1193,7,0)</f>
        <v>5</v>
      </c>
      <c r="N823">
        <f>VLOOKUP(DATA!D822,'Performance management'!A$1:H$1193,8,0)</f>
        <v>3.25</v>
      </c>
      <c r="O823">
        <f>VLOOKUP(D822,'Learning  Mangement'!$A$1:$G$1193,4,0)</f>
        <v>3.25</v>
      </c>
      <c r="P823" t="str">
        <f>VLOOKUP(D822,'Learning  Mangement'!$A$1:$G$1193,5,0)</f>
        <v>Hemanth&amp;Salomi</v>
      </c>
      <c r="Q823" t="str">
        <f>VLOOKUP(D822,'Learning  Mangement'!$A$1:$G$1193,6,0)</f>
        <v>3h</v>
      </c>
      <c r="R823" t="str">
        <f>VLOOKUP(D822,'Learning  Mangement'!$A$1:$G$1193,7,0)</f>
        <v>Soft skills Training</v>
      </c>
      <c r="S823" s="30">
        <f>VLOOKUP(D822,'Leave  Mangement'!$A$1:$F$1193,3,0)</f>
        <v>43211</v>
      </c>
      <c r="T823" s="30">
        <f>VLOOKUP(D822,'Leave  Mangement'!$A$1:$F$1193,4,0)</f>
        <v>43214</v>
      </c>
      <c r="U823" t="str">
        <f>VLOOKUP(D822,'Leave  Mangement'!$A$1:$F$1193,5,0)</f>
        <v>Planned leave</v>
      </c>
      <c r="V823">
        <f>VLOOKUP(D822,'Leave  Mangement'!$A$1:$F$1193,6,0)</f>
        <v>3</v>
      </c>
      <c r="W823" t="str">
        <f>VLOOKUP(D822,'Span and Layer'!$A$1:$D$1193,2,0)</f>
        <v>Santhosh</v>
      </c>
      <c r="X823" t="str">
        <f>VLOOKUP(D822,'Span and Layer'!$A$1:$D$1193,3,0)</f>
        <v>Harry</v>
      </c>
      <c r="Y823" t="str">
        <f>VLOOKUP(D822,'Span and Layer'!$A$1:$D$1193,4,0)</f>
        <v>George</v>
      </c>
      <c r="Z823" s="30">
        <f>VLOOKUP(D822,'Attrition Analysis'!$A$1:$E$1193,3,0)</f>
        <v>39784</v>
      </c>
      <c r="AA823" s="30">
        <f>VLOOKUP(D822,'Attrition Analysis'!$A$1:$E$1193,4,0)</f>
        <v>11805</v>
      </c>
      <c r="AB823">
        <f>VLOOKUP(D822,'Attrition Analysis'!$A$1:$E$1193,5,0)</f>
        <v>0</v>
      </c>
      <c r="AC823" t="str">
        <f>VLOOKUP(D822,CSAT!$A$1:$F$1193,2,0)</f>
        <v>Worst</v>
      </c>
      <c r="AD823" t="str">
        <f>VLOOKUP(D822,CSAT!$A$1:$F$1193,3,0)</f>
        <v>Worst</v>
      </c>
      <c r="AE823" t="str">
        <f>VLOOKUP(D822,CSAT!$A$1:$F$1193,4,0)</f>
        <v>Better</v>
      </c>
      <c r="AF823" t="str">
        <f>VLOOKUP(D822,CSAT!$A$1:$F$1193,5,0)</f>
        <v>Better</v>
      </c>
      <c r="AG823" t="str">
        <f>VLOOKUP(D822,CSAT!$A$1:$F$1193,6,0)</f>
        <v>Good</v>
      </c>
      <c r="AH823" s="30">
        <v>43377</v>
      </c>
    </row>
    <row r="824" spans="1:34" x14ac:dyDescent="0.25">
      <c r="A824" s="13" t="s">
        <v>1346</v>
      </c>
      <c r="B824" s="13">
        <v>823</v>
      </c>
      <c r="C824" s="13" t="s">
        <v>401</v>
      </c>
      <c r="D824" s="13" t="s">
        <v>1346</v>
      </c>
      <c r="E824" s="13" t="s">
        <v>16</v>
      </c>
      <c r="F824" s="13">
        <v>54</v>
      </c>
      <c r="G824" s="13" t="s">
        <v>55</v>
      </c>
      <c r="H824" s="13" t="s">
        <v>66</v>
      </c>
      <c r="I824" s="13" t="s">
        <v>13</v>
      </c>
      <c r="J824">
        <f>VLOOKUP(DATA!D823,'Performance management'!A$1:H$1193,4,0)</f>
        <v>4</v>
      </c>
      <c r="K824">
        <f>VLOOKUP(DATA!D823,'Performance management'!A$1:H$1193,5,0)</f>
        <v>5</v>
      </c>
      <c r="L824">
        <f>VLOOKUP(DATA!D823,'Performance management'!A$1:H$1193,6,0)</f>
        <v>5</v>
      </c>
      <c r="M824">
        <f>VLOOKUP(DATA!D823,'Performance management'!A$1:H$1193,7,0)</f>
        <v>1</v>
      </c>
      <c r="N824">
        <f>VLOOKUP(DATA!D823,'Performance management'!A$1:H$1193,8,0)</f>
        <v>3.75</v>
      </c>
      <c r="O824">
        <f>VLOOKUP(D823,'Learning  Mangement'!$A$1:$G$1193,4,0)</f>
        <v>3.75</v>
      </c>
      <c r="P824" t="str">
        <f>VLOOKUP(D823,'Learning  Mangement'!$A$1:$G$1193,5,0)</f>
        <v>Hemanth&amp;Salomi</v>
      </c>
      <c r="Q824" t="str">
        <f>VLOOKUP(D823,'Learning  Mangement'!$A$1:$G$1193,6,0)</f>
        <v>3h</v>
      </c>
      <c r="R824" t="str">
        <f>VLOOKUP(D823,'Learning  Mangement'!$A$1:$G$1193,7,0)</f>
        <v>Soft skills Training</v>
      </c>
      <c r="S824" s="30">
        <f>VLOOKUP(D823,'Leave  Mangement'!$A$1:$F$1193,3,0)</f>
        <v>43212</v>
      </c>
      <c r="T824" s="30">
        <f>VLOOKUP(D823,'Leave  Mangement'!$A$1:$F$1193,4,0)</f>
        <v>43218</v>
      </c>
      <c r="U824" t="str">
        <f>VLOOKUP(D823,'Leave  Mangement'!$A$1:$F$1193,5,0)</f>
        <v>Planned leave</v>
      </c>
      <c r="V824">
        <f>VLOOKUP(D823,'Leave  Mangement'!$A$1:$F$1193,6,0)</f>
        <v>6</v>
      </c>
      <c r="W824" t="str">
        <f>VLOOKUP(D823,'Span and Layer'!$A$1:$D$1193,2,0)</f>
        <v>Harika</v>
      </c>
      <c r="X824" t="str">
        <f>VLOOKUP(D823,'Span and Layer'!$A$1:$D$1193,3,0)</f>
        <v>Amelia</v>
      </c>
      <c r="Y824" t="str">
        <f>VLOOKUP(D823,'Span and Layer'!$A$1:$D$1193,4,0)</f>
        <v>George</v>
      </c>
      <c r="Z824" s="30">
        <f>VLOOKUP(D823,'Attrition Analysis'!$A$1:$E$1193,3,0)</f>
        <v>39792</v>
      </c>
      <c r="AA824" s="30">
        <f>VLOOKUP(D823,'Attrition Analysis'!$A$1:$E$1193,4,0)</f>
        <v>11817</v>
      </c>
      <c r="AB824">
        <f>VLOOKUP(D823,'Attrition Analysis'!$A$1:$E$1193,5,0)</f>
        <v>0</v>
      </c>
      <c r="AC824" t="str">
        <f>VLOOKUP(D823,CSAT!$A$1:$F$1193,2,0)</f>
        <v>Worst</v>
      </c>
      <c r="AD824" t="str">
        <f>VLOOKUP(D823,CSAT!$A$1:$F$1193,3,0)</f>
        <v>Bad</v>
      </c>
      <c r="AE824" t="str">
        <f>VLOOKUP(D823,CSAT!$A$1:$F$1193,4,0)</f>
        <v>Bad</v>
      </c>
      <c r="AF824" t="str">
        <f>VLOOKUP(D823,CSAT!$A$1:$F$1193,5,0)</f>
        <v>Good</v>
      </c>
      <c r="AG824" t="str">
        <f>VLOOKUP(D823,CSAT!$A$1:$F$1193,6,0)</f>
        <v>Worst</v>
      </c>
      <c r="AH824" s="30">
        <v>43233</v>
      </c>
    </row>
    <row r="825" spans="1:34" x14ac:dyDescent="0.25">
      <c r="A825" s="13" t="s">
        <v>1347</v>
      </c>
      <c r="B825" s="13">
        <v>824</v>
      </c>
      <c r="C825" s="13" t="s">
        <v>403</v>
      </c>
      <c r="D825" s="13" t="s">
        <v>1347</v>
      </c>
      <c r="E825" s="13" t="s">
        <v>10</v>
      </c>
      <c r="F825" s="13">
        <v>41</v>
      </c>
      <c r="G825" s="13" t="s">
        <v>91</v>
      </c>
      <c r="H825" s="13" t="s">
        <v>34</v>
      </c>
      <c r="I825" s="13" t="s">
        <v>35</v>
      </c>
      <c r="J825">
        <f>VLOOKUP(DATA!D824,'Performance management'!A$1:H$1193,4,0)</f>
        <v>3</v>
      </c>
      <c r="K825">
        <f>VLOOKUP(DATA!D824,'Performance management'!A$1:H$1193,5,0)</f>
        <v>3</v>
      </c>
      <c r="L825">
        <f>VLOOKUP(DATA!D824,'Performance management'!A$1:H$1193,6,0)</f>
        <v>2</v>
      </c>
      <c r="M825">
        <f>VLOOKUP(DATA!D824,'Performance management'!A$1:H$1193,7,0)</f>
        <v>1</v>
      </c>
      <c r="N825">
        <f>VLOOKUP(DATA!D824,'Performance management'!A$1:H$1193,8,0)</f>
        <v>2.25</v>
      </c>
      <c r="O825">
        <f>VLOOKUP(D824,'Learning  Mangement'!$A$1:$G$1193,4,0)</f>
        <v>2.25</v>
      </c>
      <c r="P825" t="str">
        <f>VLOOKUP(D824,'Learning  Mangement'!$A$1:$G$1193,5,0)</f>
        <v>Sathish&amp;Azim</v>
      </c>
      <c r="Q825" t="str">
        <f>VLOOKUP(D824,'Learning  Mangement'!$A$1:$G$1193,6,0)</f>
        <v>4h</v>
      </c>
      <c r="R825" t="str">
        <f>VLOOKUP(D824,'Learning  Mangement'!$A$1:$G$1193,7,0)</f>
        <v>Technical skills Training</v>
      </c>
      <c r="S825" s="30">
        <f>VLOOKUP(D824,'Leave  Mangement'!$A$1:$F$1193,3,0)</f>
        <v>43213</v>
      </c>
      <c r="T825" s="30">
        <f>VLOOKUP(D824,'Leave  Mangement'!$A$1:$F$1193,4,0)</f>
        <v>43219</v>
      </c>
      <c r="U825" t="str">
        <f>VLOOKUP(D824,'Leave  Mangement'!$A$1:$F$1193,5,0)</f>
        <v>Emergency leave</v>
      </c>
      <c r="V825">
        <f>VLOOKUP(D824,'Leave  Mangement'!$A$1:$F$1193,6,0)</f>
        <v>6</v>
      </c>
      <c r="W825" t="str">
        <f>VLOOKUP(D824,'Span and Layer'!$A$1:$D$1193,2,0)</f>
        <v>Harish</v>
      </c>
      <c r="X825" t="str">
        <f>VLOOKUP(D824,'Span and Layer'!$A$1:$D$1193,3,0)</f>
        <v>Amelia</v>
      </c>
      <c r="Y825" t="str">
        <f>VLOOKUP(D824,'Span and Layer'!$A$1:$D$1193,4,0)</f>
        <v>George</v>
      </c>
      <c r="Z825" s="30">
        <f>VLOOKUP(D824,'Attrition Analysis'!$A$1:$E$1193,3,0)</f>
        <v>39800</v>
      </c>
      <c r="AA825" s="30">
        <f>VLOOKUP(D824,'Attrition Analysis'!$A$1:$E$1193,4,0)</f>
        <v>11829</v>
      </c>
      <c r="AB825">
        <f>VLOOKUP(D824,'Attrition Analysis'!$A$1:$E$1193,5,0)</f>
        <v>0</v>
      </c>
      <c r="AC825" t="str">
        <f>VLOOKUP(D824,CSAT!$A$1:$F$1193,2,0)</f>
        <v>Good</v>
      </c>
      <c r="AD825" t="str">
        <f>VLOOKUP(D824,CSAT!$A$1:$F$1193,3,0)</f>
        <v>Better</v>
      </c>
      <c r="AE825" t="str">
        <f>VLOOKUP(D824,CSAT!$A$1:$F$1193,4,0)</f>
        <v>Worst</v>
      </c>
      <c r="AF825" t="str">
        <f>VLOOKUP(D824,CSAT!$A$1:$F$1193,5,0)</f>
        <v>Good</v>
      </c>
      <c r="AG825" t="str">
        <f>VLOOKUP(D824,CSAT!$A$1:$F$1193,6,0)</f>
        <v>Worst</v>
      </c>
      <c r="AH825" s="30">
        <v>43165</v>
      </c>
    </row>
    <row r="826" spans="1:34" x14ac:dyDescent="0.25">
      <c r="A826" s="13" t="s">
        <v>1348</v>
      </c>
      <c r="B826" s="13">
        <v>825</v>
      </c>
      <c r="C826" s="13" t="s">
        <v>405</v>
      </c>
      <c r="D826" s="13" t="s">
        <v>1348</v>
      </c>
      <c r="E826" s="13" t="s">
        <v>10</v>
      </c>
      <c r="F826" s="13">
        <v>38</v>
      </c>
      <c r="G826" s="13" t="s">
        <v>62</v>
      </c>
      <c r="H826" s="13" t="s">
        <v>79</v>
      </c>
      <c r="I826" s="13" t="s">
        <v>80</v>
      </c>
      <c r="J826">
        <f>VLOOKUP(DATA!D825,'Performance management'!A$1:H$1193,4,0)</f>
        <v>4</v>
      </c>
      <c r="K826">
        <f>VLOOKUP(DATA!D825,'Performance management'!A$1:H$1193,5,0)</f>
        <v>1</v>
      </c>
      <c r="L826">
        <f>VLOOKUP(DATA!D825,'Performance management'!A$1:H$1193,6,0)</f>
        <v>1</v>
      </c>
      <c r="M826">
        <f>VLOOKUP(DATA!D825,'Performance management'!A$1:H$1193,7,0)</f>
        <v>4</v>
      </c>
      <c r="N826">
        <f>VLOOKUP(DATA!D825,'Performance management'!A$1:H$1193,8,0)</f>
        <v>2.5</v>
      </c>
      <c r="O826">
        <f>VLOOKUP(D825,'Learning  Mangement'!$A$1:$G$1193,4,0)</f>
        <v>2.5</v>
      </c>
      <c r="P826" t="str">
        <f>VLOOKUP(D825,'Learning  Mangement'!$A$1:$G$1193,5,0)</f>
        <v>Sathish&amp;Azim</v>
      </c>
      <c r="Q826" t="str">
        <f>VLOOKUP(D825,'Learning  Mangement'!$A$1:$G$1193,6,0)</f>
        <v>4h</v>
      </c>
      <c r="R826" t="str">
        <f>VLOOKUP(D825,'Learning  Mangement'!$A$1:$G$1193,7,0)</f>
        <v>Technical skills Training</v>
      </c>
      <c r="S826" s="30">
        <f>VLOOKUP(D825,'Leave  Mangement'!$A$1:$F$1193,3,0)</f>
        <v>43214</v>
      </c>
      <c r="T826" s="30">
        <f>VLOOKUP(D825,'Leave  Mangement'!$A$1:$F$1193,4,0)</f>
        <v>43220</v>
      </c>
      <c r="U826" t="str">
        <f>VLOOKUP(D825,'Leave  Mangement'!$A$1:$F$1193,5,0)</f>
        <v>Maternity/Parental leave</v>
      </c>
      <c r="V826">
        <f>VLOOKUP(D825,'Leave  Mangement'!$A$1:$F$1193,6,0)</f>
        <v>36</v>
      </c>
      <c r="W826" t="str">
        <f>VLOOKUP(D825,'Span and Layer'!$A$1:$D$1193,2,0)</f>
        <v>Aneela</v>
      </c>
      <c r="X826" t="str">
        <f>VLOOKUP(D825,'Span and Layer'!$A$1:$D$1193,3,0)</f>
        <v>Charlie</v>
      </c>
      <c r="Y826" t="str">
        <f>VLOOKUP(D825,'Span and Layer'!$A$1:$D$1193,4,0)</f>
        <v>George</v>
      </c>
      <c r="Z826" s="30">
        <f>VLOOKUP(D825,'Attrition Analysis'!$A$1:$E$1193,3,0)</f>
        <v>39808</v>
      </c>
      <c r="AA826" s="30">
        <f>VLOOKUP(D825,'Attrition Analysis'!$A$1:$E$1193,4,0)</f>
        <v>11841</v>
      </c>
      <c r="AB826">
        <f>VLOOKUP(D825,'Attrition Analysis'!$A$1:$E$1193,5,0)</f>
        <v>0</v>
      </c>
      <c r="AC826" t="str">
        <f>VLOOKUP(D825,CSAT!$A$1:$F$1193,2,0)</f>
        <v>Bad</v>
      </c>
      <c r="AD826" t="str">
        <f>VLOOKUP(D825,CSAT!$A$1:$F$1193,3,0)</f>
        <v>Bad</v>
      </c>
      <c r="AE826" t="str">
        <f>VLOOKUP(D825,CSAT!$A$1:$F$1193,4,0)</f>
        <v>Good</v>
      </c>
      <c r="AF826" t="str">
        <f>VLOOKUP(D825,CSAT!$A$1:$F$1193,5,0)</f>
        <v>Better</v>
      </c>
      <c r="AG826" t="str">
        <f>VLOOKUP(D825,CSAT!$A$1:$F$1193,6,0)</f>
        <v>Good</v>
      </c>
      <c r="AH826" s="30">
        <v>43373</v>
      </c>
    </row>
    <row r="827" spans="1:34" x14ac:dyDescent="0.25">
      <c r="A827" s="13" t="s">
        <v>1349</v>
      </c>
      <c r="B827" s="13">
        <v>826</v>
      </c>
      <c r="C827" s="13" t="s">
        <v>407</v>
      </c>
      <c r="D827" s="13" t="s">
        <v>1349</v>
      </c>
      <c r="E827" s="13" t="s">
        <v>10</v>
      </c>
      <c r="F827" s="13">
        <v>40</v>
      </c>
      <c r="G827" s="13" t="s">
        <v>91</v>
      </c>
      <c r="H827" s="13" t="s">
        <v>56</v>
      </c>
      <c r="I827" s="13" t="s">
        <v>13</v>
      </c>
      <c r="J827">
        <f>VLOOKUP(DATA!D826,'Performance management'!A$1:H$1193,4,0)</f>
        <v>1</v>
      </c>
      <c r="K827">
        <f>VLOOKUP(DATA!D826,'Performance management'!A$1:H$1193,5,0)</f>
        <v>4</v>
      </c>
      <c r="L827">
        <f>VLOOKUP(DATA!D826,'Performance management'!A$1:H$1193,6,0)</f>
        <v>3</v>
      </c>
      <c r="M827">
        <f>VLOOKUP(DATA!D826,'Performance management'!A$1:H$1193,7,0)</f>
        <v>2</v>
      </c>
      <c r="N827">
        <f>VLOOKUP(DATA!D826,'Performance management'!A$1:H$1193,8,0)</f>
        <v>2.5</v>
      </c>
      <c r="O827">
        <f>VLOOKUP(D826,'Learning  Mangement'!$A$1:$G$1193,4,0)</f>
        <v>2.5</v>
      </c>
      <c r="P827" t="str">
        <f>VLOOKUP(D826,'Learning  Mangement'!$A$1:$G$1193,5,0)</f>
        <v>Sathish&amp;Azim</v>
      </c>
      <c r="Q827" t="str">
        <f>VLOOKUP(D826,'Learning  Mangement'!$A$1:$G$1193,6,0)</f>
        <v>4h</v>
      </c>
      <c r="R827" t="str">
        <f>VLOOKUP(D826,'Learning  Mangement'!$A$1:$G$1193,7,0)</f>
        <v>Technical skills Training</v>
      </c>
      <c r="S827" s="30">
        <f>VLOOKUP(D826,'Leave  Mangement'!$A$1:$F$1193,3,0)</f>
        <v>43215</v>
      </c>
      <c r="T827" s="30">
        <f>VLOOKUP(D826,'Leave  Mangement'!$A$1:$F$1193,4,0)</f>
        <v>43217</v>
      </c>
      <c r="U827" t="str">
        <f>VLOOKUP(D826,'Leave  Mangement'!$A$1:$F$1193,5,0)</f>
        <v>Emergency leave</v>
      </c>
      <c r="V827">
        <f>VLOOKUP(D826,'Leave  Mangement'!$A$1:$F$1193,6,0)</f>
        <v>2</v>
      </c>
      <c r="W827" t="str">
        <f>VLOOKUP(D826,'Span and Layer'!$A$1:$D$1193,2,0)</f>
        <v>Harish</v>
      </c>
      <c r="X827" t="str">
        <f>VLOOKUP(D826,'Span and Layer'!$A$1:$D$1193,3,0)</f>
        <v>Amelia</v>
      </c>
      <c r="Y827" t="str">
        <f>VLOOKUP(D826,'Span and Layer'!$A$1:$D$1193,4,0)</f>
        <v>George</v>
      </c>
      <c r="Z827" s="30">
        <f>VLOOKUP(D826,'Attrition Analysis'!$A$1:$E$1193,3,0)</f>
        <v>39816</v>
      </c>
      <c r="AA827" s="30">
        <f>VLOOKUP(D826,'Attrition Analysis'!$A$1:$E$1193,4,0)</f>
        <v>11853</v>
      </c>
      <c r="AB827">
        <f>VLOOKUP(D826,'Attrition Analysis'!$A$1:$E$1193,5,0)</f>
        <v>0</v>
      </c>
      <c r="AC827" t="str">
        <f>VLOOKUP(D826,CSAT!$A$1:$F$1193,2,0)</f>
        <v>Better</v>
      </c>
      <c r="AD827" t="str">
        <f>VLOOKUP(D826,CSAT!$A$1:$F$1193,3,0)</f>
        <v>Good</v>
      </c>
      <c r="AE827" t="str">
        <f>VLOOKUP(D826,CSAT!$A$1:$F$1193,4,0)</f>
        <v>Excellent</v>
      </c>
      <c r="AF827" t="str">
        <f>VLOOKUP(D826,CSAT!$A$1:$F$1193,5,0)</f>
        <v>Better</v>
      </c>
      <c r="AG827" t="str">
        <f>VLOOKUP(D826,CSAT!$A$1:$F$1193,6,0)</f>
        <v>Better</v>
      </c>
      <c r="AH827" s="30">
        <v>43318</v>
      </c>
    </row>
    <row r="828" spans="1:34" x14ac:dyDescent="0.25">
      <c r="A828" s="13" t="s">
        <v>1350</v>
      </c>
      <c r="B828" s="13">
        <v>827</v>
      </c>
      <c r="C828" s="13" t="s">
        <v>409</v>
      </c>
      <c r="D828" s="13" t="s">
        <v>1350</v>
      </c>
      <c r="E828" s="13" t="s">
        <v>16</v>
      </c>
      <c r="F828" s="13">
        <v>41</v>
      </c>
      <c r="G828" s="13" t="s">
        <v>91</v>
      </c>
      <c r="H828" s="13" t="s">
        <v>59</v>
      </c>
      <c r="I828" s="13" t="s">
        <v>13</v>
      </c>
      <c r="J828">
        <f>VLOOKUP(DATA!D827,'Performance management'!A$1:H$1193,4,0)</f>
        <v>3</v>
      </c>
      <c r="K828">
        <f>VLOOKUP(DATA!D827,'Performance management'!A$1:H$1193,5,0)</f>
        <v>4</v>
      </c>
      <c r="L828">
        <f>VLOOKUP(DATA!D827,'Performance management'!A$1:H$1193,6,0)</f>
        <v>2</v>
      </c>
      <c r="M828">
        <f>VLOOKUP(DATA!D827,'Performance management'!A$1:H$1193,7,0)</f>
        <v>1</v>
      </c>
      <c r="N828">
        <f>VLOOKUP(DATA!D827,'Performance management'!A$1:H$1193,8,0)</f>
        <v>2.5</v>
      </c>
      <c r="O828">
        <f>VLOOKUP(D827,'Learning  Mangement'!$A$1:$G$1193,4,0)</f>
        <v>2.5</v>
      </c>
      <c r="P828" t="str">
        <f>VLOOKUP(D827,'Learning  Mangement'!$A$1:$G$1193,5,0)</f>
        <v>Sathish&amp;Azim</v>
      </c>
      <c r="Q828" t="str">
        <f>VLOOKUP(D827,'Learning  Mangement'!$A$1:$G$1193,6,0)</f>
        <v>4h</v>
      </c>
      <c r="R828" t="str">
        <f>VLOOKUP(D827,'Learning  Mangement'!$A$1:$G$1193,7,0)</f>
        <v>Technical skills Training</v>
      </c>
      <c r="S828" s="30">
        <f>VLOOKUP(D827,'Leave  Mangement'!$A$1:$F$1193,3,0)</f>
        <v>43216</v>
      </c>
      <c r="T828" s="30">
        <f>VLOOKUP(D827,'Leave  Mangement'!$A$1:$F$1193,4,0)</f>
        <v>43222</v>
      </c>
      <c r="U828" t="str">
        <f>VLOOKUP(D827,'Leave  Mangement'!$A$1:$F$1193,5,0)</f>
        <v>Emergency leave</v>
      </c>
      <c r="V828">
        <f>VLOOKUP(D827,'Leave  Mangement'!$A$1:$F$1193,6,0)</f>
        <v>6</v>
      </c>
      <c r="W828" t="str">
        <f>VLOOKUP(D827,'Span and Layer'!$A$1:$D$1193,2,0)</f>
        <v>Aneela</v>
      </c>
      <c r="X828" t="str">
        <f>VLOOKUP(D827,'Span and Layer'!$A$1:$D$1193,3,0)</f>
        <v>Charlie</v>
      </c>
      <c r="Y828" t="str">
        <f>VLOOKUP(D827,'Span and Layer'!$A$1:$D$1193,4,0)</f>
        <v>George</v>
      </c>
      <c r="Z828" s="30">
        <f>VLOOKUP(D827,'Attrition Analysis'!$A$1:$E$1193,3,0)</f>
        <v>39824</v>
      </c>
      <c r="AA828" s="30">
        <f>VLOOKUP(D827,'Attrition Analysis'!$A$1:$E$1193,4,0)</f>
        <v>11865</v>
      </c>
      <c r="AB828">
        <f>VLOOKUP(D827,'Attrition Analysis'!$A$1:$E$1193,5,0)</f>
        <v>0</v>
      </c>
      <c r="AC828" t="str">
        <f>VLOOKUP(D827,CSAT!$A$1:$F$1193,2,0)</f>
        <v>Worst</v>
      </c>
      <c r="AD828" t="str">
        <f>VLOOKUP(D827,CSAT!$A$1:$F$1193,3,0)</f>
        <v>Excellent</v>
      </c>
      <c r="AE828" t="str">
        <f>VLOOKUP(D827,CSAT!$A$1:$F$1193,4,0)</f>
        <v>Better</v>
      </c>
      <c r="AF828" t="str">
        <f>VLOOKUP(D827,CSAT!$A$1:$F$1193,5,0)</f>
        <v>Worst</v>
      </c>
      <c r="AG828" t="str">
        <f>VLOOKUP(D827,CSAT!$A$1:$F$1193,6,0)</f>
        <v>Bad</v>
      </c>
      <c r="AH828" s="30">
        <v>43156</v>
      </c>
    </row>
    <row r="829" spans="1:34" x14ac:dyDescent="0.25">
      <c r="A829" s="13" t="s">
        <v>1351</v>
      </c>
      <c r="B829" s="13">
        <v>828</v>
      </c>
      <c r="C829" s="13" t="s">
        <v>411</v>
      </c>
      <c r="D829" s="13" t="s">
        <v>1351</v>
      </c>
      <c r="E829" s="13" t="s">
        <v>16</v>
      </c>
      <c r="F829" s="13">
        <v>56</v>
      </c>
      <c r="G829" s="13" t="s">
        <v>31</v>
      </c>
      <c r="H829" s="13" t="s">
        <v>63</v>
      </c>
      <c r="I829" s="13" t="s">
        <v>13</v>
      </c>
      <c r="J829">
        <f>VLOOKUP(DATA!D828,'Performance management'!A$1:H$1193,4,0)</f>
        <v>1</v>
      </c>
      <c r="K829">
        <f>VLOOKUP(DATA!D828,'Performance management'!A$1:H$1193,5,0)</f>
        <v>5</v>
      </c>
      <c r="L829">
        <f>VLOOKUP(DATA!D828,'Performance management'!A$1:H$1193,6,0)</f>
        <v>2</v>
      </c>
      <c r="M829">
        <f>VLOOKUP(DATA!D828,'Performance management'!A$1:H$1193,7,0)</f>
        <v>1</v>
      </c>
      <c r="N829">
        <f>VLOOKUP(DATA!D828,'Performance management'!A$1:H$1193,8,0)</f>
        <v>2.25</v>
      </c>
      <c r="O829">
        <f>VLOOKUP(D828,'Learning  Mangement'!$A$1:$G$1193,4,0)</f>
        <v>2.25</v>
      </c>
      <c r="P829" t="str">
        <f>VLOOKUP(D828,'Learning  Mangement'!$A$1:$G$1193,5,0)</f>
        <v>Sathish&amp;Azim</v>
      </c>
      <c r="Q829" t="str">
        <f>VLOOKUP(D828,'Learning  Mangement'!$A$1:$G$1193,6,0)</f>
        <v>4h</v>
      </c>
      <c r="R829" t="str">
        <f>VLOOKUP(D828,'Learning  Mangement'!$A$1:$G$1193,7,0)</f>
        <v>Technical skills Training</v>
      </c>
      <c r="S829" s="30">
        <f>VLOOKUP(D828,'Leave  Mangement'!$A$1:$F$1193,3,0)</f>
        <v>43217</v>
      </c>
      <c r="T829" s="30">
        <f>VLOOKUP(D828,'Leave  Mangement'!$A$1:$F$1193,4,0)</f>
        <v>43219</v>
      </c>
      <c r="U829" t="str">
        <f>VLOOKUP(D828,'Leave  Mangement'!$A$1:$F$1193,5,0)</f>
        <v>Maternity/Parental leave</v>
      </c>
      <c r="V829">
        <f>VLOOKUP(D828,'Leave  Mangement'!$A$1:$F$1193,6,0)</f>
        <v>32</v>
      </c>
      <c r="W829" t="str">
        <f>VLOOKUP(D828,'Span and Layer'!$A$1:$D$1193,2,0)</f>
        <v>Hemanth</v>
      </c>
      <c r="X829" t="str">
        <f>VLOOKUP(D828,'Span and Layer'!$A$1:$D$1193,3,0)</f>
        <v>Amelia</v>
      </c>
      <c r="Y829" t="str">
        <f>VLOOKUP(D828,'Span and Layer'!$A$1:$D$1193,4,0)</f>
        <v>George</v>
      </c>
      <c r="Z829" s="30">
        <f>VLOOKUP(D828,'Attrition Analysis'!$A$1:$E$1193,3,0)</f>
        <v>39832</v>
      </c>
      <c r="AA829" s="30">
        <f>VLOOKUP(D828,'Attrition Analysis'!$A$1:$E$1193,4,0)</f>
        <v>11877</v>
      </c>
      <c r="AB829">
        <f>VLOOKUP(D828,'Attrition Analysis'!$A$1:$E$1193,5,0)</f>
        <v>0</v>
      </c>
      <c r="AC829" t="str">
        <f>VLOOKUP(D828,CSAT!$A$1:$F$1193,2,0)</f>
        <v>Worst</v>
      </c>
      <c r="AD829" t="str">
        <f>VLOOKUP(D828,CSAT!$A$1:$F$1193,3,0)</f>
        <v>Bad</v>
      </c>
      <c r="AE829" t="str">
        <f>VLOOKUP(D828,CSAT!$A$1:$F$1193,4,0)</f>
        <v>Excellent</v>
      </c>
      <c r="AF829" t="str">
        <f>VLOOKUP(D828,CSAT!$A$1:$F$1193,5,0)</f>
        <v>Bad</v>
      </c>
      <c r="AG829" t="str">
        <f>VLOOKUP(D828,CSAT!$A$1:$F$1193,6,0)</f>
        <v>Worst</v>
      </c>
      <c r="AH829" s="30">
        <v>43461</v>
      </c>
    </row>
    <row r="830" spans="1:34" x14ac:dyDescent="0.25">
      <c r="A830" s="13" t="s">
        <v>1352</v>
      </c>
      <c r="B830" s="13">
        <v>829</v>
      </c>
      <c r="C830" s="13" t="s">
        <v>413</v>
      </c>
      <c r="D830" s="13" t="s">
        <v>1352</v>
      </c>
      <c r="E830" s="13" t="s">
        <v>10</v>
      </c>
      <c r="F830" s="13">
        <v>25</v>
      </c>
      <c r="G830" s="13" t="s">
        <v>91</v>
      </c>
      <c r="H830" s="13" t="s">
        <v>97</v>
      </c>
      <c r="I830" s="13" t="s">
        <v>98</v>
      </c>
      <c r="J830">
        <f>VLOOKUP(DATA!D829,'Performance management'!A$1:H$1193,4,0)</f>
        <v>5</v>
      </c>
      <c r="K830">
        <f>VLOOKUP(DATA!D829,'Performance management'!A$1:H$1193,5,0)</f>
        <v>3</v>
      </c>
      <c r="L830">
        <f>VLOOKUP(DATA!D829,'Performance management'!A$1:H$1193,6,0)</f>
        <v>5</v>
      </c>
      <c r="M830">
        <f>VLOOKUP(DATA!D829,'Performance management'!A$1:H$1193,7,0)</f>
        <v>1</v>
      </c>
      <c r="N830">
        <f>VLOOKUP(DATA!D829,'Performance management'!A$1:H$1193,8,0)</f>
        <v>3.5</v>
      </c>
      <c r="O830">
        <f>VLOOKUP(D829,'Learning  Mangement'!$A$1:$G$1193,4,0)</f>
        <v>3.5</v>
      </c>
      <c r="P830" t="str">
        <f>VLOOKUP(D829,'Learning  Mangement'!$A$1:$G$1193,5,0)</f>
        <v>Hemanth&amp;Salomi</v>
      </c>
      <c r="Q830" t="str">
        <f>VLOOKUP(D829,'Learning  Mangement'!$A$1:$G$1193,6,0)</f>
        <v>3h</v>
      </c>
      <c r="R830" t="str">
        <f>VLOOKUP(D829,'Learning  Mangement'!$A$1:$G$1193,7,0)</f>
        <v>Soft skills Training</v>
      </c>
      <c r="S830" s="30">
        <f>VLOOKUP(D829,'Leave  Mangement'!$A$1:$F$1193,3,0)</f>
        <v>43218</v>
      </c>
      <c r="T830" s="30">
        <f>VLOOKUP(D829,'Leave  Mangement'!$A$1:$F$1193,4,0)</f>
        <v>43220</v>
      </c>
      <c r="U830" t="str">
        <f>VLOOKUP(D829,'Leave  Mangement'!$A$1:$F$1193,5,0)</f>
        <v>Emergency leave</v>
      </c>
      <c r="V830">
        <f>VLOOKUP(D829,'Leave  Mangement'!$A$1:$F$1193,6,0)</f>
        <v>2</v>
      </c>
      <c r="W830" t="str">
        <f>VLOOKUP(D829,'Span and Layer'!$A$1:$D$1193,2,0)</f>
        <v>Sathish</v>
      </c>
      <c r="X830" t="str">
        <f>VLOOKUP(D829,'Span and Layer'!$A$1:$D$1193,3,0)</f>
        <v>Charlie</v>
      </c>
      <c r="Y830" t="str">
        <f>VLOOKUP(D829,'Span and Layer'!$A$1:$D$1193,4,0)</f>
        <v>George</v>
      </c>
      <c r="Z830" s="30">
        <f>VLOOKUP(D829,'Attrition Analysis'!$A$1:$E$1193,3,0)</f>
        <v>39840</v>
      </c>
      <c r="AA830" s="30">
        <f>VLOOKUP(D829,'Attrition Analysis'!$A$1:$E$1193,4,0)</f>
        <v>11889</v>
      </c>
      <c r="AB830">
        <f>VLOOKUP(D829,'Attrition Analysis'!$A$1:$E$1193,5,0)</f>
        <v>0</v>
      </c>
      <c r="AC830" t="str">
        <f>VLOOKUP(D829,CSAT!$A$1:$F$1193,2,0)</f>
        <v>Excellent</v>
      </c>
      <c r="AD830" t="str">
        <f>VLOOKUP(D829,CSAT!$A$1:$F$1193,3,0)</f>
        <v>Better</v>
      </c>
      <c r="AE830" t="str">
        <f>VLOOKUP(D829,CSAT!$A$1:$F$1193,4,0)</f>
        <v>Bad</v>
      </c>
      <c r="AF830" t="str">
        <f>VLOOKUP(D829,CSAT!$A$1:$F$1193,5,0)</f>
        <v>Worst</v>
      </c>
      <c r="AG830" t="str">
        <f>VLOOKUP(D829,CSAT!$A$1:$F$1193,6,0)</f>
        <v>Bad</v>
      </c>
      <c r="AH830" s="30">
        <v>43281</v>
      </c>
    </row>
    <row r="831" spans="1:34" x14ac:dyDescent="0.25">
      <c r="A831" s="13" t="s">
        <v>1353</v>
      </c>
      <c r="B831" s="13">
        <v>830</v>
      </c>
      <c r="C831" s="13" t="s">
        <v>415</v>
      </c>
      <c r="D831" s="13" t="s">
        <v>1353</v>
      </c>
      <c r="E831" s="13" t="s">
        <v>10</v>
      </c>
      <c r="F831" s="13">
        <v>22</v>
      </c>
      <c r="G831" s="13" t="s">
        <v>31</v>
      </c>
      <c r="H831" s="13" t="s">
        <v>118</v>
      </c>
      <c r="I831" s="13" t="s">
        <v>13</v>
      </c>
      <c r="J831">
        <f>VLOOKUP(DATA!D830,'Performance management'!A$1:H$1193,4,0)</f>
        <v>5</v>
      </c>
      <c r="K831">
        <f>VLOOKUP(DATA!D830,'Performance management'!A$1:H$1193,5,0)</f>
        <v>2</v>
      </c>
      <c r="L831">
        <f>VLOOKUP(DATA!D830,'Performance management'!A$1:H$1193,6,0)</f>
        <v>1</v>
      </c>
      <c r="M831">
        <f>VLOOKUP(DATA!D830,'Performance management'!A$1:H$1193,7,0)</f>
        <v>4</v>
      </c>
      <c r="N831">
        <f>VLOOKUP(DATA!D830,'Performance management'!A$1:H$1193,8,0)</f>
        <v>3</v>
      </c>
      <c r="O831">
        <f>VLOOKUP(D830,'Learning  Mangement'!$A$1:$G$1193,4,0)</f>
        <v>3</v>
      </c>
      <c r="P831" t="str">
        <f>VLOOKUP(D830,'Learning  Mangement'!$A$1:$G$1193,5,0)</f>
        <v>Hemanth&amp;Salomi</v>
      </c>
      <c r="Q831" t="str">
        <f>VLOOKUP(D830,'Learning  Mangement'!$A$1:$G$1193,6,0)</f>
        <v>3h</v>
      </c>
      <c r="R831" t="str">
        <f>VLOOKUP(D830,'Learning  Mangement'!$A$1:$G$1193,7,0)</f>
        <v>Soft skills Training</v>
      </c>
      <c r="S831" s="30">
        <f>VLOOKUP(D830,'Leave  Mangement'!$A$1:$F$1193,3,0)</f>
        <v>43219</v>
      </c>
      <c r="T831" s="30">
        <f>VLOOKUP(D830,'Leave  Mangement'!$A$1:$F$1193,4,0)</f>
        <v>43222</v>
      </c>
      <c r="U831" t="str">
        <f>VLOOKUP(D830,'Leave  Mangement'!$A$1:$F$1193,5,0)</f>
        <v>Planned leave</v>
      </c>
      <c r="V831">
        <f>VLOOKUP(D830,'Leave  Mangement'!$A$1:$F$1193,6,0)</f>
        <v>3</v>
      </c>
      <c r="W831" t="str">
        <f>VLOOKUP(D830,'Span and Layer'!$A$1:$D$1193,2,0)</f>
        <v>Rishitha</v>
      </c>
      <c r="X831" t="str">
        <f>VLOOKUP(D830,'Span and Layer'!$A$1:$D$1193,3,0)</f>
        <v>Isla</v>
      </c>
      <c r="Y831" t="str">
        <f>VLOOKUP(D830,'Span and Layer'!$A$1:$D$1193,4,0)</f>
        <v>George</v>
      </c>
      <c r="Z831" s="30">
        <f>VLOOKUP(D830,'Attrition Analysis'!$A$1:$E$1193,3,0)</f>
        <v>39848</v>
      </c>
      <c r="AA831" s="30">
        <f>VLOOKUP(D830,'Attrition Analysis'!$A$1:$E$1193,4,0)</f>
        <v>11901</v>
      </c>
      <c r="AB831">
        <f>VLOOKUP(D830,'Attrition Analysis'!$A$1:$E$1193,5,0)</f>
        <v>0</v>
      </c>
      <c r="AC831" t="str">
        <f>VLOOKUP(D830,CSAT!$A$1:$F$1193,2,0)</f>
        <v>Good</v>
      </c>
      <c r="AD831" t="str">
        <f>VLOOKUP(D830,CSAT!$A$1:$F$1193,3,0)</f>
        <v>Better</v>
      </c>
      <c r="AE831" t="str">
        <f>VLOOKUP(D830,CSAT!$A$1:$F$1193,4,0)</f>
        <v>Better</v>
      </c>
      <c r="AF831" t="str">
        <f>VLOOKUP(D830,CSAT!$A$1:$F$1193,5,0)</f>
        <v>Bad</v>
      </c>
      <c r="AG831" t="str">
        <f>VLOOKUP(D830,CSAT!$A$1:$F$1193,6,0)</f>
        <v>Worst</v>
      </c>
      <c r="AH831" s="30">
        <v>43291</v>
      </c>
    </row>
    <row r="832" spans="1:34" x14ac:dyDescent="0.25">
      <c r="A832" s="13" t="s">
        <v>1354</v>
      </c>
      <c r="B832" s="13">
        <v>831</v>
      </c>
      <c r="C832" s="13" t="s">
        <v>417</v>
      </c>
      <c r="D832" s="13" t="s">
        <v>1354</v>
      </c>
      <c r="E832" s="13" t="s">
        <v>16</v>
      </c>
      <c r="F832" s="13">
        <v>54</v>
      </c>
      <c r="G832" s="13" t="s">
        <v>91</v>
      </c>
      <c r="H832" s="13" t="s">
        <v>34</v>
      </c>
      <c r="I832" s="13" t="s">
        <v>35</v>
      </c>
      <c r="J832">
        <f>VLOOKUP(DATA!D831,'Performance management'!A$1:H$1193,4,0)</f>
        <v>1</v>
      </c>
      <c r="K832">
        <f>VLOOKUP(DATA!D831,'Performance management'!A$1:H$1193,5,0)</f>
        <v>4</v>
      </c>
      <c r="L832">
        <f>VLOOKUP(DATA!D831,'Performance management'!A$1:H$1193,6,0)</f>
        <v>5</v>
      </c>
      <c r="M832">
        <f>VLOOKUP(DATA!D831,'Performance management'!A$1:H$1193,7,0)</f>
        <v>2</v>
      </c>
      <c r="N832">
        <f>VLOOKUP(DATA!D831,'Performance management'!A$1:H$1193,8,0)</f>
        <v>3</v>
      </c>
      <c r="O832">
        <f>VLOOKUP(D831,'Learning  Mangement'!$A$1:$G$1193,4,0)</f>
        <v>3</v>
      </c>
      <c r="P832" t="str">
        <f>VLOOKUP(D831,'Learning  Mangement'!$A$1:$G$1193,5,0)</f>
        <v>Hemanth&amp;Salomi</v>
      </c>
      <c r="Q832" t="str">
        <f>VLOOKUP(D831,'Learning  Mangement'!$A$1:$G$1193,6,0)</f>
        <v>3h</v>
      </c>
      <c r="R832" t="str">
        <f>VLOOKUP(D831,'Learning  Mangement'!$A$1:$G$1193,7,0)</f>
        <v>Soft skills Training</v>
      </c>
      <c r="S832" s="30">
        <f>VLOOKUP(D831,'Leave  Mangement'!$A$1:$F$1193,3,0)</f>
        <v>43220</v>
      </c>
      <c r="T832" s="30">
        <f>VLOOKUP(D831,'Leave  Mangement'!$A$1:$F$1193,4,0)</f>
        <v>43221</v>
      </c>
      <c r="U832" t="str">
        <f>VLOOKUP(D831,'Leave  Mangement'!$A$1:$F$1193,5,0)</f>
        <v>Planned leave</v>
      </c>
      <c r="V832">
        <f>VLOOKUP(D831,'Leave  Mangement'!$A$1:$F$1193,6,0)</f>
        <v>1</v>
      </c>
      <c r="W832" t="str">
        <f>VLOOKUP(D831,'Span and Layer'!$A$1:$D$1193,2,0)</f>
        <v>Arundathi</v>
      </c>
      <c r="X832" t="str">
        <f>VLOOKUP(D831,'Span and Layer'!$A$1:$D$1193,3,0)</f>
        <v>Jacob</v>
      </c>
      <c r="Y832" t="str">
        <f>VLOOKUP(D831,'Span and Layer'!$A$1:$D$1193,4,0)</f>
        <v>George</v>
      </c>
      <c r="Z832" s="30">
        <f>VLOOKUP(D831,'Attrition Analysis'!$A$1:$E$1193,3,0)</f>
        <v>39856</v>
      </c>
      <c r="AA832" s="30">
        <f>VLOOKUP(D831,'Attrition Analysis'!$A$1:$E$1193,4,0)</f>
        <v>11913</v>
      </c>
      <c r="AB832">
        <f>VLOOKUP(D831,'Attrition Analysis'!$A$1:$E$1193,5,0)</f>
        <v>0</v>
      </c>
      <c r="AC832" t="str">
        <f>VLOOKUP(D831,CSAT!$A$1:$F$1193,2,0)</f>
        <v>Good</v>
      </c>
      <c r="AD832" t="str">
        <f>VLOOKUP(D831,CSAT!$A$1:$F$1193,3,0)</f>
        <v>Excellent</v>
      </c>
      <c r="AE832" t="str">
        <f>VLOOKUP(D831,CSAT!$A$1:$F$1193,4,0)</f>
        <v>Excellent</v>
      </c>
      <c r="AF832" t="str">
        <f>VLOOKUP(D831,CSAT!$A$1:$F$1193,5,0)</f>
        <v>Good</v>
      </c>
      <c r="AG832" t="str">
        <f>VLOOKUP(D831,CSAT!$A$1:$F$1193,6,0)</f>
        <v>Good</v>
      </c>
      <c r="AH832" s="30">
        <v>43182</v>
      </c>
    </row>
    <row r="833" spans="1:34" x14ac:dyDescent="0.25">
      <c r="A833" s="13" t="s">
        <v>1355</v>
      </c>
      <c r="B833" s="13">
        <v>832</v>
      </c>
      <c r="C833" s="13" t="s">
        <v>419</v>
      </c>
      <c r="D833" s="13" t="s">
        <v>1355</v>
      </c>
      <c r="E833" s="13" t="s">
        <v>16</v>
      </c>
      <c r="F833" s="13">
        <v>39</v>
      </c>
      <c r="G833" s="13" t="s">
        <v>17</v>
      </c>
      <c r="H833" s="13" t="s">
        <v>56</v>
      </c>
      <c r="I833" s="13" t="s">
        <v>13</v>
      </c>
      <c r="J833">
        <f>VLOOKUP(DATA!D832,'Performance management'!A$1:H$1193,4,0)</f>
        <v>3</v>
      </c>
      <c r="K833">
        <f>VLOOKUP(DATA!D832,'Performance management'!A$1:H$1193,5,0)</f>
        <v>5</v>
      </c>
      <c r="L833">
        <f>VLOOKUP(DATA!D832,'Performance management'!A$1:H$1193,6,0)</f>
        <v>4</v>
      </c>
      <c r="M833">
        <f>VLOOKUP(DATA!D832,'Performance management'!A$1:H$1193,7,0)</f>
        <v>3</v>
      </c>
      <c r="N833">
        <f>VLOOKUP(DATA!D832,'Performance management'!A$1:H$1193,8,0)</f>
        <v>3.75</v>
      </c>
      <c r="O833">
        <f>VLOOKUP(D832,'Learning  Mangement'!$A$1:$G$1193,4,0)</f>
        <v>3.75</v>
      </c>
      <c r="P833" t="str">
        <f>VLOOKUP(D832,'Learning  Mangement'!$A$1:$G$1193,5,0)</f>
        <v>Hemanth&amp;Salomi</v>
      </c>
      <c r="Q833" t="str">
        <f>VLOOKUP(D832,'Learning  Mangement'!$A$1:$G$1193,6,0)</f>
        <v>3h</v>
      </c>
      <c r="R833" t="str">
        <f>VLOOKUP(D832,'Learning  Mangement'!$A$1:$G$1193,7,0)</f>
        <v>Soft skills Training</v>
      </c>
      <c r="S833" s="30">
        <f>VLOOKUP(D832,'Leave  Mangement'!$A$1:$F$1193,3,0)</f>
        <v>43221</v>
      </c>
      <c r="T833" s="30">
        <f>VLOOKUP(D832,'Leave  Mangement'!$A$1:$F$1193,4,0)</f>
        <v>43228</v>
      </c>
      <c r="U833" t="str">
        <f>VLOOKUP(D832,'Leave  Mangement'!$A$1:$F$1193,5,0)</f>
        <v>Maternity/Parental leave</v>
      </c>
      <c r="V833">
        <f>VLOOKUP(D832,'Leave  Mangement'!$A$1:$F$1193,6,0)</f>
        <v>37</v>
      </c>
      <c r="W833" t="str">
        <f>VLOOKUP(D832,'Span and Layer'!$A$1:$D$1193,2,0)</f>
        <v>Rajesh</v>
      </c>
      <c r="X833" t="str">
        <f>VLOOKUP(D832,'Span and Layer'!$A$1:$D$1193,3,0)</f>
        <v>Isla</v>
      </c>
      <c r="Y833" t="str">
        <f>VLOOKUP(D832,'Span and Layer'!$A$1:$D$1193,4,0)</f>
        <v>George</v>
      </c>
      <c r="Z833" s="30">
        <f>VLOOKUP(D832,'Attrition Analysis'!$A$1:$E$1193,3,0)</f>
        <v>39864</v>
      </c>
      <c r="AA833" s="30">
        <f>VLOOKUP(D832,'Attrition Analysis'!$A$1:$E$1193,4,0)</f>
        <v>11925</v>
      </c>
      <c r="AB833">
        <f>VLOOKUP(D832,'Attrition Analysis'!$A$1:$E$1193,5,0)</f>
        <v>0</v>
      </c>
      <c r="AC833" t="str">
        <f>VLOOKUP(D832,CSAT!$A$1:$F$1193,2,0)</f>
        <v>Bad</v>
      </c>
      <c r="AD833" t="str">
        <f>VLOOKUP(D832,CSAT!$A$1:$F$1193,3,0)</f>
        <v>Worst</v>
      </c>
      <c r="AE833" t="str">
        <f>VLOOKUP(D832,CSAT!$A$1:$F$1193,4,0)</f>
        <v>Good</v>
      </c>
      <c r="AF833" t="str">
        <f>VLOOKUP(D832,CSAT!$A$1:$F$1193,5,0)</f>
        <v>Better</v>
      </c>
      <c r="AG833" t="str">
        <f>VLOOKUP(D832,CSAT!$A$1:$F$1193,6,0)</f>
        <v>Bad</v>
      </c>
      <c r="AH833" s="30">
        <v>43214</v>
      </c>
    </row>
    <row r="834" spans="1:34" x14ac:dyDescent="0.25">
      <c r="A834" s="13" t="s">
        <v>1356</v>
      </c>
      <c r="B834" s="13">
        <v>833</v>
      </c>
      <c r="C834" s="13" t="s">
        <v>421</v>
      </c>
      <c r="D834" s="13" t="s">
        <v>1356</v>
      </c>
      <c r="E834" s="13" t="s">
        <v>10</v>
      </c>
      <c r="F834" s="13">
        <v>57</v>
      </c>
      <c r="G834" s="13" t="s">
        <v>26</v>
      </c>
      <c r="H834" s="13" t="s">
        <v>40</v>
      </c>
      <c r="I834" s="13" t="s">
        <v>13</v>
      </c>
      <c r="J834">
        <f>VLOOKUP(DATA!D833,'Performance management'!A$1:H$1193,4,0)</f>
        <v>2</v>
      </c>
      <c r="K834">
        <f>VLOOKUP(DATA!D833,'Performance management'!A$1:H$1193,5,0)</f>
        <v>2</v>
      </c>
      <c r="L834">
        <f>VLOOKUP(DATA!D833,'Performance management'!A$1:H$1193,6,0)</f>
        <v>2</v>
      </c>
      <c r="M834">
        <f>VLOOKUP(DATA!D833,'Performance management'!A$1:H$1193,7,0)</f>
        <v>5</v>
      </c>
      <c r="N834">
        <f>VLOOKUP(DATA!D833,'Performance management'!A$1:H$1193,8,0)</f>
        <v>2.75</v>
      </c>
      <c r="O834">
        <f>VLOOKUP(D833,'Learning  Mangement'!$A$1:$G$1193,4,0)</f>
        <v>2.75</v>
      </c>
      <c r="P834" t="str">
        <f>VLOOKUP(D833,'Learning  Mangement'!$A$1:$G$1193,5,0)</f>
        <v>Sathish&amp;Azim</v>
      </c>
      <c r="Q834" t="str">
        <f>VLOOKUP(D833,'Learning  Mangement'!$A$1:$G$1193,6,0)</f>
        <v>4h</v>
      </c>
      <c r="R834" t="str">
        <f>VLOOKUP(D833,'Learning  Mangement'!$A$1:$G$1193,7,0)</f>
        <v>Technical skills Training</v>
      </c>
      <c r="S834" s="30">
        <f>VLOOKUP(D833,'Leave  Mangement'!$A$1:$F$1193,3,0)</f>
        <v>43222</v>
      </c>
      <c r="T834" s="30">
        <f>VLOOKUP(D833,'Leave  Mangement'!$A$1:$F$1193,4,0)</f>
        <v>43223</v>
      </c>
      <c r="U834" t="str">
        <f>VLOOKUP(D833,'Leave  Mangement'!$A$1:$F$1193,5,0)</f>
        <v>Maternity/Parental leave</v>
      </c>
      <c r="V834">
        <f>VLOOKUP(D833,'Leave  Mangement'!$A$1:$F$1193,6,0)</f>
        <v>31</v>
      </c>
      <c r="W834" t="str">
        <f>VLOOKUP(D833,'Span and Layer'!$A$1:$D$1193,2,0)</f>
        <v>Hemanth</v>
      </c>
      <c r="X834" t="str">
        <f>VLOOKUP(D833,'Span and Layer'!$A$1:$D$1193,3,0)</f>
        <v>Amelia</v>
      </c>
      <c r="Y834" t="str">
        <f>VLOOKUP(D833,'Span and Layer'!$A$1:$D$1193,4,0)</f>
        <v>George</v>
      </c>
      <c r="Z834" s="30">
        <f>VLOOKUP(D833,'Attrition Analysis'!$A$1:$E$1193,3,0)</f>
        <v>39872</v>
      </c>
      <c r="AA834" s="30">
        <f>VLOOKUP(D833,'Attrition Analysis'!$A$1:$E$1193,4,0)</f>
        <v>11937</v>
      </c>
      <c r="AB834">
        <f>VLOOKUP(D833,'Attrition Analysis'!$A$1:$E$1193,5,0)</f>
        <v>0</v>
      </c>
      <c r="AC834" t="str">
        <f>VLOOKUP(D833,CSAT!$A$1:$F$1193,2,0)</f>
        <v>Worst</v>
      </c>
      <c r="AD834" t="str">
        <f>VLOOKUP(D833,CSAT!$A$1:$F$1193,3,0)</f>
        <v>Worst</v>
      </c>
      <c r="AE834" t="str">
        <f>VLOOKUP(D833,CSAT!$A$1:$F$1193,4,0)</f>
        <v>Good</v>
      </c>
      <c r="AF834" t="str">
        <f>VLOOKUP(D833,CSAT!$A$1:$F$1193,5,0)</f>
        <v>Better</v>
      </c>
      <c r="AG834" t="str">
        <f>VLOOKUP(D833,CSAT!$A$1:$F$1193,6,0)</f>
        <v>Excellent</v>
      </c>
      <c r="AH834" s="30">
        <v>43227</v>
      </c>
    </row>
    <row r="835" spans="1:34" x14ac:dyDescent="0.25">
      <c r="A835" s="13" t="s">
        <v>1357</v>
      </c>
      <c r="B835" s="13">
        <v>834</v>
      </c>
      <c r="C835" s="13" t="s">
        <v>423</v>
      </c>
      <c r="D835" s="13" t="s">
        <v>1357</v>
      </c>
      <c r="E835" s="13" t="s">
        <v>16</v>
      </c>
      <c r="F835" s="13">
        <v>44</v>
      </c>
      <c r="G835" s="13" t="s">
        <v>11</v>
      </c>
      <c r="H835" s="13" t="s">
        <v>118</v>
      </c>
      <c r="I835" s="13" t="s">
        <v>13</v>
      </c>
      <c r="J835">
        <f>VLOOKUP(DATA!D834,'Performance management'!A$1:H$1193,4,0)</f>
        <v>5</v>
      </c>
      <c r="K835">
        <f>VLOOKUP(DATA!D834,'Performance management'!A$1:H$1193,5,0)</f>
        <v>4</v>
      </c>
      <c r="L835">
        <f>VLOOKUP(DATA!D834,'Performance management'!A$1:H$1193,6,0)</f>
        <v>3</v>
      </c>
      <c r="M835">
        <f>VLOOKUP(DATA!D834,'Performance management'!A$1:H$1193,7,0)</f>
        <v>3</v>
      </c>
      <c r="N835">
        <f>VLOOKUP(DATA!D834,'Performance management'!A$1:H$1193,8,0)</f>
        <v>3.75</v>
      </c>
      <c r="O835">
        <f>VLOOKUP(D834,'Learning  Mangement'!$A$1:$G$1193,4,0)</f>
        <v>3.75</v>
      </c>
      <c r="P835" t="str">
        <f>VLOOKUP(D834,'Learning  Mangement'!$A$1:$G$1193,5,0)</f>
        <v>Hemanth&amp;Salomi</v>
      </c>
      <c r="Q835" t="str">
        <f>VLOOKUP(D834,'Learning  Mangement'!$A$1:$G$1193,6,0)</f>
        <v>3h</v>
      </c>
      <c r="R835" t="str">
        <f>VLOOKUP(D834,'Learning  Mangement'!$A$1:$G$1193,7,0)</f>
        <v>Soft skills Training</v>
      </c>
      <c r="S835" s="30">
        <f>VLOOKUP(D834,'Leave  Mangement'!$A$1:$F$1193,3,0)</f>
        <v>43223</v>
      </c>
      <c r="T835" s="30">
        <f>VLOOKUP(D834,'Leave  Mangement'!$A$1:$F$1193,4,0)</f>
        <v>43225</v>
      </c>
      <c r="U835" t="str">
        <f>VLOOKUP(D834,'Leave  Mangement'!$A$1:$F$1193,5,0)</f>
        <v>Planned leave</v>
      </c>
      <c r="V835">
        <f>VLOOKUP(D834,'Leave  Mangement'!$A$1:$F$1193,6,0)</f>
        <v>2</v>
      </c>
      <c r="W835" t="str">
        <f>VLOOKUP(D834,'Span and Layer'!$A$1:$D$1193,2,0)</f>
        <v>Rishitha</v>
      </c>
      <c r="X835" t="str">
        <f>VLOOKUP(D834,'Span and Layer'!$A$1:$D$1193,3,0)</f>
        <v>Isla</v>
      </c>
      <c r="Y835" t="str">
        <f>VLOOKUP(D834,'Span and Layer'!$A$1:$D$1193,4,0)</f>
        <v>George</v>
      </c>
      <c r="Z835" s="30">
        <f>VLOOKUP(D834,'Attrition Analysis'!$A$1:$E$1193,3,0)</f>
        <v>39880</v>
      </c>
      <c r="AA835" s="30">
        <f>VLOOKUP(D834,'Attrition Analysis'!$A$1:$E$1193,4,0)</f>
        <v>11949</v>
      </c>
      <c r="AB835">
        <f>VLOOKUP(D834,'Attrition Analysis'!$A$1:$E$1193,5,0)</f>
        <v>0</v>
      </c>
      <c r="AC835" t="str">
        <f>VLOOKUP(D834,CSAT!$A$1:$F$1193,2,0)</f>
        <v>Excellent</v>
      </c>
      <c r="AD835" t="str">
        <f>VLOOKUP(D834,CSAT!$A$1:$F$1193,3,0)</f>
        <v>Excellent</v>
      </c>
      <c r="AE835" t="str">
        <f>VLOOKUP(D834,CSAT!$A$1:$F$1193,4,0)</f>
        <v>Good</v>
      </c>
      <c r="AF835" t="str">
        <f>VLOOKUP(D834,CSAT!$A$1:$F$1193,5,0)</f>
        <v>Bad</v>
      </c>
      <c r="AG835" t="str">
        <f>VLOOKUP(D834,CSAT!$A$1:$F$1193,6,0)</f>
        <v>Bad</v>
      </c>
      <c r="AH835" s="30">
        <v>43467</v>
      </c>
    </row>
    <row r="836" spans="1:34" x14ac:dyDescent="0.25">
      <c r="A836" s="13" t="s">
        <v>1358</v>
      </c>
      <c r="B836" s="13">
        <v>835</v>
      </c>
      <c r="C836" s="13" t="s">
        <v>425</v>
      </c>
      <c r="D836" s="13" t="s">
        <v>1358</v>
      </c>
      <c r="E836" s="13" t="s">
        <v>10</v>
      </c>
      <c r="F836" s="13">
        <v>54</v>
      </c>
      <c r="G836" s="13" t="s">
        <v>31</v>
      </c>
      <c r="H836" s="13" t="s">
        <v>12</v>
      </c>
      <c r="I836" s="13" t="s">
        <v>13</v>
      </c>
      <c r="J836">
        <f>VLOOKUP(DATA!D835,'Performance management'!A$1:H$1193,4,0)</f>
        <v>1</v>
      </c>
      <c r="K836">
        <f>VLOOKUP(DATA!D835,'Performance management'!A$1:H$1193,5,0)</f>
        <v>2</v>
      </c>
      <c r="L836">
        <f>VLOOKUP(DATA!D835,'Performance management'!A$1:H$1193,6,0)</f>
        <v>5</v>
      </c>
      <c r="M836">
        <f>VLOOKUP(DATA!D835,'Performance management'!A$1:H$1193,7,0)</f>
        <v>2</v>
      </c>
      <c r="N836">
        <f>VLOOKUP(DATA!D835,'Performance management'!A$1:H$1193,8,0)</f>
        <v>2.5</v>
      </c>
      <c r="O836">
        <f>VLOOKUP(D835,'Learning  Mangement'!$A$1:$G$1193,4,0)</f>
        <v>2.5</v>
      </c>
      <c r="P836" t="str">
        <f>VLOOKUP(D835,'Learning  Mangement'!$A$1:$G$1193,5,0)</f>
        <v>Sathish&amp;Azim</v>
      </c>
      <c r="Q836" t="str">
        <f>VLOOKUP(D835,'Learning  Mangement'!$A$1:$G$1193,6,0)</f>
        <v>4h</v>
      </c>
      <c r="R836" t="str">
        <f>VLOOKUP(D835,'Learning  Mangement'!$A$1:$G$1193,7,0)</f>
        <v>Technical skills Training</v>
      </c>
      <c r="S836" s="30">
        <f>VLOOKUP(D835,'Leave  Mangement'!$A$1:$F$1193,3,0)</f>
        <v>43224</v>
      </c>
      <c r="T836" s="30">
        <f>VLOOKUP(D835,'Leave  Mangement'!$A$1:$F$1193,4,0)</f>
        <v>43228</v>
      </c>
      <c r="U836" t="str">
        <f>VLOOKUP(D835,'Leave  Mangement'!$A$1:$F$1193,5,0)</f>
        <v>Emergency leave</v>
      </c>
      <c r="V836">
        <f>VLOOKUP(D835,'Leave  Mangement'!$A$1:$F$1193,6,0)</f>
        <v>4</v>
      </c>
      <c r="W836" t="str">
        <f>VLOOKUP(D835,'Span and Layer'!$A$1:$D$1193,2,0)</f>
        <v>Harish</v>
      </c>
      <c r="X836" t="str">
        <f>VLOOKUP(D835,'Span and Layer'!$A$1:$D$1193,3,0)</f>
        <v>Amelia</v>
      </c>
      <c r="Y836" t="str">
        <f>VLOOKUP(D835,'Span and Layer'!$A$1:$D$1193,4,0)</f>
        <v>George</v>
      </c>
      <c r="Z836" s="30">
        <f>VLOOKUP(D835,'Attrition Analysis'!$A$1:$E$1193,3,0)</f>
        <v>39888</v>
      </c>
      <c r="AA836" s="30">
        <f>VLOOKUP(D835,'Attrition Analysis'!$A$1:$E$1193,4,0)</f>
        <v>11961</v>
      </c>
      <c r="AB836">
        <f>VLOOKUP(D835,'Attrition Analysis'!$A$1:$E$1193,5,0)</f>
        <v>0</v>
      </c>
      <c r="AC836" t="str">
        <f>VLOOKUP(D835,CSAT!$A$1:$F$1193,2,0)</f>
        <v>Good</v>
      </c>
      <c r="AD836" t="str">
        <f>VLOOKUP(D835,CSAT!$A$1:$F$1193,3,0)</f>
        <v>Better</v>
      </c>
      <c r="AE836" t="str">
        <f>VLOOKUP(D835,CSAT!$A$1:$F$1193,4,0)</f>
        <v>Better</v>
      </c>
      <c r="AF836" t="str">
        <f>VLOOKUP(D835,CSAT!$A$1:$F$1193,5,0)</f>
        <v>Better</v>
      </c>
      <c r="AG836" t="str">
        <f>VLOOKUP(D835,CSAT!$A$1:$F$1193,6,0)</f>
        <v>Good</v>
      </c>
      <c r="AH836" s="30">
        <v>43238</v>
      </c>
    </row>
    <row r="837" spans="1:34" x14ac:dyDescent="0.25">
      <c r="A837" s="13" t="s">
        <v>1359</v>
      </c>
      <c r="B837" s="13">
        <v>836</v>
      </c>
      <c r="C837" s="13" t="s">
        <v>427</v>
      </c>
      <c r="D837" s="13" t="s">
        <v>1359</v>
      </c>
      <c r="E837" s="13" t="s">
        <v>10</v>
      </c>
      <c r="F837" s="13">
        <v>30</v>
      </c>
      <c r="G837" s="13" t="s">
        <v>62</v>
      </c>
      <c r="H837" s="13" t="s">
        <v>66</v>
      </c>
      <c r="I837" s="13" t="s">
        <v>13</v>
      </c>
      <c r="J837">
        <f>VLOOKUP(DATA!D836,'Performance management'!A$1:H$1193,4,0)</f>
        <v>5</v>
      </c>
      <c r="K837">
        <f>VLOOKUP(DATA!D836,'Performance management'!A$1:H$1193,5,0)</f>
        <v>4</v>
      </c>
      <c r="L837">
        <f>VLOOKUP(DATA!D836,'Performance management'!A$1:H$1193,6,0)</f>
        <v>4</v>
      </c>
      <c r="M837">
        <f>VLOOKUP(DATA!D836,'Performance management'!A$1:H$1193,7,0)</f>
        <v>2</v>
      </c>
      <c r="N837">
        <f>VLOOKUP(DATA!D836,'Performance management'!A$1:H$1193,8,0)</f>
        <v>3.75</v>
      </c>
      <c r="O837">
        <f>VLOOKUP(D836,'Learning  Mangement'!$A$1:$G$1193,4,0)</f>
        <v>3.75</v>
      </c>
      <c r="P837" t="str">
        <f>VLOOKUP(D836,'Learning  Mangement'!$A$1:$G$1193,5,0)</f>
        <v>Hemanth&amp;Salomi</v>
      </c>
      <c r="Q837" t="str">
        <f>VLOOKUP(D836,'Learning  Mangement'!$A$1:$G$1193,6,0)</f>
        <v>3h</v>
      </c>
      <c r="R837" t="str">
        <f>VLOOKUP(D836,'Learning  Mangement'!$A$1:$G$1193,7,0)</f>
        <v>Soft skills Training</v>
      </c>
      <c r="S837" s="30">
        <f>VLOOKUP(D836,'Leave  Mangement'!$A$1:$F$1193,3,0)</f>
        <v>43225</v>
      </c>
      <c r="T837" s="30">
        <f>VLOOKUP(D836,'Leave  Mangement'!$A$1:$F$1193,4,0)</f>
        <v>43231</v>
      </c>
      <c r="U837" t="str">
        <f>VLOOKUP(D836,'Leave  Mangement'!$A$1:$F$1193,5,0)</f>
        <v>Emergency leave</v>
      </c>
      <c r="V837">
        <f>VLOOKUP(D836,'Leave  Mangement'!$A$1:$F$1193,6,0)</f>
        <v>6</v>
      </c>
      <c r="W837" t="str">
        <f>VLOOKUP(D836,'Span and Layer'!$A$1:$D$1193,2,0)</f>
        <v>Arundathi</v>
      </c>
      <c r="X837" t="str">
        <f>VLOOKUP(D836,'Span and Layer'!$A$1:$D$1193,3,0)</f>
        <v>Jacob</v>
      </c>
      <c r="Y837" t="str">
        <f>VLOOKUP(D836,'Span and Layer'!$A$1:$D$1193,4,0)</f>
        <v>George</v>
      </c>
      <c r="Z837" s="30">
        <f>VLOOKUP(D836,'Attrition Analysis'!$A$1:$E$1193,3,0)</f>
        <v>39896</v>
      </c>
      <c r="AA837" s="30">
        <f>VLOOKUP(D836,'Attrition Analysis'!$A$1:$E$1193,4,0)</f>
        <v>11973</v>
      </c>
      <c r="AB837">
        <f>VLOOKUP(D836,'Attrition Analysis'!$A$1:$E$1193,5,0)</f>
        <v>0</v>
      </c>
      <c r="AC837" t="str">
        <f>VLOOKUP(D836,CSAT!$A$1:$F$1193,2,0)</f>
        <v>Worst</v>
      </c>
      <c r="AD837" t="str">
        <f>VLOOKUP(D836,CSAT!$A$1:$F$1193,3,0)</f>
        <v>Excellent</v>
      </c>
      <c r="AE837" t="str">
        <f>VLOOKUP(D836,CSAT!$A$1:$F$1193,4,0)</f>
        <v>Excellent</v>
      </c>
      <c r="AF837" t="str">
        <f>VLOOKUP(D836,CSAT!$A$1:$F$1193,5,0)</f>
        <v>Excellent</v>
      </c>
      <c r="AG837" t="str">
        <f>VLOOKUP(D836,CSAT!$A$1:$F$1193,6,0)</f>
        <v>Excellent</v>
      </c>
      <c r="AH837" s="30">
        <v>43139</v>
      </c>
    </row>
    <row r="838" spans="1:34" x14ac:dyDescent="0.25">
      <c r="A838" s="13" t="s">
        <v>1360</v>
      </c>
      <c r="B838" s="13">
        <v>837</v>
      </c>
      <c r="C838" s="13" t="s">
        <v>429</v>
      </c>
      <c r="D838" s="13" t="s">
        <v>1360</v>
      </c>
      <c r="E838" s="13" t="s">
        <v>10</v>
      </c>
      <c r="F838" s="13">
        <v>40</v>
      </c>
      <c r="G838" s="13" t="s">
        <v>11</v>
      </c>
      <c r="H838" s="13" t="s">
        <v>40</v>
      </c>
      <c r="I838" s="13" t="s">
        <v>13</v>
      </c>
      <c r="J838">
        <f>VLOOKUP(DATA!D837,'Performance management'!A$1:H$1193,4,0)</f>
        <v>1</v>
      </c>
      <c r="K838">
        <f>VLOOKUP(DATA!D837,'Performance management'!A$1:H$1193,5,0)</f>
        <v>2</v>
      </c>
      <c r="L838">
        <f>VLOOKUP(DATA!D837,'Performance management'!A$1:H$1193,6,0)</f>
        <v>3</v>
      </c>
      <c r="M838">
        <f>VLOOKUP(DATA!D837,'Performance management'!A$1:H$1193,7,0)</f>
        <v>4</v>
      </c>
      <c r="N838">
        <f>VLOOKUP(DATA!D837,'Performance management'!A$1:H$1193,8,0)</f>
        <v>2.5</v>
      </c>
      <c r="O838">
        <f>VLOOKUP(D837,'Learning  Mangement'!$A$1:$G$1193,4,0)</f>
        <v>2.5</v>
      </c>
      <c r="P838" t="str">
        <f>VLOOKUP(D837,'Learning  Mangement'!$A$1:$G$1193,5,0)</f>
        <v>Sathish&amp;Azim</v>
      </c>
      <c r="Q838" t="str">
        <f>VLOOKUP(D837,'Learning  Mangement'!$A$1:$G$1193,6,0)</f>
        <v>4h</v>
      </c>
      <c r="R838" t="str">
        <f>VLOOKUP(D837,'Learning  Mangement'!$A$1:$G$1193,7,0)</f>
        <v>Technical skills Training</v>
      </c>
      <c r="S838" s="30">
        <f>VLOOKUP(D837,'Leave  Mangement'!$A$1:$F$1193,3,0)</f>
        <v>43226</v>
      </c>
      <c r="T838" s="30">
        <f>VLOOKUP(D837,'Leave  Mangement'!$A$1:$F$1193,4,0)</f>
        <v>43229</v>
      </c>
      <c r="U838" t="str">
        <f>VLOOKUP(D837,'Leave  Mangement'!$A$1:$F$1193,5,0)</f>
        <v>Maternity/Parental leave</v>
      </c>
      <c r="V838">
        <f>VLOOKUP(D837,'Leave  Mangement'!$A$1:$F$1193,6,0)</f>
        <v>33</v>
      </c>
      <c r="W838" t="str">
        <f>VLOOKUP(D837,'Span and Layer'!$A$1:$D$1193,2,0)</f>
        <v>Santhosh</v>
      </c>
      <c r="X838" t="str">
        <f>VLOOKUP(D837,'Span and Layer'!$A$1:$D$1193,3,0)</f>
        <v>Harry</v>
      </c>
      <c r="Y838" t="str">
        <f>VLOOKUP(D837,'Span and Layer'!$A$1:$D$1193,4,0)</f>
        <v>George</v>
      </c>
      <c r="Z838" s="30">
        <f>VLOOKUP(D837,'Attrition Analysis'!$A$1:$E$1193,3,0)</f>
        <v>39904</v>
      </c>
      <c r="AA838" s="30">
        <f>VLOOKUP(D837,'Attrition Analysis'!$A$1:$E$1193,4,0)</f>
        <v>11985</v>
      </c>
      <c r="AB838">
        <f>VLOOKUP(D837,'Attrition Analysis'!$A$1:$E$1193,5,0)</f>
        <v>0</v>
      </c>
      <c r="AC838" t="str">
        <f>VLOOKUP(D837,CSAT!$A$1:$F$1193,2,0)</f>
        <v>Better</v>
      </c>
      <c r="AD838" t="str">
        <f>VLOOKUP(D837,CSAT!$A$1:$F$1193,3,0)</f>
        <v>Bad</v>
      </c>
      <c r="AE838" t="str">
        <f>VLOOKUP(D837,CSAT!$A$1:$F$1193,4,0)</f>
        <v>Good</v>
      </c>
      <c r="AF838" t="str">
        <f>VLOOKUP(D837,CSAT!$A$1:$F$1193,5,0)</f>
        <v>Bad</v>
      </c>
      <c r="AG838" t="str">
        <f>VLOOKUP(D837,CSAT!$A$1:$F$1193,6,0)</f>
        <v>Good</v>
      </c>
      <c r="AH838" s="30">
        <v>43292</v>
      </c>
    </row>
    <row r="839" spans="1:34" x14ac:dyDescent="0.25">
      <c r="A839" s="13" t="s">
        <v>1361</v>
      </c>
      <c r="B839" s="13">
        <v>838</v>
      </c>
      <c r="C839" s="13" t="s">
        <v>431</v>
      </c>
      <c r="D839" s="13" t="s">
        <v>1361</v>
      </c>
      <c r="E839" s="13" t="s">
        <v>16</v>
      </c>
      <c r="F839" s="13">
        <v>37</v>
      </c>
      <c r="G839" s="13" t="s">
        <v>21</v>
      </c>
      <c r="H839" s="13" t="s">
        <v>121</v>
      </c>
      <c r="I839" s="13" t="s">
        <v>13</v>
      </c>
      <c r="J839">
        <f>VLOOKUP(DATA!D838,'Performance management'!A$1:H$1193,4,0)</f>
        <v>5</v>
      </c>
      <c r="K839">
        <f>VLOOKUP(DATA!D838,'Performance management'!A$1:H$1193,5,0)</f>
        <v>4</v>
      </c>
      <c r="L839">
        <f>VLOOKUP(DATA!D838,'Performance management'!A$1:H$1193,6,0)</f>
        <v>4</v>
      </c>
      <c r="M839">
        <f>VLOOKUP(DATA!D838,'Performance management'!A$1:H$1193,7,0)</f>
        <v>4</v>
      </c>
      <c r="N839">
        <f>VLOOKUP(DATA!D838,'Performance management'!A$1:H$1193,8,0)</f>
        <v>4.25</v>
      </c>
      <c r="O839">
        <f>VLOOKUP(D838,'Learning  Mangement'!$A$1:$G$1193,4,0)</f>
        <v>4.25</v>
      </c>
      <c r="P839" t="str">
        <f>VLOOKUP(D838,'Learning  Mangement'!$A$1:$G$1193,5,0)</f>
        <v>Santhosh&amp;Anudeep</v>
      </c>
      <c r="Q839" t="str">
        <f>VLOOKUP(D838,'Learning  Mangement'!$A$1:$G$1193,6,0)</f>
        <v>3h</v>
      </c>
      <c r="R839" t="str">
        <f>VLOOKUP(D838,'Learning  Mangement'!$A$1:$G$1193,7,0)</f>
        <v>Job Training</v>
      </c>
      <c r="S839" s="30">
        <f>VLOOKUP(D838,'Leave  Mangement'!$A$1:$F$1193,3,0)</f>
        <v>43227</v>
      </c>
      <c r="T839" s="30">
        <f>VLOOKUP(D838,'Leave  Mangement'!$A$1:$F$1193,4,0)</f>
        <v>43230</v>
      </c>
      <c r="U839" t="str">
        <f>VLOOKUP(D838,'Leave  Mangement'!$A$1:$F$1193,5,0)</f>
        <v>Planned leave</v>
      </c>
      <c r="V839">
        <f>VLOOKUP(D838,'Leave  Mangement'!$A$1:$F$1193,6,0)</f>
        <v>3</v>
      </c>
      <c r="W839" t="str">
        <f>VLOOKUP(D838,'Span and Layer'!$A$1:$D$1193,2,0)</f>
        <v>Azim</v>
      </c>
      <c r="X839" t="str">
        <f>VLOOKUP(D838,'Span and Layer'!$A$1:$D$1193,3,0)</f>
        <v>Jacob</v>
      </c>
      <c r="Y839" t="str">
        <f>VLOOKUP(D838,'Span and Layer'!$A$1:$D$1193,4,0)</f>
        <v>George</v>
      </c>
      <c r="Z839" s="30">
        <f>VLOOKUP(D838,'Attrition Analysis'!$A$1:$E$1193,3,0)</f>
        <v>39912</v>
      </c>
      <c r="AA839" s="30">
        <f>VLOOKUP(D838,'Attrition Analysis'!$A$1:$E$1193,4,0)</f>
        <v>11997</v>
      </c>
      <c r="AB839">
        <f>VLOOKUP(D838,'Attrition Analysis'!$A$1:$E$1193,5,0)</f>
        <v>0</v>
      </c>
      <c r="AC839" t="str">
        <f>VLOOKUP(D838,CSAT!$A$1:$F$1193,2,0)</f>
        <v>Excellent</v>
      </c>
      <c r="AD839" t="str">
        <f>VLOOKUP(D838,CSAT!$A$1:$F$1193,3,0)</f>
        <v>Better</v>
      </c>
      <c r="AE839" t="str">
        <f>VLOOKUP(D838,CSAT!$A$1:$F$1193,4,0)</f>
        <v>Bad</v>
      </c>
      <c r="AF839" t="str">
        <f>VLOOKUP(D838,CSAT!$A$1:$F$1193,5,0)</f>
        <v>Worst</v>
      </c>
      <c r="AG839" t="str">
        <f>VLOOKUP(D838,CSAT!$A$1:$F$1193,6,0)</f>
        <v>Good</v>
      </c>
      <c r="AH839" s="30">
        <v>43443</v>
      </c>
    </row>
    <row r="840" spans="1:34" x14ac:dyDescent="0.25">
      <c r="A840" s="13" t="s">
        <v>1362</v>
      </c>
      <c r="B840" s="13">
        <v>839</v>
      </c>
      <c r="C840" s="13" t="s">
        <v>433</v>
      </c>
      <c r="D840" s="13" t="s">
        <v>1362</v>
      </c>
      <c r="E840" s="13" t="s">
        <v>16</v>
      </c>
      <c r="F840" s="13">
        <v>48</v>
      </c>
      <c r="G840" s="13" t="s">
        <v>91</v>
      </c>
      <c r="H840" s="13" t="s">
        <v>63</v>
      </c>
      <c r="I840" s="13" t="s">
        <v>13</v>
      </c>
      <c r="J840">
        <f>VLOOKUP(DATA!D839,'Performance management'!A$1:H$1193,4,0)</f>
        <v>3</v>
      </c>
      <c r="K840">
        <f>VLOOKUP(DATA!D839,'Performance management'!A$1:H$1193,5,0)</f>
        <v>1</v>
      </c>
      <c r="L840">
        <f>VLOOKUP(DATA!D839,'Performance management'!A$1:H$1193,6,0)</f>
        <v>1</v>
      </c>
      <c r="M840">
        <f>VLOOKUP(DATA!D839,'Performance management'!A$1:H$1193,7,0)</f>
        <v>1</v>
      </c>
      <c r="N840">
        <f>VLOOKUP(DATA!D839,'Performance management'!A$1:H$1193,8,0)</f>
        <v>1.5</v>
      </c>
      <c r="O840">
        <f>VLOOKUP(D839,'Learning  Mangement'!$A$1:$G$1193,4,0)</f>
        <v>1.5</v>
      </c>
      <c r="P840" t="str">
        <f>VLOOKUP(D839,'Learning  Mangement'!$A$1:$G$1193,5,0)</f>
        <v>Sathish&amp;Azim</v>
      </c>
      <c r="Q840" t="str">
        <f>VLOOKUP(D839,'Learning  Mangement'!$A$1:$G$1193,6,0)</f>
        <v>4h</v>
      </c>
      <c r="R840" t="str">
        <f>VLOOKUP(D839,'Learning  Mangement'!$A$1:$G$1193,7,0)</f>
        <v>Technical skills Training</v>
      </c>
      <c r="S840" s="30">
        <f>VLOOKUP(D839,'Leave  Mangement'!$A$1:$F$1193,3,0)</f>
        <v>43228</v>
      </c>
      <c r="T840" s="30">
        <f>VLOOKUP(D839,'Leave  Mangement'!$A$1:$F$1193,4,0)</f>
        <v>43233</v>
      </c>
      <c r="U840" t="str">
        <f>VLOOKUP(D839,'Leave  Mangement'!$A$1:$F$1193,5,0)</f>
        <v>Maternity/Parental leave</v>
      </c>
      <c r="V840">
        <f>VLOOKUP(D839,'Leave  Mangement'!$A$1:$F$1193,6,0)</f>
        <v>35</v>
      </c>
      <c r="W840" t="str">
        <f>VLOOKUP(D839,'Span and Layer'!$A$1:$D$1193,2,0)</f>
        <v>Salomi</v>
      </c>
      <c r="X840" t="str">
        <f>VLOOKUP(D839,'Span and Layer'!$A$1:$D$1193,3,0)</f>
        <v>Harry</v>
      </c>
      <c r="Y840" t="str">
        <f>VLOOKUP(D839,'Span and Layer'!$A$1:$D$1193,4,0)</f>
        <v>George</v>
      </c>
      <c r="Z840" s="30">
        <f>VLOOKUP(D839,'Attrition Analysis'!$A$1:$E$1193,3,0)</f>
        <v>39920</v>
      </c>
      <c r="AA840" s="30">
        <f>VLOOKUP(D839,'Attrition Analysis'!$A$1:$E$1193,4,0)</f>
        <v>12009</v>
      </c>
      <c r="AB840">
        <f>VLOOKUP(D839,'Attrition Analysis'!$A$1:$E$1193,5,0)</f>
        <v>0</v>
      </c>
      <c r="AC840" t="str">
        <f>VLOOKUP(D839,CSAT!$A$1:$F$1193,2,0)</f>
        <v>Excellent</v>
      </c>
      <c r="AD840" t="str">
        <f>VLOOKUP(D839,CSAT!$A$1:$F$1193,3,0)</f>
        <v>Bad</v>
      </c>
      <c r="AE840" t="str">
        <f>VLOOKUP(D839,CSAT!$A$1:$F$1193,4,0)</f>
        <v>Good</v>
      </c>
      <c r="AF840" t="str">
        <f>VLOOKUP(D839,CSAT!$A$1:$F$1193,5,0)</f>
        <v>Worst</v>
      </c>
      <c r="AG840" t="str">
        <f>VLOOKUP(D839,CSAT!$A$1:$F$1193,6,0)</f>
        <v>Better</v>
      </c>
      <c r="AH840" s="30">
        <v>43363</v>
      </c>
    </row>
    <row r="841" spans="1:34" x14ac:dyDescent="0.25">
      <c r="A841" s="13" t="s">
        <v>1363</v>
      </c>
      <c r="B841" s="13">
        <v>840</v>
      </c>
      <c r="C841" s="13" t="s">
        <v>435</v>
      </c>
      <c r="D841" s="13" t="s">
        <v>1363</v>
      </c>
      <c r="E841" s="13" t="s">
        <v>10</v>
      </c>
      <c r="F841" s="13">
        <v>30</v>
      </c>
      <c r="G841" s="13" t="s">
        <v>11</v>
      </c>
      <c r="H841" s="13" t="s">
        <v>161</v>
      </c>
      <c r="I841" s="13" t="s">
        <v>13</v>
      </c>
      <c r="J841">
        <f>VLOOKUP(DATA!D840,'Performance management'!A$1:H$1193,4,0)</f>
        <v>3</v>
      </c>
      <c r="K841">
        <f>VLOOKUP(DATA!D840,'Performance management'!A$1:H$1193,5,0)</f>
        <v>5</v>
      </c>
      <c r="L841">
        <f>VLOOKUP(DATA!D840,'Performance management'!A$1:H$1193,6,0)</f>
        <v>2</v>
      </c>
      <c r="M841">
        <f>VLOOKUP(DATA!D840,'Performance management'!A$1:H$1193,7,0)</f>
        <v>3</v>
      </c>
      <c r="N841">
        <f>VLOOKUP(DATA!D840,'Performance management'!A$1:H$1193,8,0)</f>
        <v>3.25</v>
      </c>
      <c r="O841">
        <f>VLOOKUP(D840,'Learning  Mangement'!$A$1:$G$1193,4,0)</f>
        <v>3.25</v>
      </c>
      <c r="P841" t="str">
        <f>VLOOKUP(D840,'Learning  Mangement'!$A$1:$G$1193,5,0)</f>
        <v>Hemanth&amp;Salomi</v>
      </c>
      <c r="Q841" t="str">
        <f>VLOOKUP(D840,'Learning  Mangement'!$A$1:$G$1193,6,0)</f>
        <v>3h</v>
      </c>
      <c r="R841" t="str">
        <f>VLOOKUP(D840,'Learning  Mangement'!$A$1:$G$1193,7,0)</f>
        <v>Soft skills Training</v>
      </c>
      <c r="S841" s="30">
        <f>VLOOKUP(D840,'Leave  Mangement'!$A$1:$F$1193,3,0)</f>
        <v>43229</v>
      </c>
      <c r="T841" s="30">
        <f>VLOOKUP(D840,'Leave  Mangement'!$A$1:$F$1193,4,0)</f>
        <v>43233</v>
      </c>
      <c r="U841" t="str">
        <f>VLOOKUP(D840,'Leave  Mangement'!$A$1:$F$1193,5,0)</f>
        <v>Emergency leave</v>
      </c>
      <c r="V841">
        <f>VLOOKUP(D840,'Leave  Mangement'!$A$1:$F$1193,6,0)</f>
        <v>4</v>
      </c>
      <c r="W841" t="str">
        <f>VLOOKUP(D840,'Span and Layer'!$A$1:$D$1193,2,0)</f>
        <v>Rishitha</v>
      </c>
      <c r="X841" t="str">
        <f>VLOOKUP(D840,'Span and Layer'!$A$1:$D$1193,3,0)</f>
        <v>Isla</v>
      </c>
      <c r="Y841" t="str">
        <f>VLOOKUP(D840,'Span and Layer'!$A$1:$D$1193,4,0)</f>
        <v>George</v>
      </c>
      <c r="Z841" s="30">
        <f>VLOOKUP(D840,'Attrition Analysis'!$A$1:$E$1193,3,0)</f>
        <v>39928</v>
      </c>
      <c r="AA841" s="30">
        <f>VLOOKUP(D840,'Attrition Analysis'!$A$1:$E$1193,4,0)</f>
        <v>12021</v>
      </c>
      <c r="AB841">
        <f>VLOOKUP(D840,'Attrition Analysis'!$A$1:$E$1193,5,0)</f>
        <v>0</v>
      </c>
      <c r="AC841" t="str">
        <f>VLOOKUP(D840,CSAT!$A$1:$F$1193,2,0)</f>
        <v>Worst</v>
      </c>
      <c r="AD841" t="str">
        <f>VLOOKUP(D840,CSAT!$A$1:$F$1193,3,0)</f>
        <v>Bad</v>
      </c>
      <c r="AE841" t="str">
        <f>VLOOKUP(D840,CSAT!$A$1:$F$1193,4,0)</f>
        <v>Bad</v>
      </c>
      <c r="AF841" t="str">
        <f>VLOOKUP(D840,CSAT!$A$1:$F$1193,5,0)</f>
        <v>Excellent</v>
      </c>
      <c r="AG841" t="str">
        <f>VLOOKUP(D840,CSAT!$A$1:$F$1193,6,0)</f>
        <v>Bad</v>
      </c>
      <c r="AH841" s="30">
        <v>43108</v>
      </c>
    </row>
    <row r="842" spans="1:34" x14ac:dyDescent="0.25">
      <c r="A842" s="13" t="s">
        <v>1364</v>
      </c>
      <c r="B842" s="13">
        <v>841</v>
      </c>
      <c r="C842" s="13" t="s">
        <v>437</v>
      </c>
      <c r="D842" s="13" t="s">
        <v>1364</v>
      </c>
      <c r="E842" s="13" t="s">
        <v>16</v>
      </c>
      <c r="F842" s="13">
        <v>31</v>
      </c>
      <c r="G842" s="13" t="s">
        <v>11</v>
      </c>
      <c r="H842" s="13" t="s">
        <v>126</v>
      </c>
      <c r="I842" s="13" t="s">
        <v>80</v>
      </c>
      <c r="J842">
        <f>VLOOKUP(DATA!D841,'Performance management'!A$1:H$1193,4,0)</f>
        <v>5</v>
      </c>
      <c r="K842">
        <f>VLOOKUP(DATA!D841,'Performance management'!A$1:H$1193,5,0)</f>
        <v>2</v>
      </c>
      <c r="L842">
        <f>VLOOKUP(DATA!D841,'Performance management'!A$1:H$1193,6,0)</f>
        <v>2</v>
      </c>
      <c r="M842">
        <f>VLOOKUP(DATA!D841,'Performance management'!A$1:H$1193,7,0)</f>
        <v>5</v>
      </c>
      <c r="N842">
        <f>VLOOKUP(DATA!D841,'Performance management'!A$1:H$1193,8,0)</f>
        <v>3.5</v>
      </c>
      <c r="O842">
        <f>VLOOKUP(D841,'Learning  Mangement'!$A$1:$G$1193,4,0)</f>
        <v>3.5</v>
      </c>
      <c r="P842" t="str">
        <f>VLOOKUP(D841,'Learning  Mangement'!$A$1:$G$1193,5,0)</f>
        <v>Hemanth&amp;Salomi</v>
      </c>
      <c r="Q842" t="str">
        <f>VLOOKUP(D841,'Learning  Mangement'!$A$1:$G$1193,6,0)</f>
        <v>3h</v>
      </c>
      <c r="R842" t="str">
        <f>VLOOKUP(D841,'Learning  Mangement'!$A$1:$G$1193,7,0)</f>
        <v>Soft skills Training</v>
      </c>
      <c r="S842" s="30">
        <f>VLOOKUP(D841,'Leave  Mangement'!$A$1:$F$1193,3,0)</f>
        <v>43230</v>
      </c>
      <c r="T842" s="30">
        <f>VLOOKUP(D841,'Leave  Mangement'!$A$1:$F$1193,4,0)</f>
        <v>43232</v>
      </c>
      <c r="U842" t="str">
        <f>VLOOKUP(D841,'Leave  Mangement'!$A$1:$F$1193,5,0)</f>
        <v>Maternity/Parental leave</v>
      </c>
      <c r="V842">
        <f>VLOOKUP(D841,'Leave  Mangement'!$A$1:$F$1193,6,0)</f>
        <v>32</v>
      </c>
      <c r="W842" t="str">
        <f>VLOOKUP(D841,'Span and Layer'!$A$1:$D$1193,2,0)</f>
        <v>Rishitha</v>
      </c>
      <c r="X842" t="str">
        <f>VLOOKUP(D841,'Span and Layer'!$A$1:$D$1193,3,0)</f>
        <v>Isla</v>
      </c>
      <c r="Y842" t="str">
        <f>VLOOKUP(D841,'Span and Layer'!$A$1:$D$1193,4,0)</f>
        <v>George</v>
      </c>
      <c r="Z842" s="30">
        <f>VLOOKUP(D841,'Attrition Analysis'!$A$1:$E$1193,3,0)</f>
        <v>39936</v>
      </c>
      <c r="AA842" s="30">
        <f>VLOOKUP(D841,'Attrition Analysis'!$A$1:$E$1193,4,0)</f>
        <v>12033</v>
      </c>
      <c r="AB842">
        <f>VLOOKUP(D841,'Attrition Analysis'!$A$1:$E$1193,5,0)</f>
        <v>0</v>
      </c>
      <c r="AC842" t="str">
        <f>VLOOKUP(D841,CSAT!$A$1:$F$1193,2,0)</f>
        <v>Bad</v>
      </c>
      <c r="AD842" t="str">
        <f>VLOOKUP(D841,CSAT!$A$1:$F$1193,3,0)</f>
        <v>Bad</v>
      </c>
      <c r="AE842" t="str">
        <f>VLOOKUP(D841,CSAT!$A$1:$F$1193,4,0)</f>
        <v>Bad</v>
      </c>
      <c r="AF842" t="str">
        <f>VLOOKUP(D841,CSAT!$A$1:$F$1193,5,0)</f>
        <v>Worst</v>
      </c>
      <c r="AG842" t="str">
        <f>VLOOKUP(D841,CSAT!$A$1:$F$1193,6,0)</f>
        <v>Bad</v>
      </c>
      <c r="AH842" s="30">
        <v>43159</v>
      </c>
    </row>
    <row r="843" spans="1:34" x14ac:dyDescent="0.25">
      <c r="A843" s="13" t="s">
        <v>1365</v>
      </c>
      <c r="B843" s="13">
        <v>842</v>
      </c>
      <c r="C843" s="13" t="s">
        <v>439</v>
      </c>
      <c r="D843" s="13" t="s">
        <v>1365</v>
      </c>
      <c r="E843" s="13" t="s">
        <v>10</v>
      </c>
      <c r="F843" s="13">
        <v>22</v>
      </c>
      <c r="G843" s="13" t="s">
        <v>31</v>
      </c>
      <c r="H843" s="13" t="s">
        <v>121</v>
      </c>
      <c r="I843" s="13" t="s">
        <v>13</v>
      </c>
      <c r="J843">
        <f>VLOOKUP(DATA!D842,'Performance management'!A$1:H$1193,4,0)</f>
        <v>2</v>
      </c>
      <c r="K843">
        <f>VLOOKUP(DATA!D842,'Performance management'!A$1:H$1193,5,0)</f>
        <v>1</v>
      </c>
      <c r="L843">
        <f>VLOOKUP(DATA!D842,'Performance management'!A$1:H$1193,6,0)</f>
        <v>2</v>
      </c>
      <c r="M843">
        <f>VLOOKUP(DATA!D842,'Performance management'!A$1:H$1193,7,0)</f>
        <v>3</v>
      </c>
      <c r="N843">
        <f>VLOOKUP(DATA!D842,'Performance management'!A$1:H$1193,8,0)</f>
        <v>2</v>
      </c>
      <c r="O843">
        <f>VLOOKUP(D842,'Learning  Mangement'!$A$1:$G$1193,4,0)</f>
        <v>2</v>
      </c>
      <c r="P843" t="str">
        <f>VLOOKUP(D842,'Learning  Mangement'!$A$1:$G$1193,5,0)</f>
        <v>Sathish&amp;Azim</v>
      </c>
      <c r="Q843" t="str">
        <f>VLOOKUP(D842,'Learning  Mangement'!$A$1:$G$1193,6,0)</f>
        <v>4h</v>
      </c>
      <c r="R843" t="str">
        <f>VLOOKUP(D842,'Learning  Mangement'!$A$1:$G$1193,7,0)</f>
        <v>Technical skills Training</v>
      </c>
      <c r="S843" s="30">
        <f>VLOOKUP(D842,'Leave  Mangement'!$A$1:$F$1193,3,0)</f>
        <v>43231</v>
      </c>
      <c r="T843" s="30">
        <f>VLOOKUP(D842,'Leave  Mangement'!$A$1:$F$1193,4,0)</f>
        <v>43236</v>
      </c>
      <c r="U843" t="str">
        <f>VLOOKUP(D842,'Leave  Mangement'!$A$1:$F$1193,5,0)</f>
        <v>Maternity/Parental leave</v>
      </c>
      <c r="V843">
        <f>VLOOKUP(D842,'Leave  Mangement'!$A$1:$F$1193,6,0)</f>
        <v>35</v>
      </c>
      <c r="W843" t="str">
        <f>VLOOKUP(D842,'Span and Layer'!$A$1:$D$1193,2,0)</f>
        <v>Sathish</v>
      </c>
      <c r="X843" t="str">
        <f>VLOOKUP(D842,'Span and Layer'!$A$1:$D$1193,3,0)</f>
        <v>Charlie</v>
      </c>
      <c r="Y843" t="str">
        <f>VLOOKUP(D842,'Span and Layer'!$A$1:$D$1193,4,0)</f>
        <v>George</v>
      </c>
      <c r="Z843" s="30">
        <f>VLOOKUP(D842,'Attrition Analysis'!$A$1:$E$1193,3,0)</f>
        <v>39944</v>
      </c>
      <c r="AA843" s="30">
        <f>VLOOKUP(D842,'Attrition Analysis'!$A$1:$E$1193,4,0)</f>
        <v>12045</v>
      </c>
      <c r="AB843">
        <f>VLOOKUP(D842,'Attrition Analysis'!$A$1:$E$1193,5,0)</f>
        <v>0</v>
      </c>
      <c r="AC843" t="str">
        <f>VLOOKUP(D842,CSAT!$A$1:$F$1193,2,0)</f>
        <v>Bad</v>
      </c>
      <c r="AD843" t="str">
        <f>VLOOKUP(D842,CSAT!$A$1:$F$1193,3,0)</f>
        <v>Bad</v>
      </c>
      <c r="AE843" t="str">
        <f>VLOOKUP(D842,CSAT!$A$1:$F$1193,4,0)</f>
        <v>Bad</v>
      </c>
      <c r="AF843" t="str">
        <f>VLOOKUP(D842,CSAT!$A$1:$F$1193,5,0)</f>
        <v>Excellent</v>
      </c>
      <c r="AG843" t="str">
        <f>VLOOKUP(D842,CSAT!$A$1:$F$1193,6,0)</f>
        <v>Bad</v>
      </c>
      <c r="AH843" s="30">
        <v>43262</v>
      </c>
    </row>
    <row r="844" spans="1:34" x14ac:dyDescent="0.25">
      <c r="A844" s="13" t="s">
        <v>1366</v>
      </c>
      <c r="B844" s="13">
        <v>843</v>
      </c>
      <c r="C844" s="13" t="s">
        <v>441</v>
      </c>
      <c r="D844" s="13" t="s">
        <v>1366</v>
      </c>
      <c r="E844" s="13" t="s">
        <v>10</v>
      </c>
      <c r="F844" s="13">
        <v>23</v>
      </c>
      <c r="G844" s="13" t="s">
        <v>11</v>
      </c>
      <c r="H844" s="13" t="s">
        <v>59</v>
      </c>
      <c r="I844" s="13" t="s">
        <v>13</v>
      </c>
      <c r="J844">
        <f>VLOOKUP(DATA!D843,'Performance management'!A$1:H$1193,4,0)</f>
        <v>1</v>
      </c>
      <c r="K844">
        <f>VLOOKUP(DATA!D843,'Performance management'!A$1:H$1193,5,0)</f>
        <v>3</v>
      </c>
      <c r="L844">
        <f>VLOOKUP(DATA!D843,'Performance management'!A$1:H$1193,6,0)</f>
        <v>1</v>
      </c>
      <c r="M844">
        <f>VLOOKUP(DATA!D843,'Performance management'!A$1:H$1193,7,0)</f>
        <v>1</v>
      </c>
      <c r="N844">
        <f>VLOOKUP(DATA!D843,'Performance management'!A$1:H$1193,8,0)</f>
        <v>1.5</v>
      </c>
      <c r="O844">
        <f>VLOOKUP(D843,'Learning  Mangement'!$A$1:$G$1193,4,0)</f>
        <v>1.5</v>
      </c>
      <c r="P844" t="str">
        <f>VLOOKUP(D843,'Learning  Mangement'!$A$1:$G$1193,5,0)</f>
        <v>Sathish&amp;Azim</v>
      </c>
      <c r="Q844" t="str">
        <f>VLOOKUP(D843,'Learning  Mangement'!$A$1:$G$1193,6,0)</f>
        <v>4h</v>
      </c>
      <c r="R844" t="str">
        <f>VLOOKUP(D843,'Learning  Mangement'!$A$1:$G$1193,7,0)</f>
        <v>Technical skills Training</v>
      </c>
      <c r="S844" s="30">
        <f>VLOOKUP(D843,'Leave  Mangement'!$A$1:$F$1193,3,0)</f>
        <v>43232</v>
      </c>
      <c r="T844" s="30">
        <f>VLOOKUP(D843,'Leave  Mangement'!$A$1:$F$1193,4,0)</f>
        <v>43239</v>
      </c>
      <c r="U844" t="str">
        <f>VLOOKUP(D843,'Leave  Mangement'!$A$1:$F$1193,5,0)</f>
        <v>Emergency leave</v>
      </c>
      <c r="V844">
        <f>VLOOKUP(D843,'Leave  Mangement'!$A$1:$F$1193,6,0)</f>
        <v>7</v>
      </c>
      <c r="W844" t="str">
        <f>VLOOKUP(D843,'Span and Layer'!$A$1:$D$1193,2,0)</f>
        <v>Salomi</v>
      </c>
      <c r="X844" t="str">
        <f>VLOOKUP(D843,'Span and Layer'!$A$1:$D$1193,3,0)</f>
        <v>Harry</v>
      </c>
      <c r="Y844" t="str">
        <f>VLOOKUP(D843,'Span and Layer'!$A$1:$D$1193,4,0)</f>
        <v>George</v>
      </c>
      <c r="Z844" s="30">
        <f>VLOOKUP(D843,'Attrition Analysis'!$A$1:$E$1193,3,0)</f>
        <v>39952</v>
      </c>
      <c r="AA844" s="30">
        <f>VLOOKUP(D843,'Attrition Analysis'!$A$1:$E$1193,4,0)</f>
        <v>12057</v>
      </c>
      <c r="AB844">
        <f>VLOOKUP(D843,'Attrition Analysis'!$A$1:$E$1193,5,0)</f>
        <v>0</v>
      </c>
      <c r="AC844" t="str">
        <f>VLOOKUP(D843,CSAT!$A$1:$F$1193,2,0)</f>
        <v>Better</v>
      </c>
      <c r="AD844" t="str">
        <f>VLOOKUP(D843,CSAT!$A$1:$F$1193,3,0)</f>
        <v>Better</v>
      </c>
      <c r="AE844" t="str">
        <f>VLOOKUP(D843,CSAT!$A$1:$F$1193,4,0)</f>
        <v>Better</v>
      </c>
      <c r="AF844" t="str">
        <f>VLOOKUP(D843,CSAT!$A$1:$F$1193,5,0)</f>
        <v>Good</v>
      </c>
      <c r="AG844" t="str">
        <f>VLOOKUP(D843,CSAT!$A$1:$F$1193,6,0)</f>
        <v>Better</v>
      </c>
      <c r="AH844" s="30">
        <v>43285</v>
      </c>
    </row>
    <row r="845" spans="1:34" x14ac:dyDescent="0.25">
      <c r="A845" s="13" t="s">
        <v>1367</v>
      </c>
      <c r="B845" s="13">
        <v>844</v>
      </c>
      <c r="C845" s="13" t="s">
        <v>443</v>
      </c>
      <c r="D845" s="13" t="s">
        <v>1367</v>
      </c>
      <c r="E845" s="13" t="s">
        <v>10</v>
      </c>
      <c r="F845" s="13">
        <v>57</v>
      </c>
      <c r="G845" s="13" t="s">
        <v>17</v>
      </c>
      <c r="H845" s="13" t="s">
        <v>161</v>
      </c>
      <c r="I845" s="13" t="s">
        <v>13</v>
      </c>
      <c r="J845">
        <f>VLOOKUP(DATA!D844,'Performance management'!A$1:H$1193,4,0)</f>
        <v>3</v>
      </c>
      <c r="K845">
        <f>VLOOKUP(DATA!D844,'Performance management'!A$1:H$1193,5,0)</f>
        <v>4</v>
      </c>
      <c r="L845">
        <f>VLOOKUP(DATA!D844,'Performance management'!A$1:H$1193,6,0)</f>
        <v>1</v>
      </c>
      <c r="M845">
        <f>VLOOKUP(DATA!D844,'Performance management'!A$1:H$1193,7,0)</f>
        <v>4</v>
      </c>
      <c r="N845">
        <f>VLOOKUP(DATA!D844,'Performance management'!A$1:H$1193,8,0)</f>
        <v>3</v>
      </c>
      <c r="O845">
        <f>VLOOKUP(D844,'Learning  Mangement'!$A$1:$G$1193,4,0)</f>
        <v>3</v>
      </c>
      <c r="P845" t="str">
        <f>VLOOKUP(D844,'Learning  Mangement'!$A$1:$G$1193,5,0)</f>
        <v>Hemanth&amp;Salomi</v>
      </c>
      <c r="Q845" t="str">
        <f>VLOOKUP(D844,'Learning  Mangement'!$A$1:$G$1193,6,0)</f>
        <v>3h</v>
      </c>
      <c r="R845" t="str">
        <f>VLOOKUP(D844,'Learning  Mangement'!$A$1:$G$1193,7,0)</f>
        <v>Soft skills Training</v>
      </c>
      <c r="S845" s="30">
        <f>VLOOKUP(D844,'Leave  Mangement'!$A$1:$F$1193,3,0)</f>
        <v>43233</v>
      </c>
      <c r="T845" s="30">
        <f>VLOOKUP(D844,'Leave  Mangement'!$A$1:$F$1193,4,0)</f>
        <v>43235</v>
      </c>
      <c r="U845" t="str">
        <f>VLOOKUP(D844,'Leave  Mangement'!$A$1:$F$1193,5,0)</f>
        <v>Maternity/Parental leave</v>
      </c>
      <c r="V845">
        <f>VLOOKUP(D844,'Leave  Mangement'!$A$1:$F$1193,6,0)</f>
        <v>32</v>
      </c>
      <c r="W845" t="str">
        <f>VLOOKUP(D844,'Span and Layer'!$A$1:$D$1193,2,0)</f>
        <v>Azim</v>
      </c>
      <c r="X845" t="str">
        <f>VLOOKUP(D844,'Span and Layer'!$A$1:$D$1193,3,0)</f>
        <v>Jacob</v>
      </c>
      <c r="Y845" t="str">
        <f>VLOOKUP(D844,'Span and Layer'!$A$1:$D$1193,4,0)</f>
        <v>George</v>
      </c>
      <c r="Z845" s="30">
        <f>VLOOKUP(D844,'Attrition Analysis'!$A$1:$E$1193,3,0)</f>
        <v>39960</v>
      </c>
      <c r="AA845" s="30">
        <f>VLOOKUP(D844,'Attrition Analysis'!$A$1:$E$1193,4,0)</f>
        <v>12069</v>
      </c>
      <c r="AB845">
        <f>VLOOKUP(D844,'Attrition Analysis'!$A$1:$E$1193,5,0)</f>
        <v>0</v>
      </c>
      <c r="AC845" t="str">
        <f>VLOOKUP(D844,CSAT!$A$1:$F$1193,2,0)</f>
        <v>Excellent</v>
      </c>
      <c r="AD845" t="str">
        <f>VLOOKUP(D844,CSAT!$A$1:$F$1193,3,0)</f>
        <v>Good</v>
      </c>
      <c r="AE845" t="str">
        <f>VLOOKUP(D844,CSAT!$A$1:$F$1193,4,0)</f>
        <v>Better</v>
      </c>
      <c r="AF845" t="str">
        <f>VLOOKUP(D844,CSAT!$A$1:$F$1193,5,0)</f>
        <v>Excellent</v>
      </c>
      <c r="AG845" t="str">
        <f>VLOOKUP(D844,CSAT!$A$1:$F$1193,6,0)</f>
        <v>Excellent</v>
      </c>
      <c r="AH845" s="30">
        <v>43130</v>
      </c>
    </row>
    <row r="846" spans="1:34" x14ac:dyDescent="0.25">
      <c r="A846" s="13" t="s">
        <v>1368</v>
      </c>
      <c r="B846" s="13">
        <v>845</v>
      </c>
      <c r="C846" s="13" t="s">
        <v>445</v>
      </c>
      <c r="D846" s="13" t="s">
        <v>1368</v>
      </c>
      <c r="E846" s="13" t="s">
        <v>10</v>
      </c>
      <c r="F846" s="13">
        <v>43</v>
      </c>
      <c r="G846" s="13" t="s">
        <v>31</v>
      </c>
      <c r="H846" s="13" t="s">
        <v>18</v>
      </c>
      <c r="I846" s="13" t="s">
        <v>13</v>
      </c>
      <c r="J846">
        <f>VLOOKUP(DATA!D845,'Performance management'!A$1:H$1193,4,0)</f>
        <v>3</v>
      </c>
      <c r="K846">
        <f>VLOOKUP(DATA!D845,'Performance management'!A$1:H$1193,5,0)</f>
        <v>2</v>
      </c>
      <c r="L846">
        <f>VLOOKUP(DATA!D845,'Performance management'!A$1:H$1193,6,0)</f>
        <v>4</v>
      </c>
      <c r="M846">
        <f>VLOOKUP(DATA!D845,'Performance management'!A$1:H$1193,7,0)</f>
        <v>1</v>
      </c>
      <c r="N846">
        <f>VLOOKUP(DATA!D845,'Performance management'!A$1:H$1193,8,0)</f>
        <v>2.5</v>
      </c>
      <c r="O846">
        <f>VLOOKUP(D845,'Learning  Mangement'!$A$1:$G$1193,4,0)</f>
        <v>2.5</v>
      </c>
      <c r="P846" t="str">
        <f>VLOOKUP(D845,'Learning  Mangement'!$A$1:$G$1193,5,0)</f>
        <v>Sathish&amp;Azim</v>
      </c>
      <c r="Q846" t="str">
        <f>VLOOKUP(D845,'Learning  Mangement'!$A$1:$G$1193,6,0)</f>
        <v>4h</v>
      </c>
      <c r="R846" t="str">
        <f>VLOOKUP(D845,'Learning  Mangement'!$A$1:$G$1193,7,0)</f>
        <v>Technical skills Training</v>
      </c>
      <c r="S846" s="30">
        <f>VLOOKUP(D845,'Leave  Mangement'!$A$1:$F$1193,3,0)</f>
        <v>43234</v>
      </c>
      <c r="T846" s="30">
        <f>VLOOKUP(D845,'Leave  Mangement'!$A$1:$F$1193,4,0)</f>
        <v>43241</v>
      </c>
      <c r="U846" t="str">
        <f>VLOOKUP(D845,'Leave  Mangement'!$A$1:$F$1193,5,0)</f>
        <v>Emergency leave</v>
      </c>
      <c r="V846">
        <f>VLOOKUP(D845,'Leave  Mangement'!$A$1:$F$1193,6,0)</f>
        <v>7</v>
      </c>
      <c r="W846" t="str">
        <f>VLOOKUP(D845,'Span and Layer'!$A$1:$D$1193,2,0)</f>
        <v>Lihar</v>
      </c>
      <c r="X846" t="str">
        <f>VLOOKUP(D845,'Span and Layer'!$A$1:$D$1193,3,0)</f>
        <v>Isla</v>
      </c>
      <c r="Y846" t="str">
        <f>VLOOKUP(D845,'Span and Layer'!$A$1:$D$1193,4,0)</f>
        <v>George</v>
      </c>
      <c r="Z846" s="30">
        <f>VLOOKUP(D845,'Attrition Analysis'!$A$1:$E$1193,3,0)</f>
        <v>39968</v>
      </c>
      <c r="AA846" s="30">
        <f>VLOOKUP(D845,'Attrition Analysis'!$A$1:$E$1193,4,0)</f>
        <v>12081</v>
      </c>
      <c r="AB846">
        <f>VLOOKUP(D845,'Attrition Analysis'!$A$1:$E$1193,5,0)</f>
        <v>0</v>
      </c>
      <c r="AC846" t="str">
        <f>VLOOKUP(D845,CSAT!$A$1:$F$1193,2,0)</f>
        <v>Worst</v>
      </c>
      <c r="AD846" t="str">
        <f>VLOOKUP(D845,CSAT!$A$1:$F$1193,3,0)</f>
        <v>Better</v>
      </c>
      <c r="AE846" t="str">
        <f>VLOOKUP(D845,CSAT!$A$1:$F$1193,4,0)</f>
        <v>Better</v>
      </c>
      <c r="AF846" t="str">
        <f>VLOOKUP(D845,CSAT!$A$1:$F$1193,5,0)</f>
        <v>Better</v>
      </c>
      <c r="AG846" t="str">
        <f>VLOOKUP(D845,CSAT!$A$1:$F$1193,6,0)</f>
        <v>Excellent</v>
      </c>
      <c r="AH846" s="30">
        <v>43115</v>
      </c>
    </row>
    <row r="847" spans="1:34" x14ac:dyDescent="0.25">
      <c r="A847" s="13" t="s">
        <v>1369</v>
      </c>
      <c r="B847" s="13">
        <v>846</v>
      </c>
      <c r="C847" s="13" t="s">
        <v>447</v>
      </c>
      <c r="D847" s="13" t="s">
        <v>1369</v>
      </c>
      <c r="E847" s="13" t="s">
        <v>16</v>
      </c>
      <c r="F847" s="13">
        <v>51</v>
      </c>
      <c r="G847" s="13" t="s">
        <v>91</v>
      </c>
      <c r="H847" s="13" t="s">
        <v>63</v>
      </c>
      <c r="I847" s="13" t="s">
        <v>13</v>
      </c>
      <c r="J847">
        <f>VLOOKUP(DATA!D846,'Performance management'!A$1:H$1193,4,0)</f>
        <v>1</v>
      </c>
      <c r="K847">
        <f>VLOOKUP(DATA!D846,'Performance management'!A$1:H$1193,5,0)</f>
        <v>2</v>
      </c>
      <c r="L847">
        <f>VLOOKUP(DATA!D846,'Performance management'!A$1:H$1193,6,0)</f>
        <v>1</v>
      </c>
      <c r="M847">
        <f>VLOOKUP(DATA!D846,'Performance management'!A$1:H$1193,7,0)</f>
        <v>3</v>
      </c>
      <c r="N847">
        <f>VLOOKUP(DATA!D846,'Performance management'!A$1:H$1193,8,0)</f>
        <v>1.75</v>
      </c>
      <c r="O847">
        <f>VLOOKUP(D846,'Learning  Mangement'!$A$1:$G$1193,4,0)</f>
        <v>1.75</v>
      </c>
      <c r="P847" t="str">
        <f>VLOOKUP(D846,'Learning  Mangement'!$A$1:$G$1193,5,0)</f>
        <v>Sathish&amp;Azim</v>
      </c>
      <c r="Q847" t="str">
        <f>VLOOKUP(D846,'Learning  Mangement'!$A$1:$G$1193,6,0)</f>
        <v>4h</v>
      </c>
      <c r="R847" t="str">
        <f>VLOOKUP(D846,'Learning  Mangement'!$A$1:$G$1193,7,0)</f>
        <v>Technical skills Training</v>
      </c>
      <c r="S847" s="30">
        <f>VLOOKUP(D846,'Leave  Mangement'!$A$1:$F$1193,3,0)</f>
        <v>43235</v>
      </c>
      <c r="T847" s="30">
        <f>VLOOKUP(D846,'Leave  Mangement'!$A$1:$F$1193,4,0)</f>
        <v>43242</v>
      </c>
      <c r="U847" t="str">
        <f>VLOOKUP(D846,'Leave  Mangement'!$A$1:$F$1193,5,0)</f>
        <v>Emergency leave</v>
      </c>
      <c r="V847">
        <f>VLOOKUP(D846,'Leave  Mangement'!$A$1:$F$1193,6,0)</f>
        <v>7</v>
      </c>
      <c r="W847" t="str">
        <f>VLOOKUP(D846,'Span and Layer'!$A$1:$D$1193,2,0)</f>
        <v>Lihar</v>
      </c>
      <c r="X847" t="str">
        <f>VLOOKUP(D846,'Span and Layer'!$A$1:$D$1193,3,0)</f>
        <v>Isla</v>
      </c>
      <c r="Y847" t="str">
        <f>VLOOKUP(D846,'Span and Layer'!$A$1:$D$1193,4,0)</f>
        <v>George</v>
      </c>
      <c r="Z847" s="30">
        <f>VLOOKUP(D846,'Attrition Analysis'!$A$1:$E$1193,3,0)</f>
        <v>39976</v>
      </c>
      <c r="AA847" s="30">
        <f>VLOOKUP(D846,'Attrition Analysis'!$A$1:$E$1193,4,0)</f>
        <v>12093</v>
      </c>
      <c r="AB847">
        <f>VLOOKUP(D846,'Attrition Analysis'!$A$1:$E$1193,5,0)</f>
        <v>0</v>
      </c>
      <c r="AC847" t="str">
        <f>VLOOKUP(D846,CSAT!$A$1:$F$1193,2,0)</f>
        <v>Excellent</v>
      </c>
      <c r="AD847" t="str">
        <f>VLOOKUP(D846,CSAT!$A$1:$F$1193,3,0)</f>
        <v>Good</v>
      </c>
      <c r="AE847" t="str">
        <f>VLOOKUP(D846,CSAT!$A$1:$F$1193,4,0)</f>
        <v>Bad</v>
      </c>
      <c r="AF847" t="str">
        <f>VLOOKUP(D846,CSAT!$A$1:$F$1193,5,0)</f>
        <v>Bad</v>
      </c>
      <c r="AG847" t="str">
        <f>VLOOKUP(D846,CSAT!$A$1:$F$1193,6,0)</f>
        <v>Worst</v>
      </c>
      <c r="AH847" s="30">
        <v>43179</v>
      </c>
    </row>
    <row r="848" spans="1:34" x14ac:dyDescent="0.25">
      <c r="A848" s="13" t="s">
        <v>1370</v>
      </c>
      <c r="B848" s="13">
        <v>847</v>
      </c>
      <c r="C848" s="13" t="s">
        <v>449</v>
      </c>
      <c r="D848" s="13" t="s">
        <v>1370</v>
      </c>
      <c r="E848" s="13" t="s">
        <v>10</v>
      </c>
      <c r="F848" s="13">
        <v>24</v>
      </c>
      <c r="G848" s="13" t="s">
        <v>91</v>
      </c>
      <c r="H848" s="13" t="s">
        <v>109</v>
      </c>
      <c r="I848" s="13" t="s">
        <v>13</v>
      </c>
      <c r="J848">
        <f>VLOOKUP(DATA!D847,'Performance management'!A$1:H$1193,4,0)</f>
        <v>2</v>
      </c>
      <c r="K848">
        <f>VLOOKUP(DATA!D847,'Performance management'!A$1:H$1193,5,0)</f>
        <v>3</v>
      </c>
      <c r="L848">
        <f>VLOOKUP(DATA!D847,'Performance management'!A$1:H$1193,6,0)</f>
        <v>4</v>
      </c>
      <c r="M848">
        <f>VLOOKUP(DATA!D847,'Performance management'!A$1:H$1193,7,0)</f>
        <v>4</v>
      </c>
      <c r="N848">
        <f>VLOOKUP(DATA!D847,'Performance management'!A$1:H$1193,8,0)</f>
        <v>3.25</v>
      </c>
      <c r="O848">
        <f>VLOOKUP(D847,'Learning  Mangement'!$A$1:$G$1193,4,0)</f>
        <v>3.25</v>
      </c>
      <c r="P848" t="str">
        <f>VLOOKUP(D847,'Learning  Mangement'!$A$1:$G$1193,5,0)</f>
        <v>Hemanth&amp;Salomi</v>
      </c>
      <c r="Q848" t="str">
        <f>VLOOKUP(D847,'Learning  Mangement'!$A$1:$G$1193,6,0)</f>
        <v>3h</v>
      </c>
      <c r="R848" t="str">
        <f>VLOOKUP(D847,'Learning  Mangement'!$A$1:$G$1193,7,0)</f>
        <v>Soft skills Training</v>
      </c>
      <c r="S848" s="30">
        <f>VLOOKUP(D847,'Leave  Mangement'!$A$1:$F$1193,3,0)</f>
        <v>43236</v>
      </c>
      <c r="T848" s="30">
        <f>VLOOKUP(D847,'Leave  Mangement'!$A$1:$F$1193,4,0)</f>
        <v>43238</v>
      </c>
      <c r="U848" t="str">
        <f>VLOOKUP(D847,'Leave  Mangement'!$A$1:$F$1193,5,0)</f>
        <v>Planned leave</v>
      </c>
      <c r="V848">
        <f>VLOOKUP(D847,'Leave  Mangement'!$A$1:$F$1193,6,0)</f>
        <v>2</v>
      </c>
      <c r="W848" t="str">
        <f>VLOOKUP(D847,'Span and Layer'!$A$1:$D$1193,2,0)</f>
        <v>David</v>
      </c>
      <c r="X848" t="str">
        <f>VLOOKUP(D847,'Span and Layer'!$A$1:$D$1193,3,0)</f>
        <v>Jacob</v>
      </c>
      <c r="Y848" t="str">
        <f>VLOOKUP(D847,'Span and Layer'!$A$1:$D$1193,4,0)</f>
        <v>George</v>
      </c>
      <c r="Z848" s="30">
        <f>VLOOKUP(D847,'Attrition Analysis'!$A$1:$E$1193,3,0)</f>
        <v>39984</v>
      </c>
      <c r="AA848" s="30">
        <f>VLOOKUP(D847,'Attrition Analysis'!$A$1:$E$1193,4,0)</f>
        <v>12105</v>
      </c>
      <c r="AB848">
        <f>VLOOKUP(D847,'Attrition Analysis'!$A$1:$E$1193,5,0)</f>
        <v>0</v>
      </c>
      <c r="AC848" t="str">
        <f>VLOOKUP(D847,CSAT!$A$1:$F$1193,2,0)</f>
        <v>Good</v>
      </c>
      <c r="AD848" t="str">
        <f>VLOOKUP(D847,CSAT!$A$1:$F$1193,3,0)</f>
        <v>Good</v>
      </c>
      <c r="AE848" t="str">
        <f>VLOOKUP(D847,CSAT!$A$1:$F$1193,4,0)</f>
        <v>Better</v>
      </c>
      <c r="AF848" t="str">
        <f>VLOOKUP(D847,CSAT!$A$1:$F$1193,5,0)</f>
        <v>Better</v>
      </c>
      <c r="AG848" t="str">
        <f>VLOOKUP(D847,CSAT!$A$1:$F$1193,6,0)</f>
        <v>Worst</v>
      </c>
      <c r="AH848" s="30">
        <v>43193</v>
      </c>
    </row>
    <row r="849" spans="1:34" x14ac:dyDescent="0.25">
      <c r="A849" s="13" t="s">
        <v>1371</v>
      </c>
      <c r="B849" s="13">
        <v>848</v>
      </c>
      <c r="C849" s="13" t="s">
        <v>451</v>
      </c>
      <c r="D849" s="13" t="s">
        <v>1371</v>
      </c>
      <c r="E849" s="13" t="s">
        <v>10</v>
      </c>
      <c r="F849" s="13">
        <v>23</v>
      </c>
      <c r="G849" s="13" t="s">
        <v>17</v>
      </c>
      <c r="H849" s="13" t="s">
        <v>27</v>
      </c>
      <c r="I849" s="13" t="s">
        <v>28</v>
      </c>
      <c r="J849">
        <f>VLOOKUP(DATA!D848,'Performance management'!A$1:H$1193,4,0)</f>
        <v>4</v>
      </c>
      <c r="K849">
        <f>VLOOKUP(DATA!D848,'Performance management'!A$1:H$1193,5,0)</f>
        <v>4</v>
      </c>
      <c r="L849">
        <f>VLOOKUP(DATA!D848,'Performance management'!A$1:H$1193,6,0)</f>
        <v>3</v>
      </c>
      <c r="M849">
        <f>VLOOKUP(DATA!D848,'Performance management'!A$1:H$1193,7,0)</f>
        <v>3</v>
      </c>
      <c r="N849">
        <f>VLOOKUP(DATA!D848,'Performance management'!A$1:H$1193,8,0)</f>
        <v>3.5</v>
      </c>
      <c r="O849">
        <f>VLOOKUP(D848,'Learning  Mangement'!$A$1:$G$1193,4,0)</f>
        <v>3.5</v>
      </c>
      <c r="P849" t="str">
        <f>VLOOKUP(D848,'Learning  Mangement'!$A$1:$G$1193,5,0)</f>
        <v>Hemanth&amp;Salomi</v>
      </c>
      <c r="Q849" t="str">
        <f>VLOOKUP(D848,'Learning  Mangement'!$A$1:$G$1193,6,0)</f>
        <v>3h</v>
      </c>
      <c r="R849" t="str">
        <f>VLOOKUP(D848,'Learning  Mangement'!$A$1:$G$1193,7,0)</f>
        <v>Soft skills Training</v>
      </c>
      <c r="S849" s="30">
        <f>VLOOKUP(D848,'Leave  Mangement'!$A$1:$F$1193,3,0)</f>
        <v>43237</v>
      </c>
      <c r="T849" s="30">
        <f>VLOOKUP(D848,'Leave  Mangement'!$A$1:$F$1193,4,0)</f>
        <v>43241</v>
      </c>
      <c r="U849" t="str">
        <f>VLOOKUP(D848,'Leave  Mangement'!$A$1:$F$1193,5,0)</f>
        <v>Emergency leave</v>
      </c>
      <c r="V849">
        <f>VLOOKUP(D848,'Leave  Mangement'!$A$1:$F$1193,6,0)</f>
        <v>4</v>
      </c>
      <c r="W849" t="str">
        <f>VLOOKUP(D848,'Span and Layer'!$A$1:$D$1193,2,0)</f>
        <v>Santhosh</v>
      </c>
      <c r="X849" t="str">
        <f>VLOOKUP(D848,'Span and Layer'!$A$1:$D$1193,3,0)</f>
        <v>Harry</v>
      </c>
      <c r="Y849" t="str">
        <f>VLOOKUP(D848,'Span and Layer'!$A$1:$D$1193,4,0)</f>
        <v>George</v>
      </c>
      <c r="Z849" s="30">
        <f>VLOOKUP(D848,'Attrition Analysis'!$A$1:$E$1193,3,0)</f>
        <v>39992</v>
      </c>
      <c r="AA849" s="30">
        <f>VLOOKUP(D848,'Attrition Analysis'!$A$1:$E$1193,4,0)</f>
        <v>12117</v>
      </c>
      <c r="AB849">
        <f>VLOOKUP(D848,'Attrition Analysis'!$A$1:$E$1193,5,0)</f>
        <v>0</v>
      </c>
      <c r="AC849" t="str">
        <f>VLOOKUP(D848,CSAT!$A$1:$F$1193,2,0)</f>
        <v>Bad</v>
      </c>
      <c r="AD849" t="str">
        <f>VLOOKUP(D848,CSAT!$A$1:$F$1193,3,0)</f>
        <v>Bad</v>
      </c>
      <c r="AE849" t="str">
        <f>VLOOKUP(D848,CSAT!$A$1:$F$1193,4,0)</f>
        <v>Worst</v>
      </c>
      <c r="AF849" t="str">
        <f>VLOOKUP(D848,CSAT!$A$1:$F$1193,5,0)</f>
        <v>Excellent</v>
      </c>
      <c r="AG849" t="str">
        <f>VLOOKUP(D848,CSAT!$A$1:$F$1193,6,0)</f>
        <v>Good</v>
      </c>
      <c r="AH849" s="30">
        <v>43226</v>
      </c>
    </row>
    <row r="850" spans="1:34" x14ac:dyDescent="0.25">
      <c r="A850" s="13" t="s">
        <v>1372</v>
      </c>
      <c r="B850" s="13">
        <v>849</v>
      </c>
      <c r="C850" s="13" t="s">
        <v>453</v>
      </c>
      <c r="D850" s="13" t="s">
        <v>1372</v>
      </c>
      <c r="E850" s="13" t="s">
        <v>10</v>
      </c>
      <c r="F850" s="13">
        <v>30</v>
      </c>
      <c r="G850" s="13" t="s">
        <v>17</v>
      </c>
      <c r="H850" s="13" t="s">
        <v>131</v>
      </c>
      <c r="I850" s="13" t="s">
        <v>132</v>
      </c>
      <c r="J850">
        <f>VLOOKUP(DATA!D849,'Performance management'!A$1:H$1193,4,0)</f>
        <v>1</v>
      </c>
      <c r="K850">
        <f>VLOOKUP(DATA!D849,'Performance management'!A$1:H$1193,5,0)</f>
        <v>1</v>
      </c>
      <c r="L850">
        <f>VLOOKUP(DATA!D849,'Performance management'!A$1:H$1193,6,0)</f>
        <v>2</v>
      </c>
      <c r="M850">
        <f>VLOOKUP(DATA!D849,'Performance management'!A$1:H$1193,7,0)</f>
        <v>4</v>
      </c>
      <c r="N850">
        <f>VLOOKUP(DATA!D849,'Performance management'!A$1:H$1193,8,0)</f>
        <v>2</v>
      </c>
      <c r="O850">
        <f>VLOOKUP(D849,'Learning  Mangement'!$A$1:$G$1193,4,0)</f>
        <v>2</v>
      </c>
      <c r="P850" t="str">
        <f>VLOOKUP(D849,'Learning  Mangement'!$A$1:$G$1193,5,0)</f>
        <v>Sathish&amp;Azim</v>
      </c>
      <c r="Q850" t="str">
        <f>VLOOKUP(D849,'Learning  Mangement'!$A$1:$G$1193,6,0)</f>
        <v>4h</v>
      </c>
      <c r="R850" t="str">
        <f>VLOOKUP(D849,'Learning  Mangement'!$A$1:$G$1193,7,0)</f>
        <v>Technical skills Training</v>
      </c>
      <c r="S850" s="30">
        <f>VLOOKUP(D849,'Leave  Mangement'!$A$1:$F$1193,3,0)</f>
        <v>43238</v>
      </c>
      <c r="T850" s="30">
        <f>VLOOKUP(D849,'Leave  Mangement'!$A$1:$F$1193,4,0)</f>
        <v>43244</v>
      </c>
      <c r="U850" t="str">
        <f>VLOOKUP(D849,'Leave  Mangement'!$A$1:$F$1193,5,0)</f>
        <v>Maternity/Parental leave</v>
      </c>
      <c r="V850">
        <f>VLOOKUP(D849,'Leave  Mangement'!$A$1:$F$1193,6,0)</f>
        <v>36</v>
      </c>
      <c r="W850" t="str">
        <f>VLOOKUP(D849,'Span and Layer'!$A$1:$D$1193,2,0)</f>
        <v>Harika</v>
      </c>
      <c r="X850" t="str">
        <f>VLOOKUP(D849,'Span and Layer'!$A$1:$D$1193,3,0)</f>
        <v>Amelia</v>
      </c>
      <c r="Y850" t="str">
        <f>VLOOKUP(D849,'Span and Layer'!$A$1:$D$1193,4,0)</f>
        <v>George</v>
      </c>
      <c r="Z850" s="30">
        <f>VLOOKUP(D849,'Attrition Analysis'!$A$1:$E$1193,3,0)</f>
        <v>40000</v>
      </c>
      <c r="AA850" s="30">
        <f>VLOOKUP(D849,'Attrition Analysis'!$A$1:$E$1193,4,0)</f>
        <v>12129</v>
      </c>
      <c r="AB850">
        <f>VLOOKUP(D849,'Attrition Analysis'!$A$1:$E$1193,5,0)</f>
        <v>0</v>
      </c>
      <c r="AC850" t="str">
        <f>VLOOKUP(D849,CSAT!$A$1:$F$1193,2,0)</f>
        <v>Good</v>
      </c>
      <c r="AD850" t="str">
        <f>VLOOKUP(D849,CSAT!$A$1:$F$1193,3,0)</f>
        <v>Bad</v>
      </c>
      <c r="AE850" t="str">
        <f>VLOOKUP(D849,CSAT!$A$1:$F$1193,4,0)</f>
        <v>Bad</v>
      </c>
      <c r="AF850" t="str">
        <f>VLOOKUP(D849,CSAT!$A$1:$F$1193,5,0)</f>
        <v>Better</v>
      </c>
      <c r="AG850" t="str">
        <f>VLOOKUP(D849,CSAT!$A$1:$F$1193,6,0)</f>
        <v>Worst</v>
      </c>
      <c r="AH850" s="30">
        <v>43450</v>
      </c>
    </row>
    <row r="851" spans="1:34" x14ac:dyDescent="0.25">
      <c r="A851" s="13" t="s">
        <v>1373</v>
      </c>
      <c r="B851" s="13">
        <v>850</v>
      </c>
      <c r="C851" s="13" t="s">
        <v>455</v>
      </c>
      <c r="D851" s="13" t="s">
        <v>1373</v>
      </c>
      <c r="E851" s="13" t="s">
        <v>16</v>
      </c>
      <c r="F851" s="13">
        <v>34</v>
      </c>
      <c r="G851" s="13" t="s">
        <v>45</v>
      </c>
      <c r="H851" s="13" t="s">
        <v>12</v>
      </c>
      <c r="I851" s="13" t="s">
        <v>13</v>
      </c>
      <c r="J851">
        <f>VLOOKUP(DATA!D850,'Performance management'!A$1:H$1193,4,0)</f>
        <v>5</v>
      </c>
      <c r="K851">
        <f>VLOOKUP(DATA!D850,'Performance management'!A$1:H$1193,5,0)</f>
        <v>2</v>
      </c>
      <c r="L851">
        <f>VLOOKUP(DATA!D850,'Performance management'!A$1:H$1193,6,0)</f>
        <v>4</v>
      </c>
      <c r="M851">
        <f>VLOOKUP(DATA!D850,'Performance management'!A$1:H$1193,7,0)</f>
        <v>2</v>
      </c>
      <c r="N851">
        <f>VLOOKUP(DATA!D850,'Performance management'!A$1:H$1193,8,0)</f>
        <v>3.25</v>
      </c>
      <c r="O851">
        <f>VLOOKUP(D850,'Learning  Mangement'!$A$1:$G$1193,4,0)</f>
        <v>3.25</v>
      </c>
      <c r="P851" t="str">
        <f>VLOOKUP(D850,'Learning  Mangement'!$A$1:$G$1193,5,0)</f>
        <v>Hemanth&amp;Salomi</v>
      </c>
      <c r="Q851" t="str">
        <f>VLOOKUP(D850,'Learning  Mangement'!$A$1:$G$1193,6,0)</f>
        <v>3h</v>
      </c>
      <c r="R851" t="str">
        <f>VLOOKUP(D850,'Learning  Mangement'!$A$1:$G$1193,7,0)</f>
        <v>Soft skills Training</v>
      </c>
      <c r="S851" s="30">
        <f>VLOOKUP(D850,'Leave  Mangement'!$A$1:$F$1193,3,0)</f>
        <v>43239</v>
      </c>
      <c r="T851" s="30">
        <f>VLOOKUP(D850,'Leave  Mangement'!$A$1:$F$1193,4,0)</f>
        <v>43240</v>
      </c>
      <c r="U851" t="str">
        <f>VLOOKUP(D850,'Leave  Mangement'!$A$1:$F$1193,5,0)</f>
        <v>Planned leave</v>
      </c>
      <c r="V851">
        <f>VLOOKUP(D850,'Leave  Mangement'!$A$1:$F$1193,6,0)</f>
        <v>1</v>
      </c>
      <c r="W851" t="str">
        <f>VLOOKUP(D850,'Span and Layer'!$A$1:$D$1193,2,0)</f>
        <v>Lihar</v>
      </c>
      <c r="X851" t="str">
        <f>VLOOKUP(D850,'Span and Layer'!$A$1:$D$1193,3,0)</f>
        <v>Isla</v>
      </c>
      <c r="Y851" t="str">
        <f>VLOOKUP(D850,'Span and Layer'!$A$1:$D$1193,4,0)</f>
        <v>George</v>
      </c>
      <c r="Z851" s="30">
        <f>VLOOKUP(D850,'Attrition Analysis'!$A$1:$E$1193,3,0)</f>
        <v>40008</v>
      </c>
      <c r="AA851" s="30">
        <f>VLOOKUP(D850,'Attrition Analysis'!$A$1:$E$1193,4,0)</f>
        <v>12141</v>
      </c>
      <c r="AB851">
        <f>VLOOKUP(D850,'Attrition Analysis'!$A$1:$E$1193,5,0)</f>
        <v>0</v>
      </c>
      <c r="AC851" t="str">
        <f>VLOOKUP(D850,CSAT!$A$1:$F$1193,2,0)</f>
        <v>Bad</v>
      </c>
      <c r="AD851" t="str">
        <f>VLOOKUP(D850,CSAT!$A$1:$F$1193,3,0)</f>
        <v>Worst</v>
      </c>
      <c r="AE851" t="str">
        <f>VLOOKUP(D850,CSAT!$A$1:$F$1193,4,0)</f>
        <v>Excellent</v>
      </c>
      <c r="AF851" t="str">
        <f>VLOOKUP(D850,CSAT!$A$1:$F$1193,5,0)</f>
        <v>Bad</v>
      </c>
      <c r="AG851" t="str">
        <f>VLOOKUP(D850,CSAT!$A$1:$F$1193,6,0)</f>
        <v>Excellent</v>
      </c>
      <c r="AH851" s="30">
        <v>43290</v>
      </c>
    </row>
    <row r="852" spans="1:34" x14ac:dyDescent="0.25">
      <c r="A852" s="13" t="s">
        <v>1374</v>
      </c>
      <c r="B852" s="13">
        <v>851</v>
      </c>
      <c r="C852" s="13" t="s">
        <v>457</v>
      </c>
      <c r="D852" s="13" t="s">
        <v>1374</v>
      </c>
      <c r="E852" s="13" t="s">
        <v>16</v>
      </c>
      <c r="F852" s="13">
        <v>37</v>
      </c>
      <c r="G852" s="13" t="s">
        <v>62</v>
      </c>
      <c r="H852" s="13" t="s">
        <v>66</v>
      </c>
      <c r="I852" s="13" t="s">
        <v>13</v>
      </c>
      <c r="J852">
        <f>VLOOKUP(DATA!D851,'Performance management'!A$1:H$1193,4,0)</f>
        <v>1</v>
      </c>
      <c r="K852">
        <f>VLOOKUP(DATA!D851,'Performance management'!A$1:H$1193,5,0)</f>
        <v>4</v>
      </c>
      <c r="L852">
        <f>VLOOKUP(DATA!D851,'Performance management'!A$1:H$1193,6,0)</f>
        <v>3</v>
      </c>
      <c r="M852">
        <f>VLOOKUP(DATA!D851,'Performance management'!A$1:H$1193,7,0)</f>
        <v>4</v>
      </c>
      <c r="N852">
        <f>VLOOKUP(DATA!D851,'Performance management'!A$1:H$1193,8,0)</f>
        <v>3</v>
      </c>
      <c r="O852">
        <f>VLOOKUP(D851,'Learning  Mangement'!$A$1:$G$1193,4,0)</f>
        <v>3</v>
      </c>
      <c r="P852" t="str">
        <f>VLOOKUP(D851,'Learning  Mangement'!$A$1:$G$1193,5,0)</f>
        <v>Hemanth&amp;Salomi</v>
      </c>
      <c r="Q852" t="str">
        <f>VLOOKUP(D851,'Learning  Mangement'!$A$1:$G$1193,6,0)</f>
        <v>3h</v>
      </c>
      <c r="R852" t="str">
        <f>VLOOKUP(D851,'Learning  Mangement'!$A$1:$G$1193,7,0)</f>
        <v>Soft skills Training</v>
      </c>
      <c r="S852" s="30">
        <f>VLOOKUP(D851,'Leave  Mangement'!$A$1:$F$1193,3,0)</f>
        <v>43240</v>
      </c>
      <c r="T852" s="30">
        <f>VLOOKUP(D851,'Leave  Mangement'!$A$1:$F$1193,4,0)</f>
        <v>43246</v>
      </c>
      <c r="U852" t="str">
        <f>VLOOKUP(D851,'Leave  Mangement'!$A$1:$F$1193,5,0)</f>
        <v>Emergency leave</v>
      </c>
      <c r="V852">
        <f>VLOOKUP(D851,'Leave  Mangement'!$A$1:$F$1193,6,0)</f>
        <v>6</v>
      </c>
      <c r="W852" t="str">
        <f>VLOOKUP(D851,'Span and Layer'!$A$1:$D$1193,2,0)</f>
        <v>Harish</v>
      </c>
      <c r="X852" t="str">
        <f>VLOOKUP(D851,'Span and Layer'!$A$1:$D$1193,3,0)</f>
        <v>Amelia</v>
      </c>
      <c r="Y852" t="str">
        <f>VLOOKUP(D851,'Span and Layer'!$A$1:$D$1193,4,0)</f>
        <v>George</v>
      </c>
      <c r="Z852" s="30">
        <f>VLOOKUP(D851,'Attrition Analysis'!$A$1:$E$1193,3,0)</f>
        <v>40016</v>
      </c>
      <c r="AA852" s="30">
        <f>VLOOKUP(D851,'Attrition Analysis'!$A$1:$E$1193,4,0)</f>
        <v>12153</v>
      </c>
      <c r="AB852">
        <f>VLOOKUP(D851,'Attrition Analysis'!$A$1:$E$1193,5,0)</f>
        <v>0</v>
      </c>
      <c r="AC852" t="str">
        <f>VLOOKUP(D851,CSAT!$A$1:$F$1193,2,0)</f>
        <v>Good</v>
      </c>
      <c r="AD852" t="str">
        <f>VLOOKUP(D851,CSAT!$A$1:$F$1193,3,0)</f>
        <v>Worst</v>
      </c>
      <c r="AE852" t="str">
        <f>VLOOKUP(D851,CSAT!$A$1:$F$1193,4,0)</f>
        <v>Excellent</v>
      </c>
      <c r="AF852" t="str">
        <f>VLOOKUP(D851,CSAT!$A$1:$F$1193,5,0)</f>
        <v>Worst</v>
      </c>
      <c r="AG852" t="str">
        <f>VLOOKUP(D851,CSAT!$A$1:$F$1193,6,0)</f>
        <v>Excellent</v>
      </c>
      <c r="AH852" s="30">
        <v>43210</v>
      </c>
    </row>
    <row r="853" spans="1:34" x14ac:dyDescent="0.25">
      <c r="A853" s="13" t="s">
        <v>1375</v>
      </c>
      <c r="B853" s="13">
        <v>852</v>
      </c>
      <c r="C853" s="13" t="s">
        <v>459</v>
      </c>
      <c r="D853" s="13" t="s">
        <v>1375</v>
      </c>
      <c r="E853" s="13" t="s">
        <v>10</v>
      </c>
      <c r="F853" s="13">
        <v>45</v>
      </c>
      <c r="G853" s="13" t="s">
        <v>96</v>
      </c>
      <c r="H853" s="13" t="s">
        <v>56</v>
      </c>
      <c r="I853" s="13" t="s">
        <v>13</v>
      </c>
      <c r="J853">
        <f>VLOOKUP(DATA!D852,'Performance management'!A$1:H$1193,4,0)</f>
        <v>3</v>
      </c>
      <c r="K853">
        <f>VLOOKUP(DATA!D852,'Performance management'!A$1:H$1193,5,0)</f>
        <v>2</v>
      </c>
      <c r="L853">
        <f>VLOOKUP(DATA!D852,'Performance management'!A$1:H$1193,6,0)</f>
        <v>3</v>
      </c>
      <c r="M853">
        <f>VLOOKUP(DATA!D852,'Performance management'!A$1:H$1193,7,0)</f>
        <v>5</v>
      </c>
      <c r="N853">
        <f>VLOOKUP(DATA!D852,'Performance management'!A$1:H$1193,8,0)</f>
        <v>3.25</v>
      </c>
      <c r="O853">
        <f>VLOOKUP(D852,'Learning  Mangement'!$A$1:$G$1193,4,0)</f>
        <v>3.25</v>
      </c>
      <c r="P853" t="str">
        <f>VLOOKUP(D852,'Learning  Mangement'!$A$1:$G$1193,5,0)</f>
        <v>Hemanth&amp;Salomi</v>
      </c>
      <c r="Q853" t="str">
        <f>VLOOKUP(D852,'Learning  Mangement'!$A$1:$G$1193,6,0)</f>
        <v>3h</v>
      </c>
      <c r="R853" t="str">
        <f>VLOOKUP(D852,'Learning  Mangement'!$A$1:$G$1193,7,0)</f>
        <v>Soft skills Training</v>
      </c>
      <c r="S853" s="30">
        <f>VLOOKUP(D852,'Leave  Mangement'!$A$1:$F$1193,3,0)</f>
        <v>43241</v>
      </c>
      <c r="T853" s="30">
        <f>VLOOKUP(D852,'Leave  Mangement'!$A$1:$F$1193,4,0)</f>
        <v>43242</v>
      </c>
      <c r="U853" t="str">
        <f>VLOOKUP(D852,'Leave  Mangement'!$A$1:$F$1193,5,0)</f>
        <v>Maternity/Parental leave</v>
      </c>
      <c r="V853">
        <f>VLOOKUP(D852,'Leave  Mangement'!$A$1:$F$1193,6,0)</f>
        <v>31</v>
      </c>
      <c r="W853" t="str">
        <f>VLOOKUP(D852,'Span and Layer'!$A$1:$D$1193,2,0)</f>
        <v>Harika</v>
      </c>
      <c r="X853" t="str">
        <f>VLOOKUP(D852,'Span and Layer'!$A$1:$D$1193,3,0)</f>
        <v>Amelia</v>
      </c>
      <c r="Y853" t="str">
        <f>VLOOKUP(D852,'Span and Layer'!$A$1:$D$1193,4,0)</f>
        <v>George</v>
      </c>
      <c r="Z853" s="30">
        <f>VLOOKUP(D852,'Attrition Analysis'!$A$1:$E$1193,3,0)</f>
        <v>40024</v>
      </c>
      <c r="AA853" s="30">
        <f>VLOOKUP(D852,'Attrition Analysis'!$A$1:$E$1193,4,0)</f>
        <v>12165</v>
      </c>
      <c r="AB853">
        <f>VLOOKUP(D852,'Attrition Analysis'!$A$1:$E$1193,5,0)</f>
        <v>0</v>
      </c>
      <c r="AC853" t="str">
        <f>VLOOKUP(D852,CSAT!$A$1:$F$1193,2,0)</f>
        <v>Good</v>
      </c>
      <c r="AD853" t="str">
        <f>VLOOKUP(D852,CSAT!$A$1:$F$1193,3,0)</f>
        <v>Good</v>
      </c>
      <c r="AE853" t="str">
        <f>VLOOKUP(D852,CSAT!$A$1:$F$1193,4,0)</f>
        <v>Better</v>
      </c>
      <c r="AF853" t="str">
        <f>VLOOKUP(D852,CSAT!$A$1:$F$1193,5,0)</f>
        <v>Better</v>
      </c>
      <c r="AG853" t="str">
        <f>VLOOKUP(D852,CSAT!$A$1:$F$1193,6,0)</f>
        <v>Better</v>
      </c>
      <c r="AH853" s="30">
        <v>43318</v>
      </c>
    </row>
    <row r="854" spans="1:34" x14ac:dyDescent="0.25">
      <c r="A854" s="13" t="s">
        <v>1376</v>
      </c>
      <c r="B854" s="13">
        <v>853</v>
      </c>
      <c r="C854" s="13" t="s">
        <v>461</v>
      </c>
      <c r="D854" s="13" t="s">
        <v>1376</v>
      </c>
      <c r="E854" s="13" t="s">
        <v>16</v>
      </c>
      <c r="F854" s="13">
        <v>51</v>
      </c>
      <c r="G854" s="13" t="s">
        <v>91</v>
      </c>
      <c r="H854" s="13" t="s">
        <v>22</v>
      </c>
      <c r="I854" s="13" t="s">
        <v>23</v>
      </c>
      <c r="J854">
        <f>VLOOKUP(DATA!D853,'Performance management'!A$1:H$1193,4,0)</f>
        <v>3</v>
      </c>
      <c r="K854">
        <f>VLOOKUP(DATA!D853,'Performance management'!A$1:H$1193,5,0)</f>
        <v>3</v>
      </c>
      <c r="L854">
        <f>VLOOKUP(DATA!D853,'Performance management'!A$1:H$1193,6,0)</f>
        <v>2</v>
      </c>
      <c r="M854">
        <f>VLOOKUP(DATA!D853,'Performance management'!A$1:H$1193,7,0)</f>
        <v>4</v>
      </c>
      <c r="N854">
        <f>VLOOKUP(DATA!D853,'Performance management'!A$1:H$1193,8,0)</f>
        <v>3</v>
      </c>
      <c r="O854">
        <f>VLOOKUP(D853,'Learning  Mangement'!$A$1:$G$1193,4,0)</f>
        <v>3</v>
      </c>
      <c r="P854" t="str">
        <f>VLOOKUP(D853,'Learning  Mangement'!$A$1:$G$1193,5,0)</f>
        <v>Hemanth&amp;Salomi</v>
      </c>
      <c r="Q854" t="str">
        <f>VLOOKUP(D853,'Learning  Mangement'!$A$1:$G$1193,6,0)</f>
        <v>3h</v>
      </c>
      <c r="R854" t="str">
        <f>VLOOKUP(D853,'Learning  Mangement'!$A$1:$G$1193,7,0)</f>
        <v>Soft skills Training</v>
      </c>
      <c r="S854" s="30">
        <f>VLOOKUP(D853,'Leave  Mangement'!$A$1:$F$1193,3,0)</f>
        <v>43242</v>
      </c>
      <c r="T854" s="30">
        <f>VLOOKUP(D853,'Leave  Mangement'!$A$1:$F$1193,4,0)</f>
        <v>43243</v>
      </c>
      <c r="U854" t="str">
        <f>VLOOKUP(D853,'Leave  Mangement'!$A$1:$F$1193,5,0)</f>
        <v>Maternity/Parental leave</v>
      </c>
      <c r="V854">
        <f>VLOOKUP(D853,'Leave  Mangement'!$A$1:$F$1193,6,0)</f>
        <v>31</v>
      </c>
      <c r="W854" t="str">
        <f>VLOOKUP(D853,'Span and Layer'!$A$1:$D$1193,2,0)</f>
        <v>Azim</v>
      </c>
      <c r="X854" t="str">
        <f>VLOOKUP(D853,'Span and Layer'!$A$1:$D$1193,3,0)</f>
        <v>Jacob</v>
      </c>
      <c r="Y854" t="str">
        <f>VLOOKUP(D853,'Span and Layer'!$A$1:$D$1193,4,0)</f>
        <v>George</v>
      </c>
      <c r="Z854" s="30">
        <f>VLOOKUP(D853,'Attrition Analysis'!$A$1:$E$1193,3,0)</f>
        <v>40032</v>
      </c>
      <c r="AA854" s="30">
        <f>VLOOKUP(D853,'Attrition Analysis'!$A$1:$E$1193,4,0)</f>
        <v>12177</v>
      </c>
      <c r="AB854">
        <f>VLOOKUP(D853,'Attrition Analysis'!$A$1:$E$1193,5,0)</f>
        <v>0</v>
      </c>
      <c r="AC854" t="str">
        <f>VLOOKUP(D853,CSAT!$A$1:$F$1193,2,0)</f>
        <v>Better</v>
      </c>
      <c r="AD854" t="str">
        <f>VLOOKUP(D853,CSAT!$A$1:$F$1193,3,0)</f>
        <v>Good</v>
      </c>
      <c r="AE854" t="str">
        <f>VLOOKUP(D853,CSAT!$A$1:$F$1193,4,0)</f>
        <v>Worst</v>
      </c>
      <c r="AF854" t="str">
        <f>VLOOKUP(D853,CSAT!$A$1:$F$1193,5,0)</f>
        <v>Worst</v>
      </c>
      <c r="AG854" t="str">
        <f>VLOOKUP(D853,CSAT!$A$1:$F$1193,6,0)</f>
        <v>Worst</v>
      </c>
      <c r="AH854" s="30">
        <v>43274</v>
      </c>
    </row>
    <row r="855" spans="1:34" x14ac:dyDescent="0.25">
      <c r="A855" s="13" t="s">
        <v>1377</v>
      </c>
      <c r="B855" s="13">
        <v>854</v>
      </c>
      <c r="C855" s="13" t="s">
        <v>463</v>
      </c>
      <c r="D855" s="13" t="s">
        <v>1377</v>
      </c>
      <c r="E855" s="13" t="s">
        <v>16</v>
      </c>
      <c r="F855" s="13">
        <v>29</v>
      </c>
      <c r="G855" s="13" t="s">
        <v>21</v>
      </c>
      <c r="H855" s="13" t="s">
        <v>105</v>
      </c>
      <c r="I855" s="13" t="s">
        <v>13</v>
      </c>
      <c r="J855">
        <f>VLOOKUP(DATA!D854,'Performance management'!A$1:H$1193,4,0)</f>
        <v>3</v>
      </c>
      <c r="K855">
        <f>VLOOKUP(DATA!D854,'Performance management'!A$1:H$1193,5,0)</f>
        <v>3</v>
      </c>
      <c r="L855">
        <f>VLOOKUP(DATA!D854,'Performance management'!A$1:H$1193,6,0)</f>
        <v>4</v>
      </c>
      <c r="M855">
        <f>VLOOKUP(DATA!D854,'Performance management'!A$1:H$1193,7,0)</f>
        <v>1</v>
      </c>
      <c r="N855">
        <f>VLOOKUP(DATA!D854,'Performance management'!A$1:H$1193,8,0)</f>
        <v>2.75</v>
      </c>
      <c r="O855">
        <f>VLOOKUP(D854,'Learning  Mangement'!$A$1:$G$1193,4,0)</f>
        <v>2.75</v>
      </c>
      <c r="P855" t="str">
        <f>VLOOKUP(D854,'Learning  Mangement'!$A$1:$G$1193,5,0)</f>
        <v>Sathish&amp;Azim</v>
      </c>
      <c r="Q855" t="str">
        <f>VLOOKUP(D854,'Learning  Mangement'!$A$1:$G$1193,6,0)</f>
        <v>4h</v>
      </c>
      <c r="R855" t="str">
        <f>VLOOKUP(D854,'Learning  Mangement'!$A$1:$G$1193,7,0)</f>
        <v>Technical skills Training</v>
      </c>
      <c r="S855" s="30">
        <f>VLOOKUP(D854,'Leave  Mangement'!$A$1:$F$1193,3,0)</f>
        <v>43243</v>
      </c>
      <c r="T855" s="30">
        <f>VLOOKUP(D854,'Leave  Mangement'!$A$1:$F$1193,4,0)</f>
        <v>43248</v>
      </c>
      <c r="U855" t="str">
        <f>VLOOKUP(D854,'Leave  Mangement'!$A$1:$F$1193,5,0)</f>
        <v>Planned leave</v>
      </c>
      <c r="V855">
        <f>VLOOKUP(D854,'Leave  Mangement'!$A$1:$F$1193,6,0)</f>
        <v>5</v>
      </c>
      <c r="W855" t="str">
        <f>VLOOKUP(D854,'Span and Layer'!$A$1:$D$1193,2,0)</f>
        <v>Rishitha</v>
      </c>
      <c r="X855" t="str">
        <f>VLOOKUP(D854,'Span and Layer'!$A$1:$D$1193,3,0)</f>
        <v>Isla</v>
      </c>
      <c r="Y855" t="str">
        <f>VLOOKUP(D854,'Span and Layer'!$A$1:$D$1193,4,0)</f>
        <v>George</v>
      </c>
      <c r="Z855" s="30">
        <f>VLOOKUP(D854,'Attrition Analysis'!$A$1:$E$1193,3,0)</f>
        <v>40040</v>
      </c>
      <c r="AA855" s="30">
        <f>VLOOKUP(D854,'Attrition Analysis'!$A$1:$E$1193,4,0)</f>
        <v>12189</v>
      </c>
      <c r="AB855">
        <f>VLOOKUP(D854,'Attrition Analysis'!$A$1:$E$1193,5,0)</f>
        <v>0</v>
      </c>
      <c r="AC855" t="str">
        <f>VLOOKUP(D854,CSAT!$A$1:$F$1193,2,0)</f>
        <v>Worst</v>
      </c>
      <c r="AD855" t="str">
        <f>VLOOKUP(D854,CSAT!$A$1:$F$1193,3,0)</f>
        <v>Excellent</v>
      </c>
      <c r="AE855" t="str">
        <f>VLOOKUP(D854,CSAT!$A$1:$F$1193,4,0)</f>
        <v>Better</v>
      </c>
      <c r="AF855" t="str">
        <f>VLOOKUP(D854,CSAT!$A$1:$F$1193,5,0)</f>
        <v>Better</v>
      </c>
      <c r="AG855" t="str">
        <f>VLOOKUP(D854,CSAT!$A$1:$F$1193,6,0)</f>
        <v>Worst</v>
      </c>
      <c r="AH855" s="30">
        <v>43279</v>
      </c>
    </row>
    <row r="856" spans="1:34" x14ac:dyDescent="0.25">
      <c r="A856" s="13" t="s">
        <v>1378</v>
      </c>
      <c r="B856" s="13">
        <v>855</v>
      </c>
      <c r="C856" s="13" t="s">
        <v>465</v>
      </c>
      <c r="D856" s="13" t="s">
        <v>1378</v>
      </c>
      <c r="E856" s="13" t="s">
        <v>16</v>
      </c>
      <c r="F856" s="13">
        <v>29</v>
      </c>
      <c r="G856" s="13" t="s">
        <v>45</v>
      </c>
      <c r="H856" s="13" t="s">
        <v>105</v>
      </c>
      <c r="I856" s="13" t="s">
        <v>13</v>
      </c>
      <c r="J856">
        <f>VLOOKUP(DATA!D855,'Performance management'!A$1:H$1193,4,0)</f>
        <v>3</v>
      </c>
      <c r="K856">
        <f>VLOOKUP(DATA!D855,'Performance management'!A$1:H$1193,5,0)</f>
        <v>3</v>
      </c>
      <c r="L856">
        <f>VLOOKUP(DATA!D855,'Performance management'!A$1:H$1193,6,0)</f>
        <v>4</v>
      </c>
      <c r="M856">
        <f>VLOOKUP(DATA!D855,'Performance management'!A$1:H$1193,7,0)</f>
        <v>3</v>
      </c>
      <c r="N856">
        <f>VLOOKUP(DATA!D855,'Performance management'!A$1:H$1193,8,0)</f>
        <v>3.25</v>
      </c>
      <c r="O856">
        <f>VLOOKUP(D855,'Learning  Mangement'!$A$1:$G$1193,4,0)</f>
        <v>3.25</v>
      </c>
      <c r="P856" t="str">
        <f>VLOOKUP(D855,'Learning  Mangement'!$A$1:$G$1193,5,0)</f>
        <v>Hemanth&amp;Salomi</v>
      </c>
      <c r="Q856" t="str">
        <f>VLOOKUP(D855,'Learning  Mangement'!$A$1:$G$1193,6,0)</f>
        <v>3h</v>
      </c>
      <c r="R856" t="str">
        <f>VLOOKUP(D855,'Learning  Mangement'!$A$1:$G$1193,7,0)</f>
        <v>Soft skills Training</v>
      </c>
      <c r="S856" s="30">
        <f>VLOOKUP(D855,'Leave  Mangement'!$A$1:$F$1193,3,0)</f>
        <v>43244</v>
      </c>
      <c r="T856" s="30">
        <f>VLOOKUP(D855,'Leave  Mangement'!$A$1:$F$1193,4,0)</f>
        <v>43248</v>
      </c>
      <c r="U856" t="str">
        <f>VLOOKUP(D855,'Leave  Mangement'!$A$1:$F$1193,5,0)</f>
        <v>Emergency leave</v>
      </c>
      <c r="V856">
        <f>VLOOKUP(D855,'Leave  Mangement'!$A$1:$F$1193,6,0)</f>
        <v>4</v>
      </c>
      <c r="W856" t="str">
        <f>VLOOKUP(D855,'Span and Layer'!$A$1:$D$1193,2,0)</f>
        <v>Rajesh</v>
      </c>
      <c r="X856" t="str">
        <f>VLOOKUP(D855,'Span and Layer'!$A$1:$D$1193,3,0)</f>
        <v>Isla</v>
      </c>
      <c r="Y856" t="str">
        <f>VLOOKUP(D855,'Span and Layer'!$A$1:$D$1193,4,0)</f>
        <v>George</v>
      </c>
      <c r="Z856" s="30">
        <f>VLOOKUP(D855,'Attrition Analysis'!$A$1:$E$1193,3,0)</f>
        <v>40048</v>
      </c>
      <c r="AA856" s="30">
        <f>VLOOKUP(D855,'Attrition Analysis'!$A$1:$E$1193,4,0)</f>
        <v>12201</v>
      </c>
      <c r="AB856">
        <f>VLOOKUP(D855,'Attrition Analysis'!$A$1:$E$1193,5,0)</f>
        <v>0</v>
      </c>
      <c r="AC856" t="str">
        <f>VLOOKUP(D855,CSAT!$A$1:$F$1193,2,0)</f>
        <v>Excellent</v>
      </c>
      <c r="AD856" t="str">
        <f>VLOOKUP(D855,CSAT!$A$1:$F$1193,3,0)</f>
        <v>Better</v>
      </c>
      <c r="AE856" t="str">
        <f>VLOOKUP(D855,CSAT!$A$1:$F$1193,4,0)</f>
        <v>Worst</v>
      </c>
      <c r="AF856" t="str">
        <f>VLOOKUP(D855,CSAT!$A$1:$F$1193,5,0)</f>
        <v>Bad</v>
      </c>
      <c r="AG856" t="str">
        <f>VLOOKUP(D855,CSAT!$A$1:$F$1193,6,0)</f>
        <v>Good</v>
      </c>
      <c r="AH856" s="30">
        <v>43307</v>
      </c>
    </row>
    <row r="857" spans="1:34" x14ac:dyDescent="0.25">
      <c r="A857" s="13" t="s">
        <v>1379</v>
      </c>
      <c r="B857" s="13">
        <v>856</v>
      </c>
      <c r="C857" s="13" t="s">
        <v>467</v>
      </c>
      <c r="D857" s="13" t="s">
        <v>1379</v>
      </c>
      <c r="E857" s="13" t="s">
        <v>10</v>
      </c>
      <c r="F857" s="13">
        <v>23</v>
      </c>
      <c r="G857" s="13" t="s">
        <v>45</v>
      </c>
      <c r="H857" s="13" t="s">
        <v>66</v>
      </c>
      <c r="I857" s="13" t="s">
        <v>13</v>
      </c>
      <c r="J857">
        <f>VLOOKUP(DATA!D856,'Performance management'!A$1:H$1193,4,0)</f>
        <v>5</v>
      </c>
      <c r="K857">
        <f>VLOOKUP(DATA!D856,'Performance management'!A$1:H$1193,5,0)</f>
        <v>3</v>
      </c>
      <c r="L857">
        <f>VLOOKUP(DATA!D856,'Performance management'!A$1:H$1193,6,0)</f>
        <v>3</v>
      </c>
      <c r="M857">
        <f>VLOOKUP(DATA!D856,'Performance management'!A$1:H$1193,7,0)</f>
        <v>5</v>
      </c>
      <c r="N857">
        <f>VLOOKUP(DATA!D856,'Performance management'!A$1:H$1193,8,0)</f>
        <v>4</v>
      </c>
      <c r="O857">
        <f>VLOOKUP(D856,'Learning  Mangement'!$A$1:$G$1193,4,0)</f>
        <v>4</v>
      </c>
      <c r="P857" t="str">
        <f>VLOOKUP(D856,'Learning  Mangement'!$A$1:$G$1193,5,0)</f>
        <v>Santhosh&amp;Anudeep</v>
      </c>
      <c r="Q857" t="str">
        <f>VLOOKUP(D856,'Learning  Mangement'!$A$1:$G$1193,6,0)</f>
        <v>3h</v>
      </c>
      <c r="R857" t="str">
        <f>VLOOKUP(D856,'Learning  Mangement'!$A$1:$G$1193,7,0)</f>
        <v>Job Training</v>
      </c>
      <c r="S857" s="30">
        <f>VLOOKUP(D856,'Leave  Mangement'!$A$1:$F$1193,3,0)</f>
        <v>43245</v>
      </c>
      <c r="T857" s="30">
        <f>VLOOKUP(D856,'Leave  Mangement'!$A$1:$F$1193,4,0)</f>
        <v>43250</v>
      </c>
      <c r="U857" t="str">
        <f>VLOOKUP(D856,'Leave  Mangement'!$A$1:$F$1193,5,0)</f>
        <v>Emergency leave</v>
      </c>
      <c r="V857">
        <f>VLOOKUP(D856,'Leave  Mangement'!$A$1:$F$1193,6,0)</f>
        <v>5</v>
      </c>
      <c r="W857" t="str">
        <f>VLOOKUP(D856,'Span and Layer'!$A$1:$D$1193,2,0)</f>
        <v>Lihar</v>
      </c>
      <c r="X857" t="str">
        <f>VLOOKUP(D856,'Span and Layer'!$A$1:$D$1193,3,0)</f>
        <v>Isla</v>
      </c>
      <c r="Y857" t="str">
        <f>VLOOKUP(D856,'Span and Layer'!$A$1:$D$1193,4,0)</f>
        <v>George</v>
      </c>
      <c r="Z857" s="30">
        <f>VLOOKUP(D856,'Attrition Analysis'!$A$1:$E$1193,3,0)</f>
        <v>40056</v>
      </c>
      <c r="AA857" s="30">
        <f>VLOOKUP(D856,'Attrition Analysis'!$A$1:$E$1193,4,0)</f>
        <v>12213</v>
      </c>
      <c r="AB857">
        <f>VLOOKUP(D856,'Attrition Analysis'!$A$1:$E$1193,5,0)</f>
        <v>0</v>
      </c>
      <c r="AC857" t="str">
        <f>VLOOKUP(D856,CSAT!$A$1:$F$1193,2,0)</f>
        <v>Better</v>
      </c>
      <c r="AD857" t="str">
        <f>VLOOKUP(D856,CSAT!$A$1:$F$1193,3,0)</f>
        <v>Excellent</v>
      </c>
      <c r="AE857" t="str">
        <f>VLOOKUP(D856,CSAT!$A$1:$F$1193,4,0)</f>
        <v>Good</v>
      </c>
      <c r="AF857" t="str">
        <f>VLOOKUP(D856,CSAT!$A$1:$F$1193,5,0)</f>
        <v>Excellent</v>
      </c>
      <c r="AG857" t="str">
        <f>VLOOKUP(D856,CSAT!$A$1:$F$1193,6,0)</f>
        <v>Good</v>
      </c>
      <c r="AH857" s="30">
        <v>43343</v>
      </c>
    </row>
    <row r="858" spans="1:34" x14ac:dyDescent="0.25">
      <c r="A858" s="13" t="s">
        <v>1380</v>
      </c>
      <c r="B858" s="13">
        <v>857</v>
      </c>
      <c r="C858" s="13" t="s">
        <v>110</v>
      </c>
      <c r="D858" s="13" t="s">
        <v>1380</v>
      </c>
      <c r="E858" s="13" t="s">
        <v>16</v>
      </c>
      <c r="F858" s="13">
        <v>45</v>
      </c>
      <c r="G858" s="13" t="s">
        <v>26</v>
      </c>
      <c r="H858" s="13" t="s">
        <v>56</v>
      </c>
      <c r="I858" s="13" t="s">
        <v>13</v>
      </c>
      <c r="J858">
        <f>VLOOKUP(DATA!D857,'Performance management'!A$1:H$1193,4,0)</f>
        <v>2</v>
      </c>
      <c r="K858">
        <f>VLOOKUP(DATA!D857,'Performance management'!A$1:H$1193,5,0)</f>
        <v>5</v>
      </c>
      <c r="L858">
        <f>VLOOKUP(DATA!D857,'Performance management'!A$1:H$1193,6,0)</f>
        <v>4</v>
      </c>
      <c r="M858">
        <f>VLOOKUP(DATA!D857,'Performance management'!A$1:H$1193,7,0)</f>
        <v>5</v>
      </c>
      <c r="N858">
        <f>VLOOKUP(DATA!D857,'Performance management'!A$1:H$1193,8,0)</f>
        <v>4</v>
      </c>
      <c r="O858">
        <f>VLOOKUP(D857,'Learning  Mangement'!$A$1:$G$1193,4,0)</f>
        <v>4</v>
      </c>
      <c r="P858" t="str">
        <f>VLOOKUP(D857,'Learning  Mangement'!$A$1:$G$1193,5,0)</f>
        <v>Santhosh&amp;Anudeep</v>
      </c>
      <c r="Q858" t="str">
        <f>VLOOKUP(D857,'Learning  Mangement'!$A$1:$G$1193,6,0)</f>
        <v>3h</v>
      </c>
      <c r="R858" t="str">
        <f>VLOOKUP(D857,'Learning  Mangement'!$A$1:$G$1193,7,0)</f>
        <v>Job Training</v>
      </c>
      <c r="S858" s="30">
        <f>VLOOKUP(D857,'Leave  Mangement'!$A$1:$F$1193,3,0)</f>
        <v>43246</v>
      </c>
      <c r="T858" s="30">
        <f>VLOOKUP(D857,'Leave  Mangement'!$A$1:$F$1193,4,0)</f>
        <v>43250</v>
      </c>
      <c r="U858" t="str">
        <f>VLOOKUP(D857,'Leave  Mangement'!$A$1:$F$1193,5,0)</f>
        <v>Maternity/Parental leave</v>
      </c>
      <c r="V858">
        <f>VLOOKUP(D857,'Leave  Mangement'!$A$1:$F$1193,6,0)</f>
        <v>34</v>
      </c>
      <c r="W858" t="str">
        <f>VLOOKUP(D857,'Span and Layer'!$A$1:$D$1193,2,0)</f>
        <v>Harika</v>
      </c>
      <c r="X858" t="str">
        <f>VLOOKUP(D857,'Span and Layer'!$A$1:$D$1193,3,0)</f>
        <v>Amelia</v>
      </c>
      <c r="Y858" t="str">
        <f>VLOOKUP(D857,'Span and Layer'!$A$1:$D$1193,4,0)</f>
        <v>George</v>
      </c>
      <c r="Z858" s="30">
        <f>VLOOKUP(D857,'Attrition Analysis'!$A$1:$E$1193,3,0)</f>
        <v>40064</v>
      </c>
      <c r="AA858" s="30">
        <f>VLOOKUP(D857,'Attrition Analysis'!$A$1:$E$1193,4,0)</f>
        <v>12225</v>
      </c>
      <c r="AB858">
        <f>VLOOKUP(D857,'Attrition Analysis'!$A$1:$E$1193,5,0)</f>
        <v>0</v>
      </c>
      <c r="AC858" t="str">
        <f>VLOOKUP(D857,CSAT!$A$1:$F$1193,2,0)</f>
        <v>Excellent</v>
      </c>
      <c r="AD858" t="str">
        <f>VLOOKUP(D857,CSAT!$A$1:$F$1193,3,0)</f>
        <v>Good</v>
      </c>
      <c r="AE858" t="str">
        <f>VLOOKUP(D857,CSAT!$A$1:$F$1193,4,0)</f>
        <v>Good</v>
      </c>
      <c r="AF858" t="str">
        <f>VLOOKUP(D857,CSAT!$A$1:$F$1193,5,0)</f>
        <v>Good</v>
      </c>
      <c r="AG858" t="str">
        <f>VLOOKUP(D857,CSAT!$A$1:$F$1193,6,0)</f>
        <v>Better</v>
      </c>
      <c r="AH858" s="30">
        <v>43465</v>
      </c>
    </row>
    <row r="859" spans="1:34" x14ac:dyDescent="0.25">
      <c r="A859" s="13" t="s">
        <v>1381</v>
      </c>
      <c r="B859" s="13">
        <v>858</v>
      </c>
      <c r="C859" s="13" t="s">
        <v>470</v>
      </c>
      <c r="D859" s="13" t="s">
        <v>1381</v>
      </c>
      <c r="E859" s="13" t="s">
        <v>10</v>
      </c>
      <c r="F859" s="13">
        <v>31</v>
      </c>
      <c r="G859" s="13" t="s">
        <v>91</v>
      </c>
      <c r="H859" s="13" t="s">
        <v>131</v>
      </c>
      <c r="I859" s="13" t="s">
        <v>132</v>
      </c>
      <c r="J859">
        <f>VLOOKUP(DATA!D858,'Performance management'!A$1:H$1193,4,0)</f>
        <v>5</v>
      </c>
      <c r="K859">
        <f>VLOOKUP(DATA!D858,'Performance management'!A$1:H$1193,5,0)</f>
        <v>3</v>
      </c>
      <c r="L859">
        <f>VLOOKUP(DATA!D858,'Performance management'!A$1:H$1193,6,0)</f>
        <v>1</v>
      </c>
      <c r="M859">
        <f>VLOOKUP(DATA!D858,'Performance management'!A$1:H$1193,7,0)</f>
        <v>2</v>
      </c>
      <c r="N859">
        <f>VLOOKUP(DATA!D858,'Performance management'!A$1:H$1193,8,0)</f>
        <v>2.75</v>
      </c>
      <c r="O859">
        <f>VLOOKUP(D858,'Learning  Mangement'!$A$1:$G$1193,4,0)</f>
        <v>2.75</v>
      </c>
      <c r="P859" t="str">
        <f>VLOOKUP(D858,'Learning  Mangement'!$A$1:$G$1193,5,0)</f>
        <v>Sathish&amp;Azim</v>
      </c>
      <c r="Q859" t="str">
        <f>VLOOKUP(D858,'Learning  Mangement'!$A$1:$G$1193,6,0)</f>
        <v>4h</v>
      </c>
      <c r="R859" t="str">
        <f>VLOOKUP(D858,'Learning  Mangement'!$A$1:$G$1193,7,0)</f>
        <v>Technical skills Training</v>
      </c>
      <c r="S859" s="30">
        <f>VLOOKUP(D858,'Leave  Mangement'!$A$1:$F$1193,3,0)</f>
        <v>43247</v>
      </c>
      <c r="T859" s="30">
        <f>VLOOKUP(D858,'Leave  Mangement'!$A$1:$F$1193,4,0)</f>
        <v>43251</v>
      </c>
      <c r="U859" t="str">
        <f>VLOOKUP(D858,'Leave  Mangement'!$A$1:$F$1193,5,0)</f>
        <v>Planned leave</v>
      </c>
      <c r="V859">
        <f>VLOOKUP(D858,'Leave  Mangement'!$A$1:$F$1193,6,0)</f>
        <v>4</v>
      </c>
      <c r="W859" t="str">
        <f>VLOOKUP(D858,'Span and Layer'!$A$1:$D$1193,2,0)</f>
        <v>Santhosh</v>
      </c>
      <c r="X859" t="str">
        <f>VLOOKUP(D858,'Span and Layer'!$A$1:$D$1193,3,0)</f>
        <v>Harry</v>
      </c>
      <c r="Y859" t="str">
        <f>VLOOKUP(D858,'Span and Layer'!$A$1:$D$1193,4,0)</f>
        <v>George</v>
      </c>
      <c r="Z859" s="30">
        <f>VLOOKUP(D858,'Attrition Analysis'!$A$1:$E$1193,3,0)</f>
        <v>40072</v>
      </c>
      <c r="AA859" s="30">
        <f>VLOOKUP(D858,'Attrition Analysis'!$A$1:$E$1193,4,0)</f>
        <v>12237</v>
      </c>
      <c r="AB859">
        <f>VLOOKUP(D858,'Attrition Analysis'!$A$1:$E$1193,5,0)</f>
        <v>0</v>
      </c>
      <c r="AC859" t="str">
        <f>VLOOKUP(D858,CSAT!$A$1:$F$1193,2,0)</f>
        <v>Excellent</v>
      </c>
      <c r="AD859" t="str">
        <f>VLOOKUP(D858,CSAT!$A$1:$F$1193,3,0)</f>
        <v>Worst</v>
      </c>
      <c r="AE859" t="str">
        <f>VLOOKUP(D858,CSAT!$A$1:$F$1193,4,0)</f>
        <v>Worst</v>
      </c>
      <c r="AF859" t="str">
        <f>VLOOKUP(D858,CSAT!$A$1:$F$1193,5,0)</f>
        <v>Better</v>
      </c>
      <c r="AG859" t="str">
        <f>VLOOKUP(D858,CSAT!$A$1:$F$1193,6,0)</f>
        <v>Excellent</v>
      </c>
      <c r="AH859" s="30">
        <v>43117</v>
      </c>
    </row>
    <row r="860" spans="1:34" x14ac:dyDescent="0.25">
      <c r="A860" s="13" t="s">
        <v>1382</v>
      </c>
      <c r="B860" s="13">
        <v>859</v>
      </c>
      <c r="C860" s="13" t="s">
        <v>472</v>
      </c>
      <c r="D860" s="13" t="s">
        <v>1382</v>
      </c>
      <c r="E860" s="13" t="s">
        <v>16</v>
      </c>
      <c r="F860" s="13">
        <v>58</v>
      </c>
      <c r="G860" s="13" t="s">
        <v>11</v>
      </c>
      <c r="H860" s="13" t="s">
        <v>121</v>
      </c>
      <c r="I860" s="13" t="s">
        <v>13</v>
      </c>
      <c r="J860">
        <f>VLOOKUP(DATA!D859,'Performance management'!A$1:H$1193,4,0)</f>
        <v>1</v>
      </c>
      <c r="K860">
        <f>VLOOKUP(DATA!D859,'Performance management'!A$1:H$1193,5,0)</f>
        <v>5</v>
      </c>
      <c r="L860">
        <f>VLOOKUP(DATA!D859,'Performance management'!A$1:H$1193,6,0)</f>
        <v>5</v>
      </c>
      <c r="M860">
        <f>VLOOKUP(DATA!D859,'Performance management'!A$1:H$1193,7,0)</f>
        <v>2</v>
      </c>
      <c r="N860">
        <f>VLOOKUP(DATA!D859,'Performance management'!A$1:H$1193,8,0)</f>
        <v>3.25</v>
      </c>
      <c r="O860">
        <f>VLOOKUP(D859,'Learning  Mangement'!$A$1:$G$1193,4,0)</f>
        <v>3.25</v>
      </c>
      <c r="P860" t="str">
        <f>VLOOKUP(D859,'Learning  Mangement'!$A$1:$G$1193,5,0)</f>
        <v>Hemanth&amp;Salomi</v>
      </c>
      <c r="Q860" t="str">
        <f>VLOOKUP(D859,'Learning  Mangement'!$A$1:$G$1193,6,0)</f>
        <v>3h</v>
      </c>
      <c r="R860" t="str">
        <f>VLOOKUP(D859,'Learning  Mangement'!$A$1:$G$1193,7,0)</f>
        <v>Soft skills Training</v>
      </c>
      <c r="S860" s="30">
        <f>VLOOKUP(D859,'Leave  Mangement'!$A$1:$F$1193,3,0)</f>
        <v>43248</v>
      </c>
      <c r="T860" s="30">
        <f>VLOOKUP(D859,'Leave  Mangement'!$A$1:$F$1193,4,0)</f>
        <v>43254</v>
      </c>
      <c r="U860" t="str">
        <f>VLOOKUP(D859,'Leave  Mangement'!$A$1:$F$1193,5,0)</f>
        <v>Maternity/Parental leave</v>
      </c>
      <c r="V860">
        <f>VLOOKUP(D859,'Leave  Mangement'!$A$1:$F$1193,6,0)</f>
        <v>36</v>
      </c>
      <c r="W860" t="str">
        <f>VLOOKUP(D859,'Span and Layer'!$A$1:$D$1193,2,0)</f>
        <v>Salomi</v>
      </c>
      <c r="X860" t="str">
        <f>VLOOKUP(D859,'Span and Layer'!$A$1:$D$1193,3,0)</f>
        <v>Harry</v>
      </c>
      <c r="Y860" t="str">
        <f>VLOOKUP(D859,'Span and Layer'!$A$1:$D$1193,4,0)</f>
        <v>George</v>
      </c>
      <c r="Z860" s="30">
        <f>VLOOKUP(D859,'Attrition Analysis'!$A$1:$E$1193,3,0)</f>
        <v>40080</v>
      </c>
      <c r="AA860" s="30">
        <f>VLOOKUP(D859,'Attrition Analysis'!$A$1:$E$1193,4,0)</f>
        <v>12249</v>
      </c>
      <c r="AB860">
        <f>VLOOKUP(D859,'Attrition Analysis'!$A$1:$E$1193,5,0)</f>
        <v>0</v>
      </c>
      <c r="AC860" t="str">
        <f>VLOOKUP(D859,CSAT!$A$1:$F$1193,2,0)</f>
        <v>Better</v>
      </c>
      <c r="AD860" t="str">
        <f>VLOOKUP(D859,CSAT!$A$1:$F$1193,3,0)</f>
        <v>Good</v>
      </c>
      <c r="AE860" t="str">
        <f>VLOOKUP(D859,CSAT!$A$1:$F$1193,4,0)</f>
        <v>Good</v>
      </c>
      <c r="AF860" t="str">
        <f>VLOOKUP(D859,CSAT!$A$1:$F$1193,5,0)</f>
        <v>Worst</v>
      </c>
      <c r="AG860" t="str">
        <f>VLOOKUP(D859,CSAT!$A$1:$F$1193,6,0)</f>
        <v>Good</v>
      </c>
      <c r="AH860" s="30">
        <v>43153</v>
      </c>
    </row>
    <row r="861" spans="1:34" x14ac:dyDescent="0.25">
      <c r="A861" s="13" t="s">
        <v>1383</v>
      </c>
      <c r="B861" s="13">
        <v>860</v>
      </c>
      <c r="C861" s="13" t="s">
        <v>474</v>
      </c>
      <c r="D861" s="13" t="s">
        <v>1383</v>
      </c>
      <c r="E861" s="13" t="s">
        <v>10</v>
      </c>
      <c r="F861" s="13">
        <v>25</v>
      </c>
      <c r="G861" s="13" t="s">
        <v>11</v>
      </c>
      <c r="H861" s="13" t="s">
        <v>22</v>
      </c>
      <c r="I861" s="13" t="s">
        <v>23</v>
      </c>
      <c r="J861">
        <f>VLOOKUP(DATA!D860,'Performance management'!A$1:H$1193,4,0)</f>
        <v>4</v>
      </c>
      <c r="K861">
        <f>VLOOKUP(DATA!D860,'Performance management'!A$1:H$1193,5,0)</f>
        <v>2</v>
      </c>
      <c r="L861">
        <f>VLOOKUP(DATA!D860,'Performance management'!A$1:H$1193,6,0)</f>
        <v>3</v>
      </c>
      <c r="M861">
        <f>VLOOKUP(DATA!D860,'Performance management'!A$1:H$1193,7,0)</f>
        <v>5</v>
      </c>
      <c r="N861">
        <f>VLOOKUP(DATA!D860,'Performance management'!A$1:H$1193,8,0)</f>
        <v>3.5</v>
      </c>
      <c r="O861">
        <f>VLOOKUP(D860,'Learning  Mangement'!$A$1:$G$1193,4,0)</f>
        <v>3.5</v>
      </c>
      <c r="P861" t="str">
        <f>VLOOKUP(D860,'Learning  Mangement'!$A$1:$G$1193,5,0)</f>
        <v>Hemanth&amp;Salomi</v>
      </c>
      <c r="Q861" t="str">
        <f>VLOOKUP(D860,'Learning  Mangement'!$A$1:$G$1193,6,0)</f>
        <v>3h</v>
      </c>
      <c r="R861" t="str">
        <f>VLOOKUP(D860,'Learning  Mangement'!$A$1:$G$1193,7,0)</f>
        <v>Soft skills Training</v>
      </c>
      <c r="S861" s="30">
        <f>VLOOKUP(D860,'Leave  Mangement'!$A$1:$F$1193,3,0)</f>
        <v>43249</v>
      </c>
      <c r="T861" s="30">
        <f>VLOOKUP(D860,'Leave  Mangement'!$A$1:$F$1193,4,0)</f>
        <v>43251</v>
      </c>
      <c r="U861" t="str">
        <f>VLOOKUP(D860,'Leave  Mangement'!$A$1:$F$1193,5,0)</f>
        <v>Planned leave</v>
      </c>
      <c r="V861">
        <f>VLOOKUP(D860,'Leave  Mangement'!$A$1:$F$1193,6,0)</f>
        <v>2</v>
      </c>
      <c r="W861" t="str">
        <f>VLOOKUP(D860,'Span and Layer'!$A$1:$D$1193,2,0)</f>
        <v>Harika</v>
      </c>
      <c r="X861" t="str">
        <f>VLOOKUP(D860,'Span and Layer'!$A$1:$D$1193,3,0)</f>
        <v>Amelia</v>
      </c>
      <c r="Y861" t="str">
        <f>VLOOKUP(D860,'Span and Layer'!$A$1:$D$1193,4,0)</f>
        <v>George</v>
      </c>
      <c r="Z861" s="30">
        <f>VLOOKUP(D860,'Attrition Analysis'!$A$1:$E$1193,3,0)</f>
        <v>40088</v>
      </c>
      <c r="AA861" s="30">
        <f>VLOOKUP(D860,'Attrition Analysis'!$A$1:$E$1193,4,0)</f>
        <v>12261</v>
      </c>
      <c r="AB861">
        <f>VLOOKUP(D860,'Attrition Analysis'!$A$1:$E$1193,5,0)</f>
        <v>0</v>
      </c>
      <c r="AC861" t="str">
        <f>VLOOKUP(D860,CSAT!$A$1:$F$1193,2,0)</f>
        <v>Good</v>
      </c>
      <c r="AD861" t="str">
        <f>VLOOKUP(D860,CSAT!$A$1:$F$1193,3,0)</f>
        <v>Better</v>
      </c>
      <c r="AE861" t="str">
        <f>VLOOKUP(D860,CSAT!$A$1:$F$1193,4,0)</f>
        <v>Bad</v>
      </c>
      <c r="AF861" t="str">
        <f>VLOOKUP(D860,CSAT!$A$1:$F$1193,5,0)</f>
        <v>Worst</v>
      </c>
      <c r="AG861" t="str">
        <f>VLOOKUP(D860,CSAT!$A$1:$F$1193,6,0)</f>
        <v>Good</v>
      </c>
      <c r="AH861" s="30">
        <v>43259</v>
      </c>
    </row>
    <row r="862" spans="1:34" x14ac:dyDescent="0.25">
      <c r="A862" s="13" t="s">
        <v>1384</v>
      </c>
      <c r="B862" s="13">
        <v>861</v>
      </c>
      <c r="C862" s="13" t="s">
        <v>476</v>
      </c>
      <c r="D862" s="13" t="s">
        <v>1384</v>
      </c>
      <c r="E862" s="13" t="s">
        <v>16</v>
      </c>
      <c r="F862" s="13">
        <v>50</v>
      </c>
      <c r="G862" s="13" t="s">
        <v>96</v>
      </c>
      <c r="H862" s="13" t="s">
        <v>27</v>
      </c>
      <c r="I862" s="13" t="s">
        <v>28</v>
      </c>
      <c r="J862">
        <f>VLOOKUP(DATA!D861,'Performance management'!A$1:H$1193,4,0)</f>
        <v>2</v>
      </c>
      <c r="K862">
        <f>VLOOKUP(DATA!D861,'Performance management'!A$1:H$1193,5,0)</f>
        <v>3</v>
      </c>
      <c r="L862">
        <f>VLOOKUP(DATA!D861,'Performance management'!A$1:H$1193,6,0)</f>
        <v>2</v>
      </c>
      <c r="M862">
        <f>VLOOKUP(DATA!D861,'Performance management'!A$1:H$1193,7,0)</f>
        <v>2</v>
      </c>
      <c r="N862">
        <f>VLOOKUP(DATA!D861,'Performance management'!A$1:H$1193,8,0)</f>
        <v>2.25</v>
      </c>
      <c r="O862">
        <f>VLOOKUP(D861,'Learning  Mangement'!$A$1:$G$1193,4,0)</f>
        <v>2.25</v>
      </c>
      <c r="P862" t="str">
        <f>VLOOKUP(D861,'Learning  Mangement'!$A$1:$G$1193,5,0)</f>
        <v>Sathish&amp;Azim</v>
      </c>
      <c r="Q862" t="str">
        <f>VLOOKUP(D861,'Learning  Mangement'!$A$1:$G$1193,6,0)</f>
        <v>4h</v>
      </c>
      <c r="R862" t="str">
        <f>VLOOKUP(D861,'Learning  Mangement'!$A$1:$G$1193,7,0)</f>
        <v>Technical skills Training</v>
      </c>
      <c r="S862" s="30">
        <f>VLOOKUP(D861,'Leave  Mangement'!$A$1:$F$1193,3,0)</f>
        <v>43250</v>
      </c>
      <c r="T862" s="30">
        <f>VLOOKUP(D861,'Leave  Mangement'!$A$1:$F$1193,4,0)</f>
        <v>43256</v>
      </c>
      <c r="U862" t="str">
        <f>VLOOKUP(D861,'Leave  Mangement'!$A$1:$F$1193,5,0)</f>
        <v>Emergency leave</v>
      </c>
      <c r="V862">
        <f>VLOOKUP(D861,'Leave  Mangement'!$A$1:$F$1193,6,0)</f>
        <v>6</v>
      </c>
      <c r="W862" t="str">
        <f>VLOOKUP(D861,'Span and Layer'!$A$1:$D$1193,2,0)</f>
        <v>David</v>
      </c>
      <c r="X862" t="str">
        <f>VLOOKUP(D861,'Span and Layer'!$A$1:$D$1193,3,0)</f>
        <v>Jacob</v>
      </c>
      <c r="Y862" t="str">
        <f>VLOOKUP(D861,'Span and Layer'!$A$1:$D$1193,4,0)</f>
        <v>George</v>
      </c>
      <c r="Z862" s="30">
        <f>VLOOKUP(D861,'Attrition Analysis'!$A$1:$E$1193,3,0)</f>
        <v>40096</v>
      </c>
      <c r="AA862" s="30">
        <f>VLOOKUP(D861,'Attrition Analysis'!$A$1:$E$1193,4,0)</f>
        <v>12273</v>
      </c>
      <c r="AB862">
        <f>VLOOKUP(D861,'Attrition Analysis'!$A$1:$E$1193,5,0)</f>
        <v>0</v>
      </c>
      <c r="AC862" t="str">
        <f>VLOOKUP(D861,CSAT!$A$1:$F$1193,2,0)</f>
        <v>Worst</v>
      </c>
      <c r="AD862" t="str">
        <f>VLOOKUP(D861,CSAT!$A$1:$F$1193,3,0)</f>
        <v>Worst</v>
      </c>
      <c r="AE862" t="str">
        <f>VLOOKUP(D861,CSAT!$A$1:$F$1193,4,0)</f>
        <v>Good</v>
      </c>
      <c r="AF862" t="str">
        <f>VLOOKUP(D861,CSAT!$A$1:$F$1193,5,0)</f>
        <v>Bad</v>
      </c>
      <c r="AG862" t="str">
        <f>VLOOKUP(D861,CSAT!$A$1:$F$1193,6,0)</f>
        <v>Bad</v>
      </c>
      <c r="AH862" s="30">
        <v>43262</v>
      </c>
    </row>
    <row r="863" spans="1:34" x14ac:dyDescent="0.25">
      <c r="A863" s="13" t="s">
        <v>1385</v>
      </c>
      <c r="B863" s="13">
        <v>862</v>
      </c>
      <c r="C863" s="13" t="s">
        <v>478</v>
      </c>
      <c r="D863" s="13" t="s">
        <v>1385</v>
      </c>
      <c r="E863" s="13" t="s">
        <v>16</v>
      </c>
      <c r="F863" s="13">
        <v>38</v>
      </c>
      <c r="G863" s="13" t="s">
        <v>45</v>
      </c>
      <c r="H863" s="13" t="s">
        <v>66</v>
      </c>
      <c r="I863" s="13" t="s">
        <v>13</v>
      </c>
      <c r="J863">
        <f>VLOOKUP(DATA!D862,'Performance management'!A$1:H$1193,4,0)</f>
        <v>1</v>
      </c>
      <c r="K863">
        <f>VLOOKUP(DATA!D862,'Performance management'!A$1:H$1193,5,0)</f>
        <v>2</v>
      </c>
      <c r="L863">
        <f>VLOOKUP(DATA!D862,'Performance management'!A$1:H$1193,6,0)</f>
        <v>3</v>
      </c>
      <c r="M863">
        <f>VLOOKUP(DATA!D862,'Performance management'!A$1:H$1193,7,0)</f>
        <v>1</v>
      </c>
      <c r="N863">
        <f>VLOOKUP(DATA!D862,'Performance management'!A$1:H$1193,8,0)</f>
        <v>1.75</v>
      </c>
      <c r="O863">
        <f>VLOOKUP(D862,'Learning  Mangement'!$A$1:$G$1193,4,0)</f>
        <v>1.75</v>
      </c>
      <c r="P863" t="str">
        <f>VLOOKUP(D862,'Learning  Mangement'!$A$1:$G$1193,5,0)</f>
        <v>Sathish&amp;Azim</v>
      </c>
      <c r="Q863" t="str">
        <f>VLOOKUP(D862,'Learning  Mangement'!$A$1:$G$1193,6,0)</f>
        <v>4h</v>
      </c>
      <c r="R863" t="str">
        <f>VLOOKUP(D862,'Learning  Mangement'!$A$1:$G$1193,7,0)</f>
        <v>Technical skills Training</v>
      </c>
      <c r="S863" s="30">
        <f>VLOOKUP(D862,'Leave  Mangement'!$A$1:$F$1193,3,0)</f>
        <v>43251</v>
      </c>
      <c r="T863" s="30">
        <f>VLOOKUP(D862,'Leave  Mangement'!$A$1:$F$1193,4,0)</f>
        <v>43256</v>
      </c>
      <c r="U863" t="str">
        <f>VLOOKUP(D862,'Leave  Mangement'!$A$1:$F$1193,5,0)</f>
        <v>Emergency leave</v>
      </c>
      <c r="V863">
        <f>VLOOKUP(D862,'Leave  Mangement'!$A$1:$F$1193,6,0)</f>
        <v>5</v>
      </c>
      <c r="W863" t="str">
        <f>VLOOKUP(D862,'Span and Layer'!$A$1:$D$1193,2,0)</f>
        <v>Harish</v>
      </c>
      <c r="X863" t="str">
        <f>VLOOKUP(D862,'Span and Layer'!$A$1:$D$1193,3,0)</f>
        <v>Amelia</v>
      </c>
      <c r="Y863" t="str">
        <f>VLOOKUP(D862,'Span and Layer'!$A$1:$D$1193,4,0)</f>
        <v>George</v>
      </c>
      <c r="Z863" s="30">
        <f>VLOOKUP(D862,'Attrition Analysis'!$A$1:$E$1193,3,0)</f>
        <v>40104</v>
      </c>
      <c r="AA863" s="30">
        <f>VLOOKUP(D862,'Attrition Analysis'!$A$1:$E$1193,4,0)</f>
        <v>12285</v>
      </c>
      <c r="AB863">
        <f>VLOOKUP(D862,'Attrition Analysis'!$A$1:$E$1193,5,0)</f>
        <v>0</v>
      </c>
      <c r="AC863" t="str">
        <f>VLOOKUP(D862,CSAT!$A$1:$F$1193,2,0)</f>
        <v>Good</v>
      </c>
      <c r="AD863" t="str">
        <f>VLOOKUP(D862,CSAT!$A$1:$F$1193,3,0)</f>
        <v>Worst</v>
      </c>
      <c r="AE863" t="str">
        <f>VLOOKUP(D862,CSAT!$A$1:$F$1193,4,0)</f>
        <v>Bad</v>
      </c>
      <c r="AF863" t="str">
        <f>VLOOKUP(D862,CSAT!$A$1:$F$1193,5,0)</f>
        <v>Good</v>
      </c>
      <c r="AG863" t="str">
        <f>VLOOKUP(D862,CSAT!$A$1:$F$1193,6,0)</f>
        <v>Better</v>
      </c>
      <c r="AH863" s="30">
        <v>43175</v>
      </c>
    </row>
    <row r="864" spans="1:34" x14ac:dyDescent="0.25">
      <c r="A864" s="13" t="s">
        <v>1386</v>
      </c>
      <c r="B864" s="13">
        <v>863</v>
      </c>
      <c r="C864" s="13" t="s">
        <v>480</v>
      </c>
      <c r="D864" s="13" t="s">
        <v>1386</v>
      </c>
      <c r="E864" s="13" t="s">
        <v>10</v>
      </c>
      <c r="F864" s="13">
        <v>59</v>
      </c>
      <c r="G864" s="13" t="s">
        <v>45</v>
      </c>
      <c r="H864" s="13" t="s">
        <v>118</v>
      </c>
      <c r="I864" s="13" t="s">
        <v>13</v>
      </c>
      <c r="J864">
        <f>VLOOKUP(DATA!D863,'Performance management'!A$1:H$1193,4,0)</f>
        <v>2</v>
      </c>
      <c r="K864">
        <f>VLOOKUP(DATA!D863,'Performance management'!A$1:H$1193,5,0)</f>
        <v>2</v>
      </c>
      <c r="L864">
        <f>VLOOKUP(DATA!D863,'Performance management'!A$1:H$1193,6,0)</f>
        <v>1</v>
      </c>
      <c r="M864">
        <f>VLOOKUP(DATA!D863,'Performance management'!A$1:H$1193,7,0)</f>
        <v>5</v>
      </c>
      <c r="N864">
        <f>VLOOKUP(DATA!D863,'Performance management'!A$1:H$1193,8,0)</f>
        <v>2.5</v>
      </c>
      <c r="O864">
        <f>VLOOKUP(D863,'Learning  Mangement'!$A$1:$G$1193,4,0)</f>
        <v>2.5</v>
      </c>
      <c r="P864" t="str">
        <f>VLOOKUP(D863,'Learning  Mangement'!$A$1:$G$1193,5,0)</f>
        <v>Sathish&amp;Azim</v>
      </c>
      <c r="Q864" t="str">
        <f>VLOOKUP(D863,'Learning  Mangement'!$A$1:$G$1193,6,0)</f>
        <v>4h</v>
      </c>
      <c r="R864" t="str">
        <f>VLOOKUP(D863,'Learning  Mangement'!$A$1:$G$1193,7,0)</f>
        <v>Technical skills Training</v>
      </c>
      <c r="S864" s="30">
        <f>VLOOKUP(D863,'Leave  Mangement'!$A$1:$F$1193,3,0)</f>
        <v>43252</v>
      </c>
      <c r="T864" s="30">
        <f>VLOOKUP(D863,'Leave  Mangement'!$A$1:$F$1193,4,0)</f>
        <v>43255</v>
      </c>
      <c r="U864" t="str">
        <f>VLOOKUP(D863,'Leave  Mangement'!$A$1:$F$1193,5,0)</f>
        <v>Emergency leave</v>
      </c>
      <c r="V864">
        <f>VLOOKUP(D863,'Leave  Mangement'!$A$1:$F$1193,6,0)</f>
        <v>3</v>
      </c>
      <c r="W864" t="str">
        <f>VLOOKUP(D863,'Span and Layer'!$A$1:$D$1193,2,0)</f>
        <v>Salomi</v>
      </c>
      <c r="X864" t="str">
        <f>VLOOKUP(D863,'Span and Layer'!$A$1:$D$1193,3,0)</f>
        <v>Harry</v>
      </c>
      <c r="Y864" t="str">
        <f>VLOOKUP(D863,'Span and Layer'!$A$1:$D$1193,4,0)</f>
        <v>George</v>
      </c>
      <c r="Z864" s="30">
        <f>VLOOKUP(D863,'Attrition Analysis'!$A$1:$E$1193,3,0)</f>
        <v>40112</v>
      </c>
      <c r="AA864" s="30">
        <f>VLOOKUP(D863,'Attrition Analysis'!$A$1:$E$1193,4,0)</f>
        <v>12297</v>
      </c>
      <c r="AB864">
        <f>VLOOKUP(D863,'Attrition Analysis'!$A$1:$E$1193,5,0)</f>
        <v>0</v>
      </c>
      <c r="AC864" t="str">
        <f>VLOOKUP(D863,CSAT!$A$1:$F$1193,2,0)</f>
        <v>Good</v>
      </c>
      <c r="AD864" t="str">
        <f>VLOOKUP(D863,CSAT!$A$1:$F$1193,3,0)</f>
        <v>Excellent</v>
      </c>
      <c r="AE864" t="str">
        <f>VLOOKUP(D863,CSAT!$A$1:$F$1193,4,0)</f>
        <v>Good</v>
      </c>
      <c r="AF864" t="str">
        <f>VLOOKUP(D863,CSAT!$A$1:$F$1193,5,0)</f>
        <v>Bad</v>
      </c>
      <c r="AG864" t="str">
        <f>VLOOKUP(D863,CSAT!$A$1:$F$1193,6,0)</f>
        <v>Better</v>
      </c>
      <c r="AH864" s="30">
        <v>43136</v>
      </c>
    </row>
    <row r="865" spans="1:34" x14ac:dyDescent="0.25">
      <c r="A865" s="13" t="s">
        <v>1387</v>
      </c>
      <c r="B865" s="13">
        <v>864</v>
      </c>
      <c r="C865" s="13" t="s">
        <v>482</v>
      </c>
      <c r="D865" s="13" t="s">
        <v>1387</v>
      </c>
      <c r="E865" s="13" t="s">
        <v>16</v>
      </c>
      <c r="F865" s="13">
        <v>51</v>
      </c>
      <c r="G865" s="13" t="s">
        <v>45</v>
      </c>
      <c r="H865" s="13" t="s">
        <v>105</v>
      </c>
      <c r="I865" s="13" t="s">
        <v>13</v>
      </c>
      <c r="J865">
        <f>VLOOKUP(DATA!D864,'Performance management'!A$1:H$1193,4,0)</f>
        <v>5</v>
      </c>
      <c r="K865">
        <f>VLOOKUP(DATA!D864,'Performance management'!A$1:H$1193,5,0)</f>
        <v>5</v>
      </c>
      <c r="L865">
        <f>VLOOKUP(DATA!D864,'Performance management'!A$1:H$1193,6,0)</f>
        <v>5</v>
      </c>
      <c r="M865">
        <f>VLOOKUP(DATA!D864,'Performance management'!A$1:H$1193,7,0)</f>
        <v>5</v>
      </c>
      <c r="N865">
        <f>VLOOKUP(DATA!D864,'Performance management'!A$1:H$1193,8,0)</f>
        <v>5</v>
      </c>
      <c r="O865">
        <f>VLOOKUP(D864,'Learning  Mangement'!$A$1:$G$1193,4,0)</f>
        <v>5</v>
      </c>
      <c r="P865" t="str">
        <f>VLOOKUP(D864,'Learning  Mangement'!$A$1:$G$1193,5,0)</f>
        <v>David&amp;Lihar</v>
      </c>
      <c r="Q865" t="str">
        <f>VLOOKUP(D864,'Learning  Mangement'!$A$1:$G$1193,6,0)</f>
        <v>2h</v>
      </c>
      <c r="R865" t="str">
        <f>VLOOKUP(D864,'Learning  Mangement'!$A$1:$G$1193,7,0)</f>
        <v>Promotional Training</v>
      </c>
      <c r="S865" s="30">
        <f>VLOOKUP(D864,'Leave  Mangement'!$A$1:$F$1193,3,0)</f>
        <v>43253</v>
      </c>
      <c r="T865" s="30">
        <f>VLOOKUP(D864,'Leave  Mangement'!$A$1:$F$1193,4,0)</f>
        <v>43255</v>
      </c>
      <c r="U865" t="str">
        <f>VLOOKUP(D864,'Leave  Mangement'!$A$1:$F$1193,5,0)</f>
        <v>Maternity/Parental leave</v>
      </c>
      <c r="V865">
        <f>VLOOKUP(D864,'Leave  Mangement'!$A$1:$F$1193,6,0)</f>
        <v>32</v>
      </c>
      <c r="W865" t="str">
        <f>VLOOKUP(D864,'Span and Layer'!$A$1:$D$1193,2,0)</f>
        <v>Hemanth</v>
      </c>
      <c r="X865" t="str">
        <f>VLOOKUP(D864,'Span and Layer'!$A$1:$D$1193,3,0)</f>
        <v>Amelia</v>
      </c>
      <c r="Y865" t="str">
        <f>VLOOKUP(D864,'Span and Layer'!$A$1:$D$1193,4,0)</f>
        <v>George</v>
      </c>
      <c r="Z865" s="30">
        <f>VLOOKUP(D864,'Attrition Analysis'!$A$1:$E$1193,3,0)</f>
        <v>40120</v>
      </c>
      <c r="AA865" s="30">
        <f>VLOOKUP(D864,'Attrition Analysis'!$A$1:$E$1193,4,0)</f>
        <v>12309</v>
      </c>
      <c r="AB865">
        <f>VLOOKUP(D864,'Attrition Analysis'!$A$1:$E$1193,5,0)</f>
        <v>0</v>
      </c>
      <c r="AC865" t="str">
        <f>VLOOKUP(D864,CSAT!$A$1:$F$1193,2,0)</f>
        <v>Excellent</v>
      </c>
      <c r="AD865" t="str">
        <f>VLOOKUP(D864,CSAT!$A$1:$F$1193,3,0)</f>
        <v>Excellent</v>
      </c>
      <c r="AE865" t="str">
        <f>VLOOKUP(D864,CSAT!$A$1:$F$1193,4,0)</f>
        <v>Excellent</v>
      </c>
      <c r="AF865" t="str">
        <f>VLOOKUP(D864,CSAT!$A$1:$F$1193,5,0)</f>
        <v>Excellent</v>
      </c>
      <c r="AG865" t="str">
        <f>VLOOKUP(D864,CSAT!$A$1:$F$1193,6,0)</f>
        <v>Excellent</v>
      </c>
      <c r="AH865" s="30">
        <v>43216</v>
      </c>
    </row>
    <row r="866" spans="1:34" x14ac:dyDescent="0.25">
      <c r="A866" s="13" t="s">
        <v>1388</v>
      </c>
      <c r="B866" s="13">
        <v>865</v>
      </c>
      <c r="C866" s="13" t="s">
        <v>484</v>
      </c>
      <c r="D866" s="13" t="s">
        <v>1388</v>
      </c>
      <c r="E866" s="13" t="s">
        <v>10</v>
      </c>
      <c r="F866" s="13">
        <v>32</v>
      </c>
      <c r="G866" s="13" t="s">
        <v>91</v>
      </c>
      <c r="H866" s="13" t="s">
        <v>52</v>
      </c>
      <c r="I866" s="13" t="s">
        <v>13</v>
      </c>
      <c r="J866">
        <f>VLOOKUP(DATA!D865,'Performance management'!A$1:H$1193,4,0)</f>
        <v>3</v>
      </c>
      <c r="K866">
        <f>VLOOKUP(DATA!D865,'Performance management'!A$1:H$1193,5,0)</f>
        <v>3</v>
      </c>
      <c r="L866">
        <f>VLOOKUP(DATA!D865,'Performance management'!A$1:H$1193,6,0)</f>
        <v>1</v>
      </c>
      <c r="M866">
        <f>VLOOKUP(DATA!D865,'Performance management'!A$1:H$1193,7,0)</f>
        <v>1</v>
      </c>
      <c r="N866">
        <f>VLOOKUP(DATA!D865,'Performance management'!A$1:H$1193,8,0)</f>
        <v>2</v>
      </c>
      <c r="O866">
        <f>VLOOKUP(D865,'Learning  Mangement'!$A$1:$G$1193,4,0)</f>
        <v>2</v>
      </c>
      <c r="P866" t="str">
        <f>VLOOKUP(D865,'Learning  Mangement'!$A$1:$G$1193,5,0)</f>
        <v>Sathish&amp;Azim</v>
      </c>
      <c r="Q866" t="str">
        <f>VLOOKUP(D865,'Learning  Mangement'!$A$1:$G$1193,6,0)</f>
        <v>4h</v>
      </c>
      <c r="R866" t="str">
        <f>VLOOKUP(D865,'Learning  Mangement'!$A$1:$G$1193,7,0)</f>
        <v>Technical skills Training</v>
      </c>
      <c r="S866" s="30">
        <f>VLOOKUP(D865,'Leave  Mangement'!$A$1:$F$1193,3,0)</f>
        <v>43254</v>
      </c>
      <c r="T866" s="30">
        <f>VLOOKUP(D865,'Leave  Mangement'!$A$1:$F$1193,4,0)</f>
        <v>43256</v>
      </c>
      <c r="U866" t="str">
        <f>VLOOKUP(D865,'Leave  Mangement'!$A$1:$F$1193,5,0)</f>
        <v>Maternity/Parental leave</v>
      </c>
      <c r="V866">
        <f>VLOOKUP(D865,'Leave  Mangement'!$A$1:$F$1193,6,0)</f>
        <v>32</v>
      </c>
      <c r="W866" t="str">
        <f>VLOOKUP(D865,'Span and Layer'!$A$1:$D$1193,2,0)</f>
        <v>Rishitha</v>
      </c>
      <c r="X866" t="str">
        <f>VLOOKUP(D865,'Span and Layer'!$A$1:$D$1193,3,0)</f>
        <v>Isla</v>
      </c>
      <c r="Y866" t="str">
        <f>VLOOKUP(D865,'Span and Layer'!$A$1:$D$1193,4,0)</f>
        <v>George</v>
      </c>
      <c r="Z866" s="30">
        <f>VLOOKUP(D865,'Attrition Analysis'!$A$1:$E$1193,3,0)</f>
        <v>40128</v>
      </c>
      <c r="AA866" s="30">
        <f>VLOOKUP(D865,'Attrition Analysis'!$A$1:$E$1193,4,0)</f>
        <v>12321</v>
      </c>
      <c r="AB866">
        <f>VLOOKUP(D865,'Attrition Analysis'!$A$1:$E$1193,5,0)</f>
        <v>0</v>
      </c>
      <c r="AC866" t="str">
        <f>VLOOKUP(D865,CSAT!$A$1:$F$1193,2,0)</f>
        <v>Better</v>
      </c>
      <c r="AD866" t="str">
        <f>VLOOKUP(D865,CSAT!$A$1:$F$1193,3,0)</f>
        <v>Worst</v>
      </c>
      <c r="AE866" t="str">
        <f>VLOOKUP(D865,CSAT!$A$1:$F$1193,4,0)</f>
        <v>Bad</v>
      </c>
      <c r="AF866" t="str">
        <f>VLOOKUP(D865,CSAT!$A$1:$F$1193,5,0)</f>
        <v>Worst</v>
      </c>
      <c r="AG866" t="str">
        <f>VLOOKUP(D865,CSAT!$A$1:$F$1193,6,0)</f>
        <v>Better</v>
      </c>
      <c r="AH866" s="30">
        <v>43350</v>
      </c>
    </row>
    <row r="867" spans="1:34" x14ac:dyDescent="0.25">
      <c r="A867" s="13" t="s">
        <v>1389</v>
      </c>
      <c r="B867" s="13">
        <v>866</v>
      </c>
      <c r="C867" s="13" t="s">
        <v>486</v>
      </c>
      <c r="D867" s="13" t="s">
        <v>1389</v>
      </c>
      <c r="E867" s="13" t="s">
        <v>16</v>
      </c>
      <c r="F867" s="13">
        <v>48</v>
      </c>
      <c r="G867" s="13" t="s">
        <v>11</v>
      </c>
      <c r="H867" s="13" t="s">
        <v>97</v>
      </c>
      <c r="I867" s="13" t="s">
        <v>98</v>
      </c>
      <c r="J867">
        <f>VLOOKUP(DATA!D866,'Performance management'!A$1:H$1193,4,0)</f>
        <v>1</v>
      </c>
      <c r="K867">
        <f>VLOOKUP(DATA!D866,'Performance management'!A$1:H$1193,5,0)</f>
        <v>2</v>
      </c>
      <c r="L867">
        <f>VLOOKUP(DATA!D866,'Performance management'!A$1:H$1193,6,0)</f>
        <v>1</v>
      </c>
      <c r="M867">
        <f>VLOOKUP(DATA!D866,'Performance management'!A$1:H$1193,7,0)</f>
        <v>5</v>
      </c>
      <c r="N867">
        <f>VLOOKUP(DATA!D866,'Performance management'!A$1:H$1193,8,0)</f>
        <v>2.25</v>
      </c>
      <c r="O867">
        <f>VLOOKUP(D866,'Learning  Mangement'!$A$1:$G$1193,4,0)</f>
        <v>2.25</v>
      </c>
      <c r="P867" t="str">
        <f>VLOOKUP(D866,'Learning  Mangement'!$A$1:$G$1193,5,0)</f>
        <v>Sathish&amp;Azim</v>
      </c>
      <c r="Q867" t="str">
        <f>VLOOKUP(D866,'Learning  Mangement'!$A$1:$G$1193,6,0)</f>
        <v>4h</v>
      </c>
      <c r="R867" t="str">
        <f>VLOOKUP(D866,'Learning  Mangement'!$A$1:$G$1193,7,0)</f>
        <v>Technical skills Training</v>
      </c>
      <c r="S867" s="30">
        <f>VLOOKUP(D866,'Leave  Mangement'!$A$1:$F$1193,3,0)</f>
        <v>43255</v>
      </c>
      <c r="T867" s="30">
        <f>VLOOKUP(D866,'Leave  Mangement'!$A$1:$F$1193,4,0)</f>
        <v>43258</v>
      </c>
      <c r="U867" t="str">
        <f>VLOOKUP(D866,'Leave  Mangement'!$A$1:$F$1193,5,0)</f>
        <v>Planned leave</v>
      </c>
      <c r="V867">
        <f>VLOOKUP(D866,'Leave  Mangement'!$A$1:$F$1193,6,0)</f>
        <v>3</v>
      </c>
      <c r="W867" t="str">
        <f>VLOOKUP(D866,'Span and Layer'!$A$1:$D$1193,2,0)</f>
        <v>Aneela</v>
      </c>
      <c r="X867" t="str">
        <f>VLOOKUP(D866,'Span and Layer'!$A$1:$D$1193,3,0)</f>
        <v>Charlie</v>
      </c>
      <c r="Y867" t="str">
        <f>VLOOKUP(D866,'Span and Layer'!$A$1:$D$1193,4,0)</f>
        <v>George</v>
      </c>
      <c r="Z867" s="30">
        <f>VLOOKUP(D866,'Attrition Analysis'!$A$1:$E$1193,3,0)</f>
        <v>40136</v>
      </c>
      <c r="AA867" s="30">
        <f>VLOOKUP(D866,'Attrition Analysis'!$A$1:$E$1193,4,0)</f>
        <v>12333</v>
      </c>
      <c r="AB867">
        <f>VLOOKUP(D866,'Attrition Analysis'!$A$1:$E$1193,5,0)</f>
        <v>0</v>
      </c>
      <c r="AC867" t="str">
        <f>VLOOKUP(D866,CSAT!$A$1:$F$1193,2,0)</f>
        <v>Better</v>
      </c>
      <c r="AD867" t="str">
        <f>VLOOKUP(D866,CSAT!$A$1:$F$1193,3,0)</f>
        <v>Better</v>
      </c>
      <c r="AE867" t="str">
        <f>VLOOKUP(D866,CSAT!$A$1:$F$1193,4,0)</f>
        <v>Excellent</v>
      </c>
      <c r="AF867" t="str">
        <f>VLOOKUP(D866,CSAT!$A$1:$F$1193,5,0)</f>
        <v>Bad</v>
      </c>
      <c r="AG867" t="str">
        <f>VLOOKUP(D866,CSAT!$A$1:$F$1193,6,0)</f>
        <v>Bad</v>
      </c>
      <c r="AH867" s="30">
        <v>43175</v>
      </c>
    </row>
    <row r="868" spans="1:34" x14ac:dyDescent="0.25">
      <c r="A868" s="13" t="s">
        <v>1390</v>
      </c>
      <c r="B868" s="13">
        <v>867</v>
      </c>
      <c r="C868" s="13" t="s">
        <v>488</v>
      </c>
      <c r="D868" s="13" t="s">
        <v>1390</v>
      </c>
      <c r="E868" s="13" t="s">
        <v>16</v>
      </c>
      <c r="F868" s="13">
        <v>24</v>
      </c>
      <c r="G868" s="13" t="s">
        <v>11</v>
      </c>
      <c r="H868" s="13" t="s">
        <v>161</v>
      </c>
      <c r="I868" s="13" t="s">
        <v>13</v>
      </c>
      <c r="J868">
        <f>VLOOKUP(DATA!D867,'Performance management'!A$1:H$1193,4,0)</f>
        <v>2</v>
      </c>
      <c r="K868">
        <f>VLOOKUP(DATA!D867,'Performance management'!A$1:H$1193,5,0)</f>
        <v>5</v>
      </c>
      <c r="L868">
        <f>VLOOKUP(DATA!D867,'Performance management'!A$1:H$1193,6,0)</f>
        <v>1</v>
      </c>
      <c r="M868">
        <f>VLOOKUP(DATA!D867,'Performance management'!A$1:H$1193,7,0)</f>
        <v>5</v>
      </c>
      <c r="N868">
        <f>VLOOKUP(DATA!D867,'Performance management'!A$1:H$1193,8,0)</f>
        <v>3.25</v>
      </c>
      <c r="O868">
        <f>VLOOKUP(D867,'Learning  Mangement'!$A$1:$G$1193,4,0)</f>
        <v>3.25</v>
      </c>
      <c r="P868" t="str">
        <f>VLOOKUP(D867,'Learning  Mangement'!$A$1:$G$1193,5,0)</f>
        <v>Hemanth&amp;Salomi</v>
      </c>
      <c r="Q868" t="str">
        <f>VLOOKUP(D867,'Learning  Mangement'!$A$1:$G$1193,6,0)</f>
        <v>3h</v>
      </c>
      <c r="R868" t="str">
        <f>VLOOKUP(D867,'Learning  Mangement'!$A$1:$G$1193,7,0)</f>
        <v>Soft skills Training</v>
      </c>
      <c r="S868" s="30">
        <f>VLOOKUP(D867,'Leave  Mangement'!$A$1:$F$1193,3,0)</f>
        <v>43256</v>
      </c>
      <c r="T868" s="30">
        <f>VLOOKUP(D867,'Leave  Mangement'!$A$1:$F$1193,4,0)</f>
        <v>43263</v>
      </c>
      <c r="U868" t="str">
        <f>VLOOKUP(D867,'Leave  Mangement'!$A$1:$F$1193,5,0)</f>
        <v>Emergency leave</v>
      </c>
      <c r="V868">
        <f>VLOOKUP(D867,'Leave  Mangement'!$A$1:$F$1193,6,0)</f>
        <v>7</v>
      </c>
      <c r="W868" t="str">
        <f>VLOOKUP(D867,'Span and Layer'!$A$1:$D$1193,2,0)</f>
        <v>Sathish</v>
      </c>
      <c r="X868" t="str">
        <f>VLOOKUP(D867,'Span and Layer'!$A$1:$D$1193,3,0)</f>
        <v>Charlie</v>
      </c>
      <c r="Y868" t="str">
        <f>VLOOKUP(D867,'Span and Layer'!$A$1:$D$1193,4,0)</f>
        <v>George</v>
      </c>
      <c r="Z868" s="30">
        <f>VLOOKUP(D867,'Attrition Analysis'!$A$1:$E$1193,3,0)</f>
        <v>40144</v>
      </c>
      <c r="AA868" s="30">
        <f>VLOOKUP(D867,'Attrition Analysis'!$A$1:$E$1193,4,0)</f>
        <v>12345</v>
      </c>
      <c r="AB868">
        <f>VLOOKUP(D867,'Attrition Analysis'!$A$1:$E$1193,5,0)</f>
        <v>0</v>
      </c>
      <c r="AC868" t="str">
        <f>VLOOKUP(D867,CSAT!$A$1:$F$1193,2,0)</f>
        <v>Excellent</v>
      </c>
      <c r="AD868" t="str">
        <f>VLOOKUP(D867,CSAT!$A$1:$F$1193,3,0)</f>
        <v>Better</v>
      </c>
      <c r="AE868" t="str">
        <f>VLOOKUP(D867,CSAT!$A$1:$F$1193,4,0)</f>
        <v>Better</v>
      </c>
      <c r="AF868" t="str">
        <f>VLOOKUP(D867,CSAT!$A$1:$F$1193,5,0)</f>
        <v>Worst</v>
      </c>
      <c r="AG868" t="str">
        <f>VLOOKUP(D867,CSAT!$A$1:$F$1193,6,0)</f>
        <v>Worst</v>
      </c>
      <c r="AH868" s="30">
        <v>43458</v>
      </c>
    </row>
    <row r="869" spans="1:34" x14ac:dyDescent="0.25">
      <c r="A869" s="13" t="s">
        <v>1391</v>
      </c>
      <c r="B869" s="13">
        <v>868</v>
      </c>
      <c r="C869" s="13" t="s">
        <v>490</v>
      </c>
      <c r="D869" s="13" t="s">
        <v>1391</v>
      </c>
      <c r="E869" s="13" t="s">
        <v>10</v>
      </c>
      <c r="F869" s="13">
        <v>21</v>
      </c>
      <c r="G869" s="13" t="s">
        <v>21</v>
      </c>
      <c r="H869" s="13" t="s">
        <v>27</v>
      </c>
      <c r="I869" s="13" t="s">
        <v>28</v>
      </c>
      <c r="J869">
        <f>VLOOKUP(DATA!D868,'Performance management'!A$1:H$1193,4,0)</f>
        <v>3</v>
      </c>
      <c r="K869">
        <f>VLOOKUP(DATA!D868,'Performance management'!A$1:H$1193,5,0)</f>
        <v>2</v>
      </c>
      <c r="L869">
        <f>VLOOKUP(DATA!D868,'Performance management'!A$1:H$1193,6,0)</f>
        <v>3</v>
      </c>
      <c r="M869">
        <f>VLOOKUP(DATA!D868,'Performance management'!A$1:H$1193,7,0)</f>
        <v>4</v>
      </c>
      <c r="N869">
        <f>VLOOKUP(DATA!D868,'Performance management'!A$1:H$1193,8,0)</f>
        <v>3</v>
      </c>
      <c r="O869">
        <f>VLOOKUP(D868,'Learning  Mangement'!$A$1:$G$1193,4,0)</f>
        <v>3</v>
      </c>
      <c r="P869" t="str">
        <f>VLOOKUP(D868,'Learning  Mangement'!$A$1:$G$1193,5,0)</f>
        <v>Hemanth&amp;Salomi</v>
      </c>
      <c r="Q869" t="str">
        <f>VLOOKUP(D868,'Learning  Mangement'!$A$1:$G$1193,6,0)</f>
        <v>3h</v>
      </c>
      <c r="R869" t="str">
        <f>VLOOKUP(D868,'Learning  Mangement'!$A$1:$G$1193,7,0)</f>
        <v>Soft skills Training</v>
      </c>
      <c r="S869" s="30">
        <f>VLOOKUP(D868,'Leave  Mangement'!$A$1:$F$1193,3,0)</f>
        <v>43257</v>
      </c>
      <c r="T869" s="30">
        <f>VLOOKUP(D868,'Leave  Mangement'!$A$1:$F$1193,4,0)</f>
        <v>43261</v>
      </c>
      <c r="U869" t="str">
        <f>VLOOKUP(D868,'Leave  Mangement'!$A$1:$F$1193,5,0)</f>
        <v>Planned leave</v>
      </c>
      <c r="V869">
        <f>VLOOKUP(D868,'Leave  Mangement'!$A$1:$F$1193,6,0)</f>
        <v>4</v>
      </c>
      <c r="W869" t="str">
        <f>VLOOKUP(D868,'Span and Layer'!$A$1:$D$1193,2,0)</f>
        <v>Hemanth</v>
      </c>
      <c r="X869" t="str">
        <f>VLOOKUP(D868,'Span and Layer'!$A$1:$D$1193,3,0)</f>
        <v>Amelia</v>
      </c>
      <c r="Y869" t="str">
        <f>VLOOKUP(D868,'Span and Layer'!$A$1:$D$1193,4,0)</f>
        <v>George</v>
      </c>
      <c r="Z869" s="30">
        <f>VLOOKUP(D868,'Attrition Analysis'!$A$1:$E$1193,3,0)</f>
        <v>40152</v>
      </c>
      <c r="AA869" s="30">
        <f>VLOOKUP(D868,'Attrition Analysis'!$A$1:$E$1193,4,0)</f>
        <v>12357</v>
      </c>
      <c r="AB869">
        <f>VLOOKUP(D868,'Attrition Analysis'!$A$1:$E$1193,5,0)</f>
        <v>0</v>
      </c>
      <c r="AC869" t="str">
        <f>VLOOKUP(D868,CSAT!$A$1:$F$1193,2,0)</f>
        <v>Better</v>
      </c>
      <c r="AD869" t="str">
        <f>VLOOKUP(D868,CSAT!$A$1:$F$1193,3,0)</f>
        <v>Excellent</v>
      </c>
      <c r="AE869" t="str">
        <f>VLOOKUP(D868,CSAT!$A$1:$F$1193,4,0)</f>
        <v>Good</v>
      </c>
      <c r="AF869" t="str">
        <f>VLOOKUP(D868,CSAT!$A$1:$F$1193,5,0)</f>
        <v>Excellent</v>
      </c>
      <c r="AG869" t="str">
        <f>VLOOKUP(D868,CSAT!$A$1:$F$1193,6,0)</f>
        <v>Bad</v>
      </c>
      <c r="AH869" s="30">
        <v>43357</v>
      </c>
    </row>
    <row r="870" spans="1:34" x14ac:dyDescent="0.25">
      <c r="A870" s="13" t="s">
        <v>1392</v>
      </c>
      <c r="B870" s="13">
        <v>869</v>
      </c>
      <c r="C870" s="13" t="s">
        <v>492</v>
      </c>
      <c r="D870" s="13" t="s">
        <v>1392</v>
      </c>
      <c r="E870" s="13" t="s">
        <v>16</v>
      </c>
      <c r="F870" s="13">
        <v>28</v>
      </c>
      <c r="G870" s="13" t="s">
        <v>62</v>
      </c>
      <c r="H870" s="13" t="s">
        <v>59</v>
      </c>
      <c r="I870" s="13" t="s">
        <v>13</v>
      </c>
      <c r="J870">
        <f>VLOOKUP(DATA!D869,'Performance management'!A$1:H$1193,4,0)</f>
        <v>4</v>
      </c>
      <c r="K870">
        <f>VLOOKUP(DATA!D869,'Performance management'!A$1:H$1193,5,0)</f>
        <v>4</v>
      </c>
      <c r="L870">
        <f>VLOOKUP(DATA!D869,'Performance management'!A$1:H$1193,6,0)</f>
        <v>1</v>
      </c>
      <c r="M870">
        <f>VLOOKUP(DATA!D869,'Performance management'!A$1:H$1193,7,0)</f>
        <v>1</v>
      </c>
      <c r="N870">
        <f>VLOOKUP(DATA!D869,'Performance management'!A$1:H$1193,8,0)</f>
        <v>2.5</v>
      </c>
      <c r="O870">
        <f>VLOOKUP(D869,'Learning  Mangement'!$A$1:$G$1193,4,0)</f>
        <v>2.5</v>
      </c>
      <c r="P870" t="str">
        <f>VLOOKUP(D869,'Learning  Mangement'!$A$1:$G$1193,5,0)</f>
        <v>Sathish&amp;Azim</v>
      </c>
      <c r="Q870" t="str">
        <f>VLOOKUP(D869,'Learning  Mangement'!$A$1:$G$1193,6,0)</f>
        <v>4h</v>
      </c>
      <c r="R870" t="str">
        <f>VLOOKUP(D869,'Learning  Mangement'!$A$1:$G$1193,7,0)</f>
        <v>Technical skills Training</v>
      </c>
      <c r="S870" s="30">
        <f>VLOOKUP(D869,'Leave  Mangement'!$A$1:$F$1193,3,0)</f>
        <v>43258</v>
      </c>
      <c r="T870" s="30">
        <f>VLOOKUP(D869,'Leave  Mangement'!$A$1:$F$1193,4,0)</f>
        <v>43261</v>
      </c>
      <c r="U870" t="str">
        <f>VLOOKUP(D869,'Leave  Mangement'!$A$1:$F$1193,5,0)</f>
        <v>Planned leave</v>
      </c>
      <c r="V870">
        <f>VLOOKUP(D869,'Leave  Mangement'!$A$1:$F$1193,6,0)</f>
        <v>3</v>
      </c>
      <c r="W870" t="str">
        <f>VLOOKUP(D869,'Span and Layer'!$A$1:$D$1193,2,0)</f>
        <v>Aneela</v>
      </c>
      <c r="X870" t="str">
        <f>VLOOKUP(D869,'Span and Layer'!$A$1:$D$1193,3,0)</f>
        <v>Charlie</v>
      </c>
      <c r="Y870" t="str">
        <f>VLOOKUP(D869,'Span and Layer'!$A$1:$D$1193,4,0)</f>
        <v>George</v>
      </c>
      <c r="Z870" s="30">
        <f>VLOOKUP(D869,'Attrition Analysis'!$A$1:$E$1193,3,0)</f>
        <v>40160</v>
      </c>
      <c r="AA870" s="30">
        <f>VLOOKUP(D869,'Attrition Analysis'!$A$1:$E$1193,4,0)</f>
        <v>12369</v>
      </c>
      <c r="AB870">
        <f>VLOOKUP(D869,'Attrition Analysis'!$A$1:$E$1193,5,0)</f>
        <v>0</v>
      </c>
      <c r="AC870" t="str">
        <f>VLOOKUP(D869,CSAT!$A$1:$F$1193,2,0)</f>
        <v>Excellent</v>
      </c>
      <c r="AD870" t="str">
        <f>VLOOKUP(D869,CSAT!$A$1:$F$1193,3,0)</f>
        <v>Better</v>
      </c>
      <c r="AE870" t="str">
        <f>VLOOKUP(D869,CSAT!$A$1:$F$1193,4,0)</f>
        <v>Good</v>
      </c>
      <c r="AF870" t="str">
        <f>VLOOKUP(D869,CSAT!$A$1:$F$1193,5,0)</f>
        <v>Bad</v>
      </c>
      <c r="AG870" t="str">
        <f>VLOOKUP(D869,CSAT!$A$1:$F$1193,6,0)</f>
        <v>Worst</v>
      </c>
      <c r="AH870" s="30">
        <v>43459</v>
      </c>
    </row>
    <row r="871" spans="1:34" x14ac:dyDescent="0.25">
      <c r="A871" s="13" t="s">
        <v>1393</v>
      </c>
      <c r="B871" s="13">
        <v>870</v>
      </c>
      <c r="C871" s="13" t="s">
        <v>494</v>
      </c>
      <c r="D871" s="13" t="s">
        <v>1393</v>
      </c>
      <c r="E871" s="13" t="s">
        <v>16</v>
      </c>
      <c r="F871" s="13">
        <v>51</v>
      </c>
      <c r="G871" s="13" t="s">
        <v>17</v>
      </c>
      <c r="H871" s="13" t="s">
        <v>40</v>
      </c>
      <c r="I871" s="13" t="s">
        <v>13</v>
      </c>
      <c r="J871">
        <f>VLOOKUP(DATA!D870,'Performance management'!A$1:H$1193,4,0)</f>
        <v>4</v>
      </c>
      <c r="K871">
        <f>VLOOKUP(DATA!D870,'Performance management'!A$1:H$1193,5,0)</f>
        <v>2</v>
      </c>
      <c r="L871">
        <f>VLOOKUP(DATA!D870,'Performance management'!A$1:H$1193,6,0)</f>
        <v>1</v>
      </c>
      <c r="M871">
        <f>VLOOKUP(DATA!D870,'Performance management'!A$1:H$1193,7,0)</f>
        <v>2</v>
      </c>
      <c r="N871">
        <f>VLOOKUP(DATA!D870,'Performance management'!A$1:H$1193,8,0)</f>
        <v>2.25</v>
      </c>
      <c r="O871">
        <f>VLOOKUP(D870,'Learning  Mangement'!$A$1:$G$1193,4,0)</f>
        <v>2.25</v>
      </c>
      <c r="P871" t="str">
        <f>VLOOKUP(D870,'Learning  Mangement'!$A$1:$G$1193,5,0)</f>
        <v>Sathish&amp;Azim</v>
      </c>
      <c r="Q871" t="str">
        <f>VLOOKUP(D870,'Learning  Mangement'!$A$1:$G$1193,6,0)</f>
        <v>4h</v>
      </c>
      <c r="R871" t="str">
        <f>VLOOKUP(D870,'Learning  Mangement'!$A$1:$G$1193,7,0)</f>
        <v>Technical skills Training</v>
      </c>
      <c r="S871" s="30">
        <f>VLOOKUP(D870,'Leave  Mangement'!$A$1:$F$1193,3,0)</f>
        <v>43259</v>
      </c>
      <c r="T871" s="30">
        <f>VLOOKUP(D870,'Leave  Mangement'!$A$1:$F$1193,4,0)</f>
        <v>43261</v>
      </c>
      <c r="U871" t="str">
        <f>VLOOKUP(D870,'Leave  Mangement'!$A$1:$F$1193,5,0)</f>
        <v>Maternity/Parental leave</v>
      </c>
      <c r="V871">
        <f>VLOOKUP(D870,'Leave  Mangement'!$A$1:$F$1193,6,0)</f>
        <v>32</v>
      </c>
      <c r="W871" t="str">
        <f>VLOOKUP(D870,'Span and Layer'!$A$1:$D$1193,2,0)</f>
        <v>Harika</v>
      </c>
      <c r="X871" t="str">
        <f>VLOOKUP(D870,'Span and Layer'!$A$1:$D$1193,3,0)</f>
        <v>Amelia</v>
      </c>
      <c r="Y871" t="str">
        <f>VLOOKUP(D870,'Span and Layer'!$A$1:$D$1193,4,0)</f>
        <v>George</v>
      </c>
      <c r="Z871" s="30">
        <f>VLOOKUP(D870,'Attrition Analysis'!$A$1:$E$1193,3,0)</f>
        <v>40168</v>
      </c>
      <c r="AA871" s="30">
        <f>VLOOKUP(D870,'Attrition Analysis'!$A$1:$E$1193,4,0)</f>
        <v>12381</v>
      </c>
      <c r="AB871">
        <f>VLOOKUP(D870,'Attrition Analysis'!$A$1:$E$1193,5,0)</f>
        <v>0</v>
      </c>
      <c r="AC871" t="str">
        <f>VLOOKUP(D870,CSAT!$A$1:$F$1193,2,0)</f>
        <v>Bad</v>
      </c>
      <c r="AD871" t="str">
        <f>VLOOKUP(D870,CSAT!$A$1:$F$1193,3,0)</f>
        <v>Better</v>
      </c>
      <c r="AE871" t="str">
        <f>VLOOKUP(D870,CSAT!$A$1:$F$1193,4,0)</f>
        <v>Excellent</v>
      </c>
      <c r="AF871" t="str">
        <f>VLOOKUP(D870,CSAT!$A$1:$F$1193,5,0)</f>
        <v>Excellent</v>
      </c>
      <c r="AG871" t="str">
        <f>VLOOKUP(D870,CSAT!$A$1:$F$1193,6,0)</f>
        <v>Excellent</v>
      </c>
      <c r="AH871" s="30">
        <v>43174</v>
      </c>
    </row>
    <row r="872" spans="1:34" x14ac:dyDescent="0.25">
      <c r="A872" s="13" t="s">
        <v>1394</v>
      </c>
      <c r="B872" s="13">
        <v>871</v>
      </c>
      <c r="C872" s="13" t="s">
        <v>496</v>
      </c>
      <c r="D872" s="13" t="s">
        <v>1394</v>
      </c>
      <c r="E872" s="13" t="s">
        <v>16</v>
      </c>
      <c r="F872" s="13">
        <v>28</v>
      </c>
      <c r="G872" s="13" t="s">
        <v>91</v>
      </c>
      <c r="H872" s="13" t="s">
        <v>56</v>
      </c>
      <c r="I872" s="13" t="s">
        <v>13</v>
      </c>
      <c r="J872">
        <f>VLOOKUP(DATA!D871,'Performance management'!A$1:H$1193,4,0)</f>
        <v>3</v>
      </c>
      <c r="K872">
        <f>VLOOKUP(DATA!D871,'Performance management'!A$1:H$1193,5,0)</f>
        <v>4</v>
      </c>
      <c r="L872">
        <f>VLOOKUP(DATA!D871,'Performance management'!A$1:H$1193,6,0)</f>
        <v>5</v>
      </c>
      <c r="M872">
        <f>VLOOKUP(DATA!D871,'Performance management'!A$1:H$1193,7,0)</f>
        <v>3</v>
      </c>
      <c r="N872">
        <f>VLOOKUP(DATA!D871,'Performance management'!A$1:H$1193,8,0)</f>
        <v>3.75</v>
      </c>
      <c r="O872">
        <f>VLOOKUP(D871,'Learning  Mangement'!$A$1:$G$1193,4,0)</f>
        <v>3.75</v>
      </c>
      <c r="P872" t="str">
        <f>VLOOKUP(D871,'Learning  Mangement'!$A$1:$G$1193,5,0)</f>
        <v>Hemanth&amp;Salomi</v>
      </c>
      <c r="Q872" t="str">
        <f>VLOOKUP(D871,'Learning  Mangement'!$A$1:$G$1193,6,0)</f>
        <v>3h</v>
      </c>
      <c r="R872" t="str">
        <f>VLOOKUP(D871,'Learning  Mangement'!$A$1:$G$1193,7,0)</f>
        <v>Soft skills Training</v>
      </c>
      <c r="S872" s="30">
        <f>VLOOKUP(D871,'Leave  Mangement'!$A$1:$F$1193,3,0)</f>
        <v>43260</v>
      </c>
      <c r="T872" s="30">
        <f>VLOOKUP(D871,'Leave  Mangement'!$A$1:$F$1193,4,0)</f>
        <v>43262</v>
      </c>
      <c r="U872" t="str">
        <f>VLOOKUP(D871,'Leave  Mangement'!$A$1:$F$1193,5,0)</f>
        <v>Planned leave</v>
      </c>
      <c r="V872">
        <f>VLOOKUP(D871,'Leave  Mangement'!$A$1:$F$1193,6,0)</f>
        <v>2</v>
      </c>
      <c r="W872" t="str">
        <f>VLOOKUP(D871,'Span and Layer'!$A$1:$D$1193,2,0)</f>
        <v>Lihar</v>
      </c>
      <c r="X872" t="str">
        <f>VLOOKUP(D871,'Span and Layer'!$A$1:$D$1193,3,0)</f>
        <v>Isla</v>
      </c>
      <c r="Y872" t="str">
        <f>VLOOKUP(D871,'Span and Layer'!$A$1:$D$1193,4,0)</f>
        <v>George</v>
      </c>
      <c r="Z872" s="30">
        <f>VLOOKUP(D871,'Attrition Analysis'!$A$1:$E$1193,3,0)</f>
        <v>40176</v>
      </c>
      <c r="AA872" s="30">
        <f>VLOOKUP(D871,'Attrition Analysis'!$A$1:$E$1193,4,0)</f>
        <v>12393</v>
      </c>
      <c r="AB872">
        <f>VLOOKUP(D871,'Attrition Analysis'!$A$1:$E$1193,5,0)</f>
        <v>0</v>
      </c>
      <c r="AC872" t="str">
        <f>VLOOKUP(D871,CSAT!$A$1:$F$1193,2,0)</f>
        <v>Bad</v>
      </c>
      <c r="AD872" t="str">
        <f>VLOOKUP(D871,CSAT!$A$1:$F$1193,3,0)</f>
        <v>Good</v>
      </c>
      <c r="AE872" t="str">
        <f>VLOOKUP(D871,CSAT!$A$1:$F$1193,4,0)</f>
        <v>Worst</v>
      </c>
      <c r="AF872" t="str">
        <f>VLOOKUP(D871,CSAT!$A$1:$F$1193,5,0)</f>
        <v>Good</v>
      </c>
      <c r="AG872" t="str">
        <f>VLOOKUP(D871,CSAT!$A$1:$F$1193,6,0)</f>
        <v>Bad</v>
      </c>
      <c r="AH872" s="30">
        <v>43337</v>
      </c>
    </row>
    <row r="873" spans="1:34" x14ac:dyDescent="0.25">
      <c r="A873" s="13" t="s">
        <v>1395</v>
      </c>
      <c r="B873" s="13">
        <v>872</v>
      </c>
      <c r="C873" s="13" t="s">
        <v>498</v>
      </c>
      <c r="D873" s="13" t="s">
        <v>1395</v>
      </c>
      <c r="E873" s="13" t="s">
        <v>16</v>
      </c>
      <c r="F873" s="13">
        <v>49</v>
      </c>
      <c r="G873" s="13" t="s">
        <v>31</v>
      </c>
      <c r="H873" s="13" t="s">
        <v>27</v>
      </c>
      <c r="I873" s="13" t="s">
        <v>28</v>
      </c>
      <c r="J873">
        <f>VLOOKUP(DATA!D872,'Performance management'!A$1:H$1193,4,0)</f>
        <v>4</v>
      </c>
      <c r="K873">
        <f>VLOOKUP(DATA!D872,'Performance management'!A$1:H$1193,5,0)</f>
        <v>5</v>
      </c>
      <c r="L873">
        <f>VLOOKUP(DATA!D872,'Performance management'!A$1:H$1193,6,0)</f>
        <v>4</v>
      </c>
      <c r="M873">
        <f>VLOOKUP(DATA!D872,'Performance management'!A$1:H$1193,7,0)</f>
        <v>2</v>
      </c>
      <c r="N873">
        <f>VLOOKUP(DATA!D872,'Performance management'!A$1:H$1193,8,0)</f>
        <v>3.75</v>
      </c>
      <c r="O873">
        <f>VLOOKUP(D872,'Learning  Mangement'!$A$1:$G$1193,4,0)</f>
        <v>3.75</v>
      </c>
      <c r="P873" t="str">
        <f>VLOOKUP(D872,'Learning  Mangement'!$A$1:$G$1193,5,0)</f>
        <v>Hemanth&amp;Salomi</v>
      </c>
      <c r="Q873" t="str">
        <f>VLOOKUP(D872,'Learning  Mangement'!$A$1:$G$1193,6,0)</f>
        <v>3h</v>
      </c>
      <c r="R873" t="str">
        <f>VLOOKUP(D872,'Learning  Mangement'!$A$1:$G$1193,7,0)</f>
        <v>Soft skills Training</v>
      </c>
      <c r="S873" s="30">
        <f>VLOOKUP(D872,'Leave  Mangement'!$A$1:$F$1193,3,0)</f>
        <v>43261</v>
      </c>
      <c r="T873" s="30">
        <f>VLOOKUP(D872,'Leave  Mangement'!$A$1:$F$1193,4,0)</f>
        <v>43267</v>
      </c>
      <c r="U873" t="str">
        <f>VLOOKUP(D872,'Leave  Mangement'!$A$1:$F$1193,5,0)</f>
        <v>Emergency leave</v>
      </c>
      <c r="V873">
        <f>VLOOKUP(D872,'Leave  Mangement'!$A$1:$F$1193,6,0)</f>
        <v>6</v>
      </c>
      <c r="W873" t="str">
        <f>VLOOKUP(D872,'Span and Layer'!$A$1:$D$1193,2,0)</f>
        <v>Anudeep</v>
      </c>
      <c r="X873" t="str">
        <f>VLOOKUP(D872,'Span and Layer'!$A$1:$D$1193,3,0)</f>
        <v>Charlie</v>
      </c>
      <c r="Y873" t="str">
        <f>VLOOKUP(D872,'Span and Layer'!$A$1:$D$1193,4,0)</f>
        <v>George</v>
      </c>
      <c r="Z873" s="30">
        <f>VLOOKUP(D872,'Attrition Analysis'!$A$1:$E$1193,3,0)</f>
        <v>40184</v>
      </c>
      <c r="AA873" s="30">
        <f>VLOOKUP(D872,'Attrition Analysis'!$A$1:$E$1193,4,0)</f>
        <v>12405</v>
      </c>
      <c r="AB873">
        <f>VLOOKUP(D872,'Attrition Analysis'!$A$1:$E$1193,5,0)</f>
        <v>0</v>
      </c>
      <c r="AC873" t="str">
        <f>VLOOKUP(D872,CSAT!$A$1:$F$1193,2,0)</f>
        <v>Bad</v>
      </c>
      <c r="AD873" t="str">
        <f>VLOOKUP(D872,CSAT!$A$1:$F$1193,3,0)</f>
        <v>Better</v>
      </c>
      <c r="AE873" t="str">
        <f>VLOOKUP(D872,CSAT!$A$1:$F$1193,4,0)</f>
        <v>Worst</v>
      </c>
      <c r="AF873" t="str">
        <f>VLOOKUP(D872,CSAT!$A$1:$F$1193,5,0)</f>
        <v>Worst</v>
      </c>
      <c r="AG873" t="str">
        <f>VLOOKUP(D872,CSAT!$A$1:$F$1193,6,0)</f>
        <v>Good</v>
      </c>
      <c r="AH873" s="30">
        <v>43346</v>
      </c>
    </row>
    <row r="874" spans="1:34" x14ac:dyDescent="0.25">
      <c r="A874" s="13" t="s">
        <v>1396</v>
      </c>
      <c r="B874" s="13">
        <v>873</v>
      </c>
      <c r="C874" s="13" t="s">
        <v>500</v>
      </c>
      <c r="D874" s="13" t="s">
        <v>1396</v>
      </c>
      <c r="E874" s="13" t="s">
        <v>10</v>
      </c>
      <c r="F874" s="13">
        <v>26</v>
      </c>
      <c r="G874" s="13" t="s">
        <v>55</v>
      </c>
      <c r="H874" s="13" t="s">
        <v>22</v>
      </c>
      <c r="I874" s="13" t="s">
        <v>23</v>
      </c>
      <c r="J874">
        <f>VLOOKUP(DATA!D873,'Performance management'!A$1:H$1193,4,0)</f>
        <v>3</v>
      </c>
      <c r="K874">
        <f>VLOOKUP(DATA!D873,'Performance management'!A$1:H$1193,5,0)</f>
        <v>3</v>
      </c>
      <c r="L874">
        <f>VLOOKUP(DATA!D873,'Performance management'!A$1:H$1193,6,0)</f>
        <v>2</v>
      </c>
      <c r="M874">
        <f>VLOOKUP(DATA!D873,'Performance management'!A$1:H$1193,7,0)</f>
        <v>5</v>
      </c>
      <c r="N874">
        <f>VLOOKUP(DATA!D873,'Performance management'!A$1:H$1193,8,0)</f>
        <v>3.25</v>
      </c>
      <c r="O874">
        <f>VLOOKUP(D873,'Learning  Mangement'!$A$1:$G$1193,4,0)</f>
        <v>3.25</v>
      </c>
      <c r="P874" t="str">
        <f>VLOOKUP(D873,'Learning  Mangement'!$A$1:$G$1193,5,0)</f>
        <v>Hemanth&amp;Salomi</v>
      </c>
      <c r="Q874" t="str">
        <f>VLOOKUP(D873,'Learning  Mangement'!$A$1:$G$1193,6,0)</f>
        <v>3h</v>
      </c>
      <c r="R874" t="str">
        <f>VLOOKUP(D873,'Learning  Mangement'!$A$1:$G$1193,7,0)</f>
        <v>Soft skills Training</v>
      </c>
      <c r="S874" s="30">
        <f>VLOOKUP(D873,'Leave  Mangement'!$A$1:$F$1193,3,0)</f>
        <v>43262</v>
      </c>
      <c r="T874" s="30">
        <f>VLOOKUP(D873,'Leave  Mangement'!$A$1:$F$1193,4,0)</f>
        <v>43268</v>
      </c>
      <c r="U874" t="str">
        <f>VLOOKUP(D873,'Leave  Mangement'!$A$1:$F$1193,5,0)</f>
        <v>Emergency leave</v>
      </c>
      <c r="V874">
        <f>VLOOKUP(D873,'Leave  Mangement'!$A$1:$F$1193,6,0)</f>
        <v>6</v>
      </c>
      <c r="W874" t="str">
        <f>VLOOKUP(D873,'Span and Layer'!$A$1:$D$1193,2,0)</f>
        <v>Rajesh</v>
      </c>
      <c r="X874" t="str">
        <f>VLOOKUP(D873,'Span and Layer'!$A$1:$D$1193,3,0)</f>
        <v>Isla</v>
      </c>
      <c r="Y874" t="str">
        <f>VLOOKUP(D873,'Span and Layer'!$A$1:$D$1193,4,0)</f>
        <v>George</v>
      </c>
      <c r="Z874" s="30">
        <f>VLOOKUP(D873,'Attrition Analysis'!$A$1:$E$1193,3,0)</f>
        <v>40192</v>
      </c>
      <c r="AA874" s="30">
        <f>VLOOKUP(D873,'Attrition Analysis'!$A$1:$E$1193,4,0)</f>
        <v>12417</v>
      </c>
      <c r="AB874">
        <f>VLOOKUP(D873,'Attrition Analysis'!$A$1:$E$1193,5,0)</f>
        <v>0</v>
      </c>
      <c r="AC874" t="str">
        <f>VLOOKUP(D873,CSAT!$A$1:$F$1193,2,0)</f>
        <v>Excellent</v>
      </c>
      <c r="AD874" t="str">
        <f>VLOOKUP(D873,CSAT!$A$1:$F$1193,3,0)</f>
        <v>Good</v>
      </c>
      <c r="AE874" t="str">
        <f>VLOOKUP(D873,CSAT!$A$1:$F$1193,4,0)</f>
        <v>Good</v>
      </c>
      <c r="AF874" t="str">
        <f>VLOOKUP(D873,CSAT!$A$1:$F$1193,5,0)</f>
        <v>Worst</v>
      </c>
      <c r="AG874" t="str">
        <f>VLOOKUP(D873,CSAT!$A$1:$F$1193,6,0)</f>
        <v>Excellent</v>
      </c>
      <c r="AH874" s="30">
        <v>43421</v>
      </c>
    </row>
    <row r="875" spans="1:34" x14ac:dyDescent="0.25">
      <c r="A875" s="13" t="s">
        <v>1397</v>
      </c>
      <c r="B875" s="13">
        <v>874</v>
      </c>
      <c r="C875" s="13" t="s">
        <v>502</v>
      </c>
      <c r="D875" s="13" t="s">
        <v>1397</v>
      </c>
      <c r="E875" s="13" t="s">
        <v>16</v>
      </c>
      <c r="F875" s="13">
        <v>58</v>
      </c>
      <c r="G875" s="13" t="s">
        <v>31</v>
      </c>
      <c r="H875" s="13" t="s">
        <v>105</v>
      </c>
      <c r="I875" s="13" t="s">
        <v>13</v>
      </c>
      <c r="J875">
        <f>VLOOKUP(DATA!D874,'Performance management'!A$1:H$1193,4,0)</f>
        <v>1</v>
      </c>
      <c r="K875">
        <f>VLOOKUP(DATA!D874,'Performance management'!A$1:H$1193,5,0)</f>
        <v>5</v>
      </c>
      <c r="L875">
        <f>VLOOKUP(DATA!D874,'Performance management'!A$1:H$1193,6,0)</f>
        <v>4</v>
      </c>
      <c r="M875">
        <f>VLOOKUP(DATA!D874,'Performance management'!A$1:H$1193,7,0)</f>
        <v>1</v>
      </c>
      <c r="N875">
        <f>VLOOKUP(DATA!D874,'Performance management'!A$1:H$1193,8,0)</f>
        <v>2.75</v>
      </c>
      <c r="O875">
        <f>VLOOKUP(D874,'Learning  Mangement'!$A$1:$G$1193,4,0)</f>
        <v>2.75</v>
      </c>
      <c r="P875" t="str">
        <f>VLOOKUP(D874,'Learning  Mangement'!$A$1:$G$1193,5,0)</f>
        <v>Sathish&amp;Azim</v>
      </c>
      <c r="Q875" t="str">
        <f>VLOOKUP(D874,'Learning  Mangement'!$A$1:$G$1193,6,0)</f>
        <v>4h</v>
      </c>
      <c r="R875" t="str">
        <f>VLOOKUP(D874,'Learning  Mangement'!$A$1:$G$1193,7,0)</f>
        <v>Technical skills Training</v>
      </c>
      <c r="S875" s="30">
        <f>VLOOKUP(D874,'Leave  Mangement'!$A$1:$F$1193,3,0)</f>
        <v>43263</v>
      </c>
      <c r="T875" s="30">
        <f>VLOOKUP(D874,'Leave  Mangement'!$A$1:$F$1193,4,0)</f>
        <v>43266</v>
      </c>
      <c r="U875" t="str">
        <f>VLOOKUP(D874,'Leave  Mangement'!$A$1:$F$1193,5,0)</f>
        <v>Maternity/Parental leave</v>
      </c>
      <c r="V875">
        <f>VLOOKUP(D874,'Leave  Mangement'!$A$1:$F$1193,6,0)</f>
        <v>33</v>
      </c>
      <c r="W875" t="str">
        <f>VLOOKUP(D874,'Span and Layer'!$A$1:$D$1193,2,0)</f>
        <v>Roy</v>
      </c>
      <c r="X875" t="str">
        <f>VLOOKUP(D874,'Span and Layer'!$A$1:$D$1193,3,0)</f>
        <v>Harry</v>
      </c>
      <c r="Y875" t="str">
        <f>VLOOKUP(D874,'Span and Layer'!$A$1:$D$1193,4,0)</f>
        <v>George</v>
      </c>
      <c r="Z875" s="30">
        <f>VLOOKUP(D874,'Attrition Analysis'!$A$1:$E$1193,3,0)</f>
        <v>40200</v>
      </c>
      <c r="AA875" s="30">
        <f>VLOOKUP(D874,'Attrition Analysis'!$A$1:$E$1193,4,0)</f>
        <v>12429</v>
      </c>
      <c r="AB875">
        <f>VLOOKUP(D874,'Attrition Analysis'!$A$1:$E$1193,5,0)</f>
        <v>0</v>
      </c>
      <c r="AC875" t="str">
        <f>VLOOKUP(D874,CSAT!$A$1:$F$1193,2,0)</f>
        <v>Worst</v>
      </c>
      <c r="AD875" t="str">
        <f>VLOOKUP(D874,CSAT!$A$1:$F$1193,3,0)</f>
        <v>Worst</v>
      </c>
      <c r="AE875" t="str">
        <f>VLOOKUP(D874,CSAT!$A$1:$F$1193,4,0)</f>
        <v>Bad</v>
      </c>
      <c r="AF875" t="str">
        <f>VLOOKUP(D874,CSAT!$A$1:$F$1193,5,0)</f>
        <v>Better</v>
      </c>
      <c r="AG875" t="str">
        <f>VLOOKUP(D874,CSAT!$A$1:$F$1193,6,0)</f>
        <v>Good</v>
      </c>
      <c r="AH875" s="30">
        <v>43286</v>
      </c>
    </row>
    <row r="876" spans="1:34" x14ac:dyDescent="0.25">
      <c r="A876" s="13" t="s">
        <v>1398</v>
      </c>
      <c r="B876" s="13">
        <v>875</v>
      </c>
      <c r="C876" s="13" t="s">
        <v>504</v>
      </c>
      <c r="D876" s="13" t="s">
        <v>1398</v>
      </c>
      <c r="E876" s="13" t="s">
        <v>16</v>
      </c>
      <c r="F876" s="13">
        <v>49</v>
      </c>
      <c r="G876" s="13" t="s">
        <v>45</v>
      </c>
      <c r="H876" s="13" t="s">
        <v>79</v>
      </c>
      <c r="I876" s="13" t="s">
        <v>80</v>
      </c>
      <c r="J876">
        <f>VLOOKUP(DATA!D875,'Performance management'!A$1:H$1193,4,0)</f>
        <v>4</v>
      </c>
      <c r="K876">
        <f>VLOOKUP(DATA!D875,'Performance management'!A$1:H$1193,5,0)</f>
        <v>1</v>
      </c>
      <c r="L876">
        <f>VLOOKUP(DATA!D875,'Performance management'!A$1:H$1193,6,0)</f>
        <v>3</v>
      </c>
      <c r="M876">
        <f>VLOOKUP(DATA!D875,'Performance management'!A$1:H$1193,7,0)</f>
        <v>4</v>
      </c>
      <c r="N876">
        <f>VLOOKUP(DATA!D875,'Performance management'!A$1:H$1193,8,0)</f>
        <v>3</v>
      </c>
      <c r="O876">
        <f>VLOOKUP(D875,'Learning  Mangement'!$A$1:$G$1193,4,0)</f>
        <v>3</v>
      </c>
      <c r="P876" t="str">
        <f>VLOOKUP(D875,'Learning  Mangement'!$A$1:$G$1193,5,0)</f>
        <v>Hemanth&amp;Salomi</v>
      </c>
      <c r="Q876" t="str">
        <f>VLOOKUP(D875,'Learning  Mangement'!$A$1:$G$1193,6,0)</f>
        <v>3h</v>
      </c>
      <c r="R876" t="str">
        <f>VLOOKUP(D875,'Learning  Mangement'!$A$1:$G$1193,7,0)</f>
        <v>Soft skills Training</v>
      </c>
      <c r="S876" s="30">
        <f>VLOOKUP(D875,'Leave  Mangement'!$A$1:$F$1193,3,0)</f>
        <v>43264</v>
      </c>
      <c r="T876" s="30">
        <f>VLOOKUP(D875,'Leave  Mangement'!$A$1:$F$1193,4,0)</f>
        <v>43271</v>
      </c>
      <c r="U876" t="str">
        <f>VLOOKUP(D875,'Leave  Mangement'!$A$1:$F$1193,5,0)</f>
        <v>Planned leave</v>
      </c>
      <c r="V876">
        <f>VLOOKUP(D875,'Leave  Mangement'!$A$1:$F$1193,6,0)</f>
        <v>7</v>
      </c>
      <c r="W876" t="str">
        <f>VLOOKUP(D875,'Span and Layer'!$A$1:$D$1193,2,0)</f>
        <v>Salomi</v>
      </c>
      <c r="X876" t="str">
        <f>VLOOKUP(D875,'Span and Layer'!$A$1:$D$1193,3,0)</f>
        <v>Harry</v>
      </c>
      <c r="Y876" t="str">
        <f>VLOOKUP(D875,'Span and Layer'!$A$1:$D$1193,4,0)</f>
        <v>George</v>
      </c>
      <c r="Z876" s="30">
        <f>VLOOKUP(D875,'Attrition Analysis'!$A$1:$E$1193,3,0)</f>
        <v>40208</v>
      </c>
      <c r="AA876" s="30">
        <f>VLOOKUP(D875,'Attrition Analysis'!$A$1:$E$1193,4,0)</f>
        <v>12441</v>
      </c>
      <c r="AB876">
        <f>VLOOKUP(D875,'Attrition Analysis'!$A$1:$E$1193,5,0)</f>
        <v>0</v>
      </c>
      <c r="AC876" t="str">
        <f>VLOOKUP(D875,CSAT!$A$1:$F$1193,2,0)</f>
        <v>Better</v>
      </c>
      <c r="AD876" t="str">
        <f>VLOOKUP(D875,CSAT!$A$1:$F$1193,3,0)</f>
        <v>Excellent</v>
      </c>
      <c r="AE876" t="str">
        <f>VLOOKUP(D875,CSAT!$A$1:$F$1193,4,0)</f>
        <v>Bad</v>
      </c>
      <c r="AF876" t="str">
        <f>VLOOKUP(D875,CSAT!$A$1:$F$1193,5,0)</f>
        <v>Excellent</v>
      </c>
      <c r="AG876" t="str">
        <f>VLOOKUP(D875,CSAT!$A$1:$F$1193,6,0)</f>
        <v>Good</v>
      </c>
      <c r="AH876" s="30">
        <v>43194</v>
      </c>
    </row>
    <row r="877" spans="1:34" x14ac:dyDescent="0.25">
      <c r="A877" s="13" t="s">
        <v>1399</v>
      </c>
      <c r="B877" s="13">
        <v>876</v>
      </c>
      <c r="C877" s="13" t="s">
        <v>506</v>
      </c>
      <c r="D877" s="13" t="s">
        <v>1399</v>
      </c>
      <c r="E877" s="13" t="s">
        <v>10</v>
      </c>
      <c r="F877" s="13">
        <v>22</v>
      </c>
      <c r="G877" s="13" t="s">
        <v>96</v>
      </c>
      <c r="H877" s="13" t="s">
        <v>79</v>
      </c>
      <c r="I877" s="13" t="s">
        <v>80</v>
      </c>
      <c r="J877">
        <f>VLOOKUP(DATA!D876,'Performance management'!A$1:H$1193,4,0)</f>
        <v>5</v>
      </c>
      <c r="K877">
        <f>VLOOKUP(DATA!D876,'Performance management'!A$1:H$1193,5,0)</f>
        <v>4</v>
      </c>
      <c r="L877">
        <f>VLOOKUP(DATA!D876,'Performance management'!A$1:H$1193,6,0)</f>
        <v>5</v>
      </c>
      <c r="M877">
        <f>VLOOKUP(DATA!D876,'Performance management'!A$1:H$1193,7,0)</f>
        <v>5</v>
      </c>
      <c r="N877">
        <f>VLOOKUP(DATA!D876,'Performance management'!A$1:H$1193,8,0)</f>
        <v>4.75</v>
      </c>
      <c r="O877">
        <f>VLOOKUP(D876,'Learning  Mangement'!$A$1:$G$1193,4,0)</f>
        <v>4.75</v>
      </c>
      <c r="P877" t="str">
        <f>VLOOKUP(D876,'Learning  Mangement'!$A$1:$G$1193,5,0)</f>
        <v>Santhosh&amp;Anudeep</v>
      </c>
      <c r="Q877" t="str">
        <f>VLOOKUP(D876,'Learning  Mangement'!$A$1:$G$1193,6,0)</f>
        <v>3h</v>
      </c>
      <c r="R877" t="str">
        <f>VLOOKUP(D876,'Learning  Mangement'!$A$1:$G$1193,7,0)</f>
        <v>Job Training</v>
      </c>
      <c r="S877" s="30">
        <f>VLOOKUP(D876,'Leave  Mangement'!$A$1:$F$1193,3,0)</f>
        <v>43265</v>
      </c>
      <c r="T877" s="30">
        <f>VLOOKUP(D876,'Leave  Mangement'!$A$1:$F$1193,4,0)</f>
        <v>43272</v>
      </c>
      <c r="U877" t="str">
        <f>VLOOKUP(D876,'Leave  Mangement'!$A$1:$F$1193,5,0)</f>
        <v>Planned leave</v>
      </c>
      <c r="V877">
        <f>VLOOKUP(D876,'Leave  Mangement'!$A$1:$F$1193,6,0)</f>
        <v>7</v>
      </c>
      <c r="W877" t="str">
        <f>VLOOKUP(D876,'Span and Layer'!$A$1:$D$1193,2,0)</f>
        <v>Harika</v>
      </c>
      <c r="X877" t="str">
        <f>VLOOKUP(D876,'Span and Layer'!$A$1:$D$1193,3,0)</f>
        <v>Amelia</v>
      </c>
      <c r="Y877" t="str">
        <f>VLOOKUP(D876,'Span and Layer'!$A$1:$D$1193,4,0)</f>
        <v>George</v>
      </c>
      <c r="Z877" s="30">
        <f>VLOOKUP(D876,'Attrition Analysis'!$A$1:$E$1193,3,0)</f>
        <v>40216</v>
      </c>
      <c r="AA877" s="30">
        <f>VLOOKUP(D876,'Attrition Analysis'!$A$1:$E$1193,4,0)</f>
        <v>12453</v>
      </c>
      <c r="AB877">
        <f>VLOOKUP(D876,'Attrition Analysis'!$A$1:$E$1193,5,0)</f>
        <v>0</v>
      </c>
      <c r="AC877" t="str">
        <f>VLOOKUP(D876,CSAT!$A$1:$F$1193,2,0)</f>
        <v>Worst</v>
      </c>
      <c r="AD877" t="str">
        <f>VLOOKUP(D876,CSAT!$A$1:$F$1193,3,0)</f>
        <v>Good</v>
      </c>
      <c r="AE877" t="str">
        <f>VLOOKUP(D876,CSAT!$A$1:$F$1193,4,0)</f>
        <v>Bad</v>
      </c>
      <c r="AF877" t="str">
        <f>VLOOKUP(D876,CSAT!$A$1:$F$1193,5,0)</f>
        <v>Excellent</v>
      </c>
      <c r="AG877" t="str">
        <f>VLOOKUP(D876,CSAT!$A$1:$F$1193,6,0)</f>
        <v>Worst</v>
      </c>
      <c r="AH877" s="30">
        <v>43152</v>
      </c>
    </row>
    <row r="878" spans="1:34" x14ac:dyDescent="0.25">
      <c r="A878" s="13" t="s">
        <v>1400</v>
      </c>
      <c r="B878" s="13">
        <v>877</v>
      </c>
      <c r="C878" s="13" t="s">
        <v>508</v>
      </c>
      <c r="D878" s="13" t="s">
        <v>1400</v>
      </c>
      <c r="E878" s="13" t="s">
        <v>10</v>
      </c>
      <c r="F878" s="13">
        <v>34</v>
      </c>
      <c r="G878" s="13" t="s">
        <v>45</v>
      </c>
      <c r="H878" s="13" t="s">
        <v>34</v>
      </c>
      <c r="I878" s="13" t="s">
        <v>35</v>
      </c>
      <c r="J878">
        <f>VLOOKUP(DATA!D877,'Performance management'!A$1:H$1193,4,0)</f>
        <v>4</v>
      </c>
      <c r="K878">
        <f>VLOOKUP(DATA!D877,'Performance management'!A$1:H$1193,5,0)</f>
        <v>1</v>
      </c>
      <c r="L878">
        <f>VLOOKUP(DATA!D877,'Performance management'!A$1:H$1193,6,0)</f>
        <v>5</v>
      </c>
      <c r="M878">
        <f>VLOOKUP(DATA!D877,'Performance management'!A$1:H$1193,7,0)</f>
        <v>5</v>
      </c>
      <c r="N878">
        <f>VLOOKUP(DATA!D877,'Performance management'!A$1:H$1193,8,0)</f>
        <v>3.75</v>
      </c>
      <c r="O878">
        <f>VLOOKUP(D877,'Learning  Mangement'!$A$1:$G$1193,4,0)</f>
        <v>3.75</v>
      </c>
      <c r="P878" t="str">
        <f>VLOOKUP(D877,'Learning  Mangement'!$A$1:$G$1193,5,0)</f>
        <v>Hemanth&amp;Salomi</v>
      </c>
      <c r="Q878" t="str">
        <f>VLOOKUP(D877,'Learning  Mangement'!$A$1:$G$1193,6,0)</f>
        <v>3h</v>
      </c>
      <c r="R878" t="str">
        <f>VLOOKUP(D877,'Learning  Mangement'!$A$1:$G$1193,7,0)</f>
        <v>Soft skills Training</v>
      </c>
      <c r="S878" s="30">
        <f>VLOOKUP(D877,'Leave  Mangement'!$A$1:$F$1193,3,0)</f>
        <v>43266</v>
      </c>
      <c r="T878" s="30">
        <f>VLOOKUP(D877,'Leave  Mangement'!$A$1:$F$1193,4,0)</f>
        <v>43267</v>
      </c>
      <c r="U878" t="str">
        <f>VLOOKUP(D877,'Leave  Mangement'!$A$1:$F$1193,5,0)</f>
        <v>Emergency leave</v>
      </c>
      <c r="V878">
        <f>VLOOKUP(D877,'Leave  Mangement'!$A$1:$F$1193,6,0)</f>
        <v>1</v>
      </c>
      <c r="W878" t="str">
        <f>VLOOKUP(D877,'Span and Layer'!$A$1:$D$1193,2,0)</f>
        <v>Rishitha</v>
      </c>
      <c r="X878" t="str">
        <f>VLOOKUP(D877,'Span and Layer'!$A$1:$D$1193,3,0)</f>
        <v>Isla</v>
      </c>
      <c r="Y878" t="str">
        <f>VLOOKUP(D877,'Span and Layer'!$A$1:$D$1193,4,0)</f>
        <v>George</v>
      </c>
      <c r="Z878" s="30">
        <f>VLOOKUP(D877,'Attrition Analysis'!$A$1:$E$1193,3,0)</f>
        <v>40224</v>
      </c>
      <c r="AA878" s="30">
        <f>VLOOKUP(D877,'Attrition Analysis'!$A$1:$E$1193,4,0)</f>
        <v>12465</v>
      </c>
      <c r="AB878">
        <f>VLOOKUP(D877,'Attrition Analysis'!$A$1:$E$1193,5,0)</f>
        <v>0</v>
      </c>
      <c r="AC878" t="str">
        <f>VLOOKUP(D877,CSAT!$A$1:$F$1193,2,0)</f>
        <v>Better</v>
      </c>
      <c r="AD878" t="str">
        <f>VLOOKUP(D877,CSAT!$A$1:$F$1193,3,0)</f>
        <v>Bad</v>
      </c>
      <c r="AE878" t="str">
        <f>VLOOKUP(D877,CSAT!$A$1:$F$1193,4,0)</f>
        <v>Better</v>
      </c>
      <c r="AF878" t="str">
        <f>VLOOKUP(D877,CSAT!$A$1:$F$1193,5,0)</f>
        <v>Excellent</v>
      </c>
      <c r="AG878" t="str">
        <f>VLOOKUP(D877,CSAT!$A$1:$F$1193,6,0)</f>
        <v>Excellent</v>
      </c>
      <c r="AH878" s="30">
        <v>43342</v>
      </c>
    </row>
    <row r="879" spans="1:34" x14ac:dyDescent="0.25">
      <c r="A879" s="13" t="s">
        <v>1401</v>
      </c>
      <c r="B879" s="13">
        <v>878</v>
      </c>
      <c r="C879" s="13" t="s">
        <v>510</v>
      </c>
      <c r="D879" s="13" t="s">
        <v>1401</v>
      </c>
      <c r="E879" s="13" t="s">
        <v>10</v>
      </c>
      <c r="F879" s="13">
        <v>53</v>
      </c>
      <c r="G879" s="13" t="s">
        <v>21</v>
      </c>
      <c r="H879" s="13" t="s">
        <v>121</v>
      </c>
      <c r="I879" s="13" t="s">
        <v>13</v>
      </c>
      <c r="J879">
        <f>VLOOKUP(DATA!D878,'Performance management'!A$1:H$1193,4,0)</f>
        <v>3</v>
      </c>
      <c r="K879">
        <f>VLOOKUP(DATA!D878,'Performance management'!A$1:H$1193,5,0)</f>
        <v>4</v>
      </c>
      <c r="L879">
        <f>VLOOKUP(DATA!D878,'Performance management'!A$1:H$1193,6,0)</f>
        <v>3</v>
      </c>
      <c r="M879">
        <f>VLOOKUP(DATA!D878,'Performance management'!A$1:H$1193,7,0)</f>
        <v>3</v>
      </c>
      <c r="N879">
        <f>VLOOKUP(DATA!D878,'Performance management'!A$1:H$1193,8,0)</f>
        <v>3.25</v>
      </c>
      <c r="O879">
        <f>VLOOKUP(D878,'Learning  Mangement'!$A$1:$G$1193,4,0)</f>
        <v>3.25</v>
      </c>
      <c r="P879" t="str">
        <f>VLOOKUP(D878,'Learning  Mangement'!$A$1:$G$1193,5,0)</f>
        <v>Hemanth&amp;Salomi</v>
      </c>
      <c r="Q879" t="str">
        <f>VLOOKUP(D878,'Learning  Mangement'!$A$1:$G$1193,6,0)</f>
        <v>3h</v>
      </c>
      <c r="R879" t="str">
        <f>VLOOKUP(D878,'Learning  Mangement'!$A$1:$G$1193,7,0)</f>
        <v>Soft skills Training</v>
      </c>
      <c r="S879" s="30">
        <f>VLOOKUP(D878,'Leave  Mangement'!$A$1:$F$1193,3,0)</f>
        <v>43267</v>
      </c>
      <c r="T879" s="30">
        <f>VLOOKUP(D878,'Leave  Mangement'!$A$1:$F$1193,4,0)</f>
        <v>43268</v>
      </c>
      <c r="U879" t="str">
        <f>VLOOKUP(D878,'Leave  Mangement'!$A$1:$F$1193,5,0)</f>
        <v>Maternity/Parental leave</v>
      </c>
      <c r="V879">
        <f>VLOOKUP(D878,'Leave  Mangement'!$A$1:$F$1193,6,0)</f>
        <v>31</v>
      </c>
      <c r="W879" t="str">
        <f>VLOOKUP(D878,'Span and Layer'!$A$1:$D$1193,2,0)</f>
        <v>Roy</v>
      </c>
      <c r="X879" t="str">
        <f>VLOOKUP(D878,'Span and Layer'!$A$1:$D$1193,3,0)</f>
        <v>Harry</v>
      </c>
      <c r="Y879" t="str">
        <f>VLOOKUP(D878,'Span and Layer'!$A$1:$D$1193,4,0)</f>
        <v>George</v>
      </c>
      <c r="Z879" s="30">
        <f>VLOOKUP(D878,'Attrition Analysis'!$A$1:$E$1193,3,0)</f>
        <v>40232</v>
      </c>
      <c r="AA879" s="30">
        <f>VLOOKUP(D878,'Attrition Analysis'!$A$1:$E$1193,4,0)</f>
        <v>12477</v>
      </c>
      <c r="AB879">
        <f>VLOOKUP(D878,'Attrition Analysis'!$A$1:$E$1193,5,0)</f>
        <v>0</v>
      </c>
      <c r="AC879" t="str">
        <f>VLOOKUP(D878,CSAT!$A$1:$F$1193,2,0)</f>
        <v>Better</v>
      </c>
      <c r="AD879" t="str">
        <f>VLOOKUP(D878,CSAT!$A$1:$F$1193,3,0)</f>
        <v>Better</v>
      </c>
      <c r="AE879" t="str">
        <f>VLOOKUP(D878,CSAT!$A$1:$F$1193,4,0)</f>
        <v>Excellent</v>
      </c>
      <c r="AF879" t="str">
        <f>VLOOKUP(D878,CSAT!$A$1:$F$1193,5,0)</f>
        <v>Bad</v>
      </c>
      <c r="AG879" t="str">
        <f>VLOOKUP(D878,CSAT!$A$1:$F$1193,6,0)</f>
        <v>Worst</v>
      </c>
      <c r="AH879" s="30">
        <v>43224</v>
      </c>
    </row>
    <row r="880" spans="1:34" x14ac:dyDescent="0.25">
      <c r="A880" s="13" t="s">
        <v>1402</v>
      </c>
      <c r="B880" s="13">
        <v>879</v>
      </c>
      <c r="C880" s="13" t="s">
        <v>512</v>
      </c>
      <c r="D880" s="13" t="s">
        <v>1402</v>
      </c>
      <c r="E880" s="13" t="s">
        <v>16</v>
      </c>
      <c r="F880" s="13">
        <v>44</v>
      </c>
      <c r="G880" s="13" t="s">
        <v>96</v>
      </c>
      <c r="H880" s="13" t="s">
        <v>126</v>
      </c>
      <c r="I880" s="13" t="s">
        <v>80</v>
      </c>
      <c r="J880">
        <f>VLOOKUP(DATA!D879,'Performance management'!A$1:H$1193,4,0)</f>
        <v>2</v>
      </c>
      <c r="K880">
        <f>VLOOKUP(DATA!D879,'Performance management'!A$1:H$1193,5,0)</f>
        <v>5</v>
      </c>
      <c r="L880">
        <f>VLOOKUP(DATA!D879,'Performance management'!A$1:H$1193,6,0)</f>
        <v>5</v>
      </c>
      <c r="M880">
        <f>VLOOKUP(DATA!D879,'Performance management'!A$1:H$1193,7,0)</f>
        <v>3</v>
      </c>
      <c r="N880">
        <f>VLOOKUP(DATA!D879,'Performance management'!A$1:H$1193,8,0)</f>
        <v>3.75</v>
      </c>
      <c r="O880">
        <f>VLOOKUP(D879,'Learning  Mangement'!$A$1:$G$1193,4,0)</f>
        <v>3.75</v>
      </c>
      <c r="P880" t="str">
        <f>VLOOKUP(D879,'Learning  Mangement'!$A$1:$G$1193,5,0)</f>
        <v>Hemanth&amp;Salomi</v>
      </c>
      <c r="Q880" t="str">
        <f>VLOOKUP(D879,'Learning  Mangement'!$A$1:$G$1193,6,0)</f>
        <v>3h</v>
      </c>
      <c r="R880" t="str">
        <f>VLOOKUP(D879,'Learning  Mangement'!$A$1:$G$1193,7,0)</f>
        <v>Soft skills Training</v>
      </c>
      <c r="S880" s="30">
        <f>VLOOKUP(D879,'Leave  Mangement'!$A$1:$F$1193,3,0)</f>
        <v>43268</v>
      </c>
      <c r="T880" s="30">
        <f>VLOOKUP(D879,'Leave  Mangement'!$A$1:$F$1193,4,0)</f>
        <v>43269</v>
      </c>
      <c r="U880" t="str">
        <f>VLOOKUP(D879,'Leave  Mangement'!$A$1:$F$1193,5,0)</f>
        <v>Planned leave</v>
      </c>
      <c r="V880">
        <f>VLOOKUP(D879,'Leave  Mangement'!$A$1:$F$1193,6,0)</f>
        <v>1</v>
      </c>
      <c r="W880" t="str">
        <f>VLOOKUP(D879,'Span and Layer'!$A$1:$D$1193,2,0)</f>
        <v>Anudeep</v>
      </c>
      <c r="X880" t="str">
        <f>VLOOKUP(D879,'Span and Layer'!$A$1:$D$1193,3,0)</f>
        <v>Charlie</v>
      </c>
      <c r="Y880" t="str">
        <f>VLOOKUP(D879,'Span and Layer'!$A$1:$D$1193,4,0)</f>
        <v>George</v>
      </c>
      <c r="Z880" s="30">
        <f>VLOOKUP(D879,'Attrition Analysis'!$A$1:$E$1193,3,0)</f>
        <v>40240</v>
      </c>
      <c r="AA880" s="30">
        <f>VLOOKUP(D879,'Attrition Analysis'!$A$1:$E$1193,4,0)</f>
        <v>12489</v>
      </c>
      <c r="AB880">
        <f>VLOOKUP(D879,'Attrition Analysis'!$A$1:$E$1193,5,0)</f>
        <v>0</v>
      </c>
      <c r="AC880" t="str">
        <f>VLOOKUP(D879,CSAT!$A$1:$F$1193,2,0)</f>
        <v>Good</v>
      </c>
      <c r="AD880" t="str">
        <f>VLOOKUP(D879,CSAT!$A$1:$F$1193,3,0)</f>
        <v>Good</v>
      </c>
      <c r="AE880" t="str">
        <f>VLOOKUP(D879,CSAT!$A$1:$F$1193,4,0)</f>
        <v>Better</v>
      </c>
      <c r="AF880" t="str">
        <f>VLOOKUP(D879,CSAT!$A$1:$F$1193,5,0)</f>
        <v>Worst</v>
      </c>
      <c r="AG880" t="str">
        <f>VLOOKUP(D879,CSAT!$A$1:$F$1193,6,0)</f>
        <v>Worst</v>
      </c>
      <c r="AH880" s="30">
        <v>43360</v>
      </c>
    </row>
    <row r="881" spans="1:34" x14ac:dyDescent="0.25">
      <c r="A881" s="13" t="s">
        <v>1403</v>
      </c>
      <c r="B881" s="13">
        <v>880</v>
      </c>
      <c r="C881" s="13" t="s">
        <v>514</v>
      </c>
      <c r="D881" s="13" t="s">
        <v>1403</v>
      </c>
      <c r="E881" s="13" t="s">
        <v>16</v>
      </c>
      <c r="F881" s="13">
        <v>43</v>
      </c>
      <c r="G881" s="13" t="s">
        <v>91</v>
      </c>
      <c r="H881" s="13" t="s">
        <v>18</v>
      </c>
      <c r="I881" s="13" t="s">
        <v>13</v>
      </c>
      <c r="J881">
        <f>VLOOKUP(DATA!D880,'Performance management'!A$1:H$1193,4,0)</f>
        <v>2</v>
      </c>
      <c r="K881">
        <f>VLOOKUP(DATA!D880,'Performance management'!A$1:H$1193,5,0)</f>
        <v>3</v>
      </c>
      <c r="L881">
        <f>VLOOKUP(DATA!D880,'Performance management'!A$1:H$1193,6,0)</f>
        <v>4</v>
      </c>
      <c r="M881">
        <f>VLOOKUP(DATA!D880,'Performance management'!A$1:H$1193,7,0)</f>
        <v>1</v>
      </c>
      <c r="N881">
        <f>VLOOKUP(DATA!D880,'Performance management'!A$1:H$1193,8,0)</f>
        <v>2.5</v>
      </c>
      <c r="O881">
        <f>VLOOKUP(D880,'Learning  Mangement'!$A$1:$G$1193,4,0)</f>
        <v>2.5</v>
      </c>
      <c r="P881" t="str">
        <f>VLOOKUP(D880,'Learning  Mangement'!$A$1:$G$1193,5,0)</f>
        <v>Sathish&amp;Azim</v>
      </c>
      <c r="Q881" t="str">
        <f>VLOOKUP(D880,'Learning  Mangement'!$A$1:$G$1193,6,0)</f>
        <v>4h</v>
      </c>
      <c r="R881" t="str">
        <f>VLOOKUP(D880,'Learning  Mangement'!$A$1:$G$1193,7,0)</f>
        <v>Technical skills Training</v>
      </c>
      <c r="S881" s="30">
        <f>VLOOKUP(D880,'Leave  Mangement'!$A$1:$F$1193,3,0)</f>
        <v>43269</v>
      </c>
      <c r="T881" s="30">
        <f>VLOOKUP(D880,'Leave  Mangement'!$A$1:$F$1193,4,0)</f>
        <v>43276</v>
      </c>
      <c r="U881" t="str">
        <f>VLOOKUP(D880,'Leave  Mangement'!$A$1:$F$1193,5,0)</f>
        <v>Maternity/Parental leave</v>
      </c>
      <c r="V881">
        <f>VLOOKUP(D880,'Leave  Mangement'!$A$1:$F$1193,6,0)</f>
        <v>37</v>
      </c>
      <c r="W881" t="str">
        <f>VLOOKUP(D880,'Span and Layer'!$A$1:$D$1193,2,0)</f>
        <v>Rishitha</v>
      </c>
      <c r="X881" t="str">
        <f>VLOOKUP(D880,'Span and Layer'!$A$1:$D$1193,3,0)</f>
        <v>Isla</v>
      </c>
      <c r="Y881" t="str">
        <f>VLOOKUP(D880,'Span and Layer'!$A$1:$D$1193,4,0)</f>
        <v>George</v>
      </c>
      <c r="Z881" s="30">
        <f>VLOOKUP(D880,'Attrition Analysis'!$A$1:$E$1193,3,0)</f>
        <v>40248</v>
      </c>
      <c r="AA881" s="30">
        <f>VLOOKUP(D880,'Attrition Analysis'!$A$1:$E$1193,4,0)</f>
        <v>12501</v>
      </c>
      <c r="AB881">
        <f>VLOOKUP(D880,'Attrition Analysis'!$A$1:$E$1193,5,0)</f>
        <v>0</v>
      </c>
      <c r="AC881" t="str">
        <f>VLOOKUP(D880,CSAT!$A$1:$F$1193,2,0)</f>
        <v>Excellent</v>
      </c>
      <c r="AD881" t="str">
        <f>VLOOKUP(D880,CSAT!$A$1:$F$1193,3,0)</f>
        <v>Bad</v>
      </c>
      <c r="AE881" t="str">
        <f>VLOOKUP(D880,CSAT!$A$1:$F$1193,4,0)</f>
        <v>Good</v>
      </c>
      <c r="AF881" t="str">
        <f>VLOOKUP(D880,CSAT!$A$1:$F$1193,5,0)</f>
        <v>Bad</v>
      </c>
      <c r="AG881" t="str">
        <f>VLOOKUP(D880,CSAT!$A$1:$F$1193,6,0)</f>
        <v>Bad</v>
      </c>
      <c r="AH881" s="30">
        <v>43112</v>
      </c>
    </row>
    <row r="882" spans="1:34" x14ac:dyDescent="0.25">
      <c r="A882" s="13" t="s">
        <v>1404</v>
      </c>
      <c r="B882" s="13">
        <v>881</v>
      </c>
      <c r="C882" s="13" t="s">
        <v>230</v>
      </c>
      <c r="D882" s="13" t="s">
        <v>1404</v>
      </c>
      <c r="E882" s="13" t="s">
        <v>10</v>
      </c>
      <c r="F882" s="13">
        <v>32</v>
      </c>
      <c r="G882" s="13" t="s">
        <v>45</v>
      </c>
      <c r="H882" s="13" t="s">
        <v>118</v>
      </c>
      <c r="I882" s="13" t="s">
        <v>13</v>
      </c>
      <c r="J882">
        <f>VLOOKUP(DATA!D881,'Performance management'!A$1:H$1193,4,0)</f>
        <v>2</v>
      </c>
      <c r="K882">
        <f>VLOOKUP(DATA!D881,'Performance management'!A$1:H$1193,5,0)</f>
        <v>1</v>
      </c>
      <c r="L882">
        <f>VLOOKUP(DATA!D881,'Performance management'!A$1:H$1193,6,0)</f>
        <v>2</v>
      </c>
      <c r="M882">
        <f>VLOOKUP(DATA!D881,'Performance management'!A$1:H$1193,7,0)</f>
        <v>1</v>
      </c>
      <c r="N882">
        <f>VLOOKUP(DATA!D881,'Performance management'!A$1:H$1193,8,0)</f>
        <v>1.5</v>
      </c>
      <c r="O882">
        <f>VLOOKUP(D881,'Learning  Mangement'!$A$1:$G$1193,4,0)</f>
        <v>1.5</v>
      </c>
      <c r="P882" t="str">
        <f>VLOOKUP(D881,'Learning  Mangement'!$A$1:$G$1193,5,0)</f>
        <v>Sathish&amp;Azim</v>
      </c>
      <c r="Q882" t="str">
        <f>VLOOKUP(D881,'Learning  Mangement'!$A$1:$G$1193,6,0)</f>
        <v>4h</v>
      </c>
      <c r="R882" t="str">
        <f>VLOOKUP(D881,'Learning  Mangement'!$A$1:$G$1193,7,0)</f>
        <v>Technical skills Training</v>
      </c>
      <c r="S882" s="30">
        <f>VLOOKUP(D881,'Leave  Mangement'!$A$1:$F$1193,3,0)</f>
        <v>43270</v>
      </c>
      <c r="T882" s="30">
        <f>VLOOKUP(D881,'Leave  Mangement'!$A$1:$F$1193,4,0)</f>
        <v>43273</v>
      </c>
      <c r="U882" t="str">
        <f>VLOOKUP(D881,'Leave  Mangement'!$A$1:$F$1193,5,0)</f>
        <v>Planned leave</v>
      </c>
      <c r="V882">
        <f>VLOOKUP(D881,'Leave  Mangement'!$A$1:$F$1193,6,0)</f>
        <v>3</v>
      </c>
      <c r="W882" t="str">
        <f>VLOOKUP(D881,'Span and Layer'!$A$1:$D$1193,2,0)</f>
        <v>Arundathi</v>
      </c>
      <c r="X882" t="str">
        <f>VLOOKUP(D881,'Span and Layer'!$A$1:$D$1193,3,0)</f>
        <v>Jacob</v>
      </c>
      <c r="Y882" t="str">
        <f>VLOOKUP(D881,'Span and Layer'!$A$1:$D$1193,4,0)</f>
        <v>George</v>
      </c>
      <c r="Z882" s="30">
        <f>VLOOKUP(D881,'Attrition Analysis'!$A$1:$E$1193,3,0)</f>
        <v>40256</v>
      </c>
      <c r="AA882" s="30">
        <f>VLOOKUP(D881,'Attrition Analysis'!$A$1:$E$1193,4,0)</f>
        <v>12513</v>
      </c>
      <c r="AB882">
        <f>VLOOKUP(D881,'Attrition Analysis'!$A$1:$E$1193,5,0)</f>
        <v>0</v>
      </c>
      <c r="AC882" t="str">
        <f>VLOOKUP(D881,CSAT!$A$1:$F$1193,2,0)</f>
        <v>Better</v>
      </c>
      <c r="AD882" t="str">
        <f>VLOOKUP(D881,CSAT!$A$1:$F$1193,3,0)</f>
        <v>Worst</v>
      </c>
      <c r="AE882" t="str">
        <f>VLOOKUP(D881,CSAT!$A$1:$F$1193,4,0)</f>
        <v>Better</v>
      </c>
      <c r="AF882" t="str">
        <f>VLOOKUP(D881,CSAT!$A$1:$F$1193,5,0)</f>
        <v>Bad</v>
      </c>
      <c r="AG882" t="str">
        <f>VLOOKUP(D881,CSAT!$A$1:$F$1193,6,0)</f>
        <v>Excellent</v>
      </c>
      <c r="AH882" s="30">
        <v>43424</v>
      </c>
    </row>
    <row r="883" spans="1:34" x14ac:dyDescent="0.25">
      <c r="A883" s="13" t="s">
        <v>1405</v>
      </c>
      <c r="B883" s="13">
        <v>882</v>
      </c>
      <c r="C883" s="13" t="s">
        <v>517</v>
      </c>
      <c r="D883" s="13" t="s">
        <v>1405</v>
      </c>
      <c r="E883" s="13" t="s">
        <v>16</v>
      </c>
      <c r="F883" s="13">
        <v>52</v>
      </c>
      <c r="G883" s="13" t="s">
        <v>21</v>
      </c>
      <c r="H883" s="13" t="s">
        <v>105</v>
      </c>
      <c r="I883" s="13" t="s">
        <v>13</v>
      </c>
      <c r="J883">
        <f>VLOOKUP(DATA!D882,'Performance management'!A$1:H$1193,4,0)</f>
        <v>4</v>
      </c>
      <c r="K883">
        <f>VLOOKUP(DATA!D882,'Performance management'!A$1:H$1193,5,0)</f>
        <v>3</v>
      </c>
      <c r="L883">
        <f>VLOOKUP(DATA!D882,'Performance management'!A$1:H$1193,6,0)</f>
        <v>2</v>
      </c>
      <c r="M883">
        <f>VLOOKUP(DATA!D882,'Performance management'!A$1:H$1193,7,0)</f>
        <v>2</v>
      </c>
      <c r="N883">
        <f>VLOOKUP(DATA!D882,'Performance management'!A$1:H$1193,8,0)</f>
        <v>2.75</v>
      </c>
      <c r="O883">
        <f>VLOOKUP(D882,'Learning  Mangement'!$A$1:$G$1193,4,0)</f>
        <v>2.75</v>
      </c>
      <c r="P883" t="str">
        <f>VLOOKUP(D882,'Learning  Mangement'!$A$1:$G$1193,5,0)</f>
        <v>Sathish&amp;Azim</v>
      </c>
      <c r="Q883" t="str">
        <f>VLOOKUP(D882,'Learning  Mangement'!$A$1:$G$1193,6,0)</f>
        <v>4h</v>
      </c>
      <c r="R883" t="str">
        <f>VLOOKUP(D882,'Learning  Mangement'!$A$1:$G$1193,7,0)</f>
        <v>Technical skills Training</v>
      </c>
      <c r="S883" s="30">
        <f>VLOOKUP(D882,'Leave  Mangement'!$A$1:$F$1193,3,0)</f>
        <v>43271</v>
      </c>
      <c r="T883" s="30">
        <f>VLOOKUP(D882,'Leave  Mangement'!$A$1:$F$1193,4,0)</f>
        <v>43273</v>
      </c>
      <c r="U883" t="str">
        <f>VLOOKUP(D882,'Leave  Mangement'!$A$1:$F$1193,5,0)</f>
        <v>Maternity/Parental leave</v>
      </c>
      <c r="V883">
        <f>VLOOKUP(D882,'Leave  Mangement'!$A$1:$F$1193,6,0)</f>
        <v>32</v>
      </c>
      <c r="W883" t="str">
        <f>VLOOKUP(D882,'Span and Layer'!$A$1:$D$1193,2,0)</f>
        <v>Azim</v>
      </c>
      <c r="X883" t="str">
        <f>VLOOKUP(D882,'Span and Layer'!$A$1:$D$1193,3,0)</f>
        <v>Jacob</v>
      </c>
      <c r="Y883" t="str">
        <f>VLOOKUP(D882,'Span and Layer'!$A$1:$D$1193,4,0)</f>
        <v>George</v>
      </c>
      <c r="Z883" s="30">
        <f>VLOOKUP(D882,'Attrition Analysis'!$A$1:$E$1193,3,0)</f>
        <v>40264</v>
      </c>
      <c r="AA883" s="30">
        <f>VLOOKUP(D882,'Attrition Analysis'!$A$1:$E$1193,4,0)</f>
        <v>12525</v>
      </c>
      <c r="AB883">
        <f>VLOOKUP(D882,'Attrition Analysis'!$A$1:$E$1193,5,0)</f>
        <v>0</v>
      </c>
      <c r="AC883" t="str">
        <f>VLOOKUP(D882,CSAT!$A$1:$F$1193,2,0)</f>
        <v>Excellent</v>
      </c>
      <c r="AD883" t="str">
        <f>VLOOKUP(D882,CSAT!$A$1:$F$1193,3,0)</f>
        <v>Better</v>
      </c>
      <c r="AE883" t="str">
        <f>VLOOKUP(D882,CSAT!$A$1:$F$1193,4,0)</f>
        <v>Better</v>
      </c>
      <c r="AF883" t="str">
        <f>VLOOKUP(D882,CSAT!$A$1:$F$1193,5,0)</f>
        <v>Bad</v>
      </c>
      <c r="AG883" t="str">
        <f>VLOOKUP(D882,CSAT!$A$1:$F$1193,6,0)</f>
        <v>Good</v>
      </c>
      <c r="AH883" s="30">
        <v>43157</v>
      </c>
    </row>
    <row r="884" spans="1:34" x14ac:dyDescent="0.25">
      <c r="A884" s="13" t="s">
        <v>1406</v>
      </c>
      <c r="B884" s="13">
        <v>883</v>
      </c>
      <c r="C884" s="13" t="s">
        <v>519</v>
      </c>
      <c r="D884" s="13" t="s">
        <v>1406</v>
      </c>
      <c r="E884" s="13" t="s">
        <v>10</v>
      </c>
      <c r="F884" s="13">
        <v>34</v>
      </c>
      <c r="G884" s="13" t="s">
        <v>55</v>
      </c>
      <c r="H884" s="13" t="s">
        <v>27</v>
      </c>
      <c r="I884" s="13" t="s">
        <v>28</v>
      </c>
      <c r="J884">
        <f>VLOOKUP(DATA!D883,'Performance management'!A$1:H$1193,4,0)</f>
        <v>4</v>
      </c>
      <c r="K884">
        <f>VLOOKUP(DATA!D883,'Performance management'!A$1:H$1193,5,0)</f>
        <v>5</v>
      </c>
      <c r="L884">
        <f>VLOOKUP(DATA!D883,'Performance management'!A$1:H$1193,6,0)</f>
        <v>2</v>
      </c>
      <c r="M884">
        <f>VLOOKUP(DATA!D883,'Performance management'!A$1:H$1193,7,0)</f>
        <v>5</v>
      </c>
      <c r="N884">
        <f>VLOOKUP(DATA!D883,'Performance management'!A$1:H$1193,8,0)</f>
        <v>4</v>
      </c>
      <c r="O884">
        <f>VLOOKUP(D883,'Learning  Mangement'!$A$1:$G$1193,4,0)</f>
        <v>4</v>
      </c>
      <c r="P884" t="str">
        <f>VLOOKUP(D883,'Learning  Mangement'!$A$1:$G$1193,5,0)</f>
        <v>Santhosh&amp;Anudeep</v>
      </c>
      <c r="Q884" t="str">
        <f>VLOOKUP(D883,'Learning  Mangement'!$A$1:$G$1193,6,0)</f>
        <v>3h</v>
      </c>
      <c r="R884" t="str">
        <f>VLOOKUP(D883,'Learning  Mangement'!$A$1:$G$1193,7,0)</f>
        <v>Job Training</v>
      </c>
      <c r="S884" s="30">
        <f>VLOOKUP(D883,'Leave  Mangement'!$A$1:$F$1193,3,0)</f>
        <v>43272</v>
      </c>
      <c r="T884" s="30">
        <f>VLOOKUP(D883,'Leave  Mangement'!$A$1:$F$1193,4,0)</f>
        <v>43279</v>
      </c>
      <c r="U884" t="str">
        <f>VLOOKUP(D883,'Leave  Mangement'!$A$1:$F$1193,5,0)</f>
        <v>Planned leave</v>
      </c>
      <c r="V884">
        <f>VLOOKUP(D883,'Leave  Mangement'!$A$1:$F$1193,6,0)</f>
        <v>7</v>
      </c>
      <c r="W884" t="str">
        <f>VLOOKUP(D883,'Span and Layer'!$A$1:$D$1193,2,0)</f>
        <v>Sathish</v>
      </c>
      <c r="X884" t="str">
        <f>VLOOKUP(D883,'Span and Layer'!$A$1:$D$1193,3,0)</f>
        <v>Charlie</v>
      </c>
      <c r="Y884" t="str">
        <f>VLOOKUP(D883,'Span and Layer'!$A$1:$D$1193,4,0)</f>
        <v>George</v>
      </c>
      <c r="Z884" s="30">
        <f>VLOOKUP(D883,'Attrition Analysis'!$A$1:$E$1193,3,0)</f>
        <v>40272</v>
      </c>
      <c r="AA884" s="30">
        <f>VLOOKUP(D883,'Attrition Analysis'!$A$1:$E$1193,4,0)</f>
        <v>12537</v>
      </c>
      <c r="AB884">
        <f>VLOOKUP(D883,'Attrition Analysis'!$A$1:$E$1193,5,0)</f>
        <v>0</v>
      </c>
      <c r="AC884" t="str">
        <f>VLOOKUP(D883,CSAT!$A$1:$F$1193,2,0)</f>
        <v>Better</v>
      </c>
      <c r="AD884" t="str">
        <f>VLOOKUP(D883,CSAT!$A$1:$F$1193,3,0)</f>
        <v>Good</v>
      </c>
      <c r="AE884" t="str">
        <f>VLOOKUP(D883,CSAT!$A$1:$F$1193,4,0)</f>
        <v>Excellent</v>
      </c>
      <c r="AF884" t="str">
        <f>VLOOKUP(D883,CSAT!$A$1:$F$1193,5,0)</f>
        <v>Excellent</v>
      </c>
      <c r="AG884" t="str">
        <f>VLOOKUP(D883,CSAT!$A$1:$F$1193,6,0)</f>
        <v>Better</v>
      </c>
      <c r="AH884" s="30">
        <v>43278</v>
      </c>
    </row>
    <row r="885" spans="1:34" x14ac:dyDescent="0.25">
      <c r="A885" s="13" t="s">
        <v>1407</v>
      </c>
      <c r="B885" s="13">
        <v>884</v>
      </c>
      <c r="C885" s="13" t="s">
        <v>521</v>
      </c>
      <c r="D885" s="13" t="s">
        <v>1407</v>
      </c>
      <c r="E885" s="13" t="s">
        <v>10</v>
      </c>
      <c r="F885" s="13">
        <v>23</v>
      </c>
      <c r="G885" s="13" t="s">
        <v>21</v>
      </c>
      <c r="H885" s="13" t="s">
        <v>97</v>
      </c>
      <c r="I885" s="13" t="s">
        <v>98</v>
      </c>
      <c r="J885">
        <f>VLOOKUP(DATA!D884,'Performance management'!A$1:H$1193,4,0)</f>
        <v>5</v>
      </c>
      <c r="K885">
        <f>VLOOKUP(DATA!D884,'Performance management'!A$1:H$1193,5,0)</f>
        <v>5</v>
      </c>
      <c r="L885">
        <f>VLOOKUP(DATA!D884,'Performance management'!A$1:H$1193,6,0)</f>
        <v>3</v>
      </c>
      <c r="M885">
        <f>VLOOKUP(DATA!D884,'Performance management'!A$1:H$1193,7,0)</f>
        <v>3</v>
      </c>
      <c r="N885">
        <f>VLOOKUP(DATA!D884,'Performance management'!A$1:H$1193,8,0)</f>
        <v>4</v>
      </c>
      <c r="O885">
        <f>VLOOKUP(D884,'Learning  Mangement'!$A$1:$G$1193,4,0)</f>
        <v>4</v>
      </c>
      <c r="P885" t="str">
        <f>VLOOKUP(D884,'Learning  Mangement'!$A$1:$G$1193,5,0)</f>
        <v>Santhosh&amp;Anudeep</v>
      </c>
      <c r="Q885" t="str">
        <f>VLOOKUP(D884,'Learning  Mangement'!$A$1:$G$1193,6,0)</f>
        <v>3h</v>
      </c>
      <c r="R885" t="str">
        <f>VLOOKUP(D884,'Learning  Mangement'!$A$1:$G$1193,7,0)</f>
        <v>Job Training</v>
      </c>
      <c r="S885" s="30">
        <f>VLOOKUP(D884,'Leave  Mangement'!$A$1:$F$1193,3,0)</f>
        <v>43273</v>
      </c>
      <c r="T885" s="30">
        <f>VLOOKUP(D884,'Leave  Mangement'!$A$1:$F$1193,4,0)</f>
        <v>43277</v>
      </c>
      <c r="U885" t="str">
        <f>VLOOKUP(D884,'Leave  Mangement'!$A$1:$F$1193,5,0)</f>
        <v>Emergency leave</v>
      </c>
      <c r="V885">
        <f>VLOOKUP(D884,'Leave  Mangement'!$A$1:$F$1193,6,0)</f>
        <v>4</v>
      </c>
      <c r="W885" t="str">
        <f>VLOOKUP(D884,'Span and Layer'!$A$1:$D$1193,2,0)</f>
        <v>Azim</v>
      </c>
      <c r="X885" t="str">
        <f>VLOOKUP(D884,'Span and Layer'!$A$1:$D$1193,3,0)</f>
        <v>Jacob</v>
      </c>
      <c r="Y885" t="str">
        <f>VLOOKUP(D884,'Span and Layer'!$A$1:$D$1193,4,0)</f>
        <v>George</v>
      </c>
      <c r="Z885" s="30">
        <f>VLOOKUP(D884,'Attrition Analysis'!$A$1:$E$1193,3,0)</f>
        <v>40280</v>
      </c>
      <c r="AA885" s="30">
        <f>VLOOKUP(D884,'Attrition Analysis'!$A$1:$E$1193,4,0)</f>
        <v>12549</v>
      </c>
      <c r="AB885">
        <f>VLOOKUP(D884,'Attrition Analysis'!$A$1:$E$1193,5,0)</f>
        <v>0</v>
      </c>
      <c r="AC885" t="str">
        <f>VLOOKUP(D884,CSAT!$A$1:$F$1193,2,0)</f>
        <v>Excellent</v>
      </c>
      <c r="AD885" t="str">
        <f>VLOOKUP(D884,CSAT!$A$1:$F$1193,3,0)</f>
        <v>Good</v>
      </c>
      <c r="AE885" t="str">
        <f>VLOOKUP(D884,CSAT!$A$1:$F$1193,4,0)</f>
        <v>Worst</v>
      </c>
      <c r="AF885" t="str">
        <f>VLOOKUP(D884,CSAT!$A$1:$F$1193,5,0)</f>
        <v>Good</v>
      </c>
      <c r="AG885" t="str">
        <f>VLOOKUP(D884,CSAT!$A$1:$F$1193,6,0)</f>
        <v>Worst</v>
      </c>
      <c r="AH885" s="30">
        <v>43197</v>
      </c>
    </row>
    <row r="886" spans="1:34" x14ac:dyDescent="0.25">
      <c r="A886" s="13" t="s">
        <v>1408</v>
      </c>
      <c r="B886" s="13">
        <v>885</v>
      </c>
      <c r="C886" s="13" t="s">
        <v>472</v>
      </c>
      <c r="D886" s="13" t="s">
        <v>1408</v>
      </c>
      <c r="E886" s="13" t="s">
        <v>16</v>
      </c>
      <c r="F886" s="13">
        <v>31</v>
      </c>
      <c r="G886" s="13" t="s">
        <v>26</v>
      </c>
      <c r="H886" s="13" t="s">
        <v>131</v>
      </c>
      <c r="I886" s="13" t="s">
        <v>132</v>
      </c>
      <c r="J886">
        <f>VLOOKUP(DATA!D885,'Performance management'!A$1:H$1193,4,0)</f>
        <v>1</v>
      </c>
      <c r="K886">
        <f>VLOOKUP(DATA!D885,'Performance management'!A$1:H$1193,5,0)</f>
        <v>3</v>
      </c>
      <c r="L886">
        <f>VLOOKUP(DATA!D885,'Performance management'!A$1:H$1193,6,0)</f>
        <v>5</v>
      </c>
      <c r="M886">
        <f>VLOOKUP(DATA!D885,'Performance management'!A$1:H$1193,7,0)</f>
        <v>1</v>
      </c>
      <c r="N886">
        <f>VLOOKUP(DATA!D885,'Performance management'!A$1:H$1193,8,0)</f>
        <v>2.5</v>
      </c>
      <c r="O886">
        <f>VLOOKUP(D885,'Learning  Mangement'!$A$1:$G$1193,4,0)</f>
        <v>2.5</v>
      </c>
      <c r="P886" t="str">
        <f>VLOOKUP(D885,'Learning  Mangement'!$A$1:$G$1193,5,0)</f>
        <v>Sathish&amp;Azim</v>
      </c>
      <c r="Q886" t="str">
        <f>VLOOKUP(D885,'Learning  Mangement'!$A$1:$G$1193,6,0)</f>
        <v>4h</v>
      </c>
      <c r="R886" t="str">
        <f>VLOOKUP(D885,'Learning  Mangement'!$A$1:$G$1193,7,0)</f>
        <v>Technical skills Training</v>
      </c>
      <c r="S886" s="30">
        <f>VLOOKUP(D885,'Leave  Mangement'!$A$1:$F$1193,3,0)</f>
        <v>43274</v>
      </c>
      <c r="T886" s="30">
        <f>VLOOKUP(D885,'Leave  Mangement'!$A$1:$F$1193,4,0)</f>
        <v>43277</v>
      </c>
      <c r="U886" t="str">
        <f>VLOOKUP(D885,'Leave  Mangement'!$A$1:$F$1193,5,0)</f>
        <v>Emergency leave</v>
      </c>
      <c r="V886">
        <f>VLOOKUP(D885,'Leave  Mangement'!$A$1:$F$1193,6,0)</f>
        <v>3</v>
      </c>
      <c r="W886" t="str">
        <f>VLOOKUP(D885,'Span and Layer'!$A$1:$D$1193,2,0)</f>
        <v>Rajesh</v>
      </c>
      <c r="X886" t="str">
        <f>VLOOKUP(D885,'Span and Layer'!$A$1:$D$1193,3,0)</f>
        <v>Isla</v>
      </c>
      <c r="Y886" t="str">
        <f>VLOOKUP(D885,'Span and Layer'!$A$1:$D$1193,4,0)</f>
        <v>George</v>
      </c>
      <c r="Z886" s="30">
        <f>VLOOKUP(D885,'Attrition Analysis'!$A$1:$E$1193,3,0)</f>
        <v>40288</v>
      </c>
      <c r="AA886" s="30">
        <f>VLOOKUP(D885,'Attrition Analysis'!$A$1:$E$1193,4,0)</f>
        <v>12561</v>
      </c>
      <c r="AB886">
        <f>VLOOKUP(D885,'Attrition Analysis'!$A$1:$E$1193,5,0)</f>
        <v>0</v>
      </c>
      <c r="AC886" t="str">
        <f>VLOOKUP(D885,CSAT!$A$1:$F$1193,2,0)</f>
        <v>Bad</v>
      </c>
      <c r="AD886" t="str">
        <f>VLOOKUP(D885,CSAT!$A$1:$F$1193,3,0)</f>
        <v>Excellent</v>
      </c>
      <c r="AE886" t="str">
        <f>VLOOKUP(D885,CSAT!$A$1:$F$1193,4,0)</f>
        <v>Bad</v>
      </c>
      <c r="AF886" t="str">
        <f>VLOOKUP(D885,CSAT!$A$1:$F$1193,5,0)</f>
        <v>Excellent</v>
      </c>
      <c r="AG886" t="str">
        <f>VLOOKUP(D885,CSAT!$A$1:$F$1193,6,0)</f>
        <v>Good</v>
      </c>
      <c r="AH886" s="30">
        <v>43262</v>
      </c>
    </row>
    <row r="887" spans="1:34" x14ac:dyDescent="0.25">
      <c r="A887" s="13" t="s">
        <v>1409</v>
      </c>
      <c r="B887" s="13">
        <v>886</v>
      </c>
      <c r="C887" s="13" t="s">
        <v>524</v>
      </c>
      <c r="D887" s="13" t="s">
        <v>1409</v>
      </c>
      <c r="E887" s="13" t="s">
        <v>16</v>
      </c>
      <c r="F887" s="13">
        <v>39</v>
      </c>
      <c r="G887" s="13" t="s">
        <v>26</v>
      </c>
      <c r="H887" s="13" t="s">
        <v>27</v>
      </c>
      <c r="I887" s="13" t="s">
        <v>28</v>
      </c>
      <c r="J887">
        <f>VLOOKUP(DATA!D886,'Performance management'!A$1:H$1193,4,0)</f>
        <v>3</v>
      </c>
      <c r="K887">
        <f>VLOOKUP(DATA!D886,'Performance management'!A$1:H$1193,5,0)</f>
        <v>3</v>
      </c>
      <c r="L887">
        <f>VLOOKUP(DATA!D886,'Performance management'!A$1:H$1193,6,0)</f>
        <v>3</v>
      </c>
      <c r="M887">
        <f>VLOOKUP(DATA!D886,'Performance management'!A$1:H$1193,7,0)</f>
        <v>3</v>
      </c>
      <c r="N887">
        <f>VLOOKUP(DATA!D886,'Performance management'!A$1:H$1193,8,0)</f>
        <v>3</v>
      </c>
      <c r="O887">
        <f>VLOOKUP(D886,'Learning  Mangement'!$A$1:$G$1193,4,0)</f>
        <v>3</v>
      </c>
      <c r="P887" t="str">
        <f>VLOOKUP(D886,'Learning  Mangement'!$A$1:$G$1193,5,0)</f>
        <v>Hemanth&amp;Salomi</v>
      </c>
      <c r="Q887" t="str">
        <f>VLOOKUP(D886,'Learning  Mangement'!$A$1:$G$1193,6,0)</f>
        <v>3h</v>
      </c>
      <c r="R887" t="str">
        <f>VLOOKUP(D886,'Learning  Mangement'!$A$1:$G$1193,7,0)</f>
        <v>Soft skills Training</v>
      </c>
      <c r="S887" s="30">
        <f>VLOOKUP(D886,'Leave  Mangement'!$A$1:$F$1193,3,0)</f>
        <v>43275</v>
      </c>
      <c r="T887" s="30">
        <f>VLOOKUP(D886,'Leave  Mangement'!$A$1:$F$1193,4,0)</f>
        <v>43280</v>
      </c>
      <c r="U887" t="str">
        <f>VLOOKUP(D886,'Leave  Mangement'!$A$1:$F$1193,5,0)</f>
        <v>Emergency leave</v>
      </c>
      <c r="V887">
        <f>VLOOKUP(D886,'Leave  Mangement'!$A$1:$F$1193,6,0)</f>
        <v>5</v>
      </c>
      <c r="W887" t="str">
        <f>VLOOKUP(D886,'Span and Layer'!$A$1:$D$1193,2,0)</f>
        <v>Rishitha</v>
      </c>
      <c r="X887" t="str">
        <f>VLOOKUP(D886,'Span and Layer'!$A$1:$D$1193,3,0)</f>
        <v>Isla</v>
      </c>
      <c r="Y887" t="str">
        <f>VLOOKUP(D886,'Span and Layer'!$A$1:$D$1193,4,0)</f>
        <v>George</v>
      </c>
      <c r="Z887" s="30">
        <f>VLOOKUP(D886,'Attrition Analysis'!$A$1:$E$1193,3,0)</f>
        <v>40296</v>
      </c>
      <c r="AA887" s="30">
        <f>VLOOKUP(D886,'Attrition Analysis'!$A$1:$E$1193,4,0)</f>
        <v>12573</v>
      </c>
      <c r="AB887">
        <f>VLOOKUP(D886,'Attrition Analysis'!$A$1:$E$1193,5,0)</f>
        <v>0</v>
      </c>
      <c r="AC887" t="str">
        <f>VLOOKUP(D886,CSAT!$A$1:$F$1193,2,0)</f>
        <v>Better</v>
      </c>
      <c r="AD887" t="str">
        <f>VLOOKUP(D886,CSAT!$A$1:$F$1193,3,0)</f>
        <v>Good</v>
      </c>
      <c r="AE887" t="str">
        <f>VLOOKUP(D886,CSAT!$A$1:$F$1193,4,0)</f>
        <v>Bad</v>
      </c>
      <c r="AF887" t="str">
        <f>VLOOKUP(D886,CSAT!$A$1:$F$1193,5,0)</f>
        <v>Worst</v>
      </c>
      <c r="AG887" t="str">
        <f>VLOOKUP(D886,CSAT!$A$1:$F$1193,6,0)</f>
        <v>Bad</v>
      </c>
      <c r="AH887" s="30">
        <v>43292</v>
      </c>
    </row>
    <row r="888" spans="1:34" x14ac:dyDescent="0.25">
      <c r="A888" s="13" t="s">
        <v>1410</v>
      </c>
      <c r="B888" s="13">
        <v>887</v>
      </c>
      <c r="C888" s="13" t="s">
        <v>526</v>
      </c>
      <c r="D888" s="13" t="s">
        <v>1410</v>
      </c>
      <c r="E888" s="13" t="s">
        <v>10</v>
      </c>
      <c r="F888" s="13">
        <v>47</v>
      </c>
      <c r="G888" s="13" t="s">
        <v>26</v>
      </c>
      <c r="H888" s="13" t="s">
        <v>97</v>
      </c>
      <c r="I888" s="13" t="s">
        <v>98</v>
      </c>
      <c r="J888">
        <f>VLOOKUP(DATA!D887,'Performance management'!A$1:H$1193,4,0)</f>
        <v>5</v>
      </c>
      <c r="K888">
        <f>VLOOKUP(DATA!D887,'Performance management'!A$1:H$1193,5,0)</f>
        <v>2</v>
      </c>
      <c r="L888">
        <f>VLOOKUP(DATA!D887,'Performance management'!A$1:H$1193,6,0)</f>
        <v>2</v>
      </c>
      <c r="M888">
        <f>VLOOKUP(DATA!D887,'Performance management'!A$1:H$1193,7,0)</f>
        <v>3</v>
      </c>
      <c r="N888">
        <f>VLOOKUP(DATA!D887,'Performance management'!A$1:H$1193,8,0)</f>
        <v>3</v>
      </c>
      <c r="O888">
        <f>VLOOKUP(D887,'Learning  Mangement'!$A$1:$G$1193,4,0)</f>
        <v>3</v>
      </c>
      <c r="P888" t="str">
        <f>VLOOKUP(D887,'Learning  Mangement'!$A$1:$G$1193,5,0)</f>
        <v>Hemanth&amp;Salomi</v>
      </c>
      <c r="Q888" t="str">
        <f>VLOOKUP(D887,'Learning  Mangement'!$A$1:$G$1193,6,0)</f>
        <v>3h</v>
      </c>
      <c r="R888" t="str">
        <f>VLOOKUP(D887,'Learning  Mangement'!$A$1:$G$1193,7,0)</f>
        <v>Soft skills Training</v>
      </c>
      <c r="S888" s="30">
        <f>VLOOKUP(D887,'Leave  Mangement'!$A$1:$F$1193,3,0)</f>
        <v>43276</v>
      </c>
      <c r="T888" s="30">
        <f>VLOOKUP(D887,'Leave  Mangement'!$A$1:$F$1193,4,0)</f>
        <v>43283</v>
      </c>
      <c r="U888" t="str">
        <f>VLOOKUP(D887,'Leave  Mangement'!$A$1:$F$1193,5,0)</f>
        <v>Emergency leave</v>
      </c>
      <c r="V888">
        <f>VLOOKUP(D887,'Leave  Mangement'!$A$1:$F$1193,6,0)</f>
        <v>7</v>
      </c>
      <c r="W888" t="str">
        <f>VLOOKUP(D887,'Span and Layer'!$A$1:$D$1193,2,0)</f>
        <v>Sathish</v>
      </c>
      <c r="X888" t="str">
        <f>VLOOKUP(D887,'Span and Layer'!$A$1:$D$1193,3,0)</f>
        <v>Charlie</v>
      </c>
      <c r="Y888" t="str">
        <f>VLOOKUP(D887,'Span and Layer'!$A$1:$D$1193,4,0)</f>
        <v>George</v>
      </c>
      <c r="Z888" s="30">
        <f>VLOOKUP(D887,'Attrition Analysis'!$A$1:$E$1193,3,0)</f>
        <v>40304</v>
      </c>
      <c r="AA888" s="30">
        <f>VLOOKUP(D887,'Attrition Analysis'!$A$1:$E$1193,4,0)</f>
        <v>12585</v>
      </c>
      <c r="AB888">
        <f>VLOOKUP(D887,'Attrition Analysis'!$A$1:$E$1193,5,0)</f>
        <v>0</v>
      </c>
      <c r="AC888" t="str">
        <f>VLOOKUP(D887,CSAT!$A$1:$F$1193,2,0)</f>
        <v>Excellent</v>
      </c>
      <c r="AD888" t="str">
        <f>VLOOKUP(D887,CSAT!$A$1:$F$1193,3,0)</f>
        <v>Bad</v>
      </c>
      <c r="AE888" t="str">
        <f>VLOOKUP(D887,CSAT!$A$1:$F$1193,4,0)</f>
        <v>Better</v>
      </c>
      <c r="AF888" t="str">
        <f>VLOOKUP(D887,CSAT!$A$1:$F$1193,5,0)</f>
        <v>Bad</v>
      </c>
      <c r="AG888" t="str">
        <f>VLOOKUP(D887,CSAT!$A$1:$F$1193,6,0)</f>
        <v>Worst</v>
      </c>
      <c r="AH888" s="30">
        <v>43220</v>
      </c>
    </row>
    <row r="889" spans="1:34" x14ac:dyDescent="0.25">
      <c r="A889" s="13" t="s">
        <v>1411</v>
      </c>
      <c r="B889" s="13">
        <v>888</v>
      </c>
      <c r="C889" s="13" t="s">
        <v>528</v>
      </c>
      <c r="D889" s="13" t="s">
        <v>1411</v>
      </c>
      <c r="E889" s="13" t="s">
        <v>10</v>
      </c>
      <c r="F889" s="13">
        <v>52</v>
      </c>
      <c r="G889" s="13" t="s">
        <v>62</v>
      </c>
      <c r="H889" s="13" t="s">
        <v>97</v>
      </c>
      <c r="I889" s="13" t="s">
        <v>98</v>
      </c>
      <c r="J889">
        <f>VLOOKUP(DATA!D888,'Performance management'!A$1:H$1193,4,0)</f>
        <v>2</v>
      </c>
      <c r="K889">
        <f>VLOOKUP(DATA!D888,'Performance management'!A$1:H$1193,5,0)</f>
        <v>3</v>
      </c>
      <c r="L889">
        <f>VLOOKUP(DATA!D888,'Performance management'!A$1:H$1193,6,0)</f>
        <v>1</v>
      </c>
      <c r="M889">
        <f>VLOOKUP(DATA!D888,'Performance management'!A$1:H$1193,7,0)</f>
        <v>1</v>
      </c>
      <c r="N889">
        <f>VLOOKUP(DATA!D888,'Performance management'!A$1:H$1193,8,0)</f>
        <v>1.75</v>
      </c>
      <c r="O889">
        <f>VLOOKUP(D888,'Learning  Mangement'!$A$1:$G$1193,4,0)</f>
        <v>1.75</v>
      </c>
      <c r="P889" t="str">
        <f>VLOOKUP(D888,'Learning  Mangement'!$A$1:$G$1193,5,0)</f>
        <v>Sathish&amp;Azim</v>
      </c>
      <c r="Q889" t="str">
        <f>VLOOKUP(D888,'Learning  Mangement'!$A$1:$G$1193,6,0)</f>
        <v>4h</v>
      </c>
      <c r="R889" t="str">
        <f>VLOOKUP(D888,'Learning  Mangement'!$A$1:$G$1193,7,0)</f>
        <v>Technical skills Training</v>
      </c>
      <c r="S889" s="30">
        <f>VLOOKUP(D888,'Leave  Mangement'!$A$1:$F$1193,3,0)</f>
        <v>43277</v>
      </c>
      <c r="T889" s="30">
        <f>VLOOKUP(D888,'Leave  Mangement'!$A$1:$F$1193,4,0)</f>
        <v>43280</v>
      </c>
      <c r="U889" t="str">
        <f>VLOOKUP(D888,'Leave  Mangement'!$A$1:$F$1193,5,0)</f>
        <v>Emergency leave</v>
      </c>
      <c r="V889">
        <f>VLOOKUP(D888,'Leave  Mangement'!$A$1:$F$1193,6,0)</f>
        <v>3</v>
      </c>
      <c r="W889" t="str">
        <f>VLOOKUP(D888,'Span and Layer'!$A$1:$D$1193,2,0)</f>
        <v>Aneela</v>
      </c>
      <c r="X889" t="str">
        <f>VLOOKUP(D888,'Span and Layer'!$A$1:$D$1193,3,0)</f>
        <v>Charlie</v>
      </c>
      <c r="Y889" t="str">
        <f>VLOOKUP(D888,'Span and Layer'!$A$1:$D$1193,4,0)</f>
        <v>George</v>
      </c>
      <c r="Z889" s="30">
        <f>VLOOKUP(D888,'Attrition Analysis'!$A$1:$E$1193,3,0)</f>
        <v>40312</v>
      </c>
      <c r="AA889" s="30">
        <f>VLOOKUP(D888,'Attrition Analysis'!$A$1:$E$1193,4,0)</f>
        <v>12597</v>
      </c>
      <c r="AB889">
        <f>VLOOKUP(D888,'Attrition Analysis'!$A$1:$E$1193,5,0)</f>
        <v>0</v>
      </c>
      <c r="AC889" t="str">
        <f>VLOOKUP(D888,CSAT!$A$1:$F$1193,2,0)</f>
        <v>Excellent</v>
      </c>
      <c r="AD889" t="str">
        <f>VLOOKUP(D888,CSAT!$A$1:$F$1193,3,0)</f>
        <v>Worst</v>
      </c>
      <c r="AE889" t="str">
        <f>VLOOKUP(D888,CSAT!$A$1:$F$1193,4,0)</f>
        <v>Worst</v>
      </c>
      <c r="AF889" t="str">
        <f>VLOOKUP(D888,CSAT!$A$1:$F$1193,5,0)</f>
        <v>Bad</v>
      </c>
      <c r="AG889" t="str">
        <f>VLOOKUP(D888,CSAT!$A$1:$F$1193,6,0)</f>
        <v>Better</v>
      </c>
      <c r="AH889" s="30">
        <v>43365</v>
      </c>
    </row>
    <row r="890" spans="1:34" x14ac:dyDescent="0.25">
      <c r="A890" s="13" t="s">
        <v>1412</v>
      </c>
      <c r="B890" s="13">
        <v>889</v>
      </c>
      <c r="C890" s="13" t="s">
        <v>530</v>
      </c>
      <c r="D890" s="13" t="s">
        <v>1412</v>
      </c>
      <c r="E890" s="13" t="s">
        <v>16</v>
      </c>
      <c r="F890" s="13">
        <v>30</v>
      </c>
      <c r="G890" s="13" t="s">
        <v>21</v>
      </c>
      <c r="H890" s="13" t="s">
        <v>63</v>
      </c>
      <c r="I890" s="13" t="s">
        <v>13</v>
      </c>
      <c r="J890">
        <f>VLOOKUP(DATA!D889,'Performance management'!A$1:H$1193,4,0)</f>
        <v>1</v>
      </c>
      <c r="K890">
        <f>VLOOKUP(DATA!D889,'Performance management'!A$1:H$1193,5,0)</f>
        <v>2</v>
      </c>
      <c r="L890">
        <f>VLOOKUP(DATA!D889,'Performance management'!A$1:H$1193,6,0)</f>
        <v>5</v>
      </c>
      <c r="M890">
        <f>VLOOKUP(DATA!D889,'Performance management'!A$1:H$1193,7,0)</f>
        <v>5</v>
      </c>
      <c r="N890">
        <f>VLOOKUP(DATA!D889,'Performance management'!A$1:H$1193,8,0)</f>
        <v>3.25</v>
      </c>
      <c r="O890">
        <f>VLOOKUP(D889,'Learning  Mangement'!$A$1:$G$1193,4,0)</f>
        <v>3.25</v>
      </c>
      <c r="P890" t="str">
        <f>VLOOKUP(D889,'Learning  Mangement'!$A$1:$G$1193,5,0)</f>
        <v>Hemanth&amp;Salomi</v>
      </c>
      <c r="Q890" t="str">
        <f>VLOOKUP(D889,'Learning  Mangement'!$A$1:$G$1193,6,0)</f>
        <v>3h</v>
      </c>
      <c r="R890" t="str">
        <f>VLOOKUP(D889,'Learning  Mangement'!$A$1:$G$1193,7,0)</f>
        <v>Soft skills Training</v>
      </c>
      <c r="S890" s="30">
        <f>VLOOKUP(D889,'Leave  Mangement'!$A$1:$F$1193,3,0)</f>
        <v>43278</v>
      </c>
      <c r="T890" s="30">
        <f>VLOOKUP(D889,'Leave  Mangement'!$A$1:$F$1193,4,0)</f>
        <v>43285</v>
      </c>
      <c r="U890" t="str">
        <f>VLOOKUP(D889,'Leave  Mangement'!$A$1:$F$1193,5,0)</f>
        <v>Emergency leave</v>
      </c>
      <c r="V890">
        <f>VLOOKUP(D889,'Leave  Mangement'!$A$1:$F$1193,6,0)</f>
        <v>7</v>
      </c>
      <c r="W890" t="str">
        <f>VLOOKUP(D889,'Span and Layer'!$A$1:$D$1193,2,0)</f>
        <v>Sathish</v>
      </c>
      <c r="X890" t="str">
        <f>VLOOKUP(D889,'Span and Layer'!$A$1:$D$1193,3,0)</f>
        <v>Charlie</v>
      </c>
      <c r="Y890" t="str">
        <f>VLOOKUP(D889,'Span and Layer'!$A$1:$D$1193,4,0)</f>
        <v>George</v>
      </c>
      <c r="Z890" s="30">
        <f>VLOOKUP(D889,'Attrition Analysis'!$A$1:$E$1193,3,0)</f>
        <v>40320</v>
      </c>
      <c r="AA890" s="30">
        <f>VLOOKUP(D889,'Attrition Analysis'!$A$1:$E$1193,4,0)</f>
        <v>12609</v>
      </c>
      <c r="AB890">
        <f>VLOOKUP(D889,'Attrition Analysis'!$A$1:$E$1193,5,0)</f>
        <v>0</v>
      </c>
      <c r="AC890" t="str">
        <f>VLOOKUP(D889,CSAT!$A$1:$F$1193,2,0)</f>
        <v>Better</v>
      </c>
      <c r="AD890" t="str">
        <f>VLOOKUP(D889,CSAT!$A$1:$F$1193,3,0)</f>
        <v>Good</v>
      </c>
      <c r="AE890" t="str">
        <f>VLOOKUP(D889,CSAT!$A$1:$F$1193,4,0)</f>
        <v>Good</v>
      </c>
      <c r="AF890" t="str">
        <f>VLOOKUP(D889,CSAT!$A$1:$F$1193,5,0)</f>
        <v>Better</v>
      </c>
      <c r="AG890" t="str">
        <f>VLOOKUP(D889,CSAT!$A$1:$F$1193,6,0)</f>
        <v>Excellent</v>
      </c>
      <c r="AH890" s="30">
        <v>43175</v>
      </c>
    </row>
    <row r="891" spans="1:34" x14ac:dyDescent="0.25">
      <c r="A891" s="13" t="s">
        <v>1413</v>
      </c>
      <c r="B891" s="13">
        <v>890</v>
      </c>
      <c r="C891" s="13" t="s">
        <v>532</v>
      </c>
      <c r="D891" s="13" t="s">
        <v>1413</v>
      </c>
      <c r="E891" s="13" t="s">
        <v>16</v>
      </c>
      <c r="F891" s="13">
        <v>49</v>
      </c>
      <c r="G891" s="13" t="s">
        <v>96</v>
      </c>
      <c r="H891" s="13" t="s">
        <v>59</v>
      </c>
      <c r="I891" s="13" t="s">
        <v>13</v>
      </c>
      <c r="J891">
        <f>VLOOKUP(DATA!D890,'Performance management'!A$1:H$1193,4,0)</f>
        <v>5</v>
      </c>
      <c r="K891">
        <f>VLOOKUP(DATA!D890,'Performance management'!A$1:H$1193,5,0)</f>
        <v>5</v>
      </c>
      <c r="L891">
        <f>VLOOKUP(DATA!D890,'Performance management'!A$1:H$1193,6,0)</f>
        <v>2</v>
      </c>
      <c r="M891">
        <f>VLOOKUP(DATA!D890,'Performance management'!A$1:H$1193,7,0)</f>
        <v>2</v>
      </c>
      <c r="N891">
        <f>VLOOKUP(DATA!D890,'Performance management'!A$1:H$1193,8,0)</f>
        <v>3.5</v>
      </c>
      <c r="O891">
        <f>VLOOKUP(D890,'Learning  Mangement'!$A$1:$G$1193,4,0)</f>
        <v>3.5</v>
      </c>
      <c r="P891" t="str">
        <f>VLOOKUP(D890,'Learning  Mangement'!$A$1:$G$1193,5,0)</f>
        <v>Hemanth&amp;Salomi</v>
      </c>
      <c r="Q891" t="str">
        <f>VLOOKUP(D890,'Learning  Mangement'!$A$1:$G$1193,6,0)</f>
        <v>3h</v>
      </c>
      <c r="R891" t="str">
        <f>VLOOKUP(D890,'Learning  Mangement'!$A$1:$G$1193,7,0)</f>
        <v>Soft skills Training</v>
      </c>
      <c r="S891" s="30">
        <f>VLOOKUP(D890,'Leave  Mangement'!$A$1:$F$1193,3,0)</f>
        <v>43279</v>
      </c>
      <c r="T891" s="30">
        <f>VLOOKUP(D890,'Leave  Mangement'!$A$1:$F$1193,4,0)</f>
        <v>43285</v>
      </c>
      <c r="U891" t="str">
        <f>VLOOKUP(D890,'Leave  Mangement'!$A$1:$F$1193,5,0)</f>
        <v>Maternity/Parental leave</v>
      </c>
      <c r="V891">
        <f>VLOOKUP(D890,'Leave  Mangement'!$A$1:$F$1193,6,0)</f>
        <v>36</v>
      </c>
      <c r="W891" t="str">
        <f>VLOOKUP(D890,'Span and Layer'!$A$1:$D$1193,2,0)</f>
        <v>Aneela</v>
      </c>
      <c r="X891" t="str">
        <f>VLOOKUP(D890,'Span and Layer'!$A$1:$D$1193,3,0)</f>
        <v>Charlie</v>
      </c>
      <c r="Y891" t="str">
        <f>VLOOKUP(D890,'Span and Layer'!$A$1:$D$1193,4,0)</f>
        <v>George</v>
      </c>
      <c r="Z891" s="30">
        <f>VLOOKUP(D890,'Attrition Analysis'!$A$1:$E$1193,3,0)</f>
        <v>40328</v>
      </c>
      <c r="AA891" s="30">
        <f>VLOOKUP(D890,'Attrition Analysis'!$A$1:$E$1193,4,0)</f>
        <v>12621</v>
      </c>
      <c r="AB891">
        <f>VLOOKUP(D890,'Attrition Analysis'!$A$1:$E$1193,5,0)</f>
        <v>0</v>
      </c>
      <c r="AC891" t="str">
        <f>VLOOKUP(D890,CSAT!$A$1:$F$1193,2,0)</f>
        <v>Excellent</v>
      </c>
      <c r="AD891" t="str">
        <f>VLOOKUP(D890,CSAT!$A$1:$F$1193,3,0)</f>
        <v>Excellent</v>
      </c>
      <c r="AE891" t="str">
        <f>VLOOKUP(D890,CSAT!$A$1:$F$1193,4,0)</f>
        <v>Good</v>
      </c>
      <c r="AF891" t="str">
        <f>VLOOKUP(D890,CSAT!$A$1:$F$1193,5,0)</f>
        <v>Worst</v>
      </c>
      <c r="AG891" t="str">
        <f>VLOOKUP(D890,CSAT!$A$1:$F$1193,6,0)</f>
        <v>Better</v>
      </c>
      <c r="AH891" s="30">
        <v>43373</v>
      </c>
    </row>
    <row r="892" spans="1:34" x14ac:dyDescent="0.25">
      <c r="A892" s="13" t="s">
        <v>1414</v>
      </c>
      <c r="B892" s="13">
        <v>891</v>
      </c>
      <c r="C892" s="13" t="s">
        <v>534</v>
      </c>
      <c r="D892" s="13" t="s">
        <v>1414</v>
      </c>
      <c r="E892" s="13" t="s">
        <v>16</v>
      </c>
      <c r="F892" s="13">
        <v>38</v>
      </c>
      <c r="G892" s="13" t="s">
        <v>11</v>
      </c>
      <c r="H892" s="13" t="s">
        <v>97</v>
      </c>
      <c r="I892" s="13" t="s">
        <v>98</v>
      </c>
      <c r="J892">
        <f>VLOOKUP(DATA!D891,'Performance management'!A$1:H$1193,4,0)</f>
        <v>2</v>
      </c>
      <c r="K892">
        <f>VLOOKUP(DATA!D891,'Performance management'!A$1:H$1193,5,0)</f>
        <v>2</v>
      </c>
      <c r="L892">
        <f>VLOOKUP(DATA!D891,'Performance management'!A$1:H$1193,6,0)</f>
        <v>2</v>
      </c>
      <c r="M892">
        <f>VLOOKUP(DATA!D891,'Performance management'!A$1:H$1193,7,0)</f>
        <v>2</v>
      </c>
      <c r="N892">
        <f>VLOOKUP(DATA!D891,'Performance management'!A$1:H$1193,8,0)</f>
        <v>2</v>
      </c>
      <c r="O892">
        <f>VLOOKUP(D891,'Learning  Mangement'!$A$1:$G$1193,4,0)</f>
        <v>2</v>
      </c>
      <c r="P892" t="str">
        <f>VLOOKUP(D891,'Learning  Mangement'!$A$1:$G$1193,5,0)</f>
        <v>Sathish&amp;Azim</v>
      </c>
      <c r="Q892" t="str">
        <f>VLOOKUP(D891,'Learning  Mangement'!$A$1:$G$1193,6,0)</f>
        <v>4h</v>
      </c>
      <c r="R892" t="str">
        <f>VLOOKUP(D891,'Learning  Mangement'!$A$1:$G$1193,7,0)</f>
        <v>Technical skills Training</v>
      </c>
      <c r="S892" s="30">
        <f>VLOOKUP(D891,'Leave  Mangement'!$A$1:$F$1193,3,0)</f>
        <v>43280</v>
      </c>
      <c r="T892" s="30">
        <f>VLOOKUP(D891,'Leave  Mangement'!$A$1:$F$1193,4,0)</f>
        <v>43284</v>
      </c>
      <c r="U892" t="str">
        <f>VLOOKUP(D891,'Leave  Mangement'!$A$1:$F$1193,5,0)</f>
        <v>Planned leave</v>
      </c>
      <c r="V892">
        <f>VLOOKUP(D891,'Leave  Mangement'!$A$1:$F$1193,6,0)</f>
        <v>4</v>
      </c>
      <c r="W892" t="str">
        <f>VLOOKUP(D891,'Span and Layer'!$A$1:$D$1193,2,0)</f>
        <v>Anudeep</v>
      </c>
      <c r="X892" t="str">
        <f>VLOOKUP(D891,'Span and Layer'!$A$1:$D$1193,3,0)</f>
        <v>Charlie</v>
      </c>
      <c r="Y892" t="str">
        <f>VLOOKUP(D891,'Span and Layer'!$A$1:$D$1193,4,0)</f>
        <v>George</v>
      </c>
      <c r="Z892" s="30">
        <f>VLOOKUP(D891,'Attrition Analysis'!$A$1:$E$1193,3,0)</f>
        <v>40336</v>
      </c>
      <c r="AA892" s="30">
        <f>VLOOKUP(D891,'Attrition Analysis'!$A$1:$E$1193,4,0)</f>
        <v>12633</v>
      </c>
      <c r="AB892">
        <f>VLOOKUP(D891,'Attrition Analysis'!$A$1:$E$1193,5,0)</f>
        <v>0</v>
      </c>
      <c r="AC892" t="str">
        <f>VLOOKUP(D891,CSAT!$A$1:$F$1193,2,0)</f>
        <v>Better</v>
      </c>
      <c r="AD892" t="str">
        <f>VLOOKUP(D891,CSAT!$A$1:$F$1193,3,0)</f>
        <v>Bad</v>
      </c>
      <c r="AE892" t="str">
        <f>VLOOKUP(D891,CSAT!$A$1:$F$1193,4,0)</f>
        <v>Better</v>
      </c>
      <c r="AF892" t="str">
        <f>VLOOKUP(D891,CSAT!$A$1:$F$1193,5,0)</f>
        <v>Bad</v>
      </c>
      <c r="AG892" t="str">
        <f>VLOOKUP(D891,CSAT!$A$1:$F$1193,6,0)</f>
        <v>Good</v>
      </c>
      <c r="AH892" s="30">
        <v>43194</v>
      </c>
    </row>
    <row r="893" spans="1:34" x14ac:dyDescent="0.25">
      <c r="A893" s="13" t="s">
        <v>1415</v>
      </c>
      <c r="B893" s="13">
        <v>892</v>
      </c>
      <c r="C893" s="13" t="s">
        <v>536</v>
      </c>
      <c r="D893" s="13" t="s">
        <v>1415</v>
      </c>
      <c r="E893" s="13" t="s">
        <v>10</v>
      </c>
      <c r="F893" s="13">
        <v>51</v>
      </c>
      <c r="G893" s="13" t="s">
        <v>91</v>
      </c>
      <c r="H893" s="13" t="s">
        <v>66</v>
      </c>
      <c r="I893" s="13" t="s">
        <v>13</v>
      </c>
      <c r="J893">
        <f>VLOOKUP(DATA!D892,'Performance management'!A$1:H$1193,4,0)</f>
        <v>3</v>
      </c>
      <c r="K893">
        <f>VLOOKUP(DATA!D892,'Performance management'!A$1:H$1193,5,0)</f>
        <v>1</v>
      </c>
      <c r="L893">
        <f>VLOOKUP(DATA!D892,'Performance management'!A$1:H$1193,6,0)</f>
        <v>3</v>
      </c>
      <c r="M893">
        <f>VLOOKUP(DATA!D892,'Performance management'!A$1:H$1193,7,0)</f>
        <v>5</v>
      </c>
      <c r="N893">
        <f>VLOOKUP(DATA!D892,'Performance management'!A$1:H$1193,8,0)</f>
        <v>3</v>
      </c>
      <c r="O893">
        <f>VLOOKUP(D892,'Learning  Mangement'!$A$1:$G$1193,4,0)</f>
        <v>3</v>
      </c>
      <c r="P893" t="str">
        <f>VLOOKUP(D892,'Learning  Mangement'!$A$1:$G$1193,5,0)</f>
        <v>Hemanth&amp;Salomi</v>
      </c>
      <c r="Q893" t="str">
        <f>VLOOKUP(D892,'Learning  Mangement'!$A$1:$G$1193,6,0)</f>
        <v>3h</v>
      </c>
      <c r="R893" t="str">
        <f>VLOOKUP(D892,'Learning  Mangement'!$A$1:$G$1193,7,0)</f>
        <v>Soft skills Training</v>
      </c>
      <c r="S893" s="30">
        <f>VLOOKUP(D892,'Leave  Mangement'!$A$1:$F$1193,3,0)</f>
        <v>43281</v>
      </c>
      <c r="T893" s="30">
        <f>VLOOKUP(D892,'Leave  Mangement'!$A$1:$F$1193,4,0)</f>
        <v>43286</v>
      </c>
      <c r="U893" t="str">
        <f>VLOOKUP(D892,'Leave  Mangement'!$A$1:$F$1193,5,0)</f>
        <v>Planned leave</v>
      </c>
      <c r="V893">
        <f>VLOOKUP(D892,'Leave  Mangement'!$A$1:$F$1193,6,0)</f>
        <v>5</v>
      </c>
      <c r="W893" t="str">
        <f>VLOOKUP(D892,'Span and Layer'!$A$1:$D$1193,2,0)</f>
        <v>Sathish</v>
      </c>
      <c r="X893" t="str">
        <f>VLOOKUP(D892,'Span and Layer'!$A$1:$D$1193,3,0)</f>
        <v>Charlie</v>
      </c>
      <c r="Y893" t="str">
        <f>VLOOKUP(D892,'Span and Layer'!$A$1:$D$1193,4,0)</f>
        <v>George</v>
      </c>
      <c r="Z893" s="30">
        <f>VLOOKUP(D892,'Attrition Analysis'!$A$1:$E$1193,3,0)</f>
        <v>40344</v>
      </c>
      <c r="AA893" s="30">
        <f>VLOOKUP(D892,'Attrition Analysis'!$A$1:$E$1193,4,0)</f>
        <v>12645</v>
      </c>
      <c r="AB893">
        <f>VLOOKUP(D892,'Attrition Analysis'!$A$1:$E$1193,5,0)</f>
        <v>0</v>
      </c>
      <c r="AC893" t="str">
        <f>VLOOKUP(D892,CSAT!$A$1:$F$1193,2,0)</f>
        <v>Good</v>
      </c>
      <c r="AD893" t="str">
        <f>VLOOKUP(D892,CSAT!$A$1:$F$1193,3,0)</f>
        <v>Excellent</v>
      </c>
      <c r="AE893" t="str">
        <f>VLOOKUP(D892,CSAT!$A$1:$F$1193,4,0)</f>
        <v>Better</v>
      </c>
      <c r="AF893" t="str">
        <f>VLOOKUP(D892,CSAT!$A$1:$F$1193,5,0)</f>
        <v>Better</v>
      </c>
      <c r="AG893" t="str">
        <f>VLOOKUP(D892,CSAT!$A$1:$F$1193,6,0)</f>
        <v>Bad</v>
      </c>
      <c r="AH893" s="30">
        <v>43120</v>
      </c>
    </row>
    <row r="894" spans="1:34" x14ac:dyDescent="0.25">
      <c r="A894" s="13" t="s">
        <v>1416</v>
      </c>
      <c r="B894" s="13">
        <v>893</v>
      </c>
      <c r="C894" s="13" t="s">
        <v>538</v>
      </c>
      <c r="D894" s="13" t="s">
        <v>1416</v>
      </c>
      <c r="E894" s="13" t="s">
        <v>16</v>
      </c>
      <c r="F894" s="13">
        <v>26</v>
      </c>
      <c r="G894" s="13" t="s">
        <v>96</v>
      </c>
      <c r="H894" s="13" t="s">
        <v>126</v>
      </c>
      <c r="I894" s="13" t="s">
        <v>80</v>
      </c>
      <c r="J894">
        <f>VLOOKUP(DATA!D893,'Performance management'!A$1:H$1193,4,0)</f>
        <v>4</v>
      </c>
      <c r="K894">
        <f>VLOOKUP(DATA!D893,'Performance management'!A$1:H$1193,5,0)</f>
        <v>4</v>
      </c>
      <c r="L894">
        <f>VLOOKUP(DATA!D893,'Performance management'!A$1:H$1193,6,0)</f>
        <v>1</v>
      </c>
      <c r="M894">
        <f>VLOOKUP(DATA!D893,'Performance management'!A$1:H$1193,7,0)</f>
        <v>2</v>
      </c>
      <c r="N894">
        <f>VLOOKUP(DATA!D893,'Performance management'!A$1:H$1193,8,0)</f>
        <v>2.75</v>
      </c>
      <c r="O894">
        <f>VLOOKUP(D893,'Learning  Mangement'!$A$1:$G$1193,4,0)</f>
        <v>2.75</v>
      </c>
      <c r="P894" t="str">
        <f>VLOOKUP(D893,'Learning  Mangement'!$A$1:$G$1193,5,0)</f>
        <v>Sathish&amp;Azim</v>
      </c>
      <c r="Q894" t="str">
        <f>VLOOKUP(D893,'Learning  Mangement'!$A$1:$G$1193,6,0)</f>
        <v>4h</v>
      </c>
      <c r="R894" t="str">
        <f>VLOOKUP(D893,'Learning  Mangement'!$A$1:$G$1193,7,0)</f>
        <v>Technical skills Training</v>
      </c>
      <c r="S894" s="30">
        <f>VLOOKUP(D893,'Leave  Mangement'!$A$1:$F$1193,3,0)</f>
        <v>43282</v>
      </c>
      <c r="T894" s="30">
        <f>VLOOKUP(D893,'Leave  Mangement'!$A$1:$F$1193,4,0)</f>
        <v>43285</v>
      </c>
      <c r="U894" t="str">
        <f>VLOOKUP(D893,'Leave  Mangement'!$A$1:$F$1193,5,0)</f>
        <v>Maternity/Parental leave</v>
      </c>
      <c r="V894">
        <f>VLOOKUP(D893,'Leave  Mangement'!$A$1:$F$1193,6,0)</f>
        <v>33</v>
      </c>
      <c r="W894" t="str">
        <f>VLOOKUP(D893,'Span and Layer'!$A$1:$D$1193,2,0)</f>
        <v>Salomi</v>
      </c>
      <c r="X894" t="str">
        <f>VLOOKUP(D893,'Span and Layer'!$A$1:$D$1193,3,0)</f>
        <v>Harry</v>
      </c>
      <c r="Y894" t="str">
        <f>VLOOKUP(D893,'Span and Layer'!$A$1:$D$1193,4,0)</f>
        <v>George</v>
      </c>
      <c r="Z894" s="30">
        <f>VLOOKUP(D893,'Attrition Analysis'!$A$1:$E$1193,3,0)</f>
        <v>40352</v>
      </c>
      <c r="AA894" s="30">
        <f>VLOOKUP(D893,'Attrition Analysis'!$A$1:$E$1193,4,0)</f>
        <v>12657</v>
      </c>
      <c r="AB894">
        <f>VLOOKUP(D893,'Attrition Analysis'!$A$1:$E$1193,5,0)</f>
        <v>0</v>
      </c>
      <c r="AC894" t="str">
        <f>VLOOKUP(D893,CSAT!$A$1:$F$1193,2,0)</f>
        <v>Excellent</v>
      </c>
      <c r="AD894" t="str">
        <f>VLOOKUP(D893,CSAT!$A$1:$F$1193,3,0)</f>
        <v>Bad</v>
      </c>
      <c r="AE894" t="str">
        <f>VLOOKUP(D893,CSAT!$A$1:$F$1193,4,0)</f>
        <v>Bad</v>
      </c>
      <c r="AF894" t="str">
        <f>VLOOKUP(D893,CSAT!$A$1:$F$1193,5,0)</f>
        <v>Worst</v>
      </c>
      <c r="AG894" t="str">
        <f>VLOOKUP(D893,CSAT!$A$1:$F$1193,6,0)</f>
        <v>Bad</v>
      </c>
      <c r="AH894" s="30">
        <v>43207</v>
      </c>
    </row>
    <row r="895" spans="1:34" x14ac:dyDescent="0.25">
      <c r="A895" s="13" t="s">
        <v>1417</v>
      </c>
      <c r="B895" s="13">
        <v>894</v>
      </c>
      <c r="C895" s="13" t="s">
        <v>500</v>
      </c>
      <c r="D895" s="13" t="s">
        <v>1417</v>
      </c>
      <c r="E895" s="13" t="s">
        <v>10</v>
      </c>
      <c r="F895" s="13">
        <v>39</v>
      </c>
      <c r="G895" s="13" t="s">
        <v>17</v>
      </c>
      <c r="H895" s="13" t="s">
        <v>52</v>
      </c>
      <c r="I895" s="13" t="s">
        <v>13</v>
      </c>
      <c r="J895">
        <f>VLOOKUP(DATA!D894,'Performance management'!A$1:H$1193,4,0)</f>
        <v>3</v>
      </c>
      <c r="K895">
        <f>VLOOKUP(DATA!D894,'Performance management'!A$1:H$1193,5,0)</f>
        <v>1</v>
      </c>
      <c r="L895">
        <f>VLOOKUP(DATA!D894,'Performance management'!A$1:H$1193,6,0)</f>
        <v>2</v>
      </c>
      <c r="M895">
        <f>VLOOKUP(DATA!D894,'Performance management'!A$1:H$1193,7,0)</f>
        <v>4</v>
      </c>
      <c r="N895">
        <f>VLOOKUP(DATA!D894,'Performance management'!A$1:H$1193,8,0)</f>
        <v>2.5</v>
      </c>
      <c r="O895">
        <f>VLOOKUP(D894,'Learning  Mangement'!$A$1:$G$1193,4,0)</f>
        <v>2.5</v>
      </c>
      <c r="P895" t="str">
        <f>VLOOKUP(D894,'Learning  Mangement'!$A$1:$G$1193,5,0)</f>
        <v>Sathish&amp;Azim</v>
      </c>
      <c r="Q895" t="str">
        <f>VLOOKUP(D894,'Learning  Mangement'!$A$1:$G$1193,6,0)</f>
        <v>4h</v>
      </c>
      <c r="R895" t="str">
        <f>VLOOKUP(D894,'Learning  Mangement'!$A$1:$G$1193,7,0)</f>
        <v>Technical skills Training</v>
      </c>
      <c r="S895" s="30">
        <f>VLOOKUP(D894,'Leave  Mangement'!$A$1:$F$1193,3,0)</f>
        <v>43283</v>
      </c>
      <c r="T895" s="30">
        <f>VLOOKUP(D894,'Leave  Mangement'!$A$1:$F$1193,4,0)</f>
        <v>43286</v>
      </c>
      <c r="U895" t="str">
        <f>VLOOKUP(D894,'Leave  Mangement'!$A$1:$F$1193,5,0)</f>
        <v>Emergency leave</v>
      </c>
      <c r="V895">
        <f>VLOOKUP(D894,'Leave  Mangement'!$A$1:$F$1193,6,0)</f>
        <v>3</v>
      </c>
      <c r="W895" t="str">
        <f>VLOOKUP(D894,'Span and Layer'!$A$1:$D$1193,2,0)</f>
        <v>Roy</v>
      </c>
      <c r="X895" t="str">
        <f>VLOOKUP(D894,'Span and Layer'!$A$1:$D$1193,3,0)</f>
        <v>Harry</v>
      </c>
      <c r="Y895" t="str">
        <f>VLOOKUP(D894,'Span and Layer'!$A$1:$D$1193,4,0)</f>
        <v>George</v>
      </c>
      <c r="Z895" s="30">
        <f>VLOOKUP(D894,'Attrition Analysis'!$A$1:$E$1193,3,0)</f>
        <v>40360</v>
      </c>
      <c r="AA895" s="30">
        <f>VLOOKUP(D894,'Attrition Analysis'!$A$1:$E$1193,4,0)</f>
        <v>12669</v>
      </c>
      <c r="AB895">
        <f>VLOOKUP(D894,'Attrition Analysis'!$A$1:$E$1193,5,0)</f>
        <v>0</v>
      </c>
      <c r="AC895" t="str">
        <f>VLOOKUP(D894,CSAT!$A$1:$F$1193,2,0)</f>
        <v>Good</v>
      </c>
      <c r="AD895" t="str">
        <f>VLOOKUP(D894,CSAT!$A$1:$F$1193,3,0)</f>
        <v>Excellent</v>
      </c>
      <c r="AE895" t="str">
        <f>VLOOKUP(D894,CSAT!$A$1:$F$1193,4,0)</f>
        <v>Better</v>
      </c>
      <c r="AF895" t="str">
        <f>VLOOKUP(D894,CSAT!$A$1:$F$1193,5,0)</f>
        <v>Excellent</v>
      </c>
      <c r="AG895" t="str">
        <f>VLOOKUP(D894,CSAT!$A$1:$F$1193,6,0)</f>
        <v>Better</v>
      </c>
      <c r="AH895" s="30">
        <v>43154</v>
      </c>
    </row>
    <row r="896" spans="1:34" x14ac:dyDescent="0.25">
      <c r="A896" s="13" t="s">
        <v>1418</v>
      </c>
      <c r="B896" s="13">
        <v>895</v>
      </c>
      <c r="C896" s="13" t="s">
        <v>541</v>
      </c>
      <c r="D896" s="13" t="s">
        <v>1418</v>
      </c>
      <c r="E896" s="13" t="s">
        <v>10</v>
      </c>
      <c r="F896" s="13">
        <v>28</v>
      </c>
      <c r="G896" s="13" t="s">
        <v>96</v>
      </c>
      <c r="H896" s="13" t="s">
        <v>34</v>
      </c>
      <c r="I896" s="13" t="s">
        <v>35</v>
      </c>
      <c r="J896">
        <f>VLOOKUP(DATA!D895,'Performance management'!A$1:H$1193,4,0)</f>
        <v>2</v>
      </c>
      <c r="K896">
        <f>VLOOKUP(DATA!D895,'Performance management'!A$1:H$1193,5,0)</f>
        <v>1</v>
      </c>
      <c r="L896">
        <f>VLOOKUP(DATA!D895,'Performance management'!A$1:H$1193,6,0)</f>
        <v>4</v>
      </c>
      <c r="M896">
        <f>VLOOKUP(DATA!D895,'Performance management'!A$1:H$1193,7,0)</f>
        <v>4</v>
      </c>
      <c r="N896">
        <f>VLOOKUP(DATA!D895,'Performance management'!A$1:H$1193,8,0)</f>
        <v>2.75</v>
      </c>
      <c r="O896">
        <f>VLOOKUP(D895,'Learning  Mangement'!$A$1:$G$1193,4,0)</f>
        <v>2.75</v>
      </c>
      <c r="P896" t="str">
        <f>VLOOKUP(D895,'Learning  Mangement'!$A$1:$G$1193,5,0)</f>
        <v>Sathish&amp;Azim</v>
      </c>
      <c r="Q896" t="str">
        <f>VLOOKUP(D895,'Learning  Mangement'!$A$1:$G$1193,6,0)</f>
        <v>4h</v>
      </c>
      <c r="R896" t="str">
        <f>VLOOKUP(D895,'Learning  Mangement'!$A$1:$G$1193,7,0)</f>
        <v>Technical skills Training</v>
      </c>
      <c r="S896" s="30">
        <f>VLOOKUP(D895,'Leave  Mangement'!$A$1:$F$1193,3,0)</f>
        <v>43284</v>
      </c>
      <c r="T896" s="30">
        <f>VLOOKUP(D895,'Leave  Mangement'!$A$1:$F$1193,4,0)</f>
        <v>43286</v>
      </c>
      <c r="U896" t="str">
        <f>VLOOKUP(D895,'Leave  Mangement'!$A$1:$F$1193,5,0)</f>
        <v>Planned leave</v>
      </c>
      <c r="V896">
        <f>VLOOKUP(D895,'Leave  Mangement'!$A$1:$F$1193,6,0)</f>
        <v>2</v>
      </c>
      <c r="W896" t="str">
        <f>VLOOKUP(D895,'Span and Layer'!$A$1:$D$1193,2,0)</f>
        <v>Harika</v>
      </c>
      <c r="X896" t="str">
        <f>VLOOKUP(D895,'Span and Layer'!$A$1:$D$1193,3,0)</f>
        <v>Amelia</v>
      </c>
      <c r="Y896" t="str">
        <f>VLOOKUP(D895,'Span and Layer'!$A$1:$D$1193,4,0)</f>
        <v>George</v>
      </c>
      <c r="Z896" s="30">
        <f>VLOOKUP(D895,'Attrition Analysis'!$A$1:$E$1193,3,0)</f>
        <v>40368</v>
      </c>
      <c r="AA896" s="30">
        <f>VLOOKUP(D895,'Attrition Analysis'!$A$1:$E$1193,4,0)</f>
        <v>12681</v>
      </c>
      <c r="AB896">
        <f>VLOOKUP(D895,'Attrition Analysis'!$A$1:$E$1193,5,0)</f>
        <v>0</v>
      </c>
      <c r="AC896" t="str">
        <f>VLOOKUP(D895,CSAT!$A$1:$F$1193,2,0)</f>
        <v>Bad</v>
      </c>
      <c r="AD896" t="str">
        <f>VLOOKUP(D895,CSAT!$A$1:$F$1193,3,0)</f>
        <v>Better</v>
      </c>
      <c r="AE896" t="str">
        <f>VLOOKUP(D895,CSAT!$A$1:$F$1193,4,0)</f>
        <v>Good</v>
      </c>
      <c r="AF896" t="str">
        <f>VLOOKUP(D895,CSAT!$A$1:$F$1193,5,0)</f>
        <v>Worst</v>
      </c>
      <c r="AG896" t="str">
        <f>VLOOKUP(D895,CSAT!$A$1:$F$1193,6,0)</f>
        <v>Bad</v>
      </c>
      <c r="AH896" s="30">
        <v>43169</v>
      </c>
    </row>
    <row r="897" spans="1:34" x14ac:dyDescent="0.25">
      <c r="A897" s="13" t="s">
        <v>1419</v>
      </c>
      <c r="B897" s="13">
        <v>896</v>
      </c>
      <c r="C897" s="13" t="s">
        <v>543</v>
      </c>
      <c r="D897" s="13" t="s">
        <v>1419</v>
      </c>
      <c r="E897" s="13" t="s">
        <v>10</v>
      </c>
      <c r="F897" s="13">
        <v>32</v>
      </c>
      <c r="G897" s="13" t="s">
        <v>17</v>
      </c>
      <c r="H897" s="13" t="s">
        <v>52</v>
      </c>
      <c r="I897" s="13" t="s">
        <v>13</v>
      </c>
      <c r="J897">
        <f>VLOOKUP(DATA!D896,'Performance management'!A$1:H$1193,4,0)</f>
        <v>1</v>
      </c>
      <c r="K897">
        <f>VLOOKUP(DATA!D896,'Performance management'!A$1:H$1193,5,0)</f>
        <v>5</v>
      </c>
      <c r="L897">
        <f>VLOOKUP(DATA!D896,'Performance management'!A$1:H$1193,6,0)</f>
        <v>4</v>
      </c>
      <c r="M897">
        <f>VLOOKUP(DATA!D896,'Performance management'!A$1:H$1193,7,0)</f>
        <v>1</v>
      </c>
      <c r="N897">
        <f>VLOOKUP(DATA!D896,'Performance management'!A$1:H$1193,8,0)</f>
        <v>2.75</v>
      </c>
      <c r="O897">
        <f>VLOOKUP(D896,'Learning  Mangement'!$A$1:$G$1193,4,0)</f>
        <v>2.75</v>
      </c>
      <c r="P897" t="str">
        <f>VLOOKUP(D896,'Learning  Mangement'!$A$1:$G$1193,5,0)</f>
        <v>Sathish&amp;Azim</v>
      </c>
      <c r="Q897" t="str">
        <f>VLOOKUP(D896,'Learning  Mangement'!$A$1:$G$1193,6,0)</f>
        <v>4h</v>
      </c>
      <c r="R897" t="str">
        <f>VLOOKUP(D896,'Learning  Mangement'!$A$1:$G$1193,7,0)</f>
        <v>Technical skills Training</v>
      </c>
      <c r="S897" s="30">
        <f>VLOOKUP(D896,'Leave  Mangement'!$A$1:$F$1193,3,0)</f>
        <v>43285</v>
      </c>
      <c r="T897" s="30">
        <f>VLOOKUP(D896,'Leave  Mangement'!$A$1:$F$1193,4,0)</f>
        <v>43286</v>
      </c>
      <c r="U897" t="str">
        <f>VLOOKUP(D896,'Leave  Mangement'!$A$1:$F$1193,5,0)</f>
        <v>Maternity/Parental leave</v>
      </c>
      <c r="V897">
        <f>VLOOKUP(D896,'Leave  Mangement'!$A$1:$F$1193,6,0)</f>
        <v>31</v>
      </c>
      <c r="W897" t="str">
        <f>VLOOKUP(D896,'Span and Layer'!$A$1:$D$1193,2,0)</f>
        <v>Roy</v>
      </c>
      <c r="X897" t="str">
        <f>VLOOKUP(D896,'Span and Layer'!$A$1:$D$1193,3,0)</f>
        <v>Harry</v>
      </c>
      <c r="Y897" t="str">
        <f>VLOOKUP(D896,'Span and Layer'!$A$1:$D$1193,4,0)</f>
        <v>George</v>
      </c>
      <c r="Z897" s="30">
        <f>VLOOKUP(D896,'Attrition Analysis'!$A$1:$E$1193,3,0)</f>
        <v>40376</v>
      </c>
      <c r="AA897" s="30">
        <f>VLOOKUP(D896,'Attrition Analysis'!$A$1:$E$1193,4,0)</f>
        <v>12693</v>
      </c>
      <c r="AB897">
        <f>VLOOKUP(D896,'Attrition Analysis'!$A$1:$E$1193,5,0)</f>
        <v>0</v>
      </c>
      <c r="AC897" t="str">
        <f>VLOOKUP(D896,CSAT!$A$1:$F$1193,2,0)</f>
        <v>Bad</v>
      </c>
      <c r="AD897" t="str">
        <f>VLOOKUP(D896,CSAT!$A$1:$F$1193,3,0)</f>
        <v>Bad</v>
      </c>
      <c r="AE897" t="str">
        <f>VLOOKUP(D896,CSAT!$A$1:$F$1193,4,0)</f>
        <v>Bad</v>
      </c>
      <c r="AF897" t="str">
        <f>VLOOKUP(D896,CSAT!$A$1:$F$1193,5,0)</f>
        <v>Bad</v>
      </c>
      <c r="AG897" t="str">
        <f>VLOOKUP(D896,CSAT!$A$1:$F$1193,6,0)</f>
        <v>Better</v>
      </c>
      <c r="AH897" s="30">
        <v>43116</v>
      </c>
    </row>
    <row r="898" spans="1:34" x14ac:dyDescent="0.25">
      <c r="A898" s="13" t="s">
        <v>1420</v>
      </c>
      <c r="B898" s="13">
        <v>897</v>
      </c>
      <c r="C898" s="13" t="s">
        <v>545</v>
      </c>
      <c r="D898" s="13" t="s">
        <v>1420</v>
      </c>
      <c r="E898" s="13" t="s">
        <v>16</v>
      </c>
      <c r="F898" s="13">
        <v>33</v>
      </c>
      <c r="G898" s="13" t="s">
        <v>91</v>
      </c>
      <c r="H898" s="13" t="s">
        <v>52</v>
      </c>
      <c r="I898" s="13" t="s">
        <v>13</v>
      </c>
      <c r="J898">
        <f>VLOOKUP(DATA!D897,'Performance management'!A$1:H$1193,4,0)</f>
        <v>3</v>
      </c>
      <c r="K898">
        <f>VLOOKUP(DATA!D897,'Performance management'!A$1:H$1193,5,0)</f>
        <v>5</v>
      </c>
      <c r="L898">
        <f>VLOOKUP(DATA!D897,'Performance management'!A$1:H$1193,6,0)</f>
        <v>2</v>
      </c>
      <c r="M898">
        <f>VLOOKUP(DATA!D897,'Performance management'!A$1:H$1193,7,0)</f>
        <v>4</v>
      </c>
      <c r="N898">
        <f>VLOOKUP(DATA!D897,'Performance management'!A$1:H$1193,8,0)</f>
        <v>3.5</v>
      </c>
      <c r="O898">
        <f>VLOOKUP(D897,'Learning  Mangement'!$A$1:$G$1193,4,0)</f>
        <v>3.5</v>
      </c>
      <c r="P898" t="str">
        <f>VLOOKUP(D897,'Learning  Mangement'!$A$1:$G$1193,5,0)</f>
        <v>Hemanth&amp;Salomi</v>
      </c>
      <c r="Q898" t="str">
        <f>VLOOKUP(D897,'Learning  Mangement'!$A$1:$G$1193,6,0)</f>
        <v>3h</v>
      </c>
      <c r="R898" t="str">
        <f>VLOOKUP(D897,'Learning  Mangement'!$A$1:$G$1193,7,0)</f>
        <v>Soft skills Training</v>
      </c>
      <c r="S898" s="30">
        <f>VLOOKUP(D897,'Leave  Mangement'!$A$1:$F$1193,3,0)</f>
        <v>43286</v>
      </c>
      <c r="T898" s="30">
        <f>VLOOKUP(D897,'Leave  Mangement'!$A$1:$F$1193,4,0)</f>
        <v>43288</v>
      </c>
      <c r="U898" t="str">
        <f>VLOOKUP(D897,'Leave  Mangement'!$A$1:$F$1193,5,0)</f>
        <v>Emergency leave</v>
      </c>
      <c r="V898">
        <f>VLOOKUP(D897,'Leave  Mangement'!$A$1:$F$1193,6,0)</f>
        <v>2</v>
      </c>
      <c r="W898" t="str">
        <f>VLOOKUP(D897,'Span and Layer'!$A$1:$D$1193,2,0)</f>
        <v>Rishitha</v>
      </c>
      <c r="X898" t="str">
        <f>VLOOKUP(D897,'Span and Layer'!$A$1:$D$1193,3,0)</f>
        <v>Isla</v>
      </c>
      <c r="Y898" t="str">
        <f>VLOOKUP(D897,'Span and Layer'!$A$1:$D$1193,4,0)</f>
        <v>George</v>
      </c>
      <c r="Z898" s="30">
        <f>VLOOKUP(D897,'Attrition Analysis'!$A$1:$E$1193,3,0)</f>
        <v>40384</v>
      </c>
      <c r="AA898" s="30">
        <f>VLOOKUP(D897,'Attrition Analysis'!$A$1:$E$1193,4,0)</f>
        <v>12705</v>
      </c>
      <c r="AB898">
        <f>VLOOKUP(D897,'Attrition Analysis'!$A$1:$E$1193,5,0)</f>
        <v>0</v>
      </c>
      <c r="AC898" t="str">
        <f>VLOOKUP(D897,CSAT!$A$1:$F$1193,2,0)</f>
        <v>Bad</v>
      </c>
      <c r="AD898" t="str">
        <f>VLOOKUP(D897,CSAT!$A$1:$F$1193,3,0)</f>
        <v>Bad</v>
      </c>
      <c r="AE898" t="str">
        <f>VLOOKUP(D897,CSAT!$A$1:$F$1193,4,0)</f>
        <v>Good</v>
      </c>
      <c r="AF898" t="str">
        <f>VLOOKUP(D897,CSAT!$A$1:$F$1193,5,0)</f>
        <v>Better</v>
      </c>
      <c r="AG898" t="str">
        <f>VLOOKUP(D897,CSAT!$A$1:$F$1193,6,0)</f>
        <v>Bad</v>
      </c>
      <c r="AH898" s="30">
        <v>43141</v>
      </c>
    </row>
    <row r="899" spans="1:34" x14ac:dyDescent="0.25">
      <c r="A899" s="13" t="s">
        <v>1421</v>
      </c>
      <c r="B899" s="13">
        <v>898</v>
      </c>
      <c r="C899" s="13" t="s">
        <v>530</v>
      </c>
      <c r="D899" s="13" t="s">
        <v>1421</v>
      </c>
      <c r="E899" s="13" t="s">
        <v>10</v>
      </c>
      <c r="F899" s="13">
        <v>41</v>
      </c>
      <c r="G899" s="13" t="s">
        <v>62</v>
      </c>
      <c r="H899" s="13" t="s">
        <v>27</v>
      </c>
      <c r="I899" s="13" t="s">
        <v>28</v>
      </c>
      <c r="J899">
        <f>VLOOKUP(DATA!D898,'Performance management'!A$1:H$1193,4,0)</f>
        <v>3</v>
      </c>
      <c r="K899">
        <f>VLOOKUP(DATA!D898,'Performance management'!A$1:H$1193,5,0)</f>
        <v>1</v>
      </c>
      <c r="L899">
        <f>VLOOKUP(DATA!D898,'Performance management'!A$1:H$1193,6,0)</f>
        <v>2</v>
      </c>
      <c r="M899">
        <f>VLOOKUP(DATA!D898,'Performance management'!A$1:H$1193,7,0)</f>
        <v>1</v>
      </c>
      <c r="N899">
        <f>VLOOKUP(DATA!D898,'Performance management'!A$1:H$1193,8,0)</f>
        <v>1.75</v>
      </c>
      <c r="O899">
        <f>VLOOKUP(D898,'Learning  Mangement'!$A$1:$G$1193,4,0)</f>
        <v>1.75</v>
      </c>
      <c r="P899" t="str">
        <f>VLOOKUP(D898,'Learning  Mangement'!$A$1:$G$1193,5,0)</f>
        <v>Sathish&amp;Azim</v>
      </c>
      <c r="Q899" t="str">
        <f>VLOOKUP(D898,'Learning  Mangement'!$A$1:$G$1193,6,0)</f>
        <v>4h</v>
      </c>
      <c r="R899" t="str">
        <f>VLOOKUP(D898,'Learning  Mangement'!$A$1:$G$1193,7,0)</f>
        <v>Technical skills Training</v>
      </c>
      <c r="S899" s="30">
        <f>VLOOKUP(D898,'Leave  Mangement'!$A$1:$F$1193,3,0)</f>
        <v>43287</v>
      </c>
      <c r="T899" s="30">
        <f>VLOOKUP(D898,'Leave  Mangement'!$A$1:$F$1193,4,0)</f>
        <v>43291</v>
      </c>
      <c r="U899" t="str">
        <f>VLOOKUP(D898,'Leave  Mangement'!$A$1:$F$1193,5,0)</f>
        <v>Maternity/Parental leave</v>
      </c>
      <c r="V899">
        <f>VLOOKUP(D898,'Leave  Mangement'!$A$1:$F$1193,6,0)</f>
        <v>34</v>
      </c>
      <c r="W899" t="str">
        <f>VLOOKUP(D898,'Span and Layer'!$A$1:$D$1193,2,0)</f>
        <v>Aneela</v>
      </c>
      <c r="X899" t="str">
        <f>VLOOKUP(D898,'Span and Layer'!$A$1:$D$1193,3,0)</f>
        <v>Charlie</v>
      </c>
      <c r="Y899" t="str">
        <f>VLOOKUP(D898,'Span and Layer'!$A$1:$D$1193,4,0)</f>
        <v>George</v>
      </c>
      <c r="Z899" s="30">
        <f>VLOOKUP(D898,'Attrition Analysis'!$A$1:$E$1193,3,0)</f>
        <v>40392</v>
      </c>
      <c r="AA899" s="30">
        <f>VLOOKUP(D898,'Attrition Analysis'!$A$1:$E$1193,4,0)</f>
        <v>12717</v>
      </c>
      <c r="AB899">
        <f>VLOOKUP(D898,'Attrition Analysis'!$A$1:$E$1193,5,0)</f>
        <v>0</v>
      </c>
      <c r="AC899" t="str">
        <f>VLOOKUP(D898,CSAT!$A$1:$F$1193,2,0)</f>
        <v>Better</v>
      </c>
      <c r="AD899" t="str">
        <f>VLOOKUP(D898,CSAT!$A$1:$F$1193,3,0)</f>
        <v>Good</v>
      </c>
      <c r="AE899" t="str">
        <f>VLOOKUP(D898,CSAT!$A$1:$F$1193,4,0)</f>
        <v>Bad</v>
      </c>
      <c r="AF899" t="str">
        <f>VLOOKUP(D898,CSAT!$A$1:$F$1193,5,0)</f>
        <v>Worst</v>
      </c>
      <c r="AG899" t="str">
        <f>VLOOKUP(D898,CSAT!$A$1:$F$1193,6,0)</f>
        <v>Better</v>
      </c>
      <c r="AH899" s="30">
        <v>43372</v>
      </c>
    </row>
    <row r="900" spans="1:34" x14ac:dyDescent="0.25">
      <c r="A900" s="13" t="s">
        <v>1422</v>
      </c>
      <c r="B900" s="13">
        <v>899</v>
      </c>
      <c r="C900" s="13" t="s">
        <v>548</v>
      </c>
      <c r="D900" s="13" t="s">
        <v>1422</v>
      </c>
      <c r="E900" s="13" t="s">
        <v>10</v>
      </c>
      <c r="F900" s="13">
        <v>52</v>
      </c>
      <c r="G900" s="13" t="s">
        <v>91</v>
      </c>
      <c r="H900" s="13" t="s">
        <v>18</v>
      </c>
      <c r="I900" s="13" t="s">
        <v>13</v>
      </c>
      <c r="J900">
        <f>VLOOKUP(DATA!D899,'Performance management'!A$1:H$1193,4,0)</f>
        <v>5</v>
      </c>
      <c r="K900">
        <f>VLOOKUP(DATA!D899,'Performance management'!A$1:H$1193,5,0)</f>
        <v>2</v>
      </c>
      <c r="L900">
        <f>VLOOKUP(DATA!D899,'Performance management'!A$1:H$1193,6,0)</f>
        <v>1</v>
      </c>
      <c r="M900">
        <f>VLOOKUP(DATA!D899,'Performance management'!A$1:H$1193,7,0)</f>
        <v>2</v>
      </c>
      <c r="N900">
        <f>VLOOKUP(DATA!D899,'Performance management'!A$1:H$1193,8,0)</f>
        <v>2.5</v>
      </c>
      <c r="O900">
        <f>VLOOKUP(D899,'Learning  Mangement'!$A$1:$G$1193,4,0)</f>
        <v>2.5</v>
      </c>
      <c r="P900" t="str">
        <f>VLOOKUP(D899,'Learning  Mangement'!$A$1:$G$1193,5,0)</f>
        <v>Sathish&amp;Azim</v>
      </c>
      <c r="Q900" t="str">
        <f>VLOOKUP(D899,'Learning  Mangement'!$A$1:$G$1193,6,0)</f>
        <v>4h</v>
      </c>
      <c r="R900" t="str">
        <f>VLOOKUP(D899,'Learning  Mangement'!$A$1:$G$1193,7,0)</f>
        <v>Technical skills Training</v>
      </c>
      <c r="S900" s="30">
        <f>VLOOKUP(D899,'Leave  Mangement'!$A$1:$F$1193,3,0)</f>
        <v>43288</v>
      </c>
      <c r="T900" s="30">
        <f>VLOOKUP(D899,'Leave  Mangement'!$A$1:$F$1193,4,0)</f>
        <v>43293</v>
      </c>
      <c r="U900" t="str">
        <f>VLOOKUP(D899,'Leave  Mangement'!$A$1:$F$1193,5,0)</f>
        <v>Planned leave</v>
      </c>
      <c r="V900">
        <f>VLOOKUP(D899,'Leave  Mangement'!$A$1:$F$1193,6,0)</f>
        <v>5</v>
      </c>
      <c r="W900" t="str">
        <f>VLOOKUP(D899,'Span and Layer'!$A$1:$D$1193,2,0)</f>
        <v>Hemanth</v>
      </c>
      <c r="X900" t="str">
        <f>VLOOKUP(D899,'Span and Layer'!$A$1:$D$1193,3,0)</f>
        <v>Amelia</v>
      </c>
      <c r="Y900" t="str">
        <f>VLOOKUP(D899,'Span and Layer'!$A$1:$D$1193,4,0)</f>
        <v>George</v>
      </c>
      <c r="Z900" s="30">
        <f>VLOOKUP(D899,'Attrition Analysis'!$A$1:$E$1193,3,0)</f>
        <v>40400</v>
      </c>
      <c r="AA900" s="30">
        <f>VLOOKUP(D899,'Attrition Analysis'!$A$1:$E$1193,4,0)</f>
        <v>12729</v>
      </c>
      <c r="AB900">
        <f>VLOOKUP(D899,'Attrition Analysis'!$A$1:$E$1193,5,0)</f>
        <v>0</v>
      </c>
      <c r="AC900" t="str">
        <f>VLOOKUP(D899,CSAT!$A$1:$F$1193,2,0)</f>
        <v>Bad</v>
      </c>
      <c r="AD900" t="str">
        <f>VLOOKUP(D899,CSAT!$A$1:$F$1193,3,0)</f>
        <v>Good</v>
      </c>
      <c r="AE900" t="str">
        <f>VLOOKUP(D899,CSAT!$A$1:$F$1193,4,0)</f>
        <v>Bad</v>
      </c>
      <c r="AF900" t="str">
        <f>VLOOKUP(D899,CSAT!$A$1:$F$1193,5,0)</f>
        <v>Better</v>
      </c>
      <c r="AG900" t="str">
        <f>VLOOKUP(D899,CSAT!$A$1:$F$1193,6,0)</f>
        <v>Bad</v>
      </c>
      <c r="AH900" s="30">
        <v>43303</v>
      </c>
    </row>
    <row r="901" spans="1:34" x14ac:dyDescent="0.25">
      <c r="A901" s="13" t="s">
        <v>1423</v>
      </c>
      <c r="B901" s="13">
        <v>900</v>
      </c>
      <c r="C901" s="13" t="s">
        <v>550</v>
      </c>
      <c r="D901" s="13" t="s">
        <v>1423</v>
      </c>
      <c r="E901" s="13" t="s">
        <v>10</v>
      </c>
      <c r="F901" s="13">
        <v>25</v>
      </c>
      <c r="G901" s="13" t="s">
        <v>17</v>
      </c>
      <c r="H901" s="13" t="s">
        <v>63</v>
      </c>
      <c r="I901" s="13" t="s">
        <v>13</v>
      </c>
      <c r="J901">
        <f>VLOOKUP(DATA!D900,'Performance management'!A$1:H$1193,4,0)</f>
        <v>1</v>
      </c>
      <c r="K901">
        <f>VLOOKUP(DATA!D900,'Performance management'!A$1:H$1193,5,0)</f>
        <v>2</v>
      </c>
      <c r="L901">
        <f>VLOOKUP(DATA!D900,'Performance management'!A$1:H$1193,6,0)</f>
        <v>1</v>
      </c>
      <c r="M901">
        <f>VLOOKUP(DATA!D900,'Performance management'!A$1:H$1193,7,0)</f>
        <v>3</v>
      </c>
      <c r="N901">
        <f>VLOOKUP(DATA!D900,'Performance management'!A$1:H$1193,8,0)</f>
        <v>1.75</v>
      </c>
      <c r="O901">
        <f>VLOOKUP(D900,'Learning  Mangement'!$A$1:$G$1193,4,0)</f>
        <v>1.75</v>
      </c>
      <c r="P901" t="str">
        <f>VLOOKUP(D900,'Learning  Mangement'!$A$1:$G$1193,5,0)</f>
        <v>Sathish&amp;Azim</v>
      </c>
      <c r="Q901" t="str">
        <f>VLOOKUP(D900,'Learning  Mangement'!$A$1:$G$1193,6,0)</f>
        <v>4h</v>
      </c>
      <c r="R901" t="str">
        <f>VLOOKUP(D900,'Learning  Mangement'!$A$1:$G$1193,7,0)</f>
        <v>Technical skills Training</v>
      </c>
      <c r="S901" s="30">
        <f>VLOOKUP(D900,'Leave  Mangement'!$A$1:$F$1193,3,0)</f>
        <v>43289</v>
      </c>
      <c r="T901" s="30">
        <f>VLOOKUP(D900,'Leave  Mangement'!$A$1:$F$1193,4,0)</f>
        <v>43293</v>
      </c>
      <c r="U901" t="str">
        <f>VLOOKUP(D900,'Leave  Mangement'!$A$1:$F$1193,5,0)</f>
        <v>Planned leave</v>
      </c>
      <c r="V901">
        <f>VLOOKUP(D900,'Leave  Mangement'!$A$1:$F$1193,6,0)</f>
        <v>4</v>
      </c>
      <c r="W901" t="str">
        <f>VLOOKUP(D900,'Span and Layer'!$A$1:$D$1193,2,0)</f>
        <v>Sathish</v>
      </c>
      <c r="X901" t="str">
        <f>VLOOKUP(D900,'Span and Layer'!$A$1:$D$1193,3,0)</f>
        <v>Charlie</v>
      </c>
      <c r="Y901" t="str">
        <f>VLOOKUP(D900,'Span and Layer'!$A$1:$D$1193,4,0)</f>
        <v>George</v>
      </c>
      <c r="Z901" s="30">
        <f>VLOOKUP(D900,'Attrition Analysis'!$A$1:$E$1193,3,0)</f>
        <v>40408</v>
      </c>
      <c r="AA901" s="30">
        <f>VLOOKUP(D900,'Attrition Analysis'!$A$1:$E$1193,4,0)</f>
        <v>12741</v>
      </c>
      <c r="AB901">
        <f>VLOOKUP(D900,'Attrition Analysis'!$A$1:$E$1193,5,0)</f>
        <v>0</v>
      </c>
      <c r="AC901" t="str">
        <f>VLOOKUP(D900,CSAT!$A$1:$F$1193,2,0)</f>
        <v>Bad</v>
      </c>
      <c r="AD901" t="str">
        <f>VLOOKUP(D900,CSAT!$A$1:$F$1193,3,0)</f>
        <v>Worst</v>
      </c>
      <c r="AE901" t="str">
        <f>VLOOKUP(D900,CSAT!$A$1:$F$1193,4,0)</f>
        <v>Worst</v>
      </c>
      <c r="AF901" t="str">
        <f>VLOOKUP(D900,CSAT!$A$1:$F$1193,5,0)</f>
        <v>Better</v>
      </c>
      <c r="AG901" t="str">
        <f>VLOOKUP(D900,CSAT!$A$1:$F$1193,6,0)</f>
        <v>Good</v>
      </c>
      <c r="AH901" s="30">
        <v>43301</v>
      </c>
    </row>
    <row r="902" spans="1:34" x14ac:dyDescent="0.25">
      <c r="A902" s="13" t="s">
        <v>1424</v>
      </c>
      <c r="B902" s="13">
        <v>901</v>
      </c>
      <c r="C902" s="13" t="s">
        <v>552</v>
      </c>
      <c r="D902" s="13" t="s">
        <v>1424</v>
      </c>
      <c r="E902" s="13" t="s">
        <v>10</v>
      </c>
      <c r="F902" s="13">
        <v>37</v>
      </c>
      <c r="G902" s="13" t="s">
        <v>96</v>
      </c>
      <c r="H902" s="13" t="s">
        <v>40</v>
      </c>
      <c r="I902" s="13" t="s">
        <v>13</v>
      </c>
      <c r="J902">
        <f>VLOOKUP(DATA!D901,'Performance management'!A$1:H$1193,4,0)</f>
        <v>2</v>
      </c>
      <c r="K902">
        <f>VLOOKUP(DATA!D901,'Performance management'!A$1:H$1193,5,0)</f>
        <v>3</v>
      </c>
      <c r="L902">
        <f>VLOOKUP(DATA!D901,'Performance management'!A$1:H$1193,6,0)</f>
        <v>5</v>
      </c>
      <c r="M902">
        <f>VLOOKUP(DATA!D901,'Performance management'!A$1:H$1193,7,0)</f>
        <v>3</v>
      </c>
      <c r="N902">
        <f>VLOOKUP(DATA!D901,'Performance management'!A$1:H$1193,8,0)</f>
        <v>3.25</v>
      </c>
      <c r="O902">
        <f>VLOOKUP(D901,'Learning  Mangement'!$A$1:$G$1193,4,0)</f>
        <v>3.25</v>
      </c>
      <c r="P902" t="str">
        <f>VLOOKUP(D901,'Learning  Mangement'!$A$1:$G$1193,5,0)</f>
        <v>Hemanth&amp;Salomi</v>
      </c>
      <c r="Q902" t="str">
        <f>VLOOKUP(D901,'Learning  Mangement'!$A$1:$G$1193,6,0)</f>
        <v>3h</v>
      </c>
      <c r="R902" t="str">
        <f>VLOOKUP(D901,'Learning  Mangement'!$A$1:$G$1193,7,0)</f>
        <v>Soft skills Training</v>
      </c>
      <c r="S902" s="30">
        <f>VLOOKUP(D901,'Leave  Mangement'!$A$1:$F$1193,3,0)</f>
        <v>43290</v>
      </c>
      <c r="T902" s="30">
        <f>VLOOKUP(D901,'Leave  Mangement'!$A$1:$F$1193,4,0)</f>
        <v>43296</v>
      </c>
      <c r="U902" t="str">
        <f>VLOOKUP(D901,'Leave  Mangement'!$A$1:$F$1193,5,0)</f>
        <v>Maternity/Parental leave</v>
      </c>
      <c r="V902">
        <f>VLOOKUP(D901,'Leave  Mangement'!$A$1:$F$1193,6,0)</f>
        <v>36</v>
      </c>
      <c r="W902" t="str">
        <f>VLOOKUP(D901,'Span and Layer'!$A$1:$D$1193,2,0)</f>
        <v>Hemanth</v>
      </c>
      <c r="X902" t="str">
        <f>VLOOKUP(D901,'Span and Layer'!$A$1:$D$1193,3,0)</f>
        <v>Amelia</v>
      </c>
      <c r="Y902" t="str">
        <f>VLOOKUP(D901,'Span and Layer'!$A$1:$D$1193,4,0)</f>
        <v>George</v>
      </c>
      <c r="Z902" s="30">
        <f>VLOOKUP(D901,'Attrition Analysis'!$A$1:$E$1193,3,0)</f>
        <v>40416</v>
      </c>
      <c r="AA902" s="30">
        <f>VLOOKUP(D901,'Attrition Analysis'!$A$1:$E$1193,4,0)</f>
        <v>12753</v>
      </c>
      <c r="AB902">
        <f>VLOOKUP(D901,'Attrition Analysis'!$A$1:$E$1193,5,0)</f>
        <v>0</v>
      </c>
      <c r="AC902" t="str">
        <f>VLOOKUP(D901,CSAT!$A$1:$F$1193,2,0)</f>
        <v>Better</v>
      </c>
      <c r="AD902" t="str">
        <f>VLOOKUP(D901,CSAT!$A$1:$F$1193,3,0)</f>
        <v>Good</v>
      </c>
      <c r="AE902" t="str">
        <f>VLOOKUP(D901,CSAT!$A$1:$F$1193,4,0)</f>
        <v>Worst</v>
      </c>
      <c r="AF902" t="str">
        <f>VLOOKUP(D901,CSAT!$A$1:$F$1193,5,0)</f>
        <v>Worst</v>
      </c>
      <c r="AG902" t="str">
        <f>VLOOKUP(D901,CSAT!$A$1:$F$1193,6,0)</f>
        <v>Better</v>
      </c>
      <c r="AH902" s="30">
        <v>43325</v>
      </c>
    </row>
    <row r="903" spans="1:34" x14ac:dyDescent="0.25">
      <c r="A903" s="13" t="s">
        <v>1425</v>
      </c>
      <c r="B903" s="13">
        <v>902</v>
      </c>
      <c r="C903" s="13" t="s">
        <v>554</v>
      </c>
      <c r="D903" s="13" t="s">
        <v>1425</v>
      </c>
      <c r="E903" s="13" t="s">
        <v>16</v>
      </c>
      <c r="F903" s="13">
        <v>49</v>
      </c>
      <c r="G903" s="13" t="s">
        <v>45</v>
      </c>
      <c r="H903" s="13" t="s">
        <v>56</v>
      </c>
      <c r="I903" s="13" t="s">
        <v>13</v>
      </c>
      <c r="J903">
        <f>VLOOKUP(DATA!D902,'Performance management'!A$1:H$1193,4,0)</f>
        <v>2</v>
      </c>
      <c r="K903">
        <f>VLOOKUP(DATA!D902,'Performance management'!A$1:H$1193,5,0)</f>
        <v>5</v>
      </c>
      <c r="L903">
        <f>VLOOKUP(DATA!D902,'Performance management'!A$1:H$1193,6,0)</f>
        <v>1</v>
      </c>
      <c r="M903">
        <f>VLOOKUP(DATA!D902,'Performance management'!A$1:H$1193,7,0)</f>
        <v>3</v>
      </c>
      <c r="N903">
        <f>VLOOKUP(DATA!D902,'Performance management'!A$1:H$1193,8,0)</f>
        <v>2.75</v>
      </c>
      <c r="O903">
        <f>VLOOKUP(D902,'Learning  Mangement'!$A$1:$G$1193,4,0)</f>
        <v>2.75</v>
      </c>
      <c r="P903" t="str">
        <f>VLOOKUP(D902,'Learning  Mangement'!$A$1:$G$1193,5,0)</f>
        <v>Sathish&amp;Azim</v>
      </c>
      <c r="Q903" t="str">
        <f>VLOOKUP(D902,'Learning  Mangement'!$A$1:$G$1193,6,0)</f>
        <v>4h</v>
      </c>
      <c r="R903" t="str">
        <f>VLOOKUP(D902,'Learning  Mangement'!$A$1:$G$1193,7,0)</f>
        <v>Technical skills Training</v>
      </c>
      <c r="S903" s="30">
        <f>VLOOKUP(D902,'Leave  Mangement'!$A$1:$F$1193,3,0)</f>
        <v>43291</v>
      </c>
      <c r="T903" s="30">
        <f>VLOOKUP(D902,'Leave  Mangement'!$A$1:$F$1193,4,0)</f>
        <v>43296</v>
      </c>
      <c r="U903" t="str">
        <f>VLOOKUP(D902,'Leave  Mangement'!$A$1:$F$1193,5,0)</f>
        <v>Maternity/Parental leave</v>
      </c>
      <c r="V903">
        <f>VLOOKUP(D902,'Leave  Mangement'!$A$1:$F$1193,6,0)</f>
        <v>35</v>
      </c>
      <c r="W903" t="str">
        <f>VLOOKUP(D902,'Span and Layer'!$A$1:$D$1193,2,0)</f>
        <v>David</v>
      </c>
      <c r="X903" t="str">
        <f>VLOOKUP(D902,'Span and Layer'!$A$1:$D$1193,3,0)</f>
        <v>Jacob</v>
      </c>
      <c r="Y903" t="str">
        <f>VLOOKUP(D902,'Span and Layer'!$A$1:$D$1193,4,0)</f>
        <v>George</v>
      </c>
      <c r="Z903" s="30">
        <f>VLOOKUP(D902,'Attrition Analysis'!$A$1:$E$1193,3,0)</f>
        <v>40424</v>
      </c>
      <c r="AA903" s="30">
        <f>VLOOKUP(D902,'Attrition Analysis'!$A$1:$E$1193,4,0)</f>
        <v>12765</v>
      </c>
      <c r="AB903">
        <f>VLOOKUP(D902,'Attrition Analysis'!$A$1:$E$1193,5,0)</f>
        <v>0</v>
      </c>
      <c r="AC903" t="str">
        <f>VLOOKUP(D902,CSAT!$A$1:$F$1193,2,0)</f>
        <v>Excellent</v>
      </c>
      <c r="AD903" t="str">
        <f>VLOOKUP(D902,CSAT!$A$1:$F$1193,3,0)</f>
        <v>Good</v>
      </c>
      <c r="AE903" t="str">
        <f>VLOOKUP(D902,CSAT!$A$1:$F$1193,4,0)</f>
        <v>Bad</v>
      </c>
      <c r="AF903" t="str">
        <f>VLOOKUP(D902,CSAT!$A$1:$F$1193,5,0)</f>
        <v>Better</v>
      </c>
      <c r="AG903" t="str">
        <f>VLOOKUP(D902,CSAT!$A$1:$F$1193,6,0)</f>
        <v>Excellent</v>
      </c>
      <c r="AH903" s="30">
        <v>43383</v>
      </c>
    </row>
    <row r="904" spans="1:34" x14ac:dyDescent="0.25">
      <c r="A904" s="13" t="s">
        <v>1426</v>
      </c>
      <c r="B904" s="13">
        <v>903</v>
      </c>
      <c r="C904" s="13" t="s">
        <v>556</v>
      </c>
      <c r="D904" s="13" t="s">
        <v>1426</v>
      </c>
      <c r="E904" s="13" t="s">
        <v>10</v>
      </c>
      <c r="F904" s="13">
        <v>56</v>
      </c>
      <c r="G904" s="13" t="s">
        <v>17</v>
      </c>
      <c r="H904" s="13" t="s">
        <v>40</v>
      </c>
      <c r="I904" s="13" t="s">
        <v>13</v>
      </c>
      <c r="J904">
        <f>VLOOKUP(DATA!D903,'Performance management'!A$1:H$1193,4,0)</f>
        <v>1</v>
      </c>
      <c r="K904">
        <f>VLOOKUP(DATA!D903,'Performance management'!A$1:H$1193,5,0)</f>
        <v>1</v>
      </c>
      <c r="L904">
        <f>VLOOKUP(DATA!D903,'Performance management'!A$1:H$1193,6,0)</f>
        <v>1</v>
      </c>
      <c r="M904">
        <f>VLOOKUP(DATA!D903,'Performance management'!A$1:H$1193,7,0)</f>
        <v>5</v>
      </c>
      <c r="N904">
        <f>VLOOKUP(DATA!D903,'Performance management'!A$1:H$1193,8,0)</f>
        <v>2</v>
      </c>
      <c r="O904">
        <f>VLOOKUP(D903,'Learning  Mangement'!$A$1:$G$1193,4,0)</f>
        <v>2</v>
      </c>
      <c r="P904" t="str">
        <f>VLOOKUP(D903,'Learning  Mangement'!$A$1:$G$1193,5,0)</f>
        <v>Sathish&amp;Azim</v>
      </c>
      <c r="Q904" t="str">
        <f>VLOOKUP(D903,'Learning  Mangement'!$A$1:$G$1193,6,0)</f>
        <v>4h</v>
      </c>
      <c r="R904" t="str">
        <f>VLOOKUP(D903,'Learning  Mangement'!$A$1:$G$1193,7,0)</f>
        <v>Technical skills Training</v>
      </c>
      <c r="S904" s="30">
        <f>VLOOKUP(D903,'Leave  Mangement'!$A$1:$F$1193,3,0)</f>
        <v>43292</v>
      </c>
      <c r="T904" s="30">
        <f>VLOOKUP(D903,'Leave  Mangement'!$A$1:$F$1193,4,0)</f>
        <v>43295</v>
      </c>
      <c r="U904" t="str">
        <f>VLOOKUP(D903,'Leave  Mangement'!$A$1:$F$1193,5,0)</f>
        <v>Planned leave</v>
      </c>
      <c r="V904">
        <f>VLOOKUP(D903,'Leave  Mangement'!$A$1:$F$1193,6,0)</f>
        <v>3</v>
      </c>
      <c r="W904" t="str">
        <f>VLOOKUP(D903,'Span and Layer'!$A$1:$D$1193,2,0)</f>
        <v>Rishitha</v>
      </c>
      <c r="X904" t="str">
        <f>VLOOKUP(D903,'Span and Layer'!$A$1:$D$1193,3,0)</f>
        <v>Isla</v>
      </c>
      <c r="Y904" t="str">
        <f>VLOOKUP(D903,'Span and Layer'!$A$1:$D$1193,4,0)</f>
        <v>George</v>
      </c>
      <c r="Z904" s="30">
        <f>VLOOKUP(D903,'Attrition Analysis'!$A$1:$E$1193,3,0)</f>
        <v>40432</v>
      </c>
      <c r="AA904" s="30">
        <f>VLOOKUP(D903,'Attrition Analysis'!$A$1:$E$1193,4,0)</f>
        <v>12777</v>
      </c>
      <c r="AB904">
        <f>VLOOKUP(D903,'Attrition Analysis'!$A$1:$E$1193,5,0)</f>
        <v>0</v>
      </c>
      <c r="AC904" t="str">
        <f>VLOOKUP(D903,CSAT!$A$1:$F$1193,2,0)</f>
        <v>Worst</v>
      </c>
      <c r="AD904" t="str">
        <f>VLOOKUP(D903,CSAT!$A$1:$F$1193,3,0)</f>
        <v>Worst</v>
      </c>
      <c r="AE904" t="str">
        <f>VLOOKUP(D903,CSAT!$A$1:$F$1193,4,0)</f>
        <v>Better</v>
      </c>
      <c r="AF904" t="str">
        <f>VLOOKUP(D903,CSAT!$A$1:$F$1193,5,0)</f>
        <v>Worst</v>
      </c>
      <c r="AG904" t="str">
        <f>VLOOKUP(D903,CSAT!$A$1:$F$1193,6,0)</f>
        <v>Good</v>
      </c>
      <c r="AH904" s="30">
        <v>43276</v>
      </c>
    </row>
    <row r="905" spans="1:34" x14ac:dyDescent="0.25">
      <c r="A905" s="13" t="s">
        <v>1427</v>
      </c>
      <c r="B905" s="13">
        <v>904</v>
      </c>
      <c r="C905" s="13" t="s">
        <v>558</v>
      </c>
      <c r="D905" s="13" t="s">
        <v>1427</v>
      </c>
      <c r="E905" s="13" t="s">
        <v>16</v>
      </c>
      <c r="F905" s="13">
        <v>50</v>
      </c>
      <c r="G905" s="13" t="s">
        <v>31</v>
      </c>
      <c r="H905" s="13" t="s">
        <v>126</v>
      </c>
      <c r="I905" s="13" t="s">
        <v>80</v>
      </c>
      <c r="J905">
        <f>VLOOKUP(DATA!D904,'Performance management'!A$1:H$1193,4,0)</f>
        <v>1</v>
      </c>
      <c r="K905">
        <f>VLOOKUP(DATA!D904,'Performance management'!A$1:H$1193,5,0)</f>
        <v>1</v>
      </c>
      <c r="L905">
        <f>VLOOKUP(DATA!D904,'Performance management'!A$1:H$1193,6,0)</f>
        <v>2</v>
      </c>
      <c r="M905">
        <f>VLOOKUP(DATA!D904,'Performance management'!A$1:H$1193,7,0)</f>
        <v>1</v>
      </c>
      <c r="N905">
        <f>VLOOKUP(DATA!D904,'Performance management'!A$1:H$1193,8,0)</f>
        <v>1.25</v>
      </c>
      <c r="O905">
        <f>VLOOKUP(D904,'Learning  Mangement'!$A$1:$G$1193,4,0)</f>
        <v>1.25</v>
      </c>
      <c r="P905" t="str">
        <f>VLOOKUP(D904,'Learning  Mangement'!$A$1:$G$1193,5,0)</f>
        <v>Sathish&amp;Azim</v>
      </c>
      <c r="Q905" t="str">
        <f>VLOOKUP(D904,'Learning  Mangement'!$A$1:$G$1193,6,0)</f>
        <v>4h</v>
      </c>
      <c r="R905" t="str">
        <f>VLOOKUP(D904,'Learning  Mangement'!$A$1:$G$1193,7,0)</f>
        <v>Technical skills Training</v>
      </c>
      <c r="S905" s="30">
        <f>VLOOKUP(D904,'Leave  Mangement'!$A$1:$F$1193,3,0)</f>
        <v>43293</v>
      </c>
      <c r="T905" s="30">
        <f>VLOOKUP(D904,'Leave  Mangement'!$A$1:$F$1193,4,0)</f>
        <v>43297</v>
      </c>
      <c r="U905" t="str">
        <f>VLOOKUP(D904,'Leave  Mangement'!$A$1:$F$1193,5,0)</f>
        <v>Planned leave</v>
      </c>
      <c r="V905">
        <f>VLOOKUP(D904,'Leave  Mangement'!$A$1:$F$1193,6,0)</f>
        <v>4</v>
      </c>
      <c r="W905" t="str">
        <f>VLOOKUP(D904,'Span and Layer'!$A$1:$D$1193,2,0)</f>
        <v>Santhosh</v>
      </c>
      <c r="X905" t="str">
        <f>VLOOKUP(D904,'Span and Layer'!$A$1:$D$1193,3,0)</f>
        <v>Harry</v>
      </c>
      <c r="Y905" t="str">
        <f>VLOOKUP(D904,'Span and Layer'!$A$1:$D$1193,4,0)</f>
        <v>George</v>
      </c>
      <c r="Z905" s="30">
        <f>VLOOKUP(D904,'Attrition Analysis'!$A$1:$E$1193,3,0)</f>
        <v>40440</v>
      </c>
      <c r="AA905" s="30">
        <f>VLOOKUP(D904,'Attrition Analysis'!$A$1:$E$1193,4,0)</f>
        <v>12789</v>
      </c>
      <c r="AB905">
        <f>VLOOKUP(D904,'Attrition Analysis'!$A$1:$E$1193,5,0)</f>
        <v>0</v>
      </c>
      <c r="AC905" t="str">
        <f>VLOOKUP(D904,CSAT!$A$1:$F$1193,2,0)</f>
        <v>Excellent</v>
      </c>
      <c r="AD905" t="str">
        <f>VLOOKUP(D904,CSAT!$A$1:$F$1193,3,0)</f>
        <v>Worst</v>
      </c>
      <c r="AE905" t="str">
        <f>VLOOKUP(D904,CSAT!$A$1:$F$1193,4,0)</f>
        <v>Worst</v>
      </c>
      <c r="AF905" t="str">
        <f>VLOOKUP(D904,CSAT!$A$1:$F$1193,5,0)</f>
        <v>Better</v>
      </c>
      <c r="AG905" t="str">
        <f>VLOOKUP(D904,CSAT!$A$1:$F$1193,6,0)</f>
        <v>Better</v>
      </c>
      <c r="AH905" s="30">
        <v>43314</v>
      </c>
    </row>
    <row r="906" spans="1:34" x14ac:dyDescent="0.25">
      <c r="A906" s="13" t="s">
        <v>1428</v>
      </c>
      <c r="B906" s="13">
        <v>905</v>
      </c>
      <c r="C906" s="13" t="s">
        <v>560</v>
      </c>
      <c r="D906" s="13" t="s">
        <v>1428</v>
      </c>
      <c r="E906" s="13" t="s">
        <v>16</v>
      </c>
      <c r="F906" s="13">
        <v>51</v>
      </c>
      <c r="G906" s="13" t="s">
        <v>96</v>
      </c>
      <c r="H906" s="13" t="s">
        <v>34</v>
      </c>
      <c r="I906" s="13" t="s">
        <v>35</v>
      </c>
      <c r="J906">
        <f>VLOOKUP(DATA!D905,'Performance management'!A$1:H$1193,4,0)</f>
        <v>5</v>
      </c>
      <c r="K906">
        <f>VLOOKUP(DATA!D905,'Performance management'!A$1:H$1193,5,0)</f>
        <v>1</v>
      </c>
      <c r="L906">
        <f>VLOOKUP(DATA!D905,'Performance management'!A$1:H$1193,6,0)</f>
        <v>3</v>
      </c>
      <c r="M906">
        <f>VLOOKUP(DATA!D905,'Performance management'!A$1:H$1193,7,0)</f>
        <v>5</v>
      </c>
      <c r="N906">
        <f>VLOOKUP(DATA!D905,'Performance management'!A$1:H$1193,8,0)</f>
        <v>3.5</v>
      </c>
      <c r="O906">
        <f>VLOOKUP(D905,'Learning  Mangement'!$A$1:$G$1193,4,0)</f>
        <v>3.5</v>
      </c>
      <c r="P906" t="str">
        <f>VLOOKUP(D905,'Learning  Mangement'!$A$1:$G$1193,5,0)</f>
        <v>Hemanth&amp;Salomi</v>
      </c>
      <c r="Q906" t="str">
        <f>VLOOKUP(D905,'Learning  Mangement'!$A$1:$G$1193,6,0)</f>
        <v>3h</v>
      </c>
      <c r="R906" t="str">
        <f>VLOOKUP(D905,'Learning  Mangement'!$A$1:$G$1193,7,0)</f>
        <v>Soft skills Training</v>
      </c>
      <c r="S906" s="30">
        <f>VLOOKUP(D905,'Leave  Mangement'!$A$1:$F$1193,3,0)</f>
        <v>43294</v>
      </c>
      <c r="T906" s="30">
        <f>VLOOKUP(D905,'Leave  Mangement'!$A$1:$F$1193,4,0)</f>
        <v>43295</v>
      </c>
      <c r="U906" t="str">
        <f>VLOOKUP(D905,'Leave  Mangement'!$A$1:$F$1193,5,0)</f>
        <v>Planned leave</v>
      </c>
      <c r="V906">
        <f>VLOOKUP(D905,'Leave  Mangement'!$A$1:$F$1193,6,0)</f>
        <v>1</v>
      </c>
      <c r="W906" t="str">
        <f>VLOOKUP(D905,'Span and Layer'!$A$1:$D$1193,2,0)</f>
        <v>Harika</v>
      </c>
      <c r="X906" t="str">
        <f>VLOOKUP(D905,'Span and Layer'!$A$1:$D$1193,3,0)</f>
        <v>Amelia</v>
      </c>
      <c r="Y906" t="str">
        <f>VLOOKUP(D905,'Span and Layer'!$A$1:$D$1193,4,0)</f>
        <v>George</v>
      </c>
      <c r="Z906" s="30">
        <f>VLOOKUP(D905,'Attrition Analysis'!$A$1:$E$1193,3,0)</f>
        <v>40448</v>
      </c>
      <c r="AA906" s="30">
        <f>VLOOKUP(D905,'Attrition Analysis'!$A$1:$E$1193,4,0)</f>
        <v>12801</v>
      </c>
      <c r="AB906">
        <f>VLOOKUP(D905,'Attrition Analysis'!$A$1:$E$1193,5,0)</f>
        <v>0</v>
      </c>
      <c r="AC906" t="str">
        <f>VLOOKUP(D905,CSAT!$A$1:$F$1193,2,0)</f>
        <v>Better</v>
      </c>
      <c r="AD906" t="str">
        <f>VLOOKUP(D905,CSAT!$A$1:$F$1193,3,0)</f>
        <v>Excellent</v>
      </c>
      <c r="AE906" t="str">
        <f>VLOOKUP(D905,CSAT!$A$1:$F$1193,4,0)</f>
        <v>Excellent</v>
      </c>
      <c r="AF906" t="str">
        <f>VLOOKUP(D905,CSAT!$A$1:$F$1193,5,0)</f>
        <v>Worst</v>
      </c>
      <c r="AG906" t="str">
        <f>VLOOKUP(D905,CSAT!$A$1:$F$1193,6,0)</f>
        <v>Good</v>
      </c>
      <c r="AH906" s="30">
        <v>43239</v>
      </c>
    </row>
    <row r="907" spans="1:34" x14ac:dyDescent="0.25">
      <c r="A907" s="13" t="s">
        <v>1429</v>
      </c>
      <c r="B907" s="13">
        <v>906</v>
      </c>
      <c r="C907" s="13" t="s">
        <v>562</v>
      </c>
      <c r="D907" s="13" t="s">
        <v>1429</v>
      </c>
      <c r="E907" s="13" t="s">
        <v>16</v>
      </c>
      <c r="F907" s="13">
        <v>31</v>
      </c>
      <c r="G907" s="13" t="s">
        <v>45</v>
      </c>
      <c r="H907" s="13" t="s">
        <v>40</v>
      </c>
      <c r="I907" s="13" t="s">
        <v>13</v>
      </c>
      <c r="J907">
        <f>VLOOKUP(DATA!D906,'Performance management'!A$1:H$1193,4,0)</f>
        <v>1</v>
      </c>
      <c r="K907">
        <f>VLOOKUP(DATA!D906,'Performance management'!A$1:H$1193,5,0)</f>
        <v>5</v>
      </c>
      <c r="L907">
        <f>VLOOKUP(DATA!D906,'Performance management'!A$1:H$1193,6,0)</f>
        <v>4</v>
      </c>
      <c r="M907">
        <f>VLOOKUP(DATA!D906,'Performance management'!A$1:H$1193,7,0)</f>
        <v>1</v>
      </c>
      <c r="N907">
        <f>VLOOKUP(DATA!D906,'Performance management'!A$1:H$1193,8,0)</f>
        <v>2.75</v>
      </c>
      <c r="O907">
        <f>VLOOKUP(D906,'Learning  Mangement'!$A$1:$G$1193,4,0)</f>
        <v>2.75</v>
      </c>
      <c r="P907" t="str">
        <f>VLOOKUP(D906,'Learning  Mangement'!$A$1:$G$1193,5,0)</f>
        <v>Sathish&amp;Azim</v>
      </c>
      <c r="Q907" t="str">
        <f>VLOOKUP(D906,'Learning  Mangement'!$A$1:$G$1193,6,0)</f>
        <v>4h</v>
      </c>
      <c r="R907" t="str">
        <f>VLOOKUP(D906,'Learning  Mangement'!$A$1:$G$1193,7,0)</f>
        <v>Technical skills Training</v>
      </c>
      <c r="S907" s="30">
        <f>VLOOKUP(D906,'Leave  Mangement'!$A$1:$F$1193,3,0)</f>
        <v>43295</v>
      </c>
      <c r="T907" s="30">
        <f>VLOOKUP(D906,'Leave  Mangement'!$A$1:$F$1193,4,0)</f>
        <v>43302</v>
      </c>
      <c r="U907" t="str">
        <f>VLOOKUP(D906,'Leave  Mangement'!$A$1:$F$1193,5,0)</f>
        <v>Maternity/Parental leave</v>
      </c>
      <c r="V907">
        <f>VLOOKUP(D906,'Leave  Mangement'!$A$1:$F$1193,6,0)</f>
        <v>37</v>
      </c>
      <c r="W907" t="str">
        <f>VLOOKUP(D906,'Span and Layer'!$A$1:$D$1193,2,0)</f>
        <v>Aneela</v>
      </c>
      <c r="X907" t="str">
        <f>VLOOKUP(D906,'Span and Layer'!$A$1:$D$1193,3,0)</f>
        <v>Charlie</v>
      </c>
      <c r="Y907" t="str">
        <f>VLOOKUP(D906,'Span and Layer'!$A$1:$D$1193,4,0)</f>
        <v>George</v>
      </c>
      <c r="Z907" s="30">
        <f>VLOOKUP(D906,'Attrition Analysis'!$A$1:$E$1193,3,0)</f>
        <v>40456</v>
      </c>
      <c r="AA907" s="30">
        <f>VLOOKUP(D906,'Attrition Analysis'!$A$1:$E$1193,4,0)</f>
        <v>12813</v>
      </c>
      <c r="AB907">
        <f>VLOOKUP(D906,'Attrition Analysis'!$A$1:$E$1193,5,0)</f>
        <v>0</v>
      </c>
      <c r="AC907" t="str">
        <f>VLOOKUP(D906,CSAT!$A$1:$F$1193,2,0)</f>
        <v>Worst</v>
      </c>
      <c r="AD907" t="str">
        <f>VLOOKUP(D906,CSAT!$A$1:$F$1193,3,0)</f>
        <v>Bad</v>
      </c>
      <c r="AE907" t="str">
        <f>VLOOKUP(D906,CSAT!$A$1:$F$1193,4,0)</f>
        <v>Better</v>
      </c>
      <c r="AF907" t="str">
        <f>VLOOKUP(D906,CSAT!$A$1:$F$1193,5,0)</f>
        <v>Worst</v>
      </c>
      <c r="AG907" t="str">
        <f>VLOOKUP(D906,CSAT!$A$1:$F$1193,6,0)</f>
        <v>Excellent</v>
      </c>
      <c r="AH907" s="30">
        <v>43429</v>
      </c>
    </row>
    <row r="908" spans="1:34" x14ac:dyDescent="0.25">
      <c r="A908" s="13" t="s">
        <v>1430</v>
      </c>
      <c r="B908" s="13">
        <v>907</v>
      </c>
      <c r="C908" s="13" t="s">
        <v>564</v>
      </c>
      <c r="D908" s="13" t="s">
        <v>1430</v>
      </c>
      <c r="E908" s="13" t="s">
        <v>16</v>
      </c>
      <c r="F908" s="13">
        <v>37</v>
      </c>
      <c r="G908" s="13" t="s">
        <v>45</v>
      </c>
      <c r="H908" s="13" t="s">
        <v>126</v>
      </c>
      <c r="I908" s="13" t="s">
        <v>80</v>
      </c>
      <c r="J908">
        <f>VLOOKUP(DATA!D907,'Performance management'!A$1:H$1193,4,0)</f>
        <v>5</v>
      </c>
      <c r="K908">
        <f>VLOOKUP(DATA!D907,'Performance management'!A$1:H$1193,5,0)</f>
        <v>4</v>
      </c>
      <c r="L908">
        <f>VLOOKUP(DATA!D907,'Performance management'!A$1:H$1193,6,0)</f>
        <v>3</v>
      </c>
      <c r="M908">
        <f>VLOOKUP(DATA!D907,'Performance management'!A$1:H$1193,7,0)</f>
        <v>4</v>
      </c>
      <c r="N908">
        <f>VLOOKUP(DATA!D907,'Performance management'!A$1:H$1193,8,0)</f>
        <v>4</v>
      </c>
      <c r="O908">
        <f>VLOOKUP(D907,'Learning  Mangement'!$A$1:$G$1193,4,0)</f>
        <v>4</v>
      </c>
      <c r="P908" t="str">
        <f>VLOOKUP(D907,'Learning  Mangement'!$A$1:$G$1193,5,0)</f>
        <v>Santhosh&amp;Anudeep</v>
      </c>
      <c r="Q908" t="str">
        <f>VLOOKUP(D907,'Learning  Mangement'!$A$1:$G$1193,6,0)</f>
        <v>3h</v>
      </c>
      <c r="R908" t="str">
        <f>VLOOKUP(D907,'Learning  Mangement'!$A$1:$G$1193,7,0)</f>
        <v>Job Training</v>
      </c>
      <c r="S908" s="30">
        <f>VLOOKUP(D907,'Leave  Mangement'!$A$1:$F$1193,3,0)</f>
        <v>43296</v>
      </c>
      <c r="T908" s="30">
        <f>VLOOKUP(D907,'Leave  Mangement'!$A$1:$F$1193,4,0)</f>
        <v>43299</v>
      </c>
      <c r="U908" t="str">
        <f>VLOOKUP(D907,'Leave  Mangement'!$A$1:$F$1193,5,0)</f>
        <v>Emergency leave</v>
      </c>
      <c r="V908">
        <f>VLOOKUP(D907,'Leave  Mangement'!$A$1:$F$1193,6,0)</f>
        <v>3</v>
      </c>
      <c r="W908" t="str">
        <f>VLOOKUP(D907,'Span and Layer'!$A$1:$D$1193,2,0)</f>
        <v>Rajesh</v>
      </c>
      <c r="X908" t="str">
        <f>VLOOKUP(D907,'Span and Layer'!$A$1:$D$1193,3,0)</f>
        <v>Isla</v>
      </c>
      <c r="Y908" t="str">
        <f>VLOOKUP(D907,'Span and Layer'!$A$1:$D$1193,4,0)</f>
        <v>George</v>
      </c>
      <c r="Z908" s="30">
        <f>VLOOKUP(D907,'Attrition Analysis'!$A$1:$E$1193,3,0)</f>
        <v>40464</v>
      </c>
      <c r="AA908" s="30">
        <f>VLOOKUP(D907,'Attrition Analysis'!$A$1:$E$1193,4,0)</f>
        <v>12825</v>
      </c>
      <c r="AB908">
        <f>VLOOKUP(D907,'Attrition Analysis'!$A$1:$E$1193,5,0)</f>
        <v>0</v>
      </c>
      <c r="AC908" t="str">
        <f>VLOOKUP(D907,CSAT!$A$1:$F$1193,2,0)</f>
        <v>Good</v>
      </c>
      <c r="AD908" t="str">
        <f>VLOOKUP(D907,CSAT!$A$1:$F$1193,3,0)</f>
        <v>Good</v>
      </c>
      <c r="AE908" t="str">
        <f>VLOOKUP(D907,CSAT!$A$1:$F$1193,4,0)</f>
        <v>Better</v>
      </c>
      <c r="AF908" t="str">
        <f>VLOOKUP(D907,CSAT!$A$1:$F$1193,5,0)</f>
        <v>Bad</v>
      </c>
      <c r="AG908" t="str">
        <f>VLOOKUP(D907,CSAT!$A$1:$F$1193,6,0)</f>
        <v>Bad</v>
      </c>
      <c r="AH908" s="30">
        <v>43383</v>
      </c>
    </row>
    <row r="909" spans="1:34" x14ac:dyDescent="0.25">
      <c r="A909" s="13" t="s">
        <v>1431</v>
      </c>
      <c r="B909" s="13">
        <v>908</v>
      </c>
      <c r="C909" s="13" t="s">
        <v>566</v>
      </c>
      <c r="D909" s="13" t="s">
        <v>1431</v>
      </c>
      <c r="E909" s="13" t="s">
        <v>10</v>
      </c>
      <c r="F909" s="13">
        <v>49</v>
      </c>
      <c r="G909" s="13" t="s">
        <v>31</v>
      </c>
      <c r="H909" s="13" t="s">
        <v>22</v>
      </c>
      <c r="I909" s="13" t="s">
        <v>23</v>
      </c>
      <c r="J909">
        <f>VLOOKUP(DATA!D908,'Performance management'!A$1:H$1193,4,0)</f>
        <v>1</v>
      </c>
      <c r="K909">
        <f>VLOOKUP(DATA!D908,'Performance management'!A$1:H$1193,5,0)</f>
        <v>3</v>
      </c>
      <c r="L909">
        <f>VLOOKUP(DATA!D908,'Performance management'!A$1:H$1193,6,0)</f>
        <v>4</v>
      </c>
      <c r="M909">
        <f>VLOOKUP(DATA!D908,'Performance management'!A$1:H$1193,7,0)</f>
        <v>1</v>
      </c>
      <c r="N909">
        <f>VLOOKUP(DATA!D908,'Performance management'!A$1:H$1193,8,0)</f>
        <v>2.25</v>
      </c>
      <c r="O909">
        <f>VLOOKUP(D908,'Learning  Mangement'!$A$1:$G$1193,4,0)</f>
        <v>2.25</v>
      </c>
      <c r="P909" t="str">
        <f>VLOOKUP(D908,'Learning  Mangement'!$A$1:$G$1193,5,0)</f>
        <v>Sathish&amp;Azim</v>
      </c>
      <c r="Q909" t="str">
        <f>VLOOKUP(D908,'Learning  Mangement'!$A$1:$G$1193,6,0)</f>
        <v>4h</v>
      </c>
      <c r="R909" t="str">
        <f>VLOOKUP(D908,'Learning  Mangement'!$A$1:$G$1193,7,0)</f>
        <v>Technical skills Training</v>
      </c>
      <c r="S909" s="30">
        <f>VLOOKUP(D908,'Leave  Mangement'!$A$1:$F$1193,3,0)</f>
        <v>43297</v>
      </c>
      <c r="T909" s="30">
        <f>VLOOKUP(D908,'Leave  Mangement'!$A$1:$F$1193,4,0)</f>
        <v>43298</v>
      </c>
      <c r="U909" t="str">
        <f>VLOOKUP(D908,'Leave  Mangement'!$A$1:$F$1193,5,0)</f>
        <v>Emergency leave</v>
      </c>
      <c r="V909">
        <f>VLOOKUP(D908,'Leave  Mangement'!$A$1:$F$1193,6,0)</f>
        <v>1</v>
      </c>
      <c r="W909" t="str">
        <f>VLOOKUP(D908,'Span and Layer'!$A$1:$D$1193,2,0)</f>
        <v>Arundathi</v>
      </c>
      <c r="X909" t="str">
        <f>VLOOKUP(D908,'Span and Layer'!$A$1:$D$1193,3,0)</f>
        <v>Jacob</v>
      </c>
      <c r="Y909" t="str">
        <f>VLOOKUP(D908,'Span and Layer'!$A$1:$D$1193,4,0)</f>
        <v>George</v>
      </c>
      <c r="Z909" s="30">
        <f>VLOOKUP(D908,'Attrition Analysis'!$A$1:$E$1193,3,0)</f>
        <v>40472</v>
      </c>
      <c r="AA909" s="30">
        <f>VLOOKUP(D908,'Attrition Analysis'!$A$1:$E$1193,4,0)</f>
        <v>12837</v>
      </c>
      <c r="AB909">
        <f>VLOOKUP(D908,'Attrition Analysis'!$A$1:$E$1193,5,0)</f>
        <v>0</v>
      </c>
      <c r="AC909" t="str">
        <f>VLOOKUP(D908,CSAT!$A$1:$F$1193,2,0)</f>
        <v>Worst</v>
      </c>
      <c r="AD909" t="str">
        <f>VLOOKUP(D908,CSAT!$A$1:$F$1193,3,0)</f>
        <v>Bad</v>
      </c>
      <c r="AE909" t="str">
        <f>VLOOKUP(D908,CSAT!$A$1:$F$1193,4,0)</f>
        <v>Better</v>
      </c>
      <c r="AF909" t="str">
        <f>VLOOKUP(D908,CSAT!$A$1:$F$1193,5,0)</f>
        <v>Bad</v>
      </c>
      <c r="AG909" t="str">
        <f>VLOOKUP(D908,CSAT!$A$1:$F$1193,6,0)</f>
        <v>Excellent</v>
      </c>
      <c r="AH909" s="30">
        <v>43305</v>
      </c>
    </row>
    <row r="910" spans="1:34" x14ac:dyDescent="0.25">
      <c r="A910" s="13" t="s">
        <v>1432</v>
      </c>
      <c r="B910" s="13">
        <v>909</v>
      </c>
      <c r="C910" s="13" t="s">
        <v>568</v>
      </c>
      <c r="D910" s="13" t="s">
        <v>1432</v>
      </c>
      <c r="E910" s="13" t="s">
        <v>10</v>
      </c>
      <c r="F910" s="13">
        <v>35</v>
      </c>
      <c r="G910" s="13" t="s">
        <v>26</v>
      </c>
      <c r="H910" s="13" t="s">
        <v>121</v>
      </c>
      <c r="I910" s="13" t="s">
        <v>13</v>
      </c>
      <c r="J910">
        <f>VLOOKUP(DATA!D909,'Performance management'!A$1:H$1193,4,0)</f>
        <v>3</v>
      </c>
      <c r="K910">
        <f>VLOOKUP(DATA!D909,'Performance management'!A$1:H$1193,5,0)</f>
        <v>3</v>
      </c>
      <c r="L910">
        <f>VLOOKUP(DATA!D909,'Performance management'!A$1:H$1193,6,0)</f>
        <v>1</v>
      </c>
      <c r="M910">
        <f>VLOOKUP(DATA!D909,'Performance management'!A$1:H$1193,7,0)</f>
        <v>3</v>
      </c>
      <c r="N910">
        <f>VLOOKUP(DATA!D909,'Performance management'!A$1:H$1193,8,0)</f>
        <v>2.5</v>
      </c>
      <c r="O910">
        <f>VLOOKUP(D909,'Learning  Mangement'!$A$1:$G$1193,4,0)</f>
        <v>2.5</v>
      </c>
      <c r="P910" t="str">
        <f>VLOOKUP(D909,'Learning  Mangement'!$A$1:$G$1193,5,0)</f>
        <v>Sathish&amp;Azim</v>
      </c>
      <c r="Q910" t="str">
        <f>VLOOKUP(D909,'Learning  Mangement'!$A$1:$G$1193,6,0)</f>
        <v>4h</v>
      </c>
      <c r="R910" t="str">
        <f>VLOOKUP(D909,'Learning  Mangement'!$A$1:$G$1193,7,0)</f>
        <v>Technical skills Training</v>
      </c>
      <c r="S910" s="30">
        <f>VLOOKUP(D909,'Leave  Mangement'!$A$1:$F$1193,3,0)</f>
        <v>43298</v>
      </c>
      <c r="T910" s="30">
        <f>VLOOKUP(D909,'Leave  Mangement'!$A$1:$F$1193,4,0)</f>
        <v>43299</v>
      </c>
      <c r="U910" t="str">
        <f>VLOOKUP(D909,'Leave  Mangement'!$A$1:$F$1193,5,0)</f>
        <v>Maternity/Parental leave</v>
      </c>
      <c r="V910">
        <f>VLOOKUP(D909,'Leave  Mangement'!$A$1:$F$1193,6,0)</f>
        <v>31</v>
      </c>
      <c r="W910" t="str">
        <f>VLOOKUP(D909,'Span and Layer'!$A$1:$D$1193,2,0)</f>
        <v>Aneela</v>
      </c>
      <c r="X910" t="str">
        <f>VLOOKUP(D909,'Span and Layer'!$A$1:$D$1193,3,0)</f>
        <v>Charlie</v>
      </c>
      <c r="Y910" t="str">
        <f>VLOOKUP(D909,'Span and Layer'!$A$1:$D$1193,4,0)</f>
        <v>George</v>
      </c>
      <c r="Z910" s="30">
        <f>VLOOKUP(D909,'Attrition Analysis'!$A$1:$E$1193,3,0)</f>
        <v>40480</v>
      </c>
      <c r="AA910" s="30">
        <f>VLOOKUP(D909,'Attrition Analysis'!$A$1:$E$1193,4,0)</f>
        <v>12849</v>
      </c>
      <c r="AB910">
        <f>VLOOKUP(D909,'Attrition Analysis'!$A$1:$E$1193,5,0)</f>
        <v>0</v>
      </c>
      <c r="AC910" t="str">
        <f>VLOOKUP(D909,CSAT!$A$1:$F$1193,2,0)</f>
        <v>Worst</v>
      </c>
      <c r="AD910" t="str">
        <f>VLOOKUP(D909,CSAT!$A$1:$F$1193,3,0)</f>
        <v>Good</v>
      </c>
      <c r="AE910" t="str">
        <f>VLOOKUP(D909,CSAT!$A$1:$F$1193,4,0)</f>
        <v>Good</v>
      </c>
      <c r="AF910" t="str">
        <f>VLOOKUP(D909,CSAT!$A$1:$F$1193,5,0)</f>
        <v>Bad</v>
      </c>
      <c r="AG910" t="str">
        <f>VLOOKUP(D909,CSAT!$A$1:$F$1193,6,0)</f>
        <v>Bad</v>
      </c>
      <c r="AH910" s="30">
        <v>43207</v>
      </c>
    </row>
    <row r="911" spans="1:34" x14ac:dyDescent="0.25">
      <c r="A911" s="13" t="s">
        <v>1433</v>
      </c>
      <c r="B911" s="13">
        <v>910</v>
      </c>
      <c r="C911" s="13" t="s">
        <v>570</v>
      </c>
      <c r="D911" s="13" t="s">
        <v>1433</v>
      </c>
      <c r="E911" s="13" t="s">
        <v>10</v>
      </c>
      <c r="F911" s="13">
        <v>35</v>
      </c>
      <c r="G911" s="13" t="s">
        <v>11</v>
      </c>
      <c r="H911" s="13" t="s">
        <v>161</v>
      </c>
      <c r="I911" s="13" t="s">
        <v>13</v>
      </c>
      <c r="J911">
        <f>VLOOKUP(DATA!D910,'Performance management'!A$1:H$1193,4,0)</f>
        <v>3</v>
      </c>
      <c r="K911">
        <f>VLOOKUP(DATA!D910,'Performance management'!A$1:H$1193,5,0)</f>
        <v>3</v>
      </c>
      <c r="L911">
        <f>VLOOKUP(DATA!D910,'Performance management'!A$1:H$1193,6,0)</f>
        <v>2</v>
      </c>
      <c r="M911">
        <f>VLOOKUP(DATA!D910,'Performance management'!A$1:H$1193,7,0)</f>
        <v>3</v>
      </c>
      <c r="N911">
        <f>VLOOKUP(DATA!D910,'Performance management'!A$1:H$1193,8,0)</f>
        <v>2.75</v>
      </c>
      <c r="O911">
        <f>VLOOKUP(D910,'Learning  Mangement'!$A$1:$G$1193,4,0)</f>
        <v>2.75</v>
      </c>
      <c r="P911" t="str">
        <f>VLOOKUP(D910,'Learning  Mangement'!$A$1:$G$1193,5,0)</f>
        <v>Sathish&amp;Azim</v>
      </c>
      <c r="Q911" t="str">
        <f>VLOOKUP(D910,'Learning  Mangement'!$A$1:$G$1193,6,0)</f>
        <v>4h</v>
      </c>
      <c r="R911" t="str">
        <f>VLOOKUP(D910,'Learning  Mangement'!$A$1:$G$1193,7,0)</f>
        <v>Technical skills Training</v>
      </c>
      <c r="S911" s="30">
        <f>VLOOKUP(D910,'Leave  Mangement'!$A$1:$F$1193,3,0)</f>
        <v>43299</v>
      </c>
      <c r="T911" s="30">
        <f>VLOOKUP(D910,'Leave  Mangement'!$A$1:$F$1193,4,0)</f>
        <v>43305</v>
      </c>
      <c r="U911" t="str">
        <f>VLOOKUP(D910,'Leave  Mangement'!$A$1:$F$1193,5,0)</f>
        <v>Planned leave</v>
      </c>
      <c r="V911">
        <f>VLOOKUP(D910,'Leave  Mangement'!$A$1:$F$1193,6,0)</f>
        <v>6</v>
      </c>
      <c r="W911" t="str">
        <f>VLOOKUP(D910,'Span and Layer'!$A$1:$D$1193,2,0)</f>
        <v>Anudeep</v>
      </c>
      <c r="X911" t="str">
        <f>VLOOKUP(D910,'Span and Layer'!$A$1:$D$1193,3,0)</f>
        <v>Charlie</v>
      </c>
      <c r="Y911" t="str">
        <f>VLOOKUP(D910,'Span and Layer'!$A$1:$D$1193,4,0)</f>
        <v>George</v>
      </c>
      <c r="Z911" s="30">
        <f>VLOOKUP(D910,'Attrition Analysis'!$A$1:$E$1193,3,0)</f>
        <v>40488</v>
      </c>
      <c r="AA911" s="30">
        <f>VLOOKUP(D910,'Attrition Analysis'!$A$1:$E$1193,4,0)</f>
        <v>12861</v>
      </c>
      <c r="AB911">
        <f>VLOOKUP(D910,'Attrition Analysis'!$A$1:$E$1193,5,0)</f>
        <v>0</v>
      </c>
      <c r="AC911" t="str">
        <f>VLOOKUP(D910,CSAT!$A$1:$F$1193,2,0)</f>
        <v>Better</v>
      </c>
      <c r="AD911" t="str">
        <f>VLOOKUP(D910,CSAT!$A$1:$F$1193,3,0)</f>
        <v>Bad</v>
      </c>
      <c r="AE911" t="str">
        <f>VLOOKUP(D910,CSAT!$A$1:$F$1193,4,0)</f>
        <v>Good</v>
      </c>
      <c r="AF911" t="str">
        <f>VLOOKUP(D910,CSAT!$A$1:$F$1193,5,0)</f>
        <v>Bad</v>
      </c>
      <c r="AG911" t="str">
        <f>VLOOKUP(D910,CSAT!$A$1:$F$1193,6,0)</f>
        <v>Better</v>
      </c>
      <c r="AH911" s="30">
        <v>43219</v>
      </c>
    </row>
    <row r="912" spans="1:34" x14ac:dyDescent="0.25">
      <c r="A912" s="13" t="s">
        <v>1434</v>
      </c>
      <c r="B912" s="13">
        <v>911</v>
      </c>
      <c r="C912" s="13" t="s">
        <v>572</v>
      </c>
      <c r="D912" s="13" t="s">
        <v>1434</v>
      </c>
      <c r="E912" s="13" t="s">
        <v>10</v>
      </c>
      <c r="F912" s="13">
        <v>44</v>
      </c>
      <c r="G912" s="13" t="s">
        <v>55</v>
      </c>
      <c r="H912" s="13" t="s">
        <v>34</v>
      </c>
      <c r="I912" s="13" t="s">
        <v>35</v>
      </c>
      <c r="J912">
        <f>VLOOKUP(DATA!D911,'Performance management'!A$1:H$1193,4,0)</f>
        <v>1</v>
      </c>
      <c r="K912">
        <f>VLOOKUP(DATA!D911,'Performance management'!A$1:H$1193,5,0)</f>
        <v>1</v>
      </c>
      <c r="L912">
        <f>VLOOKUP(DATA!D911,'Performance management'!A$1:H$1193,6,0)</f>
        <v>1</v>
      </c>
      <c r="M912">
        <f>VLOOKUP(DATA!D911,'Performance management'!A$1:H$1193,7,0)</f>
        <v>3</v>
      </c>
      <c r="N912">
        <f>VLOOKUP(DATA!D911,'Performance management'!A$1:H$1193,8,0)</f>
        <v>1.5</v>
      </c>
      <c r="O912">
        <f>VLOOKUP(D911,'Learning  Mangement'!$A$1:$G$1193,4,0)</f>
        <v>1.5</v>
      </c>
      <c r="P912" t="str">
        <f>VLOOKUP(D911,'Learning  Mangement'!$A$1:$G$1193,5,0)</f>
        <v>Sathish&amp;Azim</v>
      </c>
      <c r="Q912" t="str">
        <f>VLOOKUP(D911,'Learning  Mangement'!$A$1:$G$1193,6,0)</f>
        <v>4h</v>
      </c>
      <c r="R912" t="str">
        <f>VLOOKUP(D911,'Learning  Mangement'!$A$1:$G$1193,7,0)</f>
        <v>Technical skills Training</v>
      </c>
      <c r="S912" s="30">
        <f>VLOOKUP(D911,'Leave  Mangement'!$A$1:$F$1193,3,0)</f>
        <v>43300</v>
      </c>
      <c r="T912" s="30">
        <f>VLOOKUP(D911,'Leave  Mangement'!$A$1:$F$1193,4,0)</f>
        <v>43303</v>
      </c>
      <c r="U912" t="str">
        <f>VLOOKUP(D911,'Leave  Mangement'!$A$1:$F$1193,5,0)</f>
        <v>Planned leave</v>
      </c>
      <c r="V912">
        <f>VLOOKUP(D911,'Leave  Mangement'!$A$1:$F$1193,6,0)</f>
        <v>3</v>
      </c>
      <c r="W912" t="str">
        <f>VLOOKUP(D911,'Span and Layer'!$A$1:$D$1193,2,0)</f>
        <v>Rajesh</v>
      </c>
      <c r="X912" t="str">
        <f>VLOOKUP(D911,'Span and Layer'!$A$1:$D$1193,3,0)</f>
        <v>Isla</v>
      </c>
      <c r="Y912" t="str">
        <f>VLOOKUP(D911,'Span and Layer'!$A$1:$D$1193,4,0)</f>
        <v>George</v>
      </c>
      <c r="Z912" s="30">
        <f>VLOOKUP(D911,'Attrition Analysis'!$A$1:$E$1193,3,0)</f>
        <v>40496</v>
      </c>
      <c r="AA912" s="30">
        <f>VLOOKUP(D911,'Attrition Analysis'!$A$1:$E$1193,4,0)</f>
        <v>12873</v>
      </c>
      <c r="AB912">
        <f>VLOOKUP(D911,'Attrition Analysis'!$A$1:$E$1193,5,0)</f>
        <v>0</v>
      </c>
      <c r="AC912" t="str">
        <f>VLOOKUP(D911,CSAT!$A$1:$F$1193,2,0)</f>
        <v>Excellent</v>
      </c>
      <c r="AD912" t="str">
        <f>VLOOKUP(D911,CSAT!$A$1:$F$1193,3,0)</f>
        <v>Better</v>
      </c>
      <c r="AE912" t="str">
        <f>VLOOKUP(D911,CSAT!$A$1:$F$1193,4,0)</f>
        <v>Bad</v>
      </c>
      <c r="AF912" t="str">
        <f>VLOOKUP(D911,CSAT!$A$1:$F$1193,5,0)</f>
        <v>Excellent</v>
      </c>
      <c r="AG912" t="str">
        <f>VLOOKUP(D911,CSAT!$A$1:$F$1193,6,0)</f>
        <v>Better</v>
      </c>
      <c r="AH912" s="30">
        <v>43257</v>
      </c>
    </row>
    <row r="913" spans="1:34" x14ac:dyDescent="0.25">
      <c r="A913" s="13" t="s">
        <v>1435</v>
      </c>
      <c r="B913" s="13">
        <v>912</v>
      </c>
      <c r="C913" s="13" t="s">
        <v>566</v>
      </c>
      <c r="D913" s="13" t="s">
        <v>1435</v>
      </c>
      <c r="E913" s="13" t="s">
        <v>16</v>
      </c>
      <c r="F913" s="13">
        <v>44</v>
      </c>
      <c r="G913" s="13" t="s">
        <v>11</v>
      </c>
      <c r="H913" s="13" t="s">
        <v>161</v>
      </c>
      <c r="I913" s="13" t="s">
        <v>13</v>
      </c>
      <c r="J913">
        <f>VLOOKUP(DATA!D912,'Performance management'!A$1:H$1193,4,0)</f>
        <v>1</v>
      </c>
      <c r="K913">
        <f>VLOOKUP(DATA!D912,'Performance management'!A$1:H$1193,5,0)</f>
        <v>1</v>
      </c>
      <c r="L913">
        <f>VLOOKUP(DATA!D912,'Performance management'!A$1:H$1193,6,0)</f>
        <v>5</v>
      </c>
      <c r="M913">
        <f>VLOOKUP(DATA!D912,'Performance management'!A$1:H$1193,7,0)</f>
        <v>1</v>
      </c>
      <c r="N913">
        <f>VLOOKUP(DATA!D912,'Performance management'!A$1:H$1193,8,0)</f>
        <v>2</v>
      </c>
      <c r="O913">
        <f>VLOOKUP(D912,'Learning  Mangement'!$A$1:$G$1193,4,0)</f>
        <v>2</v>
      </c>
      <c r="P913" t="str">
        <f>VLOOKUP(D912,'Learning  Mangement'!$A$1:$G$1193,5,0)</f>
        <v>Sathish&amp;Azim</v>
      </c>
      <c r="Q913" t="str">
        <f>VLOOKUP(D912,'Learning  Mangement'!$A$1:$G$1193,6,0)</f>
        <v>4h</v>
      </c>
      <c r="R913" t="str">
        <f>VLOOKUP(D912,'Learning  Mangement'!$A$1:$G$1193,7,0)</f>
        <v>Technical skills Training</v>
      </c>
      <c r="S913" s="30">
        <f>VLOOKUP(D912,'Leave  Mangement'!$A$1:$F$1193,3,0)</f>
        <v>43301</v>
      </c>
      <c r="T913" s="30">
        <f>VLOOKUP(D912,'Leave  Mangement'!$A$1:$F$1193,4,0)</f>
        <v>43302</v>
      </c>
      <c r="U913" t="str">
        <f>VLOOKUP(D912,'Leave  Mangement'!$A$1:$F$1193,5,0)</f>
        <v>Emergency leave</v>
      </c>
      <c r="V913">
        <f>VLOOKUP(D912,'Leave  Mangement'!$A$1:$F$1193,6,0)</f>
        <v>1</v>
      </c>
      <c r="W913" t="str">
        <f>VLOOKUP(D912,'Span and Layer'!$A$1:$D$1193,2,0)</f>
        <v>Harika</v>
      </c>
      <c r="X913" t="str">
        <f>VLOOKUP(D912,'Span and Layer'!$A$1:$D$1193,3,0)</f>
        <v>Amelia</v>
      </c>
      <c r="Y913" t="str">
        <f>VLOOKUP(D912,'Span and Layer'!$A$1:$D$1193,4,0)</f>
        <v>George</v>
      </c>
      <c r="Z913" s="30">
        <f>VLOOKUP(D912,'Attrition Analysis'!$A$1:$E$1193,3,0)</f>
        <v>40504</v>
      </c>
      <c r="AA913" s="30">
        <f>VLOOKUP(D912,'Attrition Analysis'!$A$1:$E$1193,4,0)</f>
        <v>12885</v>
      </c>
      <c r="AB913">
        <f>VLOOKUP(D912,'Attrition Analysis'!$A$1:$E$1193,5,0)</f>
        <v>0</v>
      </c>
      <c r="AC913" t="str">
        <f>VLOOKUP(D912,CSAT!$A$1:$F$1193,2,0)</f>
        <v>Bad</v>
      </c>
      <c r="AD913" t="str">
        <f>VLOOKUP(D912,CSAT!$A$1:$F$1193,3,0)</f>
        <v>Good</v>
      </c>
      <c r="AE913" t="str">
        <f>VLOOKUP(D912,CSAT!$A$1:$F$1193,4,0)</f>
        <v>Good</v>
      </c>
      <c r="AF913" t="str">
        <f>VLOOKUP(D912,CSAT!$A$1:$F$1193,5,0)</f>
        <v>Worst</v>
      </c>
      <c r="AG913" t="str">
        <f>VLOOKUP(D912,CSAT!$A$1:$F$1193,6,0)</f>
        <v>Worst</v>
      </c>
      <c r="AH913" s="30">
        <v>43245</v>
      </c>
    </row>
    <row r="914" spans="1:34" x14ac:dyDescent="0.25">
      <c r="A914" s="13" t="s">
        <v>1436</v>
      </c>
      <c r="B914" s="13">
        <v>913</v>
      </c>
      <c r="C914" s="13" t="s">
        <v>575</v>
      </c>
      <c r="D914" s="13" t="s">
        <v>1436</v>
      </c>
      <c r="E914" s="13" t="s">
        <v>10</v>
      </c>
      <c r="F914" s="13">
        <v>47</v>
      </c>
      <c r="G914" s="13" t="s">
        <v>91</v>
      </c>
      <c r="H914" s="13" t="s">
        <v>97</v>
      </c>
      <c r="I914" s="13" t="s">
        <v>98</v>
      </c>
      <c r="J914">
        <f>VLOOKUP(DATA!D913,'Performance management'!A$1:H$1193,4,0)</f>
        <v>4</v>
      </c>
      <c r="K914">
        <f>VLOOKUP(DATA!D913,'Performance management'!A$1:H$1193,5,0)</f>
        <v>1</v>
      </c>
      <c r="L914">
        <f>VLOOKUP(DATA!D913,'Performance management'!A$1:H$1193,6,0)</f>
        <v>5</v>
      </c>
      <c r="M914">
        <f>VLOOKUP(DATA!D913,'Performance management'!A$1:H$1193,7,0)</f>
        <v>4</v>
      </c>
      <c r="N914">
        <f>VLOOKUP(DATA!D913,'Performance management'!A$1:H$1193,8,0)</f>
        <v>3.5</v>
      </c>
      <c r="O914">
        <f>VLOOKUP(D913,'Learning  Mangement'!$A$1:$G$1193,4,0)</f>
        <v>3.5</v>
      </c>
      <c r="P914" t="str">
        <f>VLOOKUP(D913,'Learning  Mangement'!$A$1:$G$1193,5,0)</f>
        <v>Hemanth&amp;Salomi</v>
      </c>
      <c r="Q914" t="str">
        <f>VLOOKUP(D913,'Learning  Mangement'!$A$1:$G$1193,6,0)</f>
        <v>3h</v>
      </c>
      <c r="R914" t="str">
        <f>VLOOKUP(D913,'Learning  Mangement'!$A$1:$G$1193,7,0)</f>
        <v>Soft skills Training</v>
      </c>
      <c r="S914" s="30">
        <f>VLOOKUP(D913,'Leave  Mangement'!$A$1:$F$1193,3,0)</f>
        <v>43302</v>
      </c>
      <c r="T914" s="30">
        <f>VLOOKUP(D913,'Leave  Mangement'!$A$1:$F$1193,4,0)</f>
        <v>43308</v>
      </c>
      <c r="U914" t="str">
        <f>VLOOKUP(D913,'Leave  Mangement'!$A$1:$F$1193,5,0)</f>
        <v>Emergency leave</v>
      </c>
      <c r="V914">
        <f>VLOOKUP(D913,'Leave  Mangement'!$A$1:$F$1193,6,0)</f>
        <v>6</v>
      </c>
      <c r="W914" t="str">
        <f>VLOOKUP(D913,'Span and Layer'!$A$1:$D$1193,2,0)</f>
        <v>Roy</v>
      </c>
      <c r="X914" t="str">
        <f>VLOOKUP(D913,'Span and Layer'!$A$1:$D$1193,3,0)</f>
        <v>Harry</v>
      </c>
      <c r="Y914" t="str">
        <f>VLOOKUP(D913,'Span and Layer'!$A$1:$D$1193,4,0)</f>
        <v>George</v>
      </c>
      <c r="Z914" s="30">
        <f>VLOOKUP(D913,'Attrition Analysis'!$A$1:$E$1193,3,0)</f>
        <v>40512</v>
      </c>
      <c r="AA914" s="30">
        <f>VLOOKUP(D913,'Attrition Analysis'!$A$1:$E$1193,4,0)</f>
        <v>12897</v>
      </c>
      <c r="AB914">
        <f>VLOOKUP(D913,'Attrition Analysis'!$A$1:$E$1193,5,0)</f>
        <v>0</v>
      </c>
      <c r="AC914" t="str">
        <f>VLOOKUP(D913,CSAT!$A$1:$F$1193,2,0)</f>
        <v>Good</v>
      </c>
      <c r="AD914" t="str">
        <f>VLOOKUP(D913,CSAT!$A$1:$F$1193,3,0)</f>
        <v>Bad</v>
      </c>
      <c r="AE914" t="str">
        <f>VLOOKUP(D913,CSAT!$A$1:$F$1193,4,0)</f>
        <v>Good</v>
      </c>
      <c r="AF914" t="str">
        <f>VLOOKUP(D913,CSAT!$A$1:$F$1193,5,0)</f>
        <v>Excellent</v>
      </c>
      <c r="AG914" t="str">
        <f>VLOOKUP(D913,CSAT!$A$1:$F$1193,6,0)</f>
        <v>Excellent</v>
      </c>
      <c r="AH914" s="30">
        <v>43175</v>
      </c>
    </row>
    <row r="915" spans="1:34" x14ac:dyDescent="0.25">
      <c r="A915" s="13" t="s">
        <v>1437</v>
      </c>
      <c r="B915" s="13">
        <v>914</v>
      </c>
      <c r="C915" s="13" t="s">
        <v>577</v>
      </c>
      <c r="D915" s="13" t="s">
        <v>1437</v>
      </c>
      <c r="E915" s="13" t="s">
        <v>16</v>
      </c>
      <c r="F915" s="13">
        <v>44</v>
      </c>
      <c r="G915" s="13" t="s">
        <v>62</v>
      </c>
      <c r="H915" s="13" t="s">
        <v>66</v>
      </c>
      <c r="I915" s="13" t="s">
        <v>13</v>
      </c>
      <c r="J915">
        <f>VLOOKUP(DATA!D914,'Performance management'!A$1:H$1193,4,0)</f>
        <v>1</v>
      </c>
      <c r="K915">
        <f>VLOOKUP(DATA!D914,'Performance management'!A$1:H$1193,5,0)</f>
        <v>3</v>
      </c>
      <c r="L915">
        <f>VLOOKUP(DATA!D914,'Performance management'!A$1:H$1193,6,0)</f>
        <v>5</v>
      </c>
      <c r="M915">
        <f>VLOOKUP(DATA!D914,'Performance management'!A$1:H$1193,7,0)</f>
        <v>5</v>
      </c>
      <c r="N915">
        <f>VLOOKUP(DATA!D914,'Performance management'!A$1:H$1193,8,0)</f>
        <v>3.5</v>
      </c>
      <c r="O915">
        <f>VLOOKUP(D914,'Learning  Mangement'!$A$1:$G$1193,4,0)</f>
        <v>3.5</v>
      </c>
      <c r="P915" t="str">
        <f>VLOOKUP(D914,'Learning  Mangement'!$A$1:$G$1193,5,0)</f>
        <v>Hemanth&amp;Salomi</v>
      </c>
      <c r="Q915" t="str">
        <f>VLOOKUP(D914,'Learning  Mangement'!$A$1:$G$1193,6,0)</f>
        <v>3h</v>
      </c>
      <c r="R915" t="str">
        <f>VLOOKUP(D914,'Learning  Mangement'!$A$1:$G$1193,7,0)</f>
        <v>Soft skills Training</v>
      </c>
      <c r="S915" s="30">
        <f>VLOOKUP(D914,'Leave  Mangement'!$A$1:$F$1193,3,0)</f>
        <v>43303</v>
      </c>
      <c r="T915" s="30">
        <f>VLOOKUP(D914,'Leave  Mangement'!$A$1:$F$1193,4,0)</f>
        <v>43308</v>
      </c>
      <c r="U915" t="str">
        <f>VLOOKUP(D914,'Leave  Mangement'!$A$1:$F$1193,5,0)</f>
        <v>Planned leave</v>
      </c>
      <c r="V915">
        <f>VLOOKUP(D914,'Leave  Mangement'!$A$1:$F$1193,6,0)</f>
        <v>5</v>
      </c>
      <c r="W915" t="str">
        <f>VLOOKUP(D914,'Span and Layer'!$A$1:$D$1193,2,0)</f>
        <v>Harish</v>
      </c>
      <c r="X915" t="str">
        <f>VLOOKUP(D914,'Span and Layer'!$A$1:$D$1193,3,0)</f>
        <v>Amelia</v>
      </c>
      <c r="Y915" t="str">
        <f>VLOOKUP(D914,'Span and Layer'!$A$1:$D$1193,4,0)</f>
        <v>George</v>
      </c>
      <c r="Z915" s="30">
        <f>VLOOKUP(D914,'Attrition Analysis'!$A$1:$E$1193,3,0)</f>
        <v>40520</v>
      </c>
      <c r="AA915" s="30">
        <f>VLOOKUP(D914,'Attrition Analysis'!$A$1:$E$1193,4,0)</f>
        <v>12909</v>
      </c>
      <c r="AB915">
        <f>VLOOKUP(D914,'Attrition Analysis'!$A$1:$E$1193,5,0)</f>
        <v>0</v>
      </c>
      <c r="AC915" t="str">
        <f>VLOOKUP(D914,CSAT!$A$1:$F$1193,2,0)</f>
        <v>Bad</v>
      </c>
      <c r="AD915" t="str">
        <f>VLOOKUP(D914,CSAT!$A$1:$F$1193,3,0)</f>
        <v>Good</v>
      </c>
      <c r="AE915" t="str">
        <f>VLOOKUP(D914,CSAT!$A$1:$F$1193,4,0)</f>
        <v>Bad</v>
      </c>
      <c r="AF915" t="str">
        <f>VLOOKUP(D914,CSAT!$A$1:$F$1193,5,0)</f>
        <v>Excellent</v>
      </c>
      <c r="AG915" t="str">
        <f>VLOOKUP(D914,CSAT!$A$1:$F$1193,6,0)</f>
        <v>Worst</v>
      </c>
      <c r="AH915" s="30">
        <v>43466</v>
      </c>
    </row>
    <row r="916" spans="1:34" x14ac:dyDescent="0.25">
      <c r="A916" s="13" t="s">
        <v>1438</v>
      </c>
      <c r="B916" s="13">
        <v>915</v>
      </c>
      <c r="C916" s="13" t="s">
        <v>579</v>
      </c>
      <c r="D916" s="13" t="s">
        <v>1438</v>
      </c>
      <c r="E916" s="13" t="s">
        <v>10</v>
      </c>
      <c r="F916" s="13">
        <v>43</v>
      </c>
      <c r="G916" s="13" t="s">
        <v>21</v>
      </c>
      <c r="H916" s="13" t="s">
        <v>131</v>
      </c>
      <c r="I916" s="13" t="s">
        <v>132</v>
      </c>
      <c r="J916">
        <f>VLOOKUP(DATA!D915,'Performance management'!A$1:H$1193,4,0)</f>
        <v>3</v>
      </c>
      <c r="K916">
        <f>VLOOKUP(DATA!D915,'Performance management'!A$1:H$1193,5,0)</f>
        <v>3</v>
      </c>
      <c r="L916">
        <f>VLOOKUP(DATA!D915,'Performance management'!A$1:H$1193,6,0)</f>
        <v>2</v>
      </c>
      <c r="M916">
        <f>VLOOKUP(DATA!D915,'Performance management'!A$1:H$1193,7,0)</f>
        <v>5</v>
      </c>
      <c r="N916">
        <f>VLOOKUP(DATA!D915,'Performance management'!A$1:H$1193,8,0)</f>
        <v>3.25</v>
      </c>
      <c r="O916">
        <f>VLOOKUP(D915,'Learning  Mangement'!$A$1:$G$1193,4,0)</f>
        <v>3.25</v>
      </c>
      <c r="P916" t="str">
        <f>VLOOKUP(D915,'Learning  Mangement'!$A$1:$G$1193,5,0)</f>
        <v>Hemanth&amp;Salomi</v>
      </c>
      <c r="Q916" t="str">
        <f>VLOOKUP(D915,'Learning  Mangement'!$A$1:$G$1193,6,0)</f>
        <v>3h</v>
      </c>
      <c r="R916" t="str">
        <f>VLOOKUP(D915,'Learning  Mangement'!$A$1:$G$1193,7,0)</f>
        <v>Soft skills Training</v>
      </c>
      <c r="S916" s="30">
        <f>VLOOKUP(D915,'Leave  Mangement'!$A$1:$F$1193,3,0)</f>
        <v>43304</v>
      </c>
      <c r="T916" s="30">
        <f>VLOOKUP(D915,'Leave  Mangement'!$A$1:$F$1193,4,0)</f>
        <v>43307</v>
      </c>
      <c r="U916" t="str">
        <f>VLOOKUP(D915,'Leave  Mangement'!$A$1:$F$1193,5,0)</f>
        <v>Emergency leave</v>
      </c>
      <c r="V916">
        <f>VLOOKUP(D915,'Leave  Mangement'!$A$1:$F$1193,6,0)</f>
        <v>3</v>
      </c>
      <c r="W916" t="str">
        <f>VLOOKUP(D915,'Span and Layer'!$A$1:$D$1193,2,0)</f>
        <v>Harika</v>
      </c>
      <c r="X916" t="str">
        <f>VLOOKUP(D915,'Span and Layer'!$A$1:$D$1193,3,0)</f>
        <v>Amelia</v>
      </c>
      <c r="Y916" t="str">
        <f>VLOOKUP(D915,'Span and Layer'!$A$1:$D$1193,4,0)</f>
        <v>George</v>
      </c>
      <c r="Z916" s="30">
        <f>VLOOKUP(D915,'Attrition Analysis'!$A$1:$E$1193,3,0)</f>
        <v>40528</v>
      </c>
      <c r="AA916" s="30">
        <f>VLOOKUP(D915,'Attrition Analysis'!$A$1:$E$1193,4,0)</f>
        <v>12921</v>
      </c>
      <c r="AB916">
        <f>VLOOKUP(D915,'Attrition Analysis'!$A$1:$E$1193,5,0)</f>
        <v>0</v>
      </c>
      <c r="AC916" t="str">
        <f>VLOOKUP(D915,CSAT!$A$1:$F$1193,2,0)</f>
        <v>Better</v>
      </c>
      <c r="AD916" t="str">
        <f>VLOOKUP(D915,CSAT!$A$1:$F$1193,3,0)</f>
        <v>Excellent</v>
      </c>
      <c r="AE916" t="str">
        <f>VLOOKUP(D915,CSAT!$A$1:$F$1193,4,0)</f>
        <v>Excellent</v>
      </c>
      <c r="AF916" t="str">
        <f>VLOOKUP(D915,CSAT!$A$1:$F$1193,5,0)</f>
        <v>Good</v>
      </c>
      <c r="AG916" t="str">
        <f>VLOOKUP(D915,CSAT!$A$1:$F$1193,6,0)</f>
        <v>Worst</v>
      </c>
      <c r="AH916" s="30">
        <v>43361</v>
      </c>
    </row>
    <row r="917" spans="1:34" x14ac:dyDescent="0.25">
      <c r="A917" s="13" t="s">
        <v>1439</v>
      </c>
      <c r="B917" s="13">
        <v>916</v>
      </c>
      <c r="C917" s="13" t="s">
        <v>581</v>
      </c>
      <c r="D917" s="13" t="s">
        <v>1439</v>
      </c>
      <c r="E917" s="13" t="s">
        <v>16</v>
      </c>
      <c r="F917" s="13">
        <v>55</v>
      </c>
      <c r="G917" s="13" t="s">
        <v>62</v>
      </c>
      <c r="H917" s="13" t="s">
        <v>79</v>
      </c>
      <c r="I917" s="13" t="s">
        <v>80</v>
      </c>
      <c r="J917">
        <f>VLOOKUP(DATA!D916,'Performance management'!A$1:H$1193,4,0)</f>
        <v>5</v>
      </c>
      <c r="K917">
        <f>VLOOKUP(DATA!D916,'Performance management'!A$1:H$1193,5,0)</f>
        <v>5</v>
      </c>
      <c r="L917">
        <f>VLOOKUP(DATA!D916,'Performance management'!A$1:H$1193,6,0)</f>
        <v>3</v>
      </c>
      <c r="M917">
        <f>VLOOKUP(DATA!D916,'Performance management'!A$1:H$1193,7,0)</f>
        <v>3</v>
      </c>
      <c r="N917">
        <f>VLOOKUP(DATA!D916,'Performance management'!A$1:H$1193,8,0)</f>
        <v>4</v>
      </c>
      <c r="O917">
        <f>VLOOKUP(D916,'Learning  Mangement'!$A$1:$G$1193,4,0)</f>
        <v>4</v>
      </c>
      <c r="P917" t="str">
        <f>VLOOKUP(D916,'Learning  Mangement'!$A$1:$G$1193,5,0)</f>
        <v>Santhosh&amp;Anudeep</v>
      </c>
      <c r="Q917" t="str">
        <f>VLOOKUP(D916,'Learning  Mangement'!$A$1:$G$1193,6,0)</f>
        <v>3h</v>
      </c>
      <c r="R917" t="str">
        <f>VLOOKUP(D916,'Learning  Mangement'!$A$1:$G$1193,7,0)</f>
        <v>Job Training</v>
      </c>
      <c r="S917" s="30">
        <f>VLOOKUP(D916,'Leave  Mangement'!$A$1:$F$1193,3,0)</f>
        <v>43305</v>
      </c>
      <c r="T917" s="30">
        <f>VLOOKUP(D916,'Leave  Mangement'!$A$1:$F$1193,4,0)</f>
        <v>43310</v>
      </c>
      <c r="U917" t="str">
        <f>VLOOKUP(D916,'Leave  Mangement'!$A$1:$F$1193,5,0)</f>
        <v>Emergency leave</v>
      </c>
      <c r="V917">
        <f>VLOOKUP(D916,'Leave  Mangement'!$A$1:$F$1193,6,0)</f>
        <v>5</v>
      </c>
      <c r="W917" t="str">
        <f>VLOOKUP(D916,'Span and Layer'!$A$1:$D$1193,2,0)</f>
        <v>Harish</v>
      </c>
      <c r="X917" t="str">
        <f>VLOOKUP(D916,'Span and Layer'!$A$1:$D$1193,3,0)</f>
        <v>Amelia</v>
      </c>
      <c r="Y917" t="str">
        <f>VLOOKUP(D916,'Span and Layer'!$A$1:$D$1193,4,0)</f>
        <v>George</v>
      </c>
      <c r="Z917" s="30">
        <f>VLOOKUP(D916,'Attrition Analysis'!$A$1:$E$1193,3,0)</f>
        <v>40536</v>
      </c>
      <c r="AA917" s="30">
        <f>VLOOKUP(D916,'Attrition Analysis'!$A$1:$E$1193,4,0)</f>
        <v>12933</v>
      </c>
      <c r="AB917">
        <f>VLOOKUP(D916,'Attrition Analysis'!$A$1:$E$1193,5,0)</f>
        <v>0</v>
      </c>
      <c r="AC917" t="str">
        <f>VLOOKUP(D916,CSAT!$A$1:$F$1193,2,0)</f>
        <v>Good</v>
      </c>
      <c r="AD917" t="str">
        <f>VLOOKUP(D916,CSAT!$A$1:$F$1193,3,0)</f>
        <v>Better</v>
      </c>
      <c r="AE917" t="str">
        <f>VLOOKUP(D916,CSAT!$A$1:$F$1193,4,0)</f>
        <v>Good</v>
      </c>
      <c r="AF917" t="str">
        <f>VLOOKUP(D916,CSAT!$A$1:$F$1193,5,0)</f>
        <v>Excellent</v>
      </c>
      <c r="AG917" t="str">
        <f>VLOOKUP(D916,CSAT!$A$1:$F$1193,6,0)</f>
        <v>Worst</v>
      </c>
      <c r="AH917" s="30">
        <v>43292</v>
      </c>
    </row>
    <row r="918" spans="1:34" x14ac:dyDescent="0.25">
      <c r="A918" s="13" t="s">
        <v>1440</v>
      </c>
      <c r="B918" s="13">
        <v>917</v>
      </c>
      <c r="C918" s="13" t="s">
        <v>583</v>
      </c>
      <c r="D918" s="13" t="s">
        <v>1440</v>
      </c>
      <c r="E918" s="13" t="s">
        <v>16</v>
      </c>
      <c r="F918" s="13">
        <v>32</v>
      </c>
      <c r="G918" s="13" t="s">
        <v>11</v>
      </c>
      <c r="H918" s="13" t="s">
        <v>66</v>
      </c>
      <c r="I918" s="13" t="s">
        <v>13</v>
      </c>
      <c r="J918">
        <f>VLOOKUP(DATA!D917,'Performance management'!A$1:H$1193,4,0)</f>
        <v>1</v>
      </c>
      <c r="K918">
        <f>VLOOKUP(DATA!D917,'Performance management'!A$1:H$1193,5,0)</f>
        <v>5</v>
      </c>
      <c r="L918">
        <f>VLOOKUP(DATA!D917,'Performance management'!A$1:H$1193,6,0)</f>
        <v>1</v>
      </c>
      <c r="M918">
        <f>VLOOKUP(DATA!D917,'Performance management'!A$1:H$1193,7,0)</f>
        <v>5</v>
      </c>
      <c r="N918">
        <f>VLOOKUP(DATA!D917,'Performance management'!A$1:H$1193,8,0)</f>
        <v>3</v>
      </c>
      <c r="O918">
        <f>VLOOKUP(D917,'Learning  Mangement'!$A$1:$G$1193,4,0)</f>
        <v>3</v>
      </c>
      <c r="P918" t="str">
        <f>VLOOKUP(D917,'Learning  Mangement'!$A$1:$G$1193,5,0)</f>
        <v>Hemanth&amp;Salomi</v>
      </c>
      <c r="Q918" t="str">
        <f>VLOOKUP(D917,'Learning  Mangement'!$A$1:$G$1193,6,0)</f>
        <v>3h</v>
      </c>
      <c r="R918" t="str">
        <f>VLOOKUP(D917,'Learning  Mangement'!$A$1:$G$1193,7,0)</f>
        <v>Soft skills Training</v>
      </c>
      <c r="S918" s="30">
        <f>VLOOKUP(D917,'Leave  Mangement'!$A$1:$F$1193,3,0)</f>
        <v>43306</v>
      </c>
      <c r="T918" s="30">
        <f>VLOOKUP(D917,'Leave  Mangement'!$A$1:$F$1193,4,0)</f>
        <v>43308</v>
      </c>
      <c r="U918" t="str">
        <f>VLOOKUP(D917,'Leave  Mangement'!$A$1:$F$1193,5,0)</f>
        <v>Maternity/Parental leave</v>
      </c>
      <c r="V918">
        <f>VLOOKUP(D917,'Leave  Mangement'!$A$1:$F$1193,6,0)</f>
        <v>32</v>
      </c>
      <c r="W918" t="str">
        <f>VLOOKUP(D917,'Span and Layer'!$A$1:$D$1193,2,0)</f>
        <v>Rajesh</v>
      </c>
      <c r="X918" t="str">
        <f>VLOOKUP(D917,'Span and Layer'!$A$1:$D$1193,3,0)</f>
        <v>Isla</v>
      </c>
      <c r="Y918" t="str">
        <f>VLOOKUP(D917,'Span and Layer'!$A$1:$D$1193,4,0)</f>
        <v>George</v>
      </c>
      <c r="Z918" s="30">
        <f>VLOOKUP(D917,'Attrition Analysis'!$A$1:$E$1193,3,0)</f>
        <v>40544</v>
      </c>
      <c r="AA918" s="30">
        <f>VLOOKUP(D917,'Attrition Analysis'!$A$1:$E$1193,4,0)</f>
        <v>12945</v>
      </c>
      <c r="AB918">
        <f>VLOOKUP(D917,'Attrition Analysis'!$A$1:$E$1193,5,0)</f>
        <v>0</v>
      </c>
      <c r="AC918" t="str">
        <f>VLOOKUP(D917,CSAT!$A$1:$F$1193,2,0)</f>
        <v>Worst</v>
      </c>
      <c r="AD918" t="str">
        <f>VLOOKUP(D917,CSAT!$A$1:$F$1193,3,0)</f>
        <v>Worst</v>
      </c>
      <c r="AE918" t="str">
        <f>VLOOKUP(D917,CSAT!$A$1:$F$1193,4,0)</f>
        <v>Good</v>
      </c>
      <c r="AF918" t="str">
        <f>VLOOKUP(D917,CSAT!$A$1:$F$1193,5,0)</f>
        <v>Excellent</v>
      </c>
      <c r="AG918" t="str">
        <f>VLOOKUP(D917,CSAT!$A$1:$F$1193,6,0)</f>
        <v>Worst</v>
      </c>
      <c r="AH918" s="30">
        <v>43358</v>
      </c>
    </row>
    <row r="919" spans="1:34" x14ac:dyDescent="0.25">
      <c r="A919" s="13" t="s">
        <v>1441</v>
      </c>
      <c r="B919" s="13">
        <v>918</v>
      </c>
      <c r="C919" s="13" t="s">
        <v>43</v>
      </c>
      <c r="D919" s="13" t="s">
        <v>1441</v>
      </c>
      <c r="E919" s="13" t="s">
        <v>10</v>
      </c>
      <c r="F919" s="13">
        <v>37</v>
      </c>
      <c r="G919" s="13" t="s">
        <v>96</v>
      </c>
      <c r="H919" s="13" t="s">
        <v>109</v>
      </c>
      <c r="I919" s="13" t="s">
        <v>13</v>
      </c>
      <c r="J919">
        <f>VLOOKUP(DATA!D918,'Performance management'!A$1:H$1193,4,0)</f>
        <v>3</v>
      </c>
      <c r="K919">
        <f>VLOOKUP(DATA!D918,'Performance management'!A$1:H$1193,5,0)</f>
        <v>5</v>
      </c>
      <c r="L919">
        <f>VLOOKUP(DATA!D918,'Performance management'!A$1:H$1193,6,0)</f>
        <v>3</v>
      </c>
      <c r="M919">
        <f>VLOOKUP(DATA!D918,'Performance management'!A$1:H$1193,7,0)</f>
        <v>4</v>
      </c>
      <c r="N919">
        <f>VLOOKUP(DATA!D918,'Performance management'!A$1:H$1193,8,0)</f>
        <v>3.75</v>
      </c>
      <c r="O919">
        <f>VLOOKUP(D918,'Learning  Mangement'!$A$1:$G$1193,4,0)</f>
        <v>3.75</v>
      </c>
      <c r="P919" t="str">
        <f>VLOOKUP(D918,'Learning  Mangement'!$A$1:$G$1193,5,0)</f>
        <v>Hemanth&amp;Salomi</v>
      </c>
      <c r="Q919" t="str">
        <f>VLOOKUP(D918,'Learning  Mangement'!$A$1:$G$1193,6,0)</f>
        <v>3h</v>
      </c>
      <c r="R919" t="str">
        <f>VLOOKUP(D918,'Learning  Mangement'!$A$1:$G$1193,7,0)</f>
        <v>Soft skills Training</v>
      </c>
      <c r="S919" s="30">
        <f>VLOOKUP(D918,'Leave  Mangement'!$A$1:$F$1193,3,0)</f>
        <v>43307</v>
      </c>
      <c r="T919" s="30">
        <f>VLOOKUP(D918,'Leave  Mangement'!$A$1:$F$1193,4,0)</f>
        <v>43311</v>
      </c>
      <c r="U919" t="str">
        <f>VLOOKUP(D918,'Leave  Mangement'!$A$1:$F$1193,5,0)</f>
        <v>Maternity/Parental leave</v>
      </c>
      <c r="V919">
        <f>VLOOKUP(D918,'Leave  Mangement'!$A$1:$F$1193,6,0)</f>
        <v>34</v>
      </c>
      <c r="W919" t="str">
        <f>VLOOKUP(D918,'Span and Layer'!$A$1:$D$1193,2,0)</f>
        <v>Azim</v>
      </c>
      <c r="X919" t="str">
        <f>VLOOKUP(D918,'Span and Layer'!$A$1:$D$1193,3,0)</f>
        <v>Jacob</v>
      </c>
      <c r="Y919" t="str">
        <f>VLOOKUP(D918,'Span and Layer'!$A$1:$D$1193,4,0)</f>
        <v>George</v>
      </c>
      <c r="Z919" s="30">
        <f>VLOOKUP(D918,'Attrition Analysis'!$A$1:$E$1193,3,0)</f>
        <v>40552</v>
      </c>
      <c r="AA919" s="30">
        <f>VLOOKUP(D918,'Attrition Analysis'!$A$1:$E$1193,4,0)</f>
        <v>12957</v>
      </c>
      <c r="AB919">
        <f>VLOOKUP(D918,'Attrition Analysis'!$A$1:$E$1193,5,0)</f>
        <v>0</v>
      </c>
      <c r="AC919" t="str">
        <f>VLOOKUP(D918,CSAT!$A$1:$F$1193,2,0)</f>
        <v>Good</v>
      </c>
      <c r="AD919" t="str">
        <f>VLOOKUP(D918,CSAT!$A$1:$F$1193,3,0)</f>
        <v>Better</v>
      </c>
      <c r="AE919" t="str">
        <f>VLOOKUP(D918,CSAT!$A$1:$F$1193,4,0)</f>
        <v>Excellent</v>
      </c>
      <c r="AF919" t="str">
        <f>VLOOKUP(D918,CSAT!$A$1:$F$1193,5,0)</f>
        <v>Bad</v>
      </c>
      <c r="AG919" t="str">
        <f>VLOOKUP(D918,CSAT!$A$1:$F$1193,6,0)</f>
        <v>Better</v>
      </c>
      <c r="AH919" s="30">
        <v>43335</v>
      </c>
    </row>
    <row r="920" spans="1:34" x14ac:dyDescent="0.25">
      <c r="A920" s="13" t="s">
        <v>1442</v>
      </c>
      <c r="B920" s="13">
        <v>919</v>
      </c>
      <c r="C920" s="13" t="s">
        <v>586</v>
      </c>
      <c r="D920" s="13" t="s">
        <v>1442</v>
      </c>
      <c r="E920" s="13" t="s">
        <v>16</v>
      </c>
      <c r="F920" s="13">
        <v>33</v>
      </c>
      <c r="G920" s="13" t="s">
        <v>26</v>
      </c>
      <c r="H920" s="13" t="s">
        <v>161</v>
      </c>
      <c r="I920" s="13" t="s">
        <v>13</v>
      </c>
      <c r="J920">
        <f>VLOOKUP(DATA!D919,'Performance management'!A$1:H$1193,4,0)</f>
        <v>2</v>
      </c>
      <c r="K920">
        <f>VLOOKUP(DATA!D919,'Performance management'!A$1:H$1193,5,0)</f>
        <v>5</v>
      </c>
      <c r="L920">
        <f>VLOOKUP(DATA!D919,'Performance management'!A$1:H$1193,6,0)</f>
        <v>4</v>
      </c>
      <c r="M920">
        <f>VLOOKUP(DATA!D919,'Performance management'!A$1:H$1193,7,0)</f>
        <v>4</v>
      </c>
      <c r="N920">
        <f>VLOOKUP(DATA!D919,'Performance management'!A$1:H$1193,8,0)</f>
        <v>3.75</v>
      </c>
      <c r="O920">
        <f>VLOOKUP(D919,'Learning  Mangement'!$A$1:$G$1193,4,0)</f>
        <v>3.75</v>
      </c>
      <c r="P920" t="str">
        <f>VLOOKUP(D919,'Learning  Mangement'!$A$1:$G$1193,5,0)</f>
        <v>Hemanth&amp;Salomi</v>
      </c>
      <c r="Q920" t="str">
        <f>VLOOKUP(D919,'Learning  Mangement'!$A$1:$G$1193,6,0)</f>
        <v>3h</v>
      </c>
      <c r="R920" t="str">
        <f>VLOOKUP(D919,'Learning  Mangement'!$A$1:$G$1193,7,0)</f>
        <v>Soft skills Training</v>
      </c>
      <c r="S920" s="30">
        <f>VLOOKUP(D919,'Leave  Mangement'!$A$1:$F$1193,3,0)</f>
        <v>43308</v>
      </c>
      <c r="T920" s="30">
        <f>VLOOKUP(D919,'Leave  Mangement'!$A$1:$F$1193,4,0)</f>
        <v>43310</v>
      </c>
      <c r="U920" t="str">
        <f>VLOOKUP(D919,'Leave  Mangement'!$A$1:$F$1193,5,0)</f>
        <v>Emergency leave</v>
      </c>
      <c r="V920">
        <f>VLOOKUP(D919,'Leave  Mangement'!$A$1:$F$1193,6,0)</f>
        <v>2</v>
      </c>
      <c r="W920" t="str">
        <f>VLOOKUP(D919,'Span and Layer'!$A$1:$D$1193,2,0)</f>
        <v>Azim</v>
      </c>
      <c r="X920" t="str">
        <f>VLOOKUP(D919,'Span and Layer'!$A$1:$D$1193,3,0)</f>
        <v>Jacob</v>
      </c>
      <c r="Y920" t="str">
        <f>VLOOKUP(D919,'Span and Layer'!$A$1:$D$1193,4,0)</f>
        <v>George</v>
      </c>
      <c r="Z920" s="30">
        <f>VLOOKUP(D919,'Attrition Analysis'!$A$1:$E$1193,3,0)</f>
        <v>40560</v>
      </c>
      <c r="AA920" s="30">
        <f>VLOOKUP(D919,'Attrition Analysis'!$A$1:$E$1193,4,0)</f>
        <v>12969</v>
      </c>
      <c r="AB920">
        <f>VLOOKUP(D919,'Attrition Analysis'!$A$1:$E$1193,5,0)</f>
        <v>0</v>
      </c>
      <c r="AC920" t="str">
        <f>VLOOKUP(D919,CSAT!$A$1:$F$1193,2,0)</f>
        <v>Bad</v>
      </c>
      <c r="AD920" t="str">
        <f>VLOOKUP(D919,CSAT!$A$1:$F$1193,3,0)</f>
        <v>Good</v>
      </c>
      <c r="AE920" t="str">
        <f>VLOOKUP(D919,CSAT!$A$1:$F$1193,4,0)</f>
        <v>Worst</v>
      </c>
      <c r="AF920" t="str">
        <f>VLOOKUP(D919,CSAT!$A$1:$F$1193,5,0)</f>
        <v>Good</v>
      </c>
      <c r="AG920" t="str">
        <f>VLOOKUP(D919,CSAT!$A$1:$F$1193,6,0)</f>
        <v>Good</v>
      </c>
      <c r="AH920" s="30">
        <v>43444</v>
      </c>
    </row>
    <row r="921" spans="1:34" x14ac:dyDescent="0.25">
      <c r="A921" s="13" t="s">
        <v>1443</v>
      </c>
      <c r="B921" s="13">
        <v>920</v>
      </c>
      <c r="C921" s="13" t="s">
        <v>588</v>
      </c>
      <c r="D921" s="13" t="s">
        <v>1443</v>
      </c>
      <c r="E921" s="13" t="s">
        <v>16</v>
      </c>
      <c r="F921" s="13">
        <v>36</v>
      </c>
      <c r="G921" s="13" t="s">
        <v>21</v>
      </c>
      <c r="H921" s="13" t="s">
        <v>79</v>
      </c>
      <c r="I921" s="13" t="s">
        <v>80</v>
      </c>
      <c r="J921">
        <f>VLOOKUP(DATA!D920,'Performance management'!A$1:H$1193,4,0)</f>
        <v>3</v>
      </c>
      <c r="K921">
        <f>VLOOKUP(DATA!D920,'Performance management'!A$1:H$1193,5,0)</f>
        <v>3</v>
      </c>
      <c r="L921">
        <f>VLOOKUP(DATA!D920,'Performance management'!A$1:H$1193,6,0)</f>
        <v>5</v>
      </c>
      <c r="M921">
        <f>VLOOKUP(DATA!D920,'Performance management'!A$1:H$1193,7,0)</f>
        <v>3</v>
      </c>
      <c r="N921">
        <f>VLOOKUP(DATA!D920,'Performance management'!A$1:H$1193,8,0)</f>
        <v>3.5</v>
      </c>
      <c r="O921">
        <f>VLOOKUP(D920,'Learning  Mangement'!$A$1:$G$1193,4,0)</f>
        <v>3.5</v>
      </c>
      <c r="P921" t="str">
        <f>VLOOKUP(D920,'Learning  Mangement'!$A$1:$G$1193,5,0)</f>
        <v>Hemanth&amp;Salomi</v>
      </c>
      <c r="Q921" t="str">
        <f>VLOOKUP(D920,'Learning  Mangement'!$A$1:$G$1193,6,0)</f>
        <v>3h</v>
      </c>
      <c r="R921" t="str">
        <f>VLOOKUP(D920,'Learning  Mangement'!$A$1:$G$1193,7,0)</f>
        <v>Soft skills Training</v>
      </c>
      <c r="S921" s="30">
        <f>VLOOKUP(D920,'Leave  Mangement'!$A$1:$F$1193,3,0)</f>
        <v>43309</v>
      </c>
      <c r="T921" s="30">
        <f>VLOOKUP(D920,'Leave  Mangement'!$A$1:$F$1193,4,0)</f>
        <v>43315</v>
      </c>
      <c r="U921" t="str">
        <f>VLOOKUP(D920,'Leave  Mangement'!$A$1:$F$1193,5,0)</f>
        <v>Maternity/Parental leave</v>
      </c>
      <c r="V921">
        <f>VLOOKUP(D920,'Leave  Mangement'!$A$1:$F$1193,6,0)</f>
        <v>36</v>
      </c>
      <c r="W921" t="str">
        <f>VLOOKUP(D920,'Span and Layer'!$A$1:$D$1193,2,0)</f>
        <v>Salomi</v>
      </c>
      <c r="X921" t="str">
        <f>VLOOKUP(D920,'Span and Layer'!$A$1:$D$1193,3,0)</f>
        <v>Harry</v>
      </c>
      <c r="Y921" t="str">
        <f>VLOOKUP(D920,'Span and Layer'!$A$1:$D$1193,4,0)</f>
        <v>George</v>
      </c>
      <c r="Z921" s="30">
        <f>VLOOKUP(D920,'Attrition Analysis'!$A$1:$E$1193,3,0)</f>
        <v>40568</v>
      </c>
      <c r="AA921" s="30">
        <f>VLOOKUP(D920,'Attrition Analysis'!$A$1:$E$1193,4,0)</f>
        <v>12981</v>
      </c>
      <c r="AB921">
        <f>VLOOKUP(D920,'Attrition Analysis'!$A$1:$E$1193,5,0)</f>
        <v>0</v>
      </c>
      <c r="AC921" t="str">
        <f>VLOOKUP(D920,CSAT!$A$1:$F$1193,2,0)</f>
        <v>Excellent</v>
      </c>
      <c r="AD921" t="str">
        <f>VLOOKUP(D920,CSAT!$A$1:$F$1193,3,0)</f>
        <v>Better</v>
      </c>
      <c r="AE921" t="str">
        <f>VLOOKUP(D920,CSAT!$A$1:$F$1193,4,0)</f>
        <v>Excellent</v>
      </c>
      <c r="AF921" t="str">
        <f>VLOOKUP(D920,CSAT!$A$1:$F$1193,5,0)</f>
        <v>Worst</v>
      </c>
      <c r="AG921" t="str">
        <f>VLOOKUP(D920,CSAT!$A$1:$F$1193,6,0)</f>
        <v>Better</v>
      </c>
      <c r="AH921" s="30">
        <v>43456</v>
      </c>
    </row>
    <row r="922" spans="1:34" x14ac:dyDescent="0.25">
      <c r="A922" s="13" t="s">
        <v>1444</v>
      </c>
      <c r="B922" s="13">
        <v>921</v>
      </c>
      <c r="C922" s="13" t="s">
        <v>590</v>
      </c>
      <c r="D922" s="13" t="s">
        <v>1444</v>
      </c>
      <c r="E922" s="13" t="s">
        <v>10</v>
      </c>
      <c r="F922" s="13">
        <v>34</v>
      </c>
      <c r="G922" s="13" t="s">
        <v>26</v>
      </c>
      <c r="H922" s="13" t="s">
        <v>56</v>
      </c>
      <c r="I922" s="13" t="s">
        <v>13</v>
      </c>
      <c r="J922">
        <f>VLOOKUP(DATA!D921,'Performance management'!A$1:H$1193,4,0)</f>
        <v>5</v>
      </c>
      <c r="K922">
        <f>VLOOKUP(DATA!D921,'Performance management'!A$1:H$1193,5,0)</f>
        <v>5</v>
      </c>
      <c r="L922">
        <f>VLOOKUP(DATA!D921,'Performance management'!A$1:H$1193,6,0)</f>
        <v>5</v>
      </c>
      <c r="M922">
        <f>VLOOKUP(DATA!D921,'Performance management'!A$1:H$1193,7,0)</f>
        <v>5</v>
      </c>
      <c r="N922">
        <f>VLOOKUP(DATA!D921,'Performance management'!A$1:H$1193,8,0)</f>
        <v>5</v>
      </c>
      <c r="O922">
        <f>VLOOKUP(D921,'Learning  Mangement'!$A$1:$G$1193,4,0)</f>
        <v>5</v>
      </c>
      <c r="P922" t="str">
        <f>VLOOKUP(D921,'Learning  Mangement'!$A$1:$G$1193,5,0)</f>
        <v>David&amp;Lihar</v>
      </c>
      <c r="Q922" t="str">
        <f>VLOOKUP(D921,'Learning  Mangement'!$A$1:$G$1193,6,0)</f>
        <v>2h</v>
      </c>
      <c r="R922" t="str">
        <f>VLOOKUP(D921,'Learning  Mangement'!$A$1:$G$1193,7,0)</f>
        <v>Promotional Training</v>
      </c>
      <c r="S922" s="30">
        <f>VLOOKUP(D921,'Leave  Mangement'!$A$1:$F$1193,3,0)</f>
        <v>43310</v>
      </c>
      <c r="T922" s="30">
        <f>VLOOKUP(D921,'Leave  Mangement'!$A$1:$F$1193,4,0)</f>
        <v>43311</v>
      </c>
      <c r="U922" t="str">
        <f>VLOOKUP(D921,'Leave  Mangement'!$A$1:$F$1193,5,0)</f>
        <v>Planned leave</v>
      </c>
      <c r="V922">
        <f>VLOOKUP(D921,'Leave  Mangement'!$A$1:$F$1193,6,0)</f>
        <v>1</v>
      </c>
      <c r="W922" t="str">
        <f>VLOOKUP(D921,'Span and Layer'!$A$1:$D$1193,2,0)</f>
        <v>Rishitha</v>
      </c>
      <c r="X922" t="str">
        <f>VLOOKUP(D921,'Span and Layer'!$A$1:$D$1193,3,0)</f>
        <v>Isla</v>
      </c>
      <c r="Y922" t="str">
        <f>VLOOKUP(D921,'Span and Layer'!$A$1:$D$1193,4,0)</f>
        <v>George</v>
      </c>
      <c r="Z922" s="30">
        <f>VLOOKUP(D921,'Attrition Analysis'!$A$1:$E$1193,3,0)</f>
        <v>40576</v>
      </c>
      <c r="AA922" s="30">
        <f>VLOOKUP(D921,'Attrition Analysis'!$A$1:$E$1193,4,0)</f>
        <v>12993</v>
      </c>
      <c r="AB922">
        <f>VLOOKUP(D921,'Attrition Analysis'!$A$1:$E$1193,5,0)</f>
        <v>0</v>
      </c>
      <c r="AC922" t="str">
        <f>VLOOKUP(D921,CSAT!$A$1:$F$1193,2,0)</f>
        <v>Excellent</v>
      </c>
      <c r="AD922" t="str">
        <f>VLOOKUP(D921,CSAT!$A$1:$F$1193,3,0)</f>
        <v>Good</v>
      </c>
      <c r="AE922" t="str">
        <f>VLOOKUP(D921,CSAT!$A$1:$F$1193,4,0)</f>
        <v>Excellent</v>
      </c>
      <c r="AF922" t="str">
        <f>VLOOKUP(D921,CSAT!$A$1:$F$1193,5,0)</f>
        <v>Worst</v>
      </c>
      <c r="AG922" t="str">
        <f>VLOOKUP(D921,CSAT!$A$1:$F$1193,6,0)</f>
        <v>Excellent</v>
      </c>
      <c r="AH922" s="30">
        <v>43373</v>
      </c>
    </row>
    <row r="923" spans="1:34" x14ac:dyDescent="0.25">
      <c r="A923" s="13" t="s">
        <v>1445</v>
      </c>
      <c r="B923" s="13">
        <v>922</v>
      </c>
      <c r="C923" s="13" t="s">
        <v>592</v>
      </c>
      <c r="D923" s="13" t="s">
        <v>1445</v>
      </c>
      <c r="E923" s="13" t="s">
        <v>10</v>
      </c>
      <c r="F923" s="13">
        <v>30</v>
      </c>
      <c r="G923" s="13" t="s">
        <v>31</v>
      </c>
      <c r="H923" s="13" t="s">
        <v>22</v>
      </c>
      <c r="I923" s="13" t="s">
        <v>23</v>
      </c>
      <c r="J923">
        <f>VLOOKUP(DATA!D922,'Performance management'!A$1:H$1193,4,0)</f>
        <v>3</v>
      </c>
      <c r="K923">
        <f>VLOOKUP(DATA!D922,'Performance management'!A$1:H$1193,5,0)</f>
        <v>5</v>
      </c>
      <c r="L923">
        <f>VLOOKUP(DATA!D922,'Performance management'!A$1:H$1193,6,0)</f>
        <v>4</v>
      </c>
      <c r="M923">
        <f>VLOOKUP(DATA!D922,'Performance management'!A$1:H$1193,7,0)</f>
        <v>1</v>
      </c>
      <c r="N923">
        <f>VLOOKUP(DATA!D922,'Performance management'!A$1:H$1193,8,0)</f>
        <v>3.25</v>
      </c>
      <c r="O923">
        <f>VLOOKUP(D922,'Learning  Mangement'!$A$1:$G$1193,4,0)</f>
        <v>3.25</v>
      </c>
      <c r="P923" t="str">
        <f>VLOOKUP(D922,'Learning  Mangement'!$A$1:$G$1193,5,0)</f>
        <v>Hemanth&amp;Salomi</v>
      </c>
      <c r="Q923" t="str">
        <f>VLOOKUP(D922,'Learning  Mangement'!$A$1:$G$1193,6,0)</f>
        <v>3h</v>
      </c>
      <c r="R923" t="str">
        <f>VLOOKUP(D922,'Learning  Mangement'!$A$1:$G$1193,7,0)</f>
        <v>Soft skills Training</v>
      </c>
      <c r="S923" s="30">
        <f>VLOOKUP(D922,'Leave  Mangement'!$A$1:$F$1193,3,0)</f>
        <v>43311</v>
      </c>
      <c r="T923" s="30">
        <f>VLOOKUP(D922,'Leave  Mangement'!$A$1:$F$1193,4,0)</f>
        <v>43315</v>
      </c>
      <c r="U923" t="str">
        <f>VLOOKUP(D922,'Leave  Mangement'!$A$1:$F$1193,5,0)</f>
        <v>Planned leave</v>
      </c>
      <c r="V923">
        <f>VLOOKUP(D922,'Leave  Mangement'!$A$1:$F$1193,6,0)</f>
        <v>4</v>
      </c>
      <c r="W923" t="str">
        <f>VLOOKUP(D922,'Span and Layer'!$A$1:$D$1193,2,0)</f>
        <v>Santhosh</v>
      </c>
      <c r="X923" t="str">
        <f>VLOOKUP(D922,'Span and Layer'!$A$1:$D$1193,3,0)</f>
        <v>Harry</v>
      </c>
      <c r="Y923" t="str">
        <f>VLOOKUP(D922,'Span and Layer'!$A$1:$D$1193,4,0)</f>
        <v>George</v>
      </c>
      <c r="Z923" s="30">
        <f>VLOOKUP(D922,'Attrition Analysis'!$A$1:$E$1193,3,0)</f>
        <v>40584</v>
      </c>
      <c r="AA923" s="30">
        <f>VLOOKUP(D922,'Attrition Analysis'!$A$1:$E$1193,4,0)</f>
        <v>13005</v>
      </c>
      <c r="AB923">
        <f>VLOOKUP(D922,'Attrition Analysis'!$A$1:$E$1193,5,0)</f>
        <v>0</v>
      </c>
      <c r="AC923" t="str">
        <f>VLOOKUP(D922,CSAT!$A$1:$F$1193,2,0)</f>
        <v>Better</v>
      </c>
      <c r="AD923" t="str">
        <f>VLOOKUP(D922,CSAT!$A$1:$F$1193,3,0)</f>
        <v>Worst</v>
      </c>
      <c r="AE923" t="str">
        <f>VLOOKUP(D922,CSAT!$A$1:$F$1193,4,0)</f>
        <v>Better</v>
      </c>
      <c r="AF923" t="str">
        <f>VLOOKUP(D922,CSAT!$A$1:$F$1193,5,0)</f>
        <v>Good</v>
      </c>
      <c r="AG923" t="str">
        <f>VLOOKUP(D922,CSAT!$A$1:$F$1193,6,0)</f>
        <v>Worst</v>
      </c>
      <c r="AH923" s="30">
        <v>43198</v>
      </c>
    </row>
    <row r="924" spans="1:34" x14ac:dyDescent="0.25">
      <c r="A924" s="13" t="s">
        <v>1446</v>
      </c>
      <c r="B924" s="13">
        <v>923</v>
      </c>
      <c r="C924" s="13" t="s">
        <v>594</v>
      </c>
      <c r="D924" s="13" t="s">
        <v>1446</v>
      </c>
      <c r="E924" s="13" t="s">
        <v>16</v>
      </c>
      <c r="F924" s="13">
        <v>39</v>
      </c>
      <c r="G924" s="13" t="s">
        <v>55</v>
      </c>
      <c r="H924" s="13" t="s">
        <v>97</v>
      </c>
      <c r="I924" s="13" t="s">
        <v>98</v>
      </c>
      <c r="J924">
        <f>VLOOKUP(DATA!D923,'Performance management'!A$1:H$1193,4,0)</f>
        <v>5</v>
      </c>
      <c r="K924">
        <f>VLOOKUP(DATA!D923,'Performance management'!A$1:H$1193,5,0)</f>
        <v>2</v>
      </c>
      <c r="L924">
        <f>VLOOKUP(DATA!D923,'Performance management'!A$1:H$1193,6,0)</f>
        <v>3</v>
      </c>
      <c r="M924">
        <f>VLOOKUP(DATA!D923,'Performance management'!A$1:H$1193,7,0)</f>
        <v>3</v>
      </c>
      <c r="N924">
        <f>VLOOKUP(DATA!D923,'Performance management'!A$1:H$1193,8,0)</f>
        <v>3.25</v>
      </c>
      <c r="O924">
        <f>VLOOKUP(D923,'Learning  Mangement'!$A$1:$G$1193,4,0)</f>
        <v>3.25</v>
      </c>
      <c r="P924" t="str">
        <f>VLOOKUP(D923,'Learning  Mangement'!$A$1:$G$1193,5,0)</f>
        <v>Hemanth&amp;Salomi</v>
      </c>
      <c r="Q924" t="str">
        <f>VLOOKUP(D923,'Learning  Mangement'!$A$1:$G$1193,6,0)</f>
        <v>3h</v>
      </c>
      <c r="R924" t="str">
        <f>VLOOKUP(D923,'Learning  Mangement'!$A$1:$G$1193,7,0)</f>
        <v>Soft skills Training</v>
      </c>
      <c r="S924" s="30">
        <f>VLOOKUP(D923,'Leave  Mangement'!$A$1:$F$1193,3,0)</f>
        <v>43312</v>
      </c>
      <c r="T924" s="30">
        <f>VLOOKUP(D923,'Leave  Mangement'!$A$1:$F$1193,4,0)</f>
        <v>43319</v>
      </c>
      <c r="U924" t="str">
        <f>VLOOKUP(D923,'Leave  Mangement'!$A$1:$F$1193,5,0)</f>
        <v>Planned leave</v>
      </c>
      <c r="V924">
        <f>VLOOKUP(D923,'Leave  Mangement'!$A$1:$F$1193,6,0)</f>
        <v>7</v>
      </c>
      <c r="W924" t="str">
        <f>VLOOKUP(D923,'Span and Layer'!$A$1:$D$1193,2,0)</f>
        <v>Rishitha</v>
      </c>
      <c r="X924" t="str">
        <f>VLOOKUP(D923,'Span and Layer'!$A$1:$D$1193,3,0)</f>
        <v>Isla</v>
      </c>
      <c r="Y924" t="str">
        <f>VLOOKUP(D923,'Span and Layer'!$A$1:$D$1193,4,0)</f>
        <v>George</v>
      </c>
      <c r="Z924" s="30">
        <f>VLOOKUP(D923,'Attrition Analysis'!$A$1:$E$1193,3,0)</f>
        <v>40592</v>
      </c>
      <c r="AA924" s="30">
        <f>VLOOKUP(D923,'Attrition Analysis'!$A$1:$E$1193,4,0)</f>
        <v>13017</v>
      </c>
      <c r="AB924">
        <f>VLOOKUP(D923,'Attrition Analysis'!$A$1:$E$1193,5,0)</f>
        <v>0</v>
      </c>
      <c r="AC924" t="str">
        <f>VLOOKUP(D923,CSAT!$A$1:$F$1193,2,0)</f>
        <v>Good</v>
      </c>
      <c r="AD924" t="str">
        <f>VLOOKUP(D923,CSAT!$A$1:$F$1193,3,0)</f>
        <v>Excellent</v>
      </c>
      <c r="AE924" t="str">
        <f>VLOOKUP(D923,CSAT!$A$1:$F$1193,4,0)</f>
        <v>Better</v>
      </c>
      <c r="AF924" t="str">
        <f>VLOOKUP(D923,CSAT!$A$1:$F$1193,5,0)</f>
        <v>Worst</v>
      </c>
      <c r="AG924" t="str">
        <f>VLOOKUP(D923,CSAT!$A$1:$F$1193,6,0)</f>
        <v>Worst</v>
      </c>
      <c r="AH924" s="30">
        <v>43453</v>
      </c>
    </row>
    <row r="925" spans="1:34" x14ac:dyDescent="0.25">
      <c r="A925" s="13" t="s">
        <v>1447</v>
      </c>
      <c r="B925" s="13">
        <v>924</v>
      </c>
      <c r="C925" s="13" t="s">
        <v>596</v>
      </c>
      <c r="D925" s="13" t="s">
        <v>1447</v>
      </c>
      <c r="E925" s="13" t="s">
        <v>10</v>
      </c>
      <c r="F925" s="13">
        <v>31</v>
      </c>
      <c r="G925" s="13" t="s">
        <v>62</v>
      </c>
      <c r="H925" s="13" t="s">
        <v>18</v>
      </c>
      <c r="I925" s="13" t="s">
        <v>13</v>
      </c>
      <c r="J925">
        <f>VLOOKUP(DATA!D924,'Performance management'!A$1:H$1193,4,0)</f>
        <v>4</v>
      </c>
      <c r="K925">
        <f>VLOOKUP(DATA!D924,'Performance management'!A$1:H$1193,5,0)</f>
        <v>4</v>
      </c>
      <c r="L925">
        <f>VLOOKUP(DATA!D924,'Performance management'!A$1:H$1193,6,0)</f>
        <v>2</v>
      </c>
      <c r="M925">
        <f>VLOOKUP(DATA!D924,'Performance management'!A$1:H$1193,7,0)</f>
        <v>4</v>
      </c>
      <c r="N925">
        <f>VLOOKUP(DATA!D924,'Performance management'!A$1:H$1193,8,0)</f>
        <v>3.5</v>
      </c>
      <c r="O925">
        <f>VLOOKUP(D924,'Learning  Mangement'!$A$1:$G$1193,4,0)</f>
        <v>3.5</v>
      </c>
      <c r="P925" t="str">
        <f>VLOOKUP(D924,'Learning  Mangement'!$A$1:$G$1193,5,0)</f>
        <v>Hemanth&amp;Salomi</v>
      </c>
      <c r="Q925" t="str">
        <f>VLOOKUP(D924,'Learning  Mangement'!$A$1:$G$1193,6,0)</f>
        <v>3h</v>
      </c>
      <c r="R925" t="str">
        <f>VLOOKUP(D924,'Learning  Mangement'!$A$1:$G$1193,7,0)</f>
        <v>Soft skills Training</v>
      </c>
      <c r="S925" s="30">
        <f>VLOOKUP(D924,'Leave  Mangement'!$A$1:$F$1193,3,0)</f>
        <v>43313</v>
      </c>
      <c r="T925" s="30">
        <f>VLOOKUP(D924,'Leave  Mangement'!$A$1:$F$1193,4,0)</f>
        <v>43316</v>
      </c>
      <c r="U925" t="str">
        <f>VLOOKUP(D924,'Leave  Mangement'!$A$1:$F$1193,5,0)</f>
        <v>Emergency leave</v>
      </c>
      <c r="V925">
        <f>VLOOKUP(D924,'Leave  Mangement'!$A$1:$F$1193,6,0)</f>
        <v>3</v>
      </c>
      <c r="W925" t="str">
        <f>VLOOKUP(D924,'Span and Layer'!$A$1:$D$1193,2,0)</f>
        <v>Sathish</v>
      </c>
      <c r="X925" t="str">
        <f>VLOOKUP(D924,'Span and Layer'!$A$1:$D$1193,3,0)</f>
        <v>Charlie</v>
      </c>
      <c r="Y925" t="str">
        <f>VLOOKUP(D924,'Span and Layer'!$A$1:$D$1193,4,0)</f>
        <v>George</v>
      </c>
      <c r="Z925" s="30">
        <f>VLOOKUP(D924,'Attrition Analysis'!$A$1:$E$1193,3,0)</f>
        <v>40600</v>
      </c>
      <c r="AA925" s="30">
        <f>VLOOKUP(D924,'Attrition Analysis'!$A$1:$E$1193,4,0)</f>
        <v>13029</v>
      </c>
      <c r="AB925">
        <f>VLOOKUP(D924,'Attrition Analysis'!$A$1:$E$1193,5,0)</f>
        <v>0</v>
      </c>
      <c r="AC925" t="str">
        <f>VLOOKUP(D924,CSAT!$A$1:$F$1193,2,0)</f>
        <v>Bad</v>
      </c>
      <c r="AD925" t="str">
        <f>VLOOKUP(D924,CSAT!$A$1:$F$1193,3,0)</f>
        <v>Better</v>
      </c>
      <c r="AE925" t="str">
        <f>VLOOKUP(D924,CSAT!$A$1:$F$1193,4,0)</f>
        <v>Worst</v>
      </c>
      <c r="AF925" t="str">
        <f>VLOOKUP(D924,CSAT!$A$1:$F$1193,5,0)</f>
        <v>Bad</v>
      </c>
      <c r="AG925" t="str">
        <f>VLOOKUP(D924,CSAT!$A$1:$F$1193,6,0)</f>
        <v>Bad</v>
      </c>
      <c r="AH925" s="30">
        <v>43427</v>
      </c>
    </row>
    <row r="926" spans="1:34" x14ac:dyDescent="0.25">
      <c r="A926" s="13" t="s">
        <v>1448</v>
      </c>
      <c r="B926" s="13">
        <v>925</v>
      </c>
      <c r="C926" s="13" t="s">
        <v>598</v>
      </c>
      <c r="D926" s="13" t="s">
        <v>1448</v>
      </c>
      <c r="E926" s="13" t="s">
        <v>10</v>
      </c>
      <c r="F926" s="13">
        <v>51</v>
      </c>
      <c r="G926" s="13" t="s">
        <v>31</v>
      </c>
      <c r="H926" s="13" t="s">
        <v>79</v>
      </c>
      <c r="I926" s="13" t="s">
        <v>80</v>
      </c>
      <c r="J926">
        <f>VLOOKUP(DATA!D925,'Performance management'!A$1:H$1193,4,0)</f>
        <v>2</v>
      </c>
      <c r="K926">
        <f>VLOOKUP(DATA!D925,'Performance management'!A$1:H$1193,5,0)</f>
        <v>2</v>
      </c>
      <c r="L926">
        <f>VLOOKUP(DATA!D925,'Performance management'!A$1:H$1193,6,0)</f>
        <v>2</v>
      </c>
      <c r="M926">
        <f>VLOOKUP(DATA!D925,'Performance management'!A$1:H$1193,7,0)</f>
        <v>4</v>
      </c>
      <c r="N926">
        <f>VLOOKUP(DATA!D925,'Performance management'!A$1:H$1193,8,0)</f>
        <v>2.5</v>
      </c>
      <c r="O926">
        <f>VLOOKUP(D925,'Learning  Mangement'!$A$1:$G$1193,4,0)</f>
        <v>2.5</v>
      </c>
      <c r="P926" t="str">
        <f>VLOOKUP(D925,'Learning  Mangement'!$A$1:$G$1193,5,0)</f>
        <v>Sathish&amp;Azim</v>
      </c>
      <c r="Q926" t="str">
        <f>VLOOKUP(D925,'Learning  Mangement'!$A$1:$G$1193,6,0)</f>
        <v>4h</v>
      </c>
      <c r="R926" t="str">
        <f>VLOOKUP(D925,'Learning  Mangement'!$A$1:$G$1193,7,0)</f>
        <v>Technical skills Training</v>
      </c>
      <c r="S926" s="30">
        <f>VLOOKUP(D925,'Leave  Mangement'!$A$1:$F$1193,3,0)</f>
        <v>43314</v>
      </c>
      <c r="T926" s="30">
        <f>VLOOKUP(D925,'Leave  Mangement'!$A$1:$F$1193,4,0)</f>
        <v>43321</v>
      </c>
      <c r="U926" t="str">
        <f>VLOOKUP(D925,'Leave  Mangement'!$A$1:$F$1193,5,0)</f>
        <v>Planned leave</v>
      </c>
      <c r="V926">
        <f>VLOOKUP(D925,'Leave  Mangement'!$A$1:$F$1193,6,0)</f>
        <v>7</v>
      </c>
      <c r="W926" t="str">
        <f>VLOOKUP(D925,'Span and Layer'!$A$1:$D$1193,2,0)</f>
        <v>Arundathi</v>
      </c>
      <c r="X926" t="str">
        <f>VLOOKUP(D925,'Span and Layer'!$A$1:$D$1193,3,0)</f>
        <v>Jacob</v>
      </c>
      <c r="Y926" t="str">
        <f>VLOOKUP(D925,'Span and Layer'!$A$1:$D$1193,4,0)</f>
        <v>George</v>
      </c>
      <c r="Z926" s="30">
        <f>VLOOKUP(D925,'Attrition Analysis'!$A$1:$E$1193,3,0)</f>
        <v>40608</v>
      </c>
      <c r="AA926" s="30">
        <f>VLOOKUP(D925,'Attrition Analysis'!$A$1:$E$1193,4,0)</f>
        <v>13041</v>
      </c>
      <c r="AB926">
        <f>VLOOKUP(D925,'Attrition Analysis'!$A$1:$E$1193,5,0)</f>
        <v>0</v>
      </c>
      <c r="AC926" t="str">
        <f>VLOOKUP(D925,CSAT!$A$1:$F$1193,2,0)</f>
        <v>Worst</v>
      </c>
      <c r="AD926" t="str">
        <f>VLOOKUP(D925,CSAT!$A$1:$F$1193,3,0)</f>
        <v>Excellent</v>
      </c>
      <c r="AE926" t="str">
        <f>VLOOKUP(D925,CSAT!$A$1:$F$1193,4,0)</f>
        <v>Good</v>
      </c>
      <c r="AF926" t="str">
        <f>VLOOKUP(D925,CSAT!$A$1:$F$1193,5,0)</f>
        <v>Excellent</v>
      </c>
      <c r="AG926" t="str">
        <f>VLOOKUP(D925,CSAT!$A$1:$F$1193,6,0)</f>
        <v>Bad</v>
      </c>
      <c r="AH926" s="30">
        <v>43381</v>
      </c>
    </row>
    <row r="927" spans="1:34" x14ac:dyDescent="0.25">
      <c r="A927" s="13" t="s">
        <v>1449</v>
      </c>
      <c r="B927" s="13">
        <v>926</v>
      </c>
      <c r="C927" s="13" t="s">
        <v>600</v>
      </c>
      <c r="D927" s="13" t="s">
        <v>1449</v>
      </c>
      <c r="E927" s="13" t="s">
        <v>10</v>
      </c>
      <c r="F927" s="13">
        <v>25</v>
      </c>
      <c r="G927" s="13" t="s">
        <v>91</v>
      </c>
      <c r="H927" s="13" t="s">
        <v>161</v>
      </c>
      <c r="I927" s="13" t="s">
        <v>13</v>
      </c>
      <c r="J927">
        <f>VLOOKUP(DATA!D926,'Performance management'!A$1:H$1193,4,0)</f>
        <v>4</v>
      </c>
      <c r="K927">
        <f>VLOOKUP(DATA!D926,'Performance management'!A$1:H$1193,5,0)</f>
        <v>4</v>
      </c>
      <c r="L927">
        <f>VLOOKUP(DATA!D926,'Performance management'!A$1:H$1193,6,0)</f>
        <v>3</v>
      </c>
      <c r="M927">
        <f>VLOOKUP(DATA!D926,'Performance management'!A$1:H$1193,7,0)</f>
        <v>2</v>
      </c>
      <c r="N927">
        <f>VLOOKUP(DATA!D926,'Performance management'!A$1:H$1193,8,0)</f>
        <v>3.25</v>
      </c>
      <c r="O927">
        <f>VLOOKUP(D926,'Learning  Mangement'!$A$1:$G$1193,4,0)</f>
        <v>3.25</v>
      </c>
      <c r="P927" t="str">
        <f>VLOOKUP(D926,'Learning  Mangement'!$A$1:$G$1193,5,0)</f>
        <v>Hemanth&amp;Salomi</v>
      </c>
      <c r="Q927" t="str">
        <f>VLOOKUP(D926,'Learning  Mangement'!$A$1:$G$1193,6,0)</f>
        <v>3h</v>
      </c>
      <c r="R927" t="str">
        <f>VLOOKUP(D926,'Learning  Mangement'!$A$1:$G$1193,7,0)</f>
        <v>Soft skills Training</v>
      </c>
      <c r="S927" s="30">
        <f>VLOOKUP(D926,'Leave  Mangement'!$A$1:$F$1193,3,0)</f>
        <v>43315</v>
      </c>
      <c r="T927" s="30">
        <f>VLOOKUP(D926,'Leave  Mangement'!$A$1:$F$1193,4,0)</f>
        <v>43318</v>
      </c>
      <c r="U927" t="str">
        <f>VLOOKUP(D926,'Leave  Mangement'!$A$1:$F$1193,5,0)</f>
        <v>Emergency leave</v>
      </c>
      <c r="V927">
        <f>VLOOKUP(D926,'Leave  Mangement'!$A$1:$F$1193,6,0)</f>
        <v>3</v>
      </c>
      <c r="W927" t="str">
        <f>VLOOKUP(D926,'Span and Layer'!$A$1:$D$1193,2,0)</f>
        <v>Santhosh</v>
      </c>
      <c r="X927" t="str">
        <f>VLOOKUP(D926,'Span and Layer'!$A$1:$D$1193,3,0)</f>
        <v>Harry</v>
      </c>
      <c r="Y927" t="str">
        <f>VLOOKUP(D926,'Span and Layer'!$A$1:$D$1193,4,0)</f>
        <v>George</v>
      </c>
      <c r="Z927" s="30">
        <f>VLOOKUP(D926,'Attrition Analysis'!$A$1:$E$1193,3,0)</f>
        <v>40616</v>
      </c>
      <c r="AA927" s="30">
        <f>VLOOKUP(D926,'Attrition Analysis'!$A$1:$E$1193,4,0)</f>
        <v>13053</v>
      </c>
      <c r="AB927">
        <f>VLOOKUP(D926,'Attrition Analysis'!$A$1:$E$1193,5,0)</f>
        <v>0</v>
      </c>
      <c r="AC927" t="str">
        <f>VLOOKUP(D926,CSAT!$A$1:$F$1193,2,0)</f>
        <v>Worst</v>
      </c>
      <c r="AD927" t="str">
        <f>VLOOKUP(D926,CSAT!$A$1:$F$1193,3,0)</f>
        <v>Worst</v>
      </c>
      <c r="AE927" t="str">
        <f>VLOOKUP(D926,CSAT!$A$1:$F$1193,4,0)</f>
        <v>Bad</v>
      </c>
      <c r="AF927" t="str">
        <f>VLOOKUP(D926,CSAT!$A$1:$F$1193,5,0)</f>
        <v>Excellent</v>
      </c>
      <c r="AG927" t="str">
        <f>VLOOKUP(D926,CSAT!$A$1:$F$1193,6,0)</f>
        <v>Good</v>
      </c>
      <c r="AH927" s="30">
        <v>43166</v>
      </c>
    </row>
    <row r="928" spans="1:34" x14ac:dyDescent="0.25">
      <c r="A928" s="13" t="s">
        <v>1450</v>
      </c>
      <c r="B928" s="13">
        <v>927</v>
      </c>
      <c r="C928" s="13" t="s">
        <v>602</v>
      </c>
      <c r="D928" s="13" t="s">
        <v>1450</v>
      </c>
      <c r="E928" s="13" t="s">
        <v>10</v>
      </c>
      <c r="F928" s="13">
        <v>30</v>
      </c>
      <c r="G928" s="13" t="s">
        <v>62</v>
      </c>
      <c r="H928" s="13" t="s">
        <v>126</v>
      </c>
      <c r="I928" s="13" t="s">
        <v>80</v>
      </c>
      <c r="J928">
        <f>VLOOKUP(DATA!D927,'Performance management'!A$1:H$1193,4,0)</f>
        <v>1</v>
      </c>
      <c r="K928">
        <f>VLOOKUP(DATA!D927,'Performance management'!A$1:H$1193,5,0)</f>
        <v>3</v>
      </c>
      <c r="L928">
        <f>VLOOKUP(DATA!D927,'Performance management'!A$1:H$1193,6,0)</f>
        <v>2</v>
      </c>
      <c r="M928">
        <f>VLOOKUP(DATA!D927,'Performance management'!A$1:H$1193,7,0)</f>
        <v>1</v>
      </c>
      <c r="N928">
        <f>VLOOKUP(DATA!D927,'Performance management'!A$1:H$1193,8,0)</f>
        <v>1.75</v>
      </c>
      <c r="O928">
        <f>VLOOKUP(D927,'Learning  Mangement'!$A$1:$G$1193,4,0)</f>
        <v>1.75</v>
      </c>
      <c r="P928" t="str">
        <f>VLOOKUP(D927,'Learning  Mangement'!$A$1:$G$1193,5,0)</f>
        <v>Sathish&amp;Azim</v>
      </c>
      <c r="Q928" t="str">
        <f>VLOOKUP(D927,'Learning  Mangement'!$A$1:$G$1193,6,0)</f>
        <v>4h</v>
      </c>
      <c r="R928" t="str">
        <f>VLOOKUP(D927,'Learning  Mangement'!$A$1:$G$1193,7,0)</f>
        <v>Technical skills Training</v>
      </c>
      <c r="S928" s="30">
        <f>VLOOKUP(D927,'Leave  Mangement'!$A$1:$F$1193,3,0)</f>
        <v>43316</v>
      </c>
      <c r="T928" s="30">
        <f>VLOOKUP(D927,'Leave  Mangement'!$A$1:$F$1193,4,0)</f>
        <v>43322</v>
      </c>
      <c r="U928" t="str">
        <f>VLOOKUP(D927,'Leave  Mangement'!$A$1:$F$1193,5,0)</f>
        <v>Planned leave</v>
      </c>
      <c r="V928">
        <f>VLOOKUP(D927,'Leave  Mangement'!$A$1:$F$1193,6,0)</f>
        <v>6</v>
      </c>
      <c r="W928" t="str">
        <f>VLOOKUP(D927,'Span and Layer'!$A$1:$D$1193,2,0)</f>
        <v>Harika</v>
      </c>
      <c r="X928" t="str">
        <f>VLOOKUP(D927,'Span and Layer'!$A$1:$D$1193,3,0)</f>
        <v>Amelia</v>
      </c>
      <c r="Y928" t="str">
        <f>VLOOKUP(D927,'Span and Layer'!$A$1:$D$1193,4,0)</f>
        <v>George</v>
      </c>
      <c r="Z928" s="30">
        <f>VLOOKUP(D927,'Attrition Analysis'!$A$1:$E$1193,3,0)</f>
        <v>40624</v>
      </c>
      <c r="AA928" s="30">
        <f>VLOOKUP(D927,'Attrition Analysis'!$A$1:$E$1193,4,0)</f>
        <v>13065</v>
      </c>
      <c r="AB928">
        <f>VLOOKUP(D927,'Attrition Analysis'!$A$1:$E$1193,5,0)</f>
        <v>0</v>
      </c>
      <c r="AC928" t="str">
        <f>VLOOKUP(D927,CSAT!$A$1:$F$1193,2,0)</f>
        <v>Worst</v>
      </c>
      <c r="AD928" t="str">
        <f>VLOOKUP(D927,CSAT!$A$1:$F$1193,3,0)</f>
        <v>Good</v>
      </c>
      <c r="AE928" t="str">
        <f>VLOOKUP(D927,CSAT!$A$1:$F$1193,4,0)</f>
        <v>Excellent</v>
      </c>
      <c r="AF928" t="str">
        <f>VLOOKUP(D927,CSAT!$A$1:$F$1193,5,0)</f>
        <v>Worst</v>
      </c>
      <c r="AG928" t="str">
        <f>VLOOKUP(D927,CSAT!$A$1:$F$1193,6,0)</f>
        <v>Good</v>
      </c>
      <c r="AH928" s="30">
        <v>43151</v>
      </c>
    </row>
    <row r="929" spans="1:34" x14ac:dyDescent="0.25">
      <c r="A929" s="13" t="s">
        <v>1451</v>
      </c>
      <c r="B929" s="13">
        <v>928</v>
      </c>
      <c r="C929" s="13" t="s">
        <v>604</v>
      </c>
      <c r="D929" s="13" t="s">
        <v>1451</v>
      </c>
      <c r="E929" s="13" t="s">
        <v>16</v>
      </c>
      <c r="F929" s="13">
        <v>36</v>
      </c>
      <c r="G929" s="13" t="s">
        <v>31</v>
      </c>
      <c r="H929" s="13" t="s">
        <v>40</v>
      </c>
      <c r="I929" s="13" t="s">
        <v>13</v>
      </c>
      <c r="J929">
        <f>VLOOKUP(DATA!D928,'Performance management'!A$1:H$1193,4,0)</f>
        <v>4</v>
      </c>
      <c r="K929">
        <f>VLOOKUP(DATA!D928,'Performance management'!A$1:H$1193,5,0)</f>
        <v>2</v>
      </c>
      <c r="L929">
        <f>VLOOKUP(DATA!D928,'Performance management'!A$1:H$1193,6,0)</f>
        <v>3</v>
      </c>
      <c r="M929">
        <f>VLOOKUP(DATA!D928,'Performance management'!A$1:H$1193,7,0)</f>
        <v>1</v>
      </c>
      <c r="N929">
        <f>VLOOKUP(DATA!D928,'Performance management'!A$1:H$1193,8,0)</f>
        <v>2.5</v>
      </c>
      <c r="O929">
        <f>VLOOKUP(D928,'Learning  Mangement'!$A$1:$G$1193,4,0)</f>
        <v>2.5</v>
      </c>
      <c r="P929" t="str">
        <f>VLOOKUP(D928,'Learning  Mangement'!$A$1:$G$1193,5,0)</f>
        <v>Sathish&amp;Azim</v>
      </c>
      <c r="Q929" t="str">
        <f>VLOOKUP(D928,'Learning  Mangement'!$A$1:$G$1193,6,0)</f>
        <v>4h</v>
      </c>
      <c r="R929" t="str">
        <f>VLOOKUP(D928,'Learning  Mangement'!$A$1:$G$1193,7,0)</f>
        <v>Technical skills Training</v>
      </c>
      <c r="S929" s="30">
        <f>VLOOKUP(D928,'Leave  Mangement'!$A$1:$F$1193,3,0)</f>
        <v>43317</v>
      </c>
      <c r="T929" s="30">
        <f>VLOOKUP(D928,'Leave  Mangement'!$A$1:$F$1193,4,0)</f>
        <v>43320</v>
      </c>
      <c r="U929" t="str">
        <f>VLOOKUP(D928,'Leave  Mangement'!$A$1:$F$1193,5,0)</f>
        <v>Planned leave</v>
      </c>
      <c r="V929">
        <f>VLOOKUP(D928,'Leave  Mangement'!$A$1:$F$1193,6,0)</f>
        <v>3</v>
      </c>
      <c r="W929" t="str">
        <f>VLOOKUP(D928,'Span and Layer'!$A$1:$D$1193,2,0)</f>
        <v>Sathish</v>
      </c>
      <c r="X929" t="str">
        <f>VLOOKUP(D928,'Span and Layer'!$A$1:$D$1193,3,0)</f>
        <v>Charlie</v>
      </c>
      <c r="Y929" t="str">
        <f>VLOOKUP(D928,'Span and Layer'!$A$1:$D$1193,4,0)</f>
        <v>George</v>
      </c>
      <c r="Z929" s="30">
        <f>VLOOKUP(D928,'Attrition Analysis'!$A$1:$E$1193,3,0)</f>
        <v>40632</v>
      </c>
      <c r="AA929" s="30">
        <f>VLOOKUP(D928,'Attrition Analysis'!$A$1:$E$1193,4,0)</f>
        <v>13077</v>
      </c>
      <c r="AB929">
        <f>VLOOKUP(D928,'Attrition Analysis'!$A$1:$E$1193,5,0)</f>
        <v>0</v>
      </c>
      <c r="AC929" t="str">
        <f>VLOOKUP(D928,CSAT!$A$1:$F$1193,2,0)</f>
        <v>Better</v>
      </c>
      <c r="AD929" t="str">
        <f>VLOOKUP(D928,CSAT!$A$1:$F$1193,3,0)</f>
        <v>Excellent</v>
      </c>
      <c r="AE929" t="str">
        <f>VLOOKUP(D928,CSAT!$A$1:$F$1193,4,0)</f>
        <v>Bad</v>
      </c>
      <c r="AF929" t="str">
        <f>VLOOKUP(D928,CSAT!$A$1:$F$1193,5,0)</f>
        <v>Good</v>
      </c>
      <c r="AG929" t="str">
        <f>VLOOKUP(D928,CSAT!$A$1:$F$1193,6,0)</f>
        <v>Bad</v>
      </c>
      <c r="AH929" s="30">
        <v>43390</v>
      </c>
    </row>
    <row r="930" spans="1:34" x14ac:dyDescent="0.25">
      <c r="A930" s="13" t="s">
        <v>1452</v>
      </c>
      <c r="B930" s="13">
        <v>929</v>
      </c>
      <c r="C930" s="13" t="s">
        <v>606</v>
      </c>
      <c r="D930" s="13" t="s">
        <v>1452</v>
      </c>
      <c r="E930" s="13" t="s">
        <v>16</v>
      </c>
      <c r="F930" s="13">
        <v>56</v>
      </c>
      <c r="G930" s="13" t="s">
        <v>62</v>
      </c>
      <c r="H930" s="13" t="s">
        <v>105</v>
      </c>
      <c r="I930" s="13" t="s">
        <v>13</v>
      </c>
      <c r="J930">
        <f>VLOOKUP(DATA!D929,'Performance management'!A$1:H$1193,4,0)</f>
        <v>1</v>
      </c>
      <c r="K930">
        <f>VLOOKUP(DATA!D929,'Performance management'!A$1:H$1193,5,0)</f>
        <v>5</v>
      </c>
      <c r="L930">
        <f>VLOOKUP(DATA!D929,'Performance management'!A$1:H$1193,6,0)</f>
        <v>2</v>
      </c>
      <c r="M930">
        <f>VLOOKUP(DATA!D929,'Performance management'!A$1:H$1193,7,0)</f>
        <v>5</v>
      </c>
      <c r="N930">
        <f>VLOOKUP(DATA!D929,'Performance management'!A$1:H$1193,8,0)</f>
        <v>3.25</v>
      </c>
      <c r="O930">
        <f>VLOOKUP(D929,'Learning  Mangement'!$A$1:$G$1193,4,0)</f>
        <v>3.25</v>
      </c>
      <c r="P930" t="str">
        <f>VLOOKUP(D929,'Learning  Mangement'!$A$1:$G$1193,5,0)</f>
        <v>Hemanth&amp;Salomi</v>
      </c>
      <c r="Q930" t="str">
        <f>VLOOKUP(D929,'Learning  Mangement'!$A$1:$G$1193,6,0)</f>
        <v>3h</v>
      </c>
      <c r="R930" t="str">
        <f>VLOOKUP(D929,'Learning  Mangement'!$A$1:$G$1193,7,0)</f>
        <v>Soft skills Training</v>
      </c>
      <c r="S930" s="30">
        <f>VLOOKUP(D929,'Leave  Mangement'!$A$1:$F$1193,3,0)</f>
        <v>43318</v>
      </c>
      <c r="T930" s="30">
        <f>VLOOKUP(D929,'Leave  Mangement'!$A$1:$F$1193,4,0)</f>
        <v>43319</v>
      </c>
      <c r="U930" t="str">
        <f>VLOOKUP(D929,'Leave  Mangement'!$A$1:$F$1193,5,0)</f>
        <v>Emergency leave</v>
      </c>
      <c r="V930">
        <f>VLOOKUP(D929,'Leave  Mangement'!$A$1:$F$1193,6,0)</f>
        <v>1</v>
      </c>
      <c r="W930" t="str">
        <f>VLOOKUP(D929,'Span and Layer'!$A$1:$D$1193,2,0)</f>
        <v>Aneela</v>
      </c>
      <c r="X930" t="str">
        <f>VLOOKUP(D929,'Span and Layer'!$A$1:$D$1193,3,0)</f>
        <v>Charlie</v>
      </c>
      <c r="Y930" t="str">
        <f>VLOOKUP(D929,'Span and Layer'!$A$1:$D$1193,4,0)</f>
        <v>George</v>
      </c>
      <c r="Z930" s="30">
        <f>VLOOKUP(D929,'Attrition Analysis'!$A$1:$E$1193,3,0)</f>
        <v>40640</v>
      </c>
      <c r="AA930" s="30">
        <f>VLOOKUP(D929,'Attrition Analysis'!$A$1:$E$1193,4,0)</f>
        <v>13089</v>
      </c>
      <c r="AB930">
        <f>VLOOKUP(D929,'Attrition Analysis'!$A$1:$E$1193,5,0)</f>
        <v>0</v>
      </c>
      <c r="AC930" t="str">
        <f>VLOOKUP(D929,CSAT!$A$1:$F$1193,2,0)</f>
        <v>Better</v>
      </c>
      <c r="AD930" t="str">
        <f>VLOOKUP(D929,CSAT!$A$1:$F$1193,3,0)</f>
        <v>Bad</v>
      </c>
      <c r="AE930" t="str">
        <f>VLOOKUP(D929,CSAT!$A$1:$F$1193,4,0)</f>
        <v>Bad</v>
      </c>
      <c r="AF930" t="str">
        <f>VLOOKUP(D929,CSAT!$A$1:$F$1193,5,0)</f>
        <v>Bad</v>
      </c>
      <c r="AG930" t="str">
        <f>VLOOKUP(D929,CSAT!$A$1:$F$1193,6,0)</f>
        <v>Excellent</v>
      </c>
      <c r="AH930" s="30">
        <v>43292</v>
      </c>
    </row>
    <row r="931" spans="1:34" x14ac:dyDescent="0.25">
      <c r="A931" s="13" t="s">
        <v>1453</v>
      </c>
      <c r="B931" s="13">
        <v>930</v>
      </c>
      <c r="C931" s="13" t="s">
        <v>608</v>
      </c>
      <c r="D931" s="13" t="s">
        <v>1453</v>
      </c>
      <c r="E931" s="13" t="s">
        <v>16</v>
      </c>
      <c r="F931" s="13">
        <v>57</v>
      </c>
      <c r="G931" s="13" t="s">
        <v>55</v>
      </c>
      <c r="H931" s="13" t="s">
        <v>59</v>
      </c>
      <c r="I931" s="13" t="s">
        <v>13</v>
      </c>
      <c r="J931">
        <f>VLOOKUP(DATA!D930,'Performance management'!A$1:H$1193,4,0)</f>
        <v>2</v>
      </c>
      <c r="K931">
        <f>VLOOKUP(DATA!D930,'Performance management'!A$1:H$1193,5,0)</f>
        <v>2</v>
      </c>
      <c r="L931">
        <f>VLOOKUP(DATA!D930,'Performance management'!A$1:H$1193,6,0)</f>
        <v>1</v>
      </c>
      <c r="M931">
        <f>VLOOKUP(DATA!D930,'Performance management'!A$1:H$1193,7,0)</f>
        <v>1</v>
      </c>
      <c r="N931">
        <f>VLOOKUP(DATA!D930,'Performance management'!A$1:H$1193,8,0)</f>
        <v>1.5</v>
      </c>
      <c r="O931">
        <f>VLOOKUP(D930,'Learning  Mangement'!$A$1:$G$1193,4,0)</f>
        <v>1.5</v>
      </c>
      <c r="P931" t="str">
        <f>VLOOKUP(D930,'Learning  Mangement'!$A$1:$G$1193,5,0)</f>
        <v>Sathish&amp;Azim</v>
      </c>
      <c r="Q931" t="str">
        <f>VLOOKUP(D930,'Learning  Mangement'!$A$1:$G$1193,6,0)</f>
        <v>4h</v>
      </c>
      <c r="R931" t="str">
        <f>VLOOKUP(D930,'Learning  Mangement'!$A$1:$G$1193,7,0)</f>
        <v>Technical skills Training</v>
      </c>
      <c r="S931" s="30">
        <f>VLOOKUP(D930,'Leave  Mangement'!$A$1:$F$1193,3,0)</f>
        <v>43319</v>
      </c>
      <c r="T931" s="30">
        <f>VLOOKUP(D930,'Leave  Mangement'!$A$1:$F$1193,4,0)</f>
        <v>43325</v>
      </c>
      <c r="U931" t="str">
        <f>VLOOKUP(D930,'Leave  Mangement'!$A$1:$F$1193,5,0)</f>
        <v>Planned leave</v>
      </c>
      <c r="V931">
        <f>VLOOKUP(D930,'Leave  Mangement'!$A$1:$F$1193,6,0)</f>
        <v>6</v>
      </c>
      <c r="W931" t="str">
        <f>VLOOKUP(D930,'Span and Layer'!$A$1:$D$1193,2,0)</f>
        <v>David</v>
      </c>
      <c r="X931" t="str">
        <f>VLOOKUP(D930,'Span and Layer'!$A$1:$D$1193,3,0)</f>
        <v>Jacob</v>
      </c>
      <c r="Y931" t="str">
        <f>VLOOKUP(D930,'Span and Layer'!$A$1:$D$1193,4,0)</f>
        <v>George</v>
      </c>
      <c r="Z931" s="30">
        <f>VLOOKUP(D930,'Attrition Analysis'!$A$1:$E$1193,3,0)</f>
        <v>40648</v>
      </c>
      <c r="AA931" s="30">
        <f>VLOOKUP(D930,'Attrition Analysis'!$A$1:$E$1193,4,0)</f>
        <v>13101</v>
      </c>
      <c r="AB931">
        <f>VLOOKUP(D930,'Attrition Analysis'!$A$1:$E$1193,5,0)</f>
        <v>0</v>
      </c>
      <c r="AC931" t="str">
        <f>VLOOKUP(D930,CSAT!$A$1:$F$1193,2,0)</f>
        <v>Excellent</v>
      </c>
      <c r="AD931" t="str">
        <f>VLOOKUP(D930,CSAT!$A$1:$F$1193,3,0)</f>
        <v>Bad</v>
      </c>
      <c r="AE931" t="str">
        <f>VLOOKUP(D930,CSAT!$A$1:$F$1193,4,0)</f>
        <v>Better</v>
      </c>
      <c r="AF931" t="str">
        <f>VLOOKUP(D930,CSAT!$A$1:$F$1193,5,0)</f>
        <v>Bad</v>
      </c>
      <c r="AG931" t="str">
        <f>VLOOKUP(D930,CSAT!$A$1:$F$1193,6,0)</f>
        <v>Better</v>
      </c>
      <c r="AH931" s="30">
        <v>43379</v>
      </c>
    </row>
    <row r="932" spans="1:34" x14ac:dyDescent="0.25">
      <c r="A932" s="13" t="s">
        <v>1454</v>
      </c>
      <c r="B932" s="13">
        <v>931</v>
      </c>
      <c r="C932" s="13" t="s">
        <v>610</v>
      </c>
      <c r="D932" s="13" t="s">
        <v>1454</v>
      </c>
      <c r="E932" s="13" t="s">
        <v>10</v>
      </c>
      <c r="F932" s="13">
        <v>48</v>
      </c>
      <c r="G932" s="13" t="s">
        <v>11</v>
      </c>
      <c r="H932" s="13" t="s">
        <v>161</v>
      </c>
      <c r="I932" s="13" t="s">
        <v>13</v>
      </c>
      <c r="J932">
        <f>VLOOKUP(DATA!D931,'Performance management'!A$1:H$1193,4,0)</f>
        <v>3</v>
      </c>
      <c r="K932">
        <f>VLOOKUP(DATA!D931,'Performance management'!A$1:H$1193,5,0)</f>
        <v>1</v>
      </c>
      <c r="L932">
        <f>VLOOKUP(DATA!D931,'Performance management'!A$1:H$1193,6,0)</f>
        <v>2</v>
      </c>
      <c r="M932">
        <f>VLOOKUP(DATA!D931,'Performance management'!A$1:H$1193,7,0)</f>
        <v>4</v>
      </c>
      <c r="N932">
        <f>VLOOKUP(DATA!D931,'Performance management'!A$1:H$1193,8,0)</f>
        <v>2.5</v>
      </c>
      <c r="O932">
        <f>VLOOKUP(D931,'Learning  Mangement'!$A$1:$G$1193,4,0)</f>
        <v>2.5</v>
      </c>
      <c r="P932" t="str">
        <f>VLOOKUP(D931,'Learning  Mangement'!$A$1:$G$1193,5,0)</f>
        <v>Sathish&amp;Azim</v>
      </c>
      <c r="Q932" t="str">
        <f>VLOOKUP(D931,'Learning  Mangement'!$A$1:$G$1193,6,0)</f>
        <v>4h</v>
      </c>
      <c r="R932" t="str">
        <f>VLOOKUP(D931,'Learning  Mangement'!$A$1:$G$1193,7,0)</f>
        <v>Technical skills Training</v>
      </c>
      <c r="S932" s="30">
        <f>VLOOKUP(D931,'Leave  Mangement'!$A$1:$F$1193,3,0)</f>
        <v>43320</v>
      </c>
      <c r="T932" s="30">
        <f>VLOOKUP(D931,'Leave  Mangement'!$A$1:$F$1193,4,0)</f>
        <v>43325</v>
      </c>
      <c r="U932" t="str">
        <f>VLOOKUP(D931,'Leave  Mangement'!$A$1:$F$1193,5,0)</f>
        <v>Planned leave</v>
      </c>
      <c r="V932">
        <f>VLOOKUP(D931,'Leave  Mangement'!$A$1:$F$1193,6,0)</f>
        <v>5</v>
      </c>
      <c r="W932" t="str">
        <f>VLOOKUP(D931,'Span and Layer'!$A$1:$D$1193,2,0)</f>
        <v>Aneela</v>
      </c>
      <c r="X932" t="str">
        <f>VLOOKUP(D931,'Span and Layer'!$A$1:$D$1193,3,0)</f>
        <v>Charlie</v>
      </c>
      <c r="Y932" t="str">
        <f>VLOOKUP(D931,'Span and Layer'!$A$1:$D$1193,4,0)</f>
        <v>George</v>
      </c>
      <c r="Z932" s="30">
        <f>VLOOKUP(D931,'Attrition Analysis'!$A$1:$E$1193,3,0)</f>
        <v>40656</v>
      </c>
      <c r="AA932" s="30">
        <f>VLOOKUP(D931,'Attrition Analysis'!$A$1:$E$1193,4,0)</f>
        <v>13113</v>
      </c>
      <c r="AB932">
        <f>VLOOKUP(D931,'Attrition Analysis'!$A$1:$E$1193,5,0)</f>
        <v>0</v>
      </c>
      <c r="AC932" t="str">
        <f>VLOOKUP(D931,CSAT!$A$1:$F$1193,2,0)</f>
        <v>Bad</v>
      </c>
      <c r="AD932" t="str">
        <f>VLOOKUP(D931,CSAT!$A$1:$F$1193,3,0)</f>
        <v>Bad</v>
      </c>
      <c r="AE932" t="str">
        <f>VLOOKUP(D931,CSAT!$A$1:$F$1193,4,0)</f>
        <v>Worst</v>
      </c>
      <c r="AF932" t="str">
        <f>VLOOKUP(D931,CSAT!$A$1:$F$1193,5,0)</f>
        <v>Worst</v>
      </c>
      <c r="AG932" t="str">
        <f>VLOOKUP(D931,CSAT!$A$1:$F$1193,6,0)</f>
        <v>Bad</v>
      </c>
      <c r="AH932" s="30">
        <v>43203</v>
      </c>
    </row>
    <row r="933" spans="1:34" x14ac:dyDescent="0.25">
      <c r="A933" s="13" t="s">
        <v>1455</v>
      </c>
      <c r="B933" s="13">
        <v>932</v>
      </c>
      <c r="C933" s="13" t="s">
        <v>612</v>
      </c>
      <c r="D933" s="13" t="s">
        <v>1455</v>
      </c>
      <c r="E933" s="13" t="s">
        <v>10</v>
      </c>
      <c r="F933" s="13">
        <v>44</v>
      </c>
      <c r="G933" s="13" t="s">
        <v>31</v>
      </c>
      <c r="H933" s="13" t="s">
        <v>22</v>
      </c>
      <c r="I933" s="13" t="s">
        <v>23</v>
      </c>
      <c r="J933">
        <f>VLOOKUP(DATA!D932,'Performance management'!A$1:H$1193,4,0)</f>
        <v>5</v>
      </c>
      <c r="K933">
        <f>VLOOKUP(DATA!D932,'Performance management'!A$1:H$1193,5,0)</f>
        <v>3</v>
      </c>
      <c r="L933">
        <f>VLOOKUP(DATA!D932,'Performance management'!A$1:H$1193,6,0)</f>
        <v>3</v>
      </c>
      <c r="M933">
        <f>VLOOKUP(DATA!D932,'Performance management'!A$1:H$1193,7,0)</f>
        <v>4</v>
      </c>
      <c r="N933">
        <f>VLOOKUP(DATA!D932,'Performance management'!A$1:H$1193,8,0)</f>
        <v>3.75</v>
      </c>
      <c r="O933">
        <f>VLOOKUP(D932,'Learning  Mangement'!$A$1:$G$1193,4,0)</f>
        <v>3.75</v>
      </c>
      <c r="P933" t="str">
        <f>VLOOKUP(D932,'Learning  Mangement'!$A$1:$G$1193,5,0)</f>
        <v>Hemanth&amp;Salomi</v>
      </c>
      <c r="Q933" t="str">
        <f>VLOOKUP(D932,'Learning  Mangement'!$A$1:$G$1193,6,0)</f>
        <v>3h</v>
      </c>
      <c r="R933" t="str">
        <f>VLOOKUP(D932,'Learning  Mangement'!$A$1:$G$1193,7,0)</f>
        <v>Soft skills Training</v>
      </c>
      <c r="S933" s="30">
        <f>VLOOKUP(D932,'Leave  Mangement'!$A$1:$F$1193,3,0)</f>
        <v>43321</v>
      </c>
      <c r="T933" s="30">
        <f>VLOOKUP(D932,'Leave  Mangement'!$A$1:$F$1193,4,0)</f>
        <v>43326</v>
      </c>
      <c r="U933" t="str">
        <f>VLOOKUP(D932,'Leave  Mangement'!$A$1:$F$1193,5,0)</f>
        <v>Planned leave</v>
      </c>
      <c r="V933">
        <f>VLOOKUP(D932,'Leave  Mangement'!$A$1:$F$1193,6,0)</f>
        <v>5</v>
      </c>
      <c r="W933" t="str">
        <f>VLOOKUP(D932,'Span and Layer'!$A$1:$D$1193,2,0)</f>
        <v>Sathish</v>
      </c>
      <c r="X933" t="str">
        <f>VLOOKUP(D932,'Span and Layer'!$A$1:$D$1193,3,0)</f>
        <v>Charlie</v>
      </c>
      <c r="Y933" t="str">
        <f>VLOOKUP(D932,'Span and Layer'!$A$1:$D$1193,4,0)</f>
        <v>George</v>
      </c>
      <c r="Z933" s="30">
        <f>VLOOKUP(D932,'Attrition Analysis'!$A$1:$E$1193,3,0)</f>
        <v>40664</v>
      </c>
      <c r="AA933" s="30">
        <f>VLOOKUP(D932,'Attrition Analysis'!$A$1:$E$1193,4,0)</f>
        <v>13125</v>
      </c>
      <c r="AB933">
        <f>VLOOKUP(D932,'Attrition Analysis'!$A$1:$E$1193,5,0)</f>
        <v>0</v>
      </c>
      <c r="AC933" t="str">
        <f>VLOOKUP(D932,CSAT!$A$1:$F$1193,2,0)</f>
        <v>Good</v>
      </c>
      <c r="AD933" t="str">
        <f>VLOOKUP(D932,CSAT!$A$1:$F$1193,3,0)</f>
        <v>Better</v>
      </c>
      <c r="AE933" t="str">
        <f>VLOOKUP(D932,CSAT!$A$1:$F$1193,4,0)</f>
        <v>Worst</v>
      </c>
      <c r="AF933" t="str">
        <f>VLOOKUP(D932,CSAT!$A$1:$F$1193,5,0)</f>
        <v>Bad</v>
      </c>
      <c r="AG933" t="str">
        <f>VLOOKUP(D932,CSAT!$A$1:$F$1193,6,0)</f>
        <v>Better</v>
      </c>
      <c r="AH933" s="30">
        <v>43441</v>
      </c>
    </row>
    <row r="934" spans="1:34" x14ac:dyDescent="0.25">
      <c r="A934" s="13" t="s">
        <v>1456</v>
      </c>
      <c r="B934" s="13">
        <v>933</v>
      </c>
      <c r="C934" s="13" t="s">
        <v>614</v>
      </c>
      <c r="D934" s="13" t="s">
        <v>1456</v>
      </c>
      <c r="E934" s="13" t="s">
        <v>16</v>
      </c>
      <c r="F934" s="13">
        <v>32</v>
      </c>
      <c r="G934" s="13" t="s">
        <v>21</v>
      </c>
      <c r="H934" s="13" t="s">
        <v>40</v>
      </c>
      <c r="I934" s="13" t="s">
        <v>13</v>
      </c>
      <c r="J934">
        <f>VLOOKUP(DATA!D933,'Performance management'!A$1:H$1193,4,0)</f>
        <v>3</v>
      </c>
      <c r="K934">
        <f>VLOOKUP(DATA!D933,'Performance management'!A$1:H$1193,5,0)</f>
        <v>2</v>
      </c>
      <c r="L934">
        <f>VLOOKUP(DATA!D933,'Performance management'!A$1:H$1193,6,0)</f>
        <v>4</v>
      </c>
      <c r="M934">
        <f>VLOOKUP(DATA!D933,'Performance management'!A$1:H$1193,7,0)</f>
        <v>5</v>
      </c>
      <c r="N934">
        <f>VLOOKUP(DATA!D933,'Performance management'!A$1:H$1193,8,0)</f>
        <v>3.5</v>
      </c>
      <c r="O934">
        <f>VLOOKUP(D933,'Learning  Mangement'!$A$1:$G$1193,4,0)</f>
        <v>3.5</v>
      </c>
      <c r="P934" t="str">
        <f>VLOOKUP(D933,'Learning  Mangement'!$A$1:$G$1193,5,0)</f>
        <v>Hemanth&amp;Salomi</v>
      </c>
      <c r="Q934" t="str">
        <f>VLOOKUP(D933,'Learning  Mangement'!$A$1:$G$1193,6,0)</f>
        <v>3h</v>
      </c>
      <c r="R934" t="str">
        <f>VLOOKUP(D933,'Learning  Mangement'!$A$1:$G$1193,7,0)</f>
        <v>Soft skills Training</v>
      </c>
      <c r="S934" s="30">
        <f>VLOOKUP(D933,'Leave  Mangement'!$A$1:$F$1193,3,0)</f>
        <v>43322</v>
      </c>
      <c r="T934" s="30">
        <f>VLOOKUP(D933,'Leave  Mangement'!$A$1:$F$1193,4,0)</f>
        <v>43324</v>
      </c>
      <c r="U934" t="str">
        <f>VLOOKUP(D933,'Leave  Mangement'!$A$1:$F$1193,5,0)</f>
        <v>Emergency leave</v>
      </c>
      <c r="V934">
        <f>VLOOKUP(D933,'Leave  Mangement'!$A$1:$F$1193,6,0)</f>
        <v>2</v>
      </c>
      <c r="W934" t="str">
        <f>VLOOKUP(D933,'Span and Layer'!$A$1:$D$1193,2,0)</f>
        <v>Anudeep</v>
      </c>
      <c r="X934" t="str">
        <f>VLOOKUP(D933,'Span and Layer'!$A$1:$D$1193,3,0)</f>
        <v>Charlie</v>
      </c>
      <c r="Y934" t="str">
        <f>VLOOKUP(D933,'Span and Layer'!$A$1:$D$1193,4,0)</f>
        <v>George</v>
      </c>
      <c r="Z934" s="30">
        <f>VLOOKUP(D933,'Attrition Analysis'!$A$1:$E$1193,3,0)</f>
        <v>40672</v>
      </c>
      <c r="AA934" s="30">
        <f>VLOOKUP(D933,'Attrition Analysis'!$A$1:$E$1193,4,0)</f>
        <v>13137</v>
      </c>
      <c r="AB934">
        <f>VLOOKUP(D933,'Attrition Analysis'!$A$1:$E$1193,5,0)</f>
        <v>0</v>
      </c>
      <c r="AC934" t="str">
        <f>VLOOKUP(D933,CSAT!$A$1:$F$1193,2,0)</f>
        <v>Better</v>
      </c>
      <c r="AD934" t="str">
        <f>VLOOKUP(D933,CSAT!$A$1:$F$1193,3,0)</f>
        <v>Worst</v>
      </c>
      <c r="AE934" t="str">
        <f>VLOOKUP(D933,CSAT!$A$1:$F$1193,4,0)</f>
        <v>Better</v>
      </c>
      <c r="AF934" t="str">
        <f>VLOOKUP(D933,CSAT!$A$1:$F$1193,5,0)</f>
        <v>Good</v>
      </c>
      <c r="AG934" t="str">
        <f>VLOOKUP(D933,CSAT!$A$1:$F$1193,6,0)</f>
        <v>Better</v>
      </c>
      <c r="AH934" s="30">
        <v>43102</v>
      </c>
    </row>
    <row r="935" spans="1:34" x14ac:dyDescent="0.25">
      <c r="A935" s="13" t="s">
        <v>1457</v>
      </c>
      <c r="B935" s="13">
        <v>934</v>
      </c>
      <c r="C935" s="13" t="s">
        <v>616</v>
      </c>
      <c r="D935" s="13" t="s">
        <v>1457</v>
      </c>
      <c r="E935" s="13" t="s">
        <v>10</v>
      </c>
      <c r="F935" s="13">
        <v>22</v>
      </c>
      <c r="G935" s="13" t="s">
        <v>17</v>
      </c>
      <c r="H935" s="13" t="s">
        <v>56</v>
      </c>
      <c r="I935" s="13" t="s">
        <v>13</v>
      </c>
      <c r="J935">
        <f>VLOOKUP(DATA!D934,'Performance management'!A$1:H$1193,4,0)</f>
        <v>5</v>
      </c>
      <c r="K935">
        <f>VLOOKUP(DATA!D934,'Performance management'!A$1:H$1193,5,0)</f>
        <v>1</v>
      </c>
      <c r="L935">
        <f>VLOOKUP(DATA!D934,'Performance management'!A$1:H$1193,6,0)</f>
        <v>3</v>
      </c>
      <c r="M935">
        <f>VLOOKUP(DATA!D934,'Performance management'!A$1:H$1193,7,0)</f>
        <v>5</v>
      </c>
      <c r="N935">
        <f>VLOOKUP(DATA!D934,'Performance management'!A$1:H$1193,8,0)</f>
        <v>3.5</v>
      </c>
      <c r="O935">
        <f>VLOOKUP(D934,'Learning  Mangement'!$A$1:$G$1193,4,0)</f>
        <v>3.5</v>
      </c>
      <c r="P935" t="str">
        <f>VLOOKUP(D934,'Learning  Mangement'!$A$1:$G$1193,5,0)</f>
        <v>Hemanth&amp;Salomi</v>
      </c>
      <c r="Q935" t="str">
        <f>VLOOKUP(D934,'Learning  Mangement'!$A$1:$G$1193,6,0)</f>
        <v>3h</v>
      </c>
      <c r="R935" t="str">
        <f>VLOOKUP(D934,'Learning  Mangement'!$A$1:$G$1193,7,0)</f>
        <v>Soft skills Training</v>
      </c>
      <c r="S935" s="30">
        <f>VLOOKUP(D934,'Leave  Mangement'!$A$1:$F$1193,3,0)</f>
        <v>43323</v>
      </c>
      <c r="T935" s="30">
        <f>VLOOKUP(D934,'Leave  Mangement'!$A$1:$F$1193,4,0)</f>
        <v>43325</v>
      </c>
      <c r="U935" t="str">
        <f>VLOOKUP(D934,'Leave  Mangement'!$A$1:$F$1193,5,0)</f>
        <v>Maternity/Parental leave</v>
      </c>
      <c r="V935">
        <f>VLOOKUP(D934,'Leave  Mangement'!$A$1:$F$1193,6,0)</f>
        <v>32</v>
      </c>
      <c r="W935" t="str">
        <f>VLOOKUP(D934,'Span and Layer'!$A$1:$D$1193,2,0)</f>
        <v>Sathish</v>
      </c>
      <c r="X935" t="str">
        <f>VLOOKUP(D934,'Span and Layer'!$A$1:$D$1193,3,0)</f>
        <v>Charlie</v>
      </c>
      <c r="Y935" t="str">
        <f>VLOOKUP(D934,'Span and Layer'!$A$1:$D$1193,4,0)</f>
        <v>George</v>
      </c>
      <c r="Z935" s="30">
        <f>VLOOKUP(D934,'Attrition Analysis'!$A$1:$E$1193,3,0)</f>
        <v>40680</v>
      </c>
      <c r="AA935" s="30">
        <f>VLOOKUP(D934,'Attrition Analysis'!$A$1:$E$1193,4,0)</f>
        <v>13149</v>
      </c>
      <c r="AB935">
        <f>VLOOKUP(D934,'Attrition Analysis'!$A$1:$E$1193,5,0)</f>
        <v>0</v>
      </c>
      <c r="AC935" t="str">
        <f>VLOOKUP(D934,CSAT!$A$1:$F$1193,2,0)</f>
        <v>Good</v>
      </c>
      <c r="AD935" t="str">
        <f>VLOOKUP(D934,CSAT!$A$1:$F$1193,3,0)</f>
        <v>Better</v>
      </c>
      <c r="AE935" t="str">
        <f>VLOOKUP(D934,CSAT!$A$1:$F$1193,4,0)</f>
        <v>Excellent</v>
      </c>
      <c r="AF935" t="str">
        <f>VLOOKUP(D934,CSAT!$A$1:$F$1193,5,0)</f>
        <v>Better</v>
      </c>
      <c r="AG935" t="str">
        <f>VLOOKUP(D934,CSAT!$A$1:$F$1193,6,0)</f>
        <v>Worst</v>
      </c>
      <c r="AH935" s="30">
        <v>43364</v>
      </c>
    </row>
    <row r="936" spans="1:34" x14ac:dyDescent="0.25">
      <c r="A936" s="13" t="s">
        <v>1458</v>
      </c>
      <c r="B936" s="13">
        <v>935</v>
      </c>
      <c r="C936" s="13" t="s">
        <v>618</v>
      </c>
      <c r="D936" s="13" t="s">
        <v>1458</v>
      </c>
      <c r="E936" s="13" t="s">
        <v>10</v>
      </c>
      <c r="F936" s="13">
        <v>25</v>
      </c>
      <c r="G936" s="13" t="s">
        <v>21</v>
      </c>
      <c r="H936" s="13" t="s">
        <v>161</v>
      </c>
      <c r="I936" s="13" t="s">
        <v>13</v>
      </c>
      <c r="J936">
        <f>VLOOKUP(DATA!D935,'Performance management'!A$1:H$1193,4,0)</f>
        <v>2</v>
      </c>
      <c r="K936">
        <f>VLOOKUP(DATA!D935,'Performance management'!A$1:H$1193,5,0)</f>
        <v>4</v>
      </c>
      <c r="L936">
        <f>VLOOKUP(DATA!D935,'Performance management'!A$1:H$1193,6,0)</f>
        <v>3</v>
      </c>
      <c r="M936">
        <f>VLOOKUP(DATA!D935,'Performance management'!A$1:H$1193,7,0)</f>
        <v>5</v>
      </c>
      <c r="N936">
        <f>VLOOKUP(DATA!D935,'Performance management'!A$1:H$1193,8,0)</f>
        <v>3.5</v>
      </c>
      <c r="O936">
        <f>VLOOKUP(D935,'Learning  Mangement'!$A$1:$G$1193,4,0)</f>
        <v>3.5</v>
      </c>
      <c r="P936" t="str">
        <f>VLOOKUP(D935,'Learning  Mangement'!$A$1:$G$1193,5,0)</f>
        <v>Hemanth&amp;Salomi</v>
      </c>
      <c r="Q936" t="str">
        <f>VLOOKUP(D935,'Learning  Mangement'!$A$1:$G$1193,6,0)</f>
        <v>3h</v>
      </c>
      <c r="R936" t="str">
        <f>VLOOKUP(D935,'Learning  Mangement'!$A$1:$G$1193,7,0)</f>
        <v>Soft skills Training</v>
      </c>
      <c r="S936" s="30">
        <f>VLOOKUP(D935,'Leave  Mangement'!$A$1:$F$1193,3,0)</f>
        <v>43324</v>
      </c>
      <c r="T936" s="30">
        <f>VLOOKUP(D935,'Leave  Mangement'!$A$1:$F$1193,4,0)</f>
        <v>43331</v>
      </c>
      <c r="U936" t="str">
        <f>VLOOKUP(D935,'Leave  Mangement'!$A$1:$F$1193,5,0)</f>
        <v>Maternity/Parental leave</v>
      </c>
      <c r="V936">
        <f>VLOOKUP(D935,'Leave  Mangement'!$A$1:$F$1193,6,0)</f>
        <v>37</v>
      </c>
      <c r="W936" t="str">
        <f>VLOOKUP(D935,'Span and Layer'!$A$1:$D$1193,2,0)</f>
        <v>Sathish</v>
      </c>
      <c r="X936" t="str">
        <f>VLOOKUP(D935,'Span and Layer'!$A$1:$D$1193,3,0)</f>
        <v>Charlie</v>
      </c>
      <c r="Y936" t="str">
        <f>VLOOKUP(D935,'Span and Layer'!$A$1:$D$1193,4,0)</f>
        <v>George</v>
      </c>
      <c r="Z936" s="30">
        <f>VLOOKUP(D935,'Attrition Analysis'!$A$1:$E$1193,3,0)</f>
        <v>40688</v>
      </c>
      <c r="AA936" s="30">
        <f>VLOOKUP(D935,'Attrition Analysis'!$A$1:$E$1193,4,0)</f>
        <v>13161</v>
      </c>
      <c r="AB936">
        <f>VLOOKUP(D935,'Attrition Analysis'!$A$1:$E$1193,5,0)</f>
        <v>0</v>
      </c>
      <c r="AC936" t="str">
        <f>VLOOKUP(D935,CSAT!$A$1:$F$1193,2,0)</f>
        <v>Worst</v>
      </c>
      <c r="AD936" t="str">
        <f>VLOOKUP(D935,CSAT!$A$1:$F$1193,3,0)</f>
        <v>Good</v>
      </c>
      <c r="AE936" t="str">
        <f>VLOOKUP(D935,CSAT!$A$1:$F$1193,4,0)</f>
        <v>Good</v>
      </c>
      <c r="AF936" t="str">
        <f>VLOOKUP(D935,CSAT!$A$1:$F$1193,5,0)</f>
        <v>Good</v>
      </c>
      <c r="AG936" t="str">
        <f>VLOOKUP(D935,CSAT!$A$1:$F$1193,6,0)</f>
        <v>Good</v>
      </c>
      <c r="AH936" s="30">
        <v>43194</v>
      </c>
    </row>
    <row r="937" spans="1:34" x14ac:dyDescent="0.25">
      <c r="A937" s="13" t="s">
        <v>1459</v>
      </c>
      <c r="B937" s="13">
        <v>936</v>
      </c>
      <c r="C937" s="13" t="s">
        <v>620</v>
      </c>
      <c r="D937" s="13" t="s">
        <v>1459</v>
      </c>
      <c r="E937" s="13" t="s">
        <v>16</v>
      </c>
      <c r="F937" s="13">
        <v>33</v>
      </c>
      <c r="G937" s="13" t="s">
        <v>26</v>
      </c>
      <c r="H937" s="13" t="s">
        <v>105</v>
      </c>
      <c r="I937" s="13" t="s">
        <v>13</v>
      </c>
      <c r="J937">
        <f>VLOOKUP(DATA!D936,'Performance management'!A$1:H$1193,4,0)</f>
        <v>4</v>
      </c>
      <c r="K937">
        <f>VLOOKUP(DATA!D936,'Performance management'!A$1:H$1193,5,0)</f>
        <v>1</v>
      </c>
      <c r="L937">
        <f>VLOOKUP(DATA!D936,'Performance management'!A$1:H$1193,6,0)</f>
        <v>1</v>
      </c>
      <c r="M937">
        <f>VLOOKUP(DATA!D936,'Performance management'!A$1:H$1193,7,0)</f>
        <v>2</v>
      </c>
      <c r="N937">
        <f>VLOOKUP(DATA!D936,'Performance management'!A$1:H$1193,8,0)</f>
        <v>2</v>
      </c>
      <c r="O937">
        <f>VLOOKUP(D936,'Learning  Mangement'!$A$1:$G$1193,4,0)</f>
        <v>2</v>
      </c>
      <c r="P937" t="str">
        <f>VLOOKUP(D936,'Learning  Mangement'!$A$1:$G$1193,5,0)</f>
        <v>Sathish&amp;Azim</v>
      </c>
      <c r="Q937" t="str">
        <f>VLOOKUP(D936,'Learning  Mangement'!$A$1:$G$1193,6,0)</f>
        <v>4h</v>
      </c>
      <c r="R937" t="str">
        <f>VLOOKUP(D936,'Learning  Mangement'!$A$1:$G$1193,7,0)</f>
        <v>Technical skills Training</v>
      </c>
      <c r="S937" s="30">
        <f>VLOOKUP(D936,'Leave  Mangement'!$A$1:$F$1193,3,0)</f>
        <v>43325</v>
      </c>
      <c r="T937" s="30">
        <f>VLOOKUP(D936,'Leave  Mangement'!$A$1:$F$1193,4,0)</f>
        <v>43331</v>
      </c>
      <c r="U937" t="str">
        <f>VLOOKUP(D936,'Leave  Mangement'!$A$1:$F$1193,5,0)</f>
        <v>Planned leave</v>
      </c>
      <c r="V937">
        <f>VLOOKUP(D936,'Leave  Mangement'!$A$1:$F$1193,6,0)</f>
        <v>6</v>
      </c>
      <c r="W937" t="str">
        <f>VLOOKUP(D936,'Span and Layer'!$A$1:$D$1193,2,0)</f>
        <v>Harika</v>
      </c>
      <c r="X937" t="str">
        <f>VLOOKUP(D936,'Span and Layer'!$A$1:$D$1193,3,0)</f>
        <v>Amelia</v>
      </c>
      <c r="Y937" t="str">
        <f>VLOOKUP(D936,'Span and Layer'!$A$1:$D$1193,4,0)</f>
        <v>George</v>
      </c>
      <c r="Z937" s="30">
        <f>VLOOKUP(D936,'Attrition Analysis'!$A$1:$E$1193,3,0)</f>
        <v>40696</v>
      </c>
      <c r="AA937" s="30">
        <f>VLOOKUP(D936,'Attrition Analysis'!$A$1:$E$1193,4,0)</f>
        <v>13173</v>
      </c>
      <c r="AB937">
        <f>VLOOKUP(D936,'Attrition Analysis'!$A$1:$E$1193,5,0)</f>
        <v>0</v>
      </c>
      <c r="AC937" t="str">
        <f>VLOOKUP(D936,CSAT!$A$1:$F$1193,2,0)</f>
        <v>Excellent</v>
      </c>
      <c r="AD937" t="str">
        <f>VLOOKUP(D936,CSAT!$A$1:$F$1193,3,0)</f>
        <v>Good</v>
      </c>
      <c r="AE937" t="str">
        <f>VLOOKUP(D936,CSAT!$A$1:$F$1193,4,0)</f>
        <v>Worst</v>
      </c>
      <c r="AF937" t="str">
        <f>VLOOKUP(D936,CSAT!$A$1:$F$1193,5,0)</f>
        <v>Better</v>
      </c>
      <c r="AG937" t="str">
        <f>VLOOKUP(D936,CSAT!$A$1:$F$1193,6,0)</f>
        <v>Worst</v>
      </c>
      <c r="AH937" s="30">
        <v>43318</v>
      </c>
    </row>
    <row r="938" spans="1:34" x14ac:dyDescent="0.25">
      <c r="A938" s="13" t="s">
        <v>1460</v>
      </c>
      <c r="B938" s="13">
        <v>937</v>
      </c>
      <c r="C938" s="13" t="s">
        <v>622</v>
      </c>
      <c r="D938" s="13" t="s">
        <v>1460</v>
      </c>
      <c r="E938" s="13" t="s">
        <v>16</v>
      </c>
      <c r="F938" s="13">
        <v>53</v>
      </c>
      <c r="G938" s="13" t="s">
        <v>55</v>
      </c>
      <c r="H938" s="13" t="s">
        <v>27</v>
      </c>
      <c r="I938" s="13" t="s">
        <v>28</v>
      </c>
      <c r="J938">
        <f>VLOOKUP(DATA!D937,'Performance management'!A$1:H$1193,4,0)</f>
        <v>2</v>
      </c>
      <c r="K938">
        <f>VLOOKUP(DATA!D937,'Performance management'!A$1:H$1193,5,0)</f>
        <v>5</v>
      </c>
      <c r="L938">
        <f>VLOOKUP(DATA!D937,'Performance management'!A$1:H$1193,6,0)</f>
        <v>2</v>
      </c>
      <c r="M938">
        <f>VLOOKUP(DATA!D937,'Performance management'!A$1:H$1193,7,0)</f>
        <v>1</v>
      </c>
      <c r="N938">
        <f>VLOOKUP(DATA!D937,'Performance management'!A$1:H$1193,8,0)</f>
        <v>2.5</v>
      </c>
      <c r="O938">
        <f>VLOOKUP(D937,'Learning  Mangement'!$A$1:$G$1193,4,0)</f>
        <v>2.5</v>
      </c>
      <c r="P938" t="str">
        <f>VLOOKUP(D937,'Learning  Mangement'!$A$1:$G$1193,5,0)</f>
        <v>Sathish&amp;Azim</v>
      </c>
      <c r="Q938" t="str">
        <f>VLOOKUP(D937,'Learning  Mangement'!$A$1:$G$1193,6,0)</f>
        <v>4h</v>
      </c>
      <c r="R938" t="str">
        <f>VLOOKUP(D937,'Learning  Mangement'!$A$1:$G$1193,7,0)</f>
        <v>Technical skills Training</v>
      </c>
      <c r="S938" s="30">
        <f>VLOOKUP(D937,'Leave  Mangement'!$A$1:$F$1193,3,0)</f>
        <v>43326</v>
      </c>
      <c r="T938" s="30">
        <f>VLOOKUP(D937,'Leave  Mangement'!$A$1:$F$1193,4,0)</f>
        <v>43328</v>
      </c>
      <c r="U938" t="str">
        <f>VLOOKUP(D937,'Leave  Mangement'!$A$1:$F$1193,5,0)</f>
        <v>Emergency leave</v>
      </c>
      <c r="V938">
        <f>VLOOKUP(D937,'Leave  Mangement'!$A$1:$F$1193,6,0)</f>
        <v>2</v>
      </c>
      <c r="W938" t="str">
        <f>VLOOKUP(D937,'Span and Layer'!$A$1:$D$1193,2,0)</f>
        <v>Harish</v>
      </c>
      <c r="X938" t="str">
        <f>VLOOKUP(D937,'Span and Layer'!$A$1:$D$1193,3,0)</f>
        <v>Amelia</v>
      </c>
      <c r="Y938" t="str">
        <f>VLOOKUP(D937,'Span and Layer'!$A$1:$D$1193,4,0)</f>
        <v>George</v>
      </c>
      <c r="Z938" s="30">
        <f>VLOOKUP(D937,'Attrition Analysis'!$A$1:$E$1193,3,0)</f>
        <v>40704</v>
      </c>
      <c r="AA938" s="30">
        <f>VLOOKUP(D937,'Attrition Analysis'!$A$1:$E$1193,4,0)</f>
        <v>13185</v>
      </c>
      <c r="AB938">
        <f>VLOOKUP(D937,'Attrition Analysis'!$A$1:$E$1193,5,0)</f>
        <v>0</v>
      </c>
      <c r="AC938" t="str">
        <f>VLOOKUP(D937,CSAT!$A$1:$F$1193,2,0)</f>
        <v>Bad</v>
      </c>
      <c r="AD938" t="str">
        <f>VLOOKUP(D937,CSAT!$A$1:$F$1193,3,0)</f>
        <v>Better</v>
      </c>
      <c r="AE938" t="str">
        <f>VLOOKUP(D937,CSAT!$A$1:$F$1193,4,0)</f>
        <v>Excellent</v>
      </c>
      <c r="AF938" t="str">
        <f>VLOOKUP(D937,CSAT!$A$1:$F$1193,5,0)</f>
        <v>Good</v>
      </c>
      <c r="AG938" t="str">
        <f>VLOOKUP(D937,CSAT!$A$1:$F$1193,6,0)</f>
        <v>Worst</v>
      </c>
      <c r="AH938" s="30">
        <v>43336</v>
      </c>
    </row>
    <row r="939" spans="1:34" x14ac:dyDescent="0.25">
      <c r="A939" s="13" t="s">
        <v>1461</v>
      </c>
      <c r="B939" s="13">
        <v>938</v>
      </c>
      <c r="C939" s="13" t="s">
        <v>624</v>
      </c>
      <c r="D939" s="13" t="s">
        <v>1461</v>
      </c>
      <c r="E939" s="13" t="s">
        <v>10</v>
      </c>
      <c r="F939" s="13">
        <v>50</v>
      </c>
      <c r="G939" s="13" t="s">
        <v>26</v>
      </c>
      <c r="H939" s="13" t="s">
        <v>12</v>
      </c>
      <c r="I939" s="13" t="s">
        <v>13</v>
      </c>
      <c r="J939">
        <f>VLOOKUP(DATA!D938,'Performance management'!A$1:H$1193,4,0)</f>
        <v>3</v>
      </c>
      <c r="K939">
        <f>VLOOKUP(DATA!D938,'Performance management'!A$1:H$1193,5,0)</f>
        <v>1</v>
      </c>
      <c r="L939">
        <f>VLOOKUP(DATA!D938,'Performance management'!A$1:H$1193,6,0)</f>
        <v>3</v>
      </c>
      <c r="M939">
        <f>VLOOKUP(DATA!D938,'Performance management'!A$1:H$1193,7,0)</f>
        <v>4</v>
      </c>
      <c r="N939">
        <f>VLOOKUP(DATA!D938,'Performance management'!A$1:H$1193,8,0)</f>
        <v>2.75</v>
      </c>
      <c r="O939">
        <f>VLOOKUP(D938,'Learning  Mangement'!$A$1:$G$1193,4,0)</f>
        <v>2.75</v>
      </c>
      <c r="P939" t="str">
        <f>VLOOKUP(D938,'Learning  Mangement'!$A$1:$G$1193,5,0)</f>
        <v>Sathish&amp;Azim</v>
      </c>
      <c r="Q939" t="str">
        <f>VLOOKUP(D938,'Learning  Mangement'!$A$1:$G$1193,6,0)</f>
        <v>4h</v>
      </c>
      <c r="R939" t="str">
        <f>VLOOKUP(D938,'Learning  Mangement'!$A$1:$G$1193,7,0)</f>
        <v>Technical skills Training</v>
      </c>
      <c r="S939" s="30">
        <f>VLOOKUP(D938,'Leave  Mangement'!$A$1:$F$1193,3,0)</f>
        <v>43327</v>
      </c>
      <c r="T939" s="30">
        <f>VLOOKUP(D938,'Leave  Mangement'!$A$1:$F$1193,4,0)</f>
        <v>43332</v>
      </c>
      <c r="U939" t="str">
        <f>VLOOKUP(D938,'Leave  Mangement'!$A$1:$F$1193,5,0)</f>
        <v>Maternity/Parental leave</v>
      </c>
      <c r="V939">
        <f>VLOOKUP(D938,'Leave  Mangement'!$A$1:$F$1193,6,0)</f>
        <v>35</v>
      </c>
      <c r="W939" t="str">
        <f>VLOOKUP(D938,'Span and Layer'!$A$1:$D$1193,2,0)</f>
        <v>Santhosh</v>
      </c>
      <c r="X939" t="str">
        <f>VLOOKUP(D938,'Span and Layer'!$A$1:$D$1193,3,0)</f>
        <v>Harry</v>
      </c>
      <c r="Y939" t="str">
        <f>VLOOKUP(D938,'Span and Layer'!$A$1:$D$1193,4,0)</f>
        <v>George</v>
      </c>
      <c r="Z939" s="30">
        <f>VLOOKUP(D938,'Attrition Analysis'!$A$1:$E$1193,3,0)</f>
        <v>40712</v>
      </c>
      <c r="AA939" s="30">
        <f>VLOOKUP(D938,'Attrition Analysis'!$A$1:$E$1193,4,0)</f>
        <v>13197</v>
      </c>
      <c r="AB939">
        <f>VLOOKUP(D938,'Attrition Analysis'!$A$1:$E$1193,5,0)</f>
        <v>0</v>
      </c>
      <c r="AC939" t="str">
        <f>VLOOKUP(D938,CSAT!$A$1:$F$1193,2,0)</f>
        <v>Worst</v>
      </c>
      <c r="AD939" t="str">
        <f>VLOOKUP(D938,CSAT!$A$1:$F$1193,3,0)</f>
        <v>Worst</v>
      </c>
      <c r="AE939" t="str">
        <f>VLOOKUP(D938,CSAT!$A$1:$F$1193,4,0)</f>
        <v>Better</v>
      </c>
      <c r="AF939" t="str">
        <f>VLOOKUP(D938,CSAT!$A$1:$F$1193,5,0)</f>
        <v>Excellent</v>
      </c>
      <c r="AG939" t="str">
        <f>VLOOKUP(D938,CSAT!$A$1:$F$1193,6,0)</f>
        <v>Worst</v>
      </c>
      <c r="AH939" s="30">
        <v>43140</v>
      </c>
    </row>
    <row r="940" spans="1:34" x14ac:dyDescent="0.25">
      <c r="A940" s="13" t="s">
        <v>1462</v>
      </c>
      <c r="B940" s="13">
        <v>939</v>
      </c>
      <c r="C940" s="13" t="s">
        <v>626</v>
      </c>
      <c r="D940" s="13" t="s">
        <v>1462</v>
      </c>
      <c r="E940" s="13" t="s">
        <v>16</v>
      </c>
      <c r="F940" s="13">
        <v>27</v>
      </c>
      <c r="G940" s="13" t="s">
        <v>31</v>
      </c>
      <c r="H940" s="13" t="s">
        <v>40</v>
      </c>
      <c r="I940" s="13" t="s">
        <v>13</v>
      </c>
      <c r="J940">
        <f>VLOOKUP(DATA!D939,'Performance management'!A$1:H$1193,4,0)</f>
        <v>4</v>
      </c>
      <c r="K940">
        <f>VLOOKUP(DATA!D939,'Performance management'!A$1:H$1193,5,0)</f>
        <v>1</v>
      </c>
      <c r="L940">
        <f>VLOOKUP(DATA!D939,'Performance management'!A$1:H$1193,6,0)</f>
        <v>3</v>
      </c>
      <c r="M940">
        <f>VLOOKUP(DATA!D939,'Performance management'!A$1:H$1193,7,0)</f>
        <v>3</v>
      </c>
      <c r="N940">
        <f>VLOOKUP(DATA!D939,'Performance management'!A$1:H$1193,8,0)</f>
        <v>2.75</v>
      </c>
      <c r="O940">
        <f>VLOOKUP(D939,'Learning  Mangement'!$A$1:$G$1193,4,0)</f>
        <v>2.75</v>
      </c>
      <c r="P940" t="str">
        <f>VLOOKUP(D939,'Learning  Mangement'!$A$1:$G$1193,5,0)</f>
        <v>Sathish&amp;Azim</v>
      </c>
      <c r="Q940" t="str">
        <f>VLOOKUP(D939,'Learning  Mangement'!$A$1:$G$1193,6,0)</f>
        <v>4h</v>
      </c>
      <c r="R940" t="str">
        <f>VLOOKUP(D939,'Learning  Mangement'!$A$1:$G$1193,7,0)</f>
        <v>Technical skills Training</v>
      </c>
      <c r="S940" s="30">
        <f>VLOOKUP(D939,'Leave  Mangement'!$A$1:$F$1193,3,0)</f>
        <v>43328</v>
      </c>
      <c r="T940" s="30">
        <f>VLOOKUP(D939,'Leave  Mangement'!$A$1:$F$1193,4,0)</f>
        <v>43334</v>
      </c>
      <c r="U940" t="str">
        <f>VLOOKUP(D939,'Leave  Mangement'!$A$1:$F$1193,5,0)</f>
        <v>Maternity/Parental leave</v>
      </c>
      <c r="V940">
        <f>VLOOKUP(D939,'Leave  Mangement'!$A$1:$F$1193,6,0)</f>
        <v>36</v>
      </c>
      <c r="W940" t="str">
        <f>VLOOKUP(D939,'Span and Layer'!$A$1:$D$1193,2,0)</f>
        <v>Harish</v>
      </c>
      <c r="X940" t="str">
        <f>VLOOKUP(D939,'Span and Layer'!$A$1:$D$1193,3,0)</f>
        <v>Amelia</v>
      </c>
      <c r="Y940" t="str">
        <f>VLOOKUP(D939,'Span and Layer'!$A$1:$D$1193,4,0)</f>
        <v>George</v>
      </c>
      <c r="Z940" s="30">
        <f>VLOOKUP(D939,'Attrition Analysis'!$A$1:$E$1193,3,0)</f>
        <v>40720</v>
      </c>
      <c r="AA940" s="30">
        <f>VLOOKUP(D939,'Attrition Analysis'!$A$1:$E$1193,4,0)</f>
        <v>13209</v>
      </c>
      <c r="AB940">
        <f>VLOOKUP(D939,'Attrition Analysis'!$A$1:$E$1193,5,0)</f>
        <v>0</v>
      </c>
      <c r="AC940" t="str">
        <f>VLOOKUP(D939,CSAT!$A$1:$F$1193,2,0)</f>
        <v>Excellent</v>
      </c>
      <c r="AD940" t="str">
        <f>VLOOKUP(D939,CSAT!$A$1:$F$1193,3,0)</f>
        <v>Worst</v>
      </c>
      <c r="AE940" t="str">
        <f>VLOOKUP(D939,CSAT!$A$1:$F$1193,4,0)</f>
        <v>Better</v>
      </c>
      <c r="AF940" t="str">
        <f>VLOOKUP(D939,CSAT!$A$1:$F$1193,5,0)</f>
        <v>Better</v>
      </c>
      <c r="AG940" t="str">
        <f>VLOOKUP(D939,CSAT!$A$1:$F$1193,6,0)</f>
        <v>Better</v>
      </c>
      <c r="AH940" s="30">
        <v>43254</v>
      </c>
    </row>
    <row r="941" spans="1:34" x14ac:dyDescent="0.25">
      <c r="A941" s="13" t="s">
        <v>1463</v>
      </c>
      <c r="B941" s="13">
        <v>940</v>
      </c>
      <c r="C941" s="13" t="s">
        <v>628</v>
      </c>
      <c r="D941" s="13" t="s">
        <v>1463</v>
      </c>
      <c r="E941" s="13" t="s">
        <v>16</v>
      </c>
      <c r="F941" s="13">
        <v>50</v>
      </c>
      <c r="G941" s="13" t="s">
        <v>31</v>
      </c>
      <c r="H941" s="13" t="s">
        <v>126</v>
      </c>
      <c r="I941" s="13" t="s">
        <v>80</v>
      </c>
      <c r="J941">
        <f>VLOOKUP(DATA!D940,'Performance management'!A$1:H$1193,4,0)</f>
        <v>2</v>
      </c>
      <c r="K941">
        <f>VLOOKUP(DATA!D940,'Performance management'!A$1:H$1193,5,0)</f>
        <v>5</v>
      </c>
      <c r="L941">
        <f>VLOOKUP(DATA!D940,'Performance management'!A$1:H$1193,6,0)</f>
        <v>1</v>
      </c>
      <c r="M941">
        <f>VLOOKUP(DATA!D940,'Performance management'!A$1:H$1193,7,0)</f>
        <v>4</v>
      </c>
      <c r="N941">
        <f>VLOOKUP(DATA!D940,'Performance management'!A$1:H$1193,8,0)</f>
        <v>3</v>
      </c>
      <c r="O941">
        <f>VLOOKUP(D940,'Learning  Mangement'!$A$1:$G$1193,4,0)</f>
        <v>3</v>
      </c>
      <c r="P941" t="str">
        <f>VLOOKUP(D940,'Learning  Mangement'!$A$1:$G$1193,5,0)</f>
        <v>Hemanth&amp;Salomi</v>
      </c>
      <c r="Q941" t="str">
        <f>VLOOKUP(D940,'Learning  Mangement'!$A$1:$G$1193,6,0)</f>
        <v>3h</v>
      </c>
      <c r="R941" t="str">
        <f>VLOOKUP(D940,'Learning  Mangement'!$A$1:$G$1193,7,0)</f>
        <v>Soft skills Training</v>
      </c>
      <c r="S941" s="30">
        <f>VLOOKUP(D940,'Leave  Mangement'!$A$1:$F$1193,3,0)</f>
        <v>43329</v>
      </c>
      <c r="T941" s="30">
        <f>VLOOKUP(D940,'Leave  Mangement'!$A$1:$F$1193,4,0)</f>
        <v>43335</v>
      </c>
      <c r="U941" t="str">
        <f>VLOOKUP(D940,'Leave  Mangement'!$A$1:$F$1193,5,0)</f>
        <v>Maternity/Parental leave</v>
      </c>
      <c r="V941">
        <f>VLOOKUP(D940,'Leave  Mangement'!$A$1:$F$1193,6,0)</f>
        <v>36</v>
      </c>
      <c r="W941" t="str">
        <f>VLOOKUP(D940,'Span and Layer'!$A$1:$D$1193,2,0)</f>
        <v>Santhosh</v>
      </c>
      <c r="X941" t="str">
        <f>VLOOKUP(D940,'Span and Layer'!$A$1:$D$1193,3,0)</f>
        <v>Harry</v>
      </c>
      <c r="Y941" t="str">
        <f>VLOOKUP(D940,'Span and Layer'!$A$1:$D$1193,4,0)</f>
        <v>George</v>
      </c>
      <c r="Z941" s="30">
        <f>VLOOKUP(D940,'Attrition Analysis'!$A$1:$E$1193,3,0)</f>
        <v>40728</v>
      </c>
      <c r="AA941" s="30">
        <f>VLOOKUP(D940,'Attrition Analysis'!$A$1:$E$1193,4,0)</f>
        <v>13221</v>
      </c>
      <c r="AB941">
        <f>VLOOKUP(D940,'Attrition Analysis'!$A$1:$E$1193,5,0)</f>
        <v>0</v>
      </c>
      <c r="AC941" t="str">
        <f>VLOOKUP(D940,CSAT!$A$1:$F$1193,2,0)</f>
        <v>Good</v>
      </c>
      <c r="AD941" t="str">
        <f>VLOOKUP(D940,CSAT!$A$1:$F$1193,3,0)</f>
        <v>Good</v>
      </c>
      <c r="AE941" t="str">
        <f>VLOOKUP(D940,CSAT!$A$1:$F$1193,4,0)</f>
        <v>Good</v>
      </c>
      <c r="AF941" t="str">
        <f>VLOOKUP(D940,CSAT!$A$1:$F$1193,5,0)</f>
        <v>Bad</v>
      </c>
      <c r="AG941" t="str">
        <f>VLOOKUP(D940,CSAT!$A$1:$F$1193,6,0)</f>
        <v>Excellent</v>
      </c>
      <c r="AH941" s="30">
        <v>43307</v>
      </c>
    </row>
    <row r="942" spans="1:34" x14ac:dyDescent="0.25">
      <c r="A942" s="13" t="s">
        <v>1464</v>
      </c>
      <c r="B942" s="13">
        <v>941</v>
      </c>
      <c r="C942" s="13" t="s">
        <v>630</v>
      </c>
      <c r="D942" s="13" t="s">
        <v>1464</v>
      </c>
      <c r="E942" s="13" t="s">
        <v>10</v>
      </c>
      <c r="F942" s="13">
        <v>31</v>
      </c>
      <c r="G942" s="13" t="s">
        <v>45</v>
      </c>
      <c r="H942" s="13" t="s">
        <v>79</v>
      </c>
      <c r="I942" s="13" t="s">
        <v>80</v>
      </c>
      <c r="J942">
        <f>VLOOKUP(DATA!D941,'Performance management'!A$1:H$1193,4,0)</f>
        <v>1</v>
      </c>
      <c r="K942">
        <f>VLOOKUP(DATA!D941,'Performance management'!A$1:H$1193,5,0)</f>
        <v>4</v>
      </c>
      <c r="L942">
        <f>VLOOKUP(DATA!D941,'Performance management'!A$1:H$1193,6,0)</f>
        <v>3</v>
      </c>
      <c r="M942">
        <f>VLOOKUP(DATA!D941,'Performance management'!A$1:H$1193,7,0)</f>
        <v>1</v>
      </c>
      <c r="N942">
        <f>VLOOKUP(DATA!D941,'Performance management'!A$1:H$1193,8,0)</f>
        <v>2.25</v>
      </c>
      <c r="O942">
        <f>VLOOKUP(D941,'Learning  Mangement'!$A$1:$G$1193,4,0)</f>
        <v>2.25</v>
      </c>
      <c r="P942" t="str">
        <f>VLOOKUP(D941,'Learning  Mangement'!$A$1:$G$1193,5,0)</f>
        <v>Sathish&amp;Azim</v>
      </c>
      <c r="Q942" t="str">
        <f>VLOOKUP(D941,'Learning  Mangement'!$A$1:$G$1193,6,0)</f>
        <v>4h</v>
      </c>
      <c r="R942" t="str">
        <f>VLOOKUP(D941,'Learning  Mangement'!$A$1:$G$1193,7,0)</f>
        <v>Technical skills Training</v>
      </c>
      <c r="S942" s="30">
        <f>VLOOKUP(D941,'Leave  Mangement'!$A$1:$F$1193,3,0)</f>
        <v>43330</v>
      </c>
      <c r="T942" s="30">
        <f>VLOOKUP(D941,'Leave  Mangement'!$A$1:$F$1193,4,0)</f>
        <v>43332</v>
      </c>
      <c r="U942" t="str">
        <f>VLOOKUP(D941,'Leave  Mangement'!$A$1:$F$1193,5,0)</f>
        <v>Maternity/Parental leave</v>
      </c>
      <c r="V942">
        <f>VLOOKUP(D941,'Leave  Mangement'!$A$1:$F$1193,6,0)</f>
        <v>32</v>
      </c>
      <c r="W942" t="str">
        <f>VLOOKUP(D941,'Span and Layer'!$A$1:$D$1193,2,0)</f>
        <v>Azim</v>
      </c>
      <c r="X942" t="str">
        <f>VLOOKUP(D941,'Span and Layer'!$A$1:$D$1193,3,0)</f>
        <v>Jacob</v>
      </c>
      <c r="Y942" t="str">
        <f>VLOOKUP(D941,'Span and Layer'!$A$1:$D$1193,4,0)</f>
        <v>George</v>
      </c>
      <c r="Z942" s="30">
        <f>VLOOKUP(D941,'Attrition Analysis'!$A$1:$E$1193,3,0)</f>
        <v>40736</v>
      </c>
      <c r="AA942" s="30">
        <f>VLOOKUP(D941,'Attrition Analysis'!$A$1:$E$1193,4,0)</f>
        <v>13233</v>
      </c>
      <c r="AB942">
        <f>VLOOKUP(D941,'Attrition Analysis'!$A$1:$E$1193,5,0)</f>
        <v>0</v>
      </c>
      <c r="AC942" t="str">
        <f>VLOOKUP(D941,CSAT!$A$1:$F$1193,2,0)</f>
        <v>Bad</v>
      </c>
      <c r="AD942" t="str">
        <f>VLOOKUP(D941,CSAT!$A$1:$F$1193,3,0)</f>
        <v>Bad</v>
      </c>
      <c r="AE942" t="str">
        <f>VLOOKUP(D941,CSAT!$A$1:$F$1193,4,0)</f>
        <v>Bad</v>
      </c>
      <c r="AF942" t="str">
        <f>VLOOKUP(D941,CSAT!$A$1:$F$1193,5,0)</f>
        <v>Bad</v>
      </c>
      <c r="AG942" t="str">
        <f>VLOOKUP(D941,CSAT!$A$1:$F$1193,6,0)</f>
        <v>Good</v>
      </c>
      <c r="AH942" s="30">
        <v>43132</v>
      </c>
    </row>
    <row r="943" spans="1:34" x14ac:dyDescent="0.25">
      <c r="A943" s="13" t="s">
        <v>1465</v>
      </c>
      <c r="B943" s="13">
        <v>942</v>
      </c>
      <c r="C943" s="13" t="s">
        <v>632</v>
      </c>
      <c r="D943" s="13" t="s">
        <v>1465</v>
      </c>
      <c r="E943" s="13" t="s">
        <v>10</v>
      </c>
      <c r="F943" s="13">
        <v>48</v>
      </c>
      <c r="G943" s="13" t="s">
        <v>55</v>
      </c>
      <c r="H943" s="13" t="s">
        <v>105</v>
      </c>
      <c r="I943" s="13" t="s">
        <v>13</v>
      </c>
      <c r="J943">
        <f>VLOOKUP(DATA!D942,'Performance management'!A$1:H$1193,4,0)</f>
        <v>1</v>
      </c>
      <c r="K943">
        <f>VLOOKUP(DATA!D942,'Performance management'!A$1:H$1193,5,0)</f>
        <v>2</v>
      </c>
      <c r="L943">
        <f>VLOOKUP(DATA!D942,'Performance management'!A$1:H$1193,6,0)</f>
        <v>1</v>
      </c>
      <c r="M943">
        <f>VLOOKUP(DATA!D942,'Performance management'!A$1:H$1193,7,0)</f>
        <v>2</v>
      </c>
      <c r="N943">
        <f>VLOOKUP(DATA!D942,'Performance management'!A$1:H$1193,8,0)</f>
        <v>1.5</v>
      </c>
      <c r="O943">
        <f>VLOOKUP(D942,'Learning  Mangement'!$A$1:$G$1193,4,0)</f>
        <v>1.5</v>
      </c>
      <c r="P943" t="str">
        <f>VLOOKUP(D942,'Learning  Mangement'!$A$1:$G$1193,5,0)</f>
        <v>Sathish&amp;Azim</v>
      </c>
      <c r="Q943" t="str">
        <f>VLOOKUP(D942,'Learning  Mangement'!$A$1:$G$1193,6,0)</f>
        <v>4h</v>
      </c>
      <c r="R943" t="str">
        <f>VLOOKUP(D942,'Learning  Mangement'!$A$1:$G$1193,7,0)</f>
        <v>Technical skills Training</v>
      </c>
      <c r="S943" s="30">
        <f>VLOOKUP(D942,'Leave  Mangement'!$A$1:$F$1193,3,0)</f>
        <v>43331</v>
      </c>
      <c r="T943" s="30">
        <f>VLOOKUP(D942,'Leave  Mangement'!$A$1:$F$1193,4,0)</f>
        <v>43332</v>
      </c>
      <c r="U943" t="str">
        <f>VLOOKUP(D942,'Leave  Mangement'!$A$1:$F$1193,5,0)</f>
        <v>Planned leave</v>
      </c>
      <c r="V943">
        <f>VLOOKUP(D942,'Leave  Mangement'!$A$1:$F$1193,6,0)</f>
        <v>1</v>
      </c>
      <c r="W943" t="str">
        <f>VLOOKUP(D942,'Span and Layer'!$A$1:$D$1193,2,0)</f>
        <v>Harika</v>
      </c>
      <c r="X943" t="str">
        <f>VLOOKUP(D942,'Span and Layer'!$A$1:$D$1193,3,0)</f>
        <v>Amelia</v>
      </c>
      <c r="Y943" t="str">
        <f>VLOOKUP(D942,'Span and Layer'!$A$1:$D$1193,4,0)</f>
        <v>George</v>
      </c>
      <c r="Z943" s="30">
        <f>VLOOKUP(D942,'Attrition Analysis'!$A$1:$E$1193,3,0)</f>
        <v>40744</v>
      </c>
      <c r="AA943" s="30">
        <f>VLOOKUP(D942,'Attrition Analysis'!$A$1:$E$1193,4,0)</f>
        <v>13245</v>
      </c>
      <c r="AB943">
        <f>VLOOKUP(D942,'Attrition Analysis'!$A$1:$E$1193,5,0)</f>
        <v>0</v>
      </c>
      <c r="AC943" t="str">
        <f>VLOOKUP(D942,CSAT!$A$1:$F$1193,2,0)</f>
        <v>Worst</v>
      </c>
      <c r="AD943" t="str">
        <f>VLOOKUP(D942,CSAT!$A$1:$F$1193,3,0)</f>
        <v>Bad</v>
      </c>
      <c r="AE943" t="str">
        <f>VLOOKUP(D942,CSAT!$A$1:$F$1193,4,0)</f>
        <v>Good</v>
      </c>
      <c r="AF943" t="str">
        <f>VLOOKUP(D942,CSAT!$A$1:$F$1193,5,0)</f>
        <v>Good</v>
      </c>
      <c r="AG943" t="str">
        <f>VLOOKUP(D942,CSAT!$A$1:$F$1193,6,0)</f>
        <v>Worst</v>
      </c>
      <c r="AH943" s="30">
        <v>43167</v>
      </c>
    </row>
    <row r="944" spans="1:34" x14ac:dyDescent="0.25">
      <c r="A944" s="13" t="s">
        <v>1466</v>
      </c>
      <c r="B944" s="13">
        <v>943</v>
      </c>
      <c r="C944" s="13" t="s">
        <v>634</v>
      </c>
      <c r="D944" s="13" t="s">
        <v>1466</v>
      </c>
      <c r="E944" s="13" t="s">
        <v>16</v>
      </c>
      <c r="F944" s="13">
        <v>60</v>
      </c>
      <c r="G944" s="13" t="s">
        <v>26</v>
      </c>
      <c r="H944" s="13" t="s">
        <v>121</v>
      </c>
      <c r="I944" s="13" t="s">
        <v>13</v>
      </c>
      <c r="J944">
        <f>VLOOKUP(DATA!D943,'Performance management'!A$1:H$1193,4,0)</f>
        <v>5</v>
      </c>
      <c r="K944">
        <f>VLOOKUP(DATA!D943,'Performance management'!A$1:H$1193,5,0)</f>
        <v>1</v>
      </c>
      <c r="L944">
        <f>VLOOKUP(DATA!D943,'Performance management'!A$1:H$1193,6,0)</f>
        <v>4</v>
      </c>
      <c r="M944">
        <f>VLOOKUP(DATA!D943,'Performance management'!A$1:H$1193,7,0)</f>
        <v>3</v>
      </c>
      <c r="N944">
        <f>VLOOKUP(DATA!D943,'Performance management'!A$1:H$1193,8,0)</f>
        <v>3.25</v>
      </c>
      <c r="O944">
        <f>VLOOKUP(D943,'Learning  Mangement'!$A$1:$G$1193,4,0)</f>
        <v>3.25</v>
      </c>
      <c r="P944" t="str">
        <f>VLOOKUP(D943,'Learning  Mangement'!$A$1:$G$1193,5,0)</f>
        <v>Hemanth&amp;Salomi</v>
      </c>
      <c r="Q944" t="str">
        <f>VLOOKUP(D943,'Learning  Mangement'!$A$1:$G$1193,6,0)</f>
        <v>3h</v>
      </c>
      <c r="R944" t="str">
        <f>VLOOKUP(D943,'Learning  Mangement'!$A$1:$G$1193,7,0)</f>
        <v>Soft skills Training</v>
      </c>
      <c r="S944" s="30">
        <f>VLOOKUP(D943,'Leave  Mangement'!$A$1:$F$1193,3,0)</f>
        <v>43332</v>
      </c>
      <c r="T944" s="30">
        <f>VLOOKUP(D943,'Leave  Mangement'!$A$1:$F$1193,4,0)</f>
        <v>43334</v>
      </c>
      <c r="U944" t="str">
        <f>VLOOKUP(D943,'Leave  Mangement'!$A$1:$F$1193,5,0)</f>
        <v>Planned leave</v>
      </c>
      <c r="V944">
        <f>VLOOKUP(D943,'Leave  Mangement'!$A$1:$F$1193,6,0)</f>
        <v>2</v>
      </c>
      <c r="W944" t="str">
        <f>VLOOKUP(D943,'Span and Layer'!$A$1:$D$1193,2,0)</f>
        <v>Hemanth</v>
      </c>
      <c r="X944" t="str">
        <f>VLOOKUP(D943,'Span and Layer'!$A$1:$D$1193,3,0)</f>
        <v>Amelia</v>
      </c>
      <c r="Y944" t="str">
        <f>VLOOKUP(D943,'Span and Layer'!$A$1:$D$1193,4,0)</f>
        <v>George</v>
      </c>
      <c r="Z944" s="30">
        <f>VLOOKUP(D943,'Attrition Analysis'!$A$1:$E$1193,3,0)</f>
        <v>40752</v>
      </c>
      <c r="AA944" s="30">
        <f>VLOOKUP(D943,'Attrition Analysis'!$A$1:$E$1193,4,0)</f>
        <v>13257</v>
      </c>
      <c r="AB944">
        <f>VLOOKUP(D943,'Attrition Analysis'!$A$1:$E$1193,5,0)</f>
        <v>0</v>
      </c>
      <c r="AC944" t="str">
        <f>VLOOKUP(D943,CSAT!$A$1:$F$1193,2,0)</f>
        <v>Good</v>
      </c>
      <c r="AD944" t="str">
        <f>VLOOKUP(D943,CSAT!$A$1:$F$1193,3,0)</f>
        <v>Excellent</v>
      </c>
      <c r="AE944" t="str">
        <f>VLOOKUP(D943,CSAT!$A$1:$F$1193,4,0)</f>
        <v>Bad</v>
      </c>
      <c r="AF944" t="str">
        <f>VLOOKUP(D943,CSAT!$A$1:$F$1193,5,0)</f>
        <v>Worst</v>
      </c>
      <c r="AG944" t="str">
        <f>VLOOKUP(D943,CSAT!$A$1:$F$1193,6,0)</f>
        <v>Worst</v>
      </c>
      <c r="AH944" s="30">
        <v>43170</v>
      </c>
    </row>
    <row r="945" spans="1:34" x14ac:dyDescent="0.25">
      <c r="A945" s="13" t="s">
        <v>1467</v>
      </c>
      <c r="B945" s="13">
        <v>944</v>
      </c>
      <c r="C945" s="13" t="s">
        <v>636</v>
      </c>
      <c r="D945" s="13" t="s">
        <v>1467</v>
      </c>
      <c r="E945" s="13" t="s">
        <v>10</v>
      </c>
      <c r="F945" s="13">
        <v>23</v>
      </c>
      <c r="G945" s="13" t="s">
        <v>26</v>
      </c>
      <c r="H945" s="13" t="s">
        <v>126</v>
      </c>
      <c r="I945" s="13" t="s">
        <v>80</v>
      </c>
      <c r="J945">
        <f>VLOOKUP(DATA!D944,'Performance management'!A$1:H$1193,4,0)</f>
        <v>5</v>
      </c>
      <c r="K945">
        <f>VLOOKUP(DATA!D944,'Performance management'!A$1:H$1193,5,0)</f>
        <v>1</v>
      </c>
      <c r="L945">
        <f>VLOOKUP(DATA!D944,'Performance management'!A$1:H$1193,6,0)</f>
        <v>3</v>
      </c>
      <c r="M945">
        <f>VLOOKUP(DATA!D944,'Performance management'!A$1:H$1193,7,0)</f>
        <v>3</v>
      </c>
      <c r="N945">
        <f>VLOOKUP(DATA!D944,'Performance management'!A$1:H$1193,8,0)</f>
        <v>3</v>
      </c>
      <c r="O945">
        <f>VLOOKUP(D944,'Learning  Mangement'!$A$1:$G$1193,4,0)</f>
        <v>3</v>
      </c>
      <c r="P945" t="str">
        <f>VLOOKUP(D944,'Learning  Mangement'!$A$1:$G$1193,5,0)</f>
        <v>Hemanth&amp;Salomi</v>
      </c>
      <c r="Q945" t="str">
        <f>VLOOKUP(D944,'Learning  Mangement'!$A$1:$G$1193,6,0)</f>
        <v>3h</v>
      </c>
      <c r="R945" t="str">
        <f>VLOOKUP(D944,'Learning  Mangement'!$A$1:$G$1193,7,0)</f>
        <v>Soft skills Training</v>
      </c>
      <c r="S945" s="30">
        <f>VLOOKUP(D944,'Leave  Mangement'!$A$1:$F$1193,3,0)</f>
        <v>43333</v>
      </c>
      <c r="T945" s="30">
        <f>VLOOKUP(D944,'Leave  Mangement'!$A$1:$F$1193,4,0)</f>
        <v>43340</v>
      </c>
      <c r="U945" t="str">
        <f>VLOOKUP(D944,'Leave  Mangement'!$A$1:$F$1193,5,0)</f>
        <v>Planned leave</v>
      </c>
      <c r="V945">
        <f>VLOOKUP(D944,'Leave  Mangement'!$A$1:$F$1193,6,0)</f>
        <v>7</v>
      </c>
      <c r="W945" t="str">
        <f>VLOOKUP(D944,'Span and Layer'!$A$1:$D$1193,2,0)</f>
        <v>Arundathi</v>
      </c>
      <c r="X945" t="str">
        <f>VLOOKUP(D944,'Span and Layer'!$A$1:$D$1193,3,0)</f>
        <v>Jacob</v>
      </c>
      <c r="Y945" t="str">
        <f>VLOOKUP(D944,'Span and Layer'!$A$1:$D$1193,4,0)</f>
        <v>George</v>
      </c>
      <c r="Z945" s="30">
        <f>VLOOKUP(D944,'Attrition Analysis'!$A$1:$E$1193,3,0)</f>
        <v>40760</v>
      </c>
      <c r="AA945" s="30">
        <f>VLOOKUP(D944,'Attrition Analysis'!$A$1:$E$1193,4,0)</f>
        <v>13269</v>
      </c>
      <c r="AB945">
        <f>VLOOKUP(D944,'Attrition Analysis'!$A$1:$E$1193,5,0)</f>
        <v>0</v>
      </c>
      <c r="AC945" t="str">
        <f>VLOOKUP(D944,CSAT!$A$1:$F$1193,2,0)</f>
        <v>Better</v>
      </c>
      <c r="AD945" t="str">
        <f>VLOOKUP(D944,CSAT!$A$1:$F$1193,3,0)</f>
        <v>Better</v>
      </c>
      <c r="AE945" t="str">
        <f>VLOOKUP(D944,CSAT!$A$1:$F$1193,4,0)</f>
        <v>Better</v>
      </c>
      <c r="AF945" t="str">
        <f>VLOOKUP(D944,CSAT!$A$1:$F$1193,5,0)</f>
        <v>Worst</v>
      </c>
      <c r="AG945" t="str">
        <f>VLOOKUP(D944,CSAT!$A$1:$F$1193,6,0)</f>
        <v>Worst</v>
      </c>
      <c r="AH945" s="30">
        <v>43311</v>
      </c>
    </row>
    <row r="946" spans="1:34" x14ac:dyDescent="0.25">
      <c r="A946" s="13" t="s">
        <v>1468</v>
      </c>
      <c r="B946" s="13">
        <v>945</v>
      </c>
      <c r="C946" s="13" t="s">
        <v>638</v>
      </c>
      <c r="D946" s="13" t="s">
        <v>1468</v>
      </c>
      <c r="E946" s="13" t="s">
        <v>16</v>
      </c>
      <c r="F946" s="13">
        <v>55</v>
      </c>
      <c r="G946" s="13" t="s">
        <v>91</v>
      </c>
      <c r="H946" s="13" t="s">
        <v>126</v>
      </c>
      <c r="I946" s="13" t="s">
        <v>80</v>
      </c>
      <c r="J946">
        <f>VLOOKUP(DATA!D945,'Performance management'!A$1:H$1193,4,0)</f>
        <v>2</v>
      </c>
      <c r="K946">
        <f>VLOOKUP(DATA!D945,'Performance management'!A$1:H$1193,5,0)</f>
        <v>5</v>
      </c>
      <c r="L946">
        <f>VLOOKUP(DATA!D945,'Performance management'!A$1:H$1193,6,0)</f>
        <v>4</v>
      </c>
      <c r="M946">
        <f>VLOOKUP(DATA!D945,'Performance management'!A$1:H$1193,7,0)</f>
        <v>3</v>
      </c>
      <c r="N946">
        <f>VLOOKUP(DATA!D945,'Performance management'!A$1:H$1193,8,0)</f>
        <v>3.5</v>
      </c>
      <c r="O946">
        <f>VLOOKUP(D945,'Learning  Mangement'!$A$1:$G$1193,4,0)</f>
        <v>3.5</v>
      </c>
      <c r="P946" t="str">
        <f>VLOOKUP(D945,'Learning  Mangement'!$A$1:$G$1193,5,0)</f>
        <v>Hemanth&amp;Salomi</v>
      </c>
      <c r="Q946" t="str">
        <f>VLOOKUP(D945,'Learning  Mangement'!$A$1:$G$1193,6,0)</f>
        <v>3h</v>
      </c>
      <c r="R946" t="str">
        <f>VLOOKUP(D945,'Learning  Mangement'!$A$1:$G$1193,7,0)</f>
        <v>Soft skills Training</v>
      </c>
      <c r="S946" s="30">
        <f>VLOOKUP(D945,'Leave  Mangement'!$A$1:$F$1193,3,0)</f>
        <v>43334</v>
      </c>
      <c r="T946" s="30">
        <f>VLOOKUP(D945,'Leave  Mangement'!$A$1:$F$1193,4,0)</f>
        <v>43340</v>
      </c>
      <c r="U946" t="str">
        <f>VLOOKUP(D945,'Leave  Mangement'!$A$1:$F$1193,5,0)</f>
        <v>Planned leave</v>
      </c>
      <c r="V946">
        <f>VLOOKUP(D945,'Leave  Mangement'!$A$1:$F$1193,6,0)</f>
        <v>6</v>
      </c>
      <c r="W946" t="str">
        <f>VLOOKUP(D945,'Span and Layer'!$A$1:$D$1193,2,0)</f>
        <v>Sathish</v>
      </c>
      <c r="X946" t="str">
        <f>VLOOKUP(D945,'Span and Layer'!$A$1:$D$1193,3,0)</f>
        <v>Charlie</v>
      </c>
      <c r="Y946" t="str">
        <f>VLOOKUP(D945,'Span and Layer'!$A$1:$D$1193,4,0)</f>
        <v>George</v>
      </c>
      <c r="Z946" s="30">
        <f>VLOOKUP(D945,'Attrition Analysis'!$A$1:$E$1193,3,0)</f>
        <v>40768</v>
      </c>
      <c r="AA946" s="30">
        <f>VLOOKUP(D945,'Attrition Analysis'!$A$1:$E$1193,4,0)</f>
        <v>13281</v>
      </c>
      <c r="AB946">
        <f>VLOOKUP(D945,'Attrition Analysis'!$A$1:$E$1193,5,0)</f>
        <v>0</v>
      </c>
      <c r="AC946" t="str">
        <f>VLOOKUP(D945,CSAT!$A$1:$F$1193,2,0)</f>
        <v>Good</v>
      </c>
      <c r="AD946" t="str">
        <f>VLOOKUP(D945,CSAT!$A$1:$F$1193,3,0)</f>
        <v>Excellent</v>
      </c>
      <c r="AE946" t="str">
        <f>VLOOKUP(D945,CSAT!$A$1:$F$1193,4,0)</f>
        <v>Excellent</v>
      </c>
      <c r="AF946" t="str">
        <f>VLOOKUP(D945,CSAT!$A$1:$F$1193,5,0)</f>
        <v>Better</v>
      </c>
      <c r="AG946" t="str">
        <f>VLOOKUP(D945,CSAT!$A$1:$F$1193,6,0)</f>
        <v>Worst</v>
      </c>
      <c r="AH946" s="30">
        <v>43355</v>
      </c>
    </row>
    <row r="947" spans="1:34" x14ac:dyDescent="0.25">
      <c r="A947" s="13" t="s">
        <v>1469</v>
      </c>
      <c r="B947" s="13">
        <v>946</v>
      </c>
      <c r="C947" s="13" t="s">
        <v>640</v>
      </c>
      <c r="D947" s="13" t="s">
        <v>1469</v>
      </c>
      <c r="E947" s="13" t="s">
        <v>10</v>
      </c>
      <c r="F947" s="13">
        <v>43</v>
      </c>
      <c r="G947" s="13" t="s">
        <v>45</v>
      </c>
      <c r="H947" s="13" t="s">
        <v>79</v>
      </c>
      <c r="I947" s="13" t="s">
        <v>80</v>
      </c>
      <c r="J947">
        <f>VLOOKUP(DATA!D946,'Performance management'!A$1:H$1193,4,0)</f>
        <v>3</v>
      </c>
      <c r="K947">
        <f>VLOOKUP(DATA!D946,'Performance management'!A$1:H$1193,5,0)</f>
        <v>4</v>
      </c>
      <c r="L947">
        <f>VLOOKUP(DATA!D946,'Performance management'!A$1:H$1193,6,0)</f>
        <v>2</v>
      </c>
      <c r="M947">
        <f>VLOOKUP(DATA!D946,'Performance management'!A$1:H$1193,7,0)</f>
        <v>5</v>
      </c>
      <c r="N947">
        <f>VLOOKUP(DATA!D946,'Performance management'!A$1:H$1193,8,0)</f>
        <v>3.5</v>
      </c>
      <c r="O947">
        <f>VLOOKUP(D946,'Learning  Mangement'!$A$1:$G$1193,4,0)</f>
        <v>3.5</v>
      </c>
      <c r="P947" t="str">
        <f>VLOOKUP(D946,'Learning  Mangement'!$A$1:$G$1193,5,0)</f>
        <v>Hemanth&amp;Salomi</v>
      </c>
      <c r="Q947" t="str">
        <f>VLOOKUP(D946,'Learning  Mangement'!$A$1:$G$1193,6,0)</f>
        <v>3h</v>
      </c>
      <c r="R947" t="str">
        <f>VLOOKUP(D946,'Learning  Mangement'!$A$1:$G$1193,7,0)</f>
        <v>Soft skills Training</v>
      </c>
      <c r="S947" s="30">
        <f>VLOOKUP(D946,'Leave  Mangement'!$A$1:$F$1193,3,0)</f>
        <v>43335</v>
      </c>
      <c r="T947" s="30">
        <f>VLOOKUP(D946,'Leave  Mangement'!$A$1:$F$1193,4,0)</f>
        <v>43339</v>
      </c>
      <c r="U947" t="str">
        <f>VLOOKUP(D946,'Leave  Mangement'!$A$1:$F$1193,5,0)</f>
        <v>Maternity/Parental leave</v>
      </c>
      <c r="V947">
        <f>VLOOKUP(D946,'Leave  Mangement'!$A$1:$F$1193,6,0)</f>
        <v>34</v>
      </c>
      <c r="W947" t="str">
        <f>VLOOKUP(D946,'Span and Layer'!$A$1:$D$1193,2,0)</f>
        <v>Arundathi</v>
      </c>
      <c r="X947" t="str">
        <f>VLOOKUP(D946,'Span and Layer'!$A$1:$D$1193,3,0)</f>
        <v>Jacob</v>
      </c>
      <c r="Y947" t="str">
        <f>VLOOKUP(D946,'Span and Layer'!$A$1:$D$1193,4,0)</f>
        <v>George</v>
      </c>
      <c r="Z947" s="30">
        <f>VLOOKUP(D946,'Attrition Analysis'!$A$1:$E$1193,3,0)</f>
        <v>40776</v>
      </c>
      <c r="AA947" s="30">
        <f>VLOOKUP(D946,'Attrition Analysis'!$A$1:$E$1193,4,0)</f>
        <v>13293</v>
      </c>
      <c r="AB947">
        <f>VLOOKUP(D946,'Attrition Analysis'!$A$1:$E$1193,5,0)</f>
        <v>0</v>
      </c>
      <c r="AC947" t="str">
        <f>VLOOKUP(D946,CSAT!$A$1:$F$1193,2,0)</f>
        <v>Good</v>
      </c>
      <c r="AD947" t="str">
        <f>VLOOKUP(D946,CSAT!$A$1:$F$1193,3,0)</f>
        <v>Bad</v>
      </c>
      <c r="AE947" t="str">
        <f>VLOOKUP(D946,CSAT!$A$1:$F$1193,4,0)</f>
        <v>Bad</v>
      </c>
      <c r="AF947" t="str">
        <f>VLOOKUP(D946,CSAT!$A$1:$F$1193,5,0)</f>
        <v>Excellent</v>
      </c>
      <c r="AG947" t="str">
        <f>VLOOKUP(D946,CSAT!$A$1:$F$1193,6,0)</f>
        <v>Good</v>
      </c>
      <c r="AH947" s="30">
        <v>43347</v>
      </c>
    </row>
    <row r="948" spans="1:34" x14ac:dyDescent="0.25">
      <c r="A948" s="13" t="s">
        <v>1470</v>
      </c>
      <c r="B948" s="13">
        <v>947</v>
      </c>
      <c r="C948" s="13" t="s">
        <v>642</v>
      </c>
      <c r="D948" s="13" t="s">
        <v>1470</v>
      </c>
      <c r="E948" s="13" t="s">
        <v>16</v>
      </c>
      <c r="F948" s="13">
        <v>56</v>
      </c>
      <c r="G948" s="13" t="s">
        <v>26</v>
      </c>
      <c r="H948" s="13" t="s">
        <v>34</v>
      </c>
      <c r="I948" s="13" t="s">
        <v>35</v>
      </c>
      <c r="J948">
        <f>VLOOKUP(DATA!D947,'Performance management'!A$1:H$1193,4,0)</f>
        <v>3</v>
      </c>
      <c r="K948">
        <f>VLOOKUP(DATA!D947,'Performance management'!A$1:H$1193,5,0)</f>
        <v>3</v>
      </c>
      <c r="L948">
        <f>VLOOKUP(DATA!D947,'Performance management'!A$1:H$1193,6,0)</f>
        <v>4</v>
      </c>
      <c r="M948">
        <f>VLOOKUP(DATA!D947,'Performance management'!A$1:H$1193,7,0)</f>
        <v>4</v>
      </c>
      <c r="N948">
        <f>VLOOKUP(DATA!D947,'Performance management'!A$1:H$1193,8,0)</f>
        <v>3.5</v>
      </c>
      <c r="O948">
        <f>VLOOKUP(D947,'Learning  Mangement'!$A$1:$G$1193,4,0)</f>
        <v>3.5</v>
      </c>
      <c r="P948" t="str">
        <f>VLOOKUP(D947,'Learning  Mangement'!$A$1:$G$1193,5,0)</f>
        <v>Hemanth&amp;Salomi</v>
      </c>
      <c r="Q948" t="str">
        <f>VLOOKUP(D947,'Learning  Mangement'!$A$1:$G$1193,6,0)</f>
        <v>3h</v>
      </c>
      <c r="R948" t="str">
        <f>VLOOKUP(D947,'Learning  Mangement'!$A$1:$G$1193,7,0)</f>
        <v>Soft skills Training</v>
      </c>
      <c r="S948" s="30">
        <f>VLOOKUP(D947,'Leave  Mangement'!$A$1:$F$1193,3,0)</f>
        <v>43336</v>
      </c>
      <c r="T948" s="30">
        <f>VLOOKUP(D947,'Leave  Mangement'!$A$1:$F$1193,4,0)</f>
        <v>43342</v>
      </c>
      <c r="U948" t="str">
        <f>VLOOKUP(D947,'Leave  Mangement'!$A$1:$F$1193,5,0)</f>
        <v>Maternity/Parental leave</v>
      </c>
      <c r="V948">
        <f>VLOOKUP(D947,'Leave  Mangement'!$A$1:$F$1193,6,0)</f>
        <v>36</v>
      </c>
      <c r="W948" t="str">
        <f>VLOOKUP(D947,'Span and Layer'!$A$1:$D$1193,2,0)</f>
        <v>Rishitha</v>
      </c>
      <c r="X948" t="str">
        <f>VLOOKUP(D947,'Span and Layer'!$A$1:$D$1193,3,0)</f>
        <v>Isla</v>
      </c>
      <c r="Y948" t="str">
        <f>VLOOKUP(D947,'Span and Layer'!$A$1:$D$1193,4,0)</f>
        <v>George</v>
      </c>
      <c r="Z948" s="30">
        <f>VLOOKUP(D947,'Attrition Analysis'!$A$1:$E$1193,3,0)</f>
        <v>40784</v>
      </c>
      <c r="AA948" s="30">
        <f>VLOOKUP(D947,'Attrition Analysis'!$A$1:$E$1193,4,0)</f>
        <v>13305</v>
      </c>
      <c r="AB948">
        <f>VLOOKUP(D947,'Attrition Analysis'!$A$1:$E$1193,5,0)</f>
        <v>0</v>
      </c>
      <c r="AC948" t="str">
        <f>VLOOKUP(D947,CSAT!$A$1:$F$1193,2,0)</f>
        <v>Good</v>
      </c>
      <c r="AD948" t="str">
        <f>VLOOKUP(D947,CSAT!$A$1:$F$1193,3,0)</f>
        <v>Good</v>
      </c>
      <c r="AE948" t="str">
        <f>VLOOKUP(D947,CSAT!$A$1:$F$1193,4,0)</f>
        <v>Worst</v>
      </c>
      <c r="AF948" t="str">
        <f>VLOOKUP(D947,CSAT!$A$1:$F$1193,5,0)</f>
        <v>Worst</v>
      </c>
      <c r="AG948" t="str">
        <f>VLOOKUP(D947,CSAT!$A$1:$F$1193,6,0)</f>
        <v>Better</v>
      </c>
      <c r="AH948" s="30">
        <v>43147</v>
      </c>
    </row>
    <row r="949" spans="1:34" x14ac:dyDescent="0.25">
      <c r="A949" s="13" t="s">
        <v>1471</v>
      </c>
      <c r="B949" s="13">
        <v>948</v>
      </c>
      <c r="C949" s="13" t="s">
        <v>644</v>
      </c>
      <c r="D949" s="13" t="s">
        <v>1471</v>
      </c>
      <c r="E949" s="13" t="s">
        <v>16</v>
      </c>
      <c r="F949" s="13">
        <v>26</v>
      </c>
      <c r="G949" s="13" t="s">
        <v>45</v>
      </c>
      <c r="H949" s="13" t="s">
        <v>126</v>
      </c>
      <c r="I949" s="13" t="s">
        <v>80</v>
      </c>
      <c r="J949">
        <f>VLOOKUP(DATA!D948,'Performance management'!A$1:H$1193,4,0)</f>
        <v>4</v>
      </c>
      <c r="K949">
        <f>VLOOKUP(DATA!D948,'Performance management'!A$1:H$1193,5,0)</f>
        <v>4</v>
      </c>
      <c r="L949">
        <f>VLOOKUP(DATA!D948,'Performance management'!A$1:H$1193,6,0)</f>
        <v>1</v>
      </c>
      <c r="M949">
        <f>VLOOKUP(DATA!D948,'Performance management'!A$1:H$1193,7,0)</f>
        <v>3</v>
      </c>
      <c r="N949">
        <f>VLOOKUP(DATA!D948,'Performance management'!A$1:H$1193,8,0)</f>
        <v>3</v>
      </c>
      <c r="O949">
        <f>VLOOKUP(D948,'Learning  Mangement'!$A$1:$G$1193,4,0)</f>
        <v>3</v>
      </c>
      <c r="P949" t="str">
        <f>VLOOKUP(D948,'Learning  Mangement'!$A$1:$G$1193,5,0)</f>
        <v>Hemanth&amp;Salomi</v>
      </c>
      <c r="Q949" t="str">
        <f>VLOOKUP(D948,'Learning  Mangement'!$A$1:$G$1193,6,0)</f>
        <v>3h</v>
      </c>
      <c r="R949" t="str">
        <f>VLOOKUP(D948,'Learning  Mangement'!$A$1:$G$1193,7,0)</f>
        <v>Soft skills Training</v>
      </c>
      <c r="S949" s="30">
        <f>VLOOKUP(D948,'Leave  Mangement'!$A$1:$F$1193,3,0)</f>
        <v>43337</v>
      </c>
      <c r="T949" s="30">
        <f>VLOOKUP(D948,'Leave  Mangement'!$A$1:$F$1193,4,0)</f>
        <v>43338</v>
      </c>
      <c r="U949" t="str">
        <f>VLOOKUP(D948,'Leave  Mangement'!$A$1:$F$1193,5,0)</f>
        <v>Planned leave</v>
      </c>
      <c r="V949">
        <f>VLOOKUP(D948,'Leave  Mangement'!$A$1:$F$1193,6,0)</f>
        <v>1</v>
      </c>
      <c r="W949" t="str">
        <f>VLOOKUP(D948,'Span and Layer'!$A$1:$D$1193,2,0)</f>
        <v>Rishitha</v>
      </c>
      <c r="X949" t="str">
        <f>VLOOKUP(D948,'Span and Layer'!$A$1:$D$1193,3,0)</f>
        <v>Isla</v>
      </c>
      <c r="Y949" t="str">
        <f>VLOOKUP(D948,'Span and Layer'!$A$1:$D$1193,4,0)</f>
        <v>George</v>
      </c>
      <c r="Z949" s="30">
        <f>VLOOKUP(D948,'Attrition Analysis'!$A$1:$E$1193,3,0)</f>
        <v>40792</v>
      </c>
      <c r="AA949" s="30">
        <f>VLOOKUP(D948,'Attrition Analysis'!$A$1:$E$1193,4,0)</f>
        <v>13317</v>
      </c>
      <c r="AB949">
        <f>VLOOKUP(D948,'Attrition Analysis'!$A$1:$E$1193,5,0)</f>
        <v>0</v>
      </c>
      <c r="AC949" t="str">
        <f>VLOOKUP(D948,CSAT!$A$1:$F$1193,2,0)</f>
        <v>Excellent</v>
      </c>
      <c r="AD949" t="str">
        <f>VLOOKUP(D948,CSAT!$A$1:$F$1193,3,0)</f>
        <v>Worst</v>
      </c>
      <c r="AE949" t="str">
        <f>VLOOKUP(D948,CSAT!$A$1:$F$1193,4,0)</f>
        <v>Good</v>
      </c>
      <c r="AF949" t="str">
        <f>VLOOKUP(D948,CSAT!$A$1:$F$1193,5,0)</f>
        <v>Better</v>
      </c>
      <c r="AG949" t="str">
        <f>VLOOKUP(D948,CSAT!$A$1:$F$1193,6,0)</f>
        <v>Better</v>
      </c>
      <c r="AH949" s="30">
        <v>43285</v>
      </c>
    </row>
    <row r="950" spans="1:34" x14ac:dyDescent="0.25">
      <c r="A950" s="13" t="s">
        <v>1472</v>
      </c>
      <c r="B950" s="13">
        <v>949</v>
      </c>
      <c r="C950" s="13" t="s">
        <v>646</v>
      </c>
      <c r="D950" s="13" t="s">
        <v>1472</v>
      </c>
      <c r="E950" s="13" t="s">
        <v>10</v>
      </c>
      <c r="F950" s="13">
        <v>27</v>
      </c>
      <c r="G950" s="13" t="s">
        <v>96</v>
      </c>
      <c r="H950" s="13" t="s">
        <v>109</v>
      </c>
      <c r="I950" s="13" t="s">
        <v>13</v>
      </c>
      <c r="J950">
        <f>VLOOKUP(DATA!D949,'Performance management'!A$1:H$1193,4,0)</f>
        <v>1</v>
      </c>
      <c r="K950">
        <f>VLOOKUP(DATA!D949,'Performance management'!A$1:H$1193,5,0)</f>
        <v>3</v>
      </c>
      <c r="L950">
        <f>VLOOKUP(DATA!D949,'Performance management'!A$1:H$1193,6,0)</f>
        <v>1</v>
      </c>
      <c r="M950">
        <f>VLOOKUP(DATA!D949,'Performance management'!A$1:H$1193,7,0)</f>
        <v>5</v>
      </c>
      <c r="N950">
        <f>VLOOKUP(DATA!D949,'Performance management'!A$1:H$1193,8,0)</f>
        <v>2.5</v>
      </c>
      <c r="O950">
        <f>VLOOKUP(D949,'Learning  Mangement'!$A$1:$G$1193,4,0)</f>
        <v>2.5</v>
      </c>
      <c r="P950" t="str">
        <f>VLOOKUP(D949,'Learning  Mangement'!$A$1:$G$1193,5,0)</f>
        <v>Sathish&amp;Azim</v>
      </c>
      <c r="Q950" t="str">
        <f>VLOOKUP(D949,'Learning  Mangement'!$A$1:$G$1193,6,0)</f>
        <v>4h</v>
      </c>
      <c r="R950" t="str">
        <f>VLOOKUP(D949,'Learning  Mangement'!$A$1:$G$1193,7,0)</f>
        <v>Technical skills Training</v>
      </c>
      <c r="S950" s="30">
        <f>VLOOKUP(D949,'Leave  Mangement'!$A$1:$F$1193,3,0)</f>
        <v>43338</v>
      </c>
      <c r="T950" s="30">
        <f>VLOOKUP(D949,'Leave  Mangement'!$A$1:$F$1193,4,0)</f>
        <v>43340</v>
      </c>
      <c r="U950" t="str">
        <f>VLOOKUP(D949,'Leave  Mangement'!$A$1:$F$1193,5,0)</f>
        <v>Maternity/Parental leave</v>
      </c>
      <c r="V950">
        <f>VLOOKUP(D949,'Leave  Mangement'!$A$1:$F$1193,6,0)</f>
        <v>32</v>
      </c>
      <c r="W950" t="str">
        <f>VLOOKUP(D949,'Span and Layer'!$A$1:$D$1193,2,0)</f>
        <v>Roy</v>
      </c>
      <c r="X950" t="str">
        <f>VLOOKUP(D949,'Span and Layer'!$A$1:$D$1193,3,0)</f>
        <v>Harry</v>
      </c>
      <c r="Y950" t="str">
        <f>VLOOKUP(D949,'Span and Layer'!$A$1:$D$1193,4,0)</f>
        <v>George</v>
      </c>
      <c r="Z950" s="30">
        <f>VLOOKUP(D949,'Attrition Analysis'!$A$1:$E$1193,3,0)</f>
        <v>40800</v>
      </c>
      <c r="AA950" s="30">
        <f>VLOOKUP(D949,'Attrition Analysis'!$A$1:$E$1193,4,0)</f>
        <v>13329</v>
      </c>
      <c r="AB950">
        <f>VLOOKUP(D949,'Attrition Analysis'!$A$1:$E$1193,5,0)</f>
        <v>0</v>
      </c>
      <c r="AC950" t="str">
        <f>VLOOKUP(D949,CSAT!$A$1:$F$1193,2,0)</f>
        <v>Excellent</v>
      </c>
      <c r="AD950" t="str">
        <f>VLOOKUP(D949,CSAT!$A$1:$F$1193,3,0)</f>
        <v>Good</v>
      </c>
      <c r="AE950" t="str">
        <f>VLOOKUP(D949,CSAT!$A$1:$F$1193,4,0)</f>
        <v>Worst</v>
      </c>
      <c r="AF950" t="str">
        <f>VLOOKUP(D949,CSAT!$A$1:$F$1193,5,0)</f>
        <v>Worst</v>
      </c>
      <c r="AG950" t="str">
        <f>VLOOKUP(D949,CSAT!$A$1:$F$1193,6,0)</f>
        <v>Excellent</v>
      </c>
      <c r="AH950" s="30">
        <v>43417</v>
      </c>
    </row>
    <row r="951" spans="1:34" x14ac:dyDescent="0.25">
      <c r="A951" s="13" t="s">
        <v>1473</v>
      </c>
      <c r="B951" s="13">
        <v>950</v>
      </c>
      <c r="C951" s="13" t="s">
        <v>648</v>
      </c>
      <c r="D951" s="13" t="s">
        <v>1473</v>
      </c>
      <c r="E951" s="13" t="s">
        <v>16</v>
      </c>
      <c r="F951" s="13">
        <v>58</v>
      </c>
      <c r="G951" s="13" t="s">
        <v>96</v>
      </c>
      <c r="H951" s="13" t="s">
        <v>121</v>
      </c>
      <c r="I951" s="13" t="s">
        <v>13</v>
      </c>
      <c r="J951">
        <f>VLOOKUP(DATA!D950,'Performance management'!A$1:H$1193,4,0)</f>
        <v>1</v>
      </c>
      <c r="K951">
        <f>VLOOKUP(DATA!D950,'Performance management'!A$1:H$1193,5,0)</f>
        <v>5</v>
      </c>
      <c r="L951">
        <f>VLOOKUP(DATA!D950,'Performance management'!A$1:H$1193,6,0)</f>
        <v>2</v>
      </c>
      <c r="M951">
        <f>VLOOKUP(DATA!D950,'Performance management'!A$1:H$1193,7,0)</f>
        <v>4</v>
      </c>
      <c r="N951">
        <f>VLOOKUP(DATA!D950,'Performance management'!A$1:H$1193,8,0)</f>
        <v>3</v>
      </c>
      <c r="O951">
        <f>VLOOKUP(D950,'Learning  Mangement'!$A$1:$G$1193,4,0)</f>
        <v>3</v>
      </c>
      <c r="P951" t="str">
        <f>VLOOKUP(D950,'Learning  Mangement'!$A$1:$G$1193,5,0)</f>
        <v>Hemanth&amp;Salomi</v>
      </c>
      <c r="Q951" t="str">
        <f>VLOOKUP(D950,'Learning  Mangement'!$A$1:$G$1193,6,0)</f>
        <v>3h</v>
      </c>
      <c r="R951" t="str">
        <f>VLOOKUP(D950,'Learning  Mangement'!$A$1:$G$1193,7,0)</f>
        <v>Soft skills Training</v>
      </c>
      <c r="S951" s="30">
        <f>VLOOKUP(D950,'Leave  Mangement'!$A$1:$F$1193,3,0)</f>
        <v>43339</v>
      </c>
      <c r="T951" s="30">
        <f>VLOOKUP(D950,'Leave  Mangement'!$A$1:$F$1193,4,0)</f>
        <v>43340</v>
      </c>
      <c r="U951" t="str">
        <f>VLOOKUP(D950,'Leave  Mangement'!$A$1:$F$1193,5,0)</f>
        <v>Emergency leave</v>
      </c>
      <c r="V951">
        <f>VLOOKUP(D950,'Leave  Mangement'!$A$1:$F$1193,6,0)</f>
        <v>1</v>
      </c>
      <c r="W951" t="str">
        <f>VLOOKUP(D950,'Span and Layer'!$A$1:$D$1193,2,0)</f>
        <v>Anudeep</v>
      </c>
      <c r="X951" t="str">
        <f>VLOOKUP(D950,'Span and Layer'!$A$1:$D$1193,3,0)</f>
        <v>Charlie</v>
      </c>
      <c r="Y951" t="str">
        <f>VLOOKUP(D950,'Span and Layer'!$A$1:$D$1193,4,0)</f>
        <v>George</v>
      </c>
      <c r="Z951" s="30">
        <f>VLOOKUP(D950,'Attrition Analysis'!$A$1:$E$1193,3,0)</f>
        <v>40808</v>
      </c>
      <c r="AA951" s="30">
        <f>VLOOKUP(D950,'Attrition Analysis'!$A$1:$E$1193,4,0)</f>
        <v>13341</v>
      </c>
      <c r="AB951">
        <f>VLOOKUP(D950,'Attrition Analysis'!$A$1:$E$1193,5,0)</f>
        <v>0</v>
      </c>
      <c r="AC951" t="str">
        <f>VLOOKUP(D950,CSAT!$A$1:$F$1193,2,0)</f>
        <v>Worst</v>
      </c>
      <c r="AD951" t="str">
        <f>VLOOKUP(D950,CSAT!$A$1:$F$1193,3,0)</f>
        <v>Excellent</v>
      </c>
      <c r="AE951" t="str">
        <f>VLOOKUP(D950,CSAT!$A$1:$F$1193,4,0)</f>
        <v>Excellent</v>
      </c>
      <c r="AF951" t="str">
        <f>VLOOKUP(D950,CSAT!$A$1:$F$1193,5,0)</f>
        <v>Worst</v>
      </c>
      <c r="AG951" t="str">
        <f>VLOOKUP(D950,CSAT!$A$1:$F$1193,6,0)</f>
        <v>Bad</v>
      </c>
      <c r="AH951" s="30">
        <v>43374</v>
      </c>
    </row>
    <row r="952" spans="1:34" x14ac:dyDescent="0.25">
      <c r="A952" s="13" t="s">
        <v>1474</v>
      </c>
      <c r="B952" s="13">
        <v>951</v>
      </c>
      <c r="C952" s="13" t="s">
        <v>650</v>
      </c>
      <c r="D952" s="13" t="s">
        <v>1474</v>
      </c>
      <c r="E952" s="13" t="s">
        <v>16</v>
      </c>
      <c r="F952" s="13">
        <v>47</v>
      </c>
      <c r="G952" s="13" t="s">
        <v>62</v>
      </c>
      <c r="H952" s="13" t="s">
        <v>27</v>
      </c>
      <c r="I952" s="13" t="s">
        <v>28</v>
      </c>
      <c r="J952">
        <f>VLOOKUP(DATA!D951,'Performance management'!A$1:H$1193,4,0)</f>
        <v>2</v>
      </c>
      <c r="K952">
        <f>VLOOKUP(DATA!D951,'Performance management'!A$1:H$1193,5,0)</f>
        <v>5</v>
      </c>
      <c r="L952">
        <f>VLOOKUP(DATA!D951,'Performance management'!A$1:H$1193,6,0)</f>
        <v>5</v>
      </c>
      <c r="M952">
        <f>VLOOKUP(DATA!D951,'Performance management'!A$1:H$1193,7,0)</f>
        <v>4</v>
      </c>
      <c r="N952">
        <f>VLOOKUP(DATA!D951,'Performance management'!A$1:H$1193,8,0)</f>
        <v>4</v>
      </c>
      <c r="O952">
        <f>VLOOKUP(D951,'Learning  Mangement'!$A$1:$G$1193,4,0)</f>
        <v>4</v>
      </c>
      <c r="P952" t="str">
        <f>VLOOKUP(D951,'Learning  Mangement'!$A$1:$G$1193,5,0)</f>
        <v>Santhosh&amp;Anudeep</v>
      </c>
      <c r="Q952" t="str">
        <f>VLOOKUP(D951,'Learning  Mangement'!$A$1:$G$1193,6,0)</f>
        <v>3h</v>
      </c>
      <c r="R952" t="str">
        <f>VLOOKUP(D951,'Learning  Mangement'!$A$1:$G$1193,7,0)</f>
        <v>Job Training</v>
      </c>
      <c r="S952" s="30">
        <f>VLOOKUP(D951,'Leave  Mangement'!$A$1:$F$1193,3,0)</f>
        <v>43340</v>
      </c>
      <c r="T952" s="30">
        <f>VLOOKUP(D951,'Leave  Mangement'!$A$1:$F$1193,4,0)</f>
        <v>43341</v>
      </c>
      <c r="U952" t="str">
        <f>VLOOKUP(D951,'Leave  Mangement'!$A$1:$F$1193,5,0)</f>
        <v>Planned leave</v>
      </c>
      <c r="V952">
        <f>VLOOKUP(D951,'Leave  Mangement'!$A$1:$F$1193,6,0)</f>
        <v>1</v>
      </c>
      <c r="W952" t="str">
        <f>VLOOKUP(D951,'Span and Layer'!$A$1:$D$1193,2,0)</f>
        <v>Anudeep</v>
      </c>
      <c r="X952" t="str">
        <f>VLOOKUP(D951,'Span and Layer'!$A$1:$D$1193,3,0)</f>
        <v>Charlie</v>
      </c>
      <c r="Y952" t="str">
        <f>VLOOKUP(D951,'Span and Layer'!$A$1:$D$1193,4,0)</f>
        <v>George</v>
      </c>
      <c r="Z952" s="30">
        <f>VLOOKUP(D951,'Attrition Analysis'!$A$1:$E$1193,3,0)</f>
        <v>40816</v>
      </c>
      <c r="AA952" s="30">
        <f>VLOOKUP(D951,'Attrition Analysis'!$A$1:$E$1193,4,0)</f>
        <v>13353</v>
      </c>
      <c r="AB952">
        <f>VLOOKUP(D951,'Attrition Analysis'!$A$1:$E$1193,5,0)</f>
        <v>0</v>
      </c>
      <c r="AC952" t="str">
        <f>VLOOKUP(D951,CSAT!$A$1:$F$1193,2,0)</f>
        <v>Better</v>
      </c>
      <c r="AD952" t="str">
        <f>VLOOKUP(D951,CSAT!$A$1:$F$1193,3,0)</f>
        <v>Good</v>
      </c>
      <c r="AE952" t="str">
        <f>VLOOKUP(D951,CSAT!$A$1:$F$1193,4,0)</f>
        <v>Bad</v>
      </c>
      <c r="AF952" t="str">
        <f>VLOOKUP(D951,CSAT!$A$1:$F$1193,5,0)</f>
        <v>Good</v>
      </c>
      <c r="AG952" t="str">
        <f>VLOOKUP(D951,CSAT!$A$1:$F$1193,6,0)</f>
        <v>Better</v>
      </c>
      <c r="AH952" s="30">
        <v>43173</v>
      </c>
    </row>
    <row r="953" spans="1:34" x14ac:dyDescent="0.25">
      <c r="A953" s="13" t="s">
        <v>1475</v>
      </c>
      <c r="B953" s="13">
        <v>952</v>
      </c>
      <c r="C953" s="13" t="s">
        <v>652</v>
      </c>
      <c r="D953" s="13" t="s">
        <v>1475</v>
      </c>
      <c r="E953" s="13" t="s">
        <v>16</v>
      </c>
      <c r="F953" s="13">
        <v>33</v>
      </c>
      <c r="G953" s="13" t="s">
        <v>55</v>
      </c>
      <c r="H953" s="13" t="s">
        <v>52</v>
      </c>
      <c r="I953" s="13" t="s">
        <v>13</v>
      </c>
      <c r="J953">
        <f>VLOOKUP(DATA!D952,'Performance management'!A$1:H$1193,4,0)</f>
        <v>2</v>
      </c>
      <c r="K953">
        <f>VLOOKUP(DATA!D952,'Performance management'!A$1:H$1193,5,0)</f>
        <v>5</v>
      </c>
      <c r="L953">
        <f>VLOOKUP(DATA!D952,'Performance management'!A$1:H$1193,6,0)</f>
        <v>2</v>
      </c>
      <c r="M953">
        <f>VLOOKUP(DATA!D952,'Performance management'!A$1:H$1193,7,0)</f>
        <v>2</v>
      </c>
      <c r="N953">
        <f>VLOOKUP(DATA!D952,'Performance management'!A$1:H$1193,8,0)</f>
        <v>2.75</v>
      </c>
      <c r="O953">
        <f>VLOOKUP(D952,'Learning  Mangement'!$A$1:$G$1193,4,0)</f>
        <v>2.75</v>
      </c>
      <c r="P953" t="str">
        <f>VLOOKUP(D952,'Learning  Mangement'!$A$1:$G$1193,5,0)</f>
        <v>Sathish&amp;Azim</v>
      </c>
      <c r="Q953" t="str">
        <f>VLOOKUP(D952,'Learning  Mangement'!$A$1:$G$1193,6,0)</f>
        <v>4h</v>
      </c>
      <c r="R953" t="str">
        <f>VLOOKUP(D952,'Learning  Mangement'!$A$1:$G$1193,7,0)</f>
        <v>Technical skills Training</v>
      </c>
      <c r="S953" s="30">
        <f>VLOOKUP(D952,'Leave  Mangement'!$A$1:$F$1193,3,0)</f>
        <v>43341</v>
      </c>
      <c r="T953" s="30">
        <f>VLOOKUP(D952,'Leave  Mangement'!$A$1:$F$1193,4,0)</f>
        <v>43342</v>
      </c>
      <c r="U953" t="str">
        <f>VLOOKUP(D952,'Leave  Mangement'!$A$1:$F$1193,5,0)</f>
        <v>Planned leave</v>
      </c>
      <c r="V953">
        <f>VLOOKUP(D952,'Leave  Mangement'!$A$1:$F$1193,6,0)</f>
        <v>1</v>
      </c>
      <c r="W953" t="str">
        <f>VLOOKUP(D952,'Span and Layer'!$A$1:$D$1193,2,0)</f>
        <v>Santhosh</v>
      </c>
      <c r="X953" t="str">
        <f>VLOOKUP(D952,'Span and Layer'!$A$1:$D$1193,3,0)</f>
        <v>Harry</v>
      </c>
      <c r="Y953" t="str">
        <f>VLOOKUP(D952,'Span and Layer'!$A$1:$D$1193,4,0)</f>
        <v>George</v>
      </c>
      <c r="Z953" s="30">
        <f>VLOOKUP(D952,'Attrition Analysis'!$A$1:$E$1193,3,0)</f>
        <v>40824</v>
      </c>
      <c r="AA953" s="30">
        <f>VLOOKUP(D952,'Attrition Analysis'!$A$1:$E$1193,4,0)</f>
        <v>13365</v>
      </c>
      <c r="AB953">
        <f>VLOOKUP(D952,'Attrition Analysis'!$A$1:$E$1193,5,0)</f>
        <v>0</v>
      </c>
      <c r="AC953" t="str">
        <f>VLOOKUP(D952,CSAT!$A$1:$F$1193,2,0)</f>
        <v>Better</v>
      </c>
      <c r="AD953" t="str">
        <f>VLOOKUP(D952,CSAT!$A$1:$F$1193,3,0)</f>
        <v>Good</v>
      </c>
      <c r="AE953" t="str">
        <f>VLOOKUP(D952,CSAT!$A$1:$F$1193,4,0)</f>
        <v>Excellent</v>
      </c>
      <c r="AF953" t="str">
        <f>VLOOKUP(D952,CSAT!$A$1:$F$1193,5,0)</f>
        <v>Good</v>
      </c>
      <c r="AG953" t="str">
        <f>VLOOKUP(D952,CSAT!$A$1:$F$1193,6,0)</f>
        <v>Better</v>
      </c>
      <c r="AH953" s="30">
        <v>43433</v>
      </c>
    </row>
    <row r="954" spans="1:34" x14ac:dyDescent="0.25">
      <c r="A954" s="13" t="s">
        <v>1476</v>
      </c>
      <c r="B954" s="13">
        <v>953</v>
      </c>
      <c r="C954" s="13" t="s">
        <v>654</v>
      </c>
      <c r="D954" s="13" t="s">
        <v>1476</v>
      </c>
      <c r="E954" s="13" t="s">
        <v>10</v>
      </c>
      <c r="F954" s="13">
        <v>49</v>
      </c>
      <c r="G954" s="13" t="s">
        <v>31</v>
      </c>
      <c r="H954" s="13" t="s">
        <v>22</v>
      </c>
      <c r="I954" s="13" t="s">
        <v>23</v>
      </c>
      <c r="J954">
        <f>VLOOKUP(DATA!D953,'Performance management'!A$1:H$1193,4,0)</f>
        <v>3</v>
      </c>
      <c r="K954">
        <f>VLOOKUP(DATA!D953,'Performance management'!A$1:H$1193,5,0)</f>
        <v>4</v>
      </c>
      <c r="L954">
        <f>VLOOKUP(DATA!D953,'Performance management'!A$1:H$1193,6,0)</f>
        <v>4</v>
      </c>
      <c r="M954">
        <f>VLOOKUP(DATA!D953,'Performance management'!A$1:H$1193,7,0)</f>
        <v>3</v>
      </c>
      <c r="N954">
        <f>VLOOKUP(DATA!D953,'Performance management'!A$1:H$1193,8,0)</f>
        <v>3.5</v>
      </c>
      <c r="O954">
        <f>VLOOKUP(D953,'Learning  Mangement'!$A$1:$G$1193,4,0)</f>
        <v>3.5</v>
      </c>
      <c r="P954" t="str">
        <f>VLOOKUP(D953,'Learning  Mangement'!$A$1:$G$1193,5,0)</f>
        <v>Hemanth&amp;Salomi</v>
      </c>
      <c r="Q954" t="str">
        <f>VLOOKUP(D953,'Learning  Mangement'!$A$1:$G$1193,6,0)</f>
        <v>3h</v>
      </c>
      <c r="R954" t="str">
        <f>VLOOKUP(D953,'Learning  Mangement'!$A$1:$G$1193,7,0)</f>
        <v>Soft skills Training</v>
      </c>
      <c r="S954" s="30">
        <f>VLOOKUP(D953,'Leave  Mangement'!$A$1:$F$1193,3,0)</f>
        <v>43342</v>
      </c>
      <c r="T954" s="30">
        <f>VLOOKUP(D953,'Leave  Mangement'!$A$1:$F$1193,4,0)</f>
        <v>43347</v>
      </c>
      <c r="U954" t="str">
        <f>VLOOKUP(D953,'Leave  Mangement'!$A$1:$F$1193,5,0)</f>
        <v>Maternity/Parental leave</v>
      </c>
      <c r="V954">
        <f>VLOOKUP(D953,'Leave  Mangement'!$A$1:$F$1193,6,0)</f>
        <v>35</v>
      </c>
      <c r="W954" t="str">
        <f>VLOOKUP(D953,'Span and Layer'!$A$1:$D$1193,2,0)</f>
        <v>Anudeep</v>
      </c>
      <c r="X954" t="str">
        <f>VLOOKUP(D953,'Span and Layer'!$A$1:$D$1193,3,0)</f>
        <v>Charlie</v>
      </c>
      <c r="Y954" t="str">
        <f>VLOOKUP(D953,'Span and Layer'!$A$1:$D$1193,4,0)</f>
        <v>George</v>
      </c>
      <c r="Z954" s="30">
        <f>VLOOKUP(D953,'Attrition Analysis'!$A$1:$E$1193,3,0)</f>
        <v>40832</v>
      </c>
      <c r="AA954" s="30">
        <f>VLOOKUP(D953,'Attrition Analysis'!$A$1:$E$1193,4,0)</f>
        <v>13377</v>
      </c>
      <c r="AB954">
        <f>VLOOKUP(D953,'Attrition Analysis'!$A$1:$E$1193,5,0)</f>
        <v>0</v>
      </c>
      <c r="AC954" t="str">
        <f>VLOOKUP(D953,CSAT!$A$1:$F$1193,2,0)</f>
        <v>Good</v>
      </c>
      <c r="AD954" t="str">
        <f>VLOOKUP(D953,CSAT!$A$1:$F$1193,3,0)</f>
        <v>Worst</v>
      </c>
      <c r="AE954" t="str">
        <f>VLOOKUP(D953,CSAT!$A$1:$F$1193,4,0)</f>
        <v>Excellent</v>
      </c>
      <c r="AF954" t="str">
        <f>VLOOKUP(D953,CSAT!$A$1:$F$1193,5,0)</f>
        <v>Excellent</v>
      </c>
      <c r="AG954" t="str">
        <f>VLOOKUP(D953,CSAT!$A$1:$F$1193,6,0)</f>
        <v>Worst</v>
      </c>
      <c r="AH954" s="30">
        <v>43453</v>
      </c>
    </row>
    <row r="955" spans="1:34" x14ac:dyDescent="0.25">
      <c r="A955" s="13" t="s">
        <v>1477</v>
      </c>
      <c r="B955" s="13">
        <v>954</v>
      </c>
      <c r="C955" s="13" t="s">
        <v>656</v>
      </c>
      <c r="D955" s="13" t="s">
        <v>1477</v>
      </c>
      <c r="E955" s="13" t="s">
        <v>10</v>
      </c>
      <c r="F955" s="13">
        <v>42</v>
      </c>
      <c r="G955" s="13" t="s">
        <v>31</v>
      </c>
      <c r="H955" s="13" t="s">
        <v>56</v>
      </c>
      <c r="I955" s="13" t="s">
        <v>13</v>
      </c>
      <c r="J955">
        <f>VLOOKUP(DATA!D954,'Performance management'!A$1:H$1193,4,0)</f>
        <v>4</v>
      </c>
      <c r="K955">
        <f>VLOOKUP(DATA!D954,'Performance management'!A$1:H$1193,5,0)</f>
        <v>4</v>
      </c>
      <c r="L955">
        <f>VLOOKUP(DATA!D954,'Performance management'!A$1:H$1193,6,0)</f>
        <v>1</v>
      </c>
      <c r="M955">
        <f>VLOOKUP(DATA!D954,'Performance management'!A$1:H$1193,7,0)</f>
        <v>2</v>
      </c>
      <c r="N955">
        <f>VLOOKUP(DATA!D954,'Performance management'!A$1:H$1193,8,0)</f>
        <v>2.75</v>
      </c>
      <c r="O955">
        <f>VLOOKUP(D954,'Learning  Mangement'!$A$1:$G$1193,4,0)</f>
        <v>2.75</v>
      </c>
      <c r="P955" t="str">
        <f>VLOOKUP(D954,'Learning  Mangement'!$A$1:$G$1193,5,0)</f>
        <v>Sathish&amp;Azim</v>
      </c>
      <c r="Q955" t="str">
        <f>VLOOKUP(D954,'Learning  Mangement'!$A$1:$G$1193,6,0)</f>
        <v>4h</v>
      </c>
      <c r="R955" t="str">
        <f>VLOOKUP(D954,'Learning  Mangement'!$A$1:$G$1193,7,0)</f>
        <v>Technical skills Training</v>
      </c>
      <c r="S955" s="30">
        <f>VLOOKUP(D954,'Leave  Mangement'!$A$1:$F$1193,3,0)</f>
        <v>43343</v>
      </c>
      <c r="T955" s="30">
        <f>VLOOKUP(D954,'Leave  Mangement'!$A$1:$F$1193,4,0)</f>
        <v>43349</v>
      </c>
      <c r="U955" t="str">
        <f>VLOOKUP(D954,'Leave  Mangement'!$A$1:$F$1193,5,0)</f>
        <v>Maternity/Parental leave</v>
      </c>
      <c r="V955">
        <f>VLOOKUP(D954,'Leave  Mangement'!$A$1:$F$1193,6,0)</f>
        <v>36</v>
      </c>
      <c r="W955" t="str">
        <f>VLOOKUP(D954,'Span and Layer'!$A$1:$D$1193,2,0)</f>
        <v>Aneela</v>
      </c>
      <c r="X955" t="str">
        <f>VLOOKUP(D954,'Span and Layer'!$A$1:$D$1193,3,0)</f>
        <v>Charlie</v>
      </c>
      <c r="Y955" t="str">
        <f>VLOOKUP(D954,'Span and Layer'!$A$1:$D$1193,4,0)</f>
        <v>George</v>
      </c>
      <c r="Z955" s="30">
        <f>VLOOKUP(D954,'Attrition Analysis'!$A$1:$E$1193,3,0)</f>
        <v>40840</v>
      </c>
      <c r="AA955" s="30">
        <f>VLOOKUP(D954,'Attrition Analysis'!$A$1:$E$1193,4,0)</f>
        <v>13389</v>
      </c>
      <c r="AB955">
        <f>VLOOKUP(D954,'Attrition Analysis'!$A$1:$E$1193,5,0)</f>
        <v>0</v>
      </c>
      <c r="AC955" t="str">
        <f>VLOOKUP(D954,CSAT!$A$1:$F$1193,2,0)</f>
        <v>Excellent</v>
      </c>
      <c r="AD955" t="str">
        <f>VLOOKUP(D954,CSAT!$A$1:$F$1193,3,0)</f>
        <v>Excellent</v>
      </c>
      <c r="AE955" t="str">
        <f>VLOOKUP(D954,CSAT!$A$1:$F$1193,4,0)</f>
        <v>Bad</v>
      </c>
      <c r="AF955" t="str">
        <f>VLOOKUP(D954,CSAT!$A$1:$F$1193,5,0)</f>
        <v>Good</v>
      </c>
      <c r="AG955" t="str">
        <f>VLOOKUP(D954,CSAT!$A$1:$F$1193,6,0)</f>
        <v>Excellent</v>
      </c>
      <c r="AH955" s="30">
        <v>43340</v>
      </c>
    </row>
    <row r="956" spans="1:34" x14ac:dyDescent="0.25">
      <c r="A956" s="13" t="s">
        <v>1478</v>
      </c>
      <c r="B956" s="13">
        <v>955</v>
      </c>
      <c r="C956" s="13" t="s">
        <v>658</v>
      </c>
      <c r="D956" s="13" t="s">
        <v>1478</v>
      </c>
      <c r="E956" s="13" t="s">
        <v>16</v>
      </c>
      <c r="F956" s="13">
        <v>41</v>
      </c>
      <c r="G956" s="13" t="s">
        <v>11</v>
      </c>
      <c r="H956" s="13" t="s">
        <v>97</v>
      </c>
      <c r="I956" s="13" t="s">
        <v>98</v>
      </c>
      <c r="J956">
        <f>VLOOKUP(DATA!D955,'Performance management'!A$1:H$1193,4,0)</f>
        <v>3</v>
      </c>
      <c r="K956">
        <f>VLOOKUP(DATA!D955,'Performance management'!A$1:H$1193,5,0)</f>
        <v>1</v>
      </c>
      <c r="L956">
        <f>VLOOKUP(DATA!D955,'Performance management'!A$1:H$1193,6,0)</f>
        <v>3</v>
      </c>
      <c r="M956">
        <f>VLOOKUP(DATA!D955,'Performance management'!A$1:H$1193,7,0)</f>
        <v>3</v>
      </c>
      <c r="N956">
        <f>VLOOKUP(DATA!D955,'Performance management'!A$1:H$1193,8,0)</f>
        <v>2.5</v>
      </c>
      <c r="O956">
        <f>VLOOKUP(D955,'Learning  Mangement'!$A$1:$G$1193,4,0)</f>
        <v>2.5</v>
      </c>
      <c r="P956" t="str">
        <f>VLOOKUP(D955,'Learning  Mangement'!$A$1:$G$1193,5,0)</f>
        <v>Sathish&amp;Azim</v>
      </c>
      <c r="Q956" t="str">
        <f>VLOOKUP(D955,'Learning  Mangement'!$A$1:$G$1193,6,0)</f>
        <v>4h</v>
      </c>
      <c r="R956" t="str">
        <f>VLOOKUP(D955,'Learning  Mangement'!$A$1:$G$1193,7,0)</f>
        <v>Technical skills Training</v>
      </c>
      <c r="S956" s="30">
        <f>VLOOKUP(D955,'Leave  Mangement'!$A$1:$F$1193,3,0)</f>
        <v>43344</v>
      </c>
      <c r="T956" s="30">
        <f>VLOOKUP(D955,'Leave  Mangement'!$A$1:$F$1193,4,0)</f>
        <v>43350</v>
      </c>
      <c r="U956" t="str">
        <f>VLOOKUP(D955,'Leave  Mangement'!$A$1:$F$1193,5,0)</f>
        <v>Maternity/Parental leave</v>
      </c>
      <c r="V956">
        <f>VLOOKUP(D955,'Leave  Mangement'!$A$1:$F$1193,6,0)</f>
        <v>36</v>
      </c>
      <c r="W956" t="str">
        <f>VLOOKUP(D955,'Span and Layer'!$A$1:$D$1193,2,0)</f>
        <v>Harish</v>
      </c>
      <c r="X956" t="str">
        <f>VLOOKUP(D955,'Span and Layer'!$A$1:$D$1193,3,0)</f>
        <v>Amelia</v>
      </c>
      <c r="Y956" t="str">
        <f>VLOOKUP(D955,'Span and Layer'!$A$1:$D$1193,4,0)</f>
        <v>George</v>
      </c>
      <c r="Z956" s="30">
        <f>VLOOKUP(D955,'Attrition Analysis'!$A$1:$E$1193,3,0)</f>
        <v>40848</v>
      </c>
      <c r="AA956" s="30">
        <f>VLOOKUP(D955,'Attrition Analysis'!$A$1:$E$1193,4,0)</f>
        <v>13401</v>
      </c>
      <c r="AB956">
        <f>VLOOKUP(D955,'Attrition Analysis'!$A$1:$E$1193,5,0)</f>
        <v>0</v>
      </c>
      <c r="AC956" t="str">
        <f>VLOOKUP(D955,CSAT!$A$1:$F$1193,2,0)</f>
        <v>Bad</v>
      </c>
      <c r="AD956" t="str">
        <f>VLOOKUP(D955,CSAT!$A$1:$F$1193,3,0)</f>
        <v>Excellent</v>
      </c>
      <c r="AE956" t="str">
        <f>VLOOKUP(D955,CSAT!$A$1:$F$1193,4,0)</f>
        <v>Excellent</v>
      </c>
      <c r="AF956" t="str">
        <f>VLOOKUP(D955,CSAT!$A$1:$F$1193,5,0)</f>
        <v>Good</v>
      </c>
      <c r="AG956" t="str">
        <f>VLOOKUP(D955,CSAT!$A$1:$F$1193,6,0)</f>
        <v>Excellent</v>
      </c>
      <c r="AH956" s="30">
        <v>43256</v>
      </c>
    </row>
    <row r="957" spans="1:34" x14ac:dyDescent="0.25">
      <c r="A957" s="13" t="s">
        <v>1479</v>
      </c>
      <c r="B957" s="13">
        <v>956</v>
      </c>
      <c r="C957" s="13" t="s">
        <v>660</v>
      </c>
      <c r="D957" s="13" t="s">
        <v>1479</v>
      </c>
      <c r="E957" s="13" t="s">
        <v>10</v>
      </c>
      <c r="F957" s="13">
        <v>21</v>
      </c>
      <c r="G957" s="13" t="s">
        <v>26</v>
      </c>
      <c r="H957" s="13" t="s">
        <v>22</v>
      </c>
      <c r="I957" s="13" t="s">
        <v>23</v>
      </c>
      <c r="J957">
        <f>VLOOKUP(DATA!D956,'Performance management'!A$1:H$1193,4,0)</f>
        <v>4</v>
      </c>
      <c r="K957">
        <f>VLOOKUP(DATA!D956,'Performance management'!A$1:H$1193,5,0)</f>
        <v>1</v>
      </c>
      <c r="L957">
        <f>VLOOKUP(DATA!D956,'Performance management'!A$1:H$1193,6,0)</f>
        <v>3</v>
      </c>
      <c r="M957">
        <f>VLOOKUP(DATA!D956,'Performance management'!A$1:H$1193,7,0)</f>
        <v>2</v>
      </c>
      <c r="N957">
        <f>VLOOKUP(DATA!D956,'Performance management'!A$1:H$1193,8,0)</f>
        <v>2.5</v>
      </c>
      <c r="O957">
        <f>VLOOKUP(D956,'Learning  Mangement'!$A$1:$G$1193,4,0)</f>
        <v>2.5</v>
      </c>
      <c r="P957" t="str">
        <f>VLOOKUP(D956,'Learning  Mangement'!$A$1:$G$1193,5,0)</f>
        <v>Sathish&amp;Azim</v>
      </c>
      <c r="Q957" t="str">
        <f>VLOOKUP(D956,'Learning  Mangement'!$A$1:$G$1193,6,0)</f>
        <v>4h</v>
      </c>
      <c r="R957" t="str">
        <f>VLOOKUP(D956,'Learning  Mangement'!$A$1:$G$1193,7,0)</f>
        <v>Technical skills Training</v>
      </c>
      <c r="S957" s="30">
        <f>VLOOKUP(D956,'Leave  Mangement'!$A$1:$F$1193,3,0)</f>
        <v>43345</v>
      </c>
      <c r="T957" s="30">
        <f>VLOOKUP(D956,'Leave  Mangement'!$A$1:$F$1193,4,0)</f>
        <v>43350</v>
      </c>
      <c r="U957" t="str">
        <f>VLOOKUP(D956,'Leave  Mangement'!$A$1:$F$1193,5,0)</f>
        <v>Maternity/Parental leave</v>
      </c>
      <c r="V957">
        <f>VLOOKUP(D956,'Leave  Mangement'!$A$1:$F$1193,6,0)</f>
        <v>35</v>
      </c>
      <c r="W957" t="str">
        <f>VLOOKUP(D956,'Span and Layer'!$A$1:$D$1193,2,0)</f>
        <v>Roy</v>
      </c>
      <c r="X957" t="str">
        <f>VLOOKUP(D956,'Span and Layer'!$A$1:$D$1193,3,0)</f>
        <v>Harry</v>
      </c>
      <c r="Y957" t="str">
        <f>VLOOKUP(D956,'Span and Layer'!$A$1:$D$1193,4,0)</f>
        <v>George</v>
      </c>
      <c r="Z957" s="30">
        <f>VLOOKUP(D956,'Attrition Analysis'!$A$1:$E$1193,3,0)</f>
        <v>40856</v>
      </c>
      <c r="AA957" s="30">
        <f>VLOOKUP(D956,'Attrition Analysis'!$A$1:$E$1193,4,0)</f>
        <v>13413</v>
      </c>
      <c r="AB957">
        <f>VLOOKUP(D956,'Attrition Analysis'!$A$1:$E$1193,5,0)</f>
        <v>0</v>
      </c>
      <c r="AC957" t="str">
        <f>VLOOKUP(D956,CSAT!$A$1:$F$1193,2,0)</f>
        <v>Bad</v>
      </c>
      <c r="AD957" t="str">
        <f>VLOOKUP(D956,CSAT!$A$1:$F$1193,3,0)</f>
        <v>Good</v>
      </c>
      <c r="AE957" t="str">
        <f>VLOOKUP(D956,CSAT!$A$1:$F$1193,4,0)</f>
        <v>Better</v>
      </c>
      <c r="AF957" t="str">
        <f>VLOOKUP(D956,CSAT!$A$1:$F$1193,5,0)</f>
        <v>Good</v>
      </c>
      <c r="AG957" t="str">
        <f>VLOOKUP(D956,CSAT!$A$1:$F$1193,6,0)</f>
        <v>Excellent</v>
      </c>
      <c r="AH957" s="30">
        <v>43184</v>
      </c>
    </row>
    <row r="958" spans="1:34" x14ac:dyDescent="0.25">
      <c r="A958" s="13" t="s">
        <v>1480</v>
      </c>
      <c r="B958" s="13">
        <v>957</v>
      </c>
      <c r="C958" s="13" t="s">
        <v>662</v>
      </c>
      <c r="D958" s="13" t="s">
        <v>1480</v>
      </c>
      <c r="E958" s="13" t="s">
        <v>10</v>
      </c>
      <c r="F958" s="13">
        <v>47</v>
      </c>
      <c r="G958" s="13" t="s">
        <v>17</v>
      </c>
      <c r="H958" s="13" t="s">
        <v>22</v>
      </c>
      <c r="I958" s="13" t="s">
        <v>23</v>
      </c>
      <c r="J958">
        <f>VLOOKUP(DATA!D957,'Performance management'!A$1:H$1193,4,0)</f>
        <v>4</v>
      </c>
      <c r="K958">
        <f>VLOOKUP(DATA!D957,'Performance management'!A$1:H$1193,5,0)</f>
        <v>4</v>
      </c>
      <c r="L958">
        <f>VLOOKUP(DATA!D957,'Performance management'!A$1:H$1193,6,0)</f>
        <v>3</v>
      </c>
      <c r="M958">
        <f>VLOOKUP(DATA!D957,'Performance management'!A$1:H$1193,7,0)</f>
        <v>4</v>
      </c>
      <c r="N958">
        <f>VLOOKUP(DATA!D957,'Performance management'!A$1:H$1193,8,0)</f>
        <v>3.75</v>
      </c>
      <c r="O958">
        <f>VLOOKUP(D957,'Learning  Mangement'!$A$1:$G$1193,4,0)</f>
        <v>3.75</v>
      </c>
      <c r="P958" t="str">
        <f>VLOOKUP(D957,'Learning  Mangement'!$A$1:$G$1193,5,0)</f>
        <v>Hemanth&amp;Salomi</v>
      </c>
      <c r="Q958" t="str">
        <f>VLOOKUP(D957,'Learning  Mangement'!$A$1:$G$1193,6,0)</f>
        <v>3h</v>
      </c>
      <c r="R958" t="str">
        <f>VLOOKUP(D957,'Learning  Mangement'!$A$1:$G$1193,7,0)</f>
        <v>Soft skills Training</v>
      </c>
      <c r="S958" s="30">
        <f>VLOOKUP(D957,'Leave  Mangement'!$A$1:$F$1193,3,0)</f>
        <v>43346</v>
      </c>
      <c r="T958" s="30">
        <f>VLOOKUP(D957,'Leave  Mangement'!$A$1:$F$1193,4,0)</f>
        <v>43348</v>
      </c>
      <c r="U958" t="str">
        <f>VLOOKUP(D957,'Leave  Mangement'!$A$1:$F$1193,5,0)</f>
        <v>Maternity/Parental leave</v>
      </c>
      <c r="V958">
        <f>VLOOKUP(D957,'Leave  Mangement'!$A$1:$F$1193,6,0)</f>
        <v>32</v>
      </c>
      <c r="W958" t="str">
        <f>VLOOKUP(D957,'Span and Layer'!$A$1:$D$1193,2,0)</f>
        <v>Harish</v>
      </c>
      <c r="X958" t="str">
        <f>VLOOKUP(D957,'Span and Layer'!$A$1:$D$1193,3,0)</f>
        <v>Amelia</v>
      </c>
      <c r="Y958" t="str">
        <f>VLOOKUP(D957,'Span and Layer'!$A$1:$D$1193,4,0)</f>
        <v>George</v>
      </c>
      <c r="Z958" s="30">
        <f>VLOOKUP(D957,'Attrition Analysis'!$A$1:$E$1193,3,0)</f>
        <v>40864</v>
      </c>
      <c r="AA958" s="30">
        <f>VLOOKUP(D957,'Attrition Analysis'!$A$1:$E$1193,4,0)</f>
        <v>13425</v>
      </c>
      <c r="AB958">
        <f>VLOOKUP(D957,'Attrition Analysis'!$A$1:$E$1193,5,0)</f>
        <v>0</v>
      </c>
      <c r="AC958" t="str">
        <f>VLOOKUP(D957,CSAT!$A$1:$F$1193,2,0)</f>
        <v>Good</v>
      </c>
      <c r="AD958" t="str">
        <f>VLOOKUP(D957,CSAT!$A$1:$F$1193,3,0)</f>
        <v>Excellent</v>
      </c>
      <c r="AE958" t="str">
        <f>VLOOKUP(D957,CSAT!$A$1:$F$1193,4,0)</f>
        <v>Good</v>
      </c>
      <c r="AF958" t="str">
        <f>VLOOKUP(D957,CSAT!$A$1:$F$1193,5,0)</f>
        <v>Better</v>
      </c>
      <c r="AG958" t="str">
        <f>VLOOKUP(D957,CSAT!$A$1:$F$1193,6,0)</f>
        <v>Good</v>
      </c>
      <c r="AH958" s="30">
        <v>43230</v>
      </c>
    </row>
    <row r="959" spans="1:34" x14ac:dyDescent="0.25">
      <c r="A959" s="13" t="s">
        <v>1481</v>
      </c>
      <c r="B959" s="13">
        <v>958</v>
      </c>
      <c r="C959" s="13" t="s">
        <v>664</v>
      </c>
      <c r="D959" s="13" t="s">
        <v>1481</v>
      </c>
      <c r="E959" s="13" t="s">
        <v>10</v>
      </c>
      <c r="F959" s="13">
        <v>50</v>
      </c>
      <c r="G959" s="13" t="s">
        <v>96</v>
      </c>
      <c r="H959" s="13" t="s">
        <v>18</v>
      </c>
      <c r="I959" s="13" t="s">
        <v>13</v>
      </c>
      <c r="J959">
        <f>VLOOKUP(DATA!D958,'Performance management'!A$1:H$1193,4,0)</f>
        <v>5</v>
      </c>
      <c r="K959">
        <f>VLOOKUP(DATA!D958,'Performance management'!A$1:H$1193,5,0)</f>
        <v>4</v>
      </c>
      <c r="L959">
        <f>VLOOKUP(DATA!D958,'Performance management'!A$1:H$1193,6,0)</f>
        <v>1</v>
      </c>
      <c r="M959">
        <f>VLOOKUP(DATA!D958,'Performance management'!A$1:H$1193,7,0)</f>
        <v>4</v>
      </c>
      <c r="N959">
        <f>VLOOKUP(DATA!D958,'Performance management'!A$1:H$1193,8,0)</f>
        <v>3.5</v>
      </c>
      <c r="O959">
        <f>VLOOKUP(D958,'Learning  Mangement'!$A$1:$G$1193,4,0)</f>
        <v>3.5</v>
      </c>
      <c r="P959" t="str">
        <f>VLOOKUP(D958,'Learning  Mangement'!$A$1:$G$1193,5,0)</f>
        <v>Hemanth&amp;Salomi</v>
      </c>
      <c r="Q959" t="str">
        <f>VLOOKUP(D958,'Learning  Mangement'!$A$1:$G$1193,6,0)</f>
        <v>3h</v>
      </c>
      <c r="R959" t="str">
        <f>VLOOKUP(D958,'Learning  Mangement'!$A$1:$G$1193,7,0)</f>
        <v>Soft skills Training</v>
      </c>
      <c r="S959" s="30">
        <f>VLOOKUP(D958,'Leave  Mangement'!$A$1:$F$1193,3,0)</f>
        <v>43347</v>
      </c>
      <c r="T959" s="30">
        <f>VLOOKUP(D958,'Leave  Mangement'!$A$1:$F$1193,4,0)</f>
        <v>43349</v>
      </c>
      <c r="U959" t="str">
        <f>VLOOKUP(D958,'Leave  Mangement'!$A$1:$F$1193,5,0)</f>
        <v>Maternity/Parental leave</v>
      </c>
      <c r="V959">
        <f>VLOOKUP(D958,'Leave  Mangement'!$A$1:$F$1193,6,0)</f>
        <v>32</v>
      </c>
      <c r="W959" t="str">
        <f>VLOOKUP(D958,'Span and Layer'!$A$1:$D$1193,2,0)</f>
        <v>Aneela</v>
      </c>
      <c r="X959" t="str">
        <f>VLOOKUP(D958,'Span and Layer'!$A$1:$D$1193,3,0)</f>
        <v>Charlie</v>
      </c>
      <c r="Y959" t="str">
        <f>VLOOKUP(D958,'Span and Layer'!$A$1:$D$1193,4,0)</f>
        <v>George</v>
      </c>
      <c r="Z959" s="30">
        <f>VLOOKUP(D958,'Attrition Analysis'!$A$1:$E$1193,3,0)</f>
        <v>40872</v>
      </c>
      <c r="AA959" s="30">
        <f>VLOOKUP(D958,'Attrition Analysis'!$A$1:$E$1193,4,0)</f>
        <v>13437</v>
      </c>
      <c r="AB959">
        <f>VLOOKUP(D958,'Attrition Analysis'!$A$1:$E$1193,5,0)</f>
        <v>0</v>
      </c>
      <c r="AC959" t="str">
        <f>VLOOKUP(D958,CSAT!$A$1:$F$1193,2,0)</f>
        <v>Better</v>
      </c>
      <c r="AD959" t="str">
        <f>VLOOKUP(D958,CSAT!$A$1:$F$1193,3,0)</f>
        <v>Bad</v>
      </c>
      <c r="AE959" t="str">
        <f>VLOOKUP(D958,CSAT!$A$1:$F$1193,4,0)</f>
        <v>Good</v>
      </c>
      <c r="AF959" t="str">
        <f>VLOOKUP(D958,CSAT!$A$1:$F$1193,5,0)</f>
        <v>Worst</v>
      </c>
      <c r="AG959" t="str">
        <f>VLOOKUP(D958,CSAT!$A$1:$F$1193,6,0)</f>
        <v>Excellent</v>
      </c>
      <c r="AH959" s="30">
        <v>43276</v>
      </c>
    </row>
    <row r="960" spans="1:34" x14ac:dyDescent="0.25">
      <c r="A960" s="13" t="s">
        <v>1482</v>
      </c>
      <c r="B960" s="13">
        <v>959</v>
      </c>
      <c r="C960" s="13" t="s">
        <v>666</v>
      </c>
      <c r="D960" s="13" t="s">
        <v>1482</v>
      </c>
      <c r="E960" s="13" t="s">
        <v>16</v>
      </c>
      <c r="F960" s="13">
        <v>26</v>
      </c>
      <c r="G960" s="13" t="s">
        <v>26</v>
      </c>
      <c r="H960" s="13" t="s">
        <v>63</v>
      </c>
      <c r="I960" s="13" t="s">
        <v>13</v>
      </c>
      <c r="J960">
        <f>VLOOKUP(DATA!D959,'Performance management'!A$1:H$1193,4,0)</f>
        <v>3</v>
      </c>
      <c r="K960">
        <f>VLOOKUP(DATA!D959,'Performance management'!A$1:H$1193,5,0)</f>
        <v>2</v>
      </c>
      <c r="L960">
        <f>VLOOKUP(DATA!D959,'Performance management'!A$1:H$1193,6,0)</f>
        <v>3</v>
      </c>
      <c r="M960">
        <f>VLOOKUP(DATA!D959,'Performance management'!A$1:H$1193,7,0)</f>
        <v>1</v>
      </c>
      <c r="N960">
        <f>VLOOKUP(DATA!D959,'Performance management'!A$1:H$1193,8,0)</f>
        <v>2.25</v>
      </c>
      <c r="O960">
        <f>VLOOKUP(D959,'Learning  Mangement'!$A$1:$G$1193,4,0)</f>
        <v>2.25</v>
      </c>
      <c r="P960" t="str">
        <f>VLOOKUP(D959,'Learning  Mangement'!$A$1:$G$1193,5,0)</f>
        <v>Sathish&amp;Azim</v>
      </c>
      <c r="Q960" t="str">
        <f>VLOOKUP(D959,'Learning  Mangement'!$A$1:$G$1193,6,0)</f>
        <v>4h</v>
      </c>
      <c r="R960" t="str">
        <f>VLOOKUP(D959,'Learning  Mangement'!$A$1:$G$1193,7,0)</f>
        <v>Technical skills Training</v>
      </c>
      <c r="S960" s="30">
        <f>VLOOKUP(D959,'Leave  Mangement'!$A$1:$F$1193,3,0)</f>
        <v>43348</v>
      </c>
      <c r="T960" s="30">
        <f>VLOOKUP(D959,'Leave  Mangement'!$A$1:$F$1193,4,0)</f>
        <v>43354</v>
      </c>
      <c r="U960" t="str">
        <f>VLOOKUP(D959,'Leave  Mangement'!$A$1:$F$1193,5,0)</f>
        <v>Planned leave</v>
      </c>
      <c r="V960">
        <f>VLOOKUP(D959,'Leave  Mangement'!$A$1:$F$1193,6,0)</f>
        <v>6</v>
      </c>
      <c r="W960" t="str">
        <f>VLOOKUP(D959,'Span and Layer'!$A$1:$D$1193,2,0)</f>
        <v>Rajesh</v>
      </c>
      <c r="X960" t="str">
        <f>VLOOKUP(D959,'Span and Layer'!$A$1:$D$1193,3,0)</f>
        <v>Isla</v>
      </c>
      <c r="Y960" t="str">
        <f>VLOOKUP(D959,'Span and Layer'!$A$1:$D$1193,4,0)</f>
        <v>George</v>
      </c>
      <c r="Z960" s="30">
        <f>VLOOKUP(D959,'Attrition Analysis'!$A$1:$E$1193,3,0)</f>
        <v>40880</v>
      </c>
      <c r="AA960" s="30">
        <f>VLOOKUP(D959,'Attrition Analysis'!$A$1:$E$1193,4,0)</f>
        <v>13449</v>
      </c>
      <c r="AB960">
        <f>VLOOKUP(D959,'Attrition Analysis'!$A$1:$E$1193,5,0)</f>
        <v>0</v>
      </c>
      <c r="AC960" t="str">
        <f>VLOOKUP(D959,CSAT!$A$1:$F$1193,2,0)</f>
        <v>Bad</v>
      </c>
      <c r="AD960" t="str">
        <f>VLOOKUP(D959,CSAT!$A$1:$F$1193,3,0)</f>
        <v>Bad</v>
      </c>
      <c r="AE960" t="str">
        <f>VLOOKUP(D959,CSAT!$A$1:$F$1193,4,0)</f>
        <v>Excellent</v>
      </c>
      <c r="AF960" t="str">
        <f>VLOOKUP(D959,CSAT!$A$1:$F$1193,5,0)</f>
        <v>Excellent</v>
      </c>
      <c r="AG960" t="str">
        <f>VLOOKUP(D959,CSAT!$A$1:$F$1193,6,0)</f>
        <v>Better</v>
      </c>
      <c r="AH960" s="30">
        <v>43125</v>
      </c>
    </row>
    <row r="961" spans="1:34" x14ac:dyDescent="0.25">
      <c r="A961" s="13" t="s">
        <v>1483</v>
      </c>
      <c r="B961" s="13">
        <v>960</v>
      </c>
      <c r="C961" s="13" t="s">
        <v>668</v>
      </c>
      <c r="D961" s="13" t="s">
        <v>1483</v>
      </c>
      <c r="E961" s="13" t="s">
        <v>10</v>
      </c>
      <c r="F961" s="13">
        <v>33</v>
      </c>
      <c r="G961" s="13" t="s">
        <v>17</v>
      </c>
      <c r="H961" s="13" t="s">
        <v>121</v>
      </c>
      <c r="I961" s="13" t="s">
        <v>13</v>
      </c>
      <c r="J961">
        <f>VLOOKUP(DATA!D960,'Performance management'!A$1:H$1193,4,0)</f>
        <v>2</v>
      </c>
      <c r="K961">
        <f>VLOOKUP(DATA!D960,'Performance management'!A$1:H$1193,5,0)</f>
        <v>5</v>
      </c>
      <c r="L961">
        <f>VLOOKUP(DATA!D960,'Performance management'!A$1:H$1193,6,0)</f>
        <v>2</v>
      </c>
      <c r="M961">
        <f>VLOOKUP(DATA!D960,'Performance management'!A$1:H$1193,7,0)</f>
        <v>5</v>
      </c>
      <c r="N961">
        <f>VLOOKUP(DATA!D960,'Performance management'!A$1:H$1193,8,0)</f>
        <v>3.5</v>
      </c>
      <c r="O961">
        <f>VLOOKUP(D960,'Learning  Mangement'!$A$1:$G$1193,4,0)</f>
        <v>3.5</v>
      </c>
      <c r="P961" t="str">
        <f>VLOOKUP(D960,'Learning  Mangement'!$A$1:$G$1193,5,0)</f>
        <v>Hemanth&amp;Salomi</v>
      </c>
      <c r="Q961" t="str">
        <f>VLOOKUP(D960,'Learning  Mangement'!$A$1:$G$1193,6,0)</f>
        <v>3h</v>
      </c>
      <c r="R961" t="str">
        <f>VLOOKUP(D960,'Learning  Mangement'!$A$1:$G$1193,7,0)</f>
        <v>Soft skills Training</v>
      </c>
      <c r="S961" s="30">
        <f>VLOOKUP(D960,'Leave  Mangement'!$A$1:$F$1193,3,0)</f>
        <v>43349</v>
      </c>
      <c r="T961" s="30">
        <f>VLOOKUP(D960,'Leave  Mangement'!$A$1:$F$1193,4,0)</f>
        <v>43356</v>
      </c>
      <c r="U961" t="str">
        <f>VLOOKUP(D960,'Leave  Mangement'!$A$1:$F$1193,5,0)</f>
        <v>Emergency leave</v>
      </c>
      <c r="V961">
        <f>VLOOKUP(D960,'Leave  Mangement'!$A$1:$F$1193,6,0)</f>
        <v>7</v>
      </c>
      <c r="W961" t="str">
        <f>VLOOKUP(D960,'Span and Layer'!$A$1:$D$1193,2,0)</f>
        <v>Harika</v>
      </c>
      <c r="X961" t="str">
        <f>VLOOKUP(D960,'Span and Layer'!$A$1:$D$1193,3,0)</f>
        <v>Amelia</v>
      </c>
      <c r="Y961" t="str">
        <f>VLOOKUP(D960,'Span and Layer'!$A$1:$D$1193,4,0)</f>
        <v>George</v>
      </c>
      <c r="Z961" s="30">
        <f>VLOOKUP(D960,'Attrition Analysis'!$A$1:$E$1193,3,0)</f>
        <v>40888</v>
      </c>
      <c r="AA961" s="30">
        <f>VLOOKUP(D960,'Attrition Analysis'!$A$1:$E$1193,4,0)</f>
        <v>13461</v>
      </c>
      <c r="AB961">
        <f>VLOOKUP(D960,'Attrition Analysis'!$A$1:$E$1193,5,0)</f>
        <v>0</v>
      </c>
      <c r="AC961" t="str">
        <f>VLOOKUP(D960,CSAT!$A$1:$F$1193,2,0)</f>
        <v>Bad</v>
      </c>
      <c r="AD961" t="str">
        <f>VLOOKUP(D960,CSAT!$A$1:$F$1193,3,0)</f>
        <v>Better</v>
      </c>
      <c r="AE961" t="str">
        <f>VLOOKUP(D960,CSAT!$A$1:$F$1193,4,0)</f>
        <v>Excellent</v>
      </c>
      <c r="AF961" t="str">
        <f>VLOOKUP(D960,CSAT!$A$1:$F$1193,5,0)</f>
        <v>Bad</v>
      </c>
      <c r="AG961" t="str">
        <f>VLOOKUP(D960,CSAT!$A$1:$F$1193,6,0)</f>
        <v>Bad</v>
      </c>
      <c r="AH961" s="30">
        <v>43216</v>
      </c>
    </row>
    <row r="962" spans="1:34" x14ac:dyDescent="0.25">
      <c r="A962" s="13" t="s">
        <v>1484</v>
      </c>
      <c r="B962" s="13">
        <v>961</v>
      </c>
      <c r="C962" s="13" t="s">
        <v>670</v>
      </c>
      <c r="D962" s="13" t="s">
        <v>1484</v>
      </c>
      <c r="E962" s="13" t="s">
        <v>10</v>
      </c>
      <c r="F962" s="13">
        <v>45</v>
      </c>
      <c r="G962" s="13" t="s">
        <v>45</v>
      </c>
      <c r="H962" s="13" t="s">
        <v>118</v>
      </c>
      <c r="I962" s="13" t="s">
        <v>13</v>
      </c>
      <c r="J962">
        <f>VLOOKUP(DATA!D961,'Performance management'!A$1:H$1193,4,0)</f>
        <v>4</v>
      </c>
      <c r="K962">
        <f>VLOOKUP(DATA!D961,'Performance management'!A$1:H$1193,5,0)</f>
        <v>1</v>
      </c>
      <c r="L962">
        <f>VLOOKUP(DATA!D961,'Performance management'!A$1:H$1193,6,0)</f>
        <v>1</v>
      </c>
      <c r="M962">
        <f>VLOOKUP(DATA!D961,'Performance management'!A$1:H$1193,7,0)</f>
        <v>1</v>
      </c>
      <c r="N962">
        <f>VLOOKUP(DATA!D961,'Performance management'!A$1:H$1193,8,0)</f>
        <v>1.75</v>
      </c>
      <c r="O962">
        <f>VLOOKUP(D961,'Learning  Mangement'!$A$1:$G$1193,4,0)</f>
        <v>1.75</v>
      </c>
      <c r="P962" t="str">
        <f>VLOOKUP(D961,'Learning  Mangement'!$A$1:$G$1193,5,0)</f>
        <v>Sathish&amp;Azim</v>
      </c>
      <c r="Q962" t="str">
        <f>VLOOKUP(D961,'Learning  Mangement'!$A$1:$G$1193,6,0)</f>
        <v>4h</v>
      </c>
      <c r="R962" t="str">
        <f>VLOOKUP(D961,'Learning  Mangement'!$A$1:$G$1193,7,0)</f>
        <v>Technical skills Training</v>
      </c>
      <c r="S962" s="30">
        <f>VLOOKUP(D961,'Leave  Mangement'!$A$1:$F$1193,3,0)</f>
        <v>43350</v>
      </c>
      <c r="T962" s="30">
        <f>VLOOKUP(D961,'Leave  Mangement'!$A$1:$F$1193,4,0)</f>
        <v>43353</v>
      </c>
      <c r="U962" t="str">
        <f>VLOOKUP(D961,'Leave  Mangement'!$A$1:$F$1193,5,0)</f>
        <v>Maternity/Parental leave</v>
      </c>
      <c r="V962">
        <f>VLOOKUP(D961,'Leave  Mangement'!$A$1:$F$1193,6,0)</f>
        <v>33</v>
      </c>
      <c r="W962" t="str">
        <f>VLOOKUP(D961,'Span and Layer'!$A$1:$D$1193,2,0)</f>
        <v>Harish</v>
      </c>
      <c r="X962" t="str">
        <f>VLOOKUP(D961,'Span and Layer'!$A$1:$D$1193,3,0)</f>
        <v>Amelia</v>
      </c>
      <c r="Y962" t="str">
        <f>VLOOKUP(D961,'Span and Layer'!$A$1:$D$1193,4,0)</f>
        <v>George</v>
      </c>
      <c r="Z962" s="30">
        <f>VLOOKUP(D961,'Attrition Analysis'!$A$1:$E$1193,3,0)</f>
        <v>40896</v>
      </c>
      <c r="AA962" s="30">
        <f>VLOOKUP(D961,'Attrition Analysis'!$A$1:$E$1193,4,0)</f>
        <v>13473</v>
      </c>
      <c r="AB962">
        <f>VLOOKUP(D961,'Attrition Analysis'!$A$1:$E$1193,5,0)</f>
        <v>0</v>
      </c>
      <c r="AC962" t="str">
        <f>VLOOKUP(D961,CSAT!$A$1:$F$1193,2,0)</f>
        <v>Worst</v>
      </c>
      <c r="AD962" t="str">
        <f>VLOOKUP(D961,CSAT!$A$1:$F$1193,3,0)</f>
        <v>Worst</v>
      </c>
      <c r="AE962" t="str">
        <f>VLOOKUP(D961,CSAT!$A$1:$F$1193,4,0)</f>
        <v>Bad</v>
      </c>
      <c r="AF962" t="str">
        <f>VLOOKUP(D961,CSAT!$A$1:$F$1193,5,0)</f>
        <v>Worst</v>
      </c>
      <c r="AG962" t="str">
        <f>VLOOKUP(D961,CSAT!$A$1:$F$1193,6,0)</f>
        <v>Worst</v>
      </c>
      <c r="AH962" s="30">
        <v>43112</v>
      </c>
    </row>
    <row r="963" spans="1:34" x14ac:dyDescent="0.25">
      <c r="A963" s="13" t="s">
        <v>1485</v>
      </c>
      <c r="B963" s="13">
        <v>962</v>
      </c>
      <c r="C963" s="13" t="s">
        <v>672</v>
      </c>
      <c r="D963" s="13" t="s">
        <v>1485</v>
      </c>
      <c r="E963" s="13" t="s">
        <v>16</v>
      </c>
      <c r="F963" s="13">
        <v>34</v>
      </c>
      <c r="G963" s="13" t="s">
        <v>11</v>
      </c>
      <c r="H963" s="13" t="s">
        <v>40</v>
      </c>
      <c r="I963" s="13" t="s">
        <v>13</v>
      </c>
      <c r="J963">
        <f>VLOOKUP(DATA!D962,'Performance management'!A$1:H$1193,4,0)</f>
        <v>5</v>
      </c>
      <c r="K963">
        <f>VLOOKUP(DATA!D962,'Performance management'!A$1:H$1193,5,0)</f>
        <v>4</v>
      </c>
      <c r="L963">
        <f>VLOOKUP(DATA!D962,'Performance management'!A$1:H$1193,6,0)</f>
        <v>2</v>
      </c>
      <c r="M963">
        <f>VLOOKUP(DATA!D962,'Performance management'!A$1:H$1193,7,0)</f>
        <v>1</v>
      </c>
      <c r="N963">
        <f>VLOOKUP(DATA!D962,'Performance management'!A$1:H$1193,8,0)</f>
        <v>3</v>
      </c>
      <c r="O963">
        <f>VLOOKUP(D962,'Learning  Mangement'!$A$1:$G$1193,4,0)</f>
        <v>3</v>
      </c>
      <c r="P963" t="str">
        <f>VLOOKUP(D962,'Learning  Mangement'!$A$1:$G$1193,5,0)</f>
        <v>Hemanth&amp;Salomi</v>
      </c>
      <c r="Q963" t="str">
        <f>VLOOKUP(D962,'Learning  Mangement'!$A$1:$G$1193,6,0)</f>
        <v>3h</v>
      </c>
      <c r="R963" t="str">
        <f>VLOOKUP(D962,'Learning  Mangement'!$A$1:$G$1193,7,0)</f>
        <v>Soft skills Training</v>
      </c>
      <c r="S963" s="30">
        <f>VLOOKUP(D962,'Leave  Mangement'!$A$1:$F$1193,3,0)</f>
        <v>43351</v>
      </c>
      <c r="T963" s="30">
        <f>VLOOKUP(D962,'Leave  Mangement'!$A$1:$F$1193,4,0)</f>
        <v>43352</v>
      </c>
      <c r="U963" t="str">
        <f>VLOOKUP(D962,'Leave  Mangement'!$A$1:$F$1193,5,0)</f>
        <v>Planned leave</v>
      </c>
      <c r="V963">
        <f>VLOOKUP(D962,'Leave  Mangement'!$A$1:$F$1193,6,0)</f>
        <v>1</v>
      </c>
      <c r="W963" t="str">
        <f>VLOOKUP(D962,'Span and Layer'!$A$1:$D$1193,2,0)</f>
        <v>Lihar</v>
      </c>
      <c r="X963" t="str">
        <f>VLOOKUP(D962,'Span and Layer'!$A$1:$D$1193,3,0)</f>
        <v>Isla</v>
      </c>
      <c r="Y963" t="str">
        <f>VLOOKUP(D962,'Span and Layer'!$A$1:$D$1193,4,0)</f>
        <v>George</v>
      </c>
      <c r="Z963" s="30">
        <f>VLOOKUP(D962,'Attrition Analysis'!$A$1:$E$1193,3,0)</f>
        <v>40904</v>
      </c>
      <c r="AA963" s="30">
        <f>VLOOKUP(D962,'Attrition Analysis'!$A$1:$E$1193,4,0)</f>
        <v>13485</v>
      </c>
      <c r="AB963">
        <f>VLOOKUP(D962,'Attrition Analysis'!$A$1:$E$1193,5,0)</f>
        <v>0</v>
      </c>
      <c r="AC963" t="str">
        <f>VLOOKUP(D962,CSAT!$A$1:$F$1193,2,0)</f>
        <v>Better</v>
      </c>
      <c r="AD963" t="str">
        <f>VLOOKUP(D962,CSAT!$A$1:$F$1193,3,0)</f>
        <v>Good</v>
      </c>
      <c r="AE963" t="str">
        <f>VLOOKUP(D962,CSAT!$A$1:$F$1193,4,0)</f>
        <v>Bad</v>
      </c>
      <c r="AF963" t="str">
        <f>VLOOKUP(D962,CSAT!$A$1:$F$1193,5,0)</f>
        <v>Bad</v>
      </c>
      <c r="AG963" t="str">
        <f>VLOOKUP(D962,CSAT!$A$1:$F$1193,6,0)</f>
        <v>Excellent</v>
      </c>
      <c r="AH963" s="30">
        <v>43266</v>
      </c>
    </row>
    <row r="964" spans="1:34" x14ac:dyDescent="0.25">
      <c r="A964" s="13" t="s">
        <v>1486</v>
      </c>
      <c r="B964" s="13">
        <v>963</v>
      </c>
      <c r="C964" s="13" t="s">
        <v>674</v>
      </c>
      <c r="D964" s="13" t="s">
        <v>1486</v>
      </c>
      <c r="E964" s="13" t="s">
        <v>16</v>
      </c>
      <c r="F964" s="13">
        <v>28</v>
      </c>
      <c r="G964" s="13" t="s">
        <v>62</v>
      </c>
      <c r="H964" s="13" t="s">
        <v>126</v>
      </c>
      <c r="I964" s="13" t="s">
        <v>80</v>
      </c>
      <c r="J964">
        <f>VLOOKUP(DATA!D963,'Performance management'!A$1:H$1193,4,0)</f>
        <v>3</v>
      </c>
      <c r="K964">
        <f>VLOOKUP(DATA!D963,'Performance management'!A$1:H$1193,5,0)</f>
        <v>4</v>
      </c>
      <c r="L964">
        <f>VLOOKUP(DATA!D963,'Performance management'!A$1:H$1193,6,0)</f>
        <v>4</v>
      </c>
      <c r="M964">
        <f>VLOOKUP(DATA!D963,'Performance management'!A$1:H$1193,7,0)</f>
        <v>3</v>
      </c>
      <c r="N964">
        <f>VLOOKUP(DATA!D963,'Performance management'!A$1:H$1193,8,0)</f>
        <v>3.5</v>
      </c>
      <c r="O964">
        <f>VLOOKUP(D963,'Learning  Mangement'!$A$1:$G$1193,4,0)</f>
        <v>3.5</v>
      </c>
      <c r="P964" t="str">
        <f>VLOOKUP(D963,'Learning  Mangement'!$A$1:$G$1193,5,0)</f>
        <v>Hemanth&amp;Salomi</v>
      </c>
      <c r="Q964" t="str">
        <f>VLOOKUP(D963,'Learning  Mangement'!$A$1:$G$1193,6,0)</f>
        <v>3h</v>
      </c>
      <c r="R964" t="str">
        <f>VLOOKUP(D963,'Learning  Mangement'!$A$1:$G$1193,7,0)</f>
        <v>Soft skills Training</v>
      </c>
      <c r="S964" s="30">
        <f>VLOOKUP(D963,'Leave  Mangement'!$A$1:$F$1193,3,0)</f>
        <v>43352</v>
      </c>
      <c r="T964" s="30">
        <f>VLOOKUP(D963,'Leave  Mangement'!$A$1:$F$1193,4,0)</f>
        <v>43357</v>
      </c>
      <c r="U964" t="str">
        <f>VLOOKUP(D963,'Leave  Mangement'!$A$1:$F$1193,5,0)</f>
        <v>Maternity/Parental leave</v>
      </c>
      <c r="V964">
        <f>VLOOKUP(D963,'Leave  Mangement'!$A$1:$F$1193,6,0)</f>
        <v>35</v>
      </c>
      <c r="W964" t="str">
        <f>VLOOKUP(D963,'Span and Layer'!$A$1:$D$1193,2,0)</f>
        <v>Harish</v>
      </c>
      <c r="X964" t="str">
        <f>VLOOKUP(D963,'Span and Layer'!$A$1:$D$1193,3,0)</f>
        <v>Amelia</v>
      </c>
      <c r="Y964" t="str">
        <f>VLOOKUP(D963,'Span and Layer'!$A$1:$D$1193,4,0)</f>
        <v>George</v>
      </c>
      <c r="Z964" s="30">
        <f>VLOOKUP(D963,'Attrition Analysis'!$A$1:$E$1193,3,0)</f>
        <v>40912</v>
      </c>
      <c r="AA964" s="30">
        <f>VLOOKUP(D963,'Attrition Analysis'!$A$1:$E$1193,4,0)</f>
        <v>13497</v>
      </c>
      <c r="AB964">
        <f>VLOOKUP(D963,'Attrition Analysis'!$A$1:$E$1193,5,0)</f>
        <v>0</v>
      </c>
      <c r="AC964" t="str">
        <f>VLOOKUP(D963,CSAT!$A$1:$F$1193,2,0)</f>
        <v>Better</v>
      </c>
      <c r="AD964" t="str">
        <f>VLOOKUP(D963,CSAT!$A$1:$F$1193,3,0)</f>
        <v>Bad</v>
      </c>
      <c r="AE964" t="str">
        <f>VLOOKUP(D963,CSAT!$A$1:$F$1193,4,0)</f>
        <v>Better</v>
      </c>
      <c r="AF964" t="str">
        <f>VLOOKUP(D963,CSAT!$A$1:$F$1193,5,0)</f>
        <v>Excellent</v>
      </c>
      <c r="AG964" t="str">
        <f>VLOOKUP(D963,CSAT!$A$1:$F$1193,6,0)</f>
        <v>Bad</v>
      </c>
      <c r="AH964" s="30">
        <v>43387</v>
      </c>
    </row>
    <row r="965" spans="1:34" x14ac:dyDescent="0.25">
      <c r="A965" s="13" t="s">
        <v>1487</v>
      </c>
      <c r="B965" s="13">
        <v>964</v>
      </c>
      <c r="C965" s="13" t="s">
        <v>676</v>
      </c>
      <c r="D965" s="13" t="s">
        <v>1487</v>
      </c>
      <c r="E965" s="13" t="s">
        <v>10</v>
      </c>
      <c r="F965" s="13">
        <v>50</v>
      </c>
      <c r="G965" s="13" t="s">
        <v>31</v>
      </c>
      <c r="H965" s="13" t="s">
        <v>118</v>
      </c>
      <c r="I965" s="13" t="s">
        <v>13</v>
      </c>
      <c r="J965">
        <f>VLOOKUP(DATA!D964,'Performance management'!A$1:H$1193,4,0)</f>
        <v>4</v>
      </c>
      <c r="K965">
        <f>VLOOKUP(DATA!D964,'Performance management'!A$1:H$1193,5,0)</f>
        <v>3</v>
      </c>
      <c r="L965">
        <f>VLOOKUP(DATA!D964,'Performance management'!A$1:H$1193,6,0)</f>
        <v>5</v>
      </c>
      <c r="M965">
        <f>VLOOKUP(DATA!D964,'Performance management'!A$1:H$1193,7,0)</f>
        <v>2</v>
      </c>
      <c r="N965">
        <f>VLOOKUP(DATA!D964,'Performance management'!A$1:H$1193,8,0)</f>
        <v>3.5</v>
      </c>
      <c r="O965">
        <f>VLOOKUP(D964,'Learning  Mangement'!$A$1:$G$1193,4,0)</f>
        <v>3.5</v>
      </c>
      <c r="P965" t="str">
        <f>VLOOKUP(D964,'Learning  Mangement'!$A$1:$G$1193,5,0)</f>
        <v>Hemanth&amp;Salomi</v>
      </c>
      <c r="Q965" t="str">
        <f>VLOOKUP(D964,'Learning  Mangement'!$A$1:$G$1193,6,0)</f>
        <v>3h</v>
      </c>
      <c r="R965" t="str">
        <f>VLOOKUP(D964,'Learning  Mangement'!$A$1:$G$1193,7,0)</f>
        <v>Soft skills Training</v>
      </c>
      <c r="S965" s="30">
        <f>VLOOKUP(D964,'Leave  Mangement'!$A$1:$F$1193,3,0)</f>
        <v>43353</v>
      </c>
      <c r="T965" s="30">
        <f>VLOOKUP(D964,'Leave  Mangement'!$A$1:$F$1193,4,0)</f>
        <v>43357</v>
      </c>
      <c r="U965" t="str">
        <f>VLOOKUP(D964,'Leave  Mangement'!$A$1:$F$1193,5,0)</f>
        <v>Planned leave</v>
      </c>
      <c r="V965">
        <f>VLOOKUP(D964,'Leave  Mangement'!$A$1:$F$1193,6,0)</f>
        <v>4</v>
      </c>
      <c r="W965" t="str">
        <f>VLOOKUP(D964,'Span and Layer'!$A$1:$D$1193,2,0)</f>
        <v>Rajesh</v>
      </c>
      <c r="X965" t="str">
        <f>VLOOKUP(D964,'Span and Layer'!$A$1:$D$1193,3,0)</f>
        <v>Isla</v>
      </c>
      <c r="Y965" t="str">
        <f>VLOOKUP(D964,'Span and Layer'!$A$1:$D$1193,4,0)</f>
        <v>George</v>
      </c>
      <c r="Z965" s="30">
        <f>VLOOKUP(D964,'Attrition Analysis'!$A$1:$E$1193,3,0)</f>
        <v>40920</v>
      </c>
      <c r="AA965" s="30">
        <f>VLOOKUP(D964,'Attrition Analysis'!$A$1:$E$1193,4,0)</f>
        <v>13509</v>
      </c>
      <c r="AB965">
        <f>VLOOKUP(D964,'Attrition Analysis'!$A$1:$E$1193,5,0)</f>
        <v>0</v>
      </c>
      <c r="AC965" t="str">
        <f>VLOOKUP(D964,CSAT!$A$1:$F$1193,2,0)</f>
        <v>Good</v>
      </c>
      <c r="AD965" t="str">
        <f>VLOOKUP(D964,CSAT!$A$1:$F$1193,3,0)</f>
        <v>Better</v>
      </c>
      <c r="AE965" t="str">
        <f>VLOOKUP(D964,CSAT!$A$1:$F$1193,4,0)</f>
        <v>Bad</v>
      </c>
      <c r="AF965" t="str">
        <f>VLOOKUP(D964,CSAT!$A$1:$F$1193,5,0)</f>
        <v>Excellent</v>
      </c>
      <c r="AG965" t="str">
        <f>VLOOKUP(D964,CSAT!$A$1:$F$1193,6,0)</f>
        <v>Bad</v>
      </c>
      <c r="AH965" s="30">
        <v>43317</v>
      </c>
    </row>
    <row r="966" spans="1:34" x14ac:dyDescent="0.25">
      <c r="A966" s="13" t="s">
        <v>1488</v>
      </c>
      <c r="B966" s="13">
        <v>965</v>
      </c>
      <c r="C966" s="13" t="s">
        <v>550</v>
      </c>
      <c r="D966" s="13" t="s">
        <v>1488</v>
      </c>
      <c r="E966" s="13" t="s">
        <v>16</v>
      </c>
      <c r="F966" s="13">
        <v>21</v>
      </c>
      <c r="G966" s="13" t="s">
        <v>91</v>
      </c>
      <c r="H966" s="13" t="s">
        <v>56</v>
      </c>
      <c r="I966" s="13" t="s">
        <v>13</v>
      </c>
      <c r="J966">
        <f>VLOOKUP(DATA!D965,'Performance management'!A$1:H$1193,4,0)</f>
        <v>3</v>
      </c>
      <c r="K966">
        <f>VLOOKUP(DATA!D965,'Performance management'!A$1:H$1193,5,0)</f>
        <v>4</v>
      </c>
      <c r="L966">
        <f>VLOOKUP(DATA!D965,'Performance management'!A$1:H$1193,6,0)</f>
        <v>1</v>
      </c>
      <c r="M966">
        <f>VLOOKUP(DATA!D965,'Performance management'!A$1:H$1193,7,0)</f>
        <v>3</v>
      </c>
      <c r="N966">
        <f>VLOOKUP(DATA!D965,'Performance management'!A$1:H$1193,8,0)</f>
        <v>2.75</v>
      </c>
      <c r="O966">
        <f>VLOOKUP(D965,'Learning  Mangement'!$A$1:$G$1193,4,0)</f>
        <v>2.75</v>
      </c>
      <c r="P966" t="str">
        <f>VLOOKUP(D965,'Learning  Mangement'!$A$1:$G$1193,5,0)</f>
        <v>Sathish&amp;Azim</v>
      </c>
      <c r="Q966" t="str">
        <f>VLOOKUP(D965,'Learning  Mangement'!$A$1:$G$1193,6,0)</f>
        <v>4h</v>
      </c>
      <c r="R966" t="str">
        <f>VLOOKUP(D965,'Learning  Mangement'!$A$1:$G$1193,7,0)</f>
        <v>Technical skills Training</v>
      </c>
      <c r="S966" s="30">
        <f>VLOOKUP(D965,'Leave  Mangement'!$A$1:$F$1193,3,0)</f>
        <v>43354</v>
      </c>
      <c r="T966" s="30">
        <f>VLOOKUP(D965,'Leave  Mangement'!$A$1:$F$1193,4,0)</f>
        <v>43356</v>
      </c>
      <c r="U966" t="str">
        <f>VLOOKUP(D965,'Leave  Mangement'!$A$1:$F$1193,5,0)</f>
        <v>Planned leave</v>
      </c>
      <c r="V966">
        <f>VLOOKUP(D965,'Leave  Mangement'!$A$1:$F$1193,6,0)</f>
        <v>2</v>
      </c>
      <c r="W966" t="str">
        <f>VLOOKUP(D965,'Span and Layer'!$A$1:$D$1193,2,0)</f>
        <v>Roy</v>
      </c>
      <c r="X966" t="str">
        <f>VLOOKUP(D965,'Span and Layer'!$A$1:$D$1193,3,0)</f>
        <v>Harry</v>
      </c>
      <c r="Y966" t="str">
        <f>VLOOKUP(D965,'Span and Layer'!$A$1:$D$1193,4,0)</f>
        <v>George</v>
      </c>
      <c r="Z966" s="30">
        <f>VLOOKUP(D965,'Attrition Analysis'!$A$1:$E$1193,3,0)</f>
        <v>40928</v>
      </c>
      <c r="AA966" s="30">
        <f>VLOOKUP(D965,'Attrition Analysis'!$A$1:$E$1193,4,0)</f>
        <v>13521</v>
      </c>
      <c r="AB966">
        <f>VLOOKUP(D965,'Attrition Analysis'!$A$1:$E$1193,5,0)</f>
        <v>0</v>
      </c>
      <c r="AC966" t="str">
        <f>VLOOKUP(D965,CSAT!$A$1:$F$1193,2,0)</f>
        <v>Good</v>
      </c>
      <c r="AD966" t="str">
        <f>VLOOKUP(D965,CSAT!$A$1:$F$1193,3,0)</f>
        <v>Better</v>
      </c>
      <c r="AE966" t="str">
        <f>VLOOKUP(D965,CSAT!$A$1:$F$1193,4,0)</f>
        <v>Bad</v>
      </c>
      <c r="AF966" t="str">
        <f>VLOOKUP(D965,CSAT!$A$1:$F$1193,5,0)</f>
        <v>Excellent</v>
      </c>
      <c r="AG966" t="str">
        <f>VLOOKUP(D965,CSAT!$A$1:$F$1193,6,0)</f>
        <v>Better</v>
      </c>
      <c r="AH966" s="30">
        <v>43205</v>
      </c>
    </row>
    <row r="967" spans="1:34" x14ac:dyDescent="0.25">
      <c r="A967" s="13" t="s">
        <v>1489</v>
      </c>
      <c r="B967" s="13">
        <v>966</v>
      </c>
      <c r="C967" s="13" t="s">
        <v>679</v>
      </c>
      <c r="D967" s="13" t="s">
        <v>1489</v>
      </c>
      <c r="E967" s="13" t="s">
        <v>16</v>
      </c>
      <c r="F967" s="13">
        <v>29</v>
      </c>
      <c r="G967" s="13" t="s">
        <v>62</v>
      </c>
      <c r="H967" s="13" t="s">
        <v>126</v>
      </c>
      <c r="I967" s="13" t="s">
        <v>80</v>
      </c>
      <c r="J967">
        <f>VLOOKUP(DATA!D966,'Performance management'!A$1:H$1193,4,0)</f>
        <v>5</v>
      </c>
      <c r="K967">
        <f>VLOOKUP(DATA!D966,'Performance management'!A$1:H$1193,5,0)</f>
        <v>4</v>
      </c>
      <c r="L967">
        <f>VLOOKUP(DATA!D966,'Performance management'!A$1:H$1193,6,0)</f>
        <v>2</v>
      </c>
      <c r="M967">
        <f>VLOOKUP(DATA!D966,'Performance management'!A$1:H$1193,7,0)</f>
        <v>2</v>
      </c>
      <c r="N967">
        <f>VLOOKUP(DATA!D966,'Performance management'!A$1:H$1193,8,0)</f>
        <v>3.25</v>
      </c>
      <c r="O967">
        <f>VLOOKUP(D966,'Learning  Mangement'!$A$1:$G$1193,4,0)</f>
        <v>3.25</v>
      </c>
      <c r="P967" t="str">
        <f>VLOOKUP(D966,'Learning  Mangement'!$A$1:$G$1193,5,0)</f>
        <v>Hemanth&amp;Salomi</v>
      </c>
      <c r="Q967" t="str">
        <f>VLOOKUP(D966,'Learning  Mangement'!$A$1:$G$1193,6,0)</f>
        <v>3h</v>
      </c>
      <c r="R967" t="str">
        <f>VLOOKUP(D966,'Learning  Mangement'!$A$1:$G$1193,7,0)</f>
        <v>Soft skills Training</v>
      </c>
      <c r="S967" s="30">
        <f>VLOOKUP(D966,'Leave  Mangement'!$A$1:$F$1193,3,0)</f>
        <v>43355</v>
      </c>
      <c r="T967" s="30">
        <f>VLOOKUP(D966,'Leave  Mangement'!$A$1:$F$1193,4,0)</f>
        <v>43359</v>
      </c>
      <c r="U967" t="str">
        <f>VLOOKUP(D966,'Leave  Mangement'!$A$1:$F$1193,5,0)</f>
        <v>Maternity/Parental leave</v>
      </c>
      <c r="V967">
        <f>VLOOKUP(D966,'Leave  Mangement'!$A$1:$F$1193,6,0)</f>
        <v>34</v>
      </c>
      <c r="W967" t="str">
        <f>VLOOKUP(D966,'Span and Layer'!$A$1:$D$1193,2,0)</f>
        <v>Sathish</v>
      </c>
      <c r="X967" t="str">
        <f>VLOOKUP(D966,'Span and Layer'!$A$1:$D$1193,3,0)</f>
        <v>Charlie</v>
      </c>
      <c r="Y967" t="str">
        <f>VLOOKUP(D966,'Span and Layer'!$A$1:$D$1193,4,0)</f>
        <v>George</v>
      </c>
      <c r="Z967" s="30">
        <f>VLOOKUP(D966,'Attrition Analysis'!$A$1:$E$1193,3,0)</f>
        <v>40936</v>
      </c>
      <c r="AA967" s="30">
        <f>VLOOKUP(D966,'Attrition Analysis'!$A$1:$E$1193,4,0)</f>
        <v>13533</v>
      </c>
      <c r="AB967">
        <f>VLOOKUP(D966,'Attrition Analysis'!$A$1:$E$1193,5,0)</f>
        <v>0</v>
      </c>
      <c r="AC967" t="str">
        <f>VLOOKUP(D966,CSAT!$A$1:$F$1193,2,0)</f>
        <v>Excellent</v>
      </c>
      <c r="AD967" t="str">
        <f>VLOOKUP(D966,CSAT!$A$1:$F$1193,3,0)</f>
        <v>Worst</v>
      </c>
      <c r="AE967" t="str">
        <f>VLOOKUP(D966,CSAT!$A$1:$F$1193,4,0)</f>
        <v>Worst</v>
      </c>
      <c r="AF967" t="str">
        <f>VLOOKUP(D966,CSAT!$A$1:$F$1193,5,0)</f>
        <v>Better</v>
      </c>
      <c r="AG967" t="str">
        <f>VLOOKUP(D966,CSAT!$A$1:$F$1193,6,0)</f>
        <v>Better</v>
      </c>
      <c r="AH967" s="30">
        <v>43261</v>
      </c>
    </row>
    <row r="968" spans="1:34" x14ac:dyDescent="0.25">
      <c r="A968" s="13" t="s">
        <v>1490</v>
      </c>
      <c r="B968" s="13">
        <v>967</v>
      </c>
      <c r="C968" s="13" t="s">
        <v>681</v>
      </c>
      <c r="D968" s="13" t="s">
        <v>1490</v>
      </c>
      <c r="E968" s="13" t="s">
        <v>10</v>
      </c>
      <c r="F968" s="13">
        <v>42</v>
      </c>
      <c r="G968" s="13" t="s">
        <v>11</v>
      </c>
      <c r="H968" s="13" t="s">
        <v>59</v>
      </c>
      <c r="I968" s="13" t="s">
        <v>13</v>
      </c>
      <c r="J968">
        <f>VLOOKUP(DATA!D967,'Performance management'!A$1:H$1193,4,0)</f>
        <v>5</v>
      </c>
      <c r="K968">
        <f>VLOOKUP(DATA!D967,'Performance management'!A$1:H$1193,5,0)</f>
        <v>5</v>
      </c>
      <c r="L968">
        <f>VLOOKUP(DATA!D967,'Performance management'!A$1:H$1193,6,0)</f>
        <v>5</v>
      </c>
      <c r="M968">
        <f>VLOOKUP(DATA!D967,'Performance management'!A$1:H$1193,7,0)</f>
        <v>3</v>
      </c>
      <c r="N968">
        <f>VLOOKUP(DATA!D967,'Performance management'!A$1:H$1193,8,0)</f>
        <v>4.5</v>
      </c>
      <c r="O968">
        <f>VLOOKUP(D967,'Learning  Mangement'!$A$1:$G$1193,4,0)</f>
        <v>4.5</v>
      </c>
      <c r="P968" t="str">
        <f>VLOOKUP(D967,'Learning  Mangement'!$A$1:$G$1193,5,0)</f>
        <v>Santhosh&amp;Anudeep</v>
      </c>
      <c r="Q968" t="str">
        <f>VLOOKUP(D967,'Learning  Mangement'!$A$1:$G$1193,6,0)</f>
        <v>3h</v>
      </c>
      <c r="R968" t="str">
        <f>VLOOKUP(D967,'Learning  Mangement'!$A$1:$G$1193,7,0)</f>
        <v>Job Training</v>
      </c>
      <c r="S968" s="30">
        <f>VLOOKUP(D967,'Leave  Mangement'!$A$1:$F$1193,3,0)</f>
        <v>43356</v>
      </c>
      <c r="T968" s="30">
        <f>VLOOKUP(D967,'Leave  Mangement'!$A$1:$F$1193,4,0)</f>
        <v>43358</v>
      </c>
      <c r="U968" t="str">
        <f>VLOOKUP(D967,'Leave  Mangement'!$A$1:$F$1193,5,0)</f>
        <v>Emergency leave</v>
      </c>
      <c r="V968">
        <f>VLOOKUP(D967,'Leave  Mangement'!$A$1:$F$1193,6,0)</f>
        <v>2</v>
      </c>
      <c r="W968" t="str">
        <f>VLOOKUP(D967,'Span and Layer'!$A$1:$D$1193,2,0)</f>
        <v>Lihar</v>
      </c>
      <c r="X968" t="str">
        <f>VLOOKUP(D967,'Span and Layer'!$A$1:$D$1193,3,0)</f>
        <v>Isla</v>
      </c>
      <c r="Y968" t="str">
        <f>VLOOKUP(D967,'Span and Layer'!$A$1:$D$1193,4,0)</f>
        <v>George</v>
      </c>
      <c r="Z968" s="30">
        <f>VLOOKUP(D967,'Attrition Analysis'!$A$1:$E$1193,3,0)</f>
        <v>40944</v>
      </c>
      <c r="AA968" s="30">
        <f>VLOOKUP(D967,'Attrition Analysis'!$A$1:$E$1193,4,0)</f>
        <v>13545</v>
      </c>
      <c r="AB968">
        <f>VLOOKUP(D967,'Attrition Analysis'!$A$1:$E$1193,5,0)</f>
        <v>0</v>
      </c>
      <c r="AC968" t="str">
        <f>VLOOKUP(D967,CSAT!$A$1:$F$1193,2,0)</f>
        <v>Worst</v>
      </c>
      <c r="AD968" t="str">
        <f>VLOOKUP(D967,CSAT!$A$1:$F$1193,3,0)</f>
        <v>Bad</v>
      </c>
      <c r="AE968" t="str">
        <f>VLOOKUP(D967,CSAT!$A$1:$F$1193,4,0)</f>
        <v>Worst</v>
      </c>
      <c r="AF968" t="str">
        <f>VLOOKUP(D967,CSAT!$A$1:$F$1193,5,0)</f>
        <v>Worst</v>
      </c>
      <c r="AG968" t="str">
        <f>VLOOKUP(D967,CSAT!$A$1:$F$1193,6,0)</f>
        <v>Bad</v>
      </c>
      <c r="AH968" s="30">
        <v>43320</v>
      </c>
    </row>
    <row r="969" spans="1:34" x14ac:dyDescent="0.25">
      <c r="A969" s="13" t="s">
        <v>1491</v>
      </c>
      <c r="B969" s="13">
        <v>968</v>
      </c>
      <c r="C969" s="13" t="s">
        <v>683</v>
      </c>
      <c r="D969" s="13" t="s">
        <v>1491</v>
      </c>
      <c r="E969" s="13" t="s">
        <v>16</v>
      </c>
      <c r="F969" s="13">
        <v>56</v>
      </c>
      <c r="G969" s="13" t="s">
        <v>91</v>
      </c>
      <c r="H969" s="13" t="s">
        <v>105</v>
      </c>
      <c r="I969" s="13" t="s">
        <v>13</v>
      </c>
      <c r="J969">
        <f>VLOOKUP(DATA!D968,'Performance management'!A$1:H$1193,4,0)</f>
        <v>4</v>
      </c>
      <c r="K969">
        <f>VLOOKUP(DATA!D968,'Performance management'!A$1:H$1193,5,0)</f>
        <v>3</v>
      </c>
      <c r="L969">
        <f>VLOOKUP(DATA!D968,'Performance management'!A$1:H$1193,6,0)</f>
        <v>4</v>
      </c>
      <c r="M969">
        <f>VLOOKUP(DATA!D968,'Performance management'!A$1:H$1193,7,0)</f>
        <v>2</v>
      </c>
      <c r="N969">
        <f>VLOOKUP(DATA!D968,'Performance management'!A$1:H$1193,8,0)</f>
        <v>3.25</v>
      </c>
      <c r="O969">
        <f>VLOOKUP(D968,'Learning  Mangement'!$A$1:$G$1193,4,0)</f>
        <v>3.25</v>
      </c>
      <c r="P969" t="str">
        <f>VLOOKUP(D968,'Learning  Mangement'!$A$1:$G$1193,5,0)</f>
        <v>Hemanth&amp;Salomi</v>
      </c>
      <c r="Q969" t="str">
        <f>VLOOKUP(D968,'Learning  Mangement'!$A$1:$G$1193,6,0)</f>
        <v>3h</v>
      </c>
      <c r="R969" t="str">
        <f>VLOOKUP(D968,'Learning  Mangement'!$A$1:$G$1193,7,0)</f>
        <v>Soft skills Training</v>
      </c>
      <c r="S969" s="30">
        <f>VLOOKUP(D968,'Leave  Mangement'!$A$1:$F$1193,3,0)</f>
        <v>43357</v>
      </c>
      <c r="T969" s="30">
        <f>VLOOKUP(D968,'Leave  Mangement'!$A$1:$F$1193,4,0)</f>
        <v>43359</v>
      </c>
      <c r="U969" t="str">
        <f>VLOOKUP(D968,'Leave  Mangement'!$A$1:$F$1193,5,0)</f>
        <v>Planned leave</v>
      </c>
      <c r="V969">
        <f>VLOOKUP(D968,'Leave  Mangement'!$A$1:$F$1193,6,0)</f>
        <v>2</v>
      </c>
      <c r="W969" t="str">
        <f>VLOOKUP(D968,'Span and Layer'!$A$1:$D$1193,2,0)</f>
        <v>Azim</v>
      </c>
      <c r="X969" t="str">
        <f>VLOOKUP(D968,'Span and Layer'!$A$1:$D$1193,3,0)</f>
        <v>Jacob</v>
      </c>
      <c r="Y969" t="str">
        <f>VLOOKUP(D968,'Span and Layer'!$A$1:$D$1193,4,0)</f>
        <v>George</v>
      </c>
      <c r="Z969" s="30">
        <f>VLOOKUP(D968,'Attrition Analysis'!$A$1:$E$1193,3,0)</f>
        <v>40952</v>
      </c>
      <c r="AA969" s="30">
        <f>VLOOKUP(D968,'Attrition Analysis'!$A$1:$E$1193,4,0)</f>
        <v>13557</v>
      </c>
      <c r="AB969">
        <f>VLOOKUP(D968,'Attrition Analysis'!$A$1:$E$1193,5,0)</f>
        <v>0</v>
      </c>
      <c r="AC969" t="str">
        <f>VLOOKUP(D968,CSAT!$A$1:$F$1193,2,0)</f>
        <v>Better</v>
      </c>
      <c r="AD969" t="str">
        <f>VLOOKUP(D968,CSAT!$A$1:$F$1193,3,0)</f>
        <v>Good</v>
      </c>
      <c r="AE969" t="str">
        <f>VLOOKUP(D968,CSAT!$A$1:$F$1193,4,0)</f>
        <v>Better</v>
      </c>
      <c r="AF969" t="str">
        <f>VLOOKUP(D968,CSAT!$A$1:$F$1193,5,0)</f>
        <v>Better</v>
      </c>
      <c r="AG969" t="str">
        <f>VLOOKUP(D968,CSAT!$A$1:$F$1193,6,0)</f>
        <v>Worst</v>
      </c>
      <c r="AH969" s="30">
        <v>43128</v>
      </c>
    </row>
    <row r="970" spans="1:34" x14ac:dyDescent="0.25">
      <c r="A970" s="13" t="s">
        <v>1492</v>
      </c>
      <c r="B970" s="13">
        <v>969</v>
      </c>
      <c r="C970" s="13" t="s">
        <v>685</v>
      </c>
      <c r="D970" s="13" t="s">
        <v>1492</v>
      </c>
      <c r="E970" s="13" t="s">
        <v>10</v>
      </c>
      <c r="F970" s="13">
        <v>30</v>
      </c>
      <c r="G970" s="13" t="s">
        <v>11</v>
      </c>
      <c r="H970" s="13" t="s">
        <v>79</v>
      </c>
      <c r="I970" s="13" t="s">
        <v>80</v>
      </c>
      <c r="J970">
        <f>VLOOKUP(DATA!D969,'Performance management'!A$1:H$1193,4,0)</f>
        <v>2</v>
      </c>
      <c r="K970">
        <f>VLOOKUP(DATA!D969,'Performance management'!A$1:H$1193,5,0)</f>
        <v>2</v>
      </c>
      <c r="L970">
        <f>VLOOKUP(DATA!D969,'Performance management'!A$1:H$1193,6,0)</f>
        <v>5</v>
      </c>
      <c r="M970">
        <f>VLOOKUP(DATA!D969,'Performance management'!A$1:H$1193,7,0)</f>
        <v>3</v>
      </c>
      <c r="N970">
        <f>VLOOKUP(DATA!D969,'Performance management'!A$1:H$1193,8,0)</f>
        <v>3</v>
      </c>
      <c r="O970">
        <f>VLOOKUP(D969,'Learning  Mangement'!$A$1:$G$1193,4,0)</f>
        <v>3</v>
      </c>
      <c r="P970" t="str">
        <f>VLOOKUP(D969,'Learning  Mangement'!$A$1:$G$1193,5,0)</f>
        <v>Hemanth&amp;Salomi</v>
      </c>
      <c r="Q970" t="str">
        <f>VLOOKUP(D969,'Learning  Mangement'!$A$1:$G$1193,6,0)</f>
        <v>3h</v>
      </c>
      <c r="R970" t="str">
        <f>VLOOKUP(D969,'Learning  Mangement'!$A$1:$G$1193,7,0)</f>
        <v>Soft skills Training</v>
      </c>
      <c r="S970" s="30">
        <f>VLOOKUP(D969,'Leave  Mangement'!$A$1:$F$1193,3,0)</f>
        <v>43358</v>
      </c>
      <c r="T970" s="30">
        <f>VLOOKUP(D969,'Leave  Mangement'!$A$1:$F$1193,4,0)</f>
        <v>43363</v>
      </c>
      <c r="U970" t="str">
        <f>VLOOKUP(D969,'Leave  Mangement'!$A$1:$F$1193,5,0)</f>
        <v>Maternity/Parental leave</v>
      </c>
      <c r="V970">
        <f>VLOOKUP(D969,'Leave  Mangement'!$A$1:$F$1193,6,0)</f>
        <v>35</v>
      </c>
      <c r="W970" t="str">
        <f>VLOOKUP(D969,'Span and Layer'!$A$1:$D$1193,2,0)</f>
        <v>Anudeep</v>
      </c>
      <c r="X970" t="str">
        <f>VLOOKUP(D969,'Span and Layer'!$A$1:$D$1193,3,0)</f>
        <v>Charlie</v>
      </c>
      <c r="Y970" t="str">
        <f>VLOOKUP(D969,'Span and Layer'!$A$1:$D$1193,4,0)</f>
        <v>George</v>
      </c>
      <c r="Z970" s="30">
        <f>VLOOKUP(D969,'Attrition Analysis'!$A$1:$E$1193,3,0)</f>
        <v>40960</v>
      </c>
      <c r="AA970" s="30">
        <f>VLOOKUP(D969,'Attrition Analysis'!$A$1:$E$1193,4,0)</f>
        <v>13569</v>
      </c>
      <c r="AB970">
        <f>VLOOKUP(D969,'Attrition Analysis'!$A$1:$E$1193,5,0)</f>
        <v>0</v>
      </c>
      <c r="AC970" t="str">
        <f>VLOOKUP(D969,CSAT!$A$1:$F$1193,2,0)</f>
        <v>Excellent</v>
      </c>
      <c r="AD970" t="str">
        <f>VLOOKUP(D969,CSAT!$A$1:$F$1193,3,0)</f>
        <v>Excellent</v>
      </c>
      <c r="AE970" t="str">
        <f>VLOOKUP(D969,CSAT!$A$1:$F$1193,4,0)</f>
        <v>Excellent</v>
      </c>
      <c r="AF970" t="str">
        <f>VLOOKUP(D969,CSAT!$A$1:$F$1193,5,0)</f>
        <v>Excellent</v>
      </c>
      <c r="AG970" t="str">
        <f>VLOOKUP(D969,CSAT!$A$1:$F$1193,6,0)</f>
        <v>Excellent</v>
      </c>
      <c r="AH970" s="30">
        <v>43163</v>
      </c>
    </row>
    <row r="971" spans="1:34" x14ac:dyDescent="0.25">
      <c r="A971" s="13" t="s">
        <v>1493</v>
      </c>
      <c r="B971" s="13">
        <v>970</v>
      </c>
      <c r="C971" s="13" t="s">
        <v>687</v>
      </c>
      <c r="D971" s="13" t="s">
        <v>1493</v>
      </c>
      <c r="E971" s="13" t="s">
        <v>10</v>
      </c>
      <c r="F971" s="13">
        <v>47</v>
      </c>
      <c r="G971" s="13" t="s">
        <v>55</v>
      </c>
      <c r="H971" s="13" t="s">
        <v>63</v>
      </c>
      <c r="I971" s="13" t="s">
        <v>13</v>
      </c>
      <c r="J971">
        <f>VLOOKUP(DATA!D970,'Performance management'!A$1:H$1193,4,0)</f>
        <v>1</v>
      </c>
      <c r="K971">
        <f>VLOOKUP(DATA!D970,'Performance management'!A$1:H$1193,5,0)</f>
        <v>2</v>
      </c>
      <c r="L971">
        <f>VLOOKUP(DATA!D970,'Performance management'!A$1:H$1193,6,0)</f>
        <v>1</v>
      </c>
      <c r="M971">
        <f>VLOOKUP(DATA!D970,'Performance management'!A$1:H$1193,7,0)</f>
        <v>3</v>
      </c>
      <c r="N971">
        <f>VLOOKUP(DATA!D970,'Performance management'!A$1:H$1193,8,0)</f>
        <v>1.75</v>
      </c>
      <c r="O971">
        <f>VLOOKUP(D970,'Learning  Mangement'!$A$1:$G$1193,4,0)</f>
        <v>1.75</v>
      </c>
      <c r="P971" t="str">
        <f>VLOOKUP(D970,'Learning  Mangement'!$A$1:$G$1193,5,0)</f>
        <v>Sathish&amp;Azim</v>
      </c>
      <c r="Q971" t="str">
        <f>VLOOKUP(D970,'Learning  Mangement'!$A$1:$G$1193,6,0)</f>
        <v>4h</v>
      </c>
      <c r="R971" t="str">
        <f>VLOOKUP(D970,'Learning  Mangement'!$A$1:$G$1193,7,0)</f>
        <v>Technical skills Training</v>
      </c>
      <c r="S971" s="30">
        <f>VLOOKUP(D970,'Leave  Mangement'!$A$1:$F$1193,3,0)</f>
        <v>43359</v>
      </c>
      <c r="T971" s="30">
        <f>VLOOKUP(D970,'Leave  Mangement'!$A$1:$F$1193,4,0)</f>
        <v>43362</v>
      </c>
      <c r="U971" t="str">
        <f>VLOOKUP(D970,'Leave  Mangement'!$A$1:$F$1193,5,0)</f>
        <v>Maternity/Parental leave</v>
      </c>
      <c r="V971">
        <f>VLOOKUP(D970,'Leave  Mangement'!$A$1:$F$1193,6,0)</f>
        <v>33</v>
      </c>
      <c r="W971" t="str">
        <f>VLOOKUP(D970,'Span and Layer'!$A$1:$D$1193,2,0)</f>
        <v>Harish</v>
      </c>
      <c r="X971" t="str">
        <f>VLOOKUP(D970,'Span and Layer'!$A$1:$D$1193,3,0)</f>
        <v>Amelia</v>
      </c>
      <c r="Y971" t="str">
        <f>VLOOKUP(D970,'Span and Layer'!$A$1:$D$1193,4,0)</f>
        <v>George</v>
      </c>
      <c r="Z971" s="30">
        <f>VLOOKUP(D970,'Attrition Analysis'!$A$1:$E$1193,3,0)</f>
        <v>40968</v>
      </c>
      <c r="AA971" s="30">
        <f>VLOOKUP(D970,'Attrition Analysis'!$A$1:$E$1193,4,0)</f>
        <v>13581</v>
      </c>
      <c r="AB971">
        <f>VLOOKUP(D970,'Attrition Analysis'!$A$1:$E$1193,5,0)</f>
        <v>0</v>
      </c>
      <c r="AC971" t="str">
        <f>VLOOKUP(D970,CSAT!$A$1:$F$1193,2,0)</f>
        <v>Bad</v>
      </c>
      <c r="AD971" t="str">
        <f>VLOOKUP(D970,CSAT!$A$1:$F$1193,3,0)</f>
        <v>Bad</v>
      </c>
      <c r="AE971" t="str">
        <f>VLOOKUP(D970,CSAT!$A$1:$F$1193,4,0)</f>
        <v>Better</v>
      </c>
      <c r="AF971" t="str">
        <f>VLOOKUP(D970,CSAT!$A$1:$F$1193,5,0)</f>
        <v>Better</v>
      </c>
      <c r="AG971" t="str">
        <f>VLOOKUP(D970,CSAT!$A$1:$F$1193,6,0)</f>
        <v>Good</v>
      </c>
      <c r="AH971" s="30">
        <v>43313</v>
      </c>
    </row>
    <row r="972" spans="1:34" x14ac:dyDescent="0.25">
      <c r="A972" s="13" t="s">
        <v>1494</v>
      </c>
      <c r="B972" s="13">
        <v>971</v>
      </c>
      <c r="C972" s="13" t="s">
        <v>689</v>
      </c>
      <c r="D972" s="13" t="s">
        <v>1494</v>
      </c>
      <c r="E972" s="13" t="s">
        <v>10</v>
      </c>
      <c r="F972" s="13">
        <v>43</v>
      </c>
      <c r="G972" s="13" t="s">
        <v>17</v>
      </c>
      <c r="H972" s="13" t="s">
        <v>59</v>
      </c>
      <c r="I972" s="13" t="s">
        <v>13</v>
      </c>
      <c r="J972">
        <f>VLOOKUP(DATA!D971,'Performance management'!A$1:H$1193,4,0)</f>
        <v>5</v>
      </c>
      <c r="K972">
        <f>VLOOKUP(DATA!D971,'Performance management'!A$1:H$1193,5,0)</f>
        <v>3</v>
      </c>
      <c r="L972">
        <f>VLOOKUP(DATA!D971,'Performance management'!A$1:H$1193,6,0)</f>
        <v>2</v>
      </c>
      <c r="M972">
        <f>VLOOKUP(DATA!D971,'Performance management'!A$1:H$1193,7,0)</f>
        <v>2</v>
      </c>
      <c r="N972">
        <f>VLOOKUP(DATA!D971,'Performance management'!A$1:H$1193,8,0)</f>
        <v>3</v>
      </c>
      <c r="O972">
        <f>VLOOKUP(D971,'Learning  Mangement'!$A$1:$G$1193,4,0)</f>
        <v>3</v>
      </c>
      <c r="P972" t="str">
        <f>VLOOKUP(D971,'Learning  Mangement'!$A$1:$G$1193,5,0)</f>
        <v>Hemanth&amp;Salomi</v>
      </c>
      <c r="Q972" t="str">
        <f>VLOOKUP(D971,'Learning  Mangement'!$A$1:$G$1193,6,0)</f>
        <v>3h</v>
      </c>
      <c r="R972" t="str">
        <f>VLOOKUP(D971,'Learning  Mangement'!$A$1:$G$1193,7,0)</f>
        <v>Soft skills Training</v>
      </c>
      <c r="S972" s="30">
        <f>VLOOKUP(D971,'Leave  Mangement'!$A$1:$F$1193,3,0)</f>
        <v>43360</v>
      </c>
      <c r="T972" s="30">
        <f>VLOOKUP(D971,'Leave  Mangement'!$A$1:$F$1193,4,0)</f>
        <v>43362</v>
      </c>
      <c r="U972" t="str">
        <f>VLOOKUP(D971,'Leave  Mangement'!$A$1:$F$1193,5,0)</f>
        <v>Planned leave</v>
      </c>
      <c r="V972">
        <f>VLOOKUP(D971,'Leave  Mangement'!$A$1:$F$1193,6,0)</f>
        <v>2</v>
      </c>
      <c r="W972" t="str">
        <f>VLOOKUP(D971,'Span and Layer'!$A$1:$D$1193,2,0)</f>
        <v>David</v>
      </c>
      <c r="X972" t="str">
        <f>VLOOKUP(D971,'Span and Layer'!$A$1:$D$1193,3,0)</f>
        <v>Jacob</v>
      </c>
      <c r="Y972" t="str">
        <f>VLOOKUP(D971,'Span and Layer'!$A$1:$D$1193,4,0)</f>
        <v>George</v>
      </c>
      <c r="Z972" s="30">
        <f>VLOOKUP(D971,'Attrition Analysis'!$A$1:$E$1193,3,0)</f>
        <v>40976</v>
      </c>
      <c r="AA972" s="30">
        <f>VLOOKUP(D971,'Attrition Analysis'!$A$1:$E$1193,4,0)</f>
        <v>13593</v>
      </c>
      <c r="AB972">
        <f>VLOOKUP(D971,'Attrition Analysis'!$A$1:$E$1193,5,0)</f>
        <v>0</v>
      </c>
      <c r="AC972" t="str">
        <f>VLOOKUP(D971,CSAT!$A$1:$F$1193,2,0)</f>
        <v>Better</v>
      </c>
      <c r="AD972" t="str">
        <f>VLOOKUP(D971,CSAT!$A$1:$F$1193,3,0)</f>
        <v>Better</v>
      </c>
      <c r="AE972" t="str">
        <f>VLOOKUP(D971,CSAT!$A$1:$F$1193,4,0)</f>
        <v>Better</v>
      </c>
      <c r="AF972" t="str">
        <f>VLOOKUP(D971,CSAT!$A$1:$F$1193,5,0)</f>
        <v>Worst</v>
      </c>
      <c r="AG972" t="str">
        <f>VLOOKUP(D971,CSAT!$A$1:$F$1193,6,0)</f>
        <v>Better</v>
      </c>
      <c r="AH972" s="30">
        <v>43400</v>
      </c>
    </row>
    <row r="973" spans="1:34" x14ac:dyDescent="0.25">
      <c r="A973" s="13" t="s">
        <v>1495</v>
      </c>
      <c r="B973" s="13">
        <v>972</v>
      </c>
      <c r="C973" s="13" t="s">
        <v>691</v>
      </c>
      <c r="D973" s="13" t="s">
        <v>1495</v>
      </c>
      <c r="E973" s="13" t="s">
        <v>10</v>
      </c>
      <c r="F973" s="13">
        <v>60</v>
      </c>
      <c r="G973" s="13" t="s">
        <v>11</v>
      </c>
      <c r="H973" s="13" t="s">
        <v>40</v>
      </c>
      <c r="I973" s="13" t="s">
        <v>13</v>
      </c>
      <c r="J973">
        <f>VLOOKUP(DATA!D972,'Performance management'!A$1:H$1193,4,0)</f>
        <v>5</v>
      </c>
      <c r="K973">
        <f>VLOOKUP(DATA!D972,'Performance management'!A$1:H$1193,5,0)</f>
        <v>2</v>
      </c>
      <c r="L973">
        <f>VLOOKUP(DATA!D972,'Performance management'!A$1:H$1193,6,0)</f>
        <v>2</v>
      </c>
      <c r="M973">
        <f>VLOOKUP(DATA!D972,'Performance management'!A$1:H$1193,7,0)</f>
        <v>1</v>
      </c>
      <c r="N973">
        <f>VLOOKUP(DATA!D972,'Performance management'!A$1:H$1193,8,0)</f>
        <v>2.5</v>
      </c>
      <c r="O973">
        <f>VLOOKUP(D972,'Learning  Mangement'!$A$1:$G$1193,4,0)</f>
        <v>2.5</v>
      </c>
      <c r="P973" t="str">
        <f>VLOOKUP(D972,'Learning  Mangement'!$A$1:$G$1193,5,0)</f>
        <v>Sathish&amp;Azim</v>
      </c>
      <c r="Q973" t="str">
        <f>VLOOKUP(D972,'Learning  Mangement'!$A$1:$G$1193,6,0)</f>
        <v>4h</v>
      </c>
      <c r="R973" t="str">
        <f>VLOOKUP(D972,'Learning  Mangement'!$A$1:$G$1193,7,0)</f>
        <v>Technical skills Training</v>
      </c>
      <c r="S973" s="30">
        <f>VLOOKUP(D972,'Leave  Mangement'!$A$1:$F$1193,3,0)</f>
        <v>43361</v>
      </c>
      <c r="T973" s="30">
        <f>VLOOKUP(D972,'Leave  Mangement'!$A$1:$F$1193,4,0)</f>
        <v>43366</v>
      </c>
      <c r="U973" t="str">
        <f>VLOOKUP(D972,'Leave  Mangement'!$A$1:$F$1193,5,0)</f>
        <v>Emergency leave</v>
      </c>
      <c r="V973">
        <f>VLOOKUP(D972,'Leave  Mangement'!$A$1:$F$1193,6,0)</f>
        <v>5</v>
      </c>
      <c r="W973" t="str">
        <f>VLOOKUP(D972,'Span and Layer'!$A$1:$D$1193,2,0)</f>
        <v>David</v>
      </c>
      <c r="X973" t="str">
        <f>VLOOKUP(D972,'Span and Layer'!$A$1:$D$1193,3,0)</f>
        <v>Jacob</v>
      </c>
      <c r="Y973" t="str">
        <f>VLOOKUP(D972,'Span and Layer'!$A$1:$D$1193,4,0)</f>
        <v>George</v>
      </c>
      <c r="Z973" s="30">
        <f>VLOOKUP(D972,'Attrition Analysis'!$A$1:$E$1193,3,0)</f>
        <v>40984</v>
      </c>
      <c r="AA973" s="30">
        <f>VLOOKUP(D972,'Attrition Analysis'!$A$1:$E$1193,4,0)</f>
        <v>13605</v>
      </c>
      <c r="AB973">
        <f>VLOOKUP(D972,'Attrition Analysis'!$A$1:$E$1193,5,0)</f>
        <v>0</v>
      </c>
      <c r="AC973" t="str">
        <f>VLOOKUP(D972,CSAT!$A$1:$F$1193,2,0)</f>
        <v>Better</v>
      </c>
      <c r="AD973" t="str">
        <f>VLOOKUP(D972,CSAT!$A$1:$F$1193,3,0)</f>
        <v>Good</v>
      </c>
      <c r="AE973" t="str">
        <f>VLOOKUP(D972,CSAT!$A$1:$F$1193,4,0)</f>
        <v>Better</v>
      </c>
      <c r="AF973" t="str">
        <f>VLOOKUP(D972,CSAT!$A$1:$F$1193,5,0)</f>
        <v>Better</v>
      </c>
      <c r="AG973" t="str">
        <f>VLOOKUP(D972,CSAT!$A$1:$F$1193,6,0)</f>
        <v>Better</v>
      </c>
      <c r="AH973" s="30">
        <v>43235</v>
      </c>
    </row>
    <row r="974" spans="1:34" x14ac:dyDescent="0.25">
      <c r="A974" s="13" t="s">
        <v>1496</v>
      </c>
      <c r="B974" s="13">
        <v>973</v>
      </c>
      <c r="C974" s="13" t="s">
        <v>693</v>
      </c>
      <c r="D974" s="13" t="s">
        <v>1496</v>
      </c>
      <c r="E974" s="13" t="s">
        <v>16</v>
      </c>
      <c r="F974" s="13">
        <v>28</v>
      </c>
      <c r="G974" s="13" t="s">
        <v>55</v>
      </c>
      <c r="H974" s="13" t="s">
        <v>126</v>
      </c>
      <c r="I974" s="13" t="s">
        <v>80</v>
      </c>
      <c r="J974">
        <f>VLOOKUP(DATA!D973,'Performance management'!A$1:H$1193,4,0)</f>
        <v>4</v>
      </c>
      <c r="K974">
        <f>VLOOKUP(DATA!D973,'Performance management'!A$1:H$1193,5,0)</f>
        <v>5</v>
      </c>
      <c r="L974">
        <f>VLOOKUP(DATA!D973,'Performance management'!A$1:H$1193,6,0)</f>
        <v>5</v>
      </c>
      <c r="M974">
        <f>VLOOKUP(DATA!D973,'Performance management'!A$1:H$1193,7,0)</f>
        <v>3</v>
      </c>
      <c r="N974">
        <f>VLOOKUP(DATA!D973,'Performance management'!A$1:H$1193,8,0)</f>
        <v>4.25</v>
      </c>
      <c r="O974">
        <f>VLOOKUP(D973,'Learning  Mangement'!$A$1:$G$1193,4,0)</f>
        <v>4.25</v>
      </c>
      <c r="P974" t="str">
        <f>VLOOKUP(D973,'Learning  Mangement'!$A$1:$G$1193,5,0)</f>
        <v>Santhosh&amp;Anudeep</v>
      </c>
      <c r="Q974" t="str">
        <f>VLOOKUP(D973,'Learning  Mangement'!$A$1:$G$1193,6,0)</f>
        <v>3h</v>
      </c>
      <c r="R974" t="str">
        <f>VLOOKUP(D973,'Learning  Mangement'!$A$1:$G$1193,7,0)</f>
        <v>Job Training</v>
      </c>
      <c r="S974" s="30">
        <f>VLOOKUP(D973,'Leave  Mangement'!$A$1:$F$1193,3,0)</f>
        <v>43362</v>
      </c>
      <c r="T974" s="30">
        <f>VLOOKUP(D973,'Leave  Mangement'!$A$1:$F$1193,4,0)</f>
        <v>43366</v>
      </c>
      <c r="U974" t="str">
        <f>VLOOKUP(D973,'Leave  Mangement'!$A$1:$F$1193,5,0)</f>
        <v>Maternity/Parental leave</v>
      </c>
      <c r="V974">
        <f>VLOOKUP(D973,'Leave  Mangement'!$A$1:$F$1193,6,0)</f>
        <v>34</v>
      </c>
      <c r="W974" t="str">
        <f>VLOOKUP(D973,'Span and Layer'!$A$1:$D$1193,2,0)</f>
        <v>Anudeep</v>
      </c>
      <c r="X974" t="str">
        <f>VLOOKUP(D973,'Span and Layer'!$A$1:$D$1193,3,0)</f>
        <v>Charlie</v>
      </c>
      <c r="Y974" t="str">
        <f>VLOOKUP(D973,'Span and Layer'!$A$1:$D$1193,4,0)</f>
        <v>George</v>
      </c>
      <c r="Z974" s="30">
        <f>VLOOKUP(D973,'Attrition Analysis'!$A$1:$E$1193,3,0)</f>
        <v>40992</v>
      </c>
      <c r="AA974" s="30">
        <f>VLOOKUP(D973,'Attrition Analysis'!$A$1:$E$1193,4,0)</f>
        <v>13617</v>
      </c>
      <c r="AB974">
        <f>VLOOKUP(D973,'Attrition Analysis'!$A$1:$E$1193,5,0)</f>
        <v>0</v>
      </c>
      <c r="AC974" t="str">
        <f>VLOOKUP(D973,CSAT!$A$1:$F$1193,2,0)</f>
        <v>Worst</v>
      </c>
      <c r="AD974" t="str">
        <f>VLOOKUP(D973,CSAT!$A$1:$F$1193,3,0)</f>
        <v>Bad</v>
      </c>
      <c r="AE974" t="str">
        <f>VLOOKUP(D973,CSAT!$A$1:$F$1193,4,0)</f>
        <v>Bad</v>
      </c>
      <c r="AF974" t="str">
        <f>VLOOKUP(D973,CSAT!$A$1:$F$1193,5,0)</f>
        <v>Worst</v>
      </c>
      <c r="AG974" t="str">
        <f>VLOOKUP(D973,CSAT!$A$1:$F$1193,6,0)</f>
        <v>Bad</v>
      </c>
      <c r="AH974" s="30">
        <v>43374</v>
      </c>
    </row>
    <row r="975" spans="1:34" x14ac:dyDescent="0.25">
      <c r="A975" s="13" t="s">
        <v>1497</v>
      </c>
      <c r="B975" s="13">
        <v>974</v>
      </c>
      <c r="C975" s="13" t="s">
        <v>695</v>
      </c>
      <c r="D975" s="13" t="s">
        <v>1497</v>
      </c>
      <c r="E975" s="13" t="s">
        <v>16</v>
      </c>
      <c r="F975" s="13">
        <v>39</v>
      </c>
      <c r="G975" s="13" t="s">
        <v>45</v>
      </c>
      <c r="H975" s="13" t="s">
        <v>56</v>
      </c>
      <c r="I975" s="13" t="s">
        <v>13</v>
      </c>
      <c r="J975">
        <f>VLOOKUP(DATA!D974,'Performance management'!A$1:H$1193,4,0)</f>
        <v>5</v>
      </c>
      <c r="K975">
        <f>VLOOKUP(DATA!D974,'Performance management'!A$1:H$1193,5,0)</f>
        <v>3</v>
      </c>
      <c r="L975">
        <f>VLOOKUP(DATA!D974,'Performance management'!A$1:H$1193,6,0)</f>
        <v>4</v>
      </c>
      <c r="M975">
        <f>VLOOKUP(DATA!D974,'Performance management'!A$1:H$1193,7,0)</f>
        <v>1</v>
      </c>
      <c r="N975">
        <f>VLOOKUP(DATA!D974,'Performance management'!A$1:H$1193,8,0)</f>
        <v>3.25</v>
      </c>
      <c r="O975">
        <f>VLOOKUP(D974,'Learning  Mangement'!$A$1:$G$1193,4,0)</f>
        <v>3.25</v>
      </c>
      <c r="P975" t="str">
        <f>VLOOKUP(D974,'Learning  Mangement'!$A$1:$G$1193,5,0)</f>
        <v>Hemanth&amp;Salomi</v>
      </c>
      <c r="Q975" t="str">
        <f>VLOOKUP(D974,'Learning  Mangement'!$A$1:$G$1193,6,0)</f>
        <v>3h</v>
      </c>
      <c r="R975" t="str">
        <f>VLOOKUP(D974,'Learning  Mangement'!$A$1:$G$1193,7,0)</f>
        <v>Soft skills Training</v>
      </c>
      <c r="S975" s="30">
        <f>VLOOKUP(D974,'Leave  Mangement'!$A$1:$F$1193,3,0)</f>
        <v>43363</v>
      </c>
      <c r="T975" s="30">
        <f>VLOOKUP(D974,'Leave  Mangement'!$A$1:$F$1193,4,0)</f>
        <v>43366</v>
      </c>
      <c r="U975" t="str">
        <f>VLOOKUP(D974,'Leave  Mangement'!$A$1:$F$1193,5,0)</f>
        <v>Planned leave</v>
      </c>
      <c r="V975">
        <f>VLOOKUP(D974,'Leave  Mangement'!$A$1:$F$1193,6,0)</f>
        <v>3</v>
      </c>
      <c r="W975" t="str">
        <f>VLOOKUP(D974,'Span and Layer'!$A$1:$D$1193,2,0)</f>
        <v>Hemanth</v>
      </c>
      <c r="X975" t="str">
        <f>VLOOKUP(D974,'Span and Layer'!$A$1:$D$1193,3,0)</f>
        <v>Amelia</v>
      </c>
      <c r="Y975" t="str">
        <f>VLOOKUP(D974,'Span and Layer'!$A$1:$D$1193,4,0)</f>
        <v>George</v>
      </c>
      <c r="Z975" s="30">
        <f>VLOOKUP(D974,'Attrition Analysis'!$A$1:$E$1193,3,0)</f>
        <v>41000</v>
      </c>
      <c r="AA975" s="30">
        <f>VLOOKUP(D974,'Attrition Analysis'!$A$1:$E$1193,4,0)</f>
        <v>13629</v>
      </c>
      <c r="AB975">
        <f>VLOOKUP(D974,'Attrition Analysis'!$A$1:$E$1193,5,0)</f>
        <v>0</v>
      </c>
      <c r="AC975" t="str">
        <f>VLOOKUP(D974,CSAT!$A$1:$F$1193,2,0)</f>
        <v>Excellent</v>
      </c>
      <c r="AD975" t="str">
        <f>VLOOKUP(D974,CSAT!$A$1:$F$1193,3,0)</f>
        <v>Better</v>
      </c>
      <c r="AE975" t="str">
        <f>VLOOKUP(D974,CSAT!$A$1:$F$1193,4,0)</f>
        <v>Excellent</v>
      </c>
      <c r="AF975" t="str">
        <f>VLOOKUP(D974,CSAT!$A$1:$F$1193,5,0)</f>
        <v>Better</v>
      </c>
      <c r="AG975" t="str">
        <f>VLOOKUP(D974,CSAT!$A$1:$F$1193,6,0)</f>
        <v>Bad</v>
      </c>
      <c r="AH975" s="30">
        <v>43250</v>
      </c>
    </row>
    <row r="976" spans="1:34" x14ac:dyDescent="0.25">
      <c r="A976" s="13" t="s">
        <v>1498</v>
      </c>
      <c r="B976" s="13">
        <v>975</v>
      </c>
      <c r="C976" s="13" t="s">
        <v>697</v>
      </c>
      <c r="D976" s="13" t="s">
        <v>1498</v>
      </c>
      <c r="E976" s="13" t="s">
        <v>10</v>
      </c>
      <c r="F976" s="13">
        <v>26</v>
      </c>
      <c r="G976" s="13" t="s">
        <v>91</v>
      </c>
      <c r="H976" s="13" t="s">
        <v>97</v>
      </c>
      <c r="I976" s="13" t="s">
        <v>98</v>
      </c>
      <c r="J976">
        <f>VLOOKUP(DATA!D975,'Performance management'!A$1:H$1193,4,0)</f>
        <v>2</v>
      </c>
      <c r="K976">
        <f>VLOOKUP(DATA!D975,'Performance management'!A$1:H$1193,5,0)</f>
        <v>1</v>
      </c>
      <c r="L976">
        <f>VLOOKUP(DATA!D975,'Performance management'!A$1:H$1193,6,0)</f>
        <v>5</v>
      </c>
      <c r="M976">
        <f>VLOOKUP(DATA!D975,'Performance management'!A$1:H$1193,7,0)</f>
        <v>1</v>
      </c>
      <c r="N976">
        <f>VLOOKUP(DATA!D975,'Performance management'!A$1:H$1193,8,0)</f>
        <v>2.25</v>
      </c>
      <c r="O976">
        <f>VLOOKUP(D975,'Learning  Mangement'!$A$1:$G$1193,4,0)</f>
        <v>2.25</v>
      </c>
      <c r="P976" t="str">
        <f>VLOOKUP(D975,'Learning  Mangement'!$A$1:$G$1193,5,0)</f>
        <v>Sathish&amp;Azim</v>
      </c>
      <c r="Q976" t="str">
        <f>VLOOKUP(D975,'Learning  Mangement'!$A$1:$G$1193,6,0)</f>
        <v>4h</v>
      </c>
      <c r="R976" t="str">
        <f>VLOOKUP(D975,'Learning  Mangement'!$A$1:$G$1193,7,0)</f>
        <v>Technical skills Training</v>
      </c>
      <c r="S976" s="30">
        <f>VLOOKUP(D975,'Leave  Mangement'!$A$1:$F$1193,3,0)</f>
        <v>43364</v>
      </c>
      <c r="T976" s="30">
        <f>VLOOKUP(D975,'Leave  Mangement'!$A$1:$F$1193,4,0)</f>
        <v>43366</v>
      </c>
      <c r="U976" t="str">
        <f>VLOOKUP(D975,'Leave  Mangement'!$A$1:$F$1193,5,0)</f>
        <v>Emergency leave</v>
      </c>
      <c r="V976">
        <f>VLOOKUP(D975,'Leave  Mangement'!$A$1:$F$1193,6,0)</f>
        <v>2</v>
      </c>
      <c r="W976" t="str">
        <f>VLOOKUP(D975,'Span and Layer'!$A$1:$D$1193,2,0)</f>
        <v>Rishitha</v>
      </c>
      <c r="X976" t="str">
        <f>VLOOKUP(D975,'Span and Layer'!$A$1:$D$1193,3,0)</f>
        <v>Isla</v>
      </c>
      <c r="Y976" t="str">
        <f>VLOOKUP(D975,'Span and Layer'!$A$1:$D$1193,4,0)</f>
        <v>George</v>
      </c>
      <c r="Z976" s="30">
        <f>VLOOKUP(D975,'Attrition Analysis'!$A$1:$E$1193,3,0)</f>
        <v>41008</v>
      </c>
      <c r="AA976" s="30">
        <f>VLOOKUP(D975,'Attrition Analysis'!$A$1:$E$1193,4,0)</f>
        <v>13641</v>
      </c>
      <c r="AB976">
        <f>VLOOKUP(D975,'Attrition Analysis'!$A$1:$E$1193,5,0)</f>
        <v>0</v>
      </c>
      <c r="AC976" t="str">
        <f>VLOOKUP(D975,CSAT!$A$1:$F$1193,2,0)</f>
        <v>Better</v>
      </c>
      <c r="AD976" t="str">
        <f>VLOOKUP(D975,CSAT!$A$1:$F$1193,3,0)</f>
        <v>Worst</v>
      </c>
      <c r="AE976" t="str">
        <f>VLOOKUP(D975,CSAT!$A$1:$F$1193,4,0)</f>
        <v>Bad</v>
      </c>
      <c r="AF976" t="str">
        <f>VLOOKUP(D975,CSAT!$A$1:$F$1193,5,0)</f>
        <v>Better</v>
      </c>
      <c r="AG976" t="str">
        <f>VLOOKUP(D975,CSAT!$A$1:$F$1193,6,0)</f>
        <v>Good</v>
      </c>
      <c r="AH976" s="30">
        <v>43147</v>
      </c>
    </row>
    <row r="977" spans="1:34" x14ac:dyDescent="0.25">
      <c r="A977" s="13" t="s">
        <v>1499</v>
      </c>
      <c r="B977" s="13">
        <v>976</v>
      </c>
      <c r="C977" s="13" t="s">
        <v>81</v>
      </c>
      <c r="D977" s="13" t="s">
        <v>1499</v>
      </c>
      <c r="E977" s="13" t="s">
        <v>10</v>
      </c>
      <c r="F977" s="13">
        <v>28</v>
      </c>
      <c r="G977" s="13" t="s">
        <v>31</v>
      </c>
      <c r="H977" s="13" t="s">
        <v>97</v>
      </c>
      <c r="I977" s="13" t="s">
        <v>98</v>
      </c>
      <c r="J977">
        <f>VLOOKUP(DATA!D976,'Performance management'!A$1:H$1193,4,0)</f>
        <v>2</v>
      </c>
      <c r="K977">
        <f>VLOOKUP(DATA!D976,'Performance management'!A$1:H$1193,5,0)</f>
        <v>4</v>
      </c>
      <c r="L977">
        <f>VLOOKUP(DATA!D976,'Performance management'!A$1:H$1193,6,0)</f>
        <v>2</v>
      </c>
      <c r="M977">
        <f>VLOOKUP(DATA!D976,'Performance management'!A$1:H$1193,7,0)</f>
        <v>1</v>
      </c>
      <c r="N977">
        <f>VLOOKUP(DATA!D976,'Performance management'!A$1:H$1193,8,0)</f>
        <v>2.25</v>
      </c>
      <c r="O977">
        <f>VLOOKUP(D976,'Learning  Mangement'!$A$1:$G$1193,4,0)</f>
        <v>2.25</v>
      </c>
      <c r="P977" t="str">
        <f>VLOOKUP(D976,'Learning  Mangement'!$A$1:$G$1193,5,0)</f>
        <v>Sathish&amp;Azim</v>
      </c>
      <c r="Q977" t="str">
        <f>VLOOKUP(D976,'Learning  Mangement'!$A$1:$G$1193,6,0)</f>
        <v>4h</v>
      </c>
      <c r="R977" t="str">
        <f>VLOOKUP(D976,'Learning  Mangement'!$A$1:$G$1193,7,0)</f>
        <v>Technical skills Training</v>
      </c>
      <c r="S977" s="30">
        <f>VLOOKUP(D976,'Leave  Mangement'!$A$1:$F$1193,3,0)</f>
        <v>43365</v>
      </c>
      <c r="T977" s="30">
        <f>VLOOKUP(D976,'Leave  Mangement'!$A$1:$F$1193,4,0)</f>
        <v>43367</v>
      </c>
      <c r="U977" t="str">
        <f>VLOOKUP(D976,'Leave  Mangement'!$A$1:$F$1193,5,0)</f>
        <v>Emergency leave</v>
      </c>
      <c r="V977">
        <f>VLOOKUP(D976,'Leave  Mangement'!$A$1:$F$1193,6,0)</f>
        <v>2</v>
      </c>
      <c r="W977" t="str">
        <f>VLOOKUP(D976,'Span and Layer'!$A$1:$D$1193,2,0)</f>
        <v>Santhosh</v>
      </c>
      <c r="X977" t="str">
        <f>VLOOKUP(D976,'Span and Layer'!$A$1:$D$1193,3,0)</f>
        <v>Harry</v>
      </c>
      <c r="Y977" t="str">
        <f>VLOOKUP(D976,'Span and Layer'!$A$1:$D$1193,4,0)</f>
        <v>George</v>
      </c>
      <c r="Z977" s="30">
        <f>VLOOKUP(D976,'Attrition Analysis'!$A$1:$E$1193,3,0)</f>
        <v>41016</v>
      </c>
      <c r="AA977" s="30">
        <f>VLOOKUP(D976,'Attrition Analysis'!$A$1:$E$1193,4,0)</f>
        <v>13653</v>
      </c>
      <c r="AB977">
        <f>VLOOKUP(D976,'Attrition Analysis'!$A$1:$E$1193,5,0)</f>
        <v>0</v>
      </c>
      <c r="AC977" t="str">
        <f>VLOOKUP(D976,CSAT!$A$1:$F$1193,2,0)</f>
        <v>Bad</v>
      </c>
      <c r="AD977" t="str">
        <f>VLOOKUP(D976,CSAT!$A$1:$F$1193,3,0)</f>
        <v>Excellent</v>
      </c>
      <c r="AE977" t="str">
        <f>VLOOKUP(D976,CSAT!$A$1:$F$1193,4,0)</f>
        <v>Bad</v>
      </c>
      <c r="AF977" t="str">
        <f>VLOOKUP(D976,CSAT!$A$1:$F$1193,5,0)</f>
        <v>Excellent</v>
      </c>
      <c r="AG977" t="str">
        <f>VLOOKUP(D976,CSAT!$A$1:$F$1193,6,0)</f>
        <v>Bad</v>
      </c>
      <c r="AH977" s="30">
        <v>43220</v>
      </c>
    </row>
    <row r="978" spans="1:34" x14ac:dyDescent="0.25">
      <c r="A978" s="13" t="s">
        <v>1500</v>
      </c>
      <c r="B978" s="13">
        <v>977</v>
      </c>
      <c r="C978" s="13" t="s">
        <v>700</v>
      </c>
      <c r="D978" s="13" t="s">
        <v>1500</v>
      </c>
      <c r="E978" s="13" t="s">
        <v>10</v>
      </c>
      <c r="F978" s="13">
        <v>50</v>
      </c>
      <c r="G978" s="13" t="s">
        <v>55</v>
      </c>
      <c r="H978" s="13" t="s">
        <v>56</v>
      </c>
      <c r="I978" s="13" t="s">
        <v>13</v>
      </c>
      <c r="J978">
        <f>VLOOKUP(DATA!D977,'Performance management'!A$1:H$1193,4,0)</f>
        <v>2</v>
      </c>
      <c r="K978">
        <f>VLOOKUP(DATA!D977,'Performance management'!A$1:H$1193,5,0)</f>
        <v>4</v>
      </c>
      <c r="L978">
        <f>VLOOKUP(DATA!D977,'Performance management'!A$1:H$1193,6,0)</f>
        <v>4</v>
      </c>
      <c r="M978">
        <f>VLOOKUP(DATA!D977,'Performance management'!A$1:H$1193,7,0)</f>
        <v>3</v>
      </c>
      <c r="N978">
        <f>VLOOKUP(DATA!D977,'Performance management'!A$1:H$1193,8,0)</f>
        <v>3.25</v>
      </c>
      <c r="O978">
        <f>VLOOKUP(D977,'Learning  Mangement'!$A$1:$G$1193,4,0)</f>
        <v>3.25</v>
      </c>
      <c r="P978" t="str">
        <f>VLOOKUP(D977,'Learning  Mangement'!$A$1:$G$1193,5,0)</f>
        <v>Hemanth&amp;Salomi</v>
      </c>
      <c r="Q978" t="str">
        <f>VLOOKUP(D977,'Learning  Mangement'!$A$1:$G$1193,6,0)</f>
        <v>3h</v>
      </c>
      <c r="R978" t="str">
        <f>VLOOKUP(D977,'Learning  Mangement'!$A$1:$G$1193,7,0)</f>
        <v>Soft skills Training</v>
      </c>
      <c r="S978" s="30">
        <f>VLOOKUP(D977,'Leave  Mangement'!$A$1:$F$1193,3,0)</f>
        <v>43366</v>
      </c>
      <c r="T978" s="30">
        <f>VLOOKUP(D977,'Leave  Mangement'!$A$1:$F$1193,4,0)</f>
        <v>43373</v>
      </c>
      <c r="U978" t="str">
        <f>VLOOKUP(D977,'Leave  Mangement'!$A$1:$F$1193,5,0)</f>
        <v>Maternity/Parental leave</v>
      </c>
      <c r="V978">
        <f>VLOOKUP(D977,'Leave  Mangement'!$A$1:$F$1193,6,0)</f>
        <v>37</v>
      </c>
      <c r="W978" t="str">
        <f>VLOOKUP(D977,'Span and Layer'!$A$1:$D$1193,2,0)</f>
        <v>Salomi</v>
      </c>
      <c r="X978" t="str">
        <f>VLOOKUP(D977,'Span and Layer'!$A$1:$D$1193,3,0)</f>
        <v>Harry</v>
      </c>
      <c r="Y978" t="str">
        <f>VLOOKUP(D977,'Span and Layer'!$A$1:$D$1193,4,0)</f>
        <v>George</v>
      </c>
      <c r="Z978" s="30">
        <f>VLOOKUP(D977,'Attrition Analysis'!$A$1:$E$1193,3,0)</f>
        <v>41024</v>
      </c>
      <c r="AA978" s="30">
        <f>VLOOKUP(D977,'Attrition Analysis'!$A$1:$E$1193,4,0)</f>
        <v>13665</v>
      </c>
      <c r="AB978">
        <f>VLOOKUP(D977,'Attrition Analysis'!$A$1:$E$1193,5,0)</f>
        <v>0</v>
      </c>
      <c r="AC978" t="str">
        <f>VLOOKUP(D977,CSAT!$A$1:$F$1193,2,0)</f>
        <v>Better</v>
      </c>
      <c r="AD978" t="str">
        <f>VLOOKUP(D977,CSAT!$A$1:$F$1193,3,0)</f>
        <v>Bad</v>
      </c>
      <c r="AE978" t="str">
        <f>VLOOKUP(D977,CSAT!$A$1:$F$1193,4,0)</f>
        <v>Excellent</v>
      </c>
      <c r="AF978" t="str">
        <f>VLOOKUP(D977,CSAT!$A$1:$F$1193,5,0)</f>
        <v>Bad</v>
      </c>
      <c r="AG978" t="str">
        <f>VLOOKUP(D977,CSAT!$A$1:$F$1193,6,0)</f>
        <v>Better</v>
      </c>
      <c r="AH978" s="30">
        <v>43373</v>
      </c>
    </row>
    <row r="979" spans="1:34" x14ac:dyDescent="0.25">
      <c r="A979" s="13" t="s">
        <v>1501</v>
      </c>
      <c r="B979" s="13">
        <v>978</v>
      </c>
      <c r="C979" s="13" t="s">
        <v>702</v>
      </c>
      <c r="D979" s="13" t="s">
        <v>1501</v>
      </c>
      <c r="E979" s="13" t="s">
        <v>10</v>
      </c>
      <c r="F979" s="13">
        <v>40</v>
      </c>
      <c r="G979" s="13" t="s">
        <v>17</v>
      </c>
      <c r="H979" s="13" t="s">
        <v>109</v>
      </c>
      <c r="I979" s="13" t="s">
        <v>13</v>
      </c>
      <c r="J979">
        <f>VLOOKUP(DATA!D978,'Performance management'!A$1:H$1193,4,0)</f>
        <v>2</v>
      </c>
      <c r="K979">
        <f>VLOOKUP(DATA!D978,'Performance management'!A$1:H$1193,5,0)</f>
        <v>1</v>
      </c>
      <c r="L979">
        <f>VLOOKUP(DATA!D978,'Performance management'!A$1:H$1193,6,0)</f>
        <v>1</v>
      </c>
      <c r="M979">
        <f>VLOOKUP(DATA!D978,'Performance management'!A$1:H$1193,7,0)</f>
        <v>3</v>
      </c>
      <c r="N979">
        <f>VLOOKUP(DATA!D978,'Performance management'!A$1:H$1193,8,0)</f>
        <v>1.75</v>
      </c>
      <c r="O979">
        <f>VLOOKUP(D978,'Learning  Mangement'!$A$1:$G$1193,4,0)</f>
        <v>1.75</v>
      </c>
      <c r="P979" t="str">
        <f>VLOOKUP(D978,'Learning  Mangement'!$A$1:$G$1193,5,0)</f>
        <v>Sathish&amp;Azim</v>
      </c>
      <c r="Q979" t="str">
        <f>VLOOKUP(D978,'Learning  Mangement'!$A$1:$G$1193,6,0)</f>
        <v>4h</v>
      </c>
      <c r="R979" t="str">
        <f>VLOOKUP(D978,'Learning  Mangement'!$A$1:$G$1193,7,0)</f>
        <v>Technical skills Training</v>
      </c>
      <c r="S979" s="30">
        <f>VLOOKUP(D978,'Leave  Mangement'!$A$1:$F$1193,3,0)</f>
        <v>43367</v>
      </c>
      <c r="T979" s="30">
        <f>VLOOKUP(D978,'Leave  Mangement'!$A$1:$F$1193,4,0)</f>
        <v>43372</v>
      </c>
      <c r="U979" t="str">
        <f>VLOOKUP(D978,'Leave  Mangement'!$A$1:$F$1193,5,0)</f>
        <v>Maternity/Parental leave</v>
      </c>
      <c r="V979">
        <f>VLOOKUP(D978,'Leave  Mangement'!$A$1:$F$1193,6,0)</f>
        <v>35</v>
      </c>
      <c r="W979" t="str">
        <f>VLOOKUP(D978,'Span and Layer'!$A$1:$D$1193,2,0)</f>
        <v>Rajesh</v>
      </c>
      <c r="X979" t="str">
        <f>VLOOKUP(D978,'Span and Layer'!$A$1:$D$1193,3,0)</f>
        <v>Isla</v>
      </c>
      <c r="Y979" t="str">
        <f>VLOOKUP(D978,'Span and Layer'!$A$1:$D$1193,4,0)</f>
        <v>George</v>
      </c>
      <c r="Z979" s="30">
        <f>VLOOKUP(D978,'Attrition Analysis'!$A$1:$E$1193,3,0)</f>
        <v>41032</v>
      </c>
      <c r="AA979" s="30">
        <f>VLOOKUP(D978,'Attrition Analysis'!$A$1:$E$1193,4,0)</f>
        <v>13677</v>
      </c>
      <c r="AB979">
        <f>VLOOKUP(D978,'Attrition Analysis'!$A$1:$E$1193,5,0)</f>
        <v>0</v>
      </c>
      <c r="AC979" t="str">
        <f>VLOOKUP(D978,CSAT!$A$1:$F$1193,2,0)</f>
        <v>Excellent</v>
      </c>
      <c r="AD979" t="str">
        <f>VLOOKUP(D978,CSAT!$A$1:$F$1193,3,0)</f>
        <v>Excellent</v>
      </c>
      <c r="AE979" t="str">
        <f>VLOOKUP(D978,CSAT!$A$1:$F$1193,4,0)</f>
        <v>Worst</v>
      </c>
      <c r="AF979" t="str">
        <f>VLOOKUP(D978,CSAT!$A$1:$F$1193,5,0)</f>
        <v>Good</v>
      </c>
      <c r="AG979" t="str">
        <f>VLOOKUP(D978,CSAT!$A$1:$F$1193,6,0)</f>
        <v>Good</v>
      </c>
      <c r="AH979" s="30">
        <v>43194</v>
      </c>
    </row>
    <row r="980" spans="1:34" x14ac:dyDescent="0.25">
      <c r="A980" s="13" t="s">
        <v>1502</v>
      </c>
      <c r="B980" s="13">
        <v>979</v>
      </c>
      <c r="C980" s="13" t="s">
        <v>704</v>
      </c>
      <c r="D980" s="13" t="s">
        <v>1502</v>
      </c>
      <c r="E980" s="13" t="s">
        <v>16</v>
      </c>
      <c r="F980" s="13">
        <v>48</v>
      </c>
      <c r="G980" s="13" t="s">
        <v>55</v>
      </c>
      <c r="H980" s="13" t="s">
        <v>161</v>
      </c>
      <c r="I980" s="13" t="s">
        <v>13</v>
      </c>
      <c r="J980">
        <f>VLOOKUP(DATA!D979,'Performance management'!A$1:H$1193,4,0)</f>
        <v>1</v>
      </c>
      <c r="K980">
        <f>VLOOKUP(DATA!D979,'Performance management'!A$1:H$1193,5,0)</f>
        <v>5</v>
      </c>
      <c r="L980">
        <f>VLOOKUP(DATA!D979,'Performance management'!A$1:H$1193,6,0)</f>
        <v>2</v>
      </c>
      <c r="M980">
        <f>VLOOKUP(DATA!D979,'Performance management'!A$1:H$1193,7,0)</f>
        <v>5</v>
      </c>
      <c r="N980">
        <f>VLOOKUP(DATA!D979,'Performance management'!A$1:H$1193,8,0)</f>
        <v>3.25</v>
      </c>
      <c r="O980">
        <f>VLOOKUP(D979,'Learning  Mangement'!$A$1:$G$1193,4,0)</f>
        <v>3.25</v>
      </c>
      <c r="P980" t="str">
        <f>VLOOKUP(D979,'Learning  Mangement'!$A$1:$G$1193,5,0)</f>
        <v>Hemanth&amp;Salomi</v>
      </c>
      <c r="Q980" t="str">
        <f>VLOOKUP(D979,'Learning  Mangement'!$A$1:$G$1193,6,0)</f>
        <v>3h</v>
      </c>
      <c r="R980" t="str">
        <f>VLOOKUP(D979,'Learning  Mangement'!$A$1:$G$1193,7,0)</f>
        <v>Soft skills Training</v>
      </c>
      <c r="S980" s="30">
        <f>VLOOKUP(D979,'Leave  Mangement'!$A$1:$F$1193,3,0)</f>
        <v>43368</v>
      </c>
      <c r="T980" s="30">
        <f>VLOOKUP(D979,'Leave  Mangement'!$A$1:$F$1193,4,0)</f>
        <v>43371</v>
      </c>
      <c r="U980" t="str">
        <f>VLOOKUP(D979,'Leave  Mangement'!$A$1:$F$1193,5,0)</f>
        <v>Emergency leave</v>
      </c>
      <c r="V980">
        <f>VLOOKUP(D979,'Leave  Mangement'!$A$1:$F$1193,6,0)</f>
        <v>3</v>
      </c>
      <c r="W980" t="str">
        <f>VLOOKUP(D979,'Span and Layer'!$A$1:$D$1193,2,0)</f>
        <v>Rishitha</v>
      </c>
      <c r="X980" t="str">
        <f>VLOOKUP(D979,'Span and Layer'!$A$1:$D$1193,3,0)</f>
        <v>Isla</v>
      </c>
      <c r="Y980" t="str">
        <f>VLOOKUP(D979,'Span and Layer'!$A$1:$D$1193,4,0)</f>
        <v>George</v>
      </c>
      <c r="Z980" s="30">
        <f>VLOOKUP(D979,'Attrition Analysis'!$A$1:$E$1193,3,0)</f>
        <v>41040</v>
      </c>
      <c r="AA980" s="30">
        <f>VLOOKUP(D979,'Attrition Analysis'!$A$1:$E$1193,4,0)</f>
        <v>13689</v>
      </c>
      <c r="AB980">
        <f>VLOOKUP(D979,'Attrition Analysis'!$A$1:$E$1193,5,0)</f>
        <v>0</v>
      </c>
      <c r="AC980" t="str">
        <f>VLOOKUP(D979,CSAT!$A$1:$F$1193,2,0)</f>
        <v>Bad</v>
      </c>
      <c r="AD980" t="str">
        <f>VLOOKUP(D979,CSAT!$A$1:$F$1193,3,0)</f>
        <v>Worst</v>
      </c>
      <c r="AE980" t="str">
        <f>VLOOKUP(D979,CSAT!$A$1:$F$1193,4,0)</f>
        <v>Better</v>
      </c>
      <c r="AF980" t="str">
        <f>VLOOKUP(D979,CSAT!$A$1:$F$1193,5,0)</f>
        <v>Good</v>
      </c>
      <c r="AG980" t="str">
        <f>VLOOKUP(D979,CSAT!$A$1:$F$1193,6,0)</f>
        <v>Good</v>
      </c>
      <c r="AH980" s="30">
        <v>43243</v>
      </c>
    </row>
    <row r="981" spans="1:34" x14ac:dyDescent="0.25">
      <c r="A981" s="13" t="s">
        <v>1503</v>
      </c>
      <c r="B981" s="13">
        <v>980</v>
      </c>
      <c r="C981" s="13" t="s">
        <v>706</v>
      </c>
      <c r="D981" s="13" t="s">
        <v>1503</v>
      </c>
      <c r="E981" s="13" t="s">
        <v>16</v>
      </c>
      <c r="F981" s="13">
        <v>58</v>
      </c>
      <c r="G981" s="13" t="s">
        <v>11</v>
      </c>
      <c r="H981" s="13" t="s">
        <v>105</v>
      </c>
      <c r="I981" s="13" t="s">
        <v>13</v>
      </c>
      <c r="J981">
        <f>VLOOKUP(DATA!D980,'Performance management'!A$1:H$1193,4,0)</f>
        <v>5</v>
      </c>
      <c r="K981">
        <f>VLOOKUP(DATA!D980,'Performance management'!A$1:H$1193,5,0)</f>
        <v>1</v>
      </c>
      <c r="L981">
        <f>VLOOKUP(DATA!D980,'Performance management'!A$1:H$1193,6,0)</f>
        <v>5</v>
      </c>
      <c r="M981">
        <f>VLOOKUP(DATA!D980,'Performance management'!A$1:H$1193,7,0)</f>
        <v>2</v>
      </c>
      <c r="N981">
        <f>VLOOKUP(DATA!D980,'Performance management'!A$1:H$1193,8,0)</f>
        <v>3.25</v>
      </c>
      <c r="O981">
        <f>VLOOKUP(D980,'Learning  Mangement'!$A$1:$G$1193,4,0)</f>
        <v>3.25</v>
      </c>
      <c r="P981" t="str">
        <f>VLOOKUP(D980,'Learning  Mangement'!$A$1:$G$1193,5,0)</f>
        <v>Hemanth&amp;Salomi</v>
      </c>
      <c r="Q981" t="str">
        <f>VLOOKUP(D980,'Learning  Mangement'!$A$1:$G$1193,6,0)</f>
        <v>3h</v>
      </c>
      <c r="R981" t="str">
        <f>VLOOKUP(D980,'Learning  Mangement'!$A$1:$G$1193,7,0)</f>
        <v>Soft skills Training</v>
      </c>
      <c r="S981" s="30">
        <f>VLOOKUP(D980,'Leave  Mangement'!$A$1:$F$1193,3,0)</f>
        <v>43369</v>
      </c>
      <c r="T981" s="30">
        <f>VLOOKUP(D980,'Leave  Mangement'!$A$1:$F$1193,4,0)</f>
        <v>43376</v>
      </c>
      <c r="U981" t="str">
        <f>VLOOKUP(D980,'Leave  Mangement'!$A$1:$F$1193,5,0)</f>
        <v>Emergency leave</v>
      </c>
      <c r="V981">
        <f>VLOOKUP(D980,'Leave  Mangement'!$A$1:$F$1193,6,0)</f>
        <v>7</v>
      </c>
      <c r="W981" t="str">
        <f>VLOOKUP(D980,'Span and Layer'!$A$1:$D$1193,2,0)</f>
        <v>Aneela</v>
      </c>
      <c r="X981" t="str">
        <f>VLOOKUP(D980,'Span and Layer'!$A$1:$D$1193,3,0)</f>
        <v>Charlie</v>
      </c>
      <c r="Y981" t="str">
        <f>VLOOKUP(D980,'Span and Layer'!$A$1:$D$1193,4,0)</f>
        <v>George</v>
      </c>
      <c r="Z981" s="30">
        <f>VLOOKUP(D980,'Attrition Analysis'!$A$1:$E$1193,3,0)</f>
        <v>41048</v>
      </c>
      <c r="AA981" s="30">
        <f>VLOOKUP(D980,'Attrition Analysis'!$A$1:$E$1193,4,0)</f>
        <v>13701</v>
      </c>
      <c r="AB981">
        <f>VLOOKUP(D980,'Attrition Analysis'!$A$1:$E$1193,5,0)</f>
        <v>0</v>
      </c>
      <c r="AC981" t="str">
        <f>VLOOKUP(D980,CSAT!$A$1:$F$1193,2,0)</f>
        <v>Good</v>
      </c>
      <c r="AD981" t="str">
        <f>VLOOKUP(D980,CSAT!$A$1:$F$1193,3,0)</f>
        <v>Worst</v>
      </c>
      <c r="AE981" t="str">
        <f>VLOOKUP(D980,CSAT!$A$1:$F$1193,4,0)</f>
        <v>Good</v>
      </c>
      <c r="AF981" t="str">
        <f>VLOOKUP(D980,CSAT!$A$1:$F$1193,5,0)</f>
        <v>Better</v>
      </c>
      <c r="AG981" t="str">
        <f>VLOOKUP(D980,CSAT!$A$1:$F$1193,6,0)</f>
        <v>Excellent</v>
      </c>
      <c r="AH981" s="30">
        <v>43308</v>
      </c>
    </row>
    <row r="982" spans="1:34" x14ac:dyDescent="0.25">
      <c r="A982" s="13" t="s">
        <v>1504</v>
      </c>
      <c r="B982" s="13">
        <v>981</v>
      </c>
      <c r="C982" s="13" t="s">
        <v>708</v>
      </c>
      <c r="D982" s="13" t="s">
        <v>1504</v>
      </c>
      <c r="E982" s="13" t="s">
        <v>16</v>
      </c>
      <c r="F982" s="13">
        <v>22</v>
      </c>
      <c r="G982" s="13" t="s">
        <v>17</v>
      </c>
      <c r="H982" s="13" t="s">
        <v>12</v>
      </c>
      <c r="I982" s="13" t="s">
        <v>13</v>
      </c>
      <c r="J982">
        <f>VLOOKUP(DATA!D981,'Performance management'!A$1:H$1193,4,0)</f>
        <v>3</v>
      </c>
      <c r="K982">
        <f>VLOOKUP(DATA!D981,'Performance management'!A$1:H$1193,5,0)</f>
        <v>2</v>
      </c>
      <c r="L982">
        <f>VLOOKUP(DATA!D981,'Performance management'!A$1:H$1193,6,0)</f>
        <v>4</v>
      </c>
      <c r="M982">
        <f>VLOOKUP(DATA!D981,'Performance management'!A$1:H$1193,7,0)</f>
        <v>2</v>
      </c>
      <c r="N982">
        <f>VLOOKUP(DATA!D981,'Performance management'!A$1:H$1193,8,0)</f>
        <v>2.75</v>
      </c>
      <c r="O982">
        <f>VLOOKUP(D981,'Learning  Mangement'!$A$1:$G$1193,4,0)</f>
        <v>2.75</v>
      </c>
      <c r="P982" t="str">
        <f>VLOOKUP(D981,'Learning  Mangement'!$A$1:$G$1193,5,0)</f>
        <v>Sathish&amp;Azim</v>
      </c>
      <c r="Q982" t="str">
        <f>VLOOKUP(D981,'Learning  Mangement'!$A$1:$G$1193,6,0)</f>
        <v>4h</v>
      </c>
      <c r="R982" t="str">
        <f>VLOOKUP(D981,'Learning  Mangement'!$A$1:$G$1193,7,0)</f>
        <v>Technical skills Training</v>
      </c>
      <c r="S982" s="30">
        <f>VLOOKUP(D981,'Leave  Mangement'!$A$1:$F$1193,3,0)</f>
        <v>43370</v>
      </c>
      <c r="T982" s="30">
        <f>VLOOKUP(D981,'Leave  Mangement'!$A$1:$F$1193,4,0)</f>
        <v>43371</v>
      </c>
      <c r="U982" t="str">
        <f>VLOOKUP(D981,'Leave  Mangement'!$A$1:$F$1193,5,0)</f>
        <v>Planned leave</v>
      </c>
      <c r="V982">
        <f>VLOOKUP(D981,'Leave  Mangement'!$A$1:$F$1193,6,0)</f>
        <v>1</v>
      </c>
      <c r="W982" t="str">
        <f>VLOOKUP(D981,'Span and Layer'!$A$1:$D$1193,2,0)</f>
        <v>Salomi</v>
      </c>
      <c r="X982" t="str">
        <f>VLOOKUP(D981,'Span and Layer'!$A$1:$D$1193,3,0)</f>
        <v>Harry</v>
      </c>
      <c r="Y982" t="str">
        <f>VLOOKUP(D981,'Span and Layer'!$A$1:$D$1193,4,0)</f>
        <v>George</v>
      </c>
      <c r="Z982" s="30">
        <f>VLOOKUP(D981,'Attrition Analysis'!$A$1:$E$1193,3,0)</f>
        <v>41056</v>
      </c>
      <c r="AA982" s="30">
        <f>VLOOKUP(D981,'Attrition Analysis'!$A$1:$E$1193,4,0)</f>
        <v>13713</v>
      </c>
      <c r="AB982">
        <f>VLOOKUP(D981,'Attrition Analysis'!$A$1:$E$1193,5,0)</f>
        <v>0</v>
      </c>
      <c r="AC982" t="str">
        <f>VLOOKUP(D981,CSAT!$A$1:$F$1193,2,0)</f>
        <v>Good</v>
      </c>
      <c r="AD982" t="str">
        <f>VLOOKUP(D981,CSAT!$A$1:$F$1193,3,0)</f>
        <v>Better</v>
      </c>
      <c r="AE982" t="str">
        <f>VLOOKUP(D981,CSAT!$A$1:$F$1193,4,0)</f>
        <v>Better</v>
      </c>
      <c r="AF982" t="str">
        <f>VLOOKUP(D981,CSAT!$A$1:$F$1193,5,0)</f>
        <v>Excellent</v>
      </c>
      <c r="AG982" t="str">
        <f>VLOOKUP(D981,CSAT!$A$1:$F$1193,6,0)</f>
        <v>Worst</v>
      </c>
      <c r="AH982" s="30">
        <v>43365</v>
      </c>
    </row>
    <row r="983" spans="1:34" x14ac:dyDescent="0.25">
      <c r="A983" s="13" t="s">
        <v>1505</v>
      </c>
      <c r="B983" s="13">
        <v>982</v>
      </c>
      <c r="C983" s="13" t="s">
        <v>710</v>
      </c>
      <c r="D983" s="13" t="s">
        <v>1505</v>
      </c>
      <c r="E983" s="13" t="s">
        <v>16</v>
      </c>
      <c r="F983" s="13">
        <v>60</v>
      </c>
      <c r="G983" s="13" t="s">
        <v>26</v>
      </c>
      <c r="H983" s="13" t="s">
        <v>63</v>
      </c>
      <c r="I983" s="13" t="s">
        <v>13</v>
      </c>
      <c r="J983">
        <f>VLOOKUP(DATA!D982,'Performance management'!A$1:H$1193,4,0)</f>
        <v>2</v>
      </c>
      <c r="K983">
        <f>VLOOKUP(DATA!D982,'Performance management'!A$1:H$1193,5,0)</f>
        <v>4</v>
      </c>
      <c r="L983">
        <f>VLOOKUP(DATA!D982,'Performance management'!A$1:H$1193,6,0)</f>
        <v>3</v>
      </c>
      <c r="M983">
        <f>VLOOKUP(DATA!D982,'Performance management'!A$1:H$1193,7,0)</f>
        <v>4</v>
      </c>
      <c r="N983">
        <f>VLOOKUP(DATA!D982,'Performance management'!A$1:H$1193,8,0)</f>
        <v>3.25</v>
      </c>
      <c r="O983">
        <f>VLOOKUP(D982,'Learning  Mangement'!$A$1:$G$1193,4,0)</f>
        <v>3.25</v>
      </c>
      <c r="P983" t="str">
        <f>VLOOKUP(D982,'Learning  Mangement'!$A$1:$G$1193,5,0)</f>
        <v>Hemanth&amp;Salomi</v>
      </c>
      <c r="Q983" t="str">
        <f>VLOOKUP(D982,'Learning  Mangement'!$A$1:$G$1193,6,0)</f>
        <v>3h</v>
      </c>
      <c r="R983" t="str">
        <f>VLOOKUP(D982,'Learning  Mangement'!$A$1:$G$1193,7,0)</f>
        <v>Soft skills Training</v>
      </c>
      <c r="S983" s="30">
        <f>VLOOKUP(D982,'Leave  Mangement'!$A$1:$F$1193,3,0)</f>
        <v>43371</v>
      </c>
      <c r="T983" s="30">
        <f>VLOOKUP(D982,'Leave  Mangement'!$A$1:$F$1193,4,0)</f>
        <v>43374</v>
      </c>
      <c r="U983" t="str">
        <f>VLOOKUP(D982,'Leave  Mangement'!$A$1:$F$1193,5,0)</f>
        <v>Planned leave</v>
      </c>
      <c r="V983">
        <f>VLOOKUP(D982,'Leave  Mangement'!$A$1:$F$1193,6,0)</f>
        <v>3</v>
      </c>
      <c r="W983" t="str">
        <f>VLOOKUP(D982,'Span and Layer'!$A$1:$D$1193,2,0)</f>
        <v>Lihar</v>
      </c>
      <c r="X983" t="str">
        <f>VLOOKUP(D982,'Span and Layer'!$A$1:$D$1193,3,0)</f>
        <v>Isla</v>
      </c>
      <c r="Y983" t="str">
        <f>VLOOKUP(D982,'Span and Layer'!$A$1:$D$1193,4,0)</f>
        <v>George</v>
      </c>
      <c r="Z983" s="30">
        <f>VLOOKUP(D982,'Attrition Analysis'!$A$1:$E$1193,3,0)</f>
        <v>41064</v>
      </c>
      <c r="AA983" s="30">
        <f>VLOOKUP(D982,'Attrition Analysis'!$A$1:$E$1193,4,0)</f>
        <v>13725</v>
      </c>
      <c r="AB983">
        <f>VLOOKUP(D982,'Attrition Analysis'!$A$1:$E$1193,5,0)</f>
        <v>0</v>
      </c>
      <c r="AC983" t="str">
        <f>VLOOKUP(D982,CSAT!$A$1:$F$1193,2,0)</f>
        <v>Better</v>
      </c>
      <c r="AD983" t="str">
        <f>VLOOKUP(D982,CSAT!$A$1:$F$1193,3,0)</f>
        <v>Good</v>
      </c>
      <c r="AE983" t="str">
        <f>VLOOKUP(D982,CSAT!$A$1:$F$1193,4,0)</f>
        <v>Good</v>
      </c>
      <c r="AF983" t="str">
        <f>VLOOKUP(D982,CSAT!$A$1:$F$1193,5,0)</f>
        <v>Worst</v>
      </c>
      <c r="AG983" t="str">
        <f>VLOOKUP(D982,CSAT!$A$1:$F$1193,6,0)</f>
        <v>Bad</v>
      </c>
      <c r="AH983" s="30">
        <v>43415</v>
      </c>
    </row>
    <row r="984" spans="1:34" x14ac:dyDescent="0.25">
      <c r="A984" s="13" t="s">
        <v>1506</v>
      </c>
      <c r="B984" s="13">
        <v>983</v>
      </c>
      <c r="C984" s="13" t="s">
        <v>712</v>
      </c>
      <c r="D984" s="13" t="s">
        <v>1506</v>
      </c>
      <c r="E984" s="13" t="s">
        <v>16</v>
      </c>
      <c r="F984" s="13">
        <v>33</v>
      </c>
      <c r="G984" s="13" t="s">
        <v>21</v>
      </c>
      <c r="H984" s="13" t="s">
        <v>63</v>
      </c>
      <c r="I984" s="13" t="s">
        <v>13</v>
      </c>
      <c r="J984">
        <f>VLOOKUP(DATA!D983,'Performance management'!A$1:H$1193,4,0)</f>
        <v>3</v>
      </c>
      <c r="K984">
        <f>VLOOKUP(DATA!D983,'Performance management'!A$1:H$1193,5,0)</f>
        <v>5</v>
      </c>
      <c r="L984">
        <f>VLOOKUP(DATA!D983,'Performance management'!A$1:H$1193,6,0)</f>
        <v>3</v>
      </c>
      <c r="M984">
        <f>VLOOKUP(DATA!D983,'Performance management'!A$1:H$1193,7,0)</f>
        <v>5</v>
      </c>
      <c r="N984">
        <f>VLOOKUP(DATA!D983,'Performance management'!A$1:H$1193,8,0)</f>
        <v>4</v>
      </c>
      <c r="O984">
        <f>VLOOKUP(D983,'Learning  Mangement'!$A$1:$G$1193,4,0)</f>
        <v>4</v>
      </c>
      <c r="P984" t="str">
        <f>VLOOKUP(D983,'Learning  Mangement'!$A$1:$G$1193,5,0)</f>
        <v>Santhosh&amp;Anudeep</v>
      </c>
      <c r="Q984" t="str">
        <f>VLOOKUP(D983,'Learning  Mangement'!$A$1:$G$1193,6,0)</f>
        <v>3h</v>
      </c>
      <c r="R984" t="str">
        <f>VLOOKUP(D983,'Learning  Mangement'!$A$1:$G$1193,7,0)</f>
        <v>Job Training</v>
      </c>
      <c r="S984" s="30">
        <f>VLOOKUP(D983,'Leave  Mangement'!$A$1:$F$1193,3,0)</f>
        <v>43372</v>
      </c>
      <c r="T984" s="30">
        <f>VLOOKUP(D983,'Leave  Mangement'!$A$1:$F$1193,4,0)</f>
        <v>43374</v>
      </c>
      <c r="U984" t="str">
        <f>VLOOKUP(D983,'Leave  Mangement'!$A$1:$F$1193,5,0)</f>
        <v>Planned leave</v>
      </c>
      <c r="V984">
        <f>VLOOKUP(D983,'Leave  Mangement'!$A$1:$F$1193,6,0)</f>
        <v>2</v>
      </c>
      <c r="W984" t="str">
        <f>VLOOKUP(D983,'Span and Layer'!$A$1:$D$1193,2,0)</f>
        <v>Lihar</v>
      </c>
      <c r="X984" t="str">
        <f>VLOOKUP(D983,'Span and Layer'!$A$1:$D$1193,3,0)</f>
        <v>Isla</v>
      </c>
      <c r="Y984" t="str">
        <f>VLOOKUP(D983,'Span and Layer'!$A$1:$D$1193,4,0)</f>
        <v>George</v>
      </c>
      <c r="Z984" s="30">
        <f>VLOOKUP(D983,'Attrition Analysis'!$A$1:$E$1193,3,0)</f>
        <v>41072</v>
      </c>
      <c r="AA984" s="30">
        <f>VLOOKUP(D983,'Attrition Analysis'!$A$1:$E$1193,4,0)</f>
        <v>13737</v>
      </c>
      <c r="AB984">
        <f>VLOOKUP(D983,'Attrition Analysis'!$A$1:$E$1193,5,0)</f>
        <v>0</v>
      </c>
      <c r="AC984" t="str">
        <f>VLOOKUP(D983,CSAT!$A$1:$F$1193,2,0)</f>
        <v>Good</v>
      </c>
      <c r="AD984" t="str">
        <f>VLOOKUP(D983,CSAT!$A$1:$F$1193,3,0)</f>
        <v>Bad</v>
      </c>
      <c r="AE984" t="str">
        <f>VLOOKUP(D983,CSAT!$A$1:$F$1193,4,0)</f>
        <v>Excellent</v>
      </c>
      <c r="AF984" t="str">
        <f>VLOOKUP(D983,CSAT!$A$1:$F$1193,5,0)</f>
        <v>Worst</v>
      </c>
      <c r="AG984" t="str">
        <f>VLOOKUP(D983,CSAT!$A$1:$F$1193,6,0)</f>
        <v>Excellent</v>
      </c>
      <c r="AH984" s="30">
        <v>43395</v>
      </c>
    </row>
    <row r="985" spans="1:34" x14ac:dyDescent="0.25">
      <c r="A985" s="13" t="s">
        <v>1507</v>
      </c>
      <c r="B985" s="13">
        <v>984</v>
      </c>
      <c r="C985" s="13" t="s">
        <v>714</v>
      </c>
      <c r="D985" s="13" t="s">
        <v>1507</v>
      </c>
      <c r="E985" s="13" t="s">
        <v>10</v>
      </c>
      <c r="F985" s="13">
        <v>26</v>
      </c>
      <c r="G985" s="13" t="s">
        <v>96</v>
      </c>
      <c r="H985" s="13" t="s">
        <v>34</v>
      </c>
      <c r="I985" s="13" t="s">
        <v>35</v>
      </c>
      <c r="J985">
        <f>VLOOKUP(DATA!D984,'Performance management'!A$1:H$1193,4,0)</f>
        <v>3</v>
      </c>
      <c r="K985">
        <f>VLOOKUP(DATA!D984,'Performance management'!A$1:H$1193,5,0)</f>
        <v>4</v>
      </c>
      <c r="L985">
        <f>VLOOKUP(DATA!D984,'Performance management'!A$1:H$1193,6,0)</f>
        <v>5</v>
      </c>
      <c r="M985">
        <f>VLOOKUP(DATA!D984,'Performance management'!A$1:H$1193,7,0)</f>
        <v>4</v>
      </c>
      <c r="N985">
        <f>VLOOKUP(DATA!D984,'Performance management'!A$1:H$1193,8,0)</f>
        <v>4</v>
      </c>
      <c r="O985">
        <f>VLOOKUP(D984,'Learning  Mangement'!$A$1:$G$1193,4,0)</f>
        <v>4</v>
      </c>
      <c r="P985" t="str">
        <f>VLOOKUP(D984,'Learning  Mangement'!$A$1:$G$1193,5,0)</f>
        <v>Santhosh&amp;Anudeep</v>
      </c>
      <c r="Q985" t="str">
        <f>VLOOKUP(D984,'Learning  Mangement'!$A$1:$G$1193,6,0)</f>
        <v>3h</v>
      </c>
      <c r="R985" t="str">
        <f>VLOOKUP(D984,'Learning  Mangement'!$A$1:$G$1193,7,0)</f>
        <v>Job Training</v>
      </c>
      <c r="S985" s="30">
        <f>VLOOKUP(D984,'Leave  Mangement'!$A$1:$F$1193,3,0)</f>
        <v>43373</v>
      </c>
      <c r="T985" s="30">
        <f>VLOOKUP(D984,'Leave  Mangement'!$A$1:$F$1193,4,0)</f>
        <v>43379</v>
      </c>
      <c r="U985" t="str">
        <f>VLOOKUP(D984,'Leave  Mangement'!$A$1:$F$1193,5,0)</f>
        <v>Planned leave</v>
      </c>
      <c r="V985">
        <f>VLOOKUP(D984,'Leave  Mangement'!$A$1:$F$1193,6,0)</f>
        <v>6</v>
      </c>
      <c r="W985" t="str">
        <f>VLOOKUP(D984,'Span and Layer'!$A$1:$D$1193,2,0)</f>
        <v>David</v>
      </c>
      <c r="X985" t="str">
        <f>VLOOKUP(D984,'Span and Layer'!$A$1:$D$1193,3,0)</f>
        <v>Jacob</v>
      </c>
      <c r="Y985" t="str">
        <f>VLOOKUP(D984,'Span and Layer'!$A$1:$D$1193,4,0)</f>
        <v>George</v>
      </c>
      <c r="Z985" s="30">
        <f>VLOOKUP(D984,'Attrition Analysis'!$A$1:$E$1193,3,0)</f>
        <v>41080</v>
      </c>
      <c r="AA985" s="30">
        <f>VLOOKUP(D984,'Attrition Analysis'!$A$1:$E$1193,4,0)</f>
        <v>13749</v>
      </c>
      <c r="AB985">
        <f>VLOOKUP(D984,'Attrition Analysis'!$A$1:$E$1193,5,0)</f>
        <v>0</v>
      </c>
      <c r="AC985" t="str">
        <f>VLOOKUP(D984,CSAT!$A$1:$F$1193,2,0)</f>
        <v>Better</v>
      </c>
      <c r="AD985" t="str">
        <f>VLOOKUP(D984,CSAT!$A$1:$F$1193,3,0)</f>
        <v>Excellent</v>
      </c>
      <c r="AE985" t="str">
        <f>VLOOKUP(D984,CSAT!$A$1:$F$1193,4,0)</f>
        <v>Better</v>
      </c>
      <c r="AF985" t="str">
        <f>VLOOKUP(D984,CSAT!$A$1:$F$1193,5,0)</f>
        <v>Good</v>
      </c>
      <c r="AG985" t="str">
        <f>VLOOKUP(D984,CSAT!$A$1:$F$1193,6,0)</f>
        <v>Bad</v>
      </c>
      <c r="AH985" s="30">
        <v>43167</v>
      </c>
    </row>
    <row r="986" spans="1:34" x14ac:dyDescent="0.25">
      <c r="A986" s="13" t="s">
        <v>1508</v>
      </c>
      <c r="B986" s="13">
        <v>985</v>
      </c>
      <c r="C986" s="13" t="s">
        <v>716</v>
      </c>
      <c r="D986" s="13" t="s">
        <v>1508</v>
      </c>
      <c r="E986" s="13" t="s">
        <v>10</v>
      </c>
      <c r="F986" s="13">
        <v>50</v>
      </c>
      <c r="G986" s="13" t="s">
        <v>21</v>
      </c>
      <c r="H986" s="13" t="s">
        <v>63</v>
      </c>
      <c r="I986" s="13" t="s">
        <v>13</v>
      </c>
      <c r="J986">
        <f>VLOOKUP(DATA!D985,'Performance management'!A$1:H$1193,4,0)</f>
        <v>4</v>
      </c>
      <c r="K986">
        <f>VLOOKUP(DATA!D985,'Performance management'!A$1:H$1193,5,0)</f>
        <v>5</v>
      </c>
      <c r="L986">
        <f>VLOOKUP(DATA!D985,'Performance management'!A$1:H$1193,6,0)</f>
        <v>2</v>
      </c>
      <c r="M986">
        <f>VLOOKUP(DATA!D985,'Performance management'!A$1:H$1193,7,0)</f>
        <v>5</v>
      </c>
      <c r="N986">
        <f>VLOOKUP(DATA!D985,'Performance management'!A$1:H$1193,8,0)</f>
        <v>4</v>
      </c>
      <c r="O986">
        <f>VLOOKUP(D985,'Learning  Mangement'!$A$1:$G$1193,4,0)</f>
        <v>4</v>
      </c>
      <c r="P986" t="str">
        <f>VLOOKUP(D985,'Learning  Mangement'!$A$1:$G$1193,5,0)</f>
        <v>Santhosh&amp;Anudeep</v>
      </c>
      <c r="Q986" t="str">
        <f>VLOOKUP(D985,'Learning  Mangement'!$A$1:$G$1193,6,0)</f>
        <v>3h</v>
      </c>
      <c r="R986" t="str">
        <f>VLOOKUP(D985,'Learning  Mangement'!$A$1:$G$1193,7,0)</f>
        <v>Job Training</v>
      </c>
      <c r="S986" s="30">
        <f>VLOOKUP(D985,'Leave  Mangement'!$A$1:$F$1193,3,0)</f>
        <v>43374</v>
      </c>
      <c r="T986" s="30">
        <f>VLOOKUP(D985,'Leave  Mangement'!$A$1:$F$1193,4,0)</f>
        <v>43375</v>
      </c>
      <c r="U986" t="str">
        <f>VLOOKUP(D985,'Leave  Mangement'!$A$1:$F$1193,5,0)</f>
        <v>Emergency leave</v>
      </c>
      <c r="V986">
        <f>VLOOKUP(D985,'Leave  Mangement'!$A$1:$F$1193,6,0)</f>
        <v>1</v>
      </c>
      <c r="W986" t="str">
        <f>VLOOKUP(D985,'Span and Layer'!$A$1:$D$1193,2,0)</f>
        <v>Salomi</v>
      </c>
      <c r="X986" t="str">
        <f>VLOOKUP(D985,'Span and Layer'!$A$1:$D$1193,3,0)</f>
        <v>Harry</v>
      </c>
      <c r="Y986" t="str">
        <f>VLOOKUP(D985,'Span and Layer'!$A$1:$D$1193,4,0)</f>
        <v>George</v>
      </c>
      <c r="Z986" s="30">
        <f>VLOOKUP(D985,'Attrition Analysis'!$A$1:$E$1193,3,0)</f>
        <v>41088</v>
      </c>
      <c r="AA986" s="30">
        <f>VLOOKUP(D985,'Attrition Analysis'!$A$1:$E$1193,4,0)</f>
        <v>13761</v>
      </c>
      <c r="AB986">
        <f>VLOOKUP(D985,'Attrition Analysis'!$A$1:$E$1193,5,0)</f>
        <v>0</v>
      </c>
      <c r="AC986" t="str">
        <f>VLOOKUP(D985,CSAT!$A$1:$F$1193,2,0)</f>
        <v>Excellent</v>
      </c>
      <c r="AD986" t="str">
        <f>VLOOKUP(D985,CSAT!$A$1:$F$1193,3,0)</f>
        <v>Good</v>
      </c>
      <c r="AE986" t="str">
        <f>VLOOKUP(D985,CSAT!$A$1:$F$1193,4,0)</f>
        <v>Better</v>
      </c>
      <c r="AF986" t="str">
        <f>VLOOKUP(D985,CSAT!$A$1:$F$1193,5,0)</f>
        <v>Excellent</v>
      </c>
      <c r="AG986" t="str">
        <f>VLOOKUP(D985,CSAT!$A$1:$F$1193,6,0)</f>
        <v>Excellent</v>
      </c>
      <c r="AH986" s="30">
        <v>43263</v>
      </c>
    </row>
    <row r="987" spans="1:34" x14ac:dyDescent="0.25">
      <c r="A987" s="13" t="s">
        <v>1509</v>
      </c>
      <c r="B987" s="13">
        <v>986</v>
      </c>
      <c r="C987" s="13" t="s">
        <v>718</v>
      </c>
      <c r="D987" s="13" t="s">
        <v>1509</v>
      </c>
      <c r="E987" s="13" t="s">
        <v>10</v>
      </c>
      <c r="F987" s="13">
        <v>35</v>
      </c>
      <c r="G987" s="13" t="s">
        <v>26</v>
      </c>
      <c r="H987" s="13" t="s">
        <v>52</v>
      </c>
      <c r="I987" s="13" t="s">
        <v>13</v>
      </c>
      <c r="J987">
        <f>VLOOKUP(DATA!D986,'Performance management'!A$1:H$1193,4,0)</f>
        <v>4</v>
      </c>
      <c r="K987">
        <f>VLOOKUP(DATA!D986,'Performance management'!A$1:H$1193,5,0)</f>
        <v>3</v>
      </c>
      <c r="L987">
        <f>VLOOKUP(DATA!D986,'Performance management'!A$1:H$1193,6,0)</f>
        <v>3</v>
      </c>
      <c r="M987">
        <f>VLOOKUP(DATA!D986,'Performance management'!A$1:H$1193,7,0)</f>
        <v>2</v>
      </c>
      <c r="N987">
        <f>VLOOKUP(DATA!D986,'Performance management'!A$1:H$1193,8,0)</f>
        <v>3</v>
      </c>
      <c r="O987">
        <f>VLOOKUP(D986,'Learning  Mangement'!$A$1:$G$1193,4,0)</f>
        <v>3</v>
      </c>
      <c r="P987" t="str">
        <f>VLOOKUP(D986,'Learning  Mangement'!$A$1:$G$1193,5,0)</f>
        <v>Hemanth&amp;Salomi</v>
      </c>
      <c r="Q987" t="str">
        <f>VLOOKUP(D986,'Learning  Mangement'!$A$1:$G$1193,6,0)</f>
        <v>3h</v>
      </c>
      <c r="R987" t="str">
        <f>VLOOKUP(D986,'Learning  Mangement'!$A$1:$G$1193,7,0)</f>
        <v>Soft skills Training</v>
      </c>
      <c r="S987" s="30">
        <f>VLOOKUP(D986,'Leave  Mangement'!$A$1:$F$1193,3,0)</f>
        <v>43375</v>
      </c>
      <c r="T987" s="30">
        <f>VLOOKUP(D986,'Leave  Mangement'!$A$1:$F$1193,4,0)</f>
        <v>43379</v>
      </c>
      <c r="U987" t="str">
        <f>VLOOKUP(D986,'Leave  Mangement'!$A$1:$F$1193,5,0)</f>
        <v>Maternity/Parental leave</v>
      </c>
      <c r="V987">
        <f>VLOOKUP(D986,'Leave  Mangement'!$A$1:$F$1193,6,0)</f>
        <v>34</v>
      </c>
      <c r="W987" t="str">
        <f>VLOOKUP(D986,'Span and Layer'!$A$1:$D$1193,2,0)</f>
        <v>Arundathi</v>
      </c>
      <c r="X987" t="str">
        <f>VLOOKUP(D986,'Span and Layer'!$A$1:$D$1193,3,0)</f>
        <v>Jacob</v>
      </c>
      <c r="Y987" t="str">
        <f>VLOOKUP(D986,'Span and Layer'!$A$1:$D$1193,4,0)</f>
        <v>George</v>
      </c>
      <c r="Z987" s="30">
        <f>VLOOKUP(D986,'Attrition Analysis'!$A$1:$E$1193,3,0)</f>
        <v>41096</v>
      </c>
      <c r="AA987" s="30">
        <f>VLOOKUP(D986,'Attrition Analysis'!$A$1:$E$1193,4,0)</f>
        <v>13773</v>
      </c>
      <c r="AB987">
        <f>VLOOKUP(D986,'Attrition Analysis'!$A$1:$E$1193,5,0)</f>
        <v>0</v>
      </c>
      <c r="AC987" t="str">
        <f>VLOOKUP(D986,CSAT!$A$1:$F$1193,2,0)</f>
        <v>Bad</v>
      </c>
      <c r="AD987" t="str">
        <f>VLOOKUP(D986,CSAT!$A$1:$F$1193,3,0)</f>
        <v>Worst</v>
      </c>
      <c r="AE987" t="str">
        <f>VLOOKUP(D986,CSAT!$A$1:$F$1193,4,0)</f>
        <v>Excellent</v>
      </c>
      <c r="AF987" t="str">
        <f>VLOOKUP(D986,CSAT!$A$1:$F$1193,5,0)</f>
        <v>Worst</v>
      </c>
      <c r="AG987" t="str">
        <f>VLOOKUP(D986,CSAT!$A$1:$F$1193,6,0)</f>
        <v>Worst</v>
      </c>
      <c r="AH987" s="30">
        <v>43319</v>
      </c>
    </row>
    <row r="988" spans="1:34" x14ac:dyDescent="0.25">
      <c r="A988" s="13" t="s">
        <v>1510</v>
      </c>
      <c r="B988" s="13">
        <v>987</v>
      </c>
      <c r="C988" s="13" t="s">
        <v>720</v>
      </c>
      <c r="D988" s="13" t="s">
        <v>1510</v>
      </c>
      <c r="E988" s="13" t="s">
        <v>10</v>
      </c>
      <c r="F988" s="13">
        <v>29</v>
      </c>
      <c r="G988" s="13" t="s">
        <v>45</v>
      </c>
      <c r="H988" s="13" t="s">
        <v>79</v>
      </c>
      <c r="I988" s="13" t="s">
        <v>80</v>
      </c>
      <c r="J988">
        <f>VLOOKUP(DATA!D987,'Performance management'!A$1:H$1193,4,0)</f>
        <v>2</v>
      </c>
      <c r="K988">
        <f>VLOOKUP(DATA!D987,'Performance management'!A$1:H$1193,5,0)</f>
        <v>5</v>
      </c>
      <c r="L988">
        <f>VLOOKUP(DATA!D987,'Performance management'!A$1:H$1193,6,0)</f>
        <v>4</v>
      </c>
      <c r="M988">
        <f>VLOOKUP(DATA!D987,'Performance management'!A$1:H$1193,7,0)</f>
        <v>2</v>
      </c>
      <c r="N988">
        <f>VLOOKUP(DATA!D987,'Performance management'!A$1:H$1193,8,0)</f>
        <v>3.25</v>
      </c>
      <c r="O988">
        <f>VLOOKUP(D987,'Learning  Mangement'!$A$1:$G$1193,4,0)</f>
        <v>3.25</v>
      </c>
      <c r="P988" t="str">
        <f>VLOOKUP(D987,'Learning  Mangement'!$A$1:$G$1193,5,0)</f>
        <v>Hemanth&amp;Salomi</v>
      </c>
      <c r="Q988" t="str">
        <f>VLOOKUP(D987,'Learning  Mangement'!$A$1:$G$1193,6,0)</f>
        <v>3h</v>
      </c>
      <c r="R988" t="str">
        <f>VLOOKUP(D987,'Learning  Mangement'!$A$1:$G$1193,7,0)</f>
        <v>Soft skills Training</v>
      </c>
      <c r="S988" s="30">
        <f>VLOOKUP(D987,'Leave  Mangement'!$A$1:$F$1193,3,0)</f>
        <v>43376</v>
      </c>
      <c r="T988" s="30">
        <f>VLOOKUP(D987,'Leave  Mangement'!$A$1:$F$1193,4,0)</f>
        <v>43379</v>
      </c>
      <c r="U988" t="str">
        <f>VLOOKUP(D987,'Leave  Mangement'!$A$1:$F$1193,5,0)</f>
        <v>Planned leave</v>
      </c>
      <c r="V988">
        <f>VLOOKUP(D987,'Leave  Mangement'!$A$1:$F$1193,6,0)</f>
        <v>3</v>
      </c>
      <c r="W988" t="str">
        <f>VLOOKUP(D987,'Span and Layer'!$A$1:$D$1193,2,0)</f>
        <v>Salomi</v>
      </c>
      <c r="X988" t="str">
        <f>VLOOKUP(D987,'Span and Layer'!$A$1:$D$1193,3,0)</f>
        <v>Harry</v>
      </c>
      <c r="Y988" t="str">
        <f>VLOOKUP(D987,'Span and Layer'!$A$1:$D$1193,4,0)</f>
        <v>George</v>
      </c>
      <c r="Z988" s="30">
        <f>VLOOKUP(D987,'Attrition Analysis'!$A$1:$E$1193,3,0)</f>
        <v>41104</v>
      </c>
      <c r="AA988" s="30">
        <f>VLOOKUP(D987,'Attrition Analysis'!$A$1:$E$1193,4,0)</f>
        <v>13785</v>
      </c>
      <c r="AB988">
        <f>VLOOKUP(D987,'Attrition Analysis'!$A$1:$E$1193,5,0)</f>
        <v>0</v>
      </c>
      <c r="AC988" t="str">
        <f>VLOOKUP(D987,CSAT!$A$1:$F$1193,2,0)</f>
        <v>Better</v>
      </c>
      <c r="AD988" t="str">
        <f>VLOOKUP(D987,CSAT!$A$1:$F$1193,3,0)</f>
        <v>Worst</v>
      </c>
      <c r="AE988" t="str">
        <f>VLOOKUP(D987,CSAT!$A$1:$F$1193,4,0)</f>
        <v>Excellent</v>
      </c>
      <c r="AF988" t="str">
        <f>VLOOKUP(D987,CSAT!$A$1:$F$1193,5,0)</f>
        <v>Bad</v>
      </c>
      <c r="AG988" t="str">
        <f>VLOOKUP(D987,CSAT!$A$1:$F$1193,6,0)</f>
        <v>Better</v>
      </c>
      <c r="AH988" s="30">
        <v>43456</v>
      </c>
    </row>
    <row r="989" spans="1:34" x14ac:dyDescent="0.25">
      <c r="A989" s="13" t="s">
        <v>1511</v>
      </c>
      <c r="B989" s="13">
        <v>988</v>
      </c>
      <c r="C989" s="13" t="s">
        <v>722</v>
      </c>
      <c r="D989" s="13" t="s">
        <v>1511</v>
      </c>
      <c r="E989" s="13" t="s">
        <v>16</v>
      </c>
      <c r="F989" s="13">
        <v>56</v>
      </c>
      <c r="G989" s="13" t="s">
        <v>45</v>
      </c>
      <c r="H989" s="13" t="s">
        <v>79</v>
      </c>
      <c r="I989" s="13" t="s">
        <v>80</v>
      </c>
      <c r="J989">
        <f>VLOOKUP(DATA!D988,'Performance management'!A$1:H$1193,4,0)</f>
        <v>4</v>
      </c>
      <c r="K989">
        <f>VLOOKUP(DATA!D988,'Performance management'!A$1:H$1193,5,0)</f>
        <v>3</v>
      </c>
      <c r="L989">
        <f>VLOOKUP(DATA!D988,'Performance management'!A$1:H$1193,6,0)</f>
        <v>3</v>
      </c>
      <c r="M989">
        <f>VLOOKUP(DATA!D988,'Performance management'!A$1:H$1193,7,0)</f>
        <v>1</v>
      </c>
      <c r="N989">
        <f>VLOOKUP(DATA!D988,'Performance management'!A$1:H$1193,8,0)</f>
        <v>2.75</v>
      </c>
      <c r="O989">
        <f>VLOOKUP(D988,'Learning  Mangement'!$A$1:$G$1193,4,0)</f>
        <v>2.75</v>
      </c>
      <c r="P989" t="str">
        <f>VLOOKUP(D988,'Learning  Mangement'!$A$1:$G$1193,5,0)</f>
        <v>Sathish&amp;Azim</v>
      </c>
      <c r="Q989" t="str">
        <f>VLOOKUP(D988,'Learning  Mangement'!$A$1:$G$1193,6,0)</f>
        <v>4h</v>
      </c>
      <c r="R989" t="str">
        <f>VLOOKUP(D988,'Learning  Mangement'!$A$1:$G$1193,7,0)</f>
        <v>Technical skills Training</v>
      </c>
      <c r="S989" s="30">
        <f>VLOOKUP(D988,'Leave  Mangement'!$A$1:$F$1193,3,0)</f>
        <v>43377</v>
      </c>
      <c r="T989" s="30">
        <f>VLOOKUP(D988,'Leave  Mangement'!$A$1:$F$1193,4,0)</f>
        <v>43382</v>
      </c>
      <c r="U989" t="str">
        <f>VLOOKUP(D988,'Leave  Mangement'!$A$1:$F$1193,5,0)</f>
        <v>Planned leave</v>
      </c>
      <c r="V989">
        <f>VLOOKUP(D988,'Leave  Mangement'!$A$1:$F$1193,6,0)</f>
        <v>5</v>
      </c>
      <c r="W989" t="str">
        <f>VLOOKUP(D988,'Span and Layer'!$A$1:$D$1193,2,0)</f>
        <v>Lihar</v>
      </c>
      <c r="X989" t="str">
        <f>VLOOKUP(D988,'Span and Layer'!$A$1:$D$1193,3,0)</f>
        <v>Isla</v>
      </c>
      <c r="Y989" t="str">
        <f>VLOOKUP(D988,'Span and Layer'!$A$1:$D$1193,4,0)</f>
        <v>George</v>
      </c>
      <c r="Z989" s="30">
        <f>VLOOKUP(D988,'Attrition Analysis'!$A$1:$E$1193,3,0)</f>
        <v>41112</v>
      </c>
      <c r="AA989" s="30">
        <f>VLOOKUP(D988,'Attrition Analysis'!$A$1:$E$1193,4,0)</f>
        <v>13797</v>
      </c>
      <c r="AB989">
        <f>VLOOKUP(D988,'Attrition Analysis'!$A$1:$E$1193,5,0)</f>
        <v>0</v>
      </c>
      <c r="AC989" t="str">
        <f>VLOOKUP(D988,CSAT!$A$1:$F$1193,2,0)</f>
        <v>Bad</v>
      </c>
      <c r="AD989" t="str">
        <f>VLOOKUP(D988,CSAT!$A$1:$F$1193,3,0)</f>
        <v>Bad</v>
      </c>
      <c r="AE989" t="str">
        <f>VLOOKUP(D988,CSAT!$A$1:$F$1193,4,0)</f>
        <v>Excellent</v>
      </c>
      <c r="AF989" t="str">
        <f>VLOOKUP(D988,CSAT!$A$1:$F$1193,5,0)</f>
        <v>Worst</v>
      </c>
      <c r="AG989" t="str">
        <f>VLOOKUP(D988,CSAT!$A$1:$F$1193,6,0)</f>
        <v>Worst</v>
      </c>
      <c r="AH989" s="30">
        <v>43196</v>
      </c>
    </row>
    <row r="990" spans="1:34" x14ac:dyDescent="0.25">
      <c r="A990" s="13" t="s">
        <v>1512</v>
      </c>
      <c r="B990" s="13">
        <v>989</v>
      </c>
      <c r="C990" s="13" t="s">
        <v>724</v>
      </c>
      <c r="D990" s="13" t="s">
        <v>1512</v>
      </c>
      <c r="E990" s="13" t="s">
        <v>10</v>
      </c>
      <c r="F990" s="13">
        <v>43</v>
      </c>
      <c r="G990" s="13" t="s">
        <v>96</v>
      </c>
      <c r="H990" s="13" t="s">
        <v>131</v>
      </c>
      <c r="I990" s="13" t="s">
        <v>132</v>
      </c>
      <c r="J990">
        <f>VLOOKUP(DATA!D989,'Performance management'!A$1:H$1193,4,0)</f>
        <v>5</v>
      </c>
      <c r="K990">
        <f>VLOOKUP(DATA!D989,'Performance management'!A$1:H$1193,5,0)</f>
        <v>5</v>
      </c>
      <c r="L990">
        <f>VLOOKUP(DATA!D989,'Performance management'!A$1:H$1193,6,0)</f>
        <v>5</v>
      </c>
      <c r="M990">
        <f>VLOOKUP(DATA!D989,'Performance management'!A$1:H$1193,7,0)</f>
        <v>5</v>
      </c>
      <c r="N990">
        <f>VLOOKUP(DATA!D989,'Performance management'!A$1:H$1193,8,0)</f>
        <v>5</v>
      </c>
      <c r="O990">
        <f>VLOOKUP(D989,'Learning  Mangement'!$A$1:$G$1193,4,0)</f>
        <v>5</v>
      </c>
      <c r="P990" t="str">
        <f>VLOOKUP(D989,'Learning  Mangement'!$A$1:$G$1193,5,0)</f>
        <v>David&amp;Lihar</v>
      </c>
      <c r="Q990" t="str">
        <f>VLOOKUP(D989,'Learning  Mangement'!$A$1:$G$1193,6,0)</f>
        <v>2h</v>
      </c>
      <c r="R990" t="str">
        <f>VLOOKUP(D989,'Learning  Mangement'!$A$1:$G$1193,7,0)</f>
        <v>Promotional Training</v>
      </c>
      <c r="S990" s="30">
        <f>VLOOKUP(D989,'Leave  Mangement'!$A$1:$F$1193,3,0)</f>
        <v>43378</v>
      </c>
      <c r="T990" s="30">
        <f>VLOOKUP(D989,'Leave  Mangement'!$A$1:$F$1193,4,0)</f>
        <v>43382</v>
      </c>
      <c r="U990" t="str">
        <f>VLOOKUP(D989,'Leave  Mangement'!$A$1:$F$1193,5,0)</f>
        <v>Emergency leave</v>
      </c>
      <c r="V990">
        <f>VLOOKUP(D989,'Leave  Mangement'!$A$1:$F$1193,6,0)</f>
        <v>4</v>
      </c>
      <c r="W990" t="str">
        <f>VLOOKUP(D989,'Span and Layer'!$A$1:$D$1193,2,0)</f>
        <v>Aneela</v>
      </c>
      <c r="X990" t="str">
        <f>VLOOKUP(D989,'Span and Layer'!$A$1:$D$1193,3,0)</f>
        <v>Charlie</v>
      </c>
      <c r="Y990" t="str">
        <f>VLOOKUP(D989,'Span and Layer'!$A$1:$D$1193,4,0)</f>
        <v>George</v>
      </c>
      <c r="Z990" s="30">
        <f>VLOOKUP(D989,'Attrition Analysis'!$A$1:$E$1193,3,0)</f>
        <v>41120</v>
      </c>
      <c r="AA990" s="30">
        <f>VLOOKUP(D989,'Attrition Analysis'!$A$1:$E$1193,4,0)</f>
        <v>13809</v>
      </c>
      <c r="AB990">
        <f>VLOOKUP(D989,'Attrition Analysis'!$A$1:$E$1193,5,0)</f>
        <v>0</v>
      </c>
      <c r="AC990" t="str">
        <f>VLOOKUP(D989,CSAT!$A$1:$F$1193,2,0)</f>
        <v>Bad</v>
      </c>
      <c r="AD990" t="str">
        <f>VLOOKUP(D989,CSAT!$A$1:$F$1193,3,0)</f>
        <v>Good</v>
      </c>
      <c r="AE990" t="str">
        <f>VLOOKUP(D989,CSAT!$A$1:$F$1193,4,0)</f>
        <v>Worst</v>
      </c>
      <c r="AF990" t="str">
        <f>VLOOKUP(D989,CSAT!$A$1:$F$1193,5,0)</f>
        <v>Bad</v>
      </c>
      <c r="AG990" t="str">
        <f>VLOOKUP(D989,CSAT!$A$1:$F$1193,6,0)</f>
        <v>Worst</v>
      </c>
      <c r="AH990" s="30">
        <v>43390</v>
      </c>
    </row>
    <row r="991" spans="1:34" x14ac:dyDescent="0.25">
      <c r="A991" s="13" t="s">
        <v>1513</v>
      </c>
      <c r="B991" s="13">
        <v>990</v>
      </c>
      <c r="C991" s="13" t="s">
        <v>726</v>
      </c>
      <c r="D991" s="13" t="s">
        <v>1513</v>
      </c>
      <c r="E991" s="13" t="s">
        <v>16</v>
      </c>
      <c r="F991" s="13">
        <v>24</v>
      </c>
      <c r="G991" s="13" t="s">
        <v>17</v>
      </c>
      <c r="H991" s="13" t="s">
        <v>18</v>
      </c>
      <c r="I991" s="13" t="s">
        <v>13</v>
      </c>
      <c r="J991">
        <f>VLOOKUP(DATA!D990,'Performance management'!A$1:H$1193,4,0)</f>
        <v>1</v>
      </c>
      <c r="K991">
        <f>VLOOKUP(DATA!D990,'Performance management'!A$1:H$1193,5,0)</f>
        <v>5</v>
      </c>
      <c r="L991">
        <f>VLOOKUP(DATA!D990,'Performance management'!A$1:H$1193,6,0)</f>
        <v>5</v>
      </c>
      <c r="M991">
        <f>VLOOKUP(DATA!D990,'Performance management'!A$1:H$1193,7,0)</f>
        <v>1</v>
      </c>
      <c r="N991">
        <f>VLOOKUP(DATA!D990,'Performance management'!A$1:H$1193,8,0)</f>
        <v>3</v>
      </c>
      <c r="O991">
        <f>VLOOKUP(D990,'Learning  Mangement'!$A$1:$G$1193,4,0)</f>
        <v>3</v>
      </c>
      <c r="P991" t="str">
        <f>VLOOKUP(D990,'Learning  Mangement'!$A$1:$G$1193,5,0)</f>
        <v>Hemanth&amp;Salomi</v>
      </c>
      <c r="Q991" t="str">
        <f>VLOOKUP(D990,'Learning  Mangement'!$A$1:$G$1193,6,0)</f>
        <v>3h</v>
      </c>
      <c r="R991" t="str">
        <f>VLOOKUP(D990,'Learning  Mangement'!$A$1:$G$1193,7,0)</f>
        <v>Soft skills Training</v>
      </c>
      <c r="S991" s="30">
        <f>VLOOKUP(D990,'Leave  Mangement'!$A$1:$F$1193,3,0)</f>
        <v>43379</v>
      </c>
      <c r="T991" s="30">
        <f>VLOOKUP(D990,'Leave  Mangement'!$A$1:$F$1193,4,0)</f>
        <v>43380</v>
      </c>
      <c r="U991" t="str">
        <f>VLOOKUP(D990,'Leave  Mangement'!$A$1:$F$1193,5,0)</f>
        <v>Planned leave</v>
      </c>
      <c r="V991">
        <f>VLOOKUP(D990,'Leave  Mangement'!$A$1:$F$1193,6,0)</f>
        <v>1</v>
      </c>
      <c r="W991" t="str">
        <f>VLOOKUP(D990,'Span and Layer'!$A$1:$D$1193,2,0)</f>
        <v>Santhosh</v>
      </c>
      <c r="X991" t="str">
        <f>VLOOKUP(D990,'Span and Layer'!$A$1:$D$1193,3,0)</f>
        <v>Harry</v>
      </c>
      <c r="Y991" t="str">
        <f>VLOOKUP(D990,'Span and Layer'!$A$1:$D$1193,4,0)</f>
        <v>George</v>
      </c>
      <c r="Z991" s="30">
        <f>VLOOKUP(D990,'Attrition Analysis'!$A$1:$E$1193,3,0)</f>
        <v>41128</v>
      </c>
      <c r="AA991" s="30">
        <f>VLOOKUP(D990,'Attrition Analysis'!$A$1:$E$1193,4,0)</f>
        <v>13821</v>
      </c>
      <c r="AB991">
        <f>VLOOKUP(D990,'Attrition Analysis'!$A$1:$E$1193,5,0)</f>
        <v>0</v>
      </c>
      <c r="AC991" t="str">
        <f>VLOOKUP(D990,CSAT!$A$1:$F$1193,2,0)</f>
        <v>Good</v>
      </c>
      <c r="AD991" t="str">
        <f>VLOOKUP(D990,CSAT!$A$1:$F$1193,3,0)</f>
        <v>Worst</v>
      </c>
      <c r="AE991" t="str">
        <f>VLOOKUP(D990,CSAT!$A$1:$F$1193,4,0)</f>
        <v>Bad</v>
      </c>
      <c r="AF991" t="str">
        <f>VLOOKUP(D990,CSAT!$A$1:$F$1193,5,0)</f>
        <v>Bad</v>
      </c>
      <c r="AG991" t="str">
        <f>VLOOKUP(D990,CSAT!$A$1:$F$1193,6,0)</f>
        <v>Better</v>
      </c>
      <c r="AH991" s="30">
        <v>43198</v>
      </c>
    </row>
    <row r="992" spans="1:34" x14ac:dyDescent="0.25">
      <c r="A992" s="13" t="s">
        <v>1514</v>
      </c>
      <c r="B992" s="13">
        <v>991</v>
      </c>
      <c r="C992" s="13" t="s">
        <v>728</v>
      </c>
      <c r="D992" s="13" t="s">
        <v>1514</v>
      </c>
      <c r="E992" s="13" t="s">
        <v>16</v>
      </c>
      <c r="F992" s="13">
        <v>34</v>
      </c>
      <c r="G992" s="13" t="s">
        <v>45</v>
      </c>
      <c r="H992" s="13" t="s">
        <v>131</v>
      </c>
      <c r="I992" s="13" t="s">
        <v>132</v>
      </c>
      <c r="J992">
        <f>VLOOKUP(DATA!D991,'Performance management'!A$1:H$1193,4,0)</f>
        <v>4</v>
      </c>
      <c r="K992">
        <f>VLOOKUP(DATA!D991,'Performance management'!A$1:H$1193,5,0)</f>
        <v>1</v>
      </c>
      <c r="L992">
        <f>VLOOKUP(DATA!D991,'Performance management'!A$1:H$1193,6,0)</f>
        <v>3</v>
      </c>
      <c r="M992">
        <f>VLOOKUP(DATA!D991,'Performance management'!A$1:H$1193,7,0)</f>
        <v>1</v>
      </c>
      <c r="N992">
        <f>VLOOKUP(DATA!D991,'Performance management'!A$1:H$1193,8,0)</f>
        <v>2.25</v>
      </c>
      <c r="O992">
        <f>VLOOKUP(D991,'Learning  Mangement'!$A$1:$G$1193,4,0)</f>
        <v>2.25</v>
      </c>
      <c r="P992" t="str">
        <f>VLOOKUP(D991,'Learning  Mangement'!$A$1:$G$1193,5,0)</f>
        <v>Sathish&amp;Azim</v>
      </c>
      <c r="Q992" t="str">
        <f>VLOOKUP(D991,'Learning  Mangement'!$A$1:$G$1193,6,0)</f>
        <v>4h</v>
      </c>
      <c r="R992" t="str">
        <f>VLOOKUP(D991,'Learning  Mangement'!$A$1:$G$1193,7,0)</f>
        <v>Technical skills Training</v>
      </c>
      <c r="S992" s="30">
        <f>VLOOKUP(D991,'Leave  Mangement'!$A$1:$F$1193,3,0)</f>
        <v>43380</v>
      </c>
      <c r="T992" s="30">
        <f>VLOOKUP(D991,'Leave  Mangement'!$A$1:$F$1193,4,0)</f>
        <v>43387</v>
      </c>
      <c r="U992" t="str">
        <f>VLOOKUP(D991,'Leave  Mangement'!$A$1:$F$1193,5,0)</f>
        <v>Planned leave</v>
      </c>
      <c r="V992">
        <f>VLOOKUP(D991,'Leave  Mangement'!$A$1:$F$1193,6,0)</f>
        <v>7</v>
      </c>
      <c r="W992" t="str">
        <f>VLOOKUP(D991,'Span and Layer'!$A$1:$D$1193,2,0)</f>
        <v>David</v>
      </c>
      <c r="X992" t="str">
        <f>VLOOKUP(D991,'Span and Layer'!$A$1:$D$1193,3,0)</f>
        <v>Jacob</v>
      </c>
      <c r="Y992" t="str">
        <f>VLOOKUP(D991,'Span and Layer'!$A$1:$D$1193,4,0)</f>
        <v>George</v>
      </c>
      <c r="Z992" s="30">
        <f>VLOOKUP(D991,'Attrition Analysis'!$A$1:$E$1193,3,0)</f>
        <v>41136</v>
      </c>
      <c r="AA992" s="30">
        <f>VLOOKUP(D991,'Attrition Analysis'!$A$1:$E$1193,4,0)</f>
        <v>13833</v>
      </c>
      <c r="AB992">
        <f>VLOOKUP(D991,'Attrition Analysis'!$A$1:$E$1193,5,0)</f>
        <v>0</v>
      </c>
      <c r="AC992" t="str">
        <f>VLOOKUP(D991,CSAT!$A$1:$F$1193,2,0)</f>
        <v>Good</v>
      </c>
      <c r="AD992" t="str">
        <f>VLOOKUP(D991,CSAT!$A$1:$F$1193,3,0)</f>
        <v>Worst</v>
      </c>
      <c r="AE992" t="str">
        <f>VLOOKUP(D991,CSAT!$A$1:$F$1193,4,0)</f>
        <v>Worst</v>
      </c>
      <c r="AF992" t="str">
        <f>VLOOKUP(D991,CSAT!$A$1:$F$1193,5,0)</f>
        <v>Good</v>
      </c>
      <c r="AG992" t="str">
        <f>VLOOKUP(D991,CSAT!$A$1:$F$1193,6,0)</f>
        <v>Better</v>
      </c>
      <c r="AH992" s="30">
        <v>43270</v>
      </c>
    </row>
    <row r="993" spans="1:34" x14ac:dyDescent="0.25">
      <c r="A993" s="13" t="s">
        <v>1515</v>
      </c>
      <c r="B993" s="13">
        <v>992</v>
      </c>
      <c r="C993" s="13" t="s">
        <v>730</v>
      </c>
      <c r="D993" s="13" t="s">
        <v>1515</v>
      </c>
      <c r="E993" s="13" t="s">
        <v>16</v>
      </c>
      <c r="F993" s="13">
        <v>39</v>
      </c>
      <c r="G993" s="13" t="s">
        <v>17</v>
      </c>
      <c r="H993" s="13" t="s">
        <v>56</v>
      </c>
      <c r="I993" s="13" t="s">
        <v>13</v>
      </c>
      <c r="J993">
        <f>VLOOKUP(DATA!D992,'Performance management'!A$1:H$1193,4,0)</f>
        <v>4</v>
      </c>
      <c r="K993">
        <f>VLOOKUP(DATA!D992,'Performance management'!A$1:H$1193,5,0)</f>
        <v>3</v>
      </c>
      <c r="L993">
        <f>VLOOKUP(DATA!D992,'Performance management'!A$1:H$1193,6,0)</f>
        <v>3</v>
      </c>
      <c r="M993">
        <f>VLOOKUP(DATA!D992,'Performance management'!A$1:H$1193,7,0)</f>
        <v>1</v>
      </c>
      <c r="N993">
        <f>VLOOKUP(DATA!D992,'Performance management'!A$1:H$1193,8,0)</f>
        <v>2.75</v>
      </c>
      <c r="O993">
        <f>VLOOKUP(D992,'Learning  Mangement'!$A$1:$G$1193,4,0)</f>
        <v>2.75</v>
      </c>
      <c r="P993" t="str">
        <f>VLOOKUP(D992,'Learning  Mangement'!$A$1:$G$1193,5,0)</f>
        <v>Sathish&amp;Azim</v>
      </c>
      <c r="Q993" t="str">
        <f>VLOOKUP(D992,'Learning  Mangement'!$A$1:$G$1193,6,0)</f>
        <v>4h</v>
      </c>
      <c r="R993" t="str">
        <f>VLOOKUP(D992,'Learning  Mangement'!$A$1:$G$1193,7,0)</f>
        <v>Technical skills Training</v>
      </c>
      <c r="S993" s="30">
        <f>VLOOKUP(D992,'Leave  Mangement'!$A$1:$F$1193,3,0)</f>
        <v>43381</v>
      </c>
      <c r="T993" s="30">
        <f>VLOOKUP(D992,'Leave  Mangement'!$A$1:$F$1193,4,0)</f>
        <v>43385</v>
      </c>
      <c r="U993" t="str">
        <f>VLOOKUP(D992,'Leave  Mangement'!$A$1:$F$1193,5,0)</f>
        <v>Planned leave</v>
      </c>
      <c r="V993">
        <f>VLOOKUP(D992,'Leave  Mangement'!$A$1:$F$1193,6,0)</f>
        <v>4</v>
      </c>
      <c r="W993" t="str">
        <f>VLOOKUP(D992,'Span and Layer'!$A$1:$D$1193,2,0)</f>
        <v>Hemanth</v>
      </c>
      <c r="X993" t="str">
        <f>VLOOKUP(D992,'Span and Layer'!$A$1:$D$1193,3,0)</f>
        <v>Amelia</v>
      </c>
      <c r="Y993" t="str">
        <f>VLOOKUP(D992,'Span and Layer'!$A$1:$D$1193,4,0)</f>
        <v>George</v>
      </c>
      <c r="Z993" s="30">
        <f>VLOOKUP(D992,'Attrition Analysis'!$A$1:$E$1193,3,0)</f>
        <v>41144</v>
      </c>
      <c r="AA993" s="30">
        <f>VLOOKUP(D992,'Attrition Analysis'!$A$1:$E$1193,4,0)</f>
        <v>13845</v>
      </c>
      <c r="AB993">
        <f>VLOOKUP(D992,'Attrition Analysis'!$A$1:$E$1193,5,0)</f>
        <v>0</v>
      </c>
      <c r="AC993" t="str">
        <f>VLOOKUP(D992,CSAT!$A$1:$F$1193,2,0)</f>
        <v>Worst</v>
      </c>
      <c r="AD993" t="str">
        <f>VLOOKUP(D992,CSAT!$A$1:$F$1193,3,0)</f>
        <v>Worst</v>
      </c>
      <c r="AE993" t="str">
        <f>VLOOKUP(D992,CSAT!$A$1:$F$1193,4,0)</f>
        <v>Better</v>
      </c>
      <c r="AF993" t="str">
        <f>VLOOKUP(D992,CSAT!$A$1:$F$1193,5,0)</f>
        <v>Good</v>
      </c>
      <c r="AG993" t="str">
        <f>VLOOKUP(D992,CSAT!$A$1:$F$1193,6,0)</f>
        <v>Excellent</v>
      </c>
      <c r="AH993" s="30">
        <v>43147</v>
      </c>
    </row>
    <row r="994" spans="1:34" x14ac:dyDescent="0.25">
      <c r="A994" s="13" t="s">
        <v>1516</v>
      </c>
      <c r="B994" s="13">
        <v>993</v>
      </c>
      <c r="C994" s="13" t="s">
        <v>732</v>
      </c>
      <c r="D994" s="13" t="s">
        <v>1516</v>
      </c>
      <c r="E994" s="13" t="s">
        <v>10</v>
      </c>
      <c r="F994" s="13">
        <v>60</v>
      </c>
      <c r="G994" s="13" t="s">
        <v>91</v>
      </c>
      <c r="H994" s="13" t="s">
        <v>40</v>
      </c>
      <c r="I994" s="13" t="s">
        <v>13</v>
      </c>
      <c r="J994">
        <f>VLOOKUP(DATA!D993,'Performance management'!A$1:H$1193,4,0)</f>
        <v>2</v>
      </c>
      <c r="K994">
        <f>VLOOKUP(DATA!D993,'Performance management'!A$1:H$1193,5,0)</f>
        <v>1</v>
      </c>
      <c r="L994">
        <f>VLOOKUP(DATA!D993,'Performance management'!A$1:H$1193,6,0)</f>
        <v>5</v>
      </c>
      <c r="M994">
        <f>VLOOKUP(DATA!D993,'Performance management'!A$1:H$1193,7,0)</f>
        <v>4</v>
      </c>
      <c r="N994">
        <f>VLOOKUP(DATA!D993,'Performance management'!A$1:H$1193,8,0)</f>
        <v>3</v>
      </c>
      <c r="O994">
        <f>VLOOKUP(D993,'Learning  Mangement'!$A$1:$G$1193,4,0)</f>
        <v>3</v>
      </c>
      <c r="P994" t="str">
        <f>VLOOKUP(D993,'Learning  Mangement'!$A$1:$G$1193,5,0)</f>
        <v>Hemanth&amp;Salomi</v>
      </c>
      <c r="Q994" t="str">
        <f>VLOOKUP(D993,'Learning  Mangement'!$A$1:$G$1193,6,0)</f>
        <v>3h</v>
      </c>
      <c r="R994" t="str">
        <f>VLOOKUP(D993,'Learning  Mangement'!$A$1:$G$1193,7,0)</f>
        <v>Soft skills Training</v>
      </c>
      <c r="S994" s="30">
        <f>VLOOKUP(D993,'Leave  Mangement'!$A$1:$F$1193,3,0)</f>
        <v>43382</v>
      </c>
      <c r="T994" s="30">
        <f>VLOOKUP(D993,'Leave  Mangement'!$A$1:$F$1193,4,0)</f>
        <v>43385</v>
      </c>
      <c r="U994" t="str">
        <f>VLOOKUP(D993,'Leave  Mangement'!$A$1:$F$1193,5,0)</f>
        <v>Maternity/Parental leave</v>
      </c>
      <c r="V994">
        <f>VLOOKUP(D993,'Leave  Mangement'!$A$1:$F$1193,6,0)</f>
        <v>33</v>
      </c>
      <c r="W994" t="str">
        <f>VLOOKUP(D993,'Span and Layer'!$A$1:$D$1193,2,0)</f>
        <v>Anudeep</v>
      </c>
      <c r="X994" t="str">
        <f>VLOOKUP(D993,'Span and Layer'!$A$1:$D$1193,3,0)</f>
        <v>Charlie</v>
      </c>
      <c r="Y994" t="str">
        <f>VLOOKUP(D993,'Span and Layer'!$A$1:$D$1193,4,0)</f>
        <v>George</v>
      </c>
      <c r="Z994" s="30">
        <f>VLOOKUP(D993,'Attrition Analysis'!$A$1:$E$1193,3,0)</f>
        <v>41152</v>
      </c>
      <c r="AA994" s="30">
        <f>VLOOKUP(D993,'Attrition Analysis'!$A$1:$E$1193,4,0)</f>
        <v>13857</v>
      </c>
      <c r="AB994">
        <f>VLOOKUP(D993,'Attrition Analysis'!$A$1:$E$1193,5,0)</f>
        <v>0</v>
      </c>
      <c r="AC994" t="str">
        <f>VLOOKUP(D993,CSAT!$A$1:$F$1193,2,0)</f>
        <v>Bad</v>
      </c>
      <c r="AD994" t="str">
        <f>VLOOKUP(D993,CSAT!$A$1:$F$1193,3,0)</f>
        <v>Worst</v>
      </c>
      <c r="AE994" t="str">
        <f>VLOOKUP(D993,CSAT!$A$1:$F$1193,4,0)</f>
        <v>Better</v>
      </c>
      <c r="AF994" t="str">
        <f>VLOOKUP(D993,CSAT!$A$1:$F$1193,5,0)</f>
        <v>Excellent</v>
      </c>
      <c r="AG994" t="str">
        <f>VLOOKUP(D993,CSAT!$A$1:$F$1193,6,0)</f>
        <v>Better</v>
      </c>
      <c r="AH994" s="30">
        <v>43222</v>
      </c>
    </row>
    <row r="995" spans="1:34" x14ac:dyDescent="0.25">
      <c r="A995" s="13" t="s">
        <v>1517</v>
      </c>
      <c r="B995" s="13">
        <v>994</v>
      </c>
      <c r="C995" s="13" t="s">
        <v>734</v>
      </c>
      <c r="D995" s="13" t="s">
        <v>1517</v>
      </c>
      <c r="E995" s="13" t="s">
        <v>16</v>
      </c>
      <c r="F995" s="13">
        <v>21</v>
      </c>
      <c r="G995" s="13" t="s">
        <v>96</v>
      </c>
      <c r="H995" s="13" t="s">
        <v>63</v>
      </c>
      <c r="I995" s="13" t="s">
        <v>13</v>
      </c>
      <c r="J995">
        <f>VLOOKUP(DATA!D994,'Performance management'!A$1:H$1193,4,0)</f>
        <v>2</v>
      </c>
      <c r="K995">
        <f>VLOOKUP(DATA!D994,'Performance management'!A$1:H$1193,5,0)</f>
        <v>5</v>
      </c>
      <c r="L995">
        <f>VLOOKUP(DATA!D994,'Performance management'!A$1:H$1193,6,0)</f>
        <v>3</v>
      </c>
      <c r="M995">
        <f>VLOOKUP(DATA!D994,'Performance management'!A$1:H$1193,7,0)</f>
        <v>3</v>
      </c>
      <c r="N995">
        <f>VLOOKUP(DATA!D994,'Performance management'!A$1:H$1193,8,0)</f>
        <v>3.25</v>
      </c>
      <c r="O995">
        <f>VLOOKUP(D994,'Learning  Mangement'!$A$1:$G$1193,4,0)</f>
        <v>3.25</v>
      </c>
      <c r="P995" t="str">
        <f>VLOOKUP(D994,'Learning  Mangement'!$A$1:$G$1193,5,0)</f>
        <v>Hemanth&amp;Salomi</v>
      </c>
      <c r="Q995" t="str">
        <f>VLOOKUP(D994,'Learning  Mangement'!$A$1:$G$1193,6,0)</f>
        <v>3h</v>
      </c>
      <c r="R995" t="str">
        <f>VLOOKUP(D994,'Learning  Mangement'!$A$1:$G$1193,7,0)</f>
        <v>Soft skills Training</v>
      </c>
      <c r="S995" s="30">
        <f>VLOOKUP(D994,'Leave  Mangement'!$A$1:$F$1193,3,0)</f>
        <v>43383</v>
      </c>
      <c r="T995" s="30">
        <f>VLOOKUP(D994,'Leave  Mangement'!$A$1:$F$1193,4,0)</f>
        <v>43384</v>
      </c>
      <c r="U995" t="str">
        <f>VLOOKUP(D994,'Leave  Mangement'!$A$1:$F$1193,5,0)</f>
        <v>Planned leave</v>
      </c>
      <c r="V995">
        <f>VLOOKUP(D994,'Leave  Mangement'!$A$1:$F$1193,6,0)</f>
        <v>1</v>
      </c>
      <c r="W995" t="str">
        <f>VLOOKUP(D994,'Span and Layer'!$A$1:$D$1193,2,0)</f>
        <v>Aneela</v>
      </c>
      <c r="X995" t="str">
        <f>VLOOKUP(D994,'Span and Layer'!$A$1:$D$1193,3,0)</f>
        <v>Charlie</v>
      </c>
      <c r="Y995" t="str">
        <f>VLOOKUP(D994,'Span and Layer'!$A$1:$D$1193,4,0)</f>
        <v>George</v>
      </c>
      <c r="Z995" s="30">
        <f>VLOOKUP(D994,'Attrition Analysis'!$A$1:$E$1193,3,0)</f>
        <v>41160</v>
      </c>
      <c r="AA995" s="30">
        <f>VLOOKUP(D994,'Attrition Analysis'!$A$1:$E$1193,4,0)</f>
        <v>13869</v>
      </c>
      <c r="AB995">
        <f>VLOOKUP(D994,'Attrition Analysis'!$A$1:$E$1193,5,0)</f>
        <v>0</v>
      </c>
      <c r="AC995" t="str">
        <f>VLOOKUP(D994,CSAT!$A$1:$F$1193,2,0)</f>
        <v>Bad</v>
      </c>
      <c r="AD995" t="str">
        <f>VLOOKUP(D994,CSAT!$A$1:$F$1193,3,0)</f>
        <v>Excellent</v>
      </c>
      <c r="AE995" t="str">
        <f>VLOOKUP(D994,CSAT!$A$1:$F$1193,4,0)</f>
        <v>Worst</v>
      </c>
      <c r="AF995" t="str">
        <f>VLOOKUP(D994,CSAT!$A$1:$F$1193,5,0)</f>
        <v>Bad</v>
      </c>
      <c r="AG995" t="str">
        <f>VLOOKUP(D994,CSAT!$A$1:$F$1193,6,0)</f>
        <v>Better</v>
      </c>
      <c r="AH995" s="30">
        <v>43171</v>
      </c>
    </row>
    <row r="996" spans="1:34" x14ac:dyDescent="0.25">
      <c r="A996" s="13" t="s">
        <v>1518</v>
      </c>
      <c r="B996" s="13">
        <v>995</v>
      </c>
      <c r="C996" s="13" t="s">
        <v>736</v>
      </c>
      <c r="D996" s="13" t="s">
        <v>1518</v>
      </c>
      <c r="E996" s="13" t="s">
        <v>16</v>
      </c>
      <c r="F996" s="13">
        <v>36</v>
      </c>
      <c r="G996" s="13" t="s">
        <v>55</v>
      </c>
      <c r="H996" s="13" t="s">
        <v>22</v>
      </c>
      <c r="I996" s="13" t="s">
        <v>23</v>
      </c>
      <c r="J996">
        <f>VLOOKUP(DATA!D995,'Performance management'!A$1:H$1193,4,0)</f>
        <v>1</v>
      </c>
      <c r="K996">
        <f>VLOOKUP(DATA!D995,'Performance management'!A$1:H$1193,5,0)</f>
        <v>1</v>
      </c>
      <c r="L996">
        <f>VLOOKUP(DATA!D995,'Performance management'!A$1:H$1193,6,0)</f>
        <v>2</v>
      </c>
      <c r="M996">
        <f>VLOOKUP(DATA!D995,'Performance management'!A$1:H$1193,7,0)</f>
        <v>1</v>
      </c>
      <c r="N996">
        <f>VLOOKUP(DATA!D995,'Performance management'!A$1:H$1193,8,0)</f>
        <v>1.25</v>
      </c>
      <c r="O996">
        <f>VLOOKUP(D995,'Learning  Mangement'!$A$1:$G$1193,4,0)</f>
        <v>1.25</v>
      </c>
      <c r="P996" t="str">
        <f>VLOOKUP(D995,'Learning  Mangement'!$A$1:$G$1193,5,0)</f>
        <v>Sathish&amp;Azim</v>
      </c>
      <c r="Q996" t="str">
        <f>VLOOKUP(D995,'Learning  Mangement'!$A$1:$G$1193,6,0)</f>
        <v>4h</v>
      </c>
      <c r="R996" t="str">
        <f>VLOOKUP(D995,'Learning  Mangement'!$A$1:$G$1193,7,0)</f>
        <v>Technical skills Training</v>
      </c>
      <c r="S996" s="30">
        <f>VLOOKUP(D995,'Leave  Mangement'!$A$1:$F$1193,3,0)</f>
        <v>43384</v>
      </c>
      <c r="T996" s="30">
        <f>VLOOKUP(D995,'Leave  Mangement'!$A$1:$F$1193,4,0)</f>
        <v>43387</v>
      </c>
      <c r="U996" t="str">
        <f>VLOOKUP(D995,'Leave  Mangement'!$A$1:$F$1193,5,0)</f>
        <v>Maternity/Parental leave</v>
      </c>
      <c r="V996">
        <f>VLOOKUP(D995,'Leave  Mangement'!$A$1:$F$1193,6,0)</f>
        <v>33</v>
      </c>
      <c r="W996" t="str">
        <f>VLOOKUP(D995,'Span and Layer'!$A$1:$D$1193,2,0)</f>
        <v>Hemanth</v>
      </c>
      <c r="X996" t="str">
        <f>VLOOKUP(D995,'Span and Layer'!$A$1:$D$1193,3,0)</f>
        <v>Amelia</v>
      </c>
      <c r="Y996" t="str">
        <f>VLOOKUP(D995,'Span and Layer'!$A$1:$D$1193,4,0)</f>
        <v>George</v>
      </c>
      <c r="Z996" s="30">
        <f>VLOOKUP(D995,'Attrition Analysis'!$A$1:$E$1193,3,0)</f>
        <v>41168</v>
      </c>
      <c r="AA996" s="30">
        <f>VLOOKUP(D995,'Attrition Analysis'!$A$1:$E$1193,4,0)</f>
        <v>13881</v>
      </c>
      <c r="AB996">
        <f>VLOOKUP(D995,'Attrition Analysis'!$A$1:$E$1193,5,0)</f>
        <v>0</v>
      </c>
      <c r="AC996" t="str">
        <f>VLOOKUP(D995,CSAT!$A$1:$F$1193,2,0)</f>
        <v>Worst</v>
      </c>
      <c r="AD996" t="str">
        <f>VLOOKUP(D995,CSAT!$A$1:$F$1193,3,0)</f>
        <v>Excellent</v>
      </c>
      <c r="AE996" t="str">
        <f>VLOOKUP(D995,CSAT!$A$1:$F$1193,4,0)</f>
        <v>Good</v>
      </c>
      <c r="AF996" t="str">
        <f>VLOOKUP(D995,CSAT!$A$1:$F$1193,5,0)</f>
        <v>Bad</v>
      </c>
      <c r="AG996" t="str">
        <f>VLOOKUP(D995,CSAT!$A$1:$F$1193,6,0)</f>
        <v>Excellent</v>
      </c>
      <c r="AH996" s="30">
        <v>43398</v>
      </c>
    </row>
    <row r="997" spans="1:34" x14ac:dyDescent="0.25">
      <c r="A997" s="13" t="s">
        <v>1519</v>
      </c>
      <c r="B997" s="13">
        <v>996</v>
      </c>
      <c r="C997" s="13" t="s">
        <v>738</v>
      </c>
      <c r="D997" s="13" t="s">
        <v>1519</v>
      </c>
      <c r="E997" s="13" t="s">
        <v>10</v>
      </c>
      <c r="F997" s="13">
        <v>31</v>
      </c>
      <c r="G997" s="13" t="s">
        <v>31</v>
      </c>
      <c r="H997" s="13" t="s">
        <v>56</v>
      </c>
      <c r="I997" s="13" t="s">
        <v>13</v>
      </c>
      <c r="J997">
        <f>VLOOKUP(DATA!D996,'Performance management'!A$1:H$1193,4,0)</f>
        <v>4</v>
      </c>
      <c r="K997">
        <f>VLOOKUP(DATA!D996,'Performance management'!A$1:H$1193,5,0)</f>
        <v>3</v>
      </c>
      <c r="L997">
        <f>VLOOKUP(DATA!D996,'Performance management'!A$1:H$1193,6,0)</f>
        <v>1</v>
      </c>
      <c r="M997">
        <f>VLOOKUP(DATA!D996,'Performance management'!A$1:H$1193,7,0)</f>
        <v>4</v>
      </c>
      <c r="N997">
        <f>VLOOKUP(DATA!D996,'Performance management'!A$1:H$1193,8,0)</f>
        <v>3</v>
      </c>
      <c r="O997">
        <f>VLOOKUP(D996,'Learning  Mangement'!$A$1:$G$1193,4,0)</f>
        <v>3</v>
      </c>
      <c r="P997" t="str">
        <f>VLOOKUP(D996,'Learning  Mangement'!$A$1:$G$1193,5,0)</f>
        <v>Hemanth&amp;Salomi</v>
      </c>
      <c r="Q997" t="str">
        <f>VLOOKUP(D996,'Learning  Mangement'!$A$1:$G$1193,6,0)</f>
        <v>3h</v>
      </c>
      <c r="R997" t="str">
        <f>VLOOKUP(D996,'Learning  Mangement'!$A$1:$G$1193,7,0)</f>
        <v>Soft skills Training</v>
      </c>
      <c r="S997" s="30">
        <f>VLOOKUP(D996,'Leave  Mangement'!$A$1:$F$1193,3,0)</f>
        <v>43385</v>
      </c>
      <c r="T997" s="30">
        <f>VLOOKUP(D996,'Leave  Mangement'!$A$1:$F$1193,4,0)</f>
        <v>43391</v>
      </c>
      <c r="U997" t="str">
        <f>VLOOKUP(D996,'Leave  Mangement'!$A$1:$F$1193,5,0)</f>
        <v>Maternity/Parental leave</v>
      </c>
      <c r="V997">
        <f>VLOOKUP(D996,'Leave  Mangement'!$A$1:$F$1193,6,0)</f>
        <v>36</v>
      </c>
      <c r="W997" t="str">
        <f>VLOOKUP(D996,'Span and Layer'!$A$1:$D$1193,2,0)</f>
        <v>Santhosh</v>
      </c>
      <c r="X997" t="str">
        <f>VLOOKUP(D996,'Span and Layer'!$A$1:$D$1193,3,0)</f>
        <v>Harry</v>
      </c>
      <c r="Y997" t="str">
        <f>VLOOKUP(D996,'Span and Layer'!$A$1:$D$1193,4,0)</f>
        <v>George</v>
      </c>
      <c r="Z997" s="30">
        <f>VLOOKUP(D996,'Attrition Analysis'!$A$1:$E$1193,3,0)</f>
        <v>41176</v>
      </c>
      <c r="AA997" s="30">
        <f>VLOOKUP(D996,'Attrition Analysis'!$A$1:$E$1193,4,0)</f>
        <v>13893</v>
      </c>
      <c r="AB997">
        <f>VLOOKUP(D996,'Attrition Analysis'!$A$1:$E$1193,5,0)</f>
        <v>0</v>
      </c>
      <c r="AC997" t="str">
        <f>VLOOKUP(D996,CSAT!$A$1:$F$1193,2,0)</f>
        <v>Good</v>
      </c>
      <c r="AD997" t="str">
        <f>VLOOKUP(D996,CSAT!$A$1:$F$1193,3,0)</f>
        <v>Bad</v>
      </c>
      <c r="AE997" t="str">
        <f>VLOOKUP(D996,CSAT!$A$1:$F$1193,4,0)</f>
        <v>Better</v>
      </c>
      <c r="AF997" t="str">
        <f>VLOOKUP(D996,CSAT!$A$1:$F$1193,5,0)</f>
        <v>Better</v>
      </c>
      <c r="AG997" t="str">
        <f>VLOOKUP(D996,CSAT!$A$1:$F$1193,6,0)</f>
        <v>Bad</v>
      </c>
      <c r="AH997" s="30">
        <v>43122</v>
      </c>
    </row>
    <row r="998" spans="1:34" x14ac:dyDescent="0.25">
      <c r="A998" s="13" t="s">
        <v>1520</v>
      </c>
      <c r="B998" s="13">
        <v>997</v>
      </c>
      <c r="C998" s="13" t="s">
        <v>740</v>
      </c>
      <c r="D998" s="13" t="s">
        <v>1520</v>
      </c>
      <c r="E998" s="13" t="s">
        <v>10</v>
      </c>
      <c r="F998" s="13">
        <v>35</v>
      </c>
      <c r="G998" s="13" t="s">
        <v>62</v>
      </c>
      <c r="H998" s="13" t="s">
        <v>40</v>
      </c>
      <c r="I998" s="13" t="s">
        <v>13</v>
      </c>
      <c r="J998">
        <f>VLOOKUP(DATA!D997,'Performance management'!A$1:H$1193,4,0)</f>
        <v>5</v>
      </c>
      <c r="K998">
        <f>VLOOKUP(DATA!D997,'Performance management'!A$1:H$1193,5,0)</f>
        <v>5</v>
      </c>
      <c r="L998">
        <f>VLOOKUP(DATA!D997,'Performance management'!A$1:H$1193,6,0)</f>
        <v>1</v>
      </c>
      <c r="M998">
        <f>VLOOKUP(DATA!D997,'Performance management'!A$1:H$1193,7,0)</f>
        <v>5</v>
      </c>
      <c r="N998">
        <f>VLOOKUP(DATA!D997,'Performance management'!A$1:H$1193,8,0)</f>
        <v>4</v>
      </c>
      <c r="O998">
        <f>VLOOKUP(D997,'Learning  Mangement'!$A$1:$G$1193,4,0)</f>
        <v>4</v>
      </c>
      <c r="P998" t="str">
        <f>VLOOKUP(D997,'Learning  Mangement'!$A$1:$G$1193,5,0)</f>
        <v>Santhosh&amp;Anudeep</v>
      </c>
      <c r="Q998" t="str">
        <f>VLOOKUP(D997,'Learning  Mangement'!$A$1:$G$1193,6,0)</f>
        <v>3h</v>
      </c>
      <c r="R998" t="str">
        <f>VLOOKUP(D997,'Learning  Mangement'!$A$1:$G$1193,7,0)</f>
        <v>Job Training</v>
      </c>
      <c r="S998" s="30">
        <f>VLOOKUP(D997,'Leave  Mangement'!$A$1:$F$1193,3,0)</f>
        <v>43386</v>
      </c>
      <c r="T998" s="30">
        <f>VLOOKUP(D997,'Leave  Mangement'!$A$1:$F$1193,4,0)</f>
        <v>43391</v>
      </c>
      <c r="U998" t="str">
        <f>VLOOKUP(D997,'Leave  Mangement'!$A$1:$F$1193,5,0)</f>
        <v>Maternity/Parental leave</v>
      </c>
      <c r="V998">
        <f>VLOOKUP(D997,'Leave  Mangement'!$A$1:$F$1193,6,0)</f>
        <v>35</v>
      </c>
      <c r="W998" t="str">
        <f>VLOOKUP(D997,'Span and Layer'!$A$1:$D$1193,2,0)</f>
        <v>Salomi</v>
      </c>
      <c r="X998" t="str">
        <f>VLOOKUP(D997,'Span and Layer'!$A$1:$D$1193,3,0)</f>
        <v>Harry</v>
      </c>
      <c r="Y998" t="str">
        <f>VLOOKUP(D997,'Span and Layer'!$A$1:$D$1193,4,0)</f>
        <v>George</v>
      </c>
      <c r="Z998" s="30">
        <f>VLOOKUP(D997,'Attrition Analysis'!$A$1:$E$1193,3,0)</f>
        <v>41184</v>
      </c>
      <c r="AA998" s="30">
        <f>VLOOKUP(D997,'Attrition Analysis'!$A$1:$E$1193,4,0)</f>
        <v>13905</v>
      </c>
      <c r="AB998">
        <f>VLOOKUP(D997,'Attrition Analysis'!$A$1:$E$1193,5,0)</f>
        <v>0</v>
      </c>
      <c r="AC998" t="str">
        <f>VLOOKUP(D997,CSAT!$A$1:$F$1193,2,0)</f>
        <v>Good</v>
      </c>
      <c r="AD998" t="str">
        <f>VLOOKUP(D997,CSAT!$A$1:$F$1193,3,0)</f>
        <v>Good</v>
      </c>
      <c r="AE998" t="str">
        <f>VLOOKUP(D997,CSAT!$A$1:$F$1193,4,0)</f>
        <v>Good</v>
      </c>
      <c r="AF998" t="str">
        <f>VLOOKUP(D997,CSAT!$A$1:$F$1193,5,0)</f>
        <v>Worst</v>
      </c>
      <c r="AG998" t="str">
        <f>VLOOKUP(D997,CSAT!$A$1:$F$1193,6,0)</f>
        <v>Better</v>
      </c>
      <c r="AH998" s="30">
        <v>43124</v>
      </c>
    </row>
    <row r="999" spans="1:34" x14ac:dyDescent="0.25">
      <c r="A999" s="13" t="s">
        <v>1521</v>
      </c>
      <c r="B999" s="13">
        <v>998</v>
      </c>
      <c r="C999" s="13" t="s">
        <v>742</v>
      </c>
      <c r="D999" s="13" t="s">
        <v>1521</v>
      </c>
      <c r="E999" s="13" t="s">
        <v>16</v>
      </c>
      <c r="F999" s="13">
        <v>57</v>
      </c>
      <c r="G999" s="13" t="s">
        <v>17</v>
      </c>
      <c r="H999" s="13" t="s">
        <v>105</v>
      </c>
      <c r="I999" s="13" t="s">
        <v>13</v>
      </c>
      <c r="J999">
        <f>VLOOKUP(DATA!D998,'Performance management'!A$1:H$1193,4,0)</f>
        <v>1</v>
      </c>
      <c r="K999">
        <f>VLOOKUP(DATA!D998,'Performance management'!A$1:H$1193,5,0)</f>
        <v>1</v>
      </c>
      <c r="L999">
        <f>VLOOKUP(DATA!D998,'Performance management'!A$1:H$1193,6,0)</f>
        <v>4</v>
      </c>
      <c r="M999">
        <f>VLOOKUP(DATA!D998,'Performance management'!A$1:H$1193,7,0)</f>
        <v>1</v>
      </c>
      <c r="N999">
        <f>VLOOKUP(DATA!D998,'Performance management'!A$1:H$1193,8,0)</f>
        <v>1.75</v>
      </c>
      <c r="O999">
        <f>VLOOKUP(D998,'Learning  Mangement'!$A$1:$G$1193,4,0)</f>
        <v>1.75</v>
      </c>
      <c r="P999" t="str">
        <f>VLOOKUP(D998,'Learning  Mangement'!$A$1:$G$1193,5,0)</f>
        <v>Sathish&amp;Azim</v>
      </c>
      <c r="Q999" t="str">
        <f>VLOOKUP(D998,'Learning  Mangement'!$A$1:$G$1193,6,0)</f>
        <v>4h</v>
      </c>
      <c r="R999" t="str">
        <f>VLOOKUP(D998,'Learning  Mangement'!$A$1:$G$1193,7,0)</f>
        <v>Technical skills Training</v>
      </c>
      <c r="S999" s="30">
        <f>VLOOKUP(D998,'Leave  Mangement'!$A$1:$F$1193,3,0)</f>
        <v>43387</v>
      </c>
      <c r="T999" s="30">
        <f>VLOOKUP(D998,'Leave  Mangement'!$A$1:$F$1193,4,0)</f>
        <v>43391</v>
      </c>
      <c r="U999" t="str">
        <f>VLOOKUP(D998,'Leave  Mangement'!$A$1:$F$1193,5,0)</f>
        <v>Planned leave</v>
      </c>
      <c r="V999">
        <f>VLOOKUP(D998,'Leave  Mangement'!$A$1:$F$1193,6,0)</f>
        <v>4</v>
      </c>
      <c r="W999" t="str">
        <f>VLOOKUP(D998,'Span and Layer'!$A$1:$D$1193,2,0)</f>
        <v>Harish</v>
      </c>
      <c r="X999" t="str">
        <f>VLOOKUP(D998,'Span and Layer'!$A$1:$D$1193,3,0)</f>
        <v>Amelia</v>
      </c>
      <c r="Y999" t="str">
        <f>VLOOKUP(D998,'Span and Layer'!$A$1:$D$1193,4,0)</f>
        <v>George</v>
      </c>
      <c r="Z999" s="30">
        <f>VLOOKUP(D998,'Attrition Analysis'!$A$1:$E$1193,3,0)</f>
        <v>41192</v>
      </c>
      <c r="AA999" s="30">
        <f>VLOOKUP(D998,'Attrition Analysis'!$A$1:$E$1193,4,0)</f>
        <v>13917</v>
      </c>
      <c r="AB999">
        <f>VLOOKUP(D998,'Attrition Analysis'!$A$1:$E$1193,5,0)</f>
        <v>0</v>
      </c>
      <c r="AC999" t="str">
        <f>VLOOKUP(D998,CSAT!$A$1:$F$1193,2,0)</f>
        <v>Better</v>
      </c>
      <c r="AD999" t="str">
        <f>VLOOKUP(D998,CSAT!$A$1:$F$1193,3,0)</f>
        <v>Worst</v>
      </c>
      <c r="AE999" t="str">
        <f>VLOOKUP(D998,CSAT!$A$1:$F$1193,4,0)</f>
        <v>Better</v>
      </c>
      <c r="AF999" t="str">
        <f>VLOOKUP(D998,CSAT!$A$1:$F$1193,5,0)</f>
        <v>Better</v>
      </c>
      <c r="AG999" t="str">
        <f>VLOOKUP(D998,CSAT!$A$1:$F$1193,6,0)</f>
        <v>Better</v>
      </c>
      <c r="AH999" s="30">
        <v>43335</v>
      </c>
    </row>
    <row r="1000" spans="1:34" x14ac:dyDescent="0.25">
      <c r="A1000" s="13" t="s">
        <v>1522</v>
      </c>
      <c r="B1000" s="13">
        <v>999</v>
      </c>
      <c r="C1000" s="13" t="s">
        <v>744</v>
      </c>
      <c r="D1000" s="13" t="s">
        <v>1522</v>
      </c>
      <c r="E1000" s="13" t="s">
        <v>16</v>
      </c>
      <c r="F1000" s="13">
        <v>30</v>
      </c>
      <c r="G1000" s="13" t="s">
        <v>11</v>
      </c>
      <c r="H1000" s="13" t="s">
        <v>27</v>
      </c>
      <c r="I1000" s="13" t="s">
        <v>28</v>
      </c>
      <c r="J1000">
        <f>VLOOKUP(DATA!D999,'Performance management'!A$1:H$1193,4,0)</f>
        <v>2</v>
      </c>
      <c r="K1000">
        <f>VLOOKUP(DATA!D999,'Performance management'!A$1:H$1193,5,0)</f>
        <v>3</v>
      </c>
      <c r="L1000">
        <f>VLOOKUP(DATA!D999,'Performance management'!A$1:H$1193,6,0)</f>
        <v>3</v>
      </c>
      <c r="M1000">
        <f>VLOOKUP(DATA!D999,'Performance management'!A$1:H$1193,7,0)</f>
        <v>5</v>
      </c>
      <c r="N1000">
        <f>VLOOKUP(DATA!D999,'Performance management'!A$1:H$1193,8,0)</f>
        <v>3.25</v>
      </c>
      <c r="O1000">
        <f>VLOOKUP(D999,'Learning  Mangement'!$A$1:$G$1193,4,0)</f>
        <v>3.25</v>
      </c>
      <c r="P1000" t="str">
        <f>VLOOKUP(D999,'Learning  Mangement'!$A$1:$G$1193,5,0)</f>
        <v>Hemanth&amp;Salomi</v>
      </c>
      <c r="Q1000" t="str">
        <f>VLOOKUP(D999,'Learning  Mangement'!$A$1:$G$1193,6,0)</f>
        <v>3h</v>
      </c>
      <c r="R1000" t="str">
        <f>VLOOKUP(D999,'Learning  Mangement'!$A$1:$G$1193,7,0)</f>
        <v>Soft skills Training</v>
      </c>
      <c r="S1000" s="30">
        <f>VLOOKUP(D999,'Leave  Mangement'!$A$1:$F$1193,3,0)</f>
        <v>43388</v>
      </c>
      <c r="T1000" s="30">
        <f>VLOOKUP(D999,'Leave  Mangement'!$A$1:$F$1193,4,0)</f>
        <v>43391</v>
      </c>
      <c r="U1000" t="str">
        <f>VLOOKUP(D999,'Leave  Mangement'!$A$1:$F$1193,5,0)</f>
        <v>Planned leave</v>
      </c>
      <c r="V1000">
        <f>VLOOKUP(D999,'Leave  Mangement'!$A$1:$F$1193,6,0)</f>
        <v>3</v>
      </c>
      <c r="W1000" t="str">
        <f>VLOOKUP(D999,'Span and Layer'!$A$1:$D$1193,2,0)</f>
        <v>Rajesh</v>
      </c>
      <c r="X1000" t="str">
        <f>VLOOKUP(D999,'Span and Layer'!$A$1:$D$1193,3,0)</f>
        <v>Isla</v>
      </c>
      <c r="Y1000" t="str">
        <f>VLOOKUP(D999,'Span and Layer'!$A$1:$D$1193,4,0)</f>
        <v>George</v>
      </c>
      <c r="Z1000" s="30">
        <f>VLOOKUP(D999,'Attrition Analysis'!$A$1:$E$1193,3,0)</f>
        <v>41200</v>
      </c>
      <c r="AA1000" s="30">
        <f>VLOOKUP(D999,'Attrition Analysis'!$A$1:$E$1193,4,0)</f>
        <v>13929</v>
      </c>
      <c r="AB1000">
        <f>VLOOKUP(D999,'Attrition Analysis'!$A$1:$E$1193,5,0)</f>
        <v>0</v>
      </c>
      <c r="AC1000" t="str">
        <f>VLOOKUP(D999,CSAT!$A$1:$F$1193,2,0)</f>
        <v>Good</v>
      </c>
      <c r="AD1000" t="str">
        <f>VLOOKUP(D999,CSAT!$A$1:$F$1193,3,0)</f>
        <v>Bad</v>
      </c>
      <c r="AE1000" t="str">
        <f>VLOOKUP(D999,CSAT!$A$1:$F$1193,4,0)</f>
        <v>Excellent</v>
      </c>
      <c r="AF1000" t="str">
        <f>VLOOKUP(D999,CSAT!$A$1:$F$1193,5,0)</f>
        <v>Worst</v>
      </c>
      <c r="AG1000" t="str">
        <f>VLOOKUP(D999,CSAT!$A$1:$F$1193,6,0)</f>
        <v>Excellent</v>
      </c>
      <c r="AH1000" s="30">
        <v>43408</v>
      </c>
    </row>
    <row r="1001" spans="1:34" x14ac:dyDescent="0.25">
      <c r="A1001" s="13" t="s">
        <v>1523</v>
      </c>
      <c r="B1001" s="13">
        <v>1000</v>
      </c>
      <c r="C1001" s="13" t="s">
        <v>746</v>
      </c>
      <c r="D1001" s="13" t="s">
        <v>1523</v>
      </c>
      <c r="E1001" s="13" t="s">
        <v>10</v>
      </c>
      <c r="F1001" s="13">
        <v>49</v>
      </c>
      <c r="G1001" s="13" t="s">
        <v>62</v>
      </c>
      <c r="H1001" s="13" t="s">
        <v>79</v>
      </c>
      <c r="I1001" s="13" t="s">
        <v>80</v>
      </c>
      <c r="J1001">
        <f>VLOOKUP(DATA!D1000,'Performance management'!A$1:H$1193,4,0)</f>
        <v>4</v>
      </c>
      <c r="K1001">
        <f>VLOOKUP(DATA!D1000,'Performance management'!A$1:H$1193,5,0)</f>
        <v>1</v>
      </c>
      <c r="L1001">
        <f>VLOOKUP(DATA!D1000,'Performance management'!A$1:H$1193,6,0)</f>
        <v>2</v>
      </c>
      <c r="M1001">
        <f>VLOOKUP(DATA!D1000,'Performance management'!A$1:H$1193,7,0)</f>
        <v>4</v>
      </c>
      <c r="N1001">
        <f>VLOOKUP(DATA!D1000,'Performance management'!A$1:H$1193,8,0)</f>
        <v>2.75</v>
      </c>
      <c r="O1001">
        <f>VLOOKUP(D1000,'Learning  Mangement'!$A$1:$G$1193,4,0)</f>
        <v>2.75</v>
      </c>
      <c r="P1001" t="str">
        <f>VLOOKUP(D1000,'Learning  Mangement'!$A$1:$G$1193,5,0)</f>
        <v>Sathish&amp;Azim</v>
      </c>
      <c r="Q1001" t="str">
        <f>VLOOKUP(D1000,'Learning  Mangement'!$A$1:$G$1193,6,0)</f>
        <v>4h</v>
      </c>
      <c r="R1001" t="str">
        <f>VLOOKUP(D1000,'Learning  Mangement'!$A$1:$G$1193,7,0)</f>
        <v>Technical skills Training</v>
      </c>
      <c r="S1001" s="30">
        <f>VLOOKUP(D1000,'Leave  Mangement'!$A$1:$F$1193,3,0)</f>
        <v>43389</v>
      </c>
      <c r="T1001" s="30">
        <f>VLOOKUP(D1000,'Leave  Mangement'!$A$1:$F$1193,4,0)</f>
        <v>43391</v>
      </c>
      <c r="U1001" t="str">
        <f>VLOOKUP(D1000,'Leave  Mangement'!$A$1:$F$1193,5,0)</f>
        <v>Planned leave</v>
      </c>
      <c r="V1001">
        <f>VLOOKUP(D1000,'Leave  Mangement'!$A$1:$F$1193,6,0)</f>
        <v>2</v>
      </c>
      <c r="W1001" t="str">
        <f>VLOOKUP(D1000,'Span and Layer'!$A$1:$D$1193,2,0)</f>
        <v>Santhosh</v>
      </c>
      <c r="X1001" t="str">
        <f>VLOOKUP(D1000,'Span and Layer'!$A$1:$D$1193,3,0)</f>
        <v>Harry</v>
      </c>
      <c r="Y1001" t="str">
        <f>VLOOKUP(D1000,'Span and Layer'!$A$1:$D$1193,4,0)</f>
        <v>George</v>
      </c>
      <c r="Z1001" s="30">
        <f>VLOOKUP(D1000,'Attrition Analysis'!$A$1:$E$1193,3,0)</f>
        <v>41208</v>
      </c>
      <c r="AA1001" s="30">
        <f>VLOOKUP(D1000,'Attrition Analysis'!$A$1:$E$1193,4,0)</f>
        <v>13941</v>
      </c>
      <c r="AB1001">
        <f>VLOOKUP(D1000,'Attrition Analysis'!$A$1:$E$1193,5,0)</f>
        <v>0</v>
      </c>
      <c r="AC1001" t="str">
        <f>VLOOKUP(D1000,CSAT!$A$1:$F$1193,2,0)</f>
        <v>Good</v>
      </c>
      <c r="AD1001" t="str">
        <f>VLOOKUP(D1000,CSAT!$A$1:$F$1193,3,0)</f>
        <v>Excellent</v>
      </c>
      <c r="AE1001" t="str">
        <f>VLOOKUP(D1000,CSAT!$A$1:$F$1193,4,0)</f>
        <v>Better</v>
      </c>
      <c r="AF1001" t="str">
        <f>VLOOKUP(D1000,CSAT!$A$1:$F$1193,5,0)</f>
        <v>Good</v>
      </c>
      <c r="AG1001" t="str">
        <f>VLOOKUP(D1000,CSAT!$A$1:$F$1193,6,0)</f>
        <v>Better</v>
      </c>
      <c r="AH1001" s="30">
        <v>43401</v>
      </c>
    </row>
    <row r="1002" spans="1:34" x14ac:dyDescent="0.25">
      <c r="A1002" s="13" t="s">
        <v>1524</v>
      </c>
      <c r="B1002" s="13">
        <v>1001</v>
      </c>
      <c r="C1002" s="13" t="s">
        <v>748</v>
      </c>
      <c r="D1002" s="13" t="s">
        <v>1524</v>
      </c>
      <c r="E1002" s="13" t="s">
        <v>16</v>
      </c>
      <c r="F1002" s="13">
        <v>46</v>
      </c>
      <c r="G1002" s="13" t="s">
        <v>45</v>
      </c>
      <c r="H1002" s="13" t="s">
        <v>131</v>
      </c>
      <c r="I1002" s="13" t="s">
        <v>132</v>
      </c>
      <c r="J1002">
        <f>VLOOKUP(DATA!D1001,'Performance management'!A$1:H$1193,4,0)</f>
        <v>2</v>
      </c>
      <c r="K1002">
        <f>VLOOKUP(DATA!D1001,'Performance management'!A$1:H$1193,5,0)</f>
        <v>3</v>
      </c>
      <c r="L1002">
        <f>VLOOKUP(DATA!D1001,'Performance management'!A$1:H$1193,6,0)</f>
        <v>2</v>
      </c>
      <c r="M1002">
        <f>VLOOKUP(DATA!D1001,'Performance management'!A$1:H$1193,7,0)</f>
        <v>5</v>
      </c>
      <c r="N1002">
        <f>VLOOKUP(DATA!D1001,'Performance management'!A$1:H$1193,8,0)</f>
        <v>3</v>
      </c>
      <c r="O1002">
        <f>VLOOKUP(D1001,'Learning  Mangement'!$A$1:$G$1193,4,0)</f>
        <v>3</v>
      </c>
      <c r="P1002" t="str">
        <f>VLOOKUP(D1001,'Learning  Mangement'!$A$1:$G$1193,5,0)</f>
        <v>Hemanth&amp;Salomi</v>
      </c>
      <c r="Q1002" t="str">
        <f>VLOOKUP(D1001,'Learning  Mangement'!$A$1:$G$1193,6,0)</f>
        <v>3h</v>
      </c>
      <c r="R1002" t="str">
        <f>VLOOKUP(D1001,'Learning  Mangement'!$A$1:$G$1193,7,0)</f>
        <v>Soft skills Training</v>
      </c>
      <c r="S1002" s="30">
        <f>VLOOKUP(D1001,'Leave  Mangement'!$A$1:$F$1193,3,0)</f>
        <v>43390</v>
      </c>
      <c r="T1002" s="30">
        <f>VLOOKUP(D1001,'Leave  Mangement'!$A$1:$F$1193,4,0)</f>
        <v>43396</v>
      </c>
      <c r="U1002" t="str">
        <f>VLOOKUP(D1001,'Leave  Mangement'!$A$1:$F$1193,5,0)</f>
        <v>Maternity/Parental leave</v>
      </c>
      <c r="V1002">
        <f>VLOOKUP(D1001,'Leave  Mangement'!$A$1:$F$1193,6,0)</f>
        <v>36</v>
      </c>
      <c r="W1002" t="str">
        <f>VLOOKUP(D1001,'Span and Layer'!$A$1:$D$1193,2,0)</f>
        <v>Sathish</v>
      </c>
      <c r="X1002" t="str">
        <f>VLOOKUP(D1001,'Span and Layer'!$A$1:$D$1193,3,0)</f>
        <v>Charlie</v>
      </c>
      <c r="Y1002" t="str">
        <f>VLOOKUP(D1001,'Span and Layer'!$A$1:$D$1193,4,0)</f>
        <v>George</v>
      </c>
      <c r="Z1002" s="30">
        <f>VLOOKUP(D1001,'Attrition Analysis'!$A$1:$E$1193,3,0)</f>
        <v>41216</v>
      </c>
      <c r="AA1002" s="30">
        <f>VLOOKUP(D1001,'Attrition Analysis'!$A$1:$E$1193,4,0)</f>
        <v>13953</v>
      </c>
      <c r="AB1002">
        <f>VLOOKUP(D1001,'Attrition Analysis'!$A$1:$E$1193,5,0)</f>
        <v>0</v>
      </c>
      <c r="AC1002" t="str">
        <f>VLOOKUP(D1001,CSAT!$A$1:$F$1193,2,0)</f>
        <v>Better</v>
      </c>
      <c r="AD1002" t="str">
        <f>VLOOKUP(D1001,CSAT!$A$1:$F$1193,3,0)</f>
        <v>Excellent</v>
      </c>
      <c r="AE1002" t="str">
        <f>VLOOKUP(D1001,CSAT!$A$1:$F$1193,4,0)</f>
        <v>Worst</v>
      </c>
      <c r="AF1002" t="str">
        <f>VLOOKUP(D1001,CSAT!$A$1:$F$1193,5,0)</f>
        <v>Excellent</v>
      </c>
      <c r="AG1002" t="str">
        <f>VLOOKUP(D1001,CSAT!$A$1:$F$1193,6,0)</f>
        <v>Bad</v>
      </c>
      <c r="AH1002" s="30">
        <v>43345</v>
      </c>
    </row>
    <row r="1003" spans="1:34" x14ac:dyDescent="0.25">
      <c r="A1003" s="13" t="s">
        <v>1525</v>
      </c>
      <c r="B1003" s="13">
        <v>1002</v>
      </c>
      <c r="C1003" s="13" t="s">
        <v>750</v>
      </c>
      <c r="D1003" s="13" t="s">
        <v>1525</v>
      </c>
      <c r="E1003" s="13" t="s">
        <v>10</v>
      </c>
      <c r="F1003" s="13">
        <v>33</v>
      </c>
      <c r="G1003" s="13" t="s">
        <v>91</v>
      </c>
      <c r="H1003" s="13" t="s">
        <v>52</v>
      </c>
      <c r="I1003" s="13" t="s">
        <v>13</v>
      </c>
      <c r="J1003">
        <f>VLOOKUP(DATA!D1002,'Performance management'!A$1:H$1193,4,0)</f>
        <v>4</v>
      </c>
      <c r="K1003">
        <f>VLOOKUP(DATA!D1002,'Performance management'!A$1:H$1193,5,0)</f>
        <v>2</v>
      </c>
      <c r="L1003">
        <f>VLOOKUP(DATA!D1002,'Performance management'!A$1:H$1193,6,0)</f>
        <v>5</v>
      </c>
      <c r="M1003">
        <f>VLOOKUP(DATA!D1002,'Performance management'!A$1:H$1193,7,0)</f>
        <v>2</v>
      </c>
      <c r="N1003">
        <f>VLOOKUP(DATA!D1002,'Performance management'!A$1:H$1193,8,0)</f>
        <v>3.25</v>
      </c>
      <c r="O1003">
        <f>VLOOKUP(D1002,'Learning  Mangement'!$A$1:$G$1193,4,0)</f>
        <v>3.25</v>
      </c>
      <c r="P1003" t="str">
        <f>VLOOKUP(D1002,'Learning  Mangement'!$A$1:$G$1193,5,0)</f>
        <v>Hemanth&amp;Salomi</v>
      </c>
      <c r="Q1003" t="str">
        <f>VLOOKUP(D1002,'Learning  Mangement'!$A$1:$G$1193,6,0)</f>
        <v>3h</v>
      </c>
      <c r="R1003" t="str">
        <f>VLOOKUP(D1002,'Learning  Mangement'!$A$1:$G$1193,7,0)</f>
        <v>Soft skills Training</v>
      </c>
      <c r="S1003" s="30">
        <f>VLOOKUP(D1002,'Leave  Mangement'!$A$1:$F$1193,3,0)</f>
        <v>43391</v>
      </c>
      <c r="T1003" s="30">
        <f>VLOOKUP(D1002,'Leave  Mangement'!$A$1:$F$1193,4,0)</f>
        <v>43395</v>
      </c>
      <c r="U1003" t="str">
        <f>VLOOKUP(D1002,'Leave  Mangement'!$A$1:$F$1193,5,0)</f>
        <v>Emergency leave</v>
      </c>
      <c r="V1003">
        <f>VLOOKUP(D1002,'Leave  Mangement'!$A$1:$F$1193,6,0)</f>
        <v>4</v>
      </c>
      <c r="W1003" t="str">
        <f>VLOOKUP(D1002,'Span and Layer'!$A$1:$D$1193,2,0)</f>
        <v>Sathish</v>
      </c>
      <c r="X1003" t="str">
        <f>VLOOKUP(D1002,'Span and Layer'!$A$1:$D$1193,3,0)</f>
        <v>Charlie</v>
      </c>
      <c r="Y1003" t="str">
        <f>VLOOKUP(D1002,'Span and Layer'!$A$1:$D$1193,4,0)</f>
        <v>George</v>
      </c>
      <c r="Z1003" s="30">
        <f>VLOOKUP(D1002,'Attrition Analysis'!$A$1:$E$1193,3,0)</f>
        <v>41224</v>
      </c>
      <c r="AA1003" s="30">
        <f>VLOOKUP(D1002,'Attrition Analysis'!$A$1:$E$1193,4,0)</f>
        <v>13965</v>
      </c>
      <c r="AB1003">
        <f>VLOOKUP(D1002,'Attrition Analysis'!$A$1:$E$1193,5,0)</f>
        <v>0</v>
      </c>
      <c r="AC1003" t="str">
        <f>VLOOKUP(D1002,CSAT!$A$1:$F$1193,2,0)</f>
        <v>Better</v>
      </c>
      <c r="AD1003" t="str">
        <f>VLOOKUP(D1002,CSAT!$A$1:$F$1193,3,0)</f>
        <v>Bad</v>
      </c>
      <c r="AE1003" t="str">
        <f>VLOOKUP(D1002,CSAT!$A$1:$F$1193,4,0)</f>
        <v>Worst</v>
      </c>
      <c r="AF1003" t="str">
        <f>VLOOKUP(D1002,CSAT!$A$1:$F$1193,5,0)</f>
        <v>Worst</v>
      </c>
      <c r="AG1003" t="str">
        <f>VLOOKUP(D1002,CSAT!$A$1:$F$1193,6,0)</f>
        <v>Good</v>
      </c>
      <c r="AH1003" s="30">
        <v>43126</v>
      </c>
    </row>
    <row r="1004" spans="1:34" x14ac:dyDescent="0.25">
      <c r="A1004" s="13" t="s">
        <v>1526</v>
      </c>
      <c r="B1004" s="13">
        <v>1003</v>
      </c>
      <c r="C1004" s="13" t="s">
        <v>752</v>
      </c>
      <c r="D1004" s="13" t="s">
        <v>1526</v>
      </c>
      <c r="E1004" s="13" t="s">
        <v>16</v>
      </c>
      <c r="F1004" s="13">
        <v>59</v>
      </c>
      <c r="G1004" s="13" t="s">
        <v>11</v>
      </c>
      <c r="H1004" s="13" t="s">
        <v>63</v>
      </c>
      <c r="I1004" s="13" t="s">
        <v>13</v>
      </c>
      <c r="J1004">
        <f>VLOOKUP(DATA!D1003,'Performance management'!A$1:H$1193,4,0)</f>
        <v>1</v>
      </c>
      <c r="K1004">
        <f>VLOOKUP(DATA!D1003,'Performance management'!A$1:H$1193,5,0)</f>
        <v>3</v>
      </c>
      <c r="L1004">
        <f>VLOOKUP(DATA!D1003,'Performance management'!A$1:H$1193,6,0)</f>
        <v>2</v>
      </c>
      <c r="M1004">
        <f>VLOOKUP(DATA!D1003,'Performance management'!A$1:H$1193,7,0)</f>
        <v>2</v>
      </c>
      <c r="N1004">
        <f>VLOOKUP(DATA!D1003,'Performance management'!A$1:H$1193,8,0)</f>
        <v>2</v>
      </c>
      <c r="O1004">
        <f>VLOOKUP(D1003,'Learning  Mangement'!$A$1:$G$1193,4,0)</f>
        <v>2</v>
      </c>
      <c r="P1004" t="str">
        <f>VLOOKUP(D1003,'Learning  Mangement'!$A$1:$G$1193,5,0)</f>
        <v>Sathish&amp;Azim</v>
      </c>
      <c r="Q1004" t="str">
        <f>VLOOKUP(D1003,'Learning  Mangement'!$A$1:$G$1193,6,0)</f>
        <v>4h</v>
      </c>
      <c r="R1004" t="str">
        <f>VLOOKUP(D1003,'Learning  Mangement'!$A$1:$G$1193,7,0)</f>
        <v>Technical skills Training</v>
      </c>
      <c r="S1004" s="30">
        <f>VLOOKUP(D1003,'Leave  Mangement'!$A$1:$F$1193,3,0)</f>
        <v>43392</v>
      </c>
      <c r="T1004" s="30">
        <f>VLOOKUP(D1003,'Leave  Mangement'!$A$1:$F$1193,4,0)</f>
        <v>43396</v>
      </c>
      <c r="U1004" t="str">
        <f>VLOOKUP(D1003,'Leave  Mangement'!$A$1:$F$1193,5,0)</f>
        <v>Maternity/Parental leave</v>
      </c>
      <c r="V1004">
        <f>VLOOKUP(D1003,'Leave  Mangement'!$A$1:$F$1193,6,0)</f>
        <v>34</v>
      </c>
      <c r="W1004" t="str">
        <f>VLOOKUP(D1003,'Span and Layer'!$A$1:$D$1193,2,0)</f>
        <v>Anudeep</v>
      </c>
      <c r="X1004" t="str">
        <f>VLOOKUP(D1003,'Span and Layer'!$A$1:$D$1193,3,0)</f>
        <v>Charlie</v>
      </c>
      <c r="Y1004" t="str">
        <f>VLOOKUP(D1003,'Span and Layer'!$A$1:$D$1193,4,0)</f>
        <v>George</v>
      </c>
      <c r="Z1004" s="30">
        <f>VLOOKUP(D1003,'Attrition Analysis'!$A$1:$E$1193,3,0)</f>
        <v>41232</v>
      </c>
      <c r="AA1004" s="30">
        <f>VLOOKUP(D1003,'Attrition Analysis'!$A$1:$E$1193,4,0)</f>
        <v>13977</v>
      </c>
      <c r="AB1004">
        <f>VLOOKUP(D1003,'Attrition Analysis'!$A$1:$E$1193,5,0)</f>
        <v>0</v>
      </c>
      <c r="AC1004" t="str">
        <f>VLOOKUP(D1003,CSAT!$A$1:$F$1193,2,0)</f>
        <v>Good</v>
      </c>
      <c r="AD1004" t="str">
        <f>VLOOKUP(D1003,CSAT!$A$1:$F$1193,3,0)</f>
        <v>Excellent</v>
      </c>
      <c r="AE1004" t="str">
        <f>VLOOKUP(D1003,CSAT!$A$1:$F$1193,4,0)</f>
        <v>Worst</v>
      </c>
      <c r="AF1004" t="str">
        <f>VLOOKUP(D1003,CSAT!$A$1:$F$1193,5,0)</f>
        <v>Better</v>
      </c>
      <c r="AG1004" t="str">
        <f>VLOOKUP(D1003,CSAT!$A$1:$F$1193,6,0)</f>
        <v>Excellent</v>
      </c>
      <c r="AH1004" s="30">
        <v>43212</v>
      </c>
    </row>
    <row r="1005" spans="1:34" x14ac:dyDescent="0.25">
      <c r="A1005" s="13" t="s">
        <v>1527</v>
      </c>
      <c r="B1005" s="13">
        <v>1004</v>
      </c>
      <c r="C1005" s="13" t="s">
        <v>754</v>
      </c>
      <c r="D1005" s="13" t="s">
        <v>1527</v>
      </c>
      <c r="E1005" s="13" t="s">
        <v>16</v>
      </c>
      <c r="F1005" s="13">
        <v>21</v>
      </c>
      <c r="G1005" s="13" t="s">
        <v>26</v>
      </c>
      <c r="H1005" s="13" t="s">
        <v>161</v>
      </c>
      <c r="I1005" s="13" t="s">
        <v>13</v>
      </c>
      <c r="J1005">
        <f>VLOOKUP(DATA!D1004,'Performance management'!A$1:H$1193,4,0)</f>
        <v>5</v>
      </c>
      <c r="K1005">
        <f>VLOOKUP(DATA!D1004,'Performance management'!A$1:H$1193,5,0)</f>
        <v>5</v>
      </c>
      <c r="L1005">
        <f>VLOOKUP(DATA!D1004,'Performance management'!A$1:H$1193,6,0)</f>
        <v>5</v>
      </c>
      <c r="M1005">
        <f>VLOOKUP(DATA!D1004,'Performance management'!A$1:H$1193,7,0)</f>
        <v>5</v>
      </c>
      <c r="N1005">
        <f>VLOOKUP(DATA!D1004,'Performance management'!A$1:H$1193,8,0)</f>
        <v>5</v>
      </c>
      <c r="O1005">
        <f>VLOOKUP(D1004,'Learning  Mangement'!$A$1:$G$1193,4,0)</f>
        <v>5</v>
      </c>
      <c r="P1005" t="str">
        <f>VLOOKUP(D1004,'Learning  Mangement'!$A$1:$G$1193,5,0)</f>
        <v>David&amp;Lihar</v>
      </c>
      <c r="Q1005" t="str">
        <f>VLOOKUP(D1004,'Learning  Mangement'!$A$1:$G$1193,6,0)</f>
        <v>2h</v>
      </c>
      <c r="R1005" t="str">
        <f>VLOOKUP(D1004,'Learning  Mangement'!$A$1:$G$1193,7,0)</f>
        <v>Promotional Training</v>
      </c>
      <c r="S1005" s="30">
        <f>VLOOKUP(D1004,'Leave  Mangement'!$A$1:$F$1193,3,0)</f>
        <v>43393</v>
      </c>
      <c r="T1005" s="30">
        <f>VLOOKUP(D1004,'Leave  Mangement'!$A$1:$F$1193,4,0)</f>
        <v>43398</v>
      </c>
      <c r="U1005" t="str">
        <f>VLOOKUP(D1004,'Leave  Mangement'!$A$1:$F$1193,5,0)</f>
        <v>Emergency leave</v>
      </c>
      <c r="V1005">
        <f>VLOOKUP(D1004,'Leave  Mangement'!$A$1:$F$1193,6,0)</f>
        <v>5</v>
      </c>
      <c r="W1005" t="str">
        <f>VLOOKUP(D1004,'Span and Layer'!$A$1:$D$1193,2,0)</f>
        <v>David</v>
      </c>
      <c r="X1005" t="str">
        <f>VLOOKUP(D1004,'Span and Layer'!$A$1:$D$1193,3,0)</f>
        <v>Jacob</v>
      </c>
      <c r="Y1005" t="str">
        <f>VLOOKUP(D1004,'Span and Layer'!$A$1:$D$1193,4,0)</f>
        <v>George</v>
      </c>
      <c r="Z1005" s="30">
        <f>VLOOKUP(D1004,'Attrition Analysis'!$A$1:$E$1193,3,0)</f>
        <v>41240</v>
      </c>
      <c r="AA1005" s="30">
        <f>VLOOKUP(D1004,'Attrition Analysis'!$A$1:$E$1193,4,0)</f>
        <v>13989</v>
      </c>
      <c r="AB1005">
        <f>VLOOKUP(D1004,'Attrition Analysis'!$A$1:$E$1193,5,0)</f>
        <v>0</v>
      </c>
      <c r="AC1005" t="str">
        <f>VLOOKUP(D1004,CSAT!$A$1:$F$1193,2,0)</f>
        <v>Good</v>
      </c>
      <c r="AD1005" t="str">
        <f>VLOOKUP(D1004,CSAT!$A$1:$F$1193,3,0)</f>
        <v>Worst</v>
      </c>
      <c r="AE1005" t="str">
        <f>VLOOKUP(D1004,CSAT!$A$1:$F$1193,4,0)</f>
        <v>Better</v>
      </c>
      <c r="AF1005" t="str">
        <f>VLOOKUP(D1004,CSAT!$A$1:$F$1193,5,0)</f>
        <v>Good</v>
      </c>
      <c r="AG1005" t="str">
        <f>VLOOKUP(D1004,CSAT!$A$1:$F$1193,6,0)</f>
        <v>Better</v>
      </c>
      <c r="AH1005" s="30">
        <v>43206</v>
      </c>
    </row>
    <row r="1006" spans="1:34" x14ac:dyDescent="0.25">
      <c r="A1006" s="13" t="s">
        <v>1528</v>
      </c>
      <c r="B1006" s="13">
        <v>1005</v>
      </c>
      <c r="C1006" s="13" t="s">
        <v>756</v>
      </c>
      <c r="D1006" s="13" t="s">
        <v>1528</v>
      </c>
      <c r="E1006" s="13" t="s">
        <v>16</v>
      </c>
      <c r="F1006" s="13">
        <v>46</v>
      </c>
      <c r="G1006" s="13" t="s">
        <v>62</v>
      </c>
      <c r="H1006" s="13" t="s">
        <v>109</v>
      </c>
      <c r="I1006" s="13" t="s">
        <v>13</v>
      </c>
      <c r="J1006">
        <f>VLOOKUP(DATA!D1005,'Performance management'!A$1:H$1193,4,0)</f>
        <v>2</v>
      </c>
      <c r="K1006">
        <f>VLOOKUP(DATA!D1005,'Performance management'!A$1:H$1193,5,0)</f>
        <v>4</v>
      </c>
      <c r="L1006">
        <f>VLOOKUP(DATA!D1005,'Performance management'!A$1:H$1193,6,0)</f>
        <v>5</v>
      </c>
      <c r="M1006">
        <f>VLOOKUP(DATA!D1005,'Performance management'!A$1:H$1193,7,0)</f>
        <v>4</v>
      </c>
      <c r="N1006">
        <f>VLOOKUP(DATA!D1005,'Performance management'!A$1:H$1193,8,0)</f>
        <v>3.75</v>
      </c>
      <c r="O1006">
        <f>VLOOKUP(D1005,'Learning  Mangement'!$A$1:$G$1193,4,0)</f>
        <v>3.75</v>
      </c>
      <c r="P1006" t="str">
        <f>VLOOKUP(D1005,'Learning  Mangement'!$A$1:$G$1193,5,0)</f>
        <v>Hemanth&amp;Salomi</v>
      </c>
      <c r="Q1006" t="str">
        <f>VLOOKUP(D1005,'Learning  Mangement'!$A$1:$G$1193,6,0)</f>
        <v>3h</v>
      </c>
      <c r="R1006" t="str">
        <f>VLOOKUP(D1005,'Learning  Mangement'!$A$1:$G$1193,7,0)</f>
        <v>Soft skills Training</v>
      </c>
      <c r="S1006" s="30">
        <f>VLOOKUP(D1005,'Leave  Mangement'!$A$1:$F$1193,3,0)</f>
        <v>43394</v>
      </c>
      <c r="T1006" s="30">
        <f>VLOOKUP(D1005,'Leave  Mangement'!$A$1:$F$1193,4,0)</f>
        <v>43400</v>
      </c>
      <c r="U1006" t="str">
        <f>VLOOKUP(D1005,'Leave  Mangement'!$A$1:$F$1193,5,0)</f>
        <v>Planned leave</v>
      </c>
      <c r="V1006">
        <f>VLOOKUP(D1005,'Leave  Mangement'!$A$1:$F$1193,6,0)</f>
        <v>6</v>
      </c>
      <c r="W1006" t="str">
        <f>VLOOKUP(D1005,'Span and Layer'!$A$1:$D$1193,2,0)</f>
        <v>Sathish</v>
      </c>
      <c r="X1006" t="str">
        <f>VLOOKUP(D1005,'Span and Layer'!$A$1:$D$1193,3,0)</f>
        <v>Charlie</v>
      </c>
      <c r="Y1006" t="str">
        <f>VLOOKUP(D1005,'Span and Layer'!$A$1:$D$1193,4,0)</f>
        <v>George</v>
      </c>
      <c r="Z1006" s="30">
        <f>VLOOKUP(D1005,'Attrition Analysis'!$A$1:$E$1193,3,0)</f>
        <v>41248</v>
      </c>
      <c r="AA1006" s="30">
        <f>VLOOKUP(D1005,'Attrition Analysis'!$A$1:$E$1193,4,0)</f>
        <v>14001</v>
      </c>
      <c r="AB1006">
        <f>VLOOKUP(D1005,'Attrition Analysis'!$A$1:$E$1193,5,0)</f>
        <v>0</v>
      </c>
      <c r="AC1006" t="str">
        <f>VLOOKUP(D1005,CSAT!$A$1:$F$1193,2,0)</f>
        <v>Bad</v>
      </c>
      <c r="AD1006" t="str">
        <f>VLOOKUP(D1005,CSAT!$A$1:$F$1193,3,0)</f>
        <v>Better</v>
      </c>
      <c r="AE1006" t="str">
        <f>VLOOKUP(D1005,CSAT!$A$1:$F$1193,4,0)</f>
        <v>Worst</v>
      </c>
      <c r="AF1006" t="str">
        <f>VLOOKUP(D1005,CSAT!$A$1:$F$1193,5,0)</f>
        <v>Excellent</v>
      </c>
      <c r="AG1006" t="str">
        <f>VLOOKUP(D1005,CSAT!$A$1:$F$1193,6,0)</f>
        <v>Bad</v>
      </c>
      <c r="AH1006" s="30">
        <v>43148</v>
      </c>
    </row>
    <row r="1007" spans="1:34" x14ac:dyDescent="0.25">
      <c r="A1007" s="13" t="s">
        <v>1529</v>
      </c>
      <c r="B1007" s="13">
        <v>1006</v>
      </c>
      <c r="C1007" s="13" t="s">
        <v>758</v>
      </c>
      <c r="D1007" s="13" t="s">
        <v>1529</v>
      </c>
      <c r="E1007" s="13" t="s">
        <v>16</v>
      </c>
      <c r="F1007" s="13">
        <v>21</v>
      </c>
      <c r="G1007" s="13" t="s">
        <v>11</v>
      </c>
      <c r="H1007" s="13" t="s">
        <v>105</v>
      </c>
      <c r="I1007" s="13" t="s">
        <v>13</v>
      </c>
      <c r="J1007">
        <f>VLOOKUP(DATA!D1006,'Performance management'!A$1:H$1193,4,0)</f>
        <v>1</v>
      </c>
      <c r="K1007">
        <f>VLOOKUP(DATA!D1006,'Performance management'!A$1:H$1193,5,0)</f>
        <v>4</v>
      </c>
      <c r="L1007">
        <f>VLOOKUP(DATA!D1006,'Performance management'!A$1:H$1193,6,0)</f>
        <v>5</v>
      </c>
      <c r="M1007">
        <f>VLOOKUP(DATA!D1006,'Performance management'!A$1:H$1193,7,0)</f>
        <v>4</v>
      </c>
      <c r="N1007">
        <f>VLOOKUP(DATA!D1006,'Performance management'!A$1:H$1193,8,0)</f>
        <v>3.5</v>
      </c>
      <c r="O1007">
        <f>VLOOKUP(D1006,'Learning  Mangement'!$A$1:$G$1193,4,0)</f>
        <v>3.5</v>
      </c>
      <c r="P1007" t="str">
        <f>VLOOKUP(D1006,'Learning  Mangement'!$A$1:$G$1193,5,0)</f>
        <v>Hemanth&amp;Salomi</v>
      </c>
      <c r="Q1007" t="str">
        <f>VLOOKUP(D1006,'Learning  Mangement'!$A$1:$G$1193,6,0)</f>
        <v>3h</v>
      </c>
      <c r="R1007" t="str">
        <f>VLOOKUP(D1006,'Learning  Mangement'!$A$1:$G$1193,7,0)</f>
        <v>Soft skills Training</v>
      </c>
      <c r="S1007" s="30">
        <f>VLOOKUP(D1006,'Leave  Mangement'!$A$1:$F$1193,3,0)</f>
        <v>43395</v>
      </c>
      <c r="T1007" s="30">
        <f>VLOOKUP(D1006,'Leave  Mangement'!$A$1:$F$1193,4,0)</f>
        <v>43396</v>
      </c>
      <c r="U1007" t="str">
        <f>VLOOKUP(D1006,'Leave  Mangement'!$A$1:$F$1193,5,0)</f>
        <v>Maternity/Parental leave</v>
      </c>
      <c r="V1007">
        <f>VLOOKUP(D1006,'Leave  Mangement'!$A$1:$F$1193,6,0)</f>
        <v>31</v>
      </c>
      <c r="W1007" t="str">
        <f>VLOOKUP(D1006,'Span and Layer'!$A$1:$D$1193,2,0)</f>
        <v>Santhosh</v>
      </c>
      <c r="X1007" t="str">
        <f>VLOOKUP(D1006,'Span and Layer'!$A$1:$D$1193,3,0)</f>
        <v>Harry</v>
      </c>
      <c r="Y1007" t="str">
        <f>VLOOKUP(D1006,'Span and Layer'!$A$1:$D$1193,4,0)</f>
        <v>George</v>
      </c>
      <c r="Z1007" s="30">
        <f>VLOOKUP(D1006,'Attrition Analysis'!$A$1:$E$1193,3,0)</f>
        <v>41256</v>
      </c>
      <c r="AA1007" s="30">
        <f>VLOOKUP(D1006,'Attrition Analysis'!$A$1:$E$1193,4,0)</f>
        <v>14013</v>
      </c>
      <c r="AB1007">
        <f>VLOOKUP(D1006,'Attrition Analysis'!$A$1:$E$1193,5,0)</f>
        <v>0</v>
      </c>
      <c r="AC1007" t="str">
        <f>VLOOKUP(D1006,CSAT!$A$1:$F$1193,2,0)</f>
        <v>Better</v>
      </c>
      <c r="AD1007" t="str">
        <f>VLOOKUP(D1006,CSAT!$A$1:$F$1193,3,0)</f>
        <v>Worst</v>
      </c>
      <c r="AE1007" t="str">
        <f>VLOOKUP(D1006,CSAT!$A$1:$F$1193,4,0)</f>
        <v>Worst</v>
      </c>
      <c r="AF1007" t="str">
        <f>VLOOKUP(D1006,CSAT!$A$1:$F$1193,5,0)</f>
        <v>Excellent</v>
      </c>
      <c r="AG1007" t="str">
        <f>VLOOKUP(D1006,CSAT!$A$1:$F$1193,6,0)</f>
        <v>Worst</v>
      </c>
      <c r="AH1007" s="30">
        <v>43401</v>
      </c>
    </row>
    <row r="1008" spans="1:34" x14ac:dyDescent="0.25">
      <c r="A1008" s="13" t="s">
        <v>1530</v>
      </c>
      <c r="B1008" s="13">
        <v>1007</v>
      </c>
      <c r="C1008" s="13" t="s">
        <v>760</v>
      </c>
      <c r="D1008" s="13" t="s">
        <v>1530</v>
      </c>
      <c r="E1008" s="13" t="s">
        <v>10</v>
      </c>
      <c r="F1008" s="13">
        <v>43</v>
      </c>
      <c r="G1008" s="13" t="s">
        <v>17</v>
      </c>
      <c r="H1008" s="13" t="s">
        <v>63</v>
      </c>
      <c r="I1008" s="13" t="s">
        <v>13</v>
      </c>
      <c r="J1008">
        <f>VLOOKUP(DATA!D1007,'Performance management'!A$1:H$1193,4,0)</f>
        <v>5</v>
      </c>
      <c r="K1008">
        <f>VLOOKUP(DATA!D1007,'Performance management'!A$1:H$1193,5,0)</f>
        <v>4</v>
      </c>
      <c r="L1008">
        <f>VLOOKUP(DATA!D1007,'Performance management'!A$1:H$1193,6,0)</f>
        <v>4</v>
      </c>
      <c r="M1008">
        <f>VLOOKUP(DATA!D1007,'Performance management'!A$1:H$1193,7,0)</f>
        <v>4</v>
      </c>
      <c r="N1008">
        <f>VLOOKUP(DATA!D1007,'Performance management'!A$1:H$1193,8,0)</f>
        <v>4.25</v>
      </c>
      <c r="O1008">
        <f>VLOOKUP(D1007,'Learning  Mangement'!$A$1:$G$1193,4,0)</f>
        <v>4.25</v>
      </c>
      <c r="P1008" t="str">
        <f>VLOOKUP(D1007,'Learning  Mangement'!$A$1:$G$1193,5,0)</f>
        <v>Santhosh&amp;Anudeep</v>
      </c>
      <c r="Q1008" t="str">
        <f>VLOOKUP(D1007,'Learning  Mangement'!$A$1:$G$1193,6,0)</f>
        <v>3h</v>
      </c>
      <c r="R1008" t="str">
        <f>VLOOKUP(D1007,'Learning  Mangement'!$A$1:$G$1193,7,0)</f>
        <v>Job Training</v>
      </c>
      <c r="S1008" s="30">
        <f>VLOOKUP(D1007,'Leave  Mangement'!$A$1:$F$1193,3,0)</f>
        <v>43396</v>
      </c>
      <c r="T1008" s="30">
        <f>VLOOKUP(D1007,'Leave  Mangement'!$A$1:$F$1193,4,0)</f>
        <v>43397</v>
      </c>
      <c r="U1008" t="str">
        <f>VLOOKUP(D1007,'Leave  Mangement'!$A$1:$F$1193,5,0)</f>
        <v>Planned leave</v>
      </c>
      <c r="V1008">
        <f>VLOOKUP(D1007,'Leave  Mangement'!$A$1:$F$1193,6,0)</f>
        <v>1</v>
      </c>
      <c r="W1008" t="str">
        <f>VLOOKUP(D1007,'Span and Layer'!$A$1:$D$1193,2,0)</f>
        <v>Rishitha</v>
      </c>
      <c r="X1008" t="str">
        <f>VLOOKUP(D1007,'Span and Layer'!$A$1:$D$1193,3,0)</f>
        <v>Isla</v>
      </c>
      <c r="Y1008" t="str">
        <f>VLOOKUP(D1007,'Span and Layer'!$A$1:$D$1193,4,0)</f>
        <v>George</v>
      </c>
      <c r="Z1008" s="30">
        <f>VLOOKUP(D1007,'Attrition Analysis'!$A$1:$E$1193,3,0)</f>
        <v>41264</v>
      </c>
      <c r="AA1008" s="30">
        <f>VLOOKUP(D1007,'Attrition Analysis'!$A$1:$E$1193,4,0)</f>
        <v>14025</v>
      </c>
      <c r="AB1008">
        <f>VLOOKUP(D1007,'Attrition Analysis'!$A$1:$E$1193,5,0)</f>
        <v>0</v>
      </c>
      <c r="AC1008" t="str">
        <f>VLOOKUP(D1007,CSAT!$A$1:$F$1193,2,0)</f>
        <v>Bad</v>
      </c>
      <c r="AD1008" t="str">
        <f>VLOOKUP(D1007,CSAT!$A$1:$F$1193,3,0)</f>
        <v>Better</v>
      </c>
      <c r="AE1008" t="str">
        <f>VLOOKUP(D1007,CSAT!$A$1:$F$1193,4,0)</f>
        <v>Worst</v>
      </c>
      <c r="AF1008" t="str">
        <f>VLOOKUP(D1007,CSAT!$A$1:$F$1193,5,0)</f>
        <v>Worst</v>
      </c>
      <c r="AG1008" t="str">
        <f>VLOOKUP(D1007,CSAT!$A$1:$F$1193,6,0)</f>
        <v>Bad</v>
      </c>
      <c r="AH1008" s="30">
        <v>43406</v>
      </c>
    </row>
    <row r="1009" spans="1:34" x14ac:dyDescent="0.25">
      <c r="A1009" s="13" t="s">
        <v>1531</v>
      </c>
      <c r="B1009" s="13">
        <v>1008</v>
      </c>
      <c r="C1009" s="13" t="s">
        <v>762</v>
      </c>
      <c r="D1009" s="13" t="s">
        <v>1531</v>
      </c>
      <c r="E1009" s="13" t="s">
        <v>10</v>
      </c>
      <c r="F1009" s="13">
        <v>39</v>
      </c>
      <c r="G1009" s="13" t="s">
        <v>55</v>
      </c>
      <c r="H1009" s="13" t="s">
        <v>18</v>
      </c>
      <c r="I1009" s="13" t="s">
        <v>13</v>
      </c>
      <c r="J1009">
        <f>VLOOKUP(DATA!D1008,'Performance management'!A$1:H$1193,4,0)</f>
        <v>3</v>
      </c>
      <c r="K1009">
        <f>VLOOKUP(DATA!D1008,'Performance management'!A$1:H$1193,5,0)</f>
        <v>1</v>
      </c>
      <c r="L1009">
        <f>VLOOKUP(DATA!D1008,'Performance management'!A$1:H$1193,6,0)</f>
        <v>4</v>
      </c>
      <c r="M1009">
        <f>VLOOKUP(DATA!D1008,'Performance management'!A$1:H$1193,7,0)</f>
        <v>1</v>
      </c>
      <c r="N1009">
        <f>VLOOKUP(DATA!D1008,'Performance management'!A$1:H$1193,8,0)</f>
        <v>2.25</v>
      </c>
      <c r="O1009">
        <f>VLOOKUP(D1008,'Learning  Mangement'!$A$1:$G$1193,4,0)</f>
        <v>2.25</v>
      </c>
      <c r="P1009" t="str">
        <f>VLOOKUP(D1008,'Learning  Mangement'!$A$1:$G$1193,5,0)</f>
        <v>Sathish&amp;Azim</v>
      </c>
      <c r="Q1009" t="str">
        <f>VLOOKUP(D1008,'Learning  Mangement'!$A$1:$G$1193,6,0)</f>
        <v>4h</v>
      </c>
      <c r="R1009" t="str">
        <f>VLOOKUP(D1008,'Learning  Mangement'!$A$1:$G$1193,7,0)</f>
        <v>Technical skills Training</v>
      </c>
      <c r="S1009" s="30">
        <f>VLOOKUP(D1008,'Leave  Mangement'!$A$1:$F$1193,3,0)</f>
        <v>43397</v>
      </c>
      <c r="T1009" s="30">
        <f>VLOOKUP(D1008,'Leave  Mangement'!$A$1:$F$1193,4,0)</f>
        <v>43398</v>
      </c>
      <c r="U1009" t="str">
        <f>VLOOKUP(D1008,'Leave  Mangement'!$A$1:$F$1193,5,0)</f>
        <v>Emergency leave</v>
      </c>
      <c r="V1009">
        <f>VLOOKUP(D1008,'Leave  Mangement'!$A$1:$F$1193,6,0)</f>
        <v>1</v>
      </c>
      <c r="W1009" t="str">
        <f>VLOOKUP(D1008,'Span and Layer'!$A$1:$D$1193,2,0)</f>
        <v>Salomi</v>
      </c>
      <c r="X1009" t="str">
        <f>VLOOKUP(D1008,'Span and Layer'!$A$1:$D$1193,3,0)</f>
        <v>Harry</v>
      </c>
      <c r="Y1009" t="str">
        <f>VLOOKUP(D1008,'Span and Layer'!$A$1:$D$1193,4,0)</f>
        <v>George</v>
      </c>
      <c r="Z1009" s="30">
        <f>VLOOKUP(D1008,'Attrition Analysis'!$A$1:$E$1193,3,0)</f>
        <v>41272</v>
      </c>
      <c r="AA1009" s="30">
        <f>VLOOKUP(D1008,'Attrition Analysis'!$A$1:$E$1193,4,0)</f>
        <v>14037</v>
      </c>
      <c r="AB1009">
        <f>VLOOKUP(D1008,'Attrition Analysis'!$A$1:$E$1193,5,0)</f>
        <v>0</v>
      </c>
      <c r="AC1009" t="str">
        <f>VLOOKUP(D1008,CSAT!$A$1:$F$1193,2,0)</f>
        <v>Good</v>
      </c>
      <c r="AD1009" t="str">
        <f>VLOOKUP(D1008,CSAT!$A$1:$F$1193,3,0)</f>
        <v>Excellent</v>
      </c>
      <c r="AE1009" t="str">
        <f>VLOOKUP(D1008,CSAT!$A$1:$F$1193,4,0)</f>
        <v>Worst</v>
      </c>
      <c r="AF1009" t="str">
        <f>VLOOKUP(D1008,CSAT!$A$1:$F$1193,5,0)</f>
        <v>Better</v>
      </c>
      <c r="AG1009" t="str">
        <f>VLOOKUP(D1008,CSAT!$A$1:$F$1193,6,0)</f>
        <v>Excellent</v>
      </c>
      <c r="AH1009" s="30">
        <v>43134</v>
      </c>
    </row>
    <row r="1010" spans="1:34" x14ac:dyDescent="0.25">
      <c r="A1010" s="13" t="s">
        <v>1532</v>
      </c>
      <c r="B1010" s="13">
        <v>1009</v>
      </c>
      <c r="C1010" s="13" t="s">
        <v>764</v>
      </c>
      <c r="D1010" s="13" t="s">
        <v>1532</v>
      </c>
      <c r="E1010" s="13" t="s">
        <v>16</v>
      </c>
      <c r="F1010" s="13">
        <v>36</v>
      </c>
      <c r="G1010" s="13" t="s">
        <v>96</v>
      </c>
      <c r="H1010" s="13" t="s">
        <v>63</v>
      </c>
      <c r="I1010" s="13" t="s">
        <v>13</v>
      </c>
      <c r="J1010">
        <f>VLOOKUP(DATA!D1009,'Performance management'!A$1:H$1193,4,0)</f>
        <v>3</v>
      </c>
      <c r="K1010">
        <f>VLOOKUP(DATA!D1009,'Performance management'!A$1:H$1193,5,0)</f>
        <v>4</v>
      </c>
      <c r="L1010">
        <f>VLOOKUP(DATA!D1009,'Performance management'!A$1:H$1193,6,0)</f>
        <v>3</v>
      </c>
      <c r="M1010">
        <f>VLOOKUP(DATA!D1009,'Performance management'!A$1:H$1193,7,0)</f>
        <v>1</v>
      </c>
      <c r="N1010">
        <f>VLOOKUP(DATA!D1009,'Performance management'!A$1:H$1193,8,0)</f>
        <v>2.75</v>
      </c>
      <c r="O1010">
        <f>VLOOKUP(D1009,'Learning  Mangement'!$A$1:$G$1193,4,0)</f>
        <v>2.75</v>
      </c>
      <c r="P1010" t="str">
        <f>VLOOKUP(D1009,'Learning  Mangement'!$A$1:$G$1193,5,0)</f>
        <v>Sathish&amp;Azim</v>
      </c>
      <c r="Q1010" t="str">
        <f>VLOOKUP(D1009,'Learning  Mangement'!$A$1:$G$1193,6,0)</f>
        <v>4h</v>
      </c>
      <c r="R1010" t="str">
        <f>VLOOKUP(D1009,'Learning  Mangement'!$A$1:$G$1193,7,0)</f>
        <v>Technical skills Training</v>
      </c>
      <c r="S1010" s="30">
        <f>VLOOKUP(D1009,'Leave  Mangement'!$A$1:$F$1193,3,0)</f>
        <v>43398</v>
      </c>
      <c r="T1010" s="30">
        <f>VLOOKUP(D1009,'Leave  Mangement'!$A$1:$F$1193,4,0)</f>
        <v>43405</v>
      </c>
      <c r="U1010" t="str">
        <f>VLOOKUP(D1009,'Leave  Mangement'!$A$1:$F$1193,5,0)</f>
        <v>Maternity/Parental leave</v>
      </c>
      <c r="V1010">
        <f>VLOOKUP(D1009,'Leave  Mangement'!$A$1:$F$1193,6,0)</f>
        <v>37</v>
      </c>
      <c r="W1010" t="str">
        <f>VLOOKUP(D1009,'Span and Layer'!$A$1:$D$1193,2,0)</f>
        <v>Rajesh</v>
      </c>
      <c r="X1010" t="str">
        <f>VLOOKUP(D1009,'Span and Layer'!$A$1:$D$1193,3,0)</f>
        <v>Isla</v>
      </c>
      <c r="Y1010" t="str">
        <f>VLOOKUP(D1009,'Span and Layer'!$A$1:$D$1193,4,0)</f>
        <v>George</v>
      </c>
      <c r="Z1010" s="30">
        <f>VLOOKUP(D1009,'Attrition Analysis'!$A$1:$E$1193,3,0)</f>
        <v>41280</v>
      </c>
      <c r="AA1010" s="30">
        <f>VLOOKUP(D1009,'Attrition Analysis'!$A$1:$E$1193,4,0)</f>
        <v>14049</v>
      </c>
      <c r="AB1010">
        <f>VLOOKUP(D1009,'Attrition Analysis'!$A$1:$E$1193,5,0)</f>
        <v>0</v>
      </c>
      <c r="AC1010" t="str">
        <f>VLOOKUP(D1009,CSAT!$A$1:$F$1193,2,0)</f>
        <v>Good</v>
      </c>
      <c r="AD1010" t="str">
        <f>VLOOKUP(D1009,CSAT!$A$1:$F$1193,3,0)</f>
        <v>Good</v>
      </c>
      <c r="AE1010" t="str">
        <f>VLOOKUP(D1009,CSAT!$A$1:$F$1193,4,0)</f>
        <v>Better</v>
      </c>
      <c r="AF1010" t="str">
        <f>VLOOKUP(D1009,CSAT!$A$1:$F$1193,5,0)</f>
        <v>Excellent</v>
      </c>
      <c r="AG1010" t="str">
        <f>VLOOKUP(D1009,CSAT!$A$1:$F$1193,6,0)</f>
        <v>Bad</v>
      </c>
      <c r="AH1010" s="30">
        <v>43112</v>
      </c>
    </row>
    <row r="1011" spans="1:34" x14ac:dyDescent="0.25">
      <c r="A1011" s="13" t="s">
        <v>1533</v>
      </c>
      <c r="B1011" s="13">
        <v>1010</v>
      </c>
      <c r="C1011" s="13" t="s">
        <v>766</v>
      </c>
      <c r="D1011" s="13" t="s">
        <v>1533</v>
      </c>
      <c r="E1011" s="13" t="s">
        <v>10</v>
      </c>
      <c r="F1011" s="13">
        <v>55</v>
      </c>
      <c r="G1011" s="13" t="s">
        <v>45</v>
      </c>
      <c r="H1011" s="13" t="s">
        <v>131</v>
      </c>
      <c r="I1011" s="13" t="s">
        <v>132</v>
      </c>
      <c r="J1011">
        <f>VLOOKUP(DATA!D1010,'Performance management'!A$1:H$1193,4,0)</f>
        <v>2</v>
      </c>
      <c r="K1011">
        <f>VLOOKUP(DATA!D1010,'Performance management'!A$1:H$1193,5,0)</f>
        <v>4</v>
      </c>
      <c r="L1011">
        <f>VLOOKUP(DATA!D1010,'Performance management'!A$1:H$1193,6,0)</f>
        <v>5</v>
      </c>
      <c r="M1011">
        <f>VLOOKUP(DATA!D1010,'Performance management'!A$1:H$1193,7,0)</f>
        <v>1</v>
      </c>
      <c r="N1011">
        <f>VLOOKUP(DATA!D1010,'Performance management'!A$1:H$1193,8,0)</f>
        <v>3</v>
      </c>
      <c r="O1011">
        <f>VLOOKUP(D1010,'Learning  Mangement'!$A$1:$G$1193,4,0)</f>
        <v>3</v>
      </c>
      <c r="P1011" t="str">
        <f>VLOOKUP(D1010,'Learning  Mangement'!$A$1:$G$1193,5,0)</f>
        <v>Hemanth&amp;Salomi</v>
      </c>
      <c r="Q1011" t="str">
        <f>VLOOKUP(D1010,'Learning  Mangement'!$A$1:$G$1193,6,0)</f>
        <v>3h</v>
      </c>
      <c r="R1011" t="str">
        <f>VLOOKUP(D1010,'Learning  Mangement'!$A$1:$G$1193,7,0)</f>
        <v>Soft skills Training</v>
      </c>
      <c r="S1011" s="30">
        <f>VLOOKUP(D1010,'Leave  Mangement'!$A$1:$F$1193,3,0)</f>
        <v>43399</v>
      </c>
      <c r="T1011" s="30">
        <f>VLOOKUP(D1010,'Leave  Mangement'!$A$1:$F$1193,4,0)</f>
        <v>43405</v>
      </c>
      <c r="U1011" t="str">
        <f>VLOOKUP(D1010,'Leave  Mangement'!$A$1:$F$1193,5,0)</f>
        <v>Maternity/Parental leave</v>
      </c>
      <c r="V1011">
        <f>VLOOKUP(D1010,'Leave  Mangement'!$A$1:$F$1193,6,0)</f>
        <v>36</v>
      </c>
      <c r="W1011" t="str">
        <f>VLOOKUP(D1010,'Span and Layer'!$A$1:$D$1193,2,0)</f>
        <v>Harika</v>
      </c>
      <c r="X1011" t="str">
        <f>VLOOKUP(D1010,'Span and Layer'!$A$1:$D$1193,3,0)</f>
        <v>Amelia</v>
      </c>
      <c r="Y1011" t="str">
        <f>VLOOKUP(D1010,'Span and Layer'!$A$1:$D$1193,4,0)</f>
        <v>George</v>
      </c>
      <c r="Z1011" s="30">
        <f>VLOOKUP(D1010,'Attrition Analysis'!$A$1:$E$1193,3,0)</f>
        <v>41288</v>
      </c>
      <c r="AA1011" s="30">
        <f>VLOOKUP(D1010,'Attrition Analysis'!$A$1:$E$1193,4,0)</f>
        <v>14061</v>
      </c>
      <c r="AB1011">
        <f>VLOOKUP(D1010,'Attrition Analysis'!$A$1:$E$1193,5,0)</f>
        <v>0</v>
      </c>
      <c r="AC1011" t="str">
        <f>VLOOKUP(D1010,CSAT!$A$1:$F$1193,2,0)</f>
        <v>Better</v>
      </c>
      <c r="AD1011" t="str">
        <f>VLOOKUP(D1010,CSAT!$A$1:$F$1193,3,0)</f>
        <v>Excellent</v>
      </c>
      <c r="AE1011" t="str">
        <f>VLOOKUP(D1010,CSAT!$A$1:$F$1193,4,0)</f>
        <v>Excellent</v>
      </c>
      <c r="AF1011" t="str">
        <f>VLOOKUP(D1010,CSAT!$A$1:$F$1193,5,0)</f>
        <v>Better</v>
      </c>
      <c r="AG1011" t="str">
        <f>VLOOKUP(D1010,CSAT!$A$1:$F$1193,6,0)</f>
        <v>Bad</v>
      </c>
      <c r="AH1011" s="30">
        <v>43319</v>
      </c>
    </row>
    <row r="1012" spans="1:34" x14ac:dyDescent="0.25">
      <c r="A1012" s="13" t="s">
        <v>1534</v>
      </c>
      <c r="B1012" s="13">
        <v>1011</v>
      </c>
      <c r="C1012" s="13" t="s">
        <v>768</v>
      </c>
      <c r="D1012" s="13" t="s">
        <v>1534</v>
      </c>
      <c r="E1012" s="13" t="s">
        <v>16</v>
      </c>
      <c r="F1012" s="13">
        <v>21</v>
      </c>
      <c r="G1012" s="13" t="s">
        <v>96</v>
      </c>
      <c r="H1012" s="13" t="s">
        <v>52</v>
      </c>
      <c r="I1012" s="13" t="s">
        <v>13</v>
      </c>
      <c r="J1012">
        <f>VLOOKUP(DATA!D1011,'Performance management'!A$1:H$1193,4,0)</f>
        <v>5</v>
      </c>
      <c r="K1012">
        <f>VLOOKUP(DATA!D1011,'Performance management'!A$1:H$1193,5,0)</f>
        <v>1</v>
      </c>
      <c r="L1012">
        <f>VLOOKUP(DATA!D1011,'Performance management'!A$1:H$1193,6,0)</f>
        <v>1</v>
      </c>
      <c r="M1012">
        <f>VLOOKUP(DATA!D1011,'Performance management'!A$1:H$1193,7,0)</f>
        <v>1</v>
      </c>
      <c r="N1012">
        <f>VLOOKUP(DATA!D1011,'Performance management'!A$1:H$1193,8,0)</f>
        <v>2</v>
      </c>
      <c r="O1012">
        <f>VLOOKUP(D1011,'Learning  Mangement'!$A$1:$G$1193,4,0)</f>
        <v>2</v>
      </c>
      <c r="P1012" t="str">
        <f>VLOOKUP(D1011,'Learning  Mangement'!$A$1:$G$1193,5,0)</f>
        <v>Sathish&amp;Azim</v>
      </c>
      <c r="Q1012" t="str">
        <f>VLOOKUP(D1011,'Learning  Mangement'!$A$1:$G$1193,6,0)</f>
        <v>4h</v>
      </c>
      <c r="R1012" t="str">
        <f>VLOOKUP(D1011,'Learning  Mangement'!$A$1:$G$1193,7,0)</f>
        <v>Technical skills Training</v>
      </c>
      <c r="S1012" s="30">
        <f>VLOOKUP(D1011,'Leave  Mangement'!$A$1:$F$1193,3,0)</f>
        <v>43400</v>
      </c>
      <c r="T1012" s="30">
        <f>VLOOKUP(D1011,'Leave  Mangement'!$A$1:$F$1193,4,0)</f>
        <v>43405</v>
      </c>
      <c r="U1012" t="str">
        <f>VLOOKUP(D1011,'Leave  Mangement'!$A$1:$F$1193,5,0)</f>
        <v>Maternity/Parental leave</v>
      </c>
      <c r="V1012">
        <f>VLOOKUP(D1011,'Leave  Mangement'!$A$1:$F$1193,6,0)</f>
        <v>35</v>
      </c>
      <c r="W1012" t="str">
        <f>VLOOKUP(D1011,'Span and Layer'!$A$1:$D$1193,2,0)</f>
        <v>Salomi</v>
      </c>
      <c r="X1012" t="str">
        <f>VLOOKUP(D1011,'Span and Layer'!$A$1:$D$1193,3,0)</f>
        <v>Harry</v>
      </c>
      <c r="Y1012" t="str">
        <f>VLOOKUP(D1011,'Span and Layer'!$A$1:$D$1193,4,0)</f>
        <v>George</v>
      </c>
      <c r="Z1012" s="30">
        <f>VLOOKUP(D1011,'Attrition Analysis'!$A$1:$E$1193,3,0)</f>
        <v>41296</v>
      </c>
      <c r="AA1012" s="30">
        <f>VLOOKUP(D1011,'Attrition Analysis'!$A$1:$E$1193,4,0)</f>
        <v>14073</v>
      </c>
      <c r="AB1012">
        <f>VLOOKUP(D1011,'Attrition Analysis'!$A$1:$E$1193,5,0)</f>
        <v>0</v>
      </c>
      <c r="AC1012" t="str">
        <f>VLOOKUP(D1011,CSAT!$A$1:$F$1193,2,0)</f>
        <v>Excellent</v>
      </c>
      <c r="AD1012" t="str">
        <f>VLOOKUP(D1011,CSAT!$A$1:$F$1193,3,0)</f>
        <v>Better</v>
      </c>
      <c r="AE1012" t="str">
        <f>VLOOKUP(D1011,CSAT!$A$1:$F$1193,4,0)</f>
        <v>Better</v>
      </c>
      <c r="AF1012" t="str">
        <f>VLOOKUP(D1011,CSAT!$A$1:$F$1193,5,0)</f>
        <v>Worst</v>
      </c>
      <c r="AG1012" t="str">
        <f>VLOOKUP(D1011,CSAT!$A$1:$F$1193,6,0)</f>
        <v>Worst</v>
      </c>
      <c r="AH1012" s="30">
        <v>43347</v>
      </c>
    </row>
    <row r="1013" spans="1:34" x14ac:dyDescent="0.25">
      <c r="A1013" s="13" t="s">
        <v>1535</v>
      </c>
      <c r="B1013" s="13">
        <v>1012</v>
      </c>
      <c r="C1013" s="13" t="s">
        <v>770</v>
      </c>
      <c r="D1013" s="13" t="s">
        <v>1535</v>
      </c>
      <c r="E1013" s="13" t="s">
        <v>16</v>
      </c>
      <c r="F1013" s="13">
        <v>37</v>
      </c>
      <c r="G1013" s="13" t="s">
        <v>62</v>
      </c>
      <c r="H1013" s="13" t="s">
        <v>40</v>
      </c>
      <c r="I1013" s="13" t="s">
        <v>13</v>
      </c>
      <c r="J1013">
        <f>VLOOKUP(DATA!D1012,'Performance management'!A$1:H$1193,4,0)</f>
        <v>4</v>
      </c>
      <c r="K1013">
        <f>VLOOKUP(DATA!D1012,'Performance management'!A$1:H$1193,5,0)</f>
        <v>1</v>
      </c>
      <c r="L1013">
        <f>VLOOKUP(DATA!D1012,'Performance management'!A$1:H$1193,6,0)</f>
        <v>1</v>
      </c>
      <c r="M1013">
        <f>VLOOKUP(DATA!D1012,'Performance management'!A$1:H$1193,7,0)</f>
        <v>1</v>
      </c>
      <c r="N1013">
        <f>VLOOKUP(DATA!D1012,'Performance management'!A$1:H$1193,8,0)</f>
        <v>1.75</v>
      </c>
      <c r="O1013">
        <f>VLOOKUP(D1012,'Learning  Mangement'!$A$1:$G$1193,4,0)</f>
        <v>1.75</v>
      </c>
      <c r="P1013" t="str">
        <f>VLOOKUP(D1012,'Learning  Mangement'!$A$1:$G$1193,5,0)</f>
        <v>Sathish&amp;Azim</v>
      </c>
      <c r="Q1013" t="str">
        <f>VLOOKUP(D1012,'Learning  Mangement'!$A$1:$G$1193,6,0)</f>
        <v>4h</v>
      </c>
      <c r="R1013" t="str">
        <f>VLOOKUP(D1012,'Learning  Mangement'!$A$1:$G$1193,7,0)</f>
        <v>Technical skills Training</v>
      </c>
      <c r="S1013" s="30">
        <f>VLOOKUP(D1012,'Leave  Mangement'!$A$1:$F$1193,3,0)</f>
        <v>43401</v>
      </c>
      <c r="T1013" s="30">
        <f>VLOOKUP(D1012,'Leave  Mangement'!$A$1:$F$1193,4,0)</f>
        <v>43406</v>
      </c>
      <c r="U1013" t="str">
        <f>VLOOKUP(D1012,'Leave  Mangement'!$A$1:$F$1193,5,0)</f>
        <v>Maternity/Parental leave</v>
      </c>
      <c r="V1013">
        <f>VLOOKUP(D1012,'Leave  Mangement'!$A$1:$F$1193,6,0)</f>
        <v>35</v>
      </c>
      <c r="W1013" t="str">
        <f>VLOOKUP(D1012,'Span and Layer'!$A$1:$D$1193,2,0)</f>
        <v>Aneela</v>
      </c>
      <c r="X1013" t="str">
        <f>VLOOKUP(D1012,'Span and Layer'!$A$1:$D$1193,3,0)</f>
        <v>Charlie</v>
      </c>
      <c r="Y1013" t="str">
        <f>VLOOKUP(D1012,'Span and Layer'!$A$1:$D$1193,4,0)</f>
        <v>George</v>
      </c>
      <c r="Z1013" s="30">
        <f>VLOOKUP(D1012,'Attrition Analysis'!$A$1:$E$1193,3,0)</f>
        <v>41304</v>
      </c>
      <c r="AA1013" s="30">
        <f>VLOOKUP(D1012,'Attrition Analysis'!$A$1:$E$1193,4,0)</f>
        <v>14085</v>
      </c>
      <c r="AB1013">
        <f>VLOOKUP(D1012,'Attrition Analysis'!$A$1:$E$1193,5,0)</f>
        <v>0</v>
      </c>
      <c r="AC1013" t="str">
        <f>VLOOKUP(D1012,CSAT!$A$1:$F$1193,2,0)</f>
        <v>Worst</v>
      </c>
      <c r="AD1013" t="str">
        <f>VLOOKUP(D1012,CSAT!$A$1:$F$1193,3,0)</f>
        <v>Bad</v>
      </c>
      <c r="AE1013" t="str">
        <f>VLOOKUP(D1012,CSAT!$A$1:$F$1193,4,0)</f>
        <v>Better</v>
      </c>
      <c r="AF1013" t="str">
        <f>VLOOKUP(D1012,CSAT!$A$1:$F$1193,5,0)</f>
        <v>Excellent</v>
      </c>
      <c r="AG1013" t="str">
        <f>VLOOKUP(D1012,CSAT!$A$1:$F$1193,6,0)</f>
        <v>Good</v>
      </c>
      <c r="AH1013" s="30">
        <v>43113</v>
      </c>
    </row>
    <row r="1014" spans="1:34" x14ac:dyDescent="0.25">
      <c r="A1014" s="13" t="s">
        <v>1536</v>
      </c>
      <c r="B1014" s="13">
        <v>1013</v>
      </c>
      <c r="C1014" s="13" t="s">
        <v>772</v>
      </c>
      <c r="D1014" s="13" t="s">
        <v>1536</v>
      </c>
      <c r="E1014" s="13" t="s">
        <v>16</v>
      </c>
      <c r="F1014" s="13">
        <v>57</v>
      </c>
      <c r="G1014" s="13" t="s">
        <v>45</v>
      </c>
      <c r="H1014" s="13" t="s">
        <v>131</v>
      </c>
      <c r="I1014" s="13" t="s">
        <v>132</v>
      </c>
      <c r="J1014">
        <f>VLOOKUP(DATA!D1013,'Performance management'!A$1:H$1193,4,0)</f>
        <v>5</v>
      </c>
      <c r="K1014">
        <f>VLOOKUP(DATA!D1013,'Performance management'!A$1:H$1193,5,0)</f>
        <v>5</v>
      </c>
      <c r="L1014">
        <f>VLOOKUP(DATA!D1013,'Performance management'!A$1:H$1193,6,0)</f>
        <v>5</v>
      </c>
      <c r="M1014">
        <f>VLOOKUP(DATA!D1013,'Performance management'!A$1:H$1193,7,0)</f>
        <v>5</v>
      </c>
      <c r="N1014">
        <f>VLOOKUP(DATA!D1013,'Performance management'!A$1:H$1193,8,0)</f>
        <v>5</v>
      </c>
      <c r="O1014">
        <f>VLOOKUP(D1013,'Learning  Mangement'!$A$1:$G$1193,4,0)</f>
        <v>5</v>
      </c>
      <c r="P1014" t="str">
        <f>VLOOKUP(D1013,'Learning  Mangement'!$A$1:$G$1193,5,0)</f>
        <v>David&amp;Lihar</v>
      </c>
      <c r="Q1014" t="str">
        <f>VLOOKUP(D1013,'Learning  Mangement'!$A$1:$G$1193,6,0)</f>
        <v>2h</v>
      </c>
      <c r="R1014" t="str">
        <f>VLOOKUP(D1013,'Learning  Mangement'!$A$1:$G$1193,7,0)</f>
        <v>Promotional Training</v>
      </c>
      <c r="S1014" s="30">
        <f>VLOOKUP(D1013,'Leave  Mangement'!$A$1:$F$1193,3,0)</f>
        <v>43402</v>
      </c>
      <c r="T1014" s="30">
        <f>VLOOKUP(D1013,'Leave  Mangement'!$A$1:$F$1193,4,0)</f>
        <v>43404</v>
      </c>
      <c r="U1014" t="str">
        <f>VLOOKUP(D1013,'Leave  Mangement'!$A$1:$F$1193,5,0)</f>
        <v>Planned leave</v>
      </c>
      <c r="V1014">
        <f>VLOOKUP(D1013,'Leave  Mangement'!$A$1:$F$1193,6,0)</f>
        <v>2</v>
      </c>
      <c r="W1014" t="str">
        <f>VLOOKUP(D1013,'Span and Layer'!$A$1:$D$1193,2,0)</f>
        <v>Aneela</v>
      </c>
      <c r="X1014" t="str">
        <f>VLOOKUP(D1013,'Span and Layer'!$A$1:$D$1193,3,0)</f>
        <v>Charlie</v>
      </c>
      <c r="Y1014" t="str">
        <f>VLOOKUP(D1013,'Span and Layer'!$A$1:$D$1193,4,0)</f>
        <v>George</v>
      </c>
      <c r="Z1014" s="30">
        <f>VLOOKUP(D1013,'Attrition Analysis'!$A$1:$E$1193,3,0)</f>
        <v>41312</v>
      </c>
      <c r="AA1014" s="30">
        <f>VLOOKUP(D1013,'Attrition Analysis'!$A$1:$E$1193,4,0)</f>
        <v>14097</v>
      </c>
      <c r="AB1014">
        <f>VLOOKUP(D1013,'Attrition Analysis'!$A$1:$E$1193,5,0)</f>
        <v>0</v>
      </c>
      <c r="AC1014" t="str">
        <f>VLOOKUP(D1013,CSAT!$A$1:$F$1193,2,0)</f>
        <v>Bad</v>
      </c>
      <c r="AD1014" t="str">
        <f>VLOOKUP(D1013,CSAT!$A$1:$F$1193,3,0)</f>
        <v>Good</v>
      </c>
      <c r="AE1014" t="str">
        <f>VLOOKUP(D1013,CSAT!$A$1:$F$1193,4,0)</f>
        <v>Bad</v>
      </c>
      <c r="AF1014" t="str">
        <f>VLOOKUP(D1013,CSAT!$A$1:$F$1193,5,0)</f>
        <v>Good</v>
      </c>
      <c r="AG1014" t="str">
        <f>VLOOKUP(D1013,CSAT!$A$1:$F$1193,6,0)</f>
        <v>Better</v>
      </c>
      <c r="AH1014" s="30">
        <v>43347</v>
      </c>
    </row>
    <row r="1015" spans="1:34" x14ac:dyDescent="0.25">
      <c r="A1015" s="13" t="s">
        <v>1537</v>
      </c>
      <c r="B1015" s="13">
        <v>1014</v>
      </c>
      <c r="C1015" s="13" t="s">
        <v>116</v>
      </c>
      <c r="D1015" s="13" t="s">
        <v>1537</v>
      </c>
      <c r="E1015" s="13" t="s">
        <v>10</v>
      </c>
      <c r="F1015" s="13">
        <v>32</v>
      </c>
      <c r="G1015" s="13" t="s">
        <v>96</v>
      </c>
      <c r="H1015" s="13" t="s">
        <v>121</v>
      </c>
      <c r="I1015" s="13" t="s">
        <v>13</v>
      </c>
      <c r="J1015">
        <f>VLOOKUP(DATA!D1014,'Performance management'!A$1:H$1193,4,0)</f>
        <v>4</v>
      </c>
      <c r="K1015">
        <f>VLOOKUP(DATA!D1014,'Performance management'!A$1:H$1193,5,0)</f>
        <v>1</v>
      </c>
      <c r="L1015">
        <f>VLOOKUP(DATA!D1014,'Performance management'!A$1:H$1193,6,0)</f>
        <v>5</v>
      </c>
      <c r="M1015">
        <f>VLOOKUP(DATA!D1014,'Performance management'!A$1:H$1193,7,0)</f>
        <v>5</v>
      </c>
      <c r="N1015">
        <f>VLOOKUP(DATA!D1014,'Performance management'!A$1:H$1193,8,0)</f>
        <v>3.75</v>
      </c>
      <c r="O1015">
        <f>VLOOKUP(D1014,'Learning  Mangement'!$A$1:$G$1193,4,0)</f>
        <v>3.75</v>
      </c>
      <c r="P1015" t="str">
        <f>VLOOKUP(D1014,'Learning  Mangement'!$A$1:$G$1193,5,0)</f>
        <v>Hemanth&amp;Salomi</v>
      </c>
      <c r="Q1015" t="str">
        <f>VLOOKUP(D1014,'Learning  Mangement'!$A$1:$G$1193,6,0)</f>
        <v>3h</v>
      </c>
      <c r="R1015" t="str">
        <f>VLOOKUP(D1014,'Learning  Mangement'!$A$1:$G$1193,7,0)</f>
        <v>Soft skills Training</v>
      </c>
      <c r="S1015" s="30">
        <f>VLOOKUP(D1014,'Leave  Mangement'!$A$1:$F$1193,3,0)</f>
        <v>43403</v>
      </c>
      <c r="T1015" s="30">
        <f>VLOOKUP(D1014,'Leave  Mangement'!$A$1:$F$1193,4,0)</f>
        <v>43404</v>
      </c>
      <c r="U1015" t="str">
        <f>VLOOKUP(D1014,'Leave  Mangement'!$A$1:$F$1193,5,0)</f>
        <v>Maternity/Parental leave</v>
      </c>
      <c r="V1015">
        <f>VLOOKUP(D1014,'Leave  Mangement'!$A$1:$F$1193,6,0)</f>
        <v>31</v>
      </c>
      <c r="W1015" t="str">
        <f>VLOOKUP(D1014,'Span and Layer'!$A$1:$D$1193,2,0)</f>
        <v>Rajesh</v>
      </c>
      <c r="X1015" t="str">
        <f>VLOOKUP(D1014,'Span and Layer'!$A$1:$D$1193,3,0)</f>
        <v>Isla</v>
      </c>
      <c r="Y1015" t="str">
        <f>VLOOKUP(D1014,'Span and Layer'!$A$1:$D$1193,4,0)</f>
        <v>George</v>
      </c>
      <c r="Z1015" s="30">
        <f>VLOOKUP(D1014,'Attrition Analysis'!$A$1:$E$1193,3,0)</f>
        <v>41320</v>
      </c>
      <c r="AA1015" s="30">
        <f>VLOOKUP(D1014,'Attrition Analysis'!$A$1:$E$1193,4,0)</f>
        <v>14109</v>
      </c>
      <c r="AB1015">
        <f>VLOOKUP(D1014,'Attrition Analysis'!$A$1:$E$1193,5,0)</f>
        <v>0</v>
      </c>
      <c r="AC1015" t="str">
        <f>VLOOKUP(D1014,CSAT!$A$1:$F$1193,2,0)</f>
        <v>Good</v>
      </c>
      <c r="AD1015" t="str">
        <f>VLOOKUP(D1014,CSAT!$A$1:$F$1193,3,0)</f>
        <v>Excellent</v>
      </c>
      <c r="AE1015" t="str">
        <f>VLOOKUP(D1014,CSAT!$A$1:$F$1193,4,0)</f>
        <v>Bad</v>
      </c>
      <c r="AF1015" t="str">
        <f>VLOOKUP(D1014,CSAT!$A$1:$F$1193,5,0)</f>
        <v>Excellent</v>
      </c>
      <c r="AG1015" t="str">
        <f>VLOOKUP(D1014,CSAT!$A$1:$F$1193,6,0)</f>
        <v>Good</v>
      </c>
      <c r="AH1015" s="30">
        <v>43300</v>
      </c>
    </row>
    <row r="1016" spans="1:34" x14ac:dyDescent="0.25">
      <c r="A1016" s="13" t="s">
        <v>1538</v>
      </c>
      <c r="B1016" s="13">
        <v>1015</v>
      </c>
      <c r="C1016" s="13" t="s">
        <v>775</v>
      </c>
      <c r="D1016" s="13" t="s">
        <v>1538</v>
      </c>
      <c r="E1016" s="13" t="s">
        <v>16</v>
      </c>
      <c r="F1016" s="13">
        <v>54</v>
      </c>
      <c r="G1016" s="13" t="s">
        <v>62</v>
      </c>
      <c r="H1016" s="13" t="s">
        <v>34</v>
      </c>
      <c r="I1016" s="13" t="s">
        <v>35</v>
      </c>
      <c r="J1016">
        <f>VLOOKUP(DATA!D1015,'Performance management'!A$1:H$1193,4,0)</f>
        <v>5</v>
      </c>
      <c r="K1016">
        <f>VLOOKUP(DATA!D1015,'Performance management'!A$1:H$1193,5,0)</f>
        <v>1</v>
      </c>
      <c r="L1016">
        <f>VLOOKUP(DATA!D1015,'Performance management'!A$1:H$1193,6,0)</f>
        <v>4</v>
      </c>
      <c r="M1016">
        <f>VLOOKUP(DATA!D1015,'Performance management'!A$1:H$1193,7,0)</f>
        <v>1</v>
      </c>
      <c r="N1016">
        <f>VLOOKUP(DATA!D1015,'Performance management'!A$1:H$1193,8,0)</f>
        <v>2.75</v>
      </c>
      <c r="O1016">
        <f>VLOOKUP(D1015,'Learning  Mangement'!$A$1:$G$1193,4,0)</f>
        <v>2.75</v>
      </c>
      <c r="P1016" t="str">
        <f>VLOOKUP(D1015,'Learning  Mangement'!$A$1:$G$1193,5,0)</f>
        <v>Sathish&amp;Azim</v>
      </c>
      <c r="Q1016" t="str">
        <f>VLOOKUP(D1015,'Learning  Mangement'!$A$1:$G$1193,6,0)</f>
        <v>4h</v>
      </c>
      <c r="R1016" t="str">
        <f>VLOOKUP(D1015,'Learning  Mangement'!$A$1:$G$1193,7,0)</f>
        <v>Technical skills Training</v>
      </c>
      <c r="S1016" s="30">
        <f>VLOOKUP(D1015,'Leave  Mangement'!$A$1:$F$1193,3,0)</f>
        <v>43404</v>
      </c>
      <c r="T1016" s="30">
        <f>VLOOKUP(D1015,'Leave  Mangement'!$A$1:$F$1193,4,0)</f>
        <v>43407</v>
      </c>
      <c r="U1016" t="str">
        <f>VLOOKUP(D1015,'Leave  Mangement'!$A$1:$F$1193,5,0)</f>
        <v>Emergency leave</v>
      </c>
      <c r="V1016">
        <f>VLOOKUP(D1015,'Leave  Mangement'!$A$1:$F$1193,6,0)</f>
        <v>3</v>
      </c>
      <c r="W1016" t="str">
        <f>VLOOKUP(D1015,'Span and Layer'!$A$1:$D$1193,2,0)</f>
        <v>Lihar</v>
      </c>
      <c r="X1016" t="str">
        <f>VLOOKUP(D1015,'Span and Layer'!$A$1:$D$1193,3,0)</f>
        <v>Isla</v>
      </c>
      <c r="Y1016" t="str">
        <f>VLOOKUP(D1015,'Span and Layer'!$A$1:$D$1193,4,0)</f>
        <v>George</v>
      </c>
      <c r="Z1016" s="30">
        <f>VLOOKUP(D1015,'Attrition Analysis'!$A$1:$E$1193,3,0)</f>
        <v>41328</v>
      </c>
      <c r="AA1016" s="30">
        <f>VLOOKUP(D1015,'Attrition Analysis'!$A$1:$E$1193,4,0)</f>
        <v>14121</v>
      </c>
      <c r="AB1016">
        <f>VLOOKUP(D1015,'Attrition Analysis'!$A$1:$E$1193,5,0)</f>
        <v>0</v>
      </c>
      <c r="AC1016" t="str">
        <f>VLOOKUP(D1015,CSAT!$A$1:$F$1193,2,0)</f>
        <v>Excellent</v>
      </c>
      <c r="AD1016" t="str">
        <f>VLOOKUP(D1015,CSAT!$A$1:$F$1193,3,0)</f>
        <v>Better</v>
      </c>
      <c r="AE1016" t="str">
        <f>VLOOKUP(D1015,CSAT!$A$1:$F$1193,4,0)</f>
        <v>Bad</v>
      </c>
      <c r="AF1016" t="str">
        <f>VLOOKUP(D1015,CSAT!$A$1:$F$1193,5,0)</f>
        <v>Good</v>
      </c>
      <c r="AG1016" t="str">
        <f>VLOOKUP(D1015,CSAT!$A$1:$F$1193,6,0)</f>
        <v>Better</v>
      </c>
      <c r="AH1016" s="30">
        <v>43244</v>
      </c>
    </row>
    <row r="1017" spans="1:34" x14ac:dyDescent="0.25">
      <c r="A1017" s="13" t="s">
        <v>1539</v>
      </c>
      <c r="B1017" s="13">
        <v>1016</v>
      </c>
      <c r="C1017" s="13" t="s">
        <v>777</v>
      </c>
      <c r="D1017" s="13" t="s">
        <v>1539</v>
      </c>
      <c r="E1017" s="13" t="s">
        <v>10</v>
      </c>
      <c r="F1017" s="13">
        <v>28</v>
      </c>
      <c r="G1017" s="13" t="s">
        <v>96</v>
      </c>
      <c r="H1017" s="13" t="s">
        <v>109</v>
      </c>
      <c r="I1017" s="13" t="s">
        <v>13</v>
      </c>
      <c r="J1017">
        <f>VLOOKUP(DATA!D1016,'Performance management'!A$1:H$1193,4,0)</f>
        <v>4</v>
      </c>
      <c r="K1017">
        <f>VLOOKUP(DATA!D1016,'Performance management'!A$1:H$1193,5,0)</f>
        <v>4</v>
      </c>
      <c r="L1017">
        <f>VLOOKUP(DATA!D1016,'Performance management'!A$1:H$1193,6,0)</f>
        <v>5</v>
      </c>
      <c r="M1017">
        <f>VLOOKUP(DATA!D1016,'Performance management'!A$1:H$1193,7,0)</f>
        <v>4</v>
      </c>
      <c r="N1017">
        <f>VLOOKUP(DATA!D1016,'Performance management'!A$1:H$1193,8,0)</f>
        <v>4.25</v>
      </c>
      <c r="O1017">
        <f>VLOOKUP(D1016,'Learning  Mangement'!$A$1:$G$1193,4,0)</f>
        <v>11.75</v>
      </c>
      <c r="P1017" t="str">
        <f>VLOOKUP(D1016,'Learning  Mangement'!$A$1:$G$1193,5,0)</f>
        <v>Santhosh&amp;Anudeep</v>
      </c>
      <c r="Q1017" t="str">
        <f>VLOOKUP(D1016,'Learning  Mangement'!$A$1:$G$1193,6,0)</f>
        <v>3h</v>
      </c>
      <c r="R1017" t="str">
        <f>VLOOKUP(D1016,'Learning  Mangement'!$A$1:$G$1193,7,0)</f>
        <v>Job Training</v>
      </c>
      <c r="S1017" s="30">
        <f>VLOOKUP(D1016,'Leave  Mangement'!$A$1:$F$1193,3,0)</f>
        <v>43405</v>
      </c>
      <c r="T1017" s="30">
        <f>VLOOKUP(D1016,'Leave  Mangement'!$A$1:$F$1193,4,0)</f>
        <v>43407</v>
      </c>
      <c r="U1017" t="str">
        <f>VLOOKUP(D1016,'Leave  Mangement'!$A$1:$F$1193,5,0)</f>
        <v>Planned leave</v>
      </c>
      <c r="V1017">
        <f>VLOOKUP(D1016,'Leave  Mangement'!$A$1:$F$1193,6,0)</f>
        <v>2</v>
      </c>
      <c r="W1017" t="str">
        <f>VLOOKUP(D1016,'Span and Layer'!$A$1:$D$1193,2,0)</f>
        <v>Hemanth</v>
      </c>
      <c r="X1017" t="str">
        <f>VLOOKUP(D1016,'Span and Layer'!$A$1:$D$1193,3,0)</f>
        <v>Amelia</v>
      </c>
      <c r="Y1017" t="str">
        <f>VLOOKUP(D1016,'Span and Layer'!$A$1:$D$1193,4,0)</f>
        <v>George</v>
      </c>
      <c r="Z1017" s="30">
        <f>VLOOKUP(D1016,'Attrition Analysis'!$A$1:$E$1193,3,0)</f>
        <v>41336</v>
      </c>
      <c r="AA1017" s="30">
        <f>VLOOKUP(D1016,'Attrition Analysis'!$A$1:$E$1193,4,0)</f>
        <v>14133</v>
      </c>
      <c r="AB1017">
        <f>VLOOKUP(D1016,'Attrition Analysis'!$A$1:$E$1193,5,0)</f>
        <v>0</v>
      </c>
      <c r="AC1017" t="str">
        <f>VLOOKUP(D1016,CSAT!$A$1:$F$1193,2,0)</f>
        <v>Excellent</v>
      </c>
      <c r="AD1017" t="str">
        <f>VLOOKUP(D1016,CSAT!$A$1:$F$1193,3,0)</f>
        <v>Worst</v>
      </c>
      <c r="AE1017" t="str">
        <f>VLOOKUP(D1016,CSAT!$A$1:$F$1193,4,0)</f>
        <v>Worst</v>
      </c>
      <c r="AF1017" t="str">
        <f>VLOOKUP(D1016,CSAT!$A$1:$F$1193,5,0)</f>
        <v>Good</v>
      </c>
      <c r="AG1017" t="str">
        <f>VLOOKUP(D1016,CSAT!$A$1:$F$1193,6,0)</f>
        <v>Worst</v>
      </c>
      <c r="AH1017" s="30">
        <v>43222</v>
      </c>
    </row>
    <row r="1018" spans="1:34" x14ac:dyDescent="0.25">
      <c r="A1018" s="13" t="s">
        <v>1540</v>
      </c>
      <c r="B1018" s="13">
        <v>1017</v>
      </c>
      <c r="C1018" s="13" t="s">
        <v>779</v>
      </c>
      <c r="D1018" s="13" t="s">
        <v>1540</v>
      </c>
      <c r="E1018" s="13" t="s">
        <v>10</v>
      </c>
      <c r="F1018" s="13">
        <v>24</v>
      </c>
      <c r="G1018" s="13" t="s">
        <v>45</v>
      </c>
      <c r="H1018" s="13" t="s">
        <v>97</v>
      </c>
      <c r="I1018" s="13" t="s">
        <v>98</v>
      </c>
      <c r="J1018">
        <f>VLOOKUP(DATA!D1017,'Performance management'!A$1:H$1193,4,0)</f>
        <v>2</v>
      </c>
      <c r="K1018">
        <f>VLOOKUP(DATA!D1017,'Performance management'!A$1:H$1193,5,0)</f>
        <v>3</v>
      </c>
      <c r="L1018">
        <f>VLOOKUP(DATA!D1017,'Performance management'!A$1:H$1193,6,0)</f>
        <v>3</v>
      </c>
      <c r="M1018">
        <f>VLOOKUP(DATA!D1017,'Performance management'!A$1:H$1193,7,0)</f>
        <v>3</v>
      </c>
      <c r="N1018">
        <f>VLOOKUP(DATA!D1017,'Performance management'!A$1:H$1193,8,0)</f>
        <v>2.75</v>
      </c>
      <c r="O1018">
        <f>VLOOKUP(D1017,'Learning  Mangement'!$A$1:$G$1193,4,0)</f>
        <v>2.75</v>
      </c>
      <c r="P1018" t="str">
        <f>VLOOKUP(D1017,'Learning  Mangement'!$A$1:$G$1193,5,0)</f>
        <v>Sathish&amp;Azim</v>
      </c>
      <c r="Q1018" t="str">
        <f>VLOOKUP(D1017,'Learning  Mangement'!$A$1:$G$1193,6,0)</f>
        <v>4h</v>
      </c>
      <c r="R1018" t="str">
        <f>VLOOKUP(D1017,'Learning  Mangement'!$A$1:$G$1193,7,0)</f>
        <v>Technical skills Training</v>
      </c>
      <c r="S1018" s="30">
        <f>VLOOKUP(D1017,'Leave  Mangement'!$A$1:$F$1193,3,0)</f>
        <v>43406</v>
      </c>
      <c r="T1018" s="30">
        <f>VLOOKUP(D1017,'Leave  Mangement'!$A$1:$F$1193,4,0)</f>
        <v>43413</v>
      </c>
      <c r="U1018" t="str">
        <f>VLOOKUP(D1017,'Leave  Mangement'!$A$1:$F$1193,5,0)</f>
        <v>Planned leave</v>
      </c>
      <c r="V1018">
        <f>VLOOKUP(D1017,'Leave  Mangement'!$A$1:$F$1193,6,0)</f>
        <v>7</v>
      </c>
      <c r="W1018" t="str">
        <f>VLOOKUP(D1017,'Span and Layer'!$A$1:$D$1193,2,0)</f>
        <v>Roy</v>
      </c>
      <c r="X1018" t="str">
        <f>VLOOKUP(D1017,'Span and Layer'!$A$1:$D$1193,3,0)</f>
        <v>Harry</v>
      </c>
      <c r="Y1018" t="str">
        <f>VLOOKUP(D1017,'Span and Layer'!$A$1:$D$1193,4,0)</f>
        <v>George</v>
      </c>
      <c r="Z1018" s="30">
        <f>VLOOKUP(D1017,'Attrition Analysis'!$A$1:$E$1193,3,0)</f>
        <v>41344</v>
      </c>
      <c r="AA1018" s="30">
        <f>VLOOKUP(D1017,'Attrition Analysis'!$A$1:$E$1193,4,0)</f>
        <v>14145</v>
      </c>
      <c r="AB1018">
        <f>VLOOKUP(D1017,'Attrition Analysis'!$A$1:$E$1193,5,0)</f>
        <v>0</v>
      </c>
      <c r="AC1018" t="str">
        <f>VLOOKUP(D1017,CSAT!$A$1:$F$1193,2,0)</f>
        <v>Excellent</v>
      </c>
      <c r="AD1018" t="str">
        <f>VLOOKUP(D1017,CSAT!$A$1:$F$1193,3,0)</f>
        <v>Worst</v>
      </c>
      <c r="AE1018" t="str">
        <f>VLOOKUP(D1017,CSAT!$A$1:$F$1193,4,0)</f>
        <v>Good</v>
      </c>
      <c r="AF1018" t="str">
        <f>VLOOKUP(D1017,CSAT!$A$1:$F$1193,5,0)</f>
        <v>Bad</v>
      </c>
      <c r="AG1018" t="str">
        <f>VLOOKUP(D1017,CSAT!$A$1:$F$1193,6,0)</f>
        <v>Excellent</v>
      </c>
      <c r="AH1018" s="30">
        <v>43416</v>
      </c>
    </row>
    <row r="1019" spans="1:34" x14ac:dyDescent="0.25">
      <c r="A1019" s="13" t="s">
        <v>1541</v>
      </c>
      <c r="B1019" s="13">
        <v>1018</v>
      </c>
      <c r="C1019" s="13" t="s">
        <v>122</v>
      </c>
      <c r="D1019" s="13" t="s">
        <v>1541</v>
      </c>
      <c r="E1019" s="13" t="s">
        <v>16</v>
      </c>
      <c r="F1019" s="13">
        <v>46</v>
      </c>
      <c r="G1019" s="13" t="s">
        <v>17</v>
      </c>
      <c r="H1019" s="13" t="s">
        <v>97</v>
      </c>
      <c r="I1019" s="13" t="s">
        <v>98</v>
      </c>
      <c r="J1019">
        <f>VLOOKUP(DATA!D1018,'Performance management'!A$1:H$1193,4,0)</f>
        <v>1</v>
      </c>
      <c r="K1019">
        <f>VLOOKUP(DATA!D1018,'Performance management'!A$1:H$1193,5,0)</f>
        <v>1</v>
      </c>
      <c r="L1019">
        <f>VLOOKUP(DATA!D1018,'Performance management'!A$1:H$1193,6,0)</f>
        <v>5</v>
      </c>
      <c r="M1019">
        <f>VLOOKUP(DATA!D1018,'Performance management'!A$1:H$1193,7,0)</f>
        <v>2</v>
      </c>
      <c r="N1019">
        <f>VLOOKUP(DATA!D1018,'Performance management'!A$1:H$1193,8,0)</f>
        <v>2.25</v>
      </c>
      <c r="O1019">
        <f>VLOOKUP(D1018,'Learning  Mangement'!$A$1:$G$1193,4,0)</f>
        <v>2.25</v>
      </c>
      <c r="P1019" t="str">
        <f>VLOOKUP(D1018,'Learning  Mangement'!$A$1:$G$1193,5,0)</f>
        <v>Sathish&amp;Azim</v>
      </c>
      <c r="Q1019" t="str">
        <f>VLOOKUP(D1018,'Learning  Mangement'!$A$1:$G$1193,6,0)</f>
        <v>4h</v>
      </c>
      <c r="R1019" t="str">
        <f>VLOOKUP(D1018,'Learning  Mangement'!$A$1:$G$1193,7,0)</f>
        <v>Technical skills Training</v>
      </c>
      <c r="S1019" s="30">
        <f>VLOOKUP(D1018,'Leave  Mangement'!$A$1:$F$1193,3,0)</f>
        <v>43407</v>
      </c>
      <c r="T1019" s="30">
        <f>VLOOKUP(D1018,'Leave  Mangement'!$A$1:$F$1193,4,0)</f>
        <v>43409</v>
      </c>
      <c r="U1019" t="str">
        <f>VLOOKUP(D1018,'Leave  Mangement'!$A$1:$F$1193,5,0)</f>
        <v>Maternity/Parental leave</v>
      </c>
      <c r="V1019">
        <f>VLOOKUP(D1018,'Leave  Mangement'!$A$1:$F$1193,6,0)</f>
        <v>32</v>
      </c>
      <c r="W1019" t="str">
        <f>VLOOKUP(D1018,'Span and Layer'!$A$1:$D$1193,2,0)</f>
        <v>Harika</v>
      </c>
      <c r="X1019" t="str">
        <f>VLOOKUP(D1018,'Span and Layer'!$A$1:$D$1193,3,0)</f>
        <v>Amelia</v>
      </c>
      <c r="Y1019" t="str">
        <f>VLOOKUP(D1018,'Span and Layer'!$A$1:$D$1193,4,0)</f>
        <v>George</v>
      </c>
      <c r="Z1019" s="30">
        <f>VLOOKUP(D1018,'Attrition Analysis'!$A$1:$E$1193,3,0)</f>
        <v>41352</v>
      </c>
      <c r="AA1019" s="30">
        <f>VLOOKUP(D1018,'Attrition Analysis'!$A$1:$E$1193,4,0)</f>
        <v>14157</v>
      </c>
      <c r="AB1019">
        <f>VLOOKUP(D1018,'Attrition Analysis'!$A$1:$E$1193,5,0)</f>
        <v>0</v>
      </c>
      <c r="AC1019" t="str">
        <f>VLOOKUP(D1018,CSAT!$A$1:$F$1193,2,0)</f>
        <v>Bad</v>
      </c>
      <c r="AD1019" t="str">
        <f>VLOOKUP(D1018,CSAT!$A$1:$F$1193,3,0)</f>
        <v>Good</v>
      </c>
      <c r="AE1019" t="str">
        <f>VLOOKUP(D1018,CSAT!$A$1:$F$1193,4,0)</f>
        <v>Better</v>
      </c>
      <c r="AF1019" t="str">
        <f>VLOOKUP(D1018,CSAT!$A$1:$F$1193,5,0)</f>
        <v>Bad</v>
      </c>
      <c r="AG1019" t="str">
        <f>VLOOKUP(D1018,CSAT!$A$1:$F$1193,6,0)</f>
        <v>Worst</v>
      </c>
      <c r="AH1019" s="30">
        <v>43408</v>
      </c>
    </row>
    <row r="1020" spans="1:34" x14ac:dyDescent="0.25">
      <c r="A1020" s="13" t="s">
        <v>1542</v>
      </c>
      <c r="B1020" s="13">
        <v>1019</v>
      </c>
      <c r="C1020" s="13" t="s">
        <v>782</v>
      </c>
      <c r="D1020" s="13" t="s">
        <v>1542</v>
      </c>
      <c r="E1020" s="13" t="s">
        <v>16</v>
      </c>
      <c r="F1020" s="13">
        <v>36</v>
      </c>
      <c r="G1020" s="13" t="s">
        <v>26</v>
      </c>
      <c r="H1020" s="13" t="s">
        <v>40</v>
      </c>
      <c r="I1020" s="13" t="s">
        <v>13</v>
      </c>
      <c r="J1020">
        <f>VLOOKUP(DATA!D1019,'Performance management'!A$1:H$1193,4,0)</f>
        <v>1</v>
      </c>
      <c r="K1020">
        <f>VLOOKUP(DATA!D1019,'Performance management'!A$1:H$1193,5,0)</f>
        <v>4</v>
      </c>
      <c r="L1020">
        <f>VLOOKUP(DATA!D1019,'Performance management'!A$1:H$1193,6,0)</f>
        <v>2</v>
      </c>
      <c r="M1020">
        <f>VLOOKUP(DATA!D1019,'Performance management'!A$1:H$1193,7,0)</f>
        <v>5</v>
      </c>
      <c r="N1020">
        <f>VLOOKUP(DATA!D1019,'Performance management'!A$1:H$1193,8,0)</f>
        <v>3</v>
      </c>
      <c r="O1020">
        <f>VLOOKUP(D1019,'Learning  Mangement'!$A$1:$G$1193,4,0)</f>
        <v>3</v>
      </c>
      <c r="P1020" t="str">
        <f>VLOOKUP(D1019,'Learning  Mangement'!$A$1:$G$1193,5,0)</f>
        <v>Hemanth&amp;Salomi</v>
      </c>
      <c r="Q1020" t="str">
        <f>VLOOKUP(D1019,'Learning  Mangement'!$A$1:$G$1193,6,0)</f>
        <v>3h</v>
      </c>
      <c r="R1020" t="str">
        <f>VLOOKUP(D1019,'Learning  Mangement'!$A$1:$G$1193,7,0)</f>
        <v>Soft skills Training</v>
      </c>
      <c r="S1020" s="30">
        <f>VLOOKUP(D1019,'Leave  Mangement'!$A$1:$F$1193,3,0)</f>
        <v>43408</v>
      </c>
      <c r="T1020" s="30">
        <f>VLOOKUP(D1019,'Leave  Mangement'!$A$1:$F$1193,4,0)</f>
        <v>43415</v>
      </c>
      <c r="U1020" t="str">
        <f>VLOOKUP(D1019,'Leave  Mangement'!$A$1:$F$1193,5,0)</f>
        <v>Planned leave</v>
      </c>
      <c r="V1020">
        <f>VLOOKUP(D1019,'Leave  Mangement'!$A$1:$F$1193,6,0)</f>
        <v>7</v>
      </c>
      <c r="W1020" t="str">
        <f>VLOOKUP(D1019,'Span and Layer'!$A$1:$D$1193,2,0)</f>
        <v>Hemanth</v>
      </c>
      <c r="X1020" t="str">
        <f>VLOOKUP(D1019,'Span and Layer'!$A$1:$D$1193,3,0)</f>
        <v>Amelia</v>
      </c>
      <c r="Y1020" t="str">
        <f>VLOOKUP(D1019,'Span and Layer'!$A$1:$D$1193,4,0)</f>
        <v>George</v>
      </c>
      <c r="Z1020" s="30">
        <f>VLOOKUP(D1019,'Attrition Analysis'!$A$1:$E$1193,3,0)</f>
        <v>41360</v>
      </c>
      <c r="AA1020" s="30">
        <f>VLOOKUP(D1019,'Attrition Analysis'!$A$1:$E$1193,4,0)</f>
        <v>14169</v>
      </c>
      <c r="AB1020">
        <f>VLOOKUP(D1019,'Attrition Analysis'!$A$1:$E$1193,5,0)</f>
        <v>0</v>
      </c>
      <c r="AC1020" t="str">
        <f>VLOOKUP(D1019,CSAT!$A$1:$F$1193,2,0)</f>
        <v>Bad</v>
      </c>
      <c r="AD1020" t="str">
        <f>VLOOKUP(D1019,CSAT!$A$1:$F$1193,3,0)</f>
        <v>Excellent</v>
      </c>
      <c r="AE1020" t="str">
        <f>VLOOKUP(D1019,CSAT!$A$1:$F$1193,4,0)</f>
        <v>Better</v>
      </c>
      <c r="AF1020" t="str">
        <f>VLOOKUP(D1019,CSAT!$A$1:$F$1193,5,0)</f>
        <v>Good</v>
      </c>
      <c r="AG1020" t="str">
        <f>VLOOKUP(D1019,CSAT!$A$1:$F$1193,6,0)</f>
        <v>Good</v>
      </c>
      <c r="AH1020" s="30">
        <v>43420</v>
      </c>
    </row>
    <row r="1021" spans="1:34" x14ac:dyDescent="0.25">
      <c r="A1021" s="13" t="s">
        <v>1543</v>
      </c>
      <c r="B1021" s="13">
        <v>1020</v>
      </c>
      <c r="C1021" s="13" t="s">
        <v>784</v>
      </c>
      <c r="D1021" s="13" t="s">
        <v>1543</v>
      </c>
      <c r="E1021" s="13" t="s">
        <v>10</v>
      </c>
      <c r="F1021" s="13">
        <v>44</v>
      </c>
      <c r="G1021" s="13" t="s">
        <v>96</v>
      </c>
      <c r="H1021" s="13" t="s">
        <v>97</v>
      </c>
      <c r="I1021" s="13" t="s">
        <v>98</v>
      </c>
      <c r="J1021">
        <f>VLOOKUP(DATA!D1020,'Performance management'!A$1:H$1193,4,0)</f>
        <v>2</v>
      </c>
      <c r="K1021">
        <f>VLOOKUP(DATA!D1020,'Performance management'!A$1:H$1193,5,0)</f>
        <v>2</v>
      </c>
      <c r="L1021">
        <f>VLOOKUP(DATA!D1020,'Performance management'!A$1:H$1193,6,0)</f>
        <v>2</v>
      </c>
      <c r="M1021">
        <f>VLOOKUP(DATA!D1020,'Performance management'!A$1:H$1193,7,0)</f>
        <v>2</v>
      </c>
      <c r="N1021">
        <f>VLOOKUP(DATA!D1020,'Performance management'!A$1:H$1193,8,0)</f>
        <v>2</v>
      </c>
      <c r="O1021">
        <f>VLOOKUP(D1020,'Learning  Mangement'!$A$1:$G$1193,4,0)</f>
        <v>2</v>
      </c>
      <c r="P1021" t="str">
        <f>VLOOKUP(D1020,'Learning  Mangement'!$A$1:$G$1193,5,0)</f>
        <v>Sathish&amp;Azim</v>
      </c>
      <c r="Q1021" t="str">
        <f>VLOOKUP(D1020,'Learning  Mangement'!$A$1:$G$1193,6,0)</f>
        <v>4h</v>
      </c>
      <c r="R1021" t="str">
        <f>VLOOKUP(D1020,'Learning  Mangement'!$A$1:$G$1193,7,0)</f>
        <v>Technical skills Training</v>
      </c>
      <c r="S1021" s="30">
        <f>VLOOKUP(D1020,'Leave  Mangement'!$A$1:$F$1193,3,0)</f>
        <v>43409</v>
      </c>
      <c r="T1021" s="30">
        <f>VLOOKUP(D1020,'Leave  Mangement'!$A$1:$F$1193,4,0)</f>
        <v>43415</v>
      </c>
      <c r="U1021" t="str">
        <f>VLOOKUP(D1020,'Leave  Mangement'!$A$1:$F$1193,5,0)</f>
        <v>Maternity/Parental leave</v>
      </c>
      <c r="V1021">
        <f>VLOOKUP(D1020,'Leave  Mangement'!$A$1:$F$1193,6,0)</f>
        <v>36</v>
      </c>
      <c r="W1021" t="str">
        <f>VLOOKUP(D1020,'Span and Layer'!$A$1:$D$1193,2,0)</f>
        <v>Harika</v>
      </c>
      <c r="X1021" t="str">
        <f>VLOOKUP(D1020,'Span and Layer'!$A$1:$D$1193,3,0)</f>
        <v>Amelia</v>
      </c>
      <c r="Y1021" t="str">
        <f>VLOOKUP(D1020,'Span and Layer'!$A$1:$D$1193,4,0)</f>
        <v>George</v>
      </c>
      <c r="Z1021" s="30">
        <f>VLOOKUP(D1020,'Attrition Analysis'!$A$1:$E$1193,3,0)</f>
        <v>41368</v>
      </c>
      <c r="AA1021" s="30">
        <f>VLOOKUP(D1020,'Attrition Analysis'!$A$1:$E$1193,4,0)</f>
        <v>14181</v>
      </c>
      <c r="AB1021">
        <f>VLOOKUP(D1020,'Attrition Analysis'!$A$1:$E$1193,5,0)</f>
        <v>0</v>
      </c>
      <c r="AC1021" t="str">
        <f>VLOOKUP(D1020,CSAT!$A$1:$F$1193,2,0)</f>
        <v>Better</v>
      </c>
      <c r="AD1021" t="str">
        <f>VLOOKUP(D1020,CSAT!$A$1:$F$1193,3,0)</f>
        <v>Bad</v>
      </c>
      <c r="AE1021" t="str">
        <f>VLOOKUP(D1020,CSAT!$A$1:$F$1193,4,0)</f>
        <v>Worst</v>
      </c>
      <c r="AF1021" t="str">
        <f>VLOOKUP(D1020,CSAT!$A$1:$F$1193,5,0)</f>
        <v>Bad</v>
      </c>
      <c r="AG1021" t="str">
        <f>VLOOKUP(D1020,CSAT!$A$1:$F$1193,6,0)</f>
        <v>Better</v>
      </c>
      <c r="AH1021" s="30">
        <v>43243</v>
      </c>
    </row>
    <row r="1022" spans="1:34" x14ac:dyDescent="0.25">
      <c r="A1022" s="13" t="s">
        <v>1544</v>
      </c>
      <c r="B1022" s="13">
        <v>1021</v>
      </c>
      <c r="C1022" s="13" t="s">
        <v>786</v>
      </c>
      <c r="D1022" s="13" t="s">
        <v>1544</v>
      </c>
      <c r="E1022" s="13" t="s">
        <v>10</v>
      </c>
      <c r="F1022" s="13">
        <v>25</v>
      </c>
      <c r="G1022" s="13" t="s">
        <v>55</v>
      </c>
      <c r="H1022" s="13" t="s">
        <v>52</v>
      </c>
      <c r="I1022" s="13" t="s">
        <v>13</v>
      </c>
      <c r="J1022">
        <f>VLOOKUP(DATA!D1021,'Performance management'!A$1:H$1193,4,0)</f>
        <v>5</v>
      </c>
      <c r="K1022">
        <f>VLOOKUP(DATA!D1021,'Performance management'!A$1:H$1193,5,0)</f>
        <v>5</v>
      </c>
      <c r="L1022">
        <f>VLOOKUP(DATA!D1021,'Performance management'!A$1:H$1193,6,0)</f>
        <v>4</v>
      </c>
      <c r="M1022">
        <f>VLOOKUP(DATA!D1021,'Performance management'!A$1:H$1193,7,0)</f>
        <v>2</v>
      </c>
      <c r="N1022">
        <f>VLOOKUP(DATA!D1021,'Performance management'!A$1:H$1193,8,0)</f>
        <v>4</v>
      </c>
      <c r="O1022">
        <f>VLOOKUP(D1021,'Learning  Mangement'!$A$1:$G$1193,4,0)</f>
        <v>4</v>
      </c>
      <c r="P1022" t="str">
        <f>VLOOKUP(D1021,'Learning  Mangement'!$A$1:$G$1193,5,0)</f>
        <v>Santhosh&amp;Anudeep</v>
      </c>
      <c r="Q1022" t="str">
        <f>VLOOKUP(D1021,'Learning  Mangement'!$A$1:$G$1193,6,0)</f>
        <v>3h</v>
      </c>
      <c r="R1022" t="str">
        <f>VLOOKUP(D1021,'Learning  Mangement'!$A$1:$G$1193,7,0)</f>
        <v>Job Training</v>
      </c>
      <c r="S1022" s="30">
        <f>VLOOKUP(D1021,'Leave  Mangement'!$A$1:$F$1193,3,0)</f>
        <v>43410</v>
      </c>
      <c r="T1022" s="30">
        <f>VLOOKUP(D1021,'Leave  Mangement'!$A$1:$F$1193,4,0)</f>
        <v>43411</v>
      </c>
      <c r="U1022" t="str">
        <f>VLOOKUP(D1021,'Leave  Mangement'!$A$1:$F$1193,5,0)</f>
        <v>Maternity/Parental leave</v>
      </c>
      <c r="V1022">
        <f>VLOOKUP(D1021,'Leave  Mangement'!$A$1:$F$1193,6,0)</f>
        <v>31</v>
      </c>
      <c r="W1022" t="str">
        <f>VLOOKUP(D1021,'Span and Layer'!$A$1:$D$1193,2,0)</f>
        <v>Rishitha</v>
      </c>
      <c r="X1022" t="str">
        <f>VLOOKUP(D1021,'Span and Layer'!$A$1:$D$1193,3,0)</f>
        <v>Isla</v>
      </c>
      <c r="Y1022" t="str">
        <f>VLOOKUP(D1021,'Span and Layer'!$A$1:$D$1193,4,0)</f>
        <v>George</v>
      </c>
      <c r="Z1022" s="30">
        <f>VLOOKUP(D1021,'Attrition Analysis'!$A$1:$E$1193,3,0)</f>
        <v>41376</v>
      </c>
      <c r="AA1022" s="30">
        <f>VLOOKUP(D1021,'Attrition Analysis'!$A$1:$E$1193,4,0)</f>
        <v>14193</v>
      </c>
      <c r="AB1022">
        <f>VLOOKUP(D1021,'Attrition Analysis'!$A$1:$E$1193,5,0)</f>
        <v>0</v>
      </c>
      <c r="AC1022" t="str">
        <f>VLOOKUP(D1021,CSAT!$A$1:$F$1193,2,0)</f>
        <v>Excellent</v>
      </c>
      <c r="AD1022" t="str">
        <f>VLOOKUP(D1021,CSAT!$A$1:$F$1193,3,0)</f>
        <v>Better</v>
      </c>
      <c r="AE1022" t="str">
        <f>VLOOKUP(D1021,CSAT!$A$1:$F$1193,4,0)</f>
        <v>Excellent</v>
      </c>
      <c r="AF1022" t="str">
        <f>VLOOKUP(D1021,CSAT!$A$1:$F$1193,5,0)</f>
        <v>Excellent</v>
      </c>
      <c r="AG1022" t="str">
        <f>VLOOKUP(D1021,CSAT!$A$1:$F$1193,6,0)</f>
        <v>Bad</v>
      </c>
      <c r="AH1022" s="30">
        <v>43124</v>
      </c>
    </row>
    <row r="1023" spans="1:34" x14ac:dyDescent="0.25">
      <c r="A1023" s="13" t="s">
        <v>1545</v>
      </c>
      <c r="B1023" s="13">
        <v>1022</v>
      </c>
      <c r="C1023" s="13" t="s">
        <v>788</v>
      </c>
      <c r="D1023" s="13" t="s">
        <v>1545</v>
      </c>
      <c r="E1023" s="13" t="s">
        <v>10</v>
      </c>
      <c r="F1023" s="13">
        <v>35</v>
      </c>
      <c r="G1023" s="13" t="s">
        <v>45</v>
      </c>
      <c r="H1023" s="13" t="s">
        <v>126</v>
      </c>
      <c r="I1023" s="13" t="s">
        <v>80</v>
      </c>
      <c r="J1023">
        <f>VLOOKUP(DATA!D1022,'Performance management'!A$1:H$1193,4,0)</f>
        <v>4</v>
      </c>
      <c r="K1023">
        <f>VLOOKUP(DATA!D1022,'Performance management'!A$1:H$1193,5,0)</f>
        <v>4</v>
      </c>
      <c r="L1023">
        <f>VLOOKUP(DATA!D1022,'Performance management'!A$1:H$1193,6,0)</f>
        <v>4</v>
      </c>
      <c r="M1023">
        <f>VLOOKUP(DATA!D1022,'Performance management'!A$1:H$1193,7,0)</f>
        <v>2</v>
      </c>
      <c r="N1023">
        <f>VLOOKUP(DATA!D1022,'Performance management'!A$1:H$1193,8,0)</f>
        <v>3.5</v>
      </c>
      <c r="O1023">
        <f>VLOOKUP(D1022,'Learning  Mangement'!$A$1:$G$1193,4,0)</f>
        <v>3.5</v>
      </c>
      <c r="P1023" t="str">
        <f>VLOOKUP(D1022,'Learning  Mangement'!$A$1:$G$1193,5,0)</f>
        <v>Hemanth&amp;Salomi</v>
      </c>
      <c r="Q1023" t="str">
        <f>VLOOKUP(D1022,'Learning  Mangement'!$A$1:$G$1193,6,0)</f>
        <v>3h</v>
      </c>
      <c r="R1023" t="str">
        <f>VLOOKUP(D1022,'Learning  Mangement'!$A$1:$G$1193,7,0)</f>
        <v>Soft skills Training</v>
      </c>
      <c r="S1023" s="30">
        <f>VLOOKUP(D1022,'Leave  Mangement'!$A$1:$F$1193,3,0)</f>
        <v>43411</v>
      </c>
      <c r="T1023" s="30">
        <f>VLOOKUP(D1022,'Leave  Mangement'!$A$1:$F$1193,4,0)</f>
        <v>43415</v>
      </c>
      <c r="U1023" t="str">
        <f>VLOOKUP(D1022,'Leave  Mangement'!$A$1:$F$1193,5,0)</f>
        <v>Emergency leave</v>
      </c>
      <c r="V1023">
        <f>VLOOKUP(D1022,'Leave  Mangement'!$A$1:$F$1193,6,0)</f>
        <v>4</v>
      </c>
      <c r="W1023" t="str">
        <f>VLOOKUP(D1022,'Span and Layer'!$A$1:$D$1193,2,0)</f>
        <v>Rishitha</v>
      </c>
      <c r="X1023" t="str">
        <f>VLOOKUP(D1022,'Span and Layer'!$A$1:$D$1193,3,0)</f>
        <v>Isla</v>
      </c>
      <c r="Y1023" t="str">
        <f>VLOOKUP(D1022,'Span and Layer'!$A$1:$D$1193,4,0)</f>
        <v>George</v>
      </c>
      <c r="Z1023" s="30">
        <f>VLOOKUP(D1022,'Attrition Analysis'!$A$1:$E$1193,3,0)</f>
        <v>41384</v>
      </c>
      <c r="AA1023" s="30">
        <f>VLOOKUP(D1022,'Attrition Analysis'!$A$1:$E$1193,4,0)</f>
        <v>14205</v>
      </c>
      <c r="AB1023">
        <f>VLOOKUP(D1022,'Attrition Analysis'!$A$1:$E$1193,5,0)</f>
        <v>0</v>
      </c>
      <c r="AC1023" t="str">
        <f>VLOOKUP(D1022,CSAT!$A$1:$F$1193,2,0)</f>
        <v>Excellent</v>
      </c>
      <c r="AD1023" t="str">
        <f>VLOOKUP(D1022,CSAT!$A$1:$F$1193,3,0)</f>
        <v>Excellent</v>
      </c>
      <c r="AE1023" t="str">
        <f>VLOOKUP(D1022,CSAT!$A$1:$F$1193,4,0)</f>
        <v>Worst</v>
      </c>
      <c r="AF1023" t="str">
        <f>VLOOKUP(D1022,CSAT!$A$1:$F$1193,5,0)</f>
        <v>Excellent</v>
      </c>
      <c r="AG1023" t="str">
        <f>VLOOKUP(D1022,CSAT!$A$1:$F$1193,6,0)</f>
        <v>Bad</v>
      </c>
      <c r="AH1023" s="30">
        <v>43300</v>
      </c>
    </row>
    <row r="1024" spans="1:34" x14ac:dyDescent="0.25">
      <c r="A1024" s="13" t="s">
        <v>1546</v>
      </c>
      <c r="B1024" s="13">
        <v>1023</v>
      </c>
      <c r="C1024" s="13" t="s">
        <v>790</v>
      </c>
      <c r="D1024" s="13" t="s">
        <v>1546</v>
      </c>
      <c r="E1024" s="13" t="s">
        <v>10</v>
      </c>
      <c r="F1024" s="13">
        <v>59</v>
      </c>
      <c r="G1024" s="13" t="s">
        <v>45</v>
      </c>
      <c r="H1024" s="13" t="s">
        <v>18</v>
      </c>
      <c r="I1024" s="13" t="s">
        <v>13</v>
      </c>
      <c r="J1024">
        <f>VLOOKUP(DATA!D1023,'Performance management'!A$1:H$1193,4,0)</f>
        <v>4</v>
      </c>
      <c r="K1024">
        <f>VLOOKUP(DATA!D1023,'Performance management'!A$1:H$1193,5,0)</f>
        <v>3</v>
      </c>
      <c r="L1024">
        <f>VLOOKUP(DATA!D1023,'Performance management'!A$1:H$1193,6,0)</f>
        <v>3</v>
      </c>
      <c r="M1024">
        <f>VLOOKUP(DATA!D1023,'Performance management'!A$1:H$1193,7,0)</f>
        <v>1</v>
      </c>
      <c r="N1024">
        <f>VLOOKUP(DATA!D1023,'Performance management'!A$1:H$1193,8,0)</f>
        <v>2.75</v>
      </c>
      <c r="O1024">
        <f>VLOOKUP(D1023,'Learning  Mangement'!$A$1:$G$1193,4,0)</f>
        <v>2.75</v>
      </c>
      <c r="P1024" t="str">
        <f>VLOOKUP(D1023,'Learning  Mangement'!$A$1:$G$1193,5,0)</f>
        <v>Sathish&amp;Azim</v>
      </c>
      <c r="Q1024" t="str">
        <f>VLOOKUP(D1023,'Learning  Mangement'!$A$1:$G$1193,6,0)</f>
        <v>4h</v>
      </c>
      <c r="R1024" t="str">
        <f>VLOOKUP(D1023,'Learning  Mangement'!$A$1:$G$1193,7,0)</f>
        <v>Technical skills Training</v>
      </c>
      <c r="S1024" s="30">
        <f>VLOOKUP(D1023,'Leave  Mangement'!$A$1:$F$1193,3,0)</f>
        <v>43412</v>
      </c>
      <c r="T1024" s="30">
        <f>VLOOKUP(D1023,'Leave  Mangement'!$A$1:$F$1193,4,0)</f>
        <v>43416</v>
      </c>
      <c r="U1024" t="str">
        <f>VLOOKUP(D1023,'Leave  Mangement'!$A$1:$F$1193,5,0)</f>
        <v>Emergency leave</v>
      </c>
      <c r="V1024">
        <f>VLOOKUP(D1023,'Leave  Mangement'!$A$1:$F$1193,6,0)</f>
        <v>4</v>
      </c>
      <c r="W1024" t="str">
        <f>VLOOKUP(D1023,'Span and Layer'!$A$1:$D$1193,2,0)</f>
        <v>Sathish</v>
      </c>
      <c r="X1024" t="str">
        <f>VLOOKUP(D1023,'Span and Layer'!$A$1:$D$1193,3,0)</f>
        <v>Charlie</v>
      </c>
      <c r="Y1024" t="str">
        <f>VLOOKUP(D1023,'Span and Layer'!$A$1:$D$1193,4,0)</f>
        <v>George</v>
      </c>
      <c r="Z1024" s="30">
        <f>VLOOKUP(D1023,'Attrition Analysis'!$A$1:$E$1193,3,0)</f>
        <v>41392</v>
      </c>
      <c r="AA1024" s="30">
        <f>VLOOKUP(D1023,'Attrition Analysis'!$A$1:$E$1193,4,0)</f>
        <v>14217</v>
      </c>
      <c r="AB1024">
        <f>VLOOKUP(D1023,'Attrition Analysis'!$A$1:$E$1193,5,0)</f>
        <v>0</v>
      </c>
      <c r="AC1024" t="str">
        <f>VLOOKUP(D1023,CSAT!$A$1:$F$1193,2,0)</f>
        <v>Bad</v>
      </c>
      <c r="AD1024" t="str">
        <f>VLOOKUP(D1023,CSAT!$A$1:$F$1193,3,0)</f>
        <v>Excellent</v>
      </c>
      <c r="AE1024" t="str">
        <f>VLOOKUP(D1023,CSAT!$A$1:$F$1193,4,0)</f>
        <v>Good</v>
      </c>
      <c r="AF1024" t="str">
        <f>VLOOKUP(D1023,CSAT!$A$1:$F$1193,5,0)</f>
        <v>Worst</v>
      </c>
      <c r="AG1024" t="str">
        <f>VLOOKUP(D1023,CSAT!$A$1:$F$1193,6,0)</f>
        <v>Bad</v>
      </c>
      <c r="AH1024" s="30">
        <v>43420</v>
      </c>
    </row>
    <row r="1025" spans="1:34" x14ac:dyDescent="0.25">
      <c r="A1025" s="13" t="s">
        <v>1547</v>
      </c>
      <c r="B1025" s="13">
        <v>1024</v>
      </c>
      <c r="C1025" s="13" t="s">
        <v>792</v>
      </c>
      <c r="D1025" s="13" t="s">
        <v>1547</v>
      </c>
      <c r="E1025" s="13" t="s">
        <v>16</v>
      </c>
      <c r="F1025" s="13">
        <v>38</v>
      </c>
      <c r="G1025" s="13" t="s">
        <v>45</v>
      </c>
      <c r="H1025" s="13" t="s">
        <v>63</v>
      </c>
      <c r="I1025" s="13" t="s">
        <v>13</v>
      </c>
      <c r="J1025">
        <f>VLOOKUP(DATA!D1024,'Performance management'!A$1:H$1193,4,0)</f>
        <v>1</v>
      </c>
      <c r="K1025">
        <f>VLOOKUP(DATA!D1024,'Performance management'!A$1:H$1193,5,0)</f>
        <v>1</v>
      </c>
      <c r="L1025">
        <f>VLOOKUP(DATA!D1024,'Performance management'!A$1:H$1193,6,0)</f>
        <v>5</v>
      </c>
      <c r="M1025">
        <f>VLOOKUP(DATA!D1024,'Performance management'!A$1:H$1193,7,0)</f>
        <v>2</v>
      </c>
      <c r="N1025">
        <f>VLOOKUP(DATA!D1024,'Performance management'!A$1:H$1193,8,0)</f>
        <v>2.25</v>
      </c>
      <c r="O1025">
        <f>VLOOKUP(D1024,'Learning  Mangement'!$A$1:$G$1193,4,0)</f>
        <v>2.25</v>
      </c>
      <c r="P1025" t="str">
        <f>VLOOKUP(D1024,'Learning  Mangement'!$A$1:$G$1193,5,0)</f>
        <v>Sathish&amp;Azim</v>
      </c>
      <c r="Q1025" t="str">
        <f>VLOOKUP(D1024,'Learning  Mangement'!$A$1:$G$1193,6,0)</f>
        <v>4h</v>
      </c>
      <c r="R1025" t="str">
        <f>VLOOKUP(D1024,'Learning  Mangement'!$A$1:$G$1193,7,0)</f>
        <v>Technical skills Training</v>
      </c>
      <c r="S1025" s="30">
        <f>VLOOKUP(D1024,'Leave  Mangement'!$A$1:$F$1193,3,0)</f>
        <v>43413</v>
      </c>
      <c r="T1025" s="30">
        <f>VLOOKUP(D1024,'Leave  Mangement'!$A$1:$F$1193,4,0)</f>
        <v>43420</v>
      </c>
      <c r="U1025" t="str">
        <f>VLOOKUP(D1024,'Leave  Mangement'!$A$1:$F$1193,5,0)</f>
        <v>Planned leave</v>
      </c>
      <c r="V1025">
        <f>VLOOKUP(D1024,'Leave  Mangement'!$A$1:$F$1193,6,0)</f>
        <v>7</v>
      </c>
      <c r="W1025" t="str">
        <f>VLOOKUP(D1024,'Span and Layer'!$A$1:$D$1193,2,0)</f>
        <v>Salomi</v>
      </c>
      <c r="X1025" t="str">
        <f>VLOOKUP(D1024,'Span and Layer'!$A$1:$D$1193,3,0)</f>
        <v>Harry</v>
      </c>
      <c r="Y1025" t="str">
        <f>VLOOKUP(D1024,'Span and Layer'!$A$1:$D$1193,4,0)</f>
        <v>George</v>
      </c>
      <c r="Z1025" s="30">
        <f>VLOOKUP(D1024,'Attrition Analysis'!$A$1:$E$1193,3,0)</f>
        <v>41400</v>
      </c>
      <c r="AA1025" s="30">
        <f>VLOOKUP(D1024,'Attrition Analysis'!$A$1:$E$1193,4,0)</f>
        <v>14229</v>
      </c>
      <c r="AB1025">
        <f>VLOOKUP(D1024,'Attrition Analysis'!$A$1:$E$1193,5,0)</f>
        <v>0</v>
      </c>
      <c r="AC1025" t="str">
        <f>VLOOKUP(D1024,CSAT!$A$1:$F$1193,2,0)</f>
        <v>Worst</v>
      </c>
      <c r="AD1025" t="str">
        <f>VLOOKUP(D1024,CSAT!$A$1:$F$1193,3,0)</f>
        <v>Better</v>
      </c>
      <c r="AE1025" t="str">
        <f>VLOOKUP(D1024,CSAT!$A$1:$F$1193,4,0)</f>
        <v>Good</v>
      </c>
      <c r="AF1025" t="str">
        <f>VLOOKUP(D1024,CSAT!$A$1:$F$1193,5,0)</f>
        <v>Good</v>
      </c>
      <c r="AG1025" t="str">
        <f>VLOOKUP(D1024,CSAT!$A$1:$F$1193,6,0)</f>
        <v>Excellent</v>
      </c>
      <c r="AH1025" s="30">
        <v>43113</v>
      </c>
    </row>
    <row r="1026" spans="1:34" x14ac:dyDescent="0.25">
      <c r="A1026" s="13" t="s">
        <v>1548</v>
      </c>
      <c r="B1026" s="13">
        <v>1025</v>
      </c>
      <c r="C1026" s="13" t="s">
        <v>794</v>
      </c>
      <c r="D1026" s="13" t="s">
        <v>1548</v>
      </c>
      <c r="E1026" s="13" t="s">
        <v>10</v>
      </c>
      <c r="F1026" s="13">
        <v>31</v>
      </c>
      <c r="G1026" s="13" t="s">
        <v>62</v>
      </c>
      <c r="H1026" s="13" t="s">
        <v>126</v>
      </c>
      <c r="I1026" s="13" t="s">
        <v>80</v>
      </c>
      <c r="J1026">
        <f>VLOOKUP(DATA!D1025,'Performance management'!A$1:H$1193,4,0)</f>
        <v>1</v>
      </c>
      <c r="K1026">
        <f>VLOOKUP(DATA!D1025,'Performance management'!A$1:H$1193,5,0)</f>
        <v>5</v>
      </c>
      <c r="L1026">
        <f>VLOOKUP(DATA!D1025,'Performance management'!A$1:H$1193,6,0)</f>
        <v>5</v>
      </c>
      <c r="M1026">
        <f>VLOOKUP(DATA!D1025,'Performance management'!A$1:H$1193,7,0)</f>
        <v>4</v>
      </c>
      <c r="N1026">
        <f>VLOOKUP(DATA!D1025,'Performance management'!A$1:H$1193,8,0)</f>
        <v>3.75</v>
      </c>
      <c r="O1026">
        <f>VLOOKUP(D1025,'Learning  Mangement'!$A$1:$G$1193,4,0)</f>
        <v>3.75</v>
      </c>
      <c r="P1026" t="str">
        <f>VLOOKUP(D1025,'Learning  Mangement'!$A$1:$G$1193,5,0)</f>
        <v>Hemanth&amp;Salomi</v>
      </c>
      <c r="Q1026" t="str">
        <f>VLOOKUP(D1025,'Learning  Mangement'!$A$1:$G$1193,6,0)</f>
        <v>3h</v>
      </c>
      <c r="R1026" t="str">
        <f>VLOOKUP(D1025,'Learning  Mangement'!$A$1:$G$1193,7,0)</f>
        <v>Soft skills Training</v>
      </c>
      <c r="S1026" s="30">
        <f>VLOOKUP(D1025,'Leave  Mangement'!$A$1:$F$1193,3,0)</f>
        <v>43414</v>
      </c>
      <c r="T1026" s="30">
        <f>VLOOKUP(D1025,'Leave  Mangement'!$A$1:$F$1193,4,0)</f>
        <v>43418</v>
      </c>
      <c r="U1026" t="str">
        <f>VLOOKUP(D1025,'Leave  Mangement'!$A$1:$F$1193,5,0)</f>
        <v>Planned leave</v>
      </c>
      <c r="V1026">
        <f>VLOOKUP(D1025,'Leave  Mangement'!$A$1:$F$1193,6,0)</f>
        <v>4</v>
      </c>
      <c r="W1026" t="str">
        <f>VLOOKUP(D1025,'Span and Layer'!$A$1:$D$1193,2,0)</f>
        <v>Santhosh</v>
      </c>
      <c r="X1026" t="str">
        <f>VLOOKUP(D1025,'Span and Layer'!$A$1:$D$1193,3,0)</f>
        <v>Harry</v>
      </c>
      <c r="Y1026" t="str">
        <f>VLOOKUP(D1025,'Span and Layer'!$A$1:$D$1193,4,0)</f>
        <v>George</v>
      </c>
      <c r="Z1026" s="30">
        <f>VLOOKUP(D1025,'Attrition Analysis'!$A$1:$E$1193,3,0)</f>
        <v>41408</v>
      </c>
      <c r="AA1026" s="30">
        <f>VLOOKUP(D1025,'Attrition Analysis'!$A$1:$E$1193,4,0)</f>
        <v>14241</v>
      </c>
      <c r="AB1026">
        <f>VLOOKUP(D1025,'Attrition Analysis'!$A$1:$E$1193,5,0)</f>
        <v>0</v>
      </c>
      <c r="AC1026" t="str">
        <f>VLOOKUP(D1025,CSAT!$A$1:$F$1193,2,0)</f>
        <v>Bad</v>
      </c>
      <c r="AD1026" t="str">
        <f>VLOOKUP(D1025,CSAT!$A$1:$F$1193,3,0)</f>
        <v>Excellent</v>
      </c>
      <c r="AE1026" t="str">
        <f>VLOOKUP(D1025,CSAT!$A$1:$F$1193,4,0)</f>
        <v>Excellent</v>
      </c>
      <c r="AF1026" t="str">
        <f>VLOOKUP(D1025,CSAT!$A$1:$F$1193,5,0)</f>
        <v>Good</v>
      </c>
      <c r="AG1026" t="str">
        <f>VLOOKUP(D1025,CSAT!$A$1:$F$1193,6,0)</f>
        <v>Good</v>
      </c>
      <c r="AH1026" s="30">
        <v>43160</v>
      </c>
    </row>
    <row r="1027" spans="1:34" x14ac:dyDescent="0.25">
      <c r="A1027" s="13" t="s">
        <v>1549</v>
      </c>
      <c r="B1027" s="13">
        <v>1026</v>
      </c>
      <c r="C1027" s="13" t="s">
        <v>796</v>
      </c>
      <c r="D1027" s="13" t="s">
        <v>1549</v>
      </c>
      <c r="E1027" s="13" t="s">
        <v>10</v>
      </c>
      <c r="F1027" s="13">
        <v>33</v>
      </c>
      <c r="G1027" s="13" t="s">
        <v>96</v>
      </c>
      <c r="H1027" s="13" t="s">
        <v>118</v>
      </c>
      <c r="I1027" s="13" t="s">
        <v>13</v>
      </c>
      <c r="J1027">
        <f>VLOOKUP(DATA!D1026,'Performance management'!A$1:H$1193,4,0)</f>
        <v>3</v>
      </c>
      <c r="K1027">
        <f>VLOOKUP(DATA!D1026,'Performance management'!A$1:H$1193,5,0)</f>
        <v>1</v>
      </c>
      <c r="L1027">
        <f>VLOOKUP(DATA!D1026,'Performance management'!A$1:H$1193,6,0)</f>
        <v>5</v>
      </c>
      <c r="M1027">
        <f>VLOOKUP(DATA!D1026,'Performance management'!A$1:H$1193,7,0)</f>
        <v>1</v>
      </c>
      <c r="N1027">
        <f>VLOOKUP(DATA!D1026,'Performance management'!A$1:H$1193,8,0)</f>
        <v>2.5</v>
      </c>
      <c r="O1027">
        <f>VLOOKUP(D1026,'Learning  Mangement'!$A$1:$G$1193,4,0)</f>
        <v>2.5</v>
      </c>
      <c r="P1027" t="str">
        <f>VLOOKUP(D1026,'Learning  Mangement'!$A$1:$G$1193,5,0)</f>
        <v>Sathish&amp;Azim</v>
      </c>
      <c r="Q1027" t="str">
        <f>VLOOKUP(D1026,'Learning  Mangement'!$A$1:$G$1193,6,0)</f>
        <v>4h</v>
      </c>
      <c r="R1027" t="str">
        <f>VLOOKUP(D1026,'Learning  Mangement'!$A$1:$G$1193,7,0)</f>
        <v>Technical skills Training</v>
      </c>
      <c r="S1027" s="30">
        <f>VLOOKUP(D1026,'Leave  Mangement'!$A$1:$F$1193,3,0)</f>
        <v>43415</v>
      </c>
      <c r="T1027" s="30">
        <f>VLOOKUP(D1026,'Leave  Mangement'!$A$1:$F$1193,4,0)</f>
        <v>43416</v>
      </c>
      <c r="U1027" t="str">
        <f>VLOOKUP(D1026,'Leave  Mangement'!$A$1:$F$1193,5,0)</f>
        <v>Planned leave</v>
      </c>
      <c r="V1027">
        <f>VLOOKUP(D1026,'Leave  Mangement'!$A$1:$F$1193,6,0)</f>
        <v>1</v>
      </c>
      <c r="W1027" t="str">
        <f>VLOOKUP(D1026,'Span and Layer'!$A$1:$D$1193,2,0)</f>
        <v>Hemanth</v>
      </c>
      <c r="X1027" t="str">
        <f>VLOOKUP(D1026,'Span and Layer'!$A$1:$D$1193,3,0)</f>
        <v>Amelia</v>
      </c>
      <c r="Y1027" t="str">
        <f>VLOOKUP(D1026,'Span and Layer'!$A$1:$D$1193,4,0)</f>
        <v>George</v>
      </c>
      <c r="Z1027" s="30">
        <f>VLOOKUP(D1026,'Attrition Analysis'!$A$1:$E$1193,3,0)</f>
        <v>41416</v>
      </c>
      <c r="AA1027" s="30">
        <f>VLOOKUP(D1026,'Attrition Analysis'!$A$1:$E$1193,4,0)</f>
        <v>14253</v>
      </c>
      <c r="AB1027">
        <f>VLOOKUP(D1026,'Attrition Analysis'!$A$1:$E$1193,5,0)</f>
        <v>0</v>
      </c>
      <c r="AC1027" t="str">
        <f>VLOOKUP(D1026,CSAT!$A$1:$F$1193,2,0)</f>
        <v>Excellent</v>
      </c>
      <c r="AD1027" t="str">
        <f>VLOOKUP(D1026,CSAT!$A$1:$F$1193,3,0)</f>
        <v>Worst</v>
      </c>
      <c r="AE1027" t="str">
        <f>VLOOKUP(D1026,CSAT!$A$1:$F$1193,4,0)</f>
        <v>Good</v>
      </c>
      <c r="AF1027" t="str">
        <f>VLOOKUP(D1026,CSAT!$A$1:$F$1193,5,0)</f>
        <v>Better</v>
      </c>
      <c r="AG1027" t="str">
        <f>VLOOKUP(D1026,CSAT!$A$1:$F$1193,6,0)</f>
        <v>Excellent</v>
      </c>
      <c r="AH1027" s="30">
        <v>43287</v>
      </c>
    </row>
    <row r="1028" spans="1:34" x14ac:dyDescent="0.25">
      <c r="A1028" s="13" t="s">
        <v>1550</v>
      </c>
      <c r="B1028" s="13">
        <v>1027</v>
      </c>
      <c r="C1028" s="13" t="s">
        <v>798</v>
      </c>
      <c r="D1028" s="13" t="s">
        <v>1550</v>
      </c>
      <c r="E1028" s="13" t="s">
        <v>10</v>
      </c>
      <c r="F1028" s="13">
        <v>44</v>
      </c>
      <c r="G1028" s="13" t="s">
        <v>91</v>
      </c>
      <c r="H1028" s="13" t="s">
        <v>34</v>
      </c>
      <c r="I1028" s="13" t="s">
        <v>35</v>
      </c>
      <c r="J1028">
        <f>VLOOKUP(DATA!D1027,'Performance management'!A$1:H$1193,4,0)</f>
        <v>4</v>
      </c>
      <c r="K1028">
        <f>VLOOKUP(DATA!D1027,'Performance management'!A$1:H$1193,5,0)</f>
        <v>3</v>
      </c>
      <c r="L1028">
        <f>VLOOKUP(DATA!D1027,'Performance management'!A$1:H$1193,6,0)</f>
        <v>5</v>
      </c>
      <c r="M1028">
        <f>VLOOKUP(DATA!D1027,'Performance management'!A$1:H$1193,7,0)</f>
        <v>3</v>
      </c>
      <c r="N1028">
        <f>VLOOKUP(DATA!D1027,'Performance management'!A$1:H$1193,8,0)</f>
        <v>3.75</v>
      </c>
      <c r="O1028">
        <f>VLOOKUP(D1027,'Learning  Mangement'!$A$1:$G$1193,4,0)</f>
        <v>3.75</v>
      </c>
      <c r="P1028" t="str">
        <f>VLOOKUP(D1027,'Learning  Mangement'!$A$1:$G$1193,5,0)</f>
        <v>Hemanth&amp;Salomi</v>
      </c>
      <c r="Q1028" t="str">
        <f>VLOOKUP(D1027,'Learning  Mangement'!$A$1:$G$1193,6,0)</f>
        <v>3h</v>
      </c>
      <c r="R1028" t="str">
        <f>VLOOKUP(D1027,'Learning  Mangement'!$A$1:$G$1193,7,0)</f>
        <v>Soft skills Training</v>
      </c>
      <c r="S1028" s="30">
        <f>VLOOKUP(D1027,'Leave  Mangement'!$A$1:$F$1193,3,0)</f>
        <v>43416</v>
      </c>
      <c r="T1028" s="30">
        <f>VLOOKUP(D1027,'Leave  Mangement'!$A$1:$F$1193,4,0)</f>
        <v>43418</v>
      </c>
      <c r="U1028" t="str">
        <f>VLOOKUP(D1027,'Leave  Mangement'!$A$1:$F$1193,5,0)</f>
        <v>Planned leave</v>
      </c>
      <c r="V1028">
        <f>VLOOKUP(D1027,'Leave  Mangement'!$A$1:$F$1193,6,0)</f>
        <v>2</v>
      </c>
      <c r="W1028" t="str">
        <f>VLOOKUP(D1027,'Span and Layer'!$A$1:$D$1193,2,0)</f>
        <v>Roy</v>
      </c>
      <c r="X1028" t="str">
        <f>VLOOKUP(D1027,'Span and Layer'!$A$1:$D$1193,3,0)</f>
        <v>Harry</v>
      </c>
      <c r="Y1028" t="str">
        <f>VLOOKUP(D1027,'Span and Layer'!$A$1:$D$1193,4,0)</f>
        <v>George</v>
      </c>
      <c r="Z1028" s="30">
        <f>VLOOKUP(D1027,'Attrition Analysis'!$A$1:$E$1193,3,0)</f>
        <v>41424</v>
      </c>
      <c r="AA1028" s="30">
        <f>VLOOKUP(D1027,'Attrition Analysis'!$A$1:$E$1193,4,0)</f>
        <v>14265</v>
      </c>
      <c r="AB1028">
        <f>VLOOKUP(D1027,'Attrition Analysis'!$A$1:$E$1193,5,0)</f>
        <v>0</v>
      </c>
      <c r="AC1028" t="str">
        <f>VLOOKUP(D1027,CSAT!$A$1:$F$1193,2,0)</f>
        <v>Excellent</v>
      </c>
      <c r="AD1028" t="str">
        <f>VLOOKUP(D1027,CSAT!$A$1:$F$1193,3,0)</f>
        <v>Worst</v>
      </c>
      <c r="AE1028" t="str">
        <f>VLOOKUP(D1027,CSAT!$A$1:$F$1193,4,0)</f>
        <v>Good</v>
      </c>
      <c r="AF1028" t="str">
        <f>VLOOKUP(D1027,CSAT!$A$1:$F$1193,5,0)</f>
        <v>Worst</v>
      </c>
      <c r="AG1028" t="str">
        <f>VLOOKUP(D1027,CSAT!$A$1:$F$1193,6,0)</f>
        <v>Worst</v>
      </c>
      <c r="AH1028" s="30">
        <v>43346</v>
      </c>
    </row>
    <row r="1029" spans="1:34" x14ac:dyDescent="0.25">
      <c r="A1029" s="13" t="s">
        <v>1551</v>
      </c>
      <c r="B1029" s="13">
        <v>1028</v>
      </c>
      <c r="C1029" s="13" t="s">
        <v>800</v>
      </c>
      <c r="D1029" s="13" t="s">
        <v>1551</v>
      </c>
      <c r="E1029" s="13" t="s">
        <v>10</v>
      </c>
      <c r="F1029" s="13">
        <v>58</v>
      </c>
      <c r="G1029" s="13" t="s">
        <v>62</v>
      </c>
      <c r="H1029" s="13" t="s">
        <v>131</v>
      </c>
      <c r="I1029" s="13" t="s">
        <v>132</v>
      </c>
      <c r="J1029">
        <f>VLOOKUP(DATA!D1028,'Performance management'!A$1:H$1193,4,0)</f>
        <v>5</v>
      </c>
      <c r="K1029">
        <f>VLOOKUP(DATA!D1028,'Performance management'!A$1:H$1193,5,0)</f>
        <v>5</v>
      </c>
      <c r="L1029">
        <f>VLOOKUP(DATA!D1028,'Performance management'!A$1:H$1193,6,0)</f>
        <v>1</v>
      </c>
      <c r="M1029">
        <f>VLOOKUP(DATA!D1028,'Performance management'!A$1:H$1193,7,0)</f>
        <v>3</v>
      </c>
      <c r="N1029">
        <f>VLOOKUP(DATA!D1028,'Performance management'!A$1:H$1193,8,0)</f>
        <v>3.5</v>
      </c>
      <c r="O1029">
        <f>VLOOKUP(D1028,'Learning  Mangement'!$A$1:$G$1193,4,0)</f>
        <v>3.5</v>
      </c>
      <c r="P1029" t="str">
        <f>VLOOKUP(D1028,'Learning  Mangement'!$A$1:$G$1193,5,0)</f>
        <v>Hemanth&amp;Salomi</v>
      </c>
      <c r="Q1029" t="str">
        <f>VLOOKUP(D1028,'Learning  Mangement'!$A$1:$G$1193,6,0)</f>
        <v>3h</v>
      </c>
      <c r="R1029" t="str">
        <f>VLOOKUP(D1028,'Learning  Mangement'!$A$1:$G$1193,7,0)</f>
        <v>Soft skills Training</v>
      </c>
      <c r="S1029" s="30">
        <f>VLOOKUP(D1028,'Leave  Mangement'!$A$1:$F$1193,3,0)</f>
        <v>43417</v>
      </c>
      <c r="T1029" s="30">
        <f>VLOOKUP(D1028,'Leave  Mangement'!$A$1:$F$1193,4,0)</f>
        <v>43419</v>
      </c>
      <c r="U1029" t="str">
        <f>VLOOKUP(D1028,'Leave  Mangement'!$A$1:$F$1193,5,0)</f>
        <v>Planned leave</v>
      </c>
      <c r="V1029">
        <f>VLOOKUP(D1028,'Leave  Mangement'!$A$1:$F$1193,6,0)</f>
        <v>2</v>
      </c>
      <c r="W1029" t="str">
        <f>VLOOKUP(D1028,'Span and Layer'!$A$1:$D$1193,2,0)</f>
        <v>Santhosh</v>
      </c>
      <c r="X1029" t="str">
        <f>VLOOKUP(D1028,'Span and Layer'!$A$1:$D$1193,3,0)</f>
        <v>Harry</v>
      </c>
      <c r="Y1029" t="str">
        <f>VLOOKUP(D1028,'Span and Layer'!$A$1:$D$1193,4,0)</f>
        <v>George</v>
      </c>
      <c r="Z1029" s="30">
        <f>VLOOKUP(D1028,'Attrition Analysis'!$A$1:$E$1193,3,0)</f>
        <v>41432</v>
      </c>
      <c r="AA1029" s="30">
        <f>VLOOKUP(D1028,'Attrition Analysis'!$A$1:$E$1193,4,0)</f>
        <v>14277</v>
      </c>
      <c r="AB1029">
        <f>VLOOKUP(D1028,'Attrition Analysis'!$A$1:$E$1193,5,0)</f>
        <v>0</v>
      </c>
      <c r="AC1029" t="str">
        <f>VLOOKUP(D1028,CSAT!$A$1:$F$1193,2,0)</f>
        <v>Bad</v>
      </c>
      <c r="AD1029" t="str">
        <f>VLOOKUP(D1028,CSAT!$A$1:$F$1193,3,0)</f>
        <v>Better</v>
      </c>
      <c r="AE1029" t="str">
        <f>VLOOKUP(D1028,CSAT!$A$1:$F$1193,4,0)</f>
        <v>Better</v>
      </c>
      <c r="AF1029" t="str">
        <f>VLOOKUP(D1028,CSAT!$A$1:$F$1193,5,0)</f>
        <v>Better</v>
      </c>
      <c r="AG1029" t="str">
        <f>VLOOKUP(D1028,CSAT!$A$1:$F$1193,6,0)</f>
        <v>Worst</v>
      </c>
      <c r="AH1029" s="30">
        <v>43431</v>
      </c>
    </row>
    <row r="1030" spans="1:34" x14ac:dyDescent="0.25">
      <c r="A1030" s="13" t="s">
        <v>1552</v>
      </c>
      <c r="B1030" s="13">
        <v>1029</v>
      </c>
      <c r="C1030" s="13" t="s">
        <v>802</v>
      </c>
      <c r="D1030" s="13" t="s">
        <v>1552</v>
      </c>
      <c r="E1030" s="13" t="s">
        <v>16</v>
      </c>
      <c r="F1030" s="13">
        <v>54</v>
      </c>
      <c r="G1030" s="13" t="s">
        <v>21</v>
      </c>
      <c r="H1030" s="13" t="s">
        <v>18</v>
      </c>
      <c r="I1030" s="13" t="s">
        <v>13</v>
      </c>
      <c r="J1030">
        <f>VLOOKUP(DATA!D1029,'Performance management'!A$1:H$1193,4,0)</f>
        <v>5</v>
      </c>
      <c r="K1030">
        <f>VLOOKUP(DATA!D1029,'Performance management'!A$1:H$1193,5,0)</f>
        <v>4</v>
      </c>
      <c r="L1030">
        <f>VLOOKUP(DATA!D1029,'Performance management'!A$1:H$1193,6,0)</f>
        <v>3</v>
      </c>
      <c r="M1030">
        <f>VLOOKUP(DATA!D1029,'Performance management'!A$1:H$1193,7,0)</f>
        <v>5</v>
      </c>
      <c r="N1030">
        <f>VLOOKUP(DATA!D1029,'Performance management'!A$1:H$1193,8,0)</f>
        <v>4.25</v>
      </c>
      <c r="O1030">
        <f>VLOOKUP(D1029,'Learning  Mangement'!$A$1:$G$1193,4,0)</f>
        <v>4.25</v>
      </c>
      <c r="P1030" t="str">
        <f>VLOOKUP(D1029,'Learning  Mangement'!$A$1:$G$1193,5,0)</f>
        <v>Santhosh&amp;Anudeep</v>
      </c>
      <c r="Q1030" t="str">
        <f>VLOOKUP(D1029,'Learning  Mangement'!$A$1:$G$1193,6,0)</f>
        <v>3h</v>
      </c>
      <c r="R1030" t="str">
        <f>VLOOKUP(D1029,'Learning  Mangement'!$A$1:$G$1193,7,0)</f>
        <v>Job Training</v>
      </c>
      <c r="S1030" s="30">
        <f>VLOOKUP(D1029,'Leave  Mangement'!$A$1:$F$1193,3,0)</f>
        <v>43418</v>
      </c>
      <c r="T1030" s="30">
        <f>VLOOKUP(D1029,'Leave  Mangement'!$A$1:$F$1193,4,0)</f>
        <v>43423</v>
      </c>
      <c r="U1030" t="str">
        <f>VLOOKUP(D1029,'Leave  Mangement'!$A$1:$F$1193,5,0)</f>
        <v>Maternity/Parental leave</v>
      </c>
      <c r="V1030">
        <f>VLOOKUP(D1029,'Leave  Mangement'!$A$1:$F$1193,6,0)</f>
        <v>35</v>
      </c>
      <c r="W1030" t="str">
        <f>VLOOKUP(D1029,'Span and Layer'!$A$1:$D$1193,2,0)</f>
        <v>Harika</v>
      </c>
      <c r="X1030" t="str">
        <f>VLOOKUP(D1029,'Span and Layer'!$A$1:$D$1193,3,0)</f>
        <v>Amelia</v>
      </c>
      <c r="Y1030" t="str">
        <f>VLOOKUP(D1029,'Span and Layer'!$A$1:$D$1193,4,0)</f>
        <v>George</v>
      </c>
      <c r="Z1030" s="30">
        <f>VLOOKUP(D1029,'Attrition Analysis'!$A$1:$E$1193,3,0)</f>
        <v>41440</v>
      </c>
      <c r="AA1030" s="30">
        <f>VLOOKUP(D1029,'Attrition Analysis'!$A$1:$E$1193,4,0)</f>
        <v>14289</v>
      </c>
      <c r="AB1030">
        <f>VLOOKUP(D1029,'Attrition Analysis'!$A$1:$E$1193,5,0)</f>
        <v>0</v>
      </c>
      <c r="AC1030" t="str">
        <f>VLOOKUP(D1029,CSAT!$A$1:$F$1193,2,0)</f>
        <v>Worst</v>
      </c>
      <c r="AD1030" t="str">
        <f>VLOOKUP(D1029,CSAT!$A$1:$F$1193,3,0)</f>
        <v>Bad</v>
      </c>
      <c r="AE1030" t="str">
        <f>VLOOKUP(D1029,CSAT!$A$1:$F$1193,4,0)</f>
        <v>Better</v>
      </c>
      <c r="AF1030" t="str">
        <f>VLOOKUP(D1029,CSAT!$A$1:$F$1193,5,0)</f>
        <v>Excellent</v>
      </c>
      <c r="AG1030" t="str">
        <f>VLOOKUP(D1029,CSAT!$A$1:$F$1193,6,0)</f>
        <v>Worst</v>
      </c>
      <c r="AH1030" s="30">
        <v>43284</v>
      </c>
    </row>
    <row r="1031" spans="1:34" x14ac:dyDescent="0.25">
      <c r="A1031" s="13" t="s">
        <v>1553</v>
      </c>
      <c r="B1031" s="13">
        <v>1030</v>
      </c>
      <c r="C1031" s="13" t="s">
        <v>804</v>
      </c>
      <c r="D1031" s="13" t="s">
        <v>1553</v>
      </c>
      <c r="E1031" s="13" t="s">
        <v>10</v>
      </c>
      <c r="F1031" s="13">
        <v>45</v>
      </c>
      <c r="G1031" s="13" t="s">
        <v>45</v>
      </c>
      <c r="H1031" s="13" t="s">
        <v>63</v>
      </c>
      <c r="I1031" s="13" t="s">
        <v>13</v>
      </c>
      <c r="J1031">
        <f>VLOOKUP(DATA!D1030,'Performance management'!A$1:H$1193,4,0)</f>
        <v>4</v>
      </c>
      <c r="K1031">
        <f>VLOOKUP(DATA!D1030,'Performance management'!A$1:H$1193,5,0)</f>
        <v>1</v>
      </c>
      <c r="L1031">
        <f>VLOOKUP(DATA!D1030,'Performance management'!A$1:H$1193,6,0)</f>
        <v>5</v>
      </c>
      <c r="M1031">
        <f>VLOOKUP(DATA!D1030,'Performance management'!A$1:H$1193,7,0)</f>
        <v>5</v>
      </c>
      <c r="N1031">
        <f>VLOOKUP(DATA!D1030,'Performance management'!A$1:H$1193,8,0)</f>
        <v>3.75</v>
      </c>
      <c r="O1031">
        <f>VLOOKUP(D1030,'Learning  Mangement'!$A$1:$G$1193,4,0)</f>
        <v>3.75</v>
      </c>
      <c r="P1031" t="str">
        <f>VLOOKUP(D1030,'Learning  Mangement'!$A$1:$G$1193,5,0)</f>
        <v>Hemanth&amp;Salomi</v>
      </c>
      <c r="Q1031" t="str">
        <f>VLOOKUP(D1030,'Learning  Mangement'!$A$1:$G$1193,6,0)</f>
        <v>3h</v>
      </c>
      <c r="R1031" t="str">
        <f>VLOOKUP(D1030,'Learning  Mangement'!$A$1:$G$1193,7,0)</f>
        <v>Soft skills Training</v>
      </c>
      <c r="S1031" s="30">
        <f>VLOOKUP(D1030,'Leave  Mangement'!$A$1:$F$1193,3,0)</f>
        <v>43419</v>
      </c>
      <c r="T1031" s="30">
        <f>VLOOKUP(D1030,'Leave  Mangement'!$A$1:$F$1193,4,0)</f>
        <v>43424</v>
      </c>
      <c r="U1031" t="str">
        <f>VLOOKUP(D1030,'Leave  Mangement'!$A$1:$F$1193,5,0)</f>
        <v>Planned leave</v>
      </c>
      <c r="V1031">
        <f>VLOOKUP(D1030,'Leave  Mangement'!$A$1:$F$1193,6,0)</f>
        <v>5</v>
      </c>
      <c r="W1031" t="str">
        <f>VLOOKUP(D1030,'Span and Layer'!$A$1:$D$1193,2,0)</f>
        <v>Sathish</v>
      </c>
      <c r="X1031" t="str">
        <f>VLOOKUP(D1030,'Span and Layer'!$A$1:$D$1193,3,0)</f>
        <v>Charlie</v>
      </c>
      <c r="Y1031" t="str">
        <f>VLOOKUP(D1030,'Span and Layer'!$A$1:$D$1193,4,0)</f>
        <v>George</v>
      </c>
      <c r="Z1031" s="30">
        <f>VLOOKUP(D1030,'Attrition Analysis'!$A$1:$E$1193,3,0)</f>
        <v>41448</v>
      </c>
      <c r="AA1031" s="30">
        <f>VLOOKUP(D1030,'Attrition Analysis'!$A$1:$E$1193,4,0)</f>
        <v>14301</v>
      </c>
      <c r="AB1031">
        <f>VLOOKUP(D1030,'Attrition Analysis'!$A$1:$E$1193,5,0)</f>
        <v>0</v>
      </c>
      <c r="AC1031" t="str">
        <f>VLOOKUP(D1030,CSAT!$A$1:$F$1193,2,0)</f>
        <v>Better</v>
      </c>
      <c r="AD1031" t="str">
        <f>VLOOKUP(D1030,CSAT!$A$1:$F$1193,3,0)</f>
        <v>Bad</v>
      </c>
      <c r="AE1031" t="str">
        <f>VLOOKUP(D1030,CSAT!$A$1:$F$1193,4,0)</f>
        <v>Excellent</v>
      </c>
      <c r="AF1031" t="str">
        <f>VLOOKUP(D1030,CSAT!$A$1:$F$1193,5,0)</f>
        <v>Bad</v>
      </c>
      <c r="AG1031" t="str">
        <f>VLOOKUP(D1030,CSAT!$A$1:$F$1193,6,0)</f>
        <v>Good</v>
      </c>
      <c r="AH1031" s="30">
        <v>43301</v>
      </c>
    </row>
    <row r="1032" spans="1:34" x14ac:dyDescent="0.25">
      <c r="A1032" s="13" t="s">
        <v>1554</v>
      </c>
      <c r="B1032" s="13">
        <v>1031</v>
      </c>
      <c r="C1032" s="13" t="s">
        <v>806</v>
      </c>
      <c r="D1032" s="13" t="s">
        <v>1554</v>
      </c>
      <c r="E1032" s="13" t="s">
        <v>16</v>
      </c>
      <c r="F1032" s="13">
        <v>33</v>
      </c>
      <c r="G1032" s="13" t="s">
        <v>55</v>
      </c>
      <c r="H1032" s="13" t="s">
        <v>12</v>
      </c>
      <c r="I1032" s="13" t="s">
        <v>13</v>
      </c>
      <c r="J1032">
        <f>VLOOKUP(DATA!D1031,'Performance management'!A$1:H$1193,4,0)</f>
        <v>1</v>
      </c>
      <c r="K1032">
        <f>VLOOKUP(DATA!D1031,'Performance management'!A$1:H$1193,5,0)</f>
        <v>5</v>
      </c>
      <c r="L1032">
        <f>VLOOKUP(DATA!D1031,'Performance management'!A$1:H$1193,6,0)</f>
        <v>2</v>
      </c>
      <c r="M1032">
        <f>VLOOKUP(DATA!D1031,'Performance management'!A$1:H$1193,7,0)</f>
        <v>3</v>
      </c>
      <c r="N1032">
        <f>VLOOKUP(DATA!D1031,'Performance management'!A$1:H$1193,8,0)</f>
        <v>2.75</v>
      </c>
      <c r="O1032">
        <f>VLOOKUP(D1031,'Learning  Mangement'!$A$1:$G$1193,4,0)</f>
        <v>2.75</v>
      </c>
      <c r="P1032" t="str">
        <f>VLOOKUP(D1031,'Learning  Mangement'!$A$1:$G$1193,5,0)</f>
        <v>Sathish&amp;Azim</v>
      </c>
      <c r="Q1032" t="str">
        <f>VLOOKUP(D1031,'Learning  Mangement'!$A$1:$G$1193,6,0)</f>
        <v>4h</v>
      </c>
      <c r="R1032" t="str">
        <f>VLOOKUP(D1031,'Learning  Mangement'!$A$1:$G$1193,7,0)</f>
        <v>Technical skills Training</v>
      </c>
      <c r="S1032" s="30">
        <f>VLOOKUP(D1031,'Leave  Mangement'!$A$1:$F$1193,3,0)</f>
        <v>43420</v>
      </c>
      <c r="T1032" s="30">
        <f>VLOOKUP(D1031,'Leave  Mangement'!$A$1:$F$1193,4,0)</f>
        <v>43426</v>
      </c>
      <c r="U1032" t="str">
        <f>VLOOKUP(D1031,'Leave  Mangement'!$A$1:$F$1193,5,0)</f>
        <v>Maternity/Parental leave</v>
      </c>
      <c r="V1032">
        <f>VLOOKUP(D1031,'Leave  Mangement'!$A$1:$F$1193,6,0)</f>
        <v>36</v>
      </c>
      <c r="W1032" t="str">
        <f>VLOOKUP(D1031,'Span and Layer'!$A$1:$D$1193,2,0)</f>
        <v>Rajesh</v>
      </c>
      <c r="X1032" t="str">
        <f>VLOOKUP(D1031,'Span and Layer'!$A$1:$D$1193,3,0)</f>
        <v>Isla</v>
      </c>
      <c r="Y1032" t="str">
        <f>VLOOKUP(D1031,'Span and Layer'!$A$1:$D$1193,4,0)</f>
        <v>George</v>
      </c>
      <c r="Z1032" s="30">
        <f>VLOOKUP(D1031,'Attrition Analysis'!$A$1:$E$1193,3,0)</f>
        <v>41456</v>
      </c>
      <c r="AA1032" s="30">
        <f>VLOOKUP(D1031,'Attrition Analysis'!$A$1:$E$1193,4,0)</f>
        <v>14313</v>
      </c>
      <c r="AB1032">
        <f>VLOOKUP(D1031,'Attrition Analysis'!$A$1:$E$1193,5,0)</f>
        <v>0</v>
      </c>
      <c r="AC1032" t="str">
        <f>VLOOKUP(D1031,CSAT!$A$1:$F$1193,2,0)</f>
        <v>Bad</v>
      </c>
      <c r="AD1032" t="str">
        <f>VLOOKUP(D1031,CSAT!$A$1:$F$1193,3,0)</f>
        <v>Bad</v>
      </c>
      <c r="AE1032" t="str">
        <f>VLOOKUP(D1031,CSAT!$A$1:$F$1193,4,0)</f>
        <v>Good</v>
      </c>
      <c r="AF1032" t="str">
        <f>VLOOKUP(D1031,CSAT!$A$1:$F$1193,5,0)</f>
        <v>Better</v>
      </c>
      <c r="AG1032" t="str">
        <f>VLOOKUP(D1031,CSAT!$A$1:$F$1193,6,0)</f>
        <v>Better</v>
      </c>
      <c r="AH1032" s="30">
        <v>43156</v>
      </c>
    </row>
    <row r="1033" spans="1:34" x14ac:dyDescent="0.25">
      <c r="A1033" s="13" t="s">
        <v>1555</v>
      </c>
      <c r="B1033" s="13">
        <v>1032</v>
      </c>
      <c r="C1033" s="13" t="s">
        <v>808</v>
      </c>
      <c r="D1033" s="13" t="s">
        <v>1555</v>
      </c>
      <c r="E1033" s="13" t="s">
        <v>10</v>
      </c>
      <c r="F1033" s="13">
        <v>30</v>
      </c>
      <c r="G1033" s="13" t="s">
        <v>62</v>
      </c>
      <c r="H1033" s="13" t="s">
        <v>52</v>
      </c>
      <c r="I1033" s="13" t="s">
        <v>13</v>
      </c>
      <c r="J1033">
        <f>VLOOKUP(DATA!D1032,'Performance management'!A$1:H$1193,4,0)</f>
        <v>1</v>
      </c>
      <c r="K1033">
        <f>VLOOKUP(DATA!D1032,'Performance management'!A$1:H$1193,5,0)</f>
        <v>5</v>
      </c>
      <c r="L1033">
        <f>VLOOKUP(DATA!D1032,'Performance management'!A$1:H$1193,6,0)</f>
        <v>3</v>
      </c>
      <c r="M1033">
        <f>VLOOKUP(DATA!D1032,'Performance management'!A$1:H$1193,7,0)</f>
        <v>1</v>
      </c>
      <c r="N1033">
        <f>VLOOKUP(DATA!D1032,'Performance management'!A$1:H$1193,8,0)</f>
        <v>2.5</v>
      </c>
      <c r="O1033">
        <f>VLOOKUP(D1032,'Learning  Mangement'!$A$1:$G$1193,4,0)</f>
        <v>2.5</v>
      </c>
      <c r="P1033" t="str">
        <f>VLOOKUP(D1032,'Learning  Mangement'!$A$1:$G$1193,5,0)</f>
        <v>Sathish&amp;Azim</v>
      </c>
      <c r="Q1033" t="str">
        <f>VLOOKUP(D1032,'Learning  Mangement'!$A$1:$G$1193,6,0)</f>
        <v>4h</v>
      </c>
      <c r="R1033" t="str">
        <f>VLOOKUP(D1032,'Learning  Mangement'!$A$1:$G$1193,7,0)</f>
        <v>Technical skills Training</v>
      </c>
      <c r="S1033" s="30">
        <f>VLOOKUP(D1032,'Leave  Mangement'!$A$1:$F$1193,3,0)</f>
        <v>43421</v>
      </c>
      <c r="T1033" s="30">
        <f>VLOOKUP(D1032,'Leave  Mangement'!$A$1:$F$1193,4,0)</f>
        <v>43427</v>
      </c>
      <c r="U1033" t="str">
        <f>VLOOKUP(D1032,'Leave  Mangement'!$A$1:$F$1193,5,0)</f>
        <v>Maternity/Parental leave</v>
      </c>
      <c r="V1033">
        <f>VLOOKUP(D1032,'Leave  Mangement'!$A$1:$F$1193,6,0)</f>
        <v>36</v>
      </c>
      <c r="W1033" t="str">
        <f>VLOOKUP(D1032,'Span and Layer'!$A$1:$D$1193,2,0)</f>
        <v>Rishitha</v>
      </c>
      <c r="X1033" t="str">
        <f>VLOOKUP(D1032,'Span and Layer'!$A$1:$D$1193,3,0)</f>
        <v>Isla</v>
      </c>
      <c r="Y1033" t="str">
        <f>VLOOKUP(D1032,'Span and Layer'!$A$1:$D$1193,4,0)</f>
        <v>George</v>
      </c>
      <c r="Z1033" s="30">
        <f>VLOOKUP(D1032,'Attrition Analysis'!$A$1:$E$1193,3,0)</f>
        <v>41464</v>
      </c>
      <c r="AA1033" s="30">
        <f>VLOOKUP(D1032,'Attrition Analysis'!$A$1:$E$1193,4,0)</f>
        <v>14325</v>
      </c>
      <c r="AB1033">
        <f>VLOOKUP(D1032,'Attrition Analysis'!$A$1:$E$1193,5,0)</f>
        <v>0</v>
      </c>
      <c r="AC1033" t="str">
        <f>VLOOKUP(D1032,CSAT!$A$1:$F$1193,2,0)</f>
        <v>Good</v>
      </c>
      <c r="AD1033" t="str">
        <f>VLOOKUP(D1032,CSAT!$A$1:$F$1193,3,0)</f>
        <v>Bad</v>
      </c>
      <c r="AE1033" t="str">
        <f>VLOOKUP(D1032,CSAT!$A$1:$F$1193,4,0)</f>
        <v>Excellent</v>
      </c>
      <c r="AF1033" t="str">
        <f>VLOOKUP(D1032,CSAT!$A$1:$F$1193,5,0)</f>
        <v>Good</v>
      </c>
      <c r="AG1033" t="str">
        <f>VLOOKUP(D1032,CSAT!$A$1:$F$1193,6,0)</f>
        <v>Worst</v>
      </c>
      <c r="AH1033" s="30">
        <v>43283</v>
      </c>
    </row>
    <row r="1034" spans="1:34" x14ac:dyDescent="0.25">
      <c r="A1034" s="13" t="s">
        <v>1556</v>
      </c>
      <c r="B1034" s="13">
        <v>1033</v>
      </c>
      <c r="C1034" s="13" t="s">
        <v>810</v>
      </c>
      <c r="D1034" s="13" t="s">
        <v>1556</v>
      </c>
      <c r="E1034" s="13" t="s">
        <v>16</v>
      </c>
      <c r="F1034" s="13">
        <v>36</v>
      </c>
      <c r="G1034" s="13" t="s">
        <v>45</v>
      </c>
      <c r="H1034" s="13" t="s">
        <v>27</v>
      </c>
      <c r="I1034" s="13" t="s">
        <v>28</v>
      </c>
      <c r="J1034">
        <f>VLOOKUP(DATA!D1033,'Performance management'!A$1:H$1193,4,0)</f>
        <v>3</v>
      </c>
      <c r="K1034">
        <f>VLOOKUP(DATA!D1033,'Performance management'!A$1:H$1193,5,0)</f>
        <v>2</v>
      </c>
      <c r="L1034">
        <f>VLOOKUP(DATA!D1033,'Performance management'!A$1:H$1193,6,0)</f>
        <v>3</v>
      </c>
      <c r="M1034">
        <f>VLOOKUP(DATA!D1033,'Performance management'!A$1:H$1193,7,0)</f>
        <v>5</v>
      </c>
      <c r="N1034">
        <f>VLOOKUP(DATA!D1033,'Performance management'!A$1:H$1193,8,0)</f>
        <v>3.25</v>
      </c>
      <c r="O1034">
        <f>VLOOKUP(D1033,'Learning  Mangement'!$A$1:$G$1193,4,0)</f>
        <v>3.25</v>
      </c>
      <c r="P1034" t="str">
        <f>VLOOKUP(D1033,'Learning  Mangement'!$A$1:$G$1193,5,0)</f>
        <v>Hemanth&amp;Salomi</v>
      </c>
      <c r="Q1034" t="str">
        <f>VLOOKUP(D1033,'Learning  Mangement'!$A$1:$G$1193,6,0)</f>
        <v>3h</v>
      </c>
      <c r="R1034" t="str">
        <f>VLOOKUP(D1033,'Learning  Mangement'!$A$1:$G$1193,7,0)</f>
        <v>Soft skills Training</v>
      </c>
      <c r="S1034" s="30">
        <f>VLOOKUP(D1033,'Leave  Mangement'!$A$1:$F$1193,3,0)</f>
        <v>43422</v>
      </c>
      <c r="T1034" s="30">
        <f>VLOOKUP(D1033,'Leave  Mangement'!$A$1:$F$1193,4,0)</f>
        <v>43426</v>
      </c>
      <c r="U1034" t="str">
        <f>VLOOKUP(D1033,'Leave  Mangement'!$A$1:$F$1193,5,0)</f>
        <v>Maternity/Parental leave</v>
      </c>
      <c r="V1034">
        <f>VLOOKUP(D1033,'Leave  Mangement'!$A$1:$F$1193,6,0)</f>
        <v>34</v>
      </c>
      <c r="W1034" t="str">
        <f>VLOOKUP(D1033,'Span and Layer'!$A$1:$D$1193,2,0)</f>
        <v>Rajesh</v>
      </c>
      <c r="X1034" t="str">
        <f>VLOOKUP(D1033,'Span and Layer'!$A$1:$D$1193,3,0)</f>
        <v>Isla</v>
      </c>
      <c r="Y1034" t="str">
        <f>VLOOKUP(D1033,'Span and Layer'!$A$1:$D$1193,4,0)</f>
        <v>George</v>
      </c>
      <c r="Z1034" s="30">
        <f>VLOOKUP(D1033,'Attrition Analysis'!$A$1:$E$1193,3,0)</f>
        <v>41472</v>
      </c>
      <c r="AA1034" s="30">
        <f>VLOOKUP(D1033,'Attrition Analysis'!$A$1:$E$1193,4,0)</f>
        <v>14337</v>
      </c>
      <c r="AB1034">
        <f>VLOOKUP(D1033,'Attrition Analysis'!$A$1:$E$1193,5,0)</f>
        <v>0</v>
      </c>
      <c r="AC1034" t="str">
        <f>VLOOKUP(D1033,CSAT!$A$1:$F$1193,2,0)</f>
        <v>Worst</v>
      </c>
      <c r="AD1034" t="str">
        <f>VLOOKUP(D1033,CSAT!$A$1:$F$1193,3,0)</f>
        <v>Bad</v>
      </c>
      <c r="AE1034" t="str">
        <f>VLOOKUP(D1033,CSAT!$A$1:$F$1193,4,0)</f>
        <v>Good</v>
      </c>
      <c r="AF1034" t="str">
        <f>VLOOKUP(D1033,CSAT!$A$1:$F$1193,5,0)</f>
        <v>Good</v>
      </c>
      <c r="AG1034" t="str">
        <f>VLOOKUP(D1033,CSAT!$A$1:$F$1193,6,0)</f>
        <v>Excellent</v>
      </c>
      <c r="AH1034" s="30">
        <v>43314</v>
      </c>
    </row>
    <row r="1035" spans="1:34" x14ac:dyDescent="0.25">
      <c r="A1035" s="13" t="s">
        <v>1557</v>
      </c>
      <c r="B1035" s="13">
        <v>1034</v>
      </c>
      <c r="C1035" s="13" t="s">
        <v>812</v>
      </c>
      <c r="D1035" s="13" t="s">
        <v>1557</v>
      </c>
      <c r="E1035" s="13" t="s">
        <v>10</v>
      </c>
      <c r="F1035" s="13">
        <v>55</v>
      </c>
      <c r="G1035" s="13" t="s">
        <v>26</v>
      </c>
      <c r="H1035" s="13" t="s">
        <v>79</v>
      </c>
      <c r="I1035" s="13" t="s">
        <v>80</v>
      </c>
      <c r="J1035">
        <f>VLOOKUP(DATA!D1034,'Performance management'!A$1:H$1193,4,0)</f>
        <v>3</v>
      </c>
      <c r="K1035">
        <f>VLOOKUP(DATA!D1034,'Performance management'!A$1:H$1193,5,0)</f>
        <v>4</v>
      </c>
      <c r="L1035">
        <f>VLOOKUP(DATA!D1034,'Performance management'!A$1:H$1193,6,0)</f>
        <v>2</v>
      </c>
      <c r="M1035">
        <f>VLOOKUP(DATA!D1034,'Performance management'!A$1:H$1193,7,0)</f>
        <v>3</v>
      </c>
      <c r="N1035">
        <f>VLOOKUP(DATA!D1034,'Performance management'!A$1:H$1193,8,0)</f>
        <v>3</v>
      </c>
      <c r="O1035">
        <f>VLOOKUP(D1034,'Learning  Mangement'!$A$1:$G$1193,4,0)</f>
        <v>3</v>
      </c>
      <c r="P1035" t="str">
        <f>VLOOKUP(D1034,'Learning  Mangement'!$A$1:$G$1193,5,0)</f>
        <v>Hemanth&amp;Salomi</v>
      </c>
      <c r="Q1035" t="str">
        <f>VLOOKUP(D1034,'Learning  Mangement'!$A$1:$G$1193,6,0)</f>
        <v>3h</v>
      </c>
      <c r="R1035" t="str">
        <f>VLOOKUP(D1034,'Learning  Mangement'!$A$1:$G$1193,7,0)</f>
        <v>Soft skills Training</v>
      </c>
      <c r="S1035" s="30">
        <f>VLOOKUP(D1034,'Leave  Mangement'!$A$1:$F$1193,3,0)</f>
        <v>43423</v>
      </c>
      <c r="T1035" s="30">
        <f>VLOOKUP(D1034,'Leave  Mangement'!$A$1:$F$1193,4,0)</f>
        <v>43430</v>
      </c>
      <c r="U1035" t="str">
        <f>VLOOKUP(D1034,'Leave  Mangement'!$A$1:$F$1193,5,0)</f>
        <v>Maternity/Parental leave</v>
      </c>
      <c r="V1035">
        <f>VLOOKUP(D1034,'Leave  Mangement'!$A$1:$F$1193,6,0)</f>
        <v>37</v>
      </c>
      <c r="W1035" t="str">
        <f>VLOOKUP(D1034,'Span and Layer'!$A$1:$D$1193,2,0)</f>
        <v>Aneela</v>
      </c>
      <c r="X1035" t="str">
        <f>VLOOKUP(D1034,'Span and Layer'!$A$1:$D$1193,3,0)</f>
        <v>Charlie</v>
      </c>
      <c r="Y1035" t="str">
        <f>VLOOKUP(D1034,'Span and Layer'!$A$1:$D$1193,4,0)</f>
        <v>George</v>
      </c>
      <c r="Z1035" s="30">
        <f>VLOOKUP(D1034,'Attrition Analysis'!$A$1:$E$1193,3,0)</f>
        <v>41480</v>
      </c>
      <c r="AA1035" s="30">
        <f>VLOOKUP(D1034,'Attrition Analysis'!$A$1:$E$1193,4,0)</f>
        <v>14349</v>
      </c>
      <c r="AB1035">
        <f>VLOOKUP(D1034,'Attrition Analysis'!$A$1:$E$1193,5,0)</f>
        <v>0</v>
      </c>
      <c r="AC1035" t="str">
        <f>VLOOKUP(D1034,CSAT!$A$1:$F$1193,2,0)</f>
        <v>Good</v>
      </c>
      <c r="AD1035" t="str">
        <f>VLOOKUP(D1034,CSAT!$A$1:$F$1193,3,0)</f>
        <v>Better</v>
      </c>
      <c r="AE1035" t="str">
        <f>VLOOKUP(D1034,CSAT!$A$1:$F$1193,4,0)</f>
        <v>Worst</v>
      </c>
      <c r="AF1035" t="str">
        <f>VLOOKUP(D1034,CSAT!$A$1:$F$1193,5,0)</f>
        <v>Worst</v>
      </c>
      <c r="AG1035" t="str">
        <f>VLOOKUP(D1034,CSAT!$A$1:$F$1193,6,0)</f>
        <v>Good</v>
      </c>
      <c r="AH1035" s="30">
        <v>43281</v>
      </c>
    </row>
    <row r="1036" spans="1:34" x14ac:dyDescent="0.25">
      <c r="A1036" s="13" t="s">
        <v>1558</v>
      </c>
      <c r="B1036" s="13">
        <v>1035</v>
      </c>
      <c r="C1036" s="13" t="s">
        <v>814</v>
      </c>
      <c r="D1036" s="13" t="s">
        <v>1558</v>
      </c>
      <c r="E1036" s="13" t="s">
        <v>10</v>
      </c>
      <c r="F1036" s="13">
        <v>56</v>
      </c>
      <c r="G1036" s="13" t="s">
        <v>11</v>
      </c>
      <c r="H1036" s="13" t="s">
        <v>161</v>
      </c>
      <c r="I1036" s="13" t="s">
        <v>13</v>
      </c>
      <c r="J1036">
        <f>VLOOKUP(DATA!D1035,'Performance management'!A$1:H$1193,4,0)</f>
        <v>1</v>
      </c>
      <c r="K1036">
        <f>VLOOKUP(DATA!D1035,'Performance management'!A$1:H$1193,5,0)</f>
        <v>1</v>
      </c>
      <c r="L1036">
        <f>VLOOKUP(DATA!D1035,'Performance management'!A$1:H$1193,6,0)</f>
        <v>1</v>
      </c>
      <c r="M1036">
        <f>VLOOKUP(DATA!D1035,'Performance management'!A$1:H$1193,7,0)</f>
        <v>2</v>
      </c>
      <c r="N1036">
        <f>VLOOKUP(DATA!D1035,'Performance management'!A$1:H$1193,8,0)</f>
        <v>1.25</v>
      </c>
      <c r="O1036">
        <f>VLOOKUP(D1035,'Learning  Mangement'!$A$1:$G$1193,4,0)</f>
        <v>1.25</v>
      </c>
      <c r="P1036" t="str">
        <f>VLOOKUP(D1035,'Learning  Mangement'!$A$1:$G$1193,5,0)</f>
        <v>Sathish&amp;Azim</v>
      </c>
      <c r="Q1036" t="str">
        <f>VLOOKUP(D1035,'Learning  Mangement'!$A$1:$G$1193,6,0)</f>
        <v>4h</v>
      </c>
      <c r="R1036" t="str">
        <f>VLOOKUP(D1035,'Learning  Mangement'!$A$1:$G$1193,7,0)</f>
        <v>Technical skills Training</v>
      </c>
      <c r="S1036" s="30">
        <f>VLOOKUP(D1035,'Leave  Mangement'!$A$1:$F$1193,3,0)</f>
        <v>43424</v>
      </c>
      <c r="T1036" s="30">
        <f>VLOOKUP(D1035,'Leave  Mangement'!$A$1:$F$1193,4,0)</f>
        <v>43425</v>
      </c>
      <c r="U1036" t="str">
        <f>VLOOKUP(D1035,'Leave  Mangement'!$A$1:$F$1193,5,0)</f>
        <v>Maternity/Parental leave</v>
      </c>
      <c r="V1036">
        <f>VLOOKUP(D1035,'Leave  Mangement'!$A$1:$F$1193,6,0)</f>
        <v>31</v>
      </c>
      <c r="W1036" t="str">
        <f>VLOOKUP(D1035,'Span and Layer'!$A$1:$D$1193,2,0)</f>
        <v>David</v>
      </c>
      <c r="X1036" t="str">
        <f>VLOOKUP(D1035,'Span and Layer'!$A$1:$D$1193,3,0)</f>
        <v>Jacob</v>
      </c>
      <c r="Y1036" t="str">
        <f>VLOOKUP(D1035,'Span and Layer'!$A$1:$D$1193,4,0)</f>
        <v>George</v>
      </c>
      <c r="Z1036" s="30">
        <f>VLOOKUP(D1035,'Attrition Analysis'!$A$1:$E$1193,3,0)</f>
        <v>41488</v>
      </c>
      <c r="AA1036" s="30">
        <f>VLOOKUP(D1035,'Attrition Analysis'!$A$1:$E$1193,4,0)</f>
        <v>14361</v>
      </c>
      <c r="AB1036">
        <f>VLOOKUP(D1035,'Attrition Analysis'!$A$1:$E$1193,5,0)</f>
        <v>0</v>
      </c>
      <c r="AC1036" t="str">
        <f>VLOOKUP(D1035,CSAT!$A$1:$F$1193,2,0)</f>
        <v>Good</v>
      </c>
      <c r="AD1036" t="str">
        <f>VLOOKUP(D1035,CSAT!$A$1:$F$1193,3,0)</f>
        <v>Better</v>
      </c>
      <c r="AE1036" t="str">
        <f>VLOOKUP(D1035,CSAT!$A$1:$F$1193,4,0)</f>
        <v>Good</v>
      </c>
      <c r="AF1036" t="str">
        <f>VLOOKUP(D1035,CSAT!$A$1:$F$1193,5,0)</f>
        <v>Worst</v>
      </c>
      <c r="AG1036" t="str">
        <f>VLOOKUP(D1035,CSAT!$A$1:$F$1193,6,0)</f>
        <v>Good</v>
      </c>
      <c r="AH1036" s="30">
        <v>43208</v>
      </c>
    </row>
    <row r="1037" spans="1:34" x14ac:dyDescent="0.25">
      <c r="A1037" s="13" t="s">
        <v>1559</v>
      </c>
      <c r="B1037" s="13">
        <v>1036</v>
      </c>
      <c r="C1037" s="13" t="s">
        <v>162</v>
      </c>
      <c r="D1037" s="13" t="s">
        <v>1559</v>
      </c>
      <c r="E1037" s="13" t="s">
        <v>10</v>
      </c>
      <c r="F1037" s="13">
        <v>47</v>
      </c>
      <c r="G1037" s="13" t="s">
        <v>96</v>
      </c>
      <c r="H1037" s="13" t="s">
        <v>126</v>
      </c>
      <c r="I1037" s="13" t="s">
        <v>80</v>
      </c>
      <c r="J1037">
        <f>VLOOKUP(DATA!D1036,'Performance management'!A$1:H$1193,4,0)</f>
        <v>3</v>
      </c>
      <c r="K1037">
        <f>VLOOKUP(DATA!D1036,'Performance management'!A$1:H$1193,5,0)</f>
        <v>3</v>
      </c>
      <c r="L1037">
        <f>VLOOKUP(DATA!D1036,'Performance management'!A$1:H$1193,6,0)</f>
        <v>1</v>
      </c>
      <c r="M1037">
        <f>VLOOKUP(DATA!D1036,'Performance management'!A$1:H$1193,7,0)</f>
        <v>4</v>
      </c>
      <c r="N1037">
        <f>VLOOKUP(DATA!D1036,'Performance management'!A$1:H$1193,8,0)</f>
        <v>2.75</v>
      </c>
      <c r="O1037">
        <f>VLOOKUP(D1036,'Learning  Mangement'!$A$1:$G$1193,4,0)</f>
        <v>2.75</v>
      </c>
      <c r="P1037" t="str">
        <f>VLOOKUP(D1036,'Learning  Mangement'!$A$1:$G$1193,5,0)</f>
        <v>Sathish&amp;Azim</v>
      </c>
      <c r="Q1037" t="str">
        <f>VLOOKUP(D1036,'Learning  Mangement'!$A$1:$G$1193,6,0)</f>
        <v>4h</v>
      </c>
      <c r="R1037" t="str">
        <f>VLOOKUP(D1036,'Learning  Mangement'!$A$1:$G$1193,7,0)</f>
        <v>Technical skills Training</v>
      </c>
      <c r="S1037" s="30">
        <f>VLOOKUP(D1036,'Leave  Mangement'!$A$1:$F$1193,3,0)</f>
        <v>43425</v>
      </c>
      <c r="T1037" s="30">
        <f>VLOOKUP(D1036,'Leave  Mangement'!$A$1:$F$1193,4,0)</f>
        <v>43431</v>
      </c>
      <c r="U1037" t="str">
        <f>VLOOKUP(D1036,'Leave  Mangement'!$A$1:$F$1193,5,0)</f>
        <v>Maternity/Parental leave</v>
      </c>
      <c r="V1037">
        <f>VLOOKUP(D1036,'Leave  Mangement'!$A$1:$F$1193,6,0)</f>
        <v>36</v>
      </c>
      <c r="W1037" t="str">
        <f>VLOOKUP(D1036,'Span and Layer'!$A$1:$D$1193,2,0)</f>
        <v>Harika</v>
      </c>
      <c r="X1037" t="str">
        <f>VLOOKUP(D1036,'Span and Layer'!$A$1:$D$1193,3,0)</f>
        <v>Amelia</v>
      </c>
      <c r="Y1037" t="str">
        <f>VLOOKUP(D1036,'Span and Layer'!$A$1:$D$1193,4,0)</f>
        <v>George</v>
      </c>
      <c r="Z1037" s="30">
        <f>VLOOKUP(D1036,'Attrition Analysis'!$A$1:$E$1193,3,0)</f>
        <v>41496</v>
      </c>
      <c r="AA1037" s="30">
        <f>VLOOKUP(D1036,'Attrition Analysis'!$A$1:$E$1193,4,0)</f>
        <v>14373</v>
      </c>
      <c r="AB1037">
        <f>VLOOKUP(D1036,'Attrition Analysis'!$A$1:$E$1193,5,0)</f>
        <v>0</v>
      </c>
      <c r="AC1037" t="str">
        <f>VLOOKUP(D1036,CSAT!$A$1:$F$1193,2,0)</f>
        <v>Worst</v>
      </c>
      <c r="AD1037" t="str">
        <f>VLOOKUP(D1036,CSAT!$A$1:$F$1193,3,0)</f>
        <v>Good</v>
      </c>
      <c r="AE1037" t="str">
        <f>VLOOKUP(D1036,CSAT!$A$1:$F$1193,4,0)</f>
        <v>Bad</v>
      </c>
      <c r="AF1037" t="str">
        <f>VLOOKUP(D1036,CSAT!$A$1:$F$1193,5,0)</f>
        <v>Better</v>
      </c>
      <c r="AG1037" t="str">
        <f>VLOOKUP(D1036,CSAT!$A$1:$F$1193,6,0)</f>
        <v>Worst</v>
      </c>
      <c r="AH1037" s="30">
        <v>43254</v>
      </c>
    </row>
    <row r="1038" spans="1:34" x14ac:dyDescent="0.25">
      <c r="A1038" s="13" t="s">
        <v>1560</v>
      </c>
      <c r="B1038" s="13">
        <v>1037</v>
      </c>
      <c r="C1038" s="13" t="s">
        <v>817</v>
      </c>
      <c r="D1038" s="13" t="s">
        <v>1560</v>
      </c>
      <c r="E1038" s="13" t="s">
        <v>10</v>
      </c>
      <c r="F1038" s="13">
        <v>51</v>
      </c>
      <c r="G1038" s="13" t="s">
        <v>45</v>
      </c>
      <c r="H1038" s="13" t="s">
        <v>79</v>
      </c>
      <c r="I1038" s="13" t="s">
        <v>80</v>
      </c>
      <c r="J1038">
        <f>VLOOKUP(DATA!D1037,'Performance management'!A$1:H$1193,4,0)</f>
        <v>4</v>
      </c>
      <c r="K1038">
        <f>VLOOKUP(DATA!D1037,'Performance management'!A$1:H$1193,5,0)</f>
        <v>2</v>
      </c>
      <c r="L1038">
        <f>VLOOKUP(DATA!D1037,'Performance management'!A$1:H$1193,6,0)</f>
        <v>1</v>
      </c>
      <c r="M1038">
        <f>VLOOKUP(DATA!D1037,'Performance management'!A$1:H$1193,7,0)</f>
        <v>2</v>
      </c>
      <c r="N1038">
        <f>VLOOKUP(DATA!D1037,'Performance management'!A$1:H$1193,8,0)</f>
        <v>2.25</v>
      </c>
      <c r="O1038">
        <f>VLOOKUP(D1037,'Learning  Mangement'!$A$1:$G$1193,4,0)</f>
        <v>2.25</v>
      </c>
      <c r="P1038" t="str">
        <f>VLOOKUP(D1037,'Learning  Mangement'!$A$1:$G$1193,5,0)</f>
        <v>Sathish&amp;Azim</v>
      </c>
      <c r="Q1038" t="str">
        <f>VLOOKUP(D1037,'Learning  Mangement'!$A$1:$G$1193,6,0)</f>
        <v>4h</v>
      </c>
      <c r="R1038" t="str">
        <f>VLOOKUP(D1037,'Learning  Mangement'!$A$1:$G$1193,7,0)</f>
        <v>Technical skills Training</v>
      </c>
      <c r="S1038" s="30">
        <f>VLOOKUP(D1037,'Leave  Mangement'!$A$1:$F$1193,3,0)</f>
        <v>43426</v>
      </c>
      <c r="T1038" s="30">
        <f>VLOOKUP(D1037,'Leave  Mangement'!$A$1:$F$1193,4,0)</f>
        <v>43431</v>
      </c>
      <c r="U1038" t="str">
        <f>VLOOKUP(D1037,'Leave  Mangement'!$A$1:$F$1193,5,0)</f>
        <v>Emergency leave</v>
      </c>
      <c r="V1038">
        <f>VLOOKUP(D1037,'Leave  Mangement'!$A$1:$F$1193,6,0)</f>
        <v>5</v>
      </c>
      <c r="W1038" t="str">
        <f>VLOOKUP(D1037,'Span and Layer'!$A$1:$D$1193,2,0)</f>
        <v>Sathish</v>
      </c>
      <c r="X1038" t="str">
        <f>VLOOKUP(D1037,'Span and Layer'!$A$1:$D$1193,3,0)</f>
        <v>Charlie</v>
      </c>
      <c r="Y1038" t="str">
        <f>VLOOKUP(D1037,'Span and Layer'!$A$1:$D$1193,4,0)</f>
        <v>George</v>
      </c>
      <c r="Z1038" s="30">
        <f>VLOOKUP(D1037,'Attrition Analysis'!$A$1:$E$1193,3,0)</f>
        <v>41504</v>
      </c>
      <c r="AA1038" s="30">
        <f>VLOOKUP(D1037,'Attrition Analysis'!$A$1:$E$1193,4,0)</f>
        <v>14385</v>
      </c>
      <c r="AB1038">
        <f>VLOOKUP(D1037,'Attrition Analysis'!$A$1:$E$1193,5,0)</f>
        <v>0</v>
      </c>
      <c r="AC1038" t="str">
        <f>VLOOKUP(D1037,CSAT!$A$1:$F$1193,2,0)</f>
        <v>Good</v>
      </c>
      <c r="AD1038" t="str">
        <f>VLOOKUP(D1037,CSAT!$A$1:$F$1193,3,0)</f>
        <v>Excellent</v>
      </c>
      <c r="AE1038" t="str">
        <f>VLOOKUP(D1037,CSAT!$A$1:$F$1193,4,0)</f>
        <v>Excellent</v>
      </c>
      <c r="AF1038" t="str">
        <f>VLOOKUP(D1037,CSAT!$A$1:$F$1193,5,0)</f>
        <v>Better</v>
      </c>
      <c r="AG1038" t="str">
        <f>VLOOKUP(D1037,CSAT!$A$1:$F$1193,6,0)</f>
        <v>Worst</v>
      </c>
      <c r="AH1038" s="30">
        <v>43285</v>
      </c>
    </row>
    <row r="1039" spans="1:34" x14ac:dyDescent="0.25">
      <c r="A1039" s="13" t="s">
        <v>1561</v>
      </c>
      <c r="B1039" s="13">
        <v>1038</v>
      </c>
      <c r="C1039" s="13" t="s">
        <v>819</v>
      </c>
      <c r="D1039" s="13" t="s">
        <v>1561</v>
      </c>
      <c r="E1039" s="13" t="s">
        <v>16</v>
      </c>
      <c r="F1039" s="13">
        <v>30</v>
      </c>
      <c r="G1039" s="13" t="s">
        <v>11</v>
      </c>
      <c r="H1039" s="13" t="s">
        <v>118</v>
      </c>
      <c r="I1039" s="13" t="s">
        <v>13</v>
      </c>
      <c r="J1039">
        <f>VLOOKUP(DATA!D1038,'Performance management'!A$1:H$1193,4,0)</f>
        <v>2</v>
      </c>
      <c r="K1039">
        <f>VLOOKUP(DATA!D1038,'Performance management'!A$1:H$1193,5,0)</f>
        <v>3</v>
      </c>
      <c r="L1039">
        <f>VLOOKUP(DATA!D1038,'Performance management'!A$1:H$1193,6,0)</f>
        <v>5</v>
      </c>
      <c r="M1039">
        <f>VLOOKUP(DATA!D1038,'Performance management'!A$1:H$1193,7,0)</f>
        <v>2</v>
      </c>
      <c r="N1039">
        <f>VLOOKUP(DATA!D1038,'Performance management'!A$1:H$1193,8,0)</f>
        <v>3</v>
      </c>
      <c r="O1039">
        <f>VLOOKUP(D1038,'Learning  Mangement'!$A$1:$G$1193,4,0)</f>
        <v>3</v>
      </c>
      <c r="P1039" t="str">
        <f>VLOOKUP(D1038,'Learning  Mangement'!$A$1:$G$1193,5,0)</f>
        <v>Hemanth&amp;Salomi</v>
      </c>
      <c r="Q1039" t="str">
        <f>VLOOKUP(D1038,'Learning  Mangement'!$A$1:$G$1193,6,0)</f>
        <v>3h</v>
      </c>
      <c r="R1039" t="str">
        <f>VLOOKUP(D1038,'Learning  Mangement'!$A$1:$G$1193,7,0)</f>
        <v>Soft skills Training</v>
      </c>
      <c r="S1039" s="30">
        <f>VLOOKUP(D1038,'Leave  Mangement'!$A$1:$F$1193,3,0)</f>
        <v>43427</v>
      </c>
      <c r="T1039" s="30">
        <f>VLOOKUP(D1038,'Leave  Mangement'!$A$1:$F$1193,4,0)</f>
        <v>43431</v>
      </c>
      <c r="U1039" t="str">
        <f>VLOOKUP(D1038,'Leave  Mangement'!$A$1:$F$1193,5,0)</f>
        <v>Planned leave</v>
      </c>
      <c r="V1039">
        <f>VLOOKUP(D1038,'Leave  Mangement'!$A$1:$F$1193,6,0)</f>
        <v>4</v>
      </c>
      <c r="W1039" t="str">
        <f>VLOOKUP(D1038,'Span and Layer'!$A$1:$D$1193,2,0)</f>
        <v>Santhosh</v>
      </c>
      <c r="X1039" t="str">
        <f>VLOOKUP(D1038,'Span and Layer'!$A$1:$D$1193,3,0)</f>
        <v>Harry</v>
      </c>
      <c r="Y1039" t="str">
        <f>VLOOKUP(D1038,'Span and Layer'!$A$1:$D$1193,4,0)</f>
        <v>George</v>
      </c>
      <c r="Z1039" s="30">
        <f>VLOOKUP(D1038,'Attrition Analysis'!$A$1:$E$1193,3,0)</f>
        <v>41512</v>
      </c>
      <c r="AA1039" s="30">
        <f>VLOOKUP(D1038,'Attrition Analysis'!$A$1:$E$1193,4,0)</f>
        <v>14397</v>
      </c>
      <c r="AB1039">
        <f>VLOOKUP(D1038,'Attrition Analysis'!$A$1:$E$1193,5,0)</f>
        <v>0</v>
      </c>
      <c r="AC1039" t="str">
        <f>VLOOKUP(D1038,CSAT!$A$1:$F$1193,2,0)</f>
        <v>Bad</v>
      </c>
      <c r="AD1039" t="str">
        <f>VLOOKUP(D1038,CSAT!$A$1:$F$1193,3,0)</f>
        <v>Excellent</v>
      </c>
      <c r="AE1039" t="str">
        <f>VLOOKUP(D1038,CSAT!$A$1:$F$1193,4,0)</f>
        <v>Bad</v>
      </c>
      <c r="AF1039" t="str">
        <f>VLOOKUP(D1038,CSAT!$A$1:$F$1193,5,0)</f>
        <v>Worst</v>
      </c>
      <c r="AG1039" t="str">
        <f>VLOOKUP(D1038,CSAT!$A$1:$F$1193,6,0)</f>
        <v>Bad</v>
      </c>
      <c r="AH1039" s="30">
        <v>43369</v>
      </c>
    </row>
    <row r="1040" spans="1:34" x14ac:dyDescent="0.25">
      <c r="A1040" s="13" t="s">
        <v>1562</v>
      </c>
      <c r="B1040" s="13">
        <v>1039</v>
      </c>
      <c r="C1040" s="13" t="s">
        <v>821</v>
      </c>
      <c r="D1040" s="13" t="s">
        <v>1562</v>
      </c>
      <c r="E1040" s="13" t="s">
        <v>16</v>
      </c>
      <c r="F1040" s="13">
        <v>32</v>
      </c>
      <c r="G1040" s="13" t="s">
        <v>45</v>
      </c>
      <c r="H1040" s="13" t="s">
        <v>118</v>
      </c>
      <c r="I1040" s="13" t="s">
        <v>13</v>
      </c>
      <c r="J1040">
        <f>VLOOKUP(DATA!D1039,'Performance management'!A$1:H$1193,4,0)</f>
        <v>1</v>
      </c>
      <c r="K1040">
        <f>VLOOKUP(DATA!D1039,'Performance management'!A$1:H$1193,5,0)</f>
        <v>5</v>
      </c>
      <c r="L1040">
        <f>VLOOKUP(DATA!D1039,'Performance management'!A$1:H$1193,6,0)</f>
        <v>5</v>
      </c>
      <c r="M1040">
        <f>VLOOKUP(DATA!D1039,'Performance management'!A$1:H$1193,7,0)</f>
        <v>5</v>
      </c>
      <c r="N1040">
        <f>VLOOKUP(DATA!D1039,'Performance management'!A$1:H$1193,8,0)</f>
        <v>4</v>
      </c>
      <c r="O1040">
        <f>VLOOKUP(D1039,'Learning  Mangement'!$A$1:$G$1193,4,0)</f>
        <v>4</v>
      </c>
      <c r="P1040" t="str">
        <f>VLOOKUP(D1039,'Learning  Mangement'!$A$1:$G$1193,5,0)</f>
        <v>Santhosh&amp;Anudeep</v>
      </c>
      <c r="Q1040" t="str">
        <f>VLOOKUP(D1039,'Learning  Mangement'!$A$1:$G$1193,6,0)</f>
        <v>3h</v>
      </c>
      <c r="R1040" t="str">
        <f>VLOOKUP(D1039,'Learning  Mangement'!$A$1:$G$1193,7,0)</f>
        <v>Job Training</v>
      </c>
      <c r="S1040" s="30">
        <f>VLOOKUP(D1039,'Leave  Mangement'!$A$1:$F$1193,3,0)</f>
        <v>43428</v>
      </c>
      <c r="T1040" s="30">
        <f>VLOOKUP(D1039,'Leave  Mangement'!$A$1:$F$1193,4,0)</f>
        <v>43434</v>
      </c>
      <c r="U1040" t="str">
        <f>VLOOKUP(D1039,'Leave  Mangement'!$A$1:$F$1193,5,0)</f>
        <v>Maternity/Parental leave</v>
      </c>
      <c r="V1040">
        <f>VLOOKUP(D1039,'Leave  Mangement'!$A$1:$F$1193,6,0)</f>
        <v>36</v>
      </c>
      <c r="W1040" t="str">
        <f>VLOOKUP(D1039,'Span and Layer'!$A$1:$D$1193,2,0)</f>
        <v>Rajesh</v>
      </c>
      <c r="X1040" t="str">
        <f>VLOOKUP(D1039,'Span and Layer'!$A$1:$D$1193,3,0)</f>
        <v>Isla</v>
      </c>
      <c r="Y1040" t="str">
        <f>VLOOKUP(D1039,'Span and Layer'!$A$1:$D$1193,4,0)</f>
        <v>George</v>
      </c>
      <c r="Z1040" s="30">
        <f>VLOOKUP(D1039,'Attrition Analysis'!$A$1:$E$1193,3,0)</f>
        <v>41520</v>
      </c>
      <c r="AA1040" s="30">
        <f>VLOOKUP(D1039,'Attrition Analysis'!$A$1:$E$1193,4,0)</f>
        <v>14409</v>
      </c>
      <c r="AB1040">
        <f>VLOOKUP(D1039,'Attrition Analysis'!$A$1:$E$1193,5,0)</f>
        <v>0</v>
      </c>
      <c r="AC1040" t="str">
        <f>VLOOKUP(D1039,CSAT!$A$1:$F$1193,2,0)</f>
        <v>Good</v>
      </c>
      <c r="AD1040" t="str">
        <f>VLOOKUP(D1039,CSAT!$A$1:$F$1193,3,0)</f>
        <v>Better</v>
      </c>
      <c r="AE1040" t="str">
        <f>VLOOKUP(D1039,CSAT!$A$1:$F$1193,4,0)</f>
        <v>Good</v>
      </c>
      <c r="AF1040" t="str">
        <f>VLOOKUP(D1039,CSAT!$A$1:$F$1193,5,0)</f>
        <v>Excellent</v>
      </c>
      <c r="AG1040" t="str">
        <f>VLOOKUP(D1039,CSAT!$A$1:$F$1193,6,0)</f>
        <v>Excellent</v>
      </c>
      <c r="AH1040" s="30">
        <v>43304</v>
      </c>
    </row>
    <row r="1041" spans="1:34" x14ac:dyDescent="0.25">
      <c r="A1041" s="13" t="s">
        <v>1563</v>
      </c>
      <c r="B1041" s="13">
        <v>1040</v>
      </c>
      <c r="C1041" s="13" t="s">
        <v>823</v>
      </c>
      <c r="D1041" s="13" t="s">
        <v>1563</v>
      </c>
      <c r="E1041" s="13" t="s">
        <v>16</v>
      </c>
      <c r="F1041" s="13">
        <v>59</v>
      </c>
      <c r="G1041" s="13" t="s">
        <v>55</v>
      </c>
      <c r="H1041" s="13" t="s">
        <v>109</v>
      </c>
      <c r="I1041" s="13" t="s">
        <v>13</v>
      </c>
      <c r="J1041">
        <f>VLOOKUP(DATA!D1040,'Performance management'!A$1:H$1193,4,0)</f>
        <v>4</v>
      </c>
      <c r="K1041">
        <f>VLOOKUP(DATA!D1040,'Performance management'!A$1:H$1193,5,0)</f>
        <v>3</v>
      </c>
      <c r="L1041">
        <f>VLOOKUP(DATA!D1040,'Performance management'!A$1:H$1193,6,0)</f>
        <v>5</v>
      </c>
      <c r="M1041">
        <f>VLOOKUP(DATA!D1040,'Performance management'!A$1:H$1193,7,0)</f>
        <v>2</v>
      </c>
      <c r="N1041">
        <f>VLOOKUP(DATA!D1040,'Performance management'!A$1:H$1193,8,0)</f>
        <v>3.5</v>
      </c>
      <c r="O1041">
        <f>VLOOKUP(D1040,'Learning  Mangement'!$A$1:$G$1193,4,0)</f>
        <v>3.5</v>
      </c>
      <c r="P1041" t="str">
        <f>VLOOKUP(D1040,'Learning  Mangement'!$A$1:$G$1193,5,0)</f>
        <v>Hemanth&amp;Salomi</v>
      </c>
      <c r="Q1041" t="str">
        <f>VLOOKUP(D1040,'Learning  Mangement'!$A$1:$G$1193,6,0)</f>
        <v>3h</v>
      </c>
      <c r="R1041" t="str">
        <f>VLOOKUP(D1040,'Learning  Mangement'!$A$1:$G$1193,7,0)</f>
        <v>Soft skills Training</v>
      </c>
      <c r="S1041" s="30">
        <f>VLOOKUP(D1040,'Leave  Mangement'!$A$1:$F$1193,3,0)</f>
        <v>43429</v>
      </c>
      <c r="T1041" s="30">
        <f>VLOOKUP(D1040,'Leave  Mangement'!$A$1:$F$1193,4,0)</f>
        <v>43435</v>
      </c>
      <c r="U1041" t="str">
        <f>VLOOKUP(D1040,'Leave  Mangement'!$A$1:$F$1193,5,0)</f>
        <v>Maternity/Parental leave</v>
      </c>
      <c r="V1041">
        <f>VLOOKUP(D1040,'Leave  Mangement'!$A$1:$F$1193,6,0)</f>
        <v>36</v>
      </c>
      <c r="W1041" t="str">
        <f>VLOOKUP(D1040,'Span and Layer'!$A$1:$D$1193,2,0)</f>
        <v>Lihar</v>
      </c>
      <c r="X1041" t="str">
        <f>VLOOKUP(D1040,'Span and Layer'!$A$1:$D$1193,3,0)</f>
        <v>Isla</v>
      </c>
      <c r="Y1041" t="str">
        <f>VLOOKUP(D1040,'Span and Layer'!$A$1:$D$1193,4,0)</f>
        <v>George</v>
      </c>
      <c r="Z1041" s="30">
        <f>VLOOKUP(D1040,'Attrition Analysis'!$A$1:$E$1193,3,0)</f>
        <v>41528</v>
      </c>
      <c r="AA1041" s="30">
        <f>VLOOKUP(D1040,'Attrition Analysis'!$A$1:$E$1193,4,0)</f>
        <v>14421</v>
      </c>
      <c r="AB1041">
        <f>VLOOKUP(D1040,'Attrition Analysis'!$A$1:$E$1193,5,0)</f>
        <v>0</v>
      </c>
      <c r="AC1041" t="str">
        <f>VLOOKUP(D1040,CSAT!$A$1:$F$1193,2,0)</f>
        <v>Good</v>
      </c>
      <c r="AD1041" t="str">
        <f>VLOOKUP(D1040,CSAT!$A$1:$F$1193,3,0)</f>
        <v>Bad</v>
      </c>
      <c r="AE1041" t="str">
        <f>VLOOKUP(D1040,CSAT!$A$1:$F$1193,4,0)</f>
        <v>Good</v>
      </c>
      <c r="AF1041" t="str">
        <f>VLOOKUP(D1040,CSAT!$A$1:$F$1193,5,0)</f>
        <v>Excellent</v>
      </c>
      <c r="AG1041" t="str">
        <f>VLOOKUP(D1040,CSAT!$A$1:$F$1193,6,0)</f>
        <v>Bad</v>
      </c>
      <c r="AH1041" s="30">
        <v>43213</v>
      </c>
    </row>
    <row r="1042" spans="1:34" x14ac:dyDescent="0.25">
      <c r="A1042" s="13" t="s">
        <v>1564</v>
      </c>
      <c r="B1042" s="13">
        <v>1041</v>
      </c>
      <c r="C1042" s="13" t="s">
        <v>825</v>
      </c>
      <c r="D1042" s="13" t="s">
        <v>1564</v>
      </c>
      <c r="E1042" s="13" t="s">
        <v>16</v>
      </c>
      <c r="F1042" s="13">
        <v>28</v>
      </c>
      <c r="G1042" s="13" t="s">
        <v>91</v>
      </c>
      <c r="H1042" s="13" t="s">
        <v>109</v>
      </c>
      <c r="I1042" s="13" t="s">
        <v>13</v>
      </c>
      <c r="J1042">
        <f>VLOOKUP(DATA!D1041,'Performance management'!A$1:H$1193,4,0)</f>
        <v>5</v>
      </c>
      <c r="K1042">
        <f>VLOOKUP(DATA!D1041,'Performance management'!A$1:H$1193,5,0)</f>
        <v>2</v>
      </c>
      <c r="L1042">
        <f>VLOOKUP(DATA!D1041,'Performance management'!A$1:H$1193,6,0)</f>
        <v>1</v>
      </c>
      <c r="M1042">
        <f>VLOOKUP(DATA!D1041,'Performance management'!A$1:H$1193,7,0)</f>
        <v>3</v>
      </c>
      <c r="N1042">
        <f>VLOOKUP(DATA!D1041,'Performance management'!A$1:H$1193,8,0)</f>
        <v>2.75</v>
      </c>
      <c r="O1042">
        <f>VLOOKUP(D1041,'Learning  Mangement'!$A$1:$G$1193,4,0)</f>
        <v>2.75</v>
      </c>
      <c r="P1042" t="str">
        <f>VLOOKUP(D1041,'Learning  Mangement'!$A$1:$G$1193,5,0)</f>
        <v>Sathish&amp;Azim</v>
      </c>
      <c r="Q1042" t="str">
        <f>VLOOKUP(D1041,'Learning  Mangement'!$A$1:$G$1193,6,0)</f>
        <v>4h</v>
      </c>
      <c r="R1042" t="str">
        <f>VLOOKUP(D1041,'Learning  Mangement'!$A$1:$G$1193,7,0)</f>
        <v>Technical skills Training</v>
      </c>
      <c r="S1042" s="30">
        <f>VLOOKUP(D1041,'Leave  Mangement'!$A$1:$F$1193,3,0)</f>
        <v>43430</v>
      </c>
      <c r="T1042" s="30">
        <f>VLOOKUP(D1041,'Leave  Mangement'!$A$1:$F$1193,4,0)</f>
        <v>43433</v>
      </c>
      <c r="U1042" t="str">
        <f>VLOOKUP(D1041,'Leave  Mangement'!$A$1:$F$1193,5,0)</f>
        <v>Maternity/Parental leave</v>
      </c>
      <c r="V1042">
        <f>VLOOKUP(D1041,'Leave  Mangement'!$A$1:$F$1193,6,0)</f>
        <v>33</v>
      </c>
      <c r="W1042" t="str">
        <f>VLOOKUP(D1041,'Span and Layer'!$A$1:$D$1193,2,0)</f>
        <v>Salomi</v>
      </c>
      <c r="X1042" t="str">
        <f>VLOOKUP(D1041,'Span and Layer'!$A$1:$D$1193,3,0)</f>
        <v>Harry</v>
      </c>
      <c r="Y1042" t="str">
        <f>VLOOKUP(D1041,'Span and Layer'!$A$1:$D$1193,4,0)</f>
        <v>George</v>
      </c>
      <c r="Z1042" s="30">
        <f>VLOOKUP(D1041,'Attrition Analysis'!$A$1:$E$1193,3,0)</f>
        <v>41536</v>
      </c>
      <c r="AA1042" s="30">
        <f>VLOOKUP(D1041,'Attrition Analysis'!$A$1:$E$1193,4,0)</f>
        <v>14433</v>
      </c>
      <c r="AB1042">
        <f>VLOOKUP(D1041,'Attrition Analysis'!$A$1:$E$1193,5,0)</f>
        <v>0</v>
      </c>
      <c r="AC1042" t="str">
        <f>VLOOKUP(D1041,CSAT!$A$1:$F$1193,2,0)</f>
        <v>Excellent</v>
      </c>
      <c r="AD1042" t="str">
        <f>VLOOKUP(D1041,CSAT!$A$1:$F$1193,3,0)</f>
        <v>Better</v>
      </c>
      <c r="AE1042" t="str">
        <f>VLOOKUP(D1041,CSAT!$A$1:$F$1193,4,0)</f>
        <v>Excellent</v>
      </c>
      <c r="AF1042" t="str">
        <f>VLOOKUP(D1041,CSAT!$A$1:$F$1193,5,0)</f>
        <v>Bad</v>
      </c>
      <c r="AG1042" t="str">
        <f>VLOOKUP(D1041,CSAT!$A$1:$F$1193,6,0)</f>
        <v>Good</v>
      </c>
      <c r="AH1042" s="30">
        <v>43461</v>
      </c>
    </row>
    <row r="1043" spans="1:34" x14ac:dyDescent="0.25">
      <c r="A1043" s="13" t="s">
        <v>1565</v>
      </c>
      <c r="B1043" s="13">
        <v>1042</v>
      </c>
      <c r="C1043" s="13" t="s">
        <v>827</v>
      </c>
      <c r="D1043" s="13" t="s">
        <v>1565</v>
      </c>
      <c r="E1043" s="13" t="s">
        <v>10</v>
      </c>
      <c r="F1043" s="13">
        <v>25</v>
      </c>
      <c r="G1043" s="13" t="s">
        <v>26</v>
      </c>
      <c r="H1043" s="13" t="s">
        <v>27</v>
      </c>
      <c r="I1043" s="13" t="s">
        <v>28</v>
      </c>
      <c r="J1043">
        <f>VLOOKUP(DATA!D1042,'Performance management'!A$1:H$1193,4,0)</f>
        <v>5</v>
      </c>
      <c r="K1043">
        <f>VLOOKUP(DATA!D1042,'Performance management'!A$1:H$1193,5,0)</f>
        <v>5</v>
      </c>
      <c r="L1043">
        <f>VLOOKUP(DATA!D1042,'Performance management'!A$1:H$1193,6,0)</f>
        <v>5</v>
      </c>
      <c r="M1043">
        <f>VLOOKUP(DATA!D1042,'Performance management'!A$1:H$1193,7,0)</f>
        <v>5</v>
      </c>
      <c r="N1043">
        <f>VLOOKUP(DATA!D1042,'Performance management'!A$1:H$1193,8,0)</f>
        <v>5</v>
      </c>
      <c r="O1043">
        <f>VLOOKUP(D1042,'Learning  Mangement'!$A$1:$G$1193,4,0)</f>
        <v>5</v>
      </c>
      <c r="P1043" t="str">
        <f>VLOOKUP(D1042,'Learning  Mangement'!$A$1:$G$1193,5,0)</f>
        <v>David&amp;Lihar</v>
      </c>
      <c r="Q1043" t="str">
        <f>VLOOKUP(D1042,'Learning  Mangement'!$A$1:$G$1193,6,0)</f>
        <v>2h</v>
      </c>
      <c r="R1043" t="str">
        <f>VLOOKUP(D1042,'Learning  Mangement'!$A$1:$G$1193,7,0)</f>
        <v>Promotional Training</v>
      </c>
      <c r="S1043" s="30">
        <f>VLOOKUP(D1042,'Leave  Mangement'!$A$1:$F$1193,3,0)</f>
        <v>43431</v>
      </c>
      <c r="T1043" s="30">
        <f>VLOOKUP(D1042,'Leave  Mangement'!$A$1:$F$1193,4,0)</f>
        <v>43437</v>
      </c>
      <c r="U1043" t="str">
        <f>VLOOKUP(D1042,'Leave  Mangement'!$A$1:$F$1193,5,0)</f>
        <v>Planned leave</v>
      </c>
      <c r="V1043">
        <f>VLOOKUP(D1042,'Leave  Mangement'!$A$1:$F$1193,6,0)</f>
        <v>6</v>
      </c>
      <c r="W1043" t="str">
        <f>VLOOKUP(D1042,'Span and Layer'!$A$1:$D$1193,2,0)</f>
        <v>Harish</v>
      </c>
      <c r="X1043" t="str">
        <f>VLOOKUP(D1042,'Span and Layer'!$A$1:$D$1193,3,0)</f>
        <v>Amelia</v>
      </c>
      <c r="Y1043" t="str">
        <f>VLOOKUP(D1042,'Span and Layer'!$A$1:$D$1193,4,0)</f>
        <v>George</v>
      </c>
      <c r="Z1043" s="30">
        <f>VLOOKUP(D1042,'Attrition Analysis'!$A$1:$E$1193,3,0)</f>
        <v>41544</v>
      </c>
      <c r="AA1043" s="30">
        <f>VLOOKUP(D1042,'Attrition Analysis'!$A$1:$E$1193,4,0)</f>
        <v>14445</v>
      </c>
      <c r="AB1043">
        <f>VLOOKUP(D1042,'Attrition Analysis'!$A$1:$E$1193,5,0)</f>
        <v>0</v>
      </c>
      <c r="AC1043" t="str">
        <f>VLOOKUP(D1042,CSAT!$A$1:$F$1193,2,0)</f>
        <v>Good</v>
      </c>
      <c r="AD1043" t="str">
        <f>VLOOKUP(D1042,CSAT!$A$1:$F$1193,3,0)</f>
        <v>Good</v>
      </c>
      <c r="AE1043" t="str">
        <f>VLOOKUP(D1042,CSAT!$A$1:$F$1193,4,0)</f>
        <v>Bad</v>
      </c>
      <c r="AF1043" t="str">
        <f>VLOOKUP(D1042,CSAT!$A$1:$F$1193,5,0)</f>
        <v>Good</v>
      </c>
      <c r="AG1043" t="str">
        <f>VLOOKUP(D1042,CSAT!$A$1:$F$1193,6,0)</f>
        <v>Good</v>
      </c>
      <c r="AH1043" s="30">
        <v>43179</v>
      </c>
    </row>
    <row r="1044" spans="1:34" x14ac:dyDescent="0.25">
      <c r="A1044" s="13" t="s">
        <v>1566</v>
      </c>
      <c r="B1044" s="13">
        <v>1043</v>
      </c>
      <c r="C1044" s="13" t="s">
        <v>829</v>
      </c>
      <c r="D1044" s="13" t="s">
        <v>1566</v>
      </c>
      <c r="E1044" s="13" t="s">
        <v>10</v>
      </c>
      <c r="F1044" s="13">
        <v>43</v>
      </c>
      <c r="G1044" s="13" t="s">
        <v>91</v>
      </c>
      <c r="H1044" s="13" t="s">
        <v>63</v>
      </c>
      <c r="I1044" s="13" t="s">
        <v>13</v>
      </c>
      <c r="J1044">
        <f>VLOOKUP(DATA!D1043,'Performance management'!A$1:H$1193,4,0)</f>
        <v>4</v>
      </c>
      <c r="K1044">
        <f>VLOOKUP(DATA!D1043,'Performance management'!A$1:H$1193,5,0)</f>
        <v>3</v>
      </c>
      <c r="L1044">
        <f>VLOOKUP(DATA!D1043,'Performance management'!A$1:H$1193,6,0)</f>
        <v>2</v>
      </c>
      <c r="M1044">
        <f>VLOOKUP(DATA!D1043,'Performance management'!A$1:H$1193,7,0)</f>
        <v>5</v>
      </c>
      <c r="N1044">
        <f>VLOOKUP(DATA!D1043,'Performance management'!A$1:H$1193,8,0)</f>
        <v>3.5</v>
      </c>
      <c r="O1044">
        <f>VLOOKUP(D1043,'Learning  Mangement'!$A$1:$G$1193,4,0)</f>
        <v>3.5</v>
      </c>
      <c r="P1044" t="str">
        <f>VLOOKUP(D1043,'Learning  Mangement'!$A$1:$G$1193,5,0)</f>
        <v>Hemanth&amp;Salomi</v>
      </c>
      <c r="Q1044" t="str">
        <f>VLOOKUP(D1043,'Learning  Mangement'!$A$1:$G$1193,6,0)</f>
        <v>3h</v>
      </c>
      <c r="R1044" t="str">
        <f>VLOOKUP(D1043,'Learning  Mangement'!$A$1:$G$1193,7,0)</f>
        <v>Soft skills Training</v>
      </c>
      <c r="S1044" s="30">
        <f>VLOOKUP(D1043,'Leave  Mangement'!$A$1:$F$1193,3,0)</f>
        <v>43432</v>
      </c>
      <c r="T1044" s="30">
        <f>VLOOKUP(D1043,'Leave  Mangement'!$A$1:$F$1193,4,0)</f>
        <v>43433</v>
      </c>
      <c r="U1044" t="str">
        <f>VLOOKUP(D1043,'Leave  Mangement'!$A$1:$F$1193,5,0)</f>
        <v>Planned leave</v>
      </c>
      <c r="V1044">
        <f>VLOOKUP(D1043,'Leave  Mangement'!$A$1:$F$1193,6,0)</f>
        <v>1</v>
      </c>
      <c r="W1044" t="str">
        <f>VLOOKUP(D1043,'Span and Layer'!$A$1:$D$1193,2,0)</f>
        <v>Hemanth</v>
      </c>
      <c r="X1044" t="str">
        <f>VLOOKUP(D1043,'Span and Layer'!$A$1:$D$1193,3,0)</f>
        <v>Amelia</v>
      </c>
      <c r="Y1044" t="str">
        <f>VLOOKUP(D1043,'Span and Layer'!$A$1:$D$1193,4,0)</f>
        <v>George</v>
      </c>
      <c r="Z1044" s="30">
        <f>VLOOKUP(D1043,'Attrition Analysis'!$A$1:$E$1193,3,0)</f>
        <v>41552</v>
      </c>
      <c r="AA1044" s="30">
        <f>VLOOKUP(D1043,'Attrition Analysis'!$A$1:$E$1193,4,0)</f>
        <v>14457</v>
      </c>
      <c r="AB1044">
        <f>VLOOKUP(D1043,'Attrition Analysis'!$A$1:$E$1193,5,0)</f>
        <v>0</v>
      </c>
      <c r="AC1044" t="str">
        <f>VLOOKUP(D1043,CSAT!$A$1:$F$1193,2,0)</f>
        <v>Excellent</v>
      </c>
      <c r="AD1044" t="str">
        <f>VLOOKUP(D1043,CSAT!$A$1:$F$1193,3,0)</f>
        <v>Bad</v>
      </c>
      <c r="AE1044" t="str">
        <f>VLOOKUP(D1043,CSAT!$A$1:$F$1193,4,0)</f>
        <v>Excellent</v>
      </c>
      <c r="AF1044" t="str">
        <f>VLOOKUP(D1043,CSAT!$A$1:$F$1193,5,0)</f>
        <v>Bad</v>
      </c>
      <c r="AG1044" t="str">
        <f>VLOOKUP(D1043,CSAT!$A$1:$F$1193,6,0)</f>
        <v>Worst</v>
      </c>
      <c r="AH1044" s="30">
        <v>43363</v>
      </c>
    </row>
    <row r="1045" spans="1:34" x14ac:dyDescent="0.25">
      <c r="A1045" s="13" t="s">
        <v>1567</v>
      </c>
      <c r="B1045" s="13">
        <v>1044</v>
      </c>
      <c r="C1045" s="13" t="s">
        <v>831</v>
      </c>
      <c r="D1045" s="13" t="s">
        <v>1567</v>
      </c>
      <c r="E1045" s="13" t="s">
        <v>10</v>
      </c>
      <c r="F1045" s="13">
        <v>60</v>
      </c>
      <c r="G1045" s="13" t="s">
        <v>45</v>
      </c>
      <c r="H1045" s="13" t="s">
        <v>18</v>
      </c>
      <c r="I1045" s="13" t="s">
        <v>13</v>
      </c>
      <c r="J1045">
        <f>VLOOKUP(DATA!D1044,'Performance management'!A$1:H$1193,4,0)</f>
        <v>1</v>
      </c>
      <c r="K1045">
        <f>VLOOKUP(DATA!D1044,'Performance management'!A$1:H$1193,5,0)</f>
        <v>4</v>
      </c>
      <c r="L1045">
        <f>VLOOKUP(DATA!D1044,'Performance management'!A$1:H$1193,6,0)</f>
        <v>4</v>
      </c>
      <c r="M1045">
        <f>VLOOKUP(DATA!D1044,'Performance management'!A$1:H$1193,7,0)</f>
        <v>5</v>
      </c>
      <c r="N1045">
        <f>VLOOKUP(DATA!D1044,'Performance management'!A$1:H$1193,8,0)</f>
        <v>3.5</v>
      </c>
      <c r="O1045">
        <f>VLOOKUP(D1044,'Learning  Mangement'!$A$1:$G$1193,4,0)</f>
        <v>3.5</v>
      </c>
      <c r="P1045" t="str">
        <f>VLOOKUP(D1044,'Learning  Mangement'!$A$1:$G$1193,5,0)</f>
        <v>Hemanth&amp;Salomi</v>
      </c>
      <c r="Q1045" t="str">
        <f>VLOOKUP(D1044,'Learning  Mangement'!$A$1:$G$1193,6,0)</f>
        <v>3h</v>
      </c>
      <c r="R1045" t="str">
        <f>VLOOKUP(D1044,'Learning  Mangement'!$A$1:$G$1193,7,0)</f>
        <v>Soft skills Training</v>
      </c>
      <c r="S1045" s="30">
        <f>VLOOKUP(D1044,'Leave  Mangement'!$A$1:$F$1193,3,0)</f>
        <v>43433</v>
      </c>
      <c r="T1045" s="30">
        <f>VLOOKUP(D1044,'Leave  Mangement'!$A$1:$F$1193,4,0)</f>
        <v>43437</v>
      </c>
      <c r="U1045" t="str">
        <f>VLOOKUP(D1044,'Leave  Mangement'!$A$1:$F$1193,5,0)</f>
        <v>Emergency leave</v>
      </c>
      <c r="V1045">
        <f>VLOOKUP(D1044,'Leave  Mangement'!$A$1:$F$1193,6,0)</f>
        <v>4</v>
      </c>
      <c r="W1045" t="str">
        <f>VLOOKUP(D1044,'Span and Layer'!$A$1:$D$1193,2,0)</f>
        <v>Azim</v>
      </c>
      <c r="X1045" t="str">
        <f>VLOOKUP(D1044,'Span and Layer'!$A$1:$D$1193,3,0)</f>
        <v>Jacob</v>
      </c>
      <c r="Y1045" t="str">
        <f>VLOOKUP(D1044,'Span and Layer'!$A$1:$D$1193,4,0)</f>
        <v>George</v>
      </c>
      <c r="Z1045" s="30">
        <f>VLOOKUP(D1044,'Attrition Analysis'!$A$1:$E$1193,3,0)</f>
        <v>41560</v>
      </c>
      <c r="AA1045" s="30">
        <f>VLOOKUP(D1044,'Attrition Analysis'!$A$1:$E$1193,4,0)</f>
        <v>14469</v>
      </c>
      <c r="AB1045">
        <f>VLOOKUP(D1044,'Attrition Analysis'!$A$1:$E$1193,5,0)</f>
        <v>0</v>
      </c>
      <c r="AC1045" t="str">
        <f>VLOOKUP(D1044,CSAT!$A$1:$F$1193,2,0)</f>
        <v>Excellent</v>
      </c>
      <c r="AD1045" t="str">
        <f>VLOOKUP(D1044,CSAT!$A$1:$F$1193,3,0)</f>
        <v>Worst</v>
      </c>
      <c r="AE1045" t="str">
        <f>VLOOKUP(D1044,CSAT!$A$1:$F$1193,4,0)</f>
        <v>Bad</v>
      </c>
      <c r="AF1045" t="str">
        <f>VLOOKUP(D1044,CSAT!$A$1:$F$1193,5,0)</f>
        <v>Good</v>
      </c>
      <c r="AG1045" t="str">
        <f>VLOOKUP(D1044,CSAT!$A$1:$F$1193,6,0)</f>
        <v>Bad</v>
      </c>
      <c r="AH1045" s="30">
        <v>43287</v>
      </c>
    </row>
    <row r="1046" spans="1:34" x14ac:dyDescent="0.25">
      <c r="A1046" s="13" t="s">
        <v>1568</v>
      </c>
      <c r="B1046" s="13">
        <v>1045</v>
      </c>
      <c r="C1046" s="13" t="s">
        <v>833</v>
      </c>
      <c r="D1046" s="13" t="s">
        <v>1568</v>
      </c>
      <c r="E1046" s="13" t="s">
        <v>16</v>
      </c>
      <c r="F1046" s="13">
        <v>56</v>
      </c>
      <c r="G1046" s="13" t="s">
        <v>62</v>
      </c>
      <c r="H1046" s="13" t="s">
        <v>40</v>
      </c>
      <c r="I1046" s="13" t="s">
        <v>13</v>
      </c>
      <c r="J1046">
        <f>VLOOKUP(DATA!D1045,'Performance management'!A$1:H$1193,4,0)</f>
        <v>3</v>
      </c>
      <c r="K1046">
        <f>VLOOKUP(DATA!D1045,'Performance management'!A$1:H$1193,5,0)</f>
        <v>1</v>
      </c>
      <c r="L1046">
        <f>VLOOKUP(DATA!D1045,'Performance management'!A$1:H$1193,6,0)</f>
        <v>4</v>
      </c>
      <c r="M1046">
        <f>VLOOKUP(DATA!D1045,'Performance management'!A$1:H$1193,7,0)</f>
        <v>2</v>
      </c>
      <c r="N1046">
        <f>VLOOKUP(DATA!D1045,'Performance management'!A$1:H$1193,8,0)</f>
        <v>2.5</v>
      </c>
      <c r="O1046">
        <f>VLOOKUP(D1045,'Learning  Mangement'!$A$1:$G$1193,4,0)</f>
        <v>2.5</v>
      </c>
      <c r="P1046" t="str">
        <f>VLOOKUP(D1045,'Learning  Mangement'!$A$1:$G$1193,5,0)</f>
        <v>Sathish&amp;Azim</v>
      </c>
      <c r="Q1046" t="str">
        <f>VLOOKUP(D1045,'Learning  Mangement'!$A$1:$G$1193,6,0)</f>
        <v>4h</v>
      </c>
      <c r="R1046" t="str">
        <f>VLOOKUP(D1045,'Learning  Mangement'!$A$1:$G$1193,7,0)</f>
        <v>Technical skills Training</v>
      </c>
      <c r="S1046" s="30">
        <f>VLOOKUP(D1045,'Leave  Mangement'!$A$1:$F$1193,3,0)</f>
        <v>43434</v>
      </c>
      <c r="T1046" s="30">
        <f>VLOOKUP(D1045,'Leave  Mangement'!$A$1:$F$1193,4,0)</f>
        <v>43436</v>
      </c>
      <c r="U1046" t="str">
        <f>VLOOKUP(D1045,'Leave  Mangement'!$A$1:$F$1193,5,0)</f>
        <v>Maternity/Parental leave</v>
      </c>
      <c r="V1046">
        <f>VLOOKUP(D1045,'Leave  Mangement'!$A$1:$F$1193,6,0)</f>
        <v>32</v>
      </c>
      <c r="W1046" t="str">
        <f>VLOOKUP(D1045,'Span and Layer'!$A$1:$D$1193,2,0)</f>
        <v>Anudeep</v>
      </c>
      <c r="X1046" t="str">
        <f>VLOOKUP(D1045,'Span and Layer'!$A$1:$D$1193,3,0)</f>
        <v>Charlie</v>
      </c>
      <c r="Y1046" t="str">
        <f>VLOOKUP(D1045,'Span and Layer'!$A$1:$D$1193,4,0)</f>
        <v>George</v>
      </c>
      <c r="Z1046" s="30">
        <f>VLOOKUP(D1045,'Attrition Analysis'!$A$1:$E$1193,3,0)</f>
        <v>41568</v>
      </c>
      <c r="AA1046" s="30">
        <f>VLOOKUP(D1045,'Attrition Analysis'!$A$1:$E$1193,4,0)</f>
        <v>14481</v>
      </c>
      <c r="AB1046">
        <f>VLOOKUP(D1045,'Attrition Analysis'!$A$1:$E$1193,5,0)</f>
        <v>0</v>
      </c>
      <c r="AC1046" t="str">
        <f>VLOOKUP(D1045,CSAT!$A$1:$F$1193,2,0)</f>
        <v>Excellent</v>
      </c>
      <c r="AD1046" t="str">
        <f>VLOOKUP(D1045,CSAT!$A$1:$F$1193,3,0)</f>
        <v>Excellent</v>
      </c>
      <c r="AE1046" t="str">
        <f>VLOOKUP(D1045,CSAT!$A$1:$F$1193,4,0)</f>
        <v>Worst</v>
      </c>
      <c r="AF1046" t="str">
        <f>VLOOKUP(D1045,CSAT!$A$1:$F$1193,5,0)</f>
        <v>Worst</v>
      </c>
      <c r="AG1046" t="str">
        <f>VLOOKUP(D1045,CSAT!$A$1:$F$1193,6,0)</f>
        <v>Bad</v>
      </c>
      <c r="AH1046" s="30">
        <v>43290</v>
      </c>
    </row>
    <row r="1047" spans="1:34" x14ac:dyDescent="0.25">
      <c r="A1047" s="13" t="s">
        <v>1569</v>
      </c>
      <c r="B1047" s="13">
        <v>1046</v>
      </c>
      <c r="C1047" s="13" t="s">
        <v>835</v>
      </c>
      <c r="D1047" s="13" t="s">
        <v>1569</v>
      </c>
      <c r="E1047" s="13" t="s">
        <v>16</v>
      </c>
      <c r="F1047" s="13">
        <v>36</v>
      </c>
      <c r="G1047" s="13" t="s">
        <v>17</v>
      </c>
      <c r="H1047" s="13" t="s">
        <v>34</v>
      </c>
      <c r="I1047" s="13" t="s">
        <v>35</v>
      </c>
      <c r="J1047">
        <f>VLOOKUP(DATA!D1046,'Performance management'!A$1:H$1193,4,0)</f>
        <v>4</v>
      </c>
      <c r="K1047">
        <f>VLOOKUP(DATA!D1046,'Performance management'!A$1:H$1193,5,0)</f>
        <v>4</v>
      </c>
      <c r="L1047">
        <f>VLOOKUP(DATA!D1046,'Performance management'!A$1:H$1193,6,0)</f>
        <v>4</v>
      </c>
      <c r="M1047">
        <f>VLOOKUP(DATA!D1046,'Performance management'!A$1:H$1193,7,0)</f>
        <v>5</v>
      </c>
      <c r="N1047">
        <f>VLOOKUP(DATA!D1046,'Performance management'!A$1:H$1193,8,0)</f>
        <v>4.25</v>
      </c>
      <c r="O1047">
        <f>VLOOKUP(D1046,'Learning  Mangement'!$A$1:$G$1193,4,0)</f>
        <v>4.25</v>
      </c>
      <c r="P1047" t="str">
        <f>VLOOKUP(D1046,'Learning  Mangement'!$A$1:$G$1193,5,0)</f>
        <v>Santhosh&amp;Anudeep</v>
      </c>
      <c r="Q1047" t="str">
        <f>VLOOKUP(D1046,'Learning  Mangement'!$A$1:$G$1193,6,0)</f>
        <v>3h</v>
      </c>
      <c r="R1047" t="str">
        <f>VLOOKUP(D1046,'Learning  Mangement'!$A$1:$G$1193,7,0)</f>
        <v>Job Training</v>
      </c>
      <c r="S1047" s="30">
        <f>VLOOKUP(D1046,'Leave  Mangement'!$A$1:$F$1193,3,0)</f>
        <v>43435</v>
      </c>
      <c r="T1047" s="30">
        <f>VLOOKUP(D1046,'Leave  Mangement'!$A$1:$F$1193,4,0)</f>
        <v>43441</v>
      </c>
      <c r="U1047" t="str">
        <f>VLOOKUP(D1046,'Leave  Mangement'!$A$1:$F$1193,5,0)</f>
        <v>Planned leave</v>
      </c>
      <c r="V1047">
        <f>VLOOKUP(D1046,'Leave  Mangement'!$A$1:$F$1193,6,0)</f>
        <v>6</v>
      </c>
      <c r="W1047" t="str">
        <f>VLOOKUP(D1046,'Span and Layer'!$A$1:$D$1193,2,0)</f>
        <v>Azim</v>
      </c>
      <c r="X1047" t="str">
        <f>VLOOKUP(D1046,'Span and Layer'!$A$1:$D$1193,3,0)</f>
        <v>Jacob</v>
      </c>
      <c r="Y1047" t="str">
        <f>VLOOKUP(D1046,'Span and Layer'!$A$1:$D$1193,4,0)</f>
        <v>George</v>
      </c>
      <c r="Z1047" s="30">
        <f>VLOOKUP(D1046,'Attrition Analysis'!$A$1:$E$1193,3,0)</f>
        <v>41576</v>
      </c>
      <c r="AA1047" s="30">
        <f>VLOOKUP(D1046,'Attrition Analysis'!$A$1:$E$1193,4,0)</f>
        <v>14493</v>
      </c>
      <c r="AB1047">
        <f>VLOOKUP(D1046,'Attrition Analysis'!$A$1:$E$1193,5,0)</f>
        <v>0</v>
      </c>
      <c r="AC1047" t="str">
        <f>VLOOKUP(D1046,CSAT!$A$1:$F$1193,2,0)</f>
        <v>Worst</v>
      </c>
      <c r="AD1047" t="str">
        <f>VLOOKUP(D1046,CSAT!$A$1:$F$1193,3,0)</f>
        <v>Worst</v>
      </c>
      <c r="AE1047" t="str">
        <f>VLOOKUP(D1046,CSAT!$A$1:$F$1193,4,0)</f>
        <v>Worst</v>
      </c>
      <c r="AF1047" t="str">
        <f>VLOOKUP(D1046,CSAT!$A$1:$F$1193,5,0)</f>
        <v>Bad</v>
      </c>
      <c r="AG1047" t="str">
        <f>VLOOKUP(D1046,CSAT!$A$1:$F$1193,6,0)</f>
        <v>Bad</v>
      </c>
      <c r="AH1047" s="30">
        <v>43299</v>
      </c>
    </row>
    <row r="1048" spans="1:34" x14ac:dyDescent="0.25">
      <c r="A1048" s="13" t="s">
        <v>1570</v>
      </c>
      <c r="B1048" s="13">
        <v>1047</v>
      </c>
      <c r="C1048" s="13" t="s">
        <v>837</v>
      </c>
      <c r="D1048" s="13" t="s">
        <v>1570</v>
      </c>
      <c r="E1048" s="13" t="s">
        <v>16</v>
      </c>
      <c r="F1048" s="13">
        <v>38</v>
      </c>
      <c r="G1048" s="13" t="s">
        <v>62</v>
      </c>
      <c r="H1048" s="13" t="s">
        <v>131</v>
      </c>
      <c r="I1048" s="13" t="s">
        <v>132</v>
      </c>
      <c r="J1048">
        <f>VLOOKUP(DATA!D1047,'Performance management'!A$1:H$1193,4,0)</f>
        <v>3</v>
      </c>
      <c r="K1048">
        <f>VLOOKUP(DATA!D1047,'Performance management'!A$1:H$1193,5,0)</f>
        <v>1</v>
      </c>
      <c r="L1048">
        <f>VLOOKUP(DATA!D1047,'Performance management'!A$1:H$1193,6,0)</f>
        <v>4</v>
      </c>
      <c r="M1048">
        <f>VLOOKUP(DATA!D1047,'Performance management'!A$1:H$1193,7,0)</f>
        <v>2</v>
      </c>
      <c r="N1048">
        <f>VLOOKUP(DATA!D1047,'Performance management'!A$1:H$1193,8,0)</f>
        <v>2.5</v>
      </c>
      <c r="O1048">
        <f>VLOOKUP(D1047,'Learning  Mangement'!$A$1:$G$1193,4,0)</f>
        <v>2.5</v>
      </c>
      <c r="P1048" t="str">
        <f>VLOOKUP(D1047,'Learning  Mangement'!$A$1:$G$1193,5,0)</f>
        <v>Sathish&amp;Azim</v>
      </c>
      <c r="Q1048" t="str">
        <f>VLOOKUP(D1047,'Learning  Mangement'!$A$1:$G$1193,6,0)</f>
        <v>4h</v>
      </c>
      <c r="R1048" t="str">
        <f>VLOOKUP(D1047,'Learning  Mangement'!$A$1:$G$1193,7,0)</f>
        <v>Technical skills Training</v>
      </c>
      <c r="S1048" s="30">
        <f>VLOOKUP(D1047,'Leave  Mangement'!$A$1:$F$1193,3,0)</f>
        <v>43436</v>
      </c>
      <c r="T1048" s="30">
        <f>VLOOKUP(D1047,'Leave  Mangement'!$A$1:$F$1193,4,0)</f>
        <v>43439</v>
      </c>
      <c r="U1048" t="str">
        <f>VLOOKUP(D1047,'Leave  Mangement'!$A$1:$F$1193,5,0)</f>
        <v>Maternity/Parental leave</v>
      </c>
      <c r="V1048">
        <f>VLOOKUP(D1047,'Leave  Mangement'!$A$1:$F$1193,6,0)</f>
        <v>33</v>
      </c>
      <c r="W1048" t="str">
        <f>VLOOKUP(D1047,'Span and Layer'!$A$1:$D$1193,2,0)</f>
        <v>Arundathi</v>
      </c>
      <c r="X1048" t="str">
        <f>VLOOKUP(D1047,'Span and Layer'!$A$1:$D$1193,3,0)</f>
        <v>Jacob</v>
      </c>
      <c r="Y1048" t="str">
        <f>VLOOKUP(D1047,'Span and Layer'!$A$1:$D$1193,4,0)</f>
        <v>George</v>
      </c>
      <c r="Z1048" s="30">
        <f>VLOOKUP(D1047,'Attrition Analysis'!$A$1:$E$1193,3,0)</f>
        <v>41584</v>
      </c>
      <c r="AA1048" s="30">
        <f>VLOOKUP(D1047,'Attrition Analysis'!$A$1:$E$1193,4,0)</f>
        <v>14505</v>
      </c>
      <c r="AB1048">
        <f>VLOOKUP(D1047,'Attrition Analysis'!$A$1:$E$1193,5,0)</f>
        <v>0</v>
      </c>
      <c r="AC1048" t="str">
        <f>VLOOKUP(D1047,CSAT!$A$1:$F$1193,2,0)</f>
        <v>Better</v>
      </c>
      <c r="AD1048" t="str">
        <f>VLOOKUP(D1047,CSAT!$A$1:$F$1193,3,0)</f>
        <v>Better</v>
      </c>
      <c r="AE1048" t="str">
        <f>VLOOKUP(D1047,CSAT!$A$1:$F$1193,4,0)</f>
        <v>Excellent</v>
      </c>
      <c r="AF1048" t="str">
        <f>VLOOKUP(D1047,CSAT!$A$1:$F$1193,5,0)</f>
        <v>Better</v>
      </c>
      <c r="AG1048" t="str">
        <f>VLOOKUP(D1047,CSAT!$A$1:$F$1193,6,0)</f>
        <v>Good</v>
      </c>
      <c r="AH1048" s="30">
        <v>43397</v>
      </c>
    </row>
    <row r="1049" spans="1:34" x14ac:dyDescent="0.25">
      <c r="A1049" s="13" t="s">
        <v>1571</v>
      </c>
      <c r="B1049" s="13">
        <v>1048</v>
      </c>
      <c r="C1049" s="13" t="s">
        <v>839</v>
      </c>
      <c r="D1049" s="13" t="s">
        <v>1571</v>
      </c>
      <c r="E1049" s="13" t="s">
        <v>16</v>
      </c>
      <c r="F1049" s="13">
        <v>40</v>
      </c>
      <c r="G1049" s="13" t="s">
        <v>31</v>
      </c>
      <c r="H1049" s="13" t="s">
        <v>27</v>
      </c>
      <c r="I1049" s="13" t="s">
        <v>28</v>
      </c>
      <c r="J1049">
        <f>VLOOKUP(DATA!D1048,'Performance management'!A$1:H$1193,4,0)</f>
        <v>1</v>
      </c>
      <c r="K1049">
        <f>VLOOKUP(DATA!D1048,'Performance management'!A$1:H$1193,5,0)</f>
        <v>3</v>
      </c>
      <c r="L1049">
        <f>VLOOKUP(DATA!D1048,'Performance management'!A$1:H$1193,6,0)</f>
        <v>5</v>
      </c>
      <c r="M1049">
        <f>VLOOKUP(DATA!D1048,'Performance management'!A$1:H$1193,7,0)</f>
        <v>4</v>
      </c>
      <c r="N1049">
        <f>VLOOKUP(DATA!D1048,'Performance management'!A$1:H$1193,8,0)</f>
        <v>3.25</v>
      </c>
      <c r="O1049">
        <f>VLOOKUP(D1048,'Learning  Mangement'!$A$1:$G$1193,4,0)</f>
        <v>3.25</v>
      </c>
      <c r="P1049" t="str">
        <f>VLOOKUP(D1048,'Learning  Mangement'!$A$1:$G$1193,5,0)</f>
        <v>Hemanth&amp;Salomi</v>
      </c>
      <c r="Q1049" t="str">
        <f>VLOOKUP(D1048,'Learning  Mangement'!$A$1:$G$1193,6,0)</f>
        <v>3h</v>
      </c>
      <c r="R1049" t="str">
        <f>VLOOKUP(D1048,'Learning  Mangement'!$A$1:$G$1193,7,0)</f>
        <v>Soft skills Training</v>
      </c>
      <c r="S1049" s="30">
        <f>VLOOKUP(D1048,'Leave  Mangement'!$A$1:$F$1193,3,0)</f>
        <v>43437</v>
      </c>
      <c r="T1049" s="30">
        <f>VLOOKUP(D1048,'Leave  Mangement'!$A$1:$F$1193,4,0)</f>
        <v>43443</v>
      </c>
      <c r="U1049" t="str">
        <f>VLOOKUP(D1048,'Leave  Mangement'!$A$1:$F$1193,5,0)</f>
        <v>Planned leave</v>
      </c>
      <c r="V1049">
        <f>VLOOKUP(D1048,'Leave  Mangement'!$A$1:$F$1193,6,0)</f>
        <v>6</v>
      </c>
      <c r="W1049" t="str">
        <f>VLOOKUP(D1048,'Span and Layer'!$A$1:$D$1193,2,0)</f>
        <v>Rajesh</v>
      </c>
      <c r="X1049" t="str">
        <f>VLOOKUP(D1048,'Span and Layer'!$A$1:$D$1193,3,0)</f>
        <v>Isla</v>
      </c>
      <c r="Y1049" t="str">
        <f>VLOOKUP(D1048,'Span and Layer'!$A$1:$D$1193,4,0)</f>
        <v>George</v>
      </c>
      <c r="Z1049" s="30">
        <f>VLOOKUP(D1048,'Attrition Analysis'!$A$1:$E$1193,3,0)</f>
        <v>41592</v>
      </c>
      <c r="AA1049" s="30">
        <f>VLOOKUP(D1048,'Attrition Analysis'!$A$1:$E$1193,4,0)</f>
        <v>14517</v>
      </c>
      <c r="AB1049">
        <f>VLOOKUP(D1048,'Attrition Analysis'!$A$1:$E$1193,5,0)</f>
        <v>0</v>
      </c>
      <c r="AC1049" t="str">
        <f>VLOOKUP(D1048,CSAT!$A$1:$F$1193,2,0)</f>
        <v>Better</v>
      </c>
      <c r="AD1049" t="str">
        <f>VLOOKUP(D1048,CSAT!$A$1:$F$1193,3,0)</f>
        <v>Good</v>
      </c>
      <c r="AE1049" t="str">
        <f>VLOOKUP(D1048,CSAT!$A$1:$F$1193,4,0)</f>
        <v>Better</v>
      </c>
      <c r="AF1049" t="str">
        <f>VLOOKUP(D1048,CSAT!$A$1:$F$1193,5,0)</f>
        <v>Good</v>
      </c>
      <c r="AG1049" t="str">
        <f>VLOOKUP(D1048,CSAT!$A$1:$F$1193,6,0)</f>
        <v>Excellent</v>
      </c>
      <c r="AH1049" s="30">
        <v>43133</v>
      </c>
    </row>
    <row r="1050" spans="1:34" x14ac:dyDescent="0.25">
      <c r="A1050" s="13" t="s">
        <v>1572</v>
      </c>
      <c r="B1050" s="13">
        <v>1049</v>
      </c>
      <c r="C1050" s="13" t="s">
        <v>841</v>
      </c>
      <c r="D1050" s="13" t="s">
        <v>1572</v>
      </c>
      <c r="E1050" s="13" t="s">
        <v>10</v>
      </c>
      <c r="F1050" s="13">
        <v>60</v>
      </c>
      <c r="G1050" s="13" t="s">
        <v>45</v>
      </c>
      <c r="H1050" s="13" t="s">
        <v>12</v>
      </c>
      <c r="I1050" s="13" t="s">
        <v>13</v>
      </c>
      <c r="J1050">
        <f>VLOOKUP(DATA!D1049,'Performance management'!A$1:H$1193,4,0)</f>
        <v>3</v>
      </c>
      <c r="K1050">
        <f>VLOOKUP(DATA!D1049,'Performance management'!A$1:H$1193,5,0)</f>
        <v>5</v>
      </c>
      <c r="L1050">
        <f>VLOOKUP(DATA!D1049,'Performance management'!A$1:H$1193,6,0)</f>
        <v>4</v>
      </c>
      <c r="M1050">
        <f>VLOOKUP(DATA!D1049,'Performance management'!A$1:H$1193,7,0)</f>
        <v>4</v>
      </c>
      <c r="N1050">
        <f>VLOOKUP(DATA!D1049,'Performance management'!A$1:H$1193,8,0)</f>
        <v>4</v>
      </c>
      <c r="O1050">
        <f>VLOOKUP(D1049,'Learning  Mangement'!$A$1:$G$1193,4,0)</f>
        <v>4</v>
      </c>
      <c r="P1050" t="str">
        <f>VLOOKUP(D1049,'Learning  Mangement'!$A$1:$G$1193,5,0)</f>
        <v>Santhosh&amp;Anudeep</v>
      </c>
      <c r="Q1050" t="str">
        <f>VLOOKUP(D1049,'Learning  Mangement'!$A$1:$G$1193,6,0)</f>
        <v>3h</v>
      </c>
      <c r="R1050" t="str">
        <f>VLOOKUP(D1049,'Learning  Mangement'!$A$1:$G$1193,7,0)</f>
        <v>Job Training</v>
      </c>
      <c r="S1050" s="30">
        <f>VLOOKUP(D1049,'Leave  Mangement'!$A$1:$F$1193,3,0)</f>
        <v>43438</v>
      </c>
      <c r="T1050" s="30">
        <f>VLOOKUP(D1049,'Leave  Mangement'!$A$1:$F$1193,4,0)</f>
        <v>43442</v>
      </c>
      <c r="U1050" t="str">
        <f>VLOOKUP(D1049,'Leave  Mangement'!$A$1:$F$1193,5,0)</f>
        <v>Maternity/Parental leave</v>
      </c>
      <c r="V1050">
        <f>VLOOKUP(D1049,'Leave  Mangement'!$A$1:$F$1193,6,0)</f>
        <v>34</v>
      </c>
      <c r="W1050" t="str">
        <f>VLOOKUP(D1049,'Span and Layer'!$A$1:$D$1193,2,0)</f>
        <v>Salomi</v>
      </c>
      <c r="X1050" t="str">
        <f>VLOOKUP(D1049,'Span and Layer'!$A$1:$D$1193,3,0)</f>
        <v>Harry</v>
      </c>
      <c r="Y1050" t="str">
        <f>VLOOKUP(D1049,'Span and Layer'!$A$1:$D$1193,4,0)</f>
        <v>George</v>
      </c>
      <c r="Z1050" s="30">
        <f>VLOOKUP(D1049,'Attrition Analysis'!$A$1:$E$1193,3,0)</f>
        <v>41600</v>
      </c>
      <c r="AA1050" s="30">
        <f>VLOOKUP(D1049,'Attrition Analysis'!$A$1:$E$1193,4,0)</f>
        <v>14529</v>
      </c>
      <c r="AB1050">
        <f>VLOOKUP(D1049,'Attrition Analysis'!$A$1:$E$1193,5,0)</f>
        <v>0</v>
      </c>
      <c r="AC1050" t="str">
        <f>VLOOKUP(D1049,CSAT!$A$1:$F$1193,2,0)</f>
        <v>Bad</v>
      </c>
      <c r="AD1050" t="str">
        <f>VLOOKUP(D1049,CSAT!$A$1:$F$1193,3,0)</f>
        <v>Excellent</v>
      </c>
      <c r="AE1050" t="str">
        <f>VLOOKUP(D1049,CSAT!$A$1:$F$1193,4,0)</f>
        <v>Good</v>
      </c>
      <c r="AF1050" t="str">
        <f>VLOOKUP(D1049,CSAT!$A$1:$F$1193,5,0)</f>
        <v>Bad</v>
      </c>
      <c r="AG1050" t="str">
        <f>VLOOKUP(D1049,CSAT!$A$1:$F$1193,6,0)</f>
        <v>Bad</v>
      </c>
      <c r="AH1050" s="30">
        <v>43408</v>
      </c>
    </row>
    <row r="1051" spans="1:34" x14ac:dyDescent="0.25">
      <c r="A1051" s="13" t="s">
        <v>1573</v>
      </c>
      <c r="B1051" s="13">
        <v>1050</v>
      </c>
      <c r="C1051" s="13" t="s">
        <v>843</v>
      </c>
      <c r="D1051" s="13" t="s">
        <v>1573</v>
      </c>
      <c r="E1051" s="13" t="s">
        <v>16</v>
      </c>
      <c r="F1051" s="13">
        <v>32</v>
      </c>
      <c r="G1051" s="13" t="s">
        <v>21</v>
      </c>
      <c r="H1051" s="13" t="s">
        <v>12</v>
      </c>
      <c r="I1051" s="13" t="s">
        <v>13</v>
      </c>
      <c r="J1051">
        <f>VLOOKUP(DATA!D1050,'Performance management'!A$1:H$1193,4,0)</f>
        <v>2</v>
      </c>
      <c r="K1051">
        <f>VLOOKUP(DATA!D1050,'Performance management'!A$1:H$1193,5,0)</f>
        <v>3</v>
      </c>
      <c r="L1051">
        <f>VLOOKUP(DATA!D1050,'Performance management'!A$1:H$1193,6,0)</f>
        <v>5</v>
      </c>
      <c r="M1051">
        <f>VLOOKUP(DATA!D1050,'Performance management'!A$1:H$1193,7,0)</f>
        <v>5</v>
      </c>
      <c r="N1051">
        <f>VLOOKUP(DATA!D1050,'Performance management'!A$1:H$1193,8,0)</f>
        <v>3.75</v>
      </c>
      <c r="O1051">
        <f>VLOOKUP(D1050,'Learning  Mangement'!$A$1:$G$1193,4,0)</f>
        <v>3.75</v>
      </c>
      <c r="P1051" t="str">
        <f>VLOOKUP(D1050,'Learning  Mangement'!$A$1:$G$1193,5,0)</f>
        <v>Hemanth&amp;Salomi</v>
      </c>
      <c r="Q1051" t="str">
        <f>VLOOKUP(D1050,'Learning  Mangement'!$A$1:$G$1193,6,0)</f>
        <v>3h</v>
      </c>
      <c r="R1051" t="str">
        <f>VLOOKUP(D1050,'Learning  Mangement'!$A$1:$G$1193,7,0)</f>
        <v>Soft skills Training</v>
      </c>
      <c r="S1051" s="30">
        <f>VLOOKUP(D1050,'Leave  Mangement'!$A$1:$F$1193,3,0)</f>
        <v>43439</v>
      </c>
      <c r="T1051" s="30">
        <f>VLOOKUP(D1050,'Leave  Mangement'!$A$1:$F$1193,4,0)</f>
        <v>43445</v>
      </c>
      <c r="U1051" t="str">
        <f>VLOOKUP(D1050,'Leave  Mangement'!$A$1:$F$1193,5,0)</f>
        <v>Emergency leave</v>
      </c>
      <c r="V1051">
        <f>VLOOKUP(D1050,'Leave  Mangement'!$A$1:$F$1193,6,0)</f>
        <v>6</v>
      </c>
      <c r="W1051" t="str">
        <f>VLOOKUP(D1050,'Span and Layer'!$A$1:$D$1193,2,0)</f>
        <v>Salomi</v>
      </c>
      <c r="X1051" t="str">
        <f>VLOOKUP(D1050,'Span and Layer'!$A$1:$D$1193,3,0)</f>
        <v>Harry</v>
      </c>
      <c r="Y1051" t="str">
        <f>VLOOKUP(D1050,'Span and Layer'!$A$1:$D$1193,4,0)</f>
        <v>George</v>
      </c>
      <c r="Z1051" s="30">
        <f>VLOOKUP(D1050,'Attrition Analysis'!$A$1:$E$1193,3,0)</f>
        <v>41608</v>
      </c>
      <c r="AA1051" s="30">
        <f>VLOOKUP(D1050,'Attrition Analysis'!$A$1:$E$1193,4,0)</f>
        <v>14541</v>
      </c>
      <c r="AB1051">
        <f>VLOOKUP(D1050,'Attrition Analysis'!$A$1:$E$1193,5,0)</f>
        <v>0</v>
      </c>
      <c r="AC1051" t="str">
        <f>VLOOKUP(D1050,CSAT!$A$1:$F$1193,2,0)</f>
        <v>Excellent</v>
      </c>
      <c r="AD1051" t="str">
        <f>VLOOKUP(D1050,CSAT!$A$1:$F$1193,3,0)</f>
        <v>Better</v>
      </c>
      <c r="AE1051" t="str">
        <f>VLOOKUP(D1050,CSAT!$A$1:$F$1193,4,0)</f>
        <v>Bad</v>
      </c>
      <c r="AF1051" t="str">
        <f>VLOOKUP(D1050,CSAT!$A$1:$F$1193,5,0)</f>
        <v>Excellent</v>
      </c>
      <c r="AG1051" t="str">
        <f>VLOOKUP(D1050,CSAT!$A$1:$F$1193,6,0)</f>
        <v>Better</v>
      </c>
      <c r="AH1051" s="30">
        <v>43150</v>
      </c>
    </row>
    <row r="1052" spans="1:34" x14ac:dyDescent="0.25">
      <c r="A1052" s="13" t="s">
        <v>1574</v>
      </c>
      <c r="B1052" s="13">
        <v>1051</v>
      </c>
      <c r="C1052" s="13" t="s">
        <v>845</v>
      </c>
      <c r="D1052" s="13" t="s">
        <v>1574</v>
      </c>
      <c r="E1052" s="13" t="s">
        <v>10</v>
      </c>
      <c r="F1052" s="13">
        <v>28</v>
      </c>
      <c r="G1052" s="13" t="s">
        <v>62</v>
      </c>
      <c r="H1052" s="13" t="s">
        <v>22</v>
      </c>
      <c r="I1052" s="13" t="s">
        <v>23</v>
      </c>
      <c r="J1052">
        <f>VLOOKUP(DATA!D1051,'Performance management'!A$1:H$1193,4,0)</f>
        <v>1</v>
      </c>
      <c r="K1052">
        <f>VLOOKUP(DATA!D1051,'Performance management'!A$1:H$1193,5,0)</f>
        <v>3</v>
      </c>
      <c r="L1052">
        <f>VLOOKUP(DATA!D1051,'Performance management'!A$1:H$1193,6,0)</f>
        <v>5</v>
      </c>
      <c r="M1052">
        <f>VLOOKUP(DATA!D1051,'Performance management'!A$1:H$1193,7,0)</f>
        <v>2</v>
      </c>
      <c r="N1052">
        <f>VLOOKUP(DATA!D1051,'Performance management'!A$1:H$1193,8,0)</f>
        <v>2.75</v>
      </c>
      <c r="O1052">
        <f>VLOOKUP(D1051,'Learning  Mangement'!$A$1:$G$1193,4,0)</f>
        <v>2.75</v>
      </c>
      <c r="P1052" t="str">
        <f>VLOOKUP(D1051,'Learning  Mangement'!$A$1:$G$1193,5,0)</f>
        <v>Sathish&amp;Azim</v>
      </c>
      <c r="Q1052" t="str">
        <f>VLOOKUP(D1051,'Learning  Mangement'!$A$1:$G$1193,6,0)</f>
        <v>4h</v>
      </c>
      <c r="R1052" t="str">
        <f>VLOOKUP(D1051,'Learning  Mangement'!$A$1:$G$1193,7,0)</f>
        <v>Technical skills Training</v>
      </c>
      <c r="S1052" s="30">
        <f>VLOOKUP(D1051,'Leave  Mangement'!$A$1:$F$1193,3,0)</f>
        <v>43440</v>
      </c>
      <c r="T1052" s="30">
        <f>VLOOKUP(D1051,'Leave  Mangement'!$A$1:$F$1193,4,0)</f>
        <v>43445</v>
      </c>
      <c r="U1052" t="str">
        <f>VLOOKUP(D1051,'Leave  Mangement'!$A$1:$F$1193,5,0)</f>
        <v>Planned leave</v>
      </c>
      <c r="V1052">
        <f>VLOOKUP(D1051,'Leave  Mangement'!$A$1:$F$1193,6,0)</f>
        <v>5</v>
      </c>
      <c r="W1052" t="str">
        <f>VLOOKUP(D1051,'Span and Layer'!$A$1:$D$1193,2,0)</f>
        <v>Sathish</v>
      </c>
      <c r="X1052" t="str">
        <f>VLOOKUP(D1051,'Span and Layer'!$A$1:$D$1193,3,0)</f>
        <v>Charlie</v>
      </c>
      <c r="Y1052" t="str">
        <f>VLOOKUP(D1051,'Span and Layer'!$A$1:$D$1193,4,0)</f>
        <v>George</v>
      </c>
      <c r="Z1052" s="30">
        <f>VLOOKUP(D1051,'Attrition Analysis'!$A$1:$E$1193,3,0)</f>
        <v>41616</v>
      </c>
      <c r="AA1052" s="30">
        <f>VLOOKUP(D1051,'Attrition Analysis'!$A$1:$E$1193,4,0)</f>
        <v>14553</v>
      </c>
      <c r="AB1052">
        <f>VLOOKUP(D1051,'Attrition Analysis'!$A$1:$E$1193,5,0)</f>
        <v>0</v>
      </c>
      <c r="AC1052" t="str">
        <f>VLOOKUP(D1051,CSAT!$A$1:$F$1193,2,0)</f>
        <v>Bad</v>
      </c>
      <c r="AD1052" t="str">
        <f>VLOOKUP(D1051,CSAT!$A$1:$F$1193,3,0)</f>
        <v>Excellent</v>
      </c>
      <c r="AE1052" t="str">
        <f>VLOOKUP(D1051,CSAT!$A$1:$F$1193,4,0)</f>
        <v>Good</v>
      </c>
      <c r="AF1052" t="str">
        <f>VLOOKUP(D1051,CSAT!$A$1:$F$1193,5,0)</f>
        <v>Bad</v>
      </c>
      <c r="AG1052" t="str">
        <f>VLOOKUP(D1051,CSAT!$A$1:$F$1193,6,0)</f>
        <v>Bad</v>
      </c>
      <c r="AH1052" s="30">
        <v>43208</v>
      </c>
    </row>
    <row r="1053" spans="1:34" x14ac:dyDescent="0.25">
      <c r="A1053" s="13" t="s">
        <v>1575</v>
      </c>
      <c r="B1053" s="13">
        <v>1052</v>
      </c>
      <c r="C1053" s="13" t="s">
        <v>847</v>
      </c>
      <c r="D1053" s="13" t="s">
        <v>1575</v>
      </c>
      <c r="E1053" s="13" t="s">
        <v>16</v>
      </c>
      <c r="F1053" s="13">
        <v>29</v>
      </c>
      <c r="G1053" s="13" t="s">
        <v>11</v>
      </c>
      <c r="H1053" s="13" t="s">
        <v>118</v>
      </c>
      <c r="I1053" s="13" t="s">
        <v>13</v>
      </c>
      <c r="J1053">
        <f>VLOOKUP(DATA!D1052,'Performance management'!A$1:H$1193,4,0)</f>
        <v>3</v>
      </c>
      <c r="K1053">
        <f>VLOOKUP(DATA!D1052,'Performance management'!A$1:H$1193,5,0)</f>
        <v>1</v>
      </c>
      <c r="L1053">
        <f>VLOOKUP(DATA!D1052,'Performance management'!A$1:H$1193,6,0)</f>
        <v>2</v>
      </c>
      <c r="M1053">
        <f>VLOOKUP(DATA!D1052,'Performance management'!A$1:H$1193,7,0)</f>
        <v>3</v>
      </c>
      <c r="N1053">
        <f>VLOOKUP(DATA!D1052,'Performance management'!A$1:H$1193,8,0)</f>
        <v>2.25</v>
      </c>
      <c r="O1053">
        <f>VLOOKUP(D1052,'Learning  Mangement'!$A$1:$G$1193,4,0)</f>
        <v>2.25</v>
      </c>
      <c r="P1053" t="str">
        <f>VLOOKUP(D1052,'Learning  Mangement'!$A$1:$G$1193,5,0)</f>
        <v>Sathish&amp;Azim</v>
      </c>
      <c r="Q1053" t="str">
        <f>VLOOKUP(D1052,'Learning  Mangement'!$A$1:$G$1193,6,0)</f>
        <v>4h</v>
      </c>
      <c r="R1053" t="str">
        <f>VLOOKUP(D1052,'Learning  Mangement'!$A$1:$G$1193,7,0)</f>
        <v>Technical skills Training</v>
      </c>
      <c r="S1053" s="30">
        <f>VLOOKUP(D1052,'Leave  Mangement'!$A$1:$F$1193,3,0)</f>
        <v>43441</v>
      </c>
      <c r="T1053" s="30">
        <f>VLOOKUP(D1052,'Leave  Mangement'!$A$1:$F$1193,4,0)</f>
        <v>43447</v>
      </c>
      <c r="U1053" t="str">
        <f>VLOOKUP(D1052,'Leave  Mangement'!$A$1:$F$1193,5,0)</f>
        <v>Planned leave</v>
      </c>
      <c r="V1053">
        <f>VLOOKUP(D1052,'Leave  Mangement'!$A$1:$F$1193,6,0)</f>
        <v>6</v>
      </c>
      <c r="W1053" t="str">
        <f>VLOOKUP(D1052,'Span and Layer'!$A$1:$D$1193,2,0)</f>
        <v>Hemanth</v>
      </c>
      <c r="X1053" t="str">
        <f>VLOOKUP(D1052,'Span and Layer'!$A$1:$D$1193,3,0)</f>
        <v>Amelia</v>
      </c>
      <c r="Y1053" t="str">
        <f>VLOOKUP(D1052,'Span and Layer'!$A$1:$D$1193,4,0)</f>
        <v>George</v>
      </c>
      <c r="Z1053" s="30">
        <f>VLOOKUP(D1052,'Attrition Analysis'!$A$1:$E$1193,3,0)</f>
        <v>41624</v>
      </c>
      <c r="AA1053" s="30">
        <f>VLOOKUP(D1052,'Attrition Analysis'!$A$1:$E$1193,4,0)</f>
        <v>14565</v>
      </c>
      <c r="AB1053">
        <f>VLOOKUP(D1052,'Attrition Analysis'!$A$1:$E$1193,5,0)</f>
        <v>0</v>
      </c>
      <c r="AC1053" t="str">
        <f>VLOOKUP(D1052,CSAT!$A$1:$F$1193,2,0)</f>
        <v>Better</v>
      </c>
      <c r="AD1053" t="str">
        <f>VLOOKUP(D1052,CSAT!$A$1:$F$1193,3,0)</f>
        <v>Better</v>
      </c>
      <c r="AE1053" t="str">
        <f>VLOOKUP(D1052,CSAT!$A$1:$F$1193,4,0)</f>
        <v>Better</v>
      </c>
      <c r="AF1053" t="str">
        <f>VLOOKUP(D1052,CSAT!$A$1:$F$1193,5,0)</f>
        <v>Excellent</v>
      </c>
      <c r="AG1053" t="str">
        <f>VLOOKUP(D1052,CSAT!$A$1:$F$1193,6,0)</f>
        <v>Excellent</v>
      </c>
      <c r="AH1053" s="30">
        <v>43364</v>
      </c>
    </row>
    <row r="1054" spans="1:34" x14ac:dyDescent="0.25">
      <c r="A1054" s="13" t="s">
        <v>1576</v>
      </c>
      <c r="B1054" s="13">
        <v>1053</v>
      </c>
      <c r="C1054" s="13" t="s">
        <v>849</v>
      </c>
      <c r="D1054" s="13" t="s">
        <v>1576</v>
      </c>
      <c r="E1054" s="13" t="s">
        <v>10</v>
      </c>
      <c r="F1054" s="13">
        <v>44</v>
      </c>
      <c r="G1054" s="13" t="s">
        <v>45</v>
      </c>
      <c r="H1054" s="13" t="s">
        <v>12</v>
      </c>
      <c r="I1054" s="13" t="s">
        <v>13</v>
      </c>
      <c r="J1054">
        <f>VLOOKUP(DATA!D1053,'Performance management'!A$1:H$1193,4,0)</f>
        <v>5</v>
      </c>
      <c r="K1054">
        <f>VLOOKUP(DATA!D1053,'Performance management'!A$1:H$1193,5,0)</f>
        <v>3</v>
      </c>
      <c r="L1054">
        <f>VLOOKUP(DATA!D1053,'Performance management'!A$1:H$1193,6,0)</f>
        <v>5</v>
      </c>
      <c r="M1054">
        <f>VLOOKUP(DATA!D1053,'Performance management'!A$1:H$1193,7,0)</f>
        <v>5</v>
      </c>
      <c r="N1054">
        <f>VLOOKUP(DATA!D1053,'Performance management'!A$1:H$1193,8,0)</f>
        <v>4.5</v>
      </c>
      <c r="O1054">
        <f>VLOOKUP(D1053,'Learning  Mangement'!$A$1:$G$1193,4,0)</f>
        <v>4.5</v>
      </c>
      <c r="P1054" t="str">
        <f>VLOOKUP(D1053,'Learning  Mangement'!$A$1:$G$1193,5,0)</f>
        <v>Santhosh&amp;Anudeep</v>
      </c>
      <c r="Q1054" t="str">
        <f>VLOOKUP(D1053,'Learning  Mangement'!$A$1:$G$1193,6,0)</f>
        <v>3h</v>
      </c>
      <c r="R1054" t="str">
        <f>VLOOKUP(D1053,'Learning  Mangement'!$A$1:$G$1193,7,0)</f>
        <v>Job Training</v>
      </c>
      <c r="S1054" s="30">
        <f>VLOOKUP(D1053,'Leave  Mangement'!$A$1:$F$1193,3,0)</f>
        <v>43442</v>
      </c>
      <c r="T1054" s="30">
        <f>VLOOKUP(D1053,'Leave  Mangement'!$A$1:$F$1193,4,0)</f>
        <v>43446</v>
      </c>
      <c r="U1054" t="str">
        <f>VLOOKUP(D1053,'Leave  Mangement'!$A$1:$F$1193,5,0)</f>
        <v>Planned leave</v>
      </c>
      <c r="V1054">
        <f>VLOOKUP(D1053,'Leave  Mangement'!$A$1:$F$1193,6,0)</f>
        <v>4</v>
      </c>
      <c r="W1054" t="str">
        <f>VLOOKUP(D1053,'Span and Layer'!$A$1:$D$1193,2,0)</f>
        <v>Rishitha</v>
      </c>
      <c r="X1054" t="str">
        <f>VLOOKUP(D1053,'Span and Layer'!$A$1:$D$1193,3,0)</f>
        <v>Isla</v>
      </c>
      <c r="Y1054" t="str">
        <f>VLOOKUP(D1053,'Span and Layer'!$A$1:$D$1193,4,0)</f>
        <v>George</v>
      </c>
      <c r="Z1054" s="30">
        <f>VLOOKUP(D1053,'Attrition Analysis'!$A$1:$E$1193,3,0)</f>
        <v>41632</v>
      </c>
      <c r="AA1054" s="30">
        <f>VLOOKUP(D1053,'Attrition Analysis'!$A$1:$E$1193,4,0)</f>
        <v>14577</v>
      </c>
      <c r="AB1054">
        <f>VLOOKUP(D1053,'Attrition Analysis'!$A$1:$E$1193,5,0)</f>
        <v>0</v>
      </c>
      <c r="AC1054" t="str">
        <f>VLOOKUP(D1053,CSAT!$A$1:$F$1193,2,0)</f>
        <v>Better</v>
      </c>
      <c r="AD1054" t="str">
        <f>VLOOKUP(D1053,CSAT!$A$1:$F$1193,3,0)</f>
        <v>Excellent</v>
      </c>
      <c r="AE1054" t="str">
        <f>VLOOKUP(D1053,CSAT!$A$1:$F$1193,4,0)</f>
        <v>Excellent</v>
      </c>
      <c r="AF1054" t="str">
        <f>VLOOKUP(D1053,CSAT!$A$1:$F$1193,5,0)</f>
        <v>Worst</v>
      </c>
      <c r="AG1054" t="str">
        <f>VLOOKUP(D1053,CSAT!$A$1:$F$1193,6,0)</f>
        <v>Bad</v>
      </c>
      <c r="AH1054" s="30">
        <v>43333</v>
      </c>
    </row>
    <row r="1055" spans="1:34" x14ac:dyDescent="0.25">
      <c r="A1055" s="13" t="s">
        <v>1577</v>
      </c>
      <c r="B1055" s="13">
        <v>1054</v>
      </c>
      <c r="C1055" s="13" t="s">
        <v>851</v>
      </c>
      <c r="D1055" s="13" t="s">
        <v>1577</v>
      </c>
      <c r="E1055" s="13" t="s">
        <v>16</v>
      </c>
      <c r="F1055" s="13">
        <v>44</v>
      </c>
      <c r="G1055" s="13" t="s">
        <v>62</v>
      </c>
      <c r="H1055" s="13" t="s">
        <v>161</v>
      </c>
      <c r="I1055" s="13" t="s">
        <v>13</v>
      </c>
      <c r="J1055">
        <f>VLOOKUP(DATA!D1054,'Performance management'!A$1:H$1193,4,0)</f>
        <v>4</v>
      </c>
      <c r="K1055">
        <f>VLOOKUP(DATA!D1054,'Performance management'!A$1:H$1193,5,0)</f>
        <v>5</v>
      </c>
      <c r="L1055">
        <f>VLOOKUP(DATA!D1054,'Performance management'!A$1:H$1193,6,0)</f>
        <v>5</v>
      </c>
      <c r="M1055">
        <f>VLOOKUP(DATA!D1054,'Performance management'!A$1:H$1193,7,0)</f>
        <v>5</v>
      </c>
      <c r="N1055">
        <f>VLOOKUP(DATA!D1054,'Performance management'!A$1:H$1193,8,0)</f>
        <v>4.75</v>
      </c>
      <c r="O1055">
        <f>VLOOKUP(D1054,'Learning  Mangement'!$A$1:$G$1193,4,0)</f>
        <v>4.75</v>
      </c>
      <c r="P1055" t="str">
        <f>VLOOKUP(D1054,'Learning  Mangement'!$A$1:$G$1193,5,0)</f>
        <v>Santhosh&amp;Anudeep</v>
      </c>
      <c r="Q1055" t="str">
        <f>VLOOKUP(D1054,'Learning  Mangement'!$A$1:$G$1193,6,0)</f>
        <v>3h</v>
      </c>
      <c r="R1055" t="str">
        <f>VLOOKUP(D1054,'Learning  Mangement'!$A$1:$G$1193,7,0)</f>
        <v>Job Training</v>
      </c>
      <c r="S1055" s="30">
        <f>VLOOKUP(D1054,'Leave  Mangement'!$A$1:$F$1193,3,0)</f>
        <v>43443</v>
      </c>
      <c r="T1055" s="30">
        <f>VLOOKUP(D1054,'Leave  Mangement'!$A$1:$F$1193,4,0)</f>
        <v>43447</v>
      </c>
      <c r="U1055" t="str">
        <f>VLOOKUP(D1054,'Leave  Mangement'!$A$1:$F$1193,5,0)</f>
        <v>Planned leave</v>
      </c>
      <c r="V1055">
        <f>VLOOKUP(D1054,'Leave  Mangement'!$A$1:$F$1193,6,0)</f>
        <v>4</v>
      </c>
      <c r="W1055" t="str">
        <f>VLOOKUP(D1054,'Span and Layer'!$A$1:$D$1193,2,0)</f>
        <v>Arundathi</v>
      </c>
      <c r="X1055" t="str">
        <f>VLOOKUP(D1054,'Span and Layer'!$A$1:$D$1193,3,0)</f>
        <v>Jacob</v>
      </c>
      <c r="Y1055" t="str">
        <f>VLOOKUP(D1054,'Span and Layer'!$A$1:$D$1193,4,0)</f>
        <v>George</v>
      </c>
      <c r="Z1055" s="30">
        <f>VLOOKUP(D1054,'Attrition Analysis'!$A$1:$E$1193,3,0)</f>
        <v>41640</v>
      </c>
      <c r="AA1055" s="30">
        <f>VLOOKUP(D1054,'Attrition Analysis'!$A$1:$E$1193,4,0)</f>
        <v>14589</v>
      </c>
      <c r="AB1055">
        <f>VLOOKUP(D1054,'Attrition Analysis'!$A$1:$E$1193,5,0)</f>
        <v>0</v>
      </c>
      <c r="AC1055" t="str">
        <f>VLOOKUP(D1054,CSAT!$A$1:$F$1193,2,0)</f>
        <v>Bad</v>
      </c>
      <c r="AD1055" t="str">
        <f>VLOOKUP(D1054,CSAT!$A$1:$F$1193,3,0)</f>
        <v>Bad</v>
      </c>
      <c r="AE1055" t="str">
        <f>VLOOKUP(D1054,CSAT!$A$1:$F$1193,4,0)</f>
        <v>Worst</v>
      </c>
      <c r="AF1055" t="str">
        <f>VLOOKUP(D1054,CSAT!$A$1:$F$1193,5,0)</f>
        <v>Better</v>
      </c>
      <c r="AG1055" t="str">
        <f>VLOOKUP(D1054,CSAT!$A$1:$F$1193,6,0)</f>
        <v>Worst</v>
      </c>
      <c r="AH1055" s="30">
        <v>43163</v>
      </c>
    </row>
    <row r="1056" spans="1:34" x14ac:dyDescent="0.25">
      <c r="A1056" s="13" t="s">
        <v>1578</v>
      </c>
      <c r="B1056" s="13">
        <v>1055</v>
      </c>
      <c r="C1056" s="13" t="s">
        <v>853</v>
      </c>
      <c r="D1056" s="13" t="s">
        <v>1578</v>
      </c>
      <c r="E1056" s="13" t="s">
        <v>10</v>
      </c>
      <c r="F1056" s="13">
        <v>53</v>
      </c>
      <c r="G1056" s="13" t="s">
        <v>91</v>
      </c>
      <c r="H1056" s="13" t="s">
        <v>22</v>
      </c>
      <c r="I1056" s="13" t="s">
        <v>23</v>
      </c>
      <c r="J1056">
        <f>VLOOKUP(DATA!D1055,'Performance management'!A$1:H$1193,4,0)</f>
        <v>1</v>
      </c>
      <c r="K1056">
        <f>VLOOKUP(DATA!D1055,'Performance management'!A$1:H$1193,5,0)</f>
        <v>1</v>
      </c>
      <c r="L1056">
        <f>VLOOKUP(DATA!D1055,'Performance management'!A$1:H$1193,6,0)</f>
        <v>4</v>
      </c>
      <c r="M1056">
        <f>VLOOKUP(DATA!D1055,'Performance management'!A$1:H$1193,7,0)</f>
        <v>1</v>
      </c>
      <c r="N1056">
        <f>VLOOKUP(DATA!D1055,'Performance management'!A$1:H$1193,8,0)</f>
        <v>1.75</v>
      </c>
      <c r="O1056">
        <f>VLOOKUP(D1055,'Learning  Mangement'!$A$1:$G$1193,4,0)</f>
        <v>1.75</v>
      </c>
      <c r="P1056" t="str">
        <f>VLOOKUP(D1055,'Learning  Mangement'!$A$1:$G$1193,5,0)</f>
        <v>Sathish&amp;Azim</v>
      </c>
      <c r="Q1056" t="str">
        <f>VLOOKUP(D1055,'Learning  Mangement'!$A$1:$G$1193,6,0)</f>
        <v>4h</v>
      </c>
      <c r="R1056" t="str">
        <f>VLOOKUP(D1055,'Learning  Mangement'!$A$1:$G$1193,7,0)</f>
        <v>Technical skills Training</v>
      </c>
      <c r="S1056" s="30">
        <f>VLOOKUP(D1055,'Leave  Mangement'!$A$1:$F$1193,3,0)</f>
        <v>43444</v>
      </c>
      <c r="T1056" s="30">
        <f>VLOOKUP(D1055,'Leave  Mangement'!$A$1:$F$1193,4,0)</f>
        <v>43446</v>
      </c>
      <c r="U1056" t="str">
        <f>VLOOKUP(D1055,'Leave  Mangement'!$A$1:$F$1193,5,0)</f>
        <v>Planned leave</v>
      </c>
      <c r="V1056">
        <f>VLOOKUP(D1055,'Leave  Mangement'!$A$1:$F$1193,6,0)</f>
        <v>2</v>
      </c>
      <c r="W1056" t="str">
        <f>VLOOKUP(D1055,'Span and Layer'!$A$1:$D$1193,2,0)</f>
        <v>Salomi</v>
      </c>
      <c r="X1056" t="str">
        <f>VLOOKUP(D1055,'Span and Layer'!$A$1:$D$1193,3,0)</f>
        <v>Harry</v>
      </c>
      <c r="Y1056" t="str">
        <f>VLOOKUP(D1055,'Span and Layer'!$A$1:$D$1193,4,0)</f>
        <v>George</v>
      </c>
      <c r="Z1056" s="30">
        <f>VLOOKUP(D1055,'Attrition Analysis'!$A$1:$E$1193,3,0)</f>
        <v>41648</v>
      </c>
      <c r="AA1056" s="30">
        <f>VLOOKUP(D1055,'Attrition Analysis'!$A$1:$E$1193,4,0)</f>
        <v>14601</v>
      </c>
      <c r="AB1056">
        <f>VLOOKUP(D1055,'Attrition Analysis'!$A$1:$E$1193,5,0)</f>
        <v>0</v>
      </c>
      <c r="AC1056" t="str">
        <f>VLOOKUP(D1055,CSAT!$A$1:$F$1193,2,0)</f>
        <v>Bad</v>
      </c>
      <c r="AD1056" t="str">
        <f>VLOOKUP(D1055,CSAT!$A$1:$F$1193,3,0)</f>
        <v>Excellent</v>
      </c>
      <c r="AE1056" t="str">
        <f>VLOOKUP(D1055,CSAT!$A$1:$F$1193,4,0)</f>
        <v>Good</v>
      </c>
      <c r="AF1056" t="str">
        <f>VLOOKUP(D1055,CSAT!$A$1:$F$1193,5,0)</f>
        <v>Excellent</v>
      </c>
      <c r="AG1056" t="str">
        <f>VLOOKUP(D1055,CSAT!$A$1:$F$1193,6,0)</f>
        <v>Good</v>
      </c>
      <c r="AH1056" s="30">
        <v>43380</v>
      </c>
    </row>
    <row r="1057" spans="1:34" x14ac:dyDescent="0.25">
      <c r="A1057" s="13" t="s">
        <v>1579</v>
      </c>
      <c r="B1057" s="13">
        <v>1056</v>
      </c>
      <c r="C1057" s="13" t="s">
        <v>855</v>
      </c>
      <c r="D1057" s="13" t="s">
        <v>1579</v>
      </c>
      <c r="E1057" s="13" t="s">
        <v>10</v>
      </c>
      <c r="F1057" s="13">
        <v>26</v>
      </c>
      <c r="G1057" s="13" t="s">
        <v>91</v>
      </c>
      <c r="H1057" s="13" t="s">
        <v>22</v>
      </c>
      <c r="I1057" s="13" t="s">
        <v>23</v>
      </c>
      <c r="J1057">
        <f>VLOOKUP(DATA!D1056,'Performance management'!A$1:H$1193,4,0)</f>
        <v>5</v>
      </c>
      <c r="K1057">
        <f>VLOOKUP(DATA!D1056,'Performance management'!A$1:H$1193,5,0)</f>
        <v>5</v>
      </c>
      <c r="L1057">
        <f>VLOOKUP(DATA!D1056,'Performance management'!A$1:H$1193,6,0)</f>
        <v>4</v>
      </c>
      <c r="M1057">
        <f>VLOOKUP(DATA!D1056,'Performance management'!A$1:H$1193,7,0)</f>
        <v>5</v>
      </c>
      <c r="N1057">
        <f>VLOOKUP(DATA!D1056,'Performance management'!A$1:H$1193,8,0)</f>
        <v>4.75</v>
      </c>
      <c r="O1057">
        <f>VLOOKUP(D1056,'Learning  Mangement'!$A$1:$G$1193,4,0)</f>
        <v>4.75</v>
      </c>
      <c r="P1057" t="str">
        <f>VLOOKUP(D1056,'Learning  Mangement'!$A$1:$G$1193,5,0)</f>
        <v>Santhosh&amp;Anudeep</v>
      </c>
      <c r="Q1057" t="str">
        <f>VLOOKUP(D1056,'Learning  Mangement'!$A$1:$G$1193,6,0)</f>
        <v>3h</v>
      </c>
      <c r="R1057" t="str">
        <f>VLOOKUP(D1056,'Learning  Mangement'!$A$1:$G$1193,7,0)</f>
        <v>Job Training</v>
      </c>
      <c r="S1057" s="30">
        <f>VLOOKUP(D1056,'Leave  Mangement'!$A$1:$F$1193,3,0)</f>
        <v>43445</v>
      </c>
      <c r="T1057" s="30">
        <f>VLOOKUP(D1056,'Leave  Mangement'!$A$1:$F$1193,4,0)</f>
        <v>43451</v>
      </c>
      <c r="U1057" t="str">
        <f>VLOOKUP(D1056,'Leave  Mangement'!$A$1:$F$1193,5,0)</f>
        <v>Emergency leave</v>
      </c>
      <c r="V1057">
        <f>VLOOKUP(D1056,'Leave  Mangement'!$A$1:$F$1193,6,0)</f>
        <v>6</v>
      </c>
      <c r="W1057" t="str">
        <f>VLOOKUP(D1056,'Span and Layer'!$A$1:$D$1193,2,0)</f>
        <v>Rishitha</v>
      </c>
      <c r="X1057" t="str">
        <f>VLOOKUP(D1056,'Span and Layer'!$A$1:$D$1193,3,0)</f>
        <v>Isla</v>
      </c>
      <c r="Y1057" t="str">
        <f>VLOOKUP(D1056,'Span and Layer'!$A$1:$D$1193,4,0)</f>
        <v>George</v>
      </c>
      <c r="Z1057" s="30">
        <f>VLOOKUP(D1056,'Attrition Analysis'!$A$1:$E$1193,3,0)</f>
        <v>41656</v>
      </c>
      <c r="AA1057" s="30">
        <f>VLOOKUP(D1056,'Attrition Analysis'!$A$1:$E$1193,4,0)</f>
        <v>14613</v>
      </c>
      <c r="AB1057">
        <f>VLOOKUP(D1056,'Attrition Analysis'!$A$1:$E$1193,5,0)</f>
        <v>0</v>
      </c>
      <c r="AC1057" t="str">
        <f>VLOOKUP(D1056,CSAT!$A$1:$F$1193,2,0)</f>
        <v>Worst</v>
      </c>
      <c r="AD1057" t="str">
        <f>VLOOKUP(D1056,CSAT!$A$1:$F$1193,3,0)</f>
        <v>Excellent</v>
      </c>
      <c r="AE1057" t="str">
        <f>VLOOKUP(D1056,CSAT!$A$1:$F$1193,4,0)</f>
        <v>Better</v>
      </c>
      <c r="AF1057" t="str">
        <f>VLOOKUP(D1056,CSAT!$A$1:$F$1193,5,0)</f>
        <v>Bad</v>
      </c>
      <c r="AG1057" t="str">
        <f>VLOOKUP(D1056,CSAT!$A$1:$F$1193,6,0)</f>
        <v>Worst</v>
      </c>
      <c r="AH1057" s="30">
        <v>43187</v>
      </c>
    </row>
    <row r="1058" spans="1:34" x14ac:dyDescent="0.25">
      <c r="A1058" s="13" t="s">
        <v>1580</v>
      </c>
      <c r="B1058" s="13">
        <v>1057</v>
      </c>
      <c r="C1058" s="13" t="s">
        <v>857</v>
      </c>
      <c r="D1058" s="13" t="s">
        <v>1580</v>
      </c>
      <c r="E1058" s="13" t="s">
        <v>16</v>
      </c>
      <c r="F1058" s="13">
        <v>37</v>
      </c>
      <c r="G1058" s="13" t="s">
        <v>11</v>
      </c>
      <c r="H1058" s="13" t="s">
        <v>109</v>
      </c>
      <c r="I1058" s="13" t="s">
        <v>13</v>
      </c>
      <c r="J1058">
        <f>VLOOKUP(DATA!D1057,'Performance management'!A$1:H$1193,4,0)</f>
        <v>4</v>
      </c>
      <c r="K1058">
        <f>VLOOKUP(DATA!D1057,'Performance management'!A$1:H$1193,5,0)</f>
        <v>2</v>
      </c>
      <c r="L1058">
        <f>VLOOKUP(DATA!D1057,'Performance management'!A$1:H$1193,6,0)</f>
        <v>3</v>
      </c>
      <c r="M1058">
        <f>VLOOKUP(DATA!D1057,'Performance management'!A$1:H$1193,7,0)</f>
        <v>3</v>
      </c>
      <c r="N1058">
        <f>VLOOKUP(DATA!D1057,'Performance management'!A$1:H$1193,8,0)</f>
        <v>3</v>
      </c>
      <c r="O1058">
        <f>VLOOKUP(D1057,'Learning  Mangement'!$A$1:$G$1193,4,0)</f>
        <v>3</v>
      </c>
      <c r="P1058" t="str">
        <f>VLOOKUP(D1057,'Learning  Mangement'!$A$1:$G$1193,5,0)</f>
        <v>Hemanth&amp;Salomi</v>
      </c>
      <c r="Q1058" t="str">
        <f>VLOOKUP(D1057,'Learning  Mangement'!$A$1:$G$1193,6,0)</f>
        <v>3h</v>
      </c>
      <c r="R1058" t="str">
        <f>VLOOKUP(D1057,'Learning  Mangement'!$A$1:$G$1193,7,0)</f>
        <v>Soft skills Training</v>
      </c>
      <c r="S1058" s="30">
        <f>VLOOKUP(D1057,'Leave  Mangement'!$A$1:$F$1193,3,0)</f>
        <v>43446</v>
      </c>
      <c r="T1058" s="30">
        <f>VLOOKUP(D1057,'Leave  Mangement'!$A$1:$F$1193,4,0)</f>
        <v>43451</v>
      </c>
      <c r="U1058" t="str">
        <f>VLOOKUP(D1057,'Leave  Mangement'!$A$1:$F$1193,5,0)</f>
        <v>Planned leave</v>
      </c>
      <c r="V1058">
        <f>VLOOKUP(D1057,'Leave  Mangement'!$A$1:$F$1193,6,0)</f>
        <v>5</v>
      </c>
      <c r="W1058" t="str">
        <f>VLOOKUP(D1057,'Span and Layer'!$A$1:$D$1193,2,0)</f>
        <v>Salomi</v>
      </c>
      <c r="X1058" t="str">
        <f>VLOOKUP(D1057,'Span and Layer'!$A$1:$D$1193,3,0)</f>
        <v>Harry</v>
      </c>
      <c r="Y1058" t="str">
        <f>VLOOKUP(D1057,'Span and Layer'!$A$1:$D$1193,4,0)</f>
        <v>George</v>
      </c>
      <c r="Z1058" s="30">
        <f>VLOOKUP(D1057,'Attrition Analysis'!$A$1:$E$1193,3,0)</f>
        <v>41664</v>
      </c>
      <c r="AA1058" s="30">
        <f>VLOOKUP(D1057,'Attrition Analysis'!$A$1:$E$1193,4,0)</f>
        <v>14625</v>
      </c>
      <c r="AB1058">
        <f>VLOOKUP(D1057,'Attrition Analysis'!$A$1:$E$1193,5,0)</f>
        <v>0</v>
      </c>
      <c r="AC1058" t="str">
        <f>VLOOKUP(D1057,CSAT!$A$1:$F$1193,2,0)</f>
        <v>Good</v>
      </c>
      <c r="AD1058" t="str">
        <f>VLOOKUP(D1057,CSAT!$A$1:$F$1193,3,0)</f>
        <v>Excellent</v>
      </c>
      <c r="AE1058" t="str">
        <f>VLOOKUP(D1057,CSAT!$A$1:$F$1193,4,0)</f>
        <v>Good</v>
      </c>
      <c r="AF1058" t="str">
        <f>VLOOKUP(D1057,CSAT!$A$1:$F$1193,5,0)</f>
        <v>Worst</v>
      </c>
      <c r="AG1058" t="str">
        <f>VLOOKUP(D1057,CSAT!$A$1:$F$1193,6,0)</f>
        <v>Worst</v>
      </c>
      <c r="AH1058" s="30">
        <v>43149</v>
      </c>
    </row>
    <row r="1059" spans="1:34" x14ac:dyDescent="0.25">
      <c r="A1059" s="13" t="s">
        <v>1581</v>
      </c>
      <c r="B1059" s="13">
        <v>1058</v>
      </c>
      <c r="C1059" s="13" t="s">
        <v>859</v>
      </c>
      <c r="D1059" s="13" t="s">
        <v>1581</v>
      </c>
      <c r="E1059" s="13" t="s">
        <v>10</v>
      </c>
      <c r="F1059" s="13">
        <v>57</v>
      </c>
      <c r="G1059" s="13" t="s">
        <v>96</v>
      </c>
      <c r="H1059" s="13" t="s">
        <v>121</v>
      </c>
      <c r="I1059" s="13" t="s">
        <v>13</v>
      </c>
      <c r="J1059">
        <f>VLOOKUP(DATA!D1058,'Performance management'!A$1:H$1193,4,0)</f>
        <v>1</v>
      </c>
      <c r="K1059">
        <f>VLOOKUP(DATA!D1058,'Performance management'!A$1:H$1193,5,0)</f>
        <v>4</v>
      </c>
      <c r="L1059">
        <f>VLOOKUP(DATA!D1058,'Performance management'!A$1:H$1193,6,0)</f>
        <v>2</v>
      </c>
      <c r="M1059">
        <f>VLOOKUP(DATA!D1058,'Performance management'!A$1:H$1193,7,0)</f>
        <v>2</v>
      </c>
      <c r="N1059">
        <f>VLOOKUP(DATA!D1058,'Performance management'!A$1:H$1193,8,0)</f>
        <v>2.25</v>
      </c>
      <c r="O1059">
        <f>VLOOKUP(D1058,'Learning  Mangement'!$A$1:$G$1193,4,0)</f>
        <v>2.25</v>
      </c>
      <c r="P1059" t="str">
        <f>VLOOKUP(D1058,'Learning  Mangement'!$A$1:$G$1193,5,0)</f>
        <v>Sathish&amp;Azim</v>
      </c>
      <c r="Q1059" t="str">
        <f>VLOOKUP(D1058,'Learning  Mangement'!$A$1:$G$1193,6,0)</f>
        <v>4h</v>
      </c>
      <c r="R1059" t="str">
        <f>VLOOKUP(D1058,'Learning  Mangement'!$A$1:$G$1193,7,0)</f>
        <v>Technical skills Training</v>
      </c>
      <c r="S1059" s="30">
        <f>VLOOKUP(D1058,'Leave  Mangement'!$A$1:$F$1193,3,0)</f>
        <v>43447</v>
      </c>
      <c r="T1059" s="30">
        <f>VLOOKUP(D1058,'Leave  Mangement'!$A$1:$F$1193,4,0)</f>
        <v>43449</v>
      </c>
      <c r="U1059" t="str">
        <f>VLOOKUP(D1058,'Leave  Mangement'!$A$1:$F$1193,5,0)</f>
        <v>Emergency leave</v>
      </c>
      <c r="V1059">
        <f>VLOOKUP(D1058,'Leave  Mangement'!$A$1:$F$1193,6,0)</f>
        <v>2</v>
      </c>
      <c r="W1059" t="str">
        <f>VLOOKUP(D1058,'Span and Layer'!$A$1:$D$1193,2,0)</f>
        <v>Roy</v>
      </c>
      <c r="X1059" t="str">
        <f>VLOOKUP(D1058,'Span and Layer'!$A$1:$D$1193,3,0)</f>
        <v>Harry</v>
      </c>
      <c r="Y1059" t="str">
        <f>VLOOKUP(D1058,'Span and Layer'!$A$1:$D$1193,4,0)</f>
        <v>George</v>
      </c>
      <c r="Z1059" s="30">
        <f>VLOOKUP(D1058,'Attrition Analysis'!$A$1:$E$1193,3,0)</f>
        <v>41672</v>
      </c>
      <c r="AA1059" s="30">
        <f>VLOOKUP(D1058,'Attrition Analysis'!$A$1:$E$1193,4,0)</f>
        <v>14637</v>
      </c>
      <c r="AB1059">
        <f>VLOOKUP(D1058,'Attrition Analysis'!$A$1:$E$1193,5,0)</f>
        <v>0</v>
      </c>
      <c r="AC1059" t="str">
        <f>VLOOKUP(D1058,CSAT!$A$1:$F$1193,2,0)</f>
        <v>Excellent</v>
      </c>
      <c r="AD1059" t="str">
        <f>VLOOKUP(D1058,CSAT!$A$1:$F$1193,3,0)</f>
        <v>Worst</v>
      </c>
      <c r="AE1059" t="str">
        <f>VLOOKUP(D1058,CSAT!$A$1:$F$1193,4,0)</f>
        <v>Good</v>
      </c>
      <c r="AF1059" t="str">
        <f>VLOOKUP(D1058,CSAT!$A$1:$F$1193,5,0)</f>
        <v>Better</v>
      </c>
      <c r="AG1059" t="str">
        <f>VLOOKUP(D1058,CSAT!$A$1:$F$1193,6,0)</f>
        <v>Good</v>
      </c>
      <c r="AH1059" s="30">
        <v>43226</v>
      </c>
    </row>
    <row r="1060" spans="1:34" x14ac:dyDescent="0.25">
      <c r="A1060" s="13" t="s">
        <v>1582</v>
      </c>
      <c r="B1060" s="13">
        <v>1059</v>
      </c>
      <c r="C1060" s="13" t="s">
        <v>861</v>
      </c>
      <c r="D1060" s="13" t="s">
        <v>1582</v>
      </c>
      <c r="E1060" s="13" t="s">
        <v>10</v>
      </c>
      <c r="F1060" s="13">
        <v>30</v>
      </c>
      <c r="G1060" s="13" t="s">
        <v>11</v>
      </c>
      <c r="H1060" s="13" t="s">
        <v>22</v>
      </c>
      <c r="I1060" s="13" t="s">
        <v>23</v>
      </c>
      <c r="J1060">
        <f>VLOOKUP(DATA!D1059,'Performance management'!A$1:H$1193,4,0)</f>
        <v>1</v>
      </c>
      <c r="K1060">
        <f>VLOOKUP(DATA!D1059,'Performance management'!A$1:H$1193,5,0)</f>
        <v>2</v>
      </c>
      <c r="L1060">
        <f>VLOOKUP(DATA!D1059,'Performance management'!A$1:H$1193,6,0)</f>
        <v>2</v>
      </c>
      <c r="M1060">
        <f>VLOOKUP(DATA!D1059,'Performance management'!A$1:H$1193,7,0)</f>
        <v>5</v>
      </c>
      <c r="N1060">
        <f>VLOOKUP(DATA!D1059,'Performance management'!A$1:H$1193,8,0)</f>
        <v>2.5</v>
      </c>
      <c r="O1060">
        <f>VLOOKUP(D1059,'Learning  Mangement'!$A$1:$G$1193,4,0)</f>
        <v>2.5</v>
      </c>
      <c r="P1060" t="str">
        <f>VLOOKUP(D1059,'Learning  Mangement'!$A$1:$G$1193,5,0)</f>
        <v>Sathish&amp;Azim</v>
      </c>
      <c r="Q1060" t="str">
        <f>VLOOKUP(D1059,'Learning  Mangement'!$A$1:$G$1193,6,0)</f>
        <v>4h</v>
      </c>
      <c r="R1060" t="str">
        <f>VLOOKUP(D1059,'Learning  Mangement'!$A$1:$G$1193,7,0)</f>
        <v>Technical skills Training</v>
      </c>
      <c r="S1060" s="30">
        <f>VLOOKUP(D1059,'Leave  Mangement'!$A$1:$F$1193,3,0)</f>
        <v>43448</v>
      </c>
      <c r="T1060" s="30">
        <f>VLOOKUP(D1059,'Leave  Mangement'!$A$1:$F$1193,4,0)</f>
        <v>43451</v>
      </c>
      <c r="U1060" t="str">
        <f>VLOOKUP(D1059,'Leave  Mangement'!$A$1:$F$1193,5,0)</f>
        <v>Maternity/Parental leave</v>
      </c>
      <c r="V1060">
        <f>VLOOKUP(D1059,'Leave  Mangement'!$A$1:$F$1193,6,0)</f>
        <v>33</v>
      </c>
      <c r="W1060" t="str">
        <f>VLOOKUP(D1059,'Span and Layer'!$A$1:$D$1193,2,0)</f>
        <v>Hemanth</v>
      </c>
      <c r="X1060" t="str">
        <f>VLOOKUP(D1059,'Span and Layer'!$A$1:$D$1193,3,0)</f>
        <v>Amelia</v>
      </c>
      <c r="Y1060" t="str">
        <f>VLOOKUP(D1059,'Span and Layer'!$A$1:$D$1193,4,0)</f>
        <v>George</v>
      </c>
      <c r="Z1060" s="30">
        <f>VLOOKUP(D1059,'Attrition Analysis'!$A$1:$E$1193,3,0)</f>
        <v>41680</v>
      </c>
      <c r="AA1060" s="30">
        <f>VLOOKUP(D1059,'Attrition Analysis'!$A$1:$E$1193,4,0)</f>
        <v>14649</v>
      </c>
      <c r="AB1060">
        <f>VLOOKUP(D1059,'Attrition Analysis'!$A$1:$E$1193,5,0)</f>
        <v>0</v>
      </c>
      <c r="AC1060" t="str">
        <f>VLOOKUP(D1059,CSAT!$A$1:$F$1193,2,0)</f>
        <v>Bad</v>
      </c>
      <c r="AD1060" t="str">
        <f>VLOOKUP(D1059,CSAT!$A$1:$F$1193,3,0)</f>
        <v>Worst</v>
      </c>
      <c r="AE1060" t="str">
        <f>VLOOKUP(D1059,CSAT!$A$1:$F$1193,4,0)</f>
        <v>Bad</v>
      </c>
      <c r="AF1060" t="str">
        <f>VLOOKUP(D1059,CSAT!$A$1:$F$1193,5,0)</f>
        <v>Excellent</v>
      </c>
      <c r="AG1060" t="str">
        <f>VLOOKUP(D1059,CSAT!$A$1:$F$1193,6,0)</f>
        <v>Excellent</v>
      </c>
      <c r="AH1060" s="30">
        <v>43255</v>
      </c>
    </row>
    <row r="1061" spans="1:34" x14ac:dyDescent="0.25">
      <c r="A1061" s="13" t="s">
        <v>1583</v>
      </c>
      <c r="B1061" s="13">
        <v>1060</v>
      </c>
      <c r="C1061" s="13" t="s">
        <v>863</v>
      </c>
      <c r="D1061" s="13" t="s">
        <v>1583</v>
      </c>
      <c r="E1061" s="13" t="s">
        <v>10</v>
      </c>
      <c r="F1061" s="13">
        <v>57</v>
      </c>
      <c r="G1061" s="13" t="s">
        <v>17</v>
      </c>
      <c r="H1061" s="13" t="s">
        <v>12</v>
      </c>
      <c r="I1061" s="13" t="s">
        <v>13</v>
      </c>
      <c r="J1061">
        <f>VLOOKUP(DATA!D1060,'Performance management'!A$1:H$1193,4,0)</f>
        <v>4</v>
      </c>
      <c r="K1061">
        <f>VLOOKUP(DATA!D1060,'Performance management'!A$1:H$1193,5,0)</f>
        <v>4</v>
      </c>
      <c r="L1061">
        <f>VLOOKUP(DATA!D1060,'Performance management'!A$1:H$1193,6,0)</f>
        <v>3</v>
      </c>
      <c r="M1061">
        <f>VLOOKUP(DATA!D1060,'Performance management'!A$1:H$1193,7,0)</f>
        <v>5</v>
      </c>
      <c r="N1061">
        <f>VLOOKUP(DATA!D1060,'Performance management'!A$1:H$1193,8,0)</f>
        <v>4</v>
      </c>
      <c r="O1061">
        <f>VLOOKUP(D1060,'Learning  Mangement'!$A$1:$G$1193,4,0)</f>
        <v>4</v>
      </c>
      <c r="P1061" t="str">
        <f>VLOOKUP(D1060,'Learning  Mangement'!$A$1:$G$1193,5,0)</f>
        <v>Santhosh&amp;Anudeep</v>
      </c>
      <c r="Q1061" t="str">
        <f>VLOOKUP(D1060,'Learning  Mangement'!$A$1:$G$1193,6,0)</f>
        <v>3h</v>
      </c>
      <c r="R1061" t="str">
        <f>VLOOKUP(D1060,'Learning  Mangement'!$A$1:$G$1193,7,0)</f>
        <v>Job Training</v>
      </c>
      <c r="S1061" s="30">
        <f>VLOOKUP(D1060,'Leave  Mangement'!$A$1:$F$1193,3,0)</f>
        <v>43449</v>
      </c>
      <c r="T1061" s="30">
        <f>VLOOKUP(D1060,'Leave  Mangement'!$A$1:$F$1193,4,0)</f>
        <v>43453</v>
      </c>
      <c r="U1061" t="str">
        <f>VLOOKUP(D1060,'Leave  Mangement'!$A$1:$F$1193,5,0)</f>
        <v>Planned leave</v>
      </c>
      <c r="V1061">
        <f>VLOOKUP(D1060,'Leave  Mangement'!$A$1:$F$1193,6,0)</f>
        <v>4</v>
      </c>
      <c r="W1061" t="str">
        <f>VLOOKUP(D1060,'Span and Layer'!$A$1:$D$1193,2,0)</f>
        <v>Sathish</v>
      </c>
      <c r="X1061" t="str">
        <f>VLOOKUP(D1060,'Span and Layer'!$A$1:$D$1193,3,0)</f>
        <v>Charlie</v>
      </c>
      <c r="Y1061" t="str">
        <f>VLOOKUP(D1060,'Span and Layer'!$A$1:$D$1193,4,0)</f>
        <v>George</v>
      </c>
      <c r="Z1061" s="30">
        <f>VLOOKUP(D1060,'Attrition Analysis'!$A$1:$E$1193,3,0)</f>
        <v>41688</v>
      </c>
      <c r="AA1061" s="30">
        <f>VLOOKUP(D1060,'Attrition Analysis'!$A$1:$E$1193,4,0)</f>
        <v>14661</v>
      </c>
      <c r="AB1061">
        <f>VLOOKUP(D1060,'Attrition Analysis'!$A$1:$E$1193,5,0)</f>
        <v>0</v>
      </c>
      <c r="AC1061" t="str">
        <f>VLOOKUP(D1060,CSAT!$A$1:$F$1193,2,0)</f>
        <v>Better</v>
      </c>
      <c r="AD1061" t="str">
        <f>VLOOKUP(D1060,CSAT!$A$1:$F$1193,3,0)</f>
        <v>Excellent</v>
      </c>
      <c r="AE1061" t="str">
        <f>VLOOKUP(D1060,CSAT!$A$1:$F$1193,4,0)</f>
        <v>Bad</v>
      </c>
      <c r="AF1061" t="str">
        <f>VLOOKUP(D1060,CSAT!$A$1:$F$1193,5,0)</f>
        <v>Excellent</v>
      </c>
      <c r="AG1061" t="str">
        <f>VLOOKUP(D1060,CSAT!$A$1:$F$1193,6,0)</f>
        <v>Bad</v>
      </c>
      <c r="AH1061" s="30">
        <v>43225</v>
      </c>
    </row>
    <row r="1062" spans="1:34" x14ac:dyDescent="0.25">
      <c r="A1062" s="13" t="s">
        <v>1584</v>
      </c>
      <c r="B1062" s="13">
        <v>1061</v>
      </c>
      <c r="C1062" s="13" t="s">
        <v>865</v>
      </c>
      <c r="D1062" s="13" t="s">
        <v>1584</v>
      </c>
      <c r="E1062" s="13" t="s">
        <v>10</v>
      </c>
      <c r="F1062" s="13">
        <v>51</v>
      </c>
      <c r="G1062" s="13" t="s">
        <v>26</v>
      </c>
      <c r="H1062" s="13" t="s">
        <v>161</v>
      </c>
      <c r="I1062" s="13" t="s">
        <v>13</v>
      </c>
      <c r="J1062">
        <f>VLOOKUP(DATA!D1061,'Performance management'!A$1:H$1193,4,0)</f>
        <v>3</v>
      </c>
      <c r="K1062">
        <f>VLOOKUP(DATA!D1061,'Performance management'!A$1:H$1193,5,0)</f>
        <v>3</v>
      </c>
      <c r="L1062">
        <f>VLOOKUP(DATA!D1061,'Performance management'!A$1:H$1193,6,0)</f>
        <v>2</v>
      </c>
      <c r="M1062">
        <f>VLOOKUP(DATA!D1061,'Performance management'!A$1:H$1193,7,0)</f>
        <v>1</v>
      </c>
      <c r="N1062">
        <f>VLOOKUP(DATA!D1061,'Performance management'!A$1:H$1193,8,0)</f>
        <v>2.25</v>
      </c>
      <c r="O1062">
        <f>VLOOKUP(D1061,'Learning  Mangement'!$A$1:$G$1193,4,0)</f>
        <v>2.25</v>
      </c>
      <c r="P1062" t="str">
        <f>VLOOKUP(D1061,'Learning  Mangement'!$A$1:$G$1193,5,0)</f>
        <v>Sathish&amp;Azim</v>
      </c>
      <c r="Q1062" t="str">
        <f>VLOOKUP(D1061,'Learning  Mangement'!$A$1:$G$1193,6,0)</f>
        <v>4h</v>
      </c>
      <c r="R1062" t="str">
        <f>VLOOKUP(D1061,'Learning  Mangement'!$A$1:$G$1193,7,0)</f>
        <v>Technical skills Training</v>
      </c>
      <c r="S1062" s="30">
        <f>VLOOKUP(D1061,'Leave  Mangement'!$A$1:$F$1193,3,0)</f>
        <v>43450</v>
      </c>
      <c r="T1062" s="30">
        <f>VLOOKUP(D1061,'Leave  Mangement'!$A$1:$F$1193,4,0)</f>
        <v>43452</v>
      </c>
      <c r="U1062" t="str">
        <f>VLOOKUP(D1061,'Leave  Mangement'!$A$1:$F$1193,5,0)</f>
        <v>Planned leave</v>
      </c>
      <c r="V1062">
        <f>VLOOKUP(D1061,'Leave  Mangement'!$A$1:$F$1193,6,0)</f>
        <v>2</v>
      </c>
      <c r="W1062" t="str">
        <f>VLOOKUP(D1061,'Span and Layer'!$A$1:$D$1193,2,0)</f>
        <v>Rishitha</v>
      </c>
      <c r="X1062" t="str">
        <f>VLOOKUP(D1061,'Span and Layer'!$A$1:$D$1193,3,0)</f>
        <v>Isla</v>
      </c>
      <c r="Y1062" t="str">
        <f>VLOOKUP(D1061,'Span and Layer'!$A$1:$D$1193,4,0)</f>
        <v>George</v>
      </c>
      <c r="Z1062" s="30">
        <f>VLOOKUP(D1061,'Attrition Analysis'!$A$1:$E$1193,3,0)</f>
        <v>41696</v>
      </c>
      <c r="AA1062" s="30">
        <f>VLOOKUP(D1061,'Attrition Analysis'!$A$1:$E$1193,4,0)</f>
        <v>14673</v>
      </c>
      <c r="AB1062">
        <f>VLOOKUP(D1061,'Attrition Analysis'!$A$1:$E$1193,5,0)</f>
        <v>0</v>
      </c>
      <c r="AC1062" t="str">
        <f>VLOOKUP(D1061,CSAT!$A$1:$F$1193,2,0)</f>
        <v>Worst</v>
      </c>
      <c r="AD1062" t="str">
        <f>VLOOKUP(D1061,CSAT!$A$1:$F$1193,3,0)</f>
        <v>Good</v>
      </c>
      <c r="AE1062" t="str">
        <f>VLOOKUP(D1061,CSAT!$A$1:$F$1193,4,0)</f>
        <v>Bad</v>
      </c>
      <c r="AF1062" t="str">
        <f>VLOOKUP(D1061,CSAT!$A$1:$F$1193,5,0)</f>
        <v>Excellent</v>
      </c>
      <c r="AG1062" t="str">
        <f>VLOOKUP(D1061,CSAT!$A$1:$F$1193,6,0)</f>
        <v>Bad</v>
      </c>
      <c r="AH1062" s="30">
        <v>43310</v>
      </c>
    </row>
    <row r="1063" spans="1:34" x14ac:dyDescent="0.25">
      <c r="A1063" s="13" t="s">
        <v>1585</v>
      </c>
      <c r="B1063" s="13">
        <v>1062</v>
      </c>
      <c r="C1063" s="13" t="s">
        <v>867</v>
      </c>
      <c r="D1063" s="13" t="s">
        <v>1585</v>
      </c>
      <c r="E1063" s="13" t="s">
        <v>10</v>
      </c>
      <c r="F1063" s="13">
        <v>46</v>
      </c>
      <c r="G1063" s="13" t="s">
        <v>91</v>
      </c>
      <c r="H1063" s="13" t="s">
        <v>109</v>
      </c>
      <c r="I1063" s="13" t="s">
        <v>13</v>
      </c>
      <c r="J1063">
        <f>VLOOKUP(DATA!D1062,'Performance management'!A$1:H$1193,4,0)</f>
        <v>2</v>
      </c>
      <c r="K1063">
        <f>VLOOKUP(DATA!D1062,'Performance management'!A$1:H$1193,5,0)</f>
        <v>2</v>
      </c>
      <c r="L1063">
        <f>VLOOKUP(DATA!D1062,'Performance management'!A$1:H$1193,6,0)</f>
        <v>1</v>
      </c>
      <c r="M1063">
        <f>VLOOKUP(DATA!D1062,'Performance management'!A$1:H$1193,7,0)</f>
        <v>4</v>
      </c>
      <c r="N1063">
        <f>VLOOKUP(DATA!D1062,'Performance management'!A$1:H$1193,8,0)</f>
        <v>2.25</v>
      </c>
      <c r="O1063">
        <f>VLOOKUP(D1062,'Learning  Mangement'!$A$1:$G$1193,4,0)</f>
        <v>2.25</v>
      </c>
      <c r="P1063" t="str">
        <f>VLOOKUP(D1062,'Learning  Mangement'!$A$1:$G$1193,5,0)</f>
        <v>Sathish&amp;Azim</v>
      </c>
      <c r="Q1063" t="str">
        <f>VLOOKUP(D1062,'Learning  Mangement'!$A$1:$G$1193,6,0)</f>
        <v>4h</v>
      </c>
      <c r="R1063" t="str">
        <f>VLOOKUP(D1062,'Learning  Mangement'!$A$1:$G$1193,7,0)</f>
        <v>Technical skills Training</v>
      </c>
      <c r="S1063" s="30">
        <f>VLOOKUP(D1062,'Leave  Mangement'!$A$1:$F$1193,3,0)</f>
        <v>43451</v>
      </c>
      <c r="T1063" s="30">
        <f>VLOOKUP(D1062,'Leave  Mangement'!$A$1:$F$1193,4,0)</f>
        <v>43452</v>
      </c>
      <c r="U1063" t="str">
        <f>VLOOKUP(D1062,'Leave  Mangement'!$A$1:$F$1193,5,0)</f>
        <v>Planned leave</v>
      </c>
      <c r="V1063">
        <f>VLOOKUP(D1062,'Leave  Mangement'!$A$1:$F$1193,6,0)</f>
        <v>1</v>
      </c>
      <c r="W1063" t="str">
        <f>VLOOKUP(D1062,'Span and Layer'!$A$1:$D$1193,2,0)</f>
        <v>Harika</v>
      </c>
      <c r="X1063" t="str">
        <f>VLOOKUP(D1062,'Span and Layer'!$A$1:$D$1193,3,0)</f>
        <v>Amelia</v>
      </c>
      <c r="Y1063" t="str">
        <f>VLOOKUP(D1062,'Span and Layer'!$A$1:$D$1193,4,0)</f>
        <v>George</v>
      </c>
      <c r="Z1063" s="30">
        <f>VLOOKUP(D1062,'Attrition Analysis'!$A$1:$E$1193,3,0)</f>
        <v>41704</v>
      </c>
      <c r="AA1063" s="30">
        <f>VLOOKUP(D1062,'Attrition Analysis'!$A$1:$E$1193,4,0)</f>
        <v>14685</v>
      </c>
      <c r="AB1063">
        <f>VLOOKUP(D1062,'Attrition Analysis'!$A$1:$E$1193,5,0)</f>
        <v>0</v>
      </c>
      <c r="AC1063" t="str">
        <f>VLOOKUP(D1062,CSAT!$A$1:$F$1193,2,0)</f>
        <v>Good</v>
      </c>
      <c r="AD1063" t="str">
        <f>VLOOKUP(D1062,CSAT!$A$1:$F$1193,3,0)</f>
        <v>Good</v>
      </c>
      <c r="AE1063" t="str">
        <f>VLOOKUP(D1062,CSAT!$A$1:$F$1193,4,0)</f>
        <v>Bad</v>
      </c>
      <c r="AF1063" t="str">
        <f>VLOOKUP(D1062,CSAT!$A$1:$F$1193,5,0)</f>
        <v>Bad</v>
      </c>
      <c r="AG1063" t="str">
        <f>VLOOKUP(D1062,CSAT!$A$1:$F$1193,6,0)</f>
        <v>Excellent</v>
      </c>
      <c r="AH1063" s="30">
        <v>43406</v>
      </c>
    </row>
    <row r="1064" spans="1:34" x14ac:dyDescent="0.25">
      <c r="A1064" s="13" t="s">
        <v>1586</v>
      </c>
      <c r="B1064" s="13">
        <v>1063</v>
      </c>
      <c r="C1064" s="13" t="s">
        <v>869</v>
      </c>
      <c r="D1064" s="13" t="s">
        <v>1586</v>
      </c>
      <c r="E1064" s="13" t="s">
        <v>10</v>
      </c>
      <c r="F1064" s="13">
        <v>35</v>
      </c>
      <c r="G1064" s="13" t="s">
        <v>21</v>
      </c>
      <c r="H1064" s="13" t="s">
        <v>118</v>
      </c>
      <c r="I1064" s="13" t="s">
        <v>13</v>
      </c>
      <c r="J1064">
        <f>VLOOKUP(DATA!D1063,'Performance management'!A$1:H$1193,4,0)</f>
        <v>5</v>
      </c>
      <c r="K1064">
        <f>VLOOKUP(DATA!D1063,'Performance management'!A$1:H$1193,5,0)</f>
        <v>2</v>
      </c>
      <c r="L1064">
        <f>VLOOKUP(DATA!D1063,'Performance management'!A$1:H$1193,6,0)</f>
        <v>3</v>
      </c>
      <c r="M1064">
        <f>VLOOKUP(DATA!D1063,'Performance management'!A$1:H$1193,7,0)</f>
        <v>4</v>
      </c>
      <c r="N1064">
        <f>VLOOKUP(DATA!D1063,'Performance management'!A$1:H$1193,8,0)</f>
        <v>3.5</v>
      </c>
      <c r="O1064">
        <f>VLOOKUP(D1063,'Learning  Mangement'!$A$1:$G$1193,4,0)</f>
        <v>3.5</v>
      </c>
      <c r="P1064" t="str">
        <f>VLOOKUP(D1063,'Learning  Mangement'!$A$1:$G$1193,5,0)</f>
        <v>Hemanth&amp;Salomi</v>
      </c>
      <c r="Q1064" t="str">
        <f>VLOOKUP(D1063,'Learning  Mangement'!$A$1:$G$1193,6,0)</f>
        <v>3h</v>
      </c>
      <c r="R1064" t="str">
        <f>VLOOKUP(D1063,'Learning  Mangement'!$A$1:$G$1193,7,0)</f>
        <v>Soft skills Training</v>
      </c>
      <c r="S1064" s="30">
        <f>VLOOKUP(D1063,'Leave  Mangement'!$A$1:$F$1193,3,0)</f>
        <v>43452</v>
      </c>
      <c r="T1064" s="30">
        <f>VLOOKUP(D1063,'Leave  Mangement'!$A$1:$F$1193,4,0)</f>
        <v>43455</v>
      </c>
      <c r="U1064" t="str">
        <f>VLOOKUP(D1063,'Leave  Mangement'!$A$1:$F$1193,5,0)</f>
        <v>Maternity/Parental leave</v>
      </c>
      <c r="V1064">
        <f>VLOOKUP(D1063,'Leave  Mangement'!$A$1:$F$1193,6,0)</f>
        <v>33</v>
      </c>
      <c r="W1064" t="str">
        <f>VLOOKUP(D1063,'Span and Layer'!$A$1:$D$1193,2,0)</f>
        <v>Rishitha</v>
      </c>
      <c r="X1064" t="str">
        <f>VLOOKUP(D1063,'Span and Layer'!$A$1:$D$1193,3,0)</f>
        <v>Isla</v>
      </c>
      <c r="Y1064" t="str">
        <f>VLOOKUP(D1063,'Span and Layer'!$A$1:$D$1193,4,0)</f>
        <v>George</v>
      </c>
      <c r="Z1064" s="30">
        <f>VLOOKUP(D1063,'Attrition Analysis'!$A$1:$E$1193,3,0)</f>
        <v>41712</v>
      </c>
      <c r="AA1064" s="30">
        <f>VLOOKUP(D1063,'Attrition Analysis'!$A$1:$E$1193,4,0)</f>
        <v>14697</v>
      </c>
      <c r="AB1064">
        <f>VLOOKUP(D1063,'Attrition Analysis'!$A$1:$E$1193,5,0)</f>
        <v>0</v>
      </c>
      <c r="AC1064" t="str">
        <f>VLOOKUP(D1063,CSAT!$A$1:$F$1193,2,0)</f>
        <v>Excellent</v>
      </c>
      <c r="AD1064" t="str">
        <f>VLOOKUP(D1063,CSAT!$A$1:$F$1193,3,0)</f>
        <v>Bad</v>
      </c>
      <c r="AE1064" t="str">
        <f>VLOOKUP(D1063,CSAT!$A$1:$F$1193,4,0)</f>
        <v>Excellent</v>
      </c>
      <c r="AF1064" t="str">
        <f>VLOOKUP(D1063,CSAT!$A$1:$F$1193,5,0)</f>
        <v>Better</v>
      </c>
      <c r="AG1064" t="str">
        <f>VLOOKUP(D1063,CSAT!$A$1:$F$1193,6,0)</f>
        <v>Good</v>
      </c>
      <c r="AH1064" s="30">
        <v>43427</v>
      </c>
    </row>
    <row r="1065" spans="1:34" x14ac:dyDescent="0.25">
      <c r="A1065" s="13" t="s">
        <v>1587</v>
      </c>
      <c r="B1065" s="13">
        <v>1064</v>
      </c>
      <c r="C1065" s="13" t="s">
        <v>871</v>
      </c>
      <c r="D1065" s="13" t="s">
        <v>1587</v>
      </c>
      <c r="E1065" s="13" t="s">
        <v>16</v>
      </c>
      <c r="F1065" s="13">
        <v>29</v>
      </c>
      <c r="G1065" s="13" t="s">
        <v>96</v>
      </c>
      <c r="H1065" s="13" t="s">
        <v>34</v>
      </c>
      <c r="I1065" s="13" t="s">
        <v>35</v>
      </c>
      <c r="J1065">
        <f>VLOOKUP(DATA!D1064,'Performance management'!A$1:H$1193,4,0)</f>
        <v>5</v>
      </c>
      <c r="K1065">
        <f>VLOOKUP(DATA!D1064,'Performance management'!A$1:H$1193,5,0)</f>
        <v>4</v>
      </c>
      <c r="L1065">
        <f>VLOOKUP(DATA!D1064,'Performance management'!A$1:H$1193,6,0)</f>
        <v>1</v>
      </c>
      <c r="M1065">
        <f>VLOOKUP(DATA!D1064,'Performance management'!A$1:H$1193,7,0)</f>
        <v>4</v>
      </c>
      <c r="N1065">
        <f>VLOOKUP(DATA!D1064,'Performance management'!A$1:H$1193,8,0)</f>
        <v>3.5</v>
      </c>
      <c r="O1065">
        <f>VLOOKUP(D1064,'Learning  Mangement'!$A$1:$G$1193,4,0)</f>
        <v>3.5</v>
      </c>
      <c r="P1065" t="str">
        <f>VLOOKUP(D1064,'Learning  Mangement'!$A$1:$G$1193,5,0)</f>
        <v>Hemanth&amp;Salomi</v>
      </c>
      <c r="Q1065" t="str">
        <f>VLOOKUP(D1064,'Learning  Mangement'!$A$1:$G$1193,6,0)</f>
        <v>3h</v>
      </c>
      <c r="R1065" t="str">
        <f>VLOOKUP(D1064,'Learning  Mangement'!$A$1:$G$1193,7,0)</f>
        <v>Soft skills Training</v>
      </c>
      <c r="S1065" s="30">
        <f>VLOOKUP(D1064,'Leave  Mangement'!$A$1:$F$1193,3,0)</f>
        <v>43453</v>
      </c>
      <c r="T1065" s="30">
        <f>VLOOKUP(D1064,'Leave  Mangement'!$A$1:$F$1193,4,0)</f>
        <v>43455</v>
      </c>
      <c r="U1065" t="str">
        <f>VLOOKUP(D1064,'Leave  Mangement'!$A$1:$F$1193,5,0)</f>
        <v>Planned leave</v>
      </c>
      <c r="V1065">
        <f>VLOOKUP(D1064,'Leave  Mangement'!$A$1:$F$1193,6,0)</f>
        <v>2</v>
      </c>
      <c r="W1065" t="str">
        <f>VLOOKUP(D1064,'Span and Layer'!$A$1:$D$1193,2,0)</f>
        <v>Roy</v>
      </c>
      <c r="X1065" t="str">
        <f>VLOOKUP(D1064,'Span and Layer'!$A$1:$D$1193,3,0)</f>
        <v>Harry</v>
      </c>
      <c r="Y1065" t="str">
        <f>VLOOKUP(D1064,'Span and Layer'!$A$1:$D$1193,4,0)</f>
        <v>George</v>
      </c>
      <c r="Z1065" s="30">
        <f>VLOOKUP(D1064,'Attrition Analysis'!$A$1:$E$1193,3,0)</f>
        <v>41720</v>
      </c>
      <c r="AA1065" s="30">
        <f>VLOOKUP(D1064,'Attrition Analysis'!$A$1:$E$1193,4,0)</f>
        <v>14709</v>
      </c>
      <c r="AB1065">
        <f>VLOOKUP(D1064,'Attrition Analysis'!$A$1:$E$1193,5,0)</f>
        <v>0</v>
      </c>
      <c r="AC1065" t="str">
        <f>VLOOKUP(D1064,CSAT!$A$1:$F$1193,2,0)</f>
        <v>Better</v>
      </c>
      <c r="AD1065" t="str">
        <f>VLOOKUP(D1064,CSAT!$A$1:$F$1193,3,0)</f>
        <v>Worst</v>
      </c>
      <c r="AE1065" t="str">
        <f>VLOOKUP(D1064,CSAT!$A$1:$F$1193,4,0)</f>
        <v>Excellent</v>
      </c>
      <c r="AF1065" t="str">
        <f>VLOOKUP(D1064,CSAT!$A$1:$F$1193,5,0)</f>
        <v>Worst</v>
      </c>
      <c r="AG1065" t="str">
        <f>VLOOKUP(D1064,CSAT!$A$1:$F$1193,6,0)</f>
        <v>Bad</v>
      </c>
      <c r="AH1065" s="30">
        <v>43186</v>
      </c>
    </row>
    <row r="1066" spans="1:34" x14ac:dyDescent="0.25">
      <c r="A1066" s="13" t="s">
        <v>1588</v>
      </c>
      <c r="B1066" s="13">
        <v>1065</v>
      </c>
      <c r="C1066" s="13" t="s">
        <v>873</v>
      </c>
      <c r="D1066" s="13" t="s">
        <v>1588</v>
      </c>
      <c r="E1066" s="13" t="s">
        <v>10</v>
      </c>
      <c r="F1066" s="13">
        <v>27</v>
      </c>
      <c r="G1066" s="13" t="s">
        <v>45</v>
      </c>
      <c r="H1066" s="13" t="s">
        <v>79</v>
      </c>
      <c r="I1066" s="13" t="s">
        <v>80</v>
      </c>
      <c r="J1066">
        <f>VLOOKUP(DATA!D1065,'Performance management'!A$1:H$1193,4,0)</f>
        <v>1</v>
      </c>
      <c r="K1066">
        <f>VLOOKUP(DATA!D1065,'Performance management'!A$1:H$1193,5,0)</f>
        <v>1</v>
      </c>
      <c r="L1066">
        <f>VLOOKUP(DATA!D1065,'Performance management'!A$1:H$1193,6,0)</f>
        <v>5</v>
      </c>
      <c r="M1066">
        <f>VLOOKUP(DATA!D1065,'Performance management'!A$1:H$1193,7,0)</f>
        <v>5</v>
      </c>
      <c r="N1066">
        <f>VLOOKUP(DATA!D1065,'Performance management'!A$1:H$1193,8,0)</f>
        <v>3</v>
      </c>
      <c r="O1066">
        <f>VLOOKUP(D1065,'Learning  Mangement'!$A$1:$G$1193,4,0)</f>
        <v>3</v>
      </c>
      <c r="P1066" t="str">
        <f>VLOOKUP(D1065,'Learning  Mangement'!$A$1:$G$1193,5,0)</f>
        <v>Hemanth&amp;Salomi</v>
      </c>
      <c r="Q1066" t="str">
        <f>VLOOKUP(D1065,'Learning  Mangement'!$A$1:$G$1193,6,0)</f>
        <v>3h</v>
      </c>
      <c r="R1066" t="str">
        <f>VLOOKUP(D1065,'Learning  Mangement'!$A$1:$G$1193,7,0)</f>
        <v>Soft skills Training</v>
      </c>
      <c r="S1066" s="30">
        <f>VLOOKUP(D1065,'Leave  Mangement'!$A$1:$F$1193,3,0)</f>
        <v>43454</v>
      </c>
      <c r="T1066" s="30">
        <f>VLOOKUP(D1065,'Leave  Mangement'!$A$1:$F$1193,4,0)</f>
        <v>43459</v>
      </c>
      <c r="U1066" t="str">
        <f>VLOOKUP(D1065,'Leave  Mangement'!$A$1:$F$1193,5,0)</f>
        <v>Maternity/Parental leave</v>
      </c>
      <c r="V1066">
        <f>VLOOKUP(D1065,'Leave  Mangement'!$A$1:$F$1193,6,0)</f>
        <v>35</v>
      </c>
      <c r="W1066" t="str">
        <f>VLOOKUP(D1065,'Span and Layer'!$A$1:$D$1193,2,0)</f>
        <v>Aneela</v>
      </c>
      <c r="X1066" t="str">
        <f>VLOOKUP(D1065,'Span and Layer'!$A$1:$D$1193,3,0)</f>
        <v>Charlie</v>
      </c>
      <c r="Y1066" t="str">
        <f>VLOOKUP(D1065,'Span and Layer'!$A$1:$D$1193,4,0)</f>
        <v>George</v>
      </c>
      <c r="Z1066" s="30">
        <f>VLOOKUP(D1065,'Attrition Analysis'!$A$1:$E$1193,3,0)</f>
        <v>41728</v>
      </c>
      <c r="AA1066" s="30">
        <f>VLOOKUP(D1065,'Attrition Analysis'!$A$1:$E$1193,4,0)</f>
        <v>14721</v>
      </c>
      <c r="AB1066">
        <f>VLOOKUP(D1065,'Attrition Analysis'!$A$1:$E$1193,5,0)</f>
        <v>0</v>
      </c>
      <c r="AC1066" t="str">
        <f>VLOOKUP(D1065,CSAT!$A$1:$F$1193,2,0)</f>
        <v>Bad</v>
      </c>
      <c r="AD1066" t="str">
        <f>VLOOKUP(D1065,CSAT!$A$1:$F$1193,3,0)</f>
        <v>Worst</v>
      </c>
      <c r="AE1066" t="str">
        <f>VLOOKUP(D1065,CSAT!$A$1:$F$1193,4,0)</f>
        <v>Good</v>
      </c>
      <c r="AF1066" t="str">
        <f>VLOOKUP(D1065,CSAT!$A$1:$F$1193,5,0)</f>
        <v>Bad</v>
      </c>
      <c r="AG1066" t="str">
        <f>VLOOKUP(D1065,CSAT!$A$1:$F$1193,6,0)</f>
        <v>Excellent</v>
      </c>
      <c r="AH1066" s="30">
        <v>43276</v>
      </c>
    </row>
    <row r="1067" spans="1:34" x14ac:dyDescent="0.25">
      <c r="A1067" s="13" t="s">
        <v>1589</v>
      </c>
      <c r="B1067" s="13">
        <v>1066</v>
      </c>
      <c r="C1067" s="13" t="s">
        <v>875</v>
      </c>
      <c r="D1067" s="13" t="s">
        <v>1589</v>
      </c>
      <c r="E1067" s="13" t="s">
        <v>10</v>
      </c>
      <c r="F1067" s="13">
        <v>54</v>
      </c>
      <c r="G1067" s="13" t="s">
        <v>96</v>
      </c>
      <c r="H1067" s="13" t="s">
        <v>66</v>
      </c>
      <c r="I1067" s="13" t="s">
        <v>13</v>
      </c>
      <c r="J1067">
        <f>VLOOKUP(DATA!D1066,'Performance management'!A$1:H$1193,4,0)</f>
        <v>4</v>
      </c>
      <c r="K1067">
        <f>VLOOKUP(DATA!D1066,'Performance management'!A$1:H$1193,5,0)</f>
        <v>5</v>
      </c>
      <c r="L1067">
        <f>VLOOKUP(DATA!D1066,'Performance management'!A$1:H$1193,6,0)</f>
        <v>1</v>
      </c>
      <c r="M1067">
        <f>VLOOKUP(DATA!D1066,'Performance management'!A$1:H$1193,7,0)</f>
        <v>5</v>
      </c>
      <c r="N1067">
        <f>VLOOKUP(DATA!D1066,'Performance management'!A$1:H$1193,8,0)</f>
        <v>3.75</v>
      </c>
      <c r="O1067">
        <f>VLOOKUP(D1066,'Learning  Mangement'!$A$1:$G$1193,4,0)</f>
        <v>3.75</v>
      </c>
      <c r="P1067" t="str">
        <f>VLOOKUP(D1066,'Learning  Mangement'!$A$1:$G$1193,5,0)</f>
        <v>Hemanth&amp;Salomi</v>
      </c>
      <c r="Q1067" t="str">
        <f>VLOOKUP(D1066,'Learning  Mangement'!$A$1:$G$1193,6,0)</f>
        <v>3h</v>
      </c>
      <c r="R1067" t="str">
        <f>VLOOKUP(D1066,'Learning  Mangement'!$A$1:$G$1193,7,0)</f>
        <v>Soft skills Training</v>
      </c>
      <c r="S1067" s="30">
        <f>VLOOKUP(D1066,'Leave  Mangement'!$A$1:$F$1193,3,0)</f>
        <v>43455</v>
      </c>
      <c r="T1067" s="30">
        <f>VLOOKUP(D1066,'Leave  Mangement'!$A$1:$F$1193,4,0)</f>
        <v>43456</v>
      </c>
      <c r="U1067" t="str">
        <f>VLOOKUP(D1066,'Leave  Mangement'!$A$1:$F$1193,5,0)</f>
        <v>Emergency leave</v>
      </c>
      <c r="V1067">
        <f>VLOOKUP(D1066,'Leave  Mangement'!$A$1:$F$1193,6,0)</f>
        <v>1</v>
      </c>
      <c r="W1067" t="str">
        <f>VLOOKUP(D1066,'Span and Layer'!$A$1:$D$1193,2,0)</f>
        <v>Lihar</v>
      </c>
      <c r="X1067" t="str">
        <f>VLOOKUP(D1066,'Span and Layer'!$A$1:$D$1193,3,0)</f>
        <v>Isla</v>
      </c>
      <c r="Y1067" t="str">
        <f>VLOOKUP(D1066,'Span and Layer'!$A$1:$D$1193,4,0)</f>
        <v>George</v>
      </c>
      <c r="Z1067" s="30">
        <f>VLOOKUP(D1066,'Attrition Analysis'!$A$1:$E$1193,3,0)</f>
        <v>41736</v>
      </c>
      <c r="AA1067" s="30">
        <f>VLOOKUP(D1066,'Attrition Analysis'!$A$1:$E$1193,4,0)</f>
        <v>14733</v>
      </c>
      <c r="AB1067">
        <f>VLOOKUP(D1066,'Attrition Analysis'!$A$1:$E$1193,5,0)</f>
        <v>0</v>
      </c>
      <c r="AC1067" t="str">
        <f>VLOOKUP(D1066,CSAT!$A$1:$F$1193,2,0)</f>
        <v>Worst</v>
      </c>
      <c r="AD1067" t="str">
        <f>VLOOKUP(D1066,CSAT!$A$1:$F$1193,3,0)</f>
        <v>Worst</v>
      </c>
      <c r="AE1067" t="str">
        <f>VLOOKUP(D1066,CSAT!$A$1:$F$1193,4,0)</f>
        <v>Bad</v>
      </c>
      <c r="AF1067" t="str">
        <f>VLOOKUP(D1066,CSAT!$A$1:$F$1193,5,0)</f>
        <v>Bad</v>
      </c>
      <c r="AG1067" t="str">
        <f>VLOOKUP(D1066,CSAT!$A$1:$F$1193,6,0)</f>
        <v>Bad</v>
      </c>
      <c r="AH1067" s="30">
        <v>43287</v>
      </c>
    </row>
    <row r="1068" spans="1:34" x14ac:dyDescent="0.25">
      <c r="A1068" s="13" t="s">
        <v>1590</v>
      </c>
      <c r="B1068" s="13">
        <v>1067</v>
      </c>
      <c r="C1068" s="13" t="s">
        <v>877</v>
      </c>
      <c r="D1068" s="13" t="s">
        <v>1590</v>
      </c>
      <c r="E1068" s="13" t="s">
        <v>16</v>
      </c>
      <c r="F1068" s="13">
        <v>53</v>
      </c>
      <c r="G1068" s="13" t="s">
        <v>45</v>
      </c>
      <c r="H1068" s="13" t="s">
        <v>66</v>
      </c>
      <c r="I1068" s="13" t="s">
        <v>13</v>
      </c>
      <c r="J1068">
        <f>VLOOKUP(DATA!D1067,'Performance management'!A$1:H$1193,4,0)</f>
        <v>1</v>
      </c>
      <c r="K1068">
        <f>VLOOKUP(DATA!D1067,'Performance management'!A$1:H$1193,5,0)</f>
        <v>5</v>
      </c>
      <c r="L1068">
        <f>VLOOKUP(DATA!D1067,'Performance management'!A$1:H$1193,6,0)</f>
        <v>3</v>
      </c>
      <c r="M1068">
        <f>VLOOKUP(DATA!D1067,'Performance management'!A$1:H$1193,7,0)</f>
        <v>3</v>
      </c>
      <c r="N1068">
        <f>VLOOKUP(DATA!D1067,'Performance management'!A$1:H$1193,8,0)</f>
        <v>3</v>
      </c>
      <c r="O1068">
        <f>VLOOKUP(D1067,'Learning  Mangement'!$A$1:$G$1193,4,0)</f>
        <v>3</v>
      </c>
      <c r="P1068" t="str">
        <f>VLOOKUP(D1067,'Learning  Mangement'!$A$1:$G$1193,5,0)</f>
        <v>Hemanth&amp;Salomi</v>
      </c>
      <c r="Q1068" t="str">
        <f>VLOOKUP(D1067,'Learning  Mangement'!$A$1:$G$1193,6,0)</f>
        <v>3h</v>
      </c>
      <c r="R1068" t="str">
        <f>VLOOKUP(D1067,'Learning  Mangement'!$A$1:$G$1193,7,0)</f>
        <v>Soft skills Training</v>
      </c>
      <c r="S1068" s="30">
        <f>VLOOKUP(D1067,'Leave  Mangement'!$A$1:$F$1193,3,0)</f>
        <v>43456</v>
      </c>
      <c r="T1068" s="30">
        <f>VLOOKUP(D1067,'Leave  Mangement'!$A$1:$F$1193,4,0)</f>
        <v>43462</v>
      </c>
      <c r="U1068" t="str">
        <f>VLOOKUP(D1067,'Leave  Mangement'!$A$1:$F$1193,5,0)</f>
        <v>Emergency leave</v>
      </c>
      <c r="V1068">
        <f>VLOOKUP(D1067,'Leave  Mangement'!$A$1:$F$1193,6,0)</f>
        <v>6</v>
      </c>
      <c r="W1068" t="str">
        <f>VLOOKUP(D1067,'Span and Layer'!$A$1:$D$1193,2,0)</f>
        <v>Sathish</v>
      </c>
      <c r="X1068" t="str">
        <f>VLOOKUP(D1067,'Span and Layer'!$A$1:$D$1193,3,0)</f>
        <v>Charlie</v>
      </c>
      <c r="Y1068" t="str">
        <f>VLOOKUP(D1067,'Span and Layer'!$A$1:$D$1193,4,0)</f>
        <v>George</v>
      </c>
      <c r="Z1068" s="30">
        <f>VLOOKUP(D1067,'Attrition Analysis'!$A$1:$E$1193,3,0)</f>
        <v>41744</v>
      </c>
      <c r="AA1068" s="30">
        <f>VLOOKUP(D1067,'Attrition Analysis'!$A$1:$E$1193,4,0)</f>
        <v>14745</v>
      </c>
      <c r="AB1068">
        <f>VLOOKUP(D1067,'Attrition Analysis'!$A$1:$E$1193,5,0)</f>
        <v>0</v>
      </c>
      <c r="AC1068" t="str">
        <f>VLOOKUP(D1067,CSAT!$A$1:$F$1193,2,0)</f>
        <v>Excellent</v>
      </c>
      <c r="AD1068" t="str">
        <f>VLOOKUP(D1067,CSAT!$A$1:$F$1193,3,0)</f>
        <v>Good</v>
      </c>
      <c r="AE1068" t="str">
        <f>VLOOKUP(D1067,CSAT!$A$1:$F$1193,4,0)</f>
        <v>Good</v>
      </c>
      <c r="AF1068" t="str">
        <f>VLOOKUP(D1067,CSAT!$A$1:$F$1193,5,0)</f>
        <v>Better</v>
      </c>
      <c r="AG1068" t="str">
        <f>VLOOKUP(D1067,CSAT!$A$1:$F$1193,6,0)</f>
        <v>Bad</v>
      </c>
      <c r="AH1068" s="30">
        <v>43327</v>
      </c>
    </row>
    <row r="1069" spans="1:34" x14ac:dyDescent="0.25">
      <c r="A1069" s="13" t="s">
        <v>1591</v>
      </c>
      <c r="B1069" s="13">
        <v>1068</v>
      </c>
      <c r="C1069" s="13" t="s">
        <v>662</v>
      </c>
      <c r="D1069" s="13" t="s">
        <v>1591</v>
      </c>
      <c r="E1069" s="13" t="s">
        <v>16</v>
      </c>
      <c r="F1069" s="13">
        <v>53</v>
      </c>
      <c r="G1069" s="13" t="s">
        <v>31</v>
      </c>
      <c r="H1069" s="13" t="s">
        <v>118</v>
      </c>
      <c r="I1069" s="13" t="s">
        <v>13</v>
      </c>
      <c r="J1069">
        <f>VLOOKUP(DATA!D1068,'Performance management'!A$1:H$1193,4,0)</f>
        <v>3</v>
      </c>
      <c r="K1069">
        <f>VLOOKUP(DATA!D1068,'Performance management'!A$1:H$1193,5,0)</f>
        <v>4</v>
      </c>
      <c r="L1069">
        <f>VLOOKUP(DATA!D1068,'Performance management'!A$1:H$1193,6,0)</f>
        <v>1</v>
      </c>
      <c r="M1069">
        <f>VLOOKUP(DATA!D1068,'Performance management'!A$1:H$1193,7,0)</f>
        <v>4</v>
      </c>
      <c r="N1069">
        <f>VLOOKUP(DATA!D1068,'Performance management'!A$1:H$1193,8,0)</f>
        <v>3</v>
      </c>
      <c r="O1069">
        <f>VLOOKUP(D1068,'Learning  Mangement'!$A$1:$G$1193,4,0)</f>
        <v>3</v>
      </c>
      <c r="P1069" t="str">
        <f>VLOOKUP(D1068,'Learning  Mangement'!$A$1:$G$1193,5,0)</f>
        <v>Hemanth&amp;Salomi</v>
      </c>
      <c r="Q1069" t="str">
        <f>VLOOKUP(D1068,'Learning  Mangement'!$A$1:$G$1193,6,0)</f>
        <v>3h</v>
      </c>
      <c r="R1069" t="str">
        <f>VLOOKUP(D1068,'Learning  Mangement'!$A$1:$G$1193,7,0)</f>
        <v>Soft skills Training</v>
      </c>
      <c r="S1069" s="30">
        <f>VLOOKUP(D1068,'Leave  Mangement'!$A$1:$F$1193,3,0)</f>
        <v>43457</v>
      </c>
      <c r="T1069" s="30">
        <f>VLOOKUP(D1068,'Leave  Mangement'!$A$1:$F$1193,4,0)</f>
        <v>43464</v>
      </c>
      <c r="U1069" t="str">
        <f>VLOOKUP(D1068,'Leave  Mangement'!$A$1:$F$1193,5,0)</f>
        <v>Planned leave</v>
      </c>
      <c r="V1069">
        <f>VLOOKUP(D1068,'Leave  Mangement'!$A$1:$F$1193,6,0)</f>
        <v>7</v>
      </c>
      <c r="W1069" t="str">
        <f>VLOOKUP(D1068,'Span and Layer'!$A$1:$D$1193,2,0)</f>
        <v>Harika</v>
      </c>
      <c r="X1069" t="str">
        <f>VLOOKUP(D1068,'Span and Layer'!$A$1:$D$1193,3,0)</f>
        <v>Amelia</v>
      </c>
      <c r="Y1069" t="str">
        <f>VLOOKUP(D1068,'Span and Layer'!$A$1:$D$1193,4,0)</f>
        <v>George</v>
      </c>
      <c r="Z1069" s="30">
        <f>VLOOKUP(D1068,'Attrition Analysis'!$A$1:$E$1193,3,0)</f>
        <v>41752</v>
      </c>
      <c r="AA1069" s="30">
        <f>VLOOKUP(D1068,'Attrition Analysis'!$A$1:$E$1193,4,0)</f>
        <v>14757</v>
      </c>
      <c r="AB1069">
        <f>VLOOKUP(D1068,'Attrition Analysis'!$A$1:$E$1193,5,0)</f>
        <v>0</v>
      </c>
      <c r="AC1069" t="str">
        <f>VLOOKUP(D1068,CSAT!$A$1:$F$1193,2,0)</f>
        <v>Worst</v>
      </c>
      <c r="AD1069" t="str">
        <f>VLOOKUP(D1068,CSAT!$A$1:$F$1193,3,0)</f>
        <v>Bad</v>
      </c>
      <c r="AE1069" t="str">
        <f>VLOOKUP(D1068,CSAT!$A$1:$F$1193,4,0)</f>
        <v>Better</v>
      </c>
      <c r="AF1069" t="str">
        <f>VLOOKUP(D1068,CSAT!$A$1:$F$1193,5,0)</f>
        <v>Bad</v>
      </c>
      <c r="AG1069" t="str">
        <f>VLOOKUP(D1068,CSAT!$A$1:$F$1193,6,0)</f>
        <v>Worst</v>
      </c>
      <c r="AH1069" s="30">
        <v>43163</v>
      </c>
    </row>
    <row r="1070" spans="1:34" x14ac:dyDescent="0.25">
      <c r="A1070" s="13" t="s">
        <v>1592</v>
      </c>
      <c r="B1070" s="13">
        <v>1069</v>
      </c>
      <c r="C1070" s="13" t="s">
        <v>880</v>
      </c>
      <c r="D1070" s="13" t="s">
        <v>1592</v>
      </c>
      <c r="E1070" s="13" t="s">
        <v>10</v>
      </c>
      <c r="F1070" s="13">
        <v>38</v>
      </c>
      <c r="G1070" s="13" t="s">
        <v>55</v>
      </c>
      <c r="H1070" s="13" t="s">
        <v>12</v>
      </c>
      <c r="I1070" s="13" t="s">
        <v>13</v>
      </c>
      <c r="J1070">
        <f>VLOOKUP(DATA!D1069,'Performance management'!A$1:H$1193,4,0)</f>
        <v>3</v>
      </c>
      <c r="K1070">
        <f>VLOOKUP(DATA!D1069,'Performance management'!A$1:H$1193,5,0)</f>
        <v>2</v>
      </c>
      <c r="L1070">
        <f>VLOOKUP(DATA!D1069,'Performance management'!A$1:H$1193,6,0)</f>
        <v>2</v>
      </c>
      <c r="M1070">
        <f>VLOOKUP(DATA!D1069,'Performance management'!A$1:H$1193,7,0)</f>
        <v>3</v>
      </c>
      <c r="N1070">
        <f>VLOOKUP(DATA!D1069,'Performance management'!A$1:H$1193,8,0)</f>
        <v>2.5</v>
      </c>
      <c r="O1070">
        <f>VLOOKUP(D1069,'Learning  Mangement'!$A$1:$G$1193,4,0)</f>
        <v>2.5</v>
      </c>
      <c r="P1070" t="str">
        <f>VLOOKUP(D1069,'Learning  Mangement'!$A$1:$G$1193,5,0)</f>
        <v>Sathish&amp;Azim</v>
      </c>
      <c r="Q1070" t="str">
        <f>VLOOKUP(D1069,'Learning  Mangement'!$A$1:$G$1193,6,0)</f>
        <v>4h</v>
      </c>
      <c r="R1070" t="str">
        <f>VLOOKUP(D1069,'Learning  Mangement'!$A$1:$G$1193,7,0)</f>
        <v>Technical skills Training</v>
      </c>
      <c r="S1070" s="30">
        <f>VLOOKUP(D1069,'Leave  Mangement'!$A$1:$F$1193,3,0)</f>
        <v>43458</v>
      </c>
      <c r="T1070" s="30">
        <f>VLOOKUP(D1069,'Leave  Mangement'!$A$1:$F$1193,4,0)</f>
        <v>43464</v>
      </c>
      <c r="U1070" t="str">
        <f>VLOOKUP(D1069,'Leave  Mangement'!$A$1:$F$1193,5,0)</f>
        <v>Maternity/Parental leave</v>
      </c>
      <c r="V1070">
        <f>VLOOKUP(D1069,'Leave  Mangement'!$A$1:$F$1193,6,0)</f>
        <v>36</v>
      </c>
      <c r="W1070" t="str">
        <f>VLOOKUP(D1069,'Span and Layer'!$A$1:$D$1193,2,0)</f>
        <v>Rajesh</v>
      </c>
      <c r="X1070" t="str">
        <f>VLOOKUP(D1069,'Span and Layer'!$A$1:$D$1193,3,0)</f>
        <v>Isla</v>
      </c>
      <c r="Y1070" t="str">
        <f>VLOOKUP(D1069,'Span and Layer'!$A$1:$D$1193,4,0)</f>
        <v>George</v>
      </c>
      <c r="Z1070" s="30">
        <f>VLOOKUP(D1069,'Attrition Analysis'!$A$1:$E$1193,3,0)</f>
        <v>41760</v>
      </c>
      <c r="AA1070" s="30">
        <f>VLOOKUP(D1069,'Attrition Analysis'!$A$1:$E$1193,4,0)</f>
        <v>14769</v>
      </c>
      <c r="AB1070">
        <f>VLOOKUP(D1069,'Attrition Analysis'!$A$1:$E$1193,5,0)</f>
        <v>0</v>
      </c>
      <c r="AC1070" t="str">
        <f>VLOOKUP(D1069,CSAT!$A$1:$F$1193,2,0)</f>
        <v>Good</v>
      </c>
      <c r="AD1070" t="str">
        <f>VLOOKUP(D1069,CSAT!$A$1:$F$1193,3,0)</f>
        <v>Better</v>
      </c>
      <c r="AE1070" t="str">
        <f>VLOOKUP(D1069,CSAT!$A$1:$F$1193,4,0)</f>
        <v>Excellent</v>
      </c>
      <c r="AF1070" t="str">
        <f>VLOOKUP(D1069,CSAT!$A$1:$F$1193,5,0)</f>
        <v>Excellent</v>
      </c>
      <c r="AG1070" t="str">
        <f>VLOOKUP(D1069,CSAT!$A$1:$F$1193,6,0)</f>
        <v>Worst</v>
      </c>
      <c r="AH1070" s="30">
        <v>43453</v>
      </c>
    </row>
    <row r="1071" spans="1:34" x14ac:dyDescent="0.25">
      <c r="A1071" s="13" t="s">
        <v>1593</v>
      </c>
      <c r="B1071" s="13">
        <v>1070</v>
      </c>
      <c r="C1071" s="13" t="s">
        <v>882</v>
      </c>
      <c r="D1071" s="13" t="s">
        <v>1593</v>
      </c>
      <c r="E1071" s="13" t="s">
        <v>10</v>
      </c>
      <c r="F1071" s="13">
        <v>29</v>
      </c>
      <c r="G1071" s="13" t="s">
        <v>55</v>
      </c>
      <c r="H1071" s="13" t="s">
        <v>118</v>
      </c>
      <c r="I1071" s="13" t="s">
        <v>13</v>
      </c>
      <c r="J1071">
        <f>VLOOKUP(DATA!D1070,'Performance management'!A$1:H$1193,4,0)</f>
        <v>1</v>
      </c>
      <c r="K1071">
        <f>VLOOKUP(DATA!D1070,'Performance management'!A$1:H$1193,5,0)</f>
        <v>1</v>
      </c>
      <c r="L1071">
        <f>VLOOKUP(DATA!D1070,'Performance management'!A$1:H$1193,6,0)</f>
        <v>1</v>
      </c>
      <c r="M1071">
        <f>VLOOKUP(DATA!D1070,'Performance management'!A$1:H$1193,7,0)</f>
        <v>1</v>
      </c>
      <c r="N1071">
        <f>VLOOKUP(DATA!D1070,'Performance management'!A$1:H$1193,8,0)</f>
        <v>1</v>
      </c>
      <c r="O1071">
        <f>VLOOKUP(D1070,'Learning  Mangement'!$A$1:$G$1193,4,0)</f>
        <v>1</v>
      </c>
      <c r="P1071" t="str">
        <f>VLOOKUP(D1070,'Learning  Mangement'!$A$1:$G$1193,5,0)</f>
        <v>Sathish&amp;Azim</v>
      </c>
      <c r="Q1071" t="str">
        <f>VLOOKUP(D1070,'Learning  Mangement'!$A$1:$G$1193,6,0)</f>
        <v>4h</v>
      </c>
      <c r="R1071" t="str">
        <f>VLOOKUP(D1070,'Learning  Mangement'!$A$1:$G$1193,7,0)</f>
        <v>Technical skills training</v>
      </c>
      <c r="S1071" s="30">
        <f>VLOOKUP(D1070,'Leave  Mangement'!$A$1:$F$1193,3,0)</f>
        <v>43459</v>
      </c>
      <c r="T1071" s="30">
        <f>VLOOKUP(D1070,'Leave  Mangement'!$A$1:$F$1193,4,0)</f>
        <v>43460</v>
      </c>
      <c r="U1071" t="str">
        <f>VLOOKUP(D1070,'Leave  Mangement'!$A$1:$F$1193,5,0)</f>
        <v>Planned leave</v>
      </c>
      <c r="V1071">
        <f>VLOOKUP(D1070,'Leave  Mangement'!$A$1:$F$1193,6,0)</f>
        <v>1</v>
      </c>
      <c r="W1071" t="str">
        <f>VLOOKUP(D1070,'Span and Layer'!$A$1:$D$1193,2,0)</f>
        <v>Salomi</v>
      </c>
      <c r="X1071" t="str">
        <f>VLOOKUP(D1070,'Span and Layer'!$A$1:$D$1193,3,0)</f>
        <v>Harry</v>
      </c>
      <c r="Y1071" t="str">
        <f>VLOOKUP(D1070,'Span and Layer'!$A$1:$D$1193,4,0)</f>
        <v>George</v>
      </c>
      <c r="Z1071" s="30">
        <f>VLOOKUP(D1070,'Attrition Analysis'!$A$1:$E$1193,3,0)</f>
        <v>41768</v>
      </c>
      <c r="AA1071" s="30">
        <f>VLOOKUP(D1070,'Attrition Analysis'!$A$1:$E$1193,4,0)</f>
        <v>14781</v>
      </c>
      <c r="AB1071">
        <f>VLOOKUP(D1070,'Attrition Analysis'!$A$1:$E$1193,5,0)</f>
        <v>0</v>
      </c>
      <c r="AC1071" t="str">
        <f>VLOOKUP(D1070,CSAT!$A$1:$F$1193,2,0)</f>
        <v>Excellent</v>
      </c>
      <c r="AD1071" t="str">
        <f>VLOOKUP(D1070,CSAT!$A$1:$F$1193,3,0)</f>
        <v>Better</v>
      </c>
      <c r="AE1071" t="str">
        <f>VLOOKUP(D1070,CSAT!$A$1:$F$1193,4,0)</f>
        <v>Worst</v>
      </c>
      <c r="AF1071" t="str">
        <f>VLOOKUP(D1070,CSAT!$A$1:$F$1193,5,0)</f>
        <v>Excellent</v>
      </c>
      <c r="AG1071" t="str">
        <f>VLOOKUP(D1070,CSAT!$A$1:$F$1193,6,0)</f>
        <v>Bad</v>
      </c>
      <c r="AH1071" s="30">
        <v>43111</v>
      </c>
    </row>
    <row r="1072" spans="1:34" x14ac:dyDescent="0.25">
      <c r="A1072" s="13" t="s">
        <v>1594</v>
      </c>
      <c r="B1072" s="13">
        <v>1071</v>
      </c>
      <c r="C1072" s="13" t="s">
        <v>884</v>
      </c>
      <c r="D1072" s="13" t="s">
        <v>1594</v>
      </c>
      <c r="E1072" s="13" t="s">
        <v>16</v>
      </c>
      <c r="F1072" s="13">
        <v>29</v>
      </c>
      <c r="G1072" s="13" t="s">
        <v>96</v>
      </c>
      <c r="H1072" s="13" t="s">
        <v>56</v>
      </c>
      <c r="I1072" s="13" t="s">
        <v>13</v>
      </c>
      <c r="J1072">
        <f>VLOOKUP(DATA!D1071,'Performance management'!A$1:H$1193,4,0)</f>
        <v>3</v>
      </c>
      <c r="K1072">
        <f>VLOOKUP(DATA!D1071,'Performance management'!A$1:H$1193,5,0)</f>
        <v>4</v>
      </c>
      <c r="L1072">
        <f>VLOOKUP(DATA!D1071,'Performance management'!A$1:H$1193,6,0)</f>
        <v>2</v>
      </c>
      <c r="M1072">
        <f>VLOOKUP(DATA!D1071,'Performance management'!A$1:H$1193,7,0)</f>
        <v>3</v>
      </c>
      <c r="N1072">
        <f>VLOOKUP(DATA!D1071,'Performance management'!A$1:H$1193,8,0)</f>
        <v>3</v>
      </c>
      <c r="O1072">
        <f>VLOOKUP(D1071,'Learning  Mangement'!$A$1:$G$1193,4,0)</f>
        <v>3</v>
      </c>
      <c r="P1072" t="str">
        <f>VLOOKUP(D1071,'Learning  Mangement'!$A$1:$G$1193,5,0)</f>
        <v>Hemanth&amp;Salomi</v>
      </c>
      <c r="Q1072" t="str">
        <f>VLOOKUP(D1071,'Learning  Mangement'!$A$1:$G$1193,6,0)</f>
        <v>3h</v>
      </c>
      <c r="R1072" t="str">
        <f>VLOOKUP(D1071,'Learning  Mangement'!$A$1:$G$1193,7,0)</f>
        <v>Soft skills Training</v>
      </c>
      <c r="S1072" s="30">
        <f>VLOOKUP(D1071,'Leave  Mangement'!$A$1:$F$1193,3,0)</f>
        <v>43460</v>
      </c>
      <c r="T1072" s="30">
        <f>VLOOKUP(D1071,'Leave  Mangement'!$A$1:$F$1193,4,0)</f>
        <v>43463</v>
      </c>
      <c r="U1072" t="str">
        <f>VLOOKUP(D1071,'Leave  Mangement'!$A$1:$F$1193,5,0)</f>
        <v>Planned leave</v>
      </c>
      <c r="V1072">
        <f>VLOOKUP(D1071,'Leave  Mangement'!$A$1:$F$1193,6,0)</f>
        <v>3</v>
      </c>
      <c r="W1072" t="str">
        <f>VLOOKUP(D1071,'Span and Layer'!$A$1:$D$1193,2,0)</f>
        <v>Hemanth</v>
      </c>
      <c r="X1072" t="str">
        <f>VLOOKUP(D1071,'Span and Layer'!$A$1:$D$1193,3,0)</f>
        <v>Amelia</v>
      </c>
      <c r="Y1072" t="str">
        <f>VLOOKUP(D1071,'Span and Layer'!$A$1:$D$1193,4,0)</f>
        <v>George</v>
      </c>
      <c r="Z1072" s="30">
        <f>VLOOKUP(D1071,'Attrition Analysis'!$A$1:$E$1193,3,0)</f>
        <v>41776</v>
      </c>
      <c r="AA1072" s="30">
        <f>VLOOKUP(D1071,'Attrition Analysis'!$A$1:$E$1193,4,0)</f>
        <v>14793</v>
      </c>
      <c r="AB1072">
        <f>VLOOKUP(D1071,'Attrition Analysis'!$A$1:$E$1193,5,0)</f>
        <v>0</v>
      </c>
      <c r="AC1072" t="str">
        <f>VLOOKUP(D1071,CSAT!$A$1:$F$1193,2,0)</f>
        <v>Better</v>
      </c>
      <c r="AD1072" t="str">
        <f>VLOOKUP(D1071,CSAT!$A$1:$F$1193,3,0)</f>
        <v>Excellent</v>
      </c>
      <c r="AE1072" t="str">
        <f>VLOOKUP(D1071,CSAT!$A$1:$F$1193,4,0)</f>
        <v>Good</v>
      </c>
      <c r="AF1072" t="str">
        <f>VLOOKUP(D1071,CSAT!$A$1:$F$1193,5,0)</f>
        <v>Bad</v>
      </c>
      <c r="AG1072" t="str">
        <f>VLOOKUP(D1071,CSAT!$A$1:$F$1193,6,0)</f>
        <v>Bad</v>
      </c>
      <c r="AH1072" s="30">
        <v>43301</v>
      </c>
    </row>
    <row r="1073" spans="1:34" x14ac:dyDescent="0.25">
      <c r="A1073" s="13" t="s">
        <v>1595</v>
      </c>
      <c r="B1073" s="13">
        <v>1072</v>
      </c>
      <c r="C1073" s="13" t="s">
        <v>886</v>
      </c>
      <c r="D1073" s="13" t="s">
        <v>1595</v>
      </c>
      <c r="E1073" s="13" t="s">
        <v>16</v>
      </c>
      <c r="F1073" s="13">
        <v>37</v>
      </c>
      <c r="G1073" s="13" t="s">
        <v>62</v>
      </c>
      <c r="H1073" s="13" t="s">
        <v>126</v>
      </c>
      <c r="I1073" s="13" t="s">
        <v>80</v>
      </c>
      <c r="J1073">
        <f>VLOOKUP(DATA!D1072,'Performance management'!A$1:H$1193,4,0)</f>
        <v>3</v>
      </c>
      <c r="K1073">
        <f>VLOOKUP(DATA!D1072,'Performance management'!A$1:H$1193,5,0)</f>
        <v>2</v>
      </c>
      <c r="L1073">
        <f>VLOOKUP(DATA!D1072,'Performance management'!A$1:H$1193,6,0)</f>
        <v>2</v>
      </c>
      <c r="M1073">
        <f>VLOOKUP(DATA!D1072,'Performance management'!A$1:H$1193,7,0)</f>
        <v>4</v>
      </c>
      <c r="N1073">
        <f>VLOOKUP(DATA!D1072,'Performance management'!A$1:H$1193,8,0)</f>
        <v>2.75</v>
      </c>
      <c r="O1073">
        <f>VLOOKUP(D1072,'Learning  Mangement'!$A$1:$G$1193,4,0)</f>
        <v>2.75</v>
      </c>
      <c r="P1073" t="str">
        <f>VLOOKUP(D1072,'Learning  Mangement'!$A$1:$G$1193,5,0)</f>
        <v>Sathish&amp;Azim</v>
      </c>
      <c r="Q1073" t="str">
        <f>VLOOKUP(D1072,'Learning  Mangement'!$A$1:$G$1193,6,0)</f>
        <v>4h</v>
      </c>
      <c r="R1073" t="str">
        <f>VLOOKUP(D1072,'Learning  Mangement'!$A$1:$G$1193,7,0)</f>
        <v>Technical skills Training</v>
      </c>
      <c r="S1073" s="30">
        <f>VLOOKUP(D1072,'Leave  Mangement'!$A$1:$F$1193,3,0)</f>
        <v>43461</v>
      </c>
      <c r="T1073" s="30">
        <f>VLOOKUP(D1072,'Leave  Mangement'!$A$1:$F$1193,4,0)</f>
        <v>43464</v>
      </c>
      <c r="U1073" t="str">
        <f>VLOOKUP(D1072,'Leave  Mangement'!$A$1:$F$1193,5,0)</f>
        <v>Maternity/Parental leave</v>
      </c>
      <c r="V1073">
        <f>VLOOKUP(D1072,'Leave  Mangement'!$A$1:$F$1193,6,0)</f>
        <v>33</v>
      </c>
      <c r="W1073" t="str">
        <f>VLOOKUP(D1072,'Span and Layer'!$A$1:$D$1193,2,0)</f>
        <v>Aneela</v>
      </c>
      <c r="X1073" t="str">
        <f>VLOOKUP(D1072,'Span and Layer'!$A$1:$D$1193,3,0)</f>
        <v>Charlie</v>
      </c>
      <c r="Y1073" t="str">
        <f>VLOOKUP(D1072,'Span and Layer'!$A$1:$D$1193,4,0)</f>
        <v>George</v>
      </c>
      <c r="Z1073" s="30">
        <f>VLOOKUP(D1072,'Attrition Analysis'!$A$1:$E$1193,3,0)</f>
        <v>41784</v>
      </c>
      <c r="AA1073" s="30">
        <f>VLOOKUP(D1072,'Attrition Analysis'!$A$1:$E$1193,4,0)</f>
        <v>14805</v>
      </c>
      <c r="AB1073">
        <f>VLOOKUP(D1072,'Attrition Analysis'!$A$1:$E$1193,5,0)</f>
        <v>0</v>
      </c>
      <c r="AC1073" t="str">
        <f>VLOOKUP(D1072,CSAT!$A$1:$F$1193,2,0)</f>
        <v>Better</v>
      </c>
      <c r="AD1073" t="str">
        <f>VLOOKUP(D1072,CSAT!$A$1:$F$1193,3,0)</f>
        <v>Excellent</v>
      </c>
      <c r="AE1073" t="str">
        <f>VLOOKUP(D1072,CSAT!$A$1:$F$1193,4,0)</f>
        <v>Excellent</v>
      </c>
      <c r="AF1073" t="str">
        <f>VLOOKUP(D1072,CSAT!$A$1:$F$1193,5,0)</f>
        <v>Better</v>
      </c>
      <c r="AG1073" t="str">
        <f>VLOOKUP(D1072,CSAT!$A$1:$F$1193,6,0)</f>
        <v>Worst</v>
      </c>
      <c r="AH1073" s="30">
        <v>43149</v>
      </c>
    </row>
    <row r="1074" spans="1:34" x14ac:dyDescent="0.25">
      <c r="A1074" s="13" t="s">
        <v>1596</v>
      </c>
      <c r="B1074" s="13">
        <v>1073</v>
      </c>
      <c r="C1074" s="13" t="s">
        <v>782</v>
      </c>
      <c r="D1074" s="13" t="s">
        <v>1596</v>
      </c>
      <c r="E1074" s="13" t="s">
        <v>10</v>
      </c>
      <c r="F1074" s="13">
        <v>59</v>
      </c>
      <c r="G1074" s="13" t="s">
        <v>26</v>
      </c>
      <c r="H1074" s="13" t="s">
        <v>126</v>
      </c>
      <c r="I1074" s="13" t="s">
        <v>80</v>
      </c>
      <c r="J1074">
        <f>VLOOKUP(DATA!D1073,'Performance management'!A$1:H$1193,4,0)</f>
        <v>1</v>
      </c>
      <c r="K1074">
        <f>VLOOKUP(DATA!D1073,'Performance management'!A$1:H$1193,5,0)</f>
        <v>4</v>
      </c>
      <c r="L1074">
        <f>VLOOKUP(DATA!D1073,'Performance management'!A$1:H$1193,6,0)</f>
        <v>3</v>
      </c>
      <c r="M1074">
        <f>VLOOKUP(DATA!D1073,'Performance management'!A$1:H$1193,7,0)</f>
        <v>3</v>
      </c>
      <c r="N1074">
        <f>VLOOKUP(DATA!D1073,'Performance management'!A$1:H$1193,8,0)</f>
        <v>2.75</v>
      </c>
      <c r="O1074">
        <f>VLOOKUP(D1073,'Learning  Mangement'!$A$1:$G$1193,4,0)</f>
        <v>2.75</v>
      </c>
      <c r="P1074" t="str">
        <f>VLOOKUP(D1073,'Learning  Mangement'!$A$1:$G$1193,5,0)</f>
        <v>Sathish&amp;Azim</v>
      </c>
      <c r="Q1074" t="str">
        <f>VLOOKUP(D1073,'Learning  Mangement'!$A$1:$G$1193,6,0)</f>
        <v>4h</v>
      </c>
      <c r="R1074" t="str">
        <f>VLOOKUP(D1073,'Learning  Mangement'!$A$1:$G$1193,7,0)</f>
        <v>Technical skills Training</v>
      </c>
      <c r="S1074" s="30">
        <f>VLOOKUP(D1073,'Leave  Mangement'!$A$1:$F$1193,3,0)</f>
        <v>43462</v>
      </c>
      <c r="T1074" s="30">
        <f>VLOOKUP(D1073,'Leave  Mangement'!$A$1:$F$1193,4,0)</f>
        <v>43467</v>
      </c>
      <c r="U1074" t="str">
        <f>VLOOKUP(D1073,'Leave  Mangement'!$A$1:$F$1193,5,0)</f>
        <v>Emergency leave</v>
      </c>
      <c r="V1074">
        <f>VLOOKUP(D1073,'Leave  Mangement'!$A$1:$F$1193,6,0)</f>
        <v>5</v>
      </c>
      <c r="W1074" t="str">
        <f>VLOOKUP(D1073,'Span and Layer'!$A$1:$D$1193,2,0)</f>
        <v>Anudeep</v>
      </c>
      <c r="X1074" t="str">
        <f>VLOOKUP(D1073,'Span and Layer'!$A$1:$D$1193,3,0)</f>
        <v>Charlie</v>
      </c>
      <c r="Y1074" t="str">
        <f>VLOOKUP(D1073,'Span and Layer'!$A$1:$D$1193,4,0)</f>
        <v>George</v>
      </c>
      <c r="Z1074" s="30">
        <f>VLOOKUP(D1073,'Attrition Analysis'!$A$1:$E$1193,3,0)</f>
        <v>41792</v>
      </c>
      <c r="AA1074" s="30">
        <f>VLOOKUP(D1073,'Attrition Analysis'!$A$1:$E$1193,4,0)</f>
        <v>14817</v>
      </c>
      <c r="AB1074">
        <f>VLOOKUP(D1073,'Attrition Analysis'!$A$1:$E$1193,5,0)</f>
        <v>0</v>
      </c>
      <c r="AC1074" t="str">
        <f>VLOOKUP(D1073,CSAT!$A$1:$F$1193,2,0)</f>
        <v>Worst</v>
      </c>
      <c r="AD1074" t="str">
        <f>VLOOKUP(D1073,CSAT!$A$1:$F$1193,3,0)</f>
        <v>Good</v>
      </c>
      <c r="AE1074" t="str">
        <f>VLOOKUP(D1073,CSAT!$A$1:$F$1193,4,0)</f>
        <v>Better</v>
      </c>
      <c r="AF1074" t="str">
        <f>VLOOKUP(D1073,CSAT!$A$1:$F$1193,5,0)</f>
        <v>Bad</v>
      </c>
      <c r="AG1074" t="str">
        <f>VLOOKUP(D1073,CSAT!$A$1:$F$1193,6,0)</f>
        <v>Worst</v>
      </c>
      <c r="AH1074" s="30">
        <v>43219</v>
      </c>
    </row>
    <row r="1075" spans="1:34" x14ac:dyDescent="0.25">
      <c r="A1075" s="13" t="s">
        <v>1597</v>
      </c>
      <c r="B1075" s="13">
        <v>1074</v>
      </c>
      <c r="C1075" s="13" t="s">
        <v>889</v>
      </c>
      <c r="D1075" s="13" t="s">
        <v>1597</v>
      </c>
      <c r="E1075" s="13" t="s">
        <v>16</v>
      </c>
      <c r="F1075" s="13">
        <v>34</v>
      </c>
      <c r="G1075" s="13" t="s">
        <v>55</v>
      </c>
      <c r="H1075" s="13" t="s">
        <v>161</v>
      </c>
      <c r="I1075" s="13" t="s">
        <v>13</v>
      </c>
      <c r="J1075">
        <f>VLOOKUP(DATA!D1074,'Performance management'!A$1:H$1193,4,0)</f>
        <v>5</v>
      </c>
      <c r="K1075">
        <f>VLOOKUP(DATA!D1074,'Performance management'!A$1:H$1193,5,0)</f>
        <v>5</v>
      </c>
      <c r="L1075">
        <f>VLOOKUP(DATA!D1074,'Performance management'!A$1:H$1193,6,0)</f>
        <v>5</v>
      </c>
      <c r="M1075">
        <f>VLOOKUP(DATA!D1074,'Performance management'!A$1:H$1193,7,0)</f>
        <v>5</v>
      </c>
      <c r="N1075">
        <f>VLOOKUP(DATA!D1074,'Performance management'!A$1:H$1193,8,0)</f>
        <v>5</v>
      </c>
      <c r="O1075">
        <f>VLOOKUP(D1074,'Learning  Mangement'!$A$1:$G$1193,4,0)</f>
        <v>5</v>
      </c>
      <c r="P1075" t="str">
        <f>VLOOKUP(D1074,'Learning  Mangement'!$A$1:$G$1193,5,0)</f>
        <v>David&amp;Lihar</v>
      </c>
      <c r="Q1075" t="str">
        <f>VLOOKUP(D1074,'Learning  Mangement'!$A$1:$G$1193,6,0)</f>
        <v>2h</v>
      </c>
      <c r="R1075" t="str">
        <f>VLOOKUP(D1074,'Learning  Mangement'!$A$1:$G$1193,7,0)</f>
        <v>Promotional Training</v>
      </c>
      <c r="S1075" s="30">
        <f>VLOOKUP(D1074,'Leave  Mangement'!$A$1:$F$1193,3,0)</f>
        <v>43463</v>
      </c>
      <c r="T1075" s="30">
        <f>VLOOKUP(D1074,'Leave  Mangement'!$A$1:$F$1193,4,0)</f>
        <v>43468</v>
      </c>
      <c r="U1075" t="str">
        <f>VLOOKUP(D1074,'Leave  Mangement'!$A$1:$F$1193,5,0)</f>
        <v>Emergency leave</v>
      </c>
      <c r="V1075">
        <f>VLOOKUP(D1074,'Leave  Mangement'!$A$1:$F$1193,6,0)</f>
        <v>5</v>
      </c>
      <c r="W1075" t="str">
        <f>VLOOKUP(D1074,'Span and Layer'!$A$1:$D$1193,2,0)</f>
        <v>Harish</v>
      </c>
      <c r="X1075" t="str">
        <f>VLOOKUP(D1074,'Span and Layer'!$A$1:$D$1193,3,0)</f>
        <v>Amelia</v>
      </c>
      <c r="Y1075" t="str">
        <f>VLOOKUP(D1074,'Span and Layer'!$A$1:$D$1193,4,0)</f>
        <v>George</v>
      </c>
      <c r="Z1075" s="30">
        <f>VLOOKUP(D1074,'Attrition Analysis'!$A$1:$E$1193,3,0)</f>
        <v>41800</v>
      </c>
      <c r="AA1075" s="30">
        <f>VLOOKUP(D1074,'Attrition Analysis'!$A$1:$E$1193,4,0)</f>
        <v>14829</v>
      </c>
      <c r="AB1075">
        <f>VLOOKUP(D1074,'Attrition Analysis'!$A$1:$E$1193,5,0)</f>
        <v>0</v>
      </c>
      <c r="AC1075" t="str">
        <f>VLOOKUP(D1074,CSAT!$A$1:$F$1193,2,0)</f>
        <v>Better</v>
      </c>
      <c r="AD1075" t="str">
        <f>VLOOKUP(D1074,CSAT!$A$1:$F$1193,3,0)</f>
        <v>Good</v>
      </c>
      <c r="AE1075" t="str">
        <f>VLOOKUP(D1074,CSAT!$A$1:$F$1193,4,0)</f>
        <v>Excellent</v>
      </c>
      <c r="AF1075" t="str">
        <f>VLOOKUP(D1074,CSAT!$A$1:$F$1193,5,0)</f>
        <v>Worst</v>
      </c>
      <c r="AG1075" t="str">
        <f>VLOOKUP(D1074,CSAT!$A$1:$F$1193,6,0)</f>
        <v>Excellent</v>
      </c>
      <c r="AH1075" s="30">
        <v>43446</v>
      </c>
    </row>
    <row r="1076" spans="1:34" x14ac:dyDescent="0.25">
      <c r="A1076" s="13" t="s">
        <v>1598</v>
      </c>
      <c r="B1076" s="13">
        <v>1075</v>
      </c>
      <c r="C1076" s="13" t="s">
        <v>891</v>
      </c>
      <c r="D1076" s="13" t="s">
        <v>1598</v>
      </c>
      <c r="E1076" s="13" t="s">
        <v>10</v>
      </c>
      <c r="F1076" s="13">
        <v>27</v>
      </c>
      <c r="G1076" s="13" t="s">
        <v>31</v>
      </c>
      <c r="H1076" s="13" t="s">
        <v>59</v>
      </c>
      <c r="I1076" s="13" t="s">
        <v>13</v>
      </c>
      <c r="J1076">
        <f>VLOOKUP(DATA!D1075,'Performance management'!A$1:H$1193,4,0)</f>
        <v>3</v>
      </c>
      <c r="K1076">
        <f>VLOOKUP(DATA!D1075,'Performance management'!A$1:H$1193,5,0)</f>
        <v>4</v>
      </c>
      <c r="L1076">
        <f>VLOOKUP(DATA!D1075,'Performance management'!A$1:H$1193,6,0)</f>
        <v>3</v>
      </c>
      <c r="M1076">
        <f>VLOOKUP(DATA!D1075,'Performance management'!A$1:H$1193,7,0)</f>
        <v>5</v>
      </c>
      <c r="N1076">
        <f>VLOOKUP(DATA!D1075,'Performance management'!A$1:H$1193,8,0)</f>
        <v>3.75</v>
      </c>
      <c r="O1076">
        <f>VLOOKUP(D1075,'Learning  Mangement'!$A$1:$G$1193,4,0)</f>
        <v>3.75</v>
      </c>
      <c r="P1076" t="str">
        <f>VLOOKUP(D1075,'Learning  Mangement'!$A$1:$G$1193,5,0)</f>
        <v>Hemanth&amp;Salomi</v>
      </c>
      <c r="Q1076" t="str">
        <f>VLOOKUP(D1075,'Learning  Mangement'!$A$1:$G$1193,6,0)</f>
        <v>3h</v>
      </c>
      <c r="R1076" t="str">
        <f>VLOOKUP(D1075,'Learning  Mangement'!$A$1:$G$1193,7,0)</f>
        <v>Soft skills Training</v>
      </c>
      <c r="S1076" s="30">
        <f>VLOOKUP(D1075,'Leave  Mangement'!$A$1:$F$1193,3,0)</f>
        <v>43464</v>
      </c>
      <c r="T1076" s="30">
        <f>VLOOKUP(D1075,'Leave  Mangement'!$A$1:$F$1193,4,0)</f>
        <v>43469</v>
      </c>
      <c r="U1076" t="str">
        <f>VLOOKUP(D1075,'Leave  Mangement'!$A$1:$F$1193,5,0)</f>
        <v>Emergency leave</v>
      </c>
      <c r="V1076">
        <f>VLOOKUP(D1075,'Leave  Mangement'!$A$1:$F$1193,6,0)</f>
        <v>5</v>
      </c>
      <c r="W1076" t="str">
        <f>VLOOKUP(D1075,'Span and Layer'!$A$1:$D$1193,2,0)</f>
        <v>Arundathi</v>
      </c>
      <c r="X1076" t="str">
        <f>VLOOKUP(D1075,'Span and Layer'!$A$1:$D$1193,3,0)</f>
        <v>Jacob</v>
      </c>
      <c r="Y1076" t="str">
        <f>VLOOKUP(D1075,'Span and Layer'!$A$1:$D$1193,4,0)</f>
        <v>George</v>
      </c>
      <c r="Z1076" s="30">
        <f>VLOOKUP(D1075,'Attrition Analysis'!$A$1:$E$1193,3,0)</f>
        <v>41808</v>
      </c>
      <c r="AA1076" s="30">
        <f>VLOOKUP(D1075,'Attrition Analysis'!$A$1:$E$1193,4,0)</f>
        <v>14841</v>
      </c>
      <c r="AB1076">
        <f>VLOOKUP(D1075,'Attrition Analysis'!$A$1:$E$1193,5,0)</f>
        <v>0</v>
      </c>
      <c r="AC1076" t="str">
        <f>VLOOKUP(D1075,CSAT!$A$1:$F$1193,2,0)</f>
        <v>Good</v>
      </c>
      <c r="AD1076" t="str">
        <f>VLOOKUP(D1075,CSAT!$A$1:$F$1193,3,0)</f>
        <v>Worst</v>
      </c>
      <c r="AE1076" t="str">
        <f>VLOOKUP(D1075,CSAT!$A$1:$F$1193,4,0)</f>
        <v>Excellent</v>
      </c>
      <c r="AF1076" t="str">
        <f>VLOOKUP(D1075,CSAT!$A$1:$F$1193,5,0)</f>
        <v>Better</v>
      </c>
      <c r="AG1076" t="str">
        <f>VLOOKUP(D1075,CSAT!$A$1:$F$1193,6,0)</f>
        <v>Good</v>
      </c>
      <c r="AH1076" s="30">
        <v>43415</v>
      </c>
    </row>
    <row r="1077" spans="1:34" x14ac:dyDescent="0.25">
      <c r="A1077" s="13" t="s">
        <v>1599</v>
      </c>
      <c r="B1077" s="13">
        <v>1076</v>
      </c>
      <c r="C1077" s="13" t="s">
        <v>893</v>
      </c>
      <c r="D1077" s="13" t="s">
        <v>1599</v>
      </c>
      <c r="E1077" s="13" t="s">
        <v>10</v>
      </c>
      <c r="F1077" s="13">
        <v>46</v>
      </c>
      <c r="G1077" s="13" t="s">
        <v>91</v>
      </c>
      <c r="H1077" s="13" t="s">
        <v>22</v>
      </c>
      <c r="I1077" s="13" t="s">
        <v>23</v>
      </c>
      <c r="J1077">
        <f>VLOOKUP(DATA!D1076,'Performance management'!A$1:H$1193,4,0)</f>
        <v>3</v>
      </c>
      <c r="K1077">
        <f>VLOOKUP(DATA!D1076,'Performance management'!A$1:H$1193,5,0)</f>
        <v>2</v>
      </c>
      <c r="L1077">
        <f>VLOOKUP(DATA!D1076,'Performance management'!A$1:H$1193,6,0)</f>
        <v>3</v>
      </c>
      <c r="M1077">
        <f>VLOOKUP(DATA!D1076,'Performance management'!A$1:H$1193,7,0)</f>
        <v>3</v>
      </c>
      <c r="N1077">
        <f>VLOOKUP(DATA!D1076,'Performance management'!A$1:H$1193,8,0)</f>
        <v>2.75</v>
      </c>
      <c r="O1077">
        <f>VLOOKUP(D1076,'Learning  Mangement'!$A$1:$G$1193,4,0)</f>
        <v>2.75</v>
      </c>
      <c r="P1077" t="str">
        <f>VLOOKUP(D1076,'Learning  Mangement'!$A$1:$G$1193,5,0)</f>
        <v>Sathish&amp;Azim</v>
      </c>
      <c r="Q1077" t="str">
        <f>VLOOKUP(D1076,'Learning  Mangement'!$A$1:$G$1193,6,0)</f>
        <v>4h</v>
      </c>
      <c r="R1077" t="str">
        <f>VLOOKUP(D1076,'Learning  Mangement'!$A$1:$G$1193,7,0)</f>
        <v>Technical skills Training</v>
      </c>
      <c r="S1077" s="30">
        <f>VLOOKUP(D1076,'Leave  Mangement'!$A$1:$F$1193,3,0)</f>
        <v>43465</v>
      </c>
      <c r="T1077" s="30">
        <f>VLOOKUP(D1076,'Leave  Mangement'!$A$1:$F$1193,4,0)</f>
        <v>43467</v>
      </c>
      <c r="U1077" t="str">
        <f>VLOOKUP(D1076,'Leave  Mangement'!$A$1:$F$1193,5,0)</f>
        <v>Emergency leave</v>
      </c>
      <c r="V1077">
        <f>VLOOKUP(D1076,'Leave  Mangement'!$A$1:$F$1193,6,0)</f>
        <v>2</v>
      </c>
      <c r="W1077" t="str">
        <f>VLOOKUP(D1076,'Span and Layer'!$A$1:$D$1193,2,0)</f>
        <v>Aneela</v>
      </c>
      <c r="X1077" t="str">
        <f>VLOOKUP(D1076,'Span and Layer'!$A$1:$D$1193,3,0)</f>
        <v>Charlie</v>
      </c>
      <c r="Y1077" t="str">
        <f>VLOOKUP(D1076,'Span and Layer'!$A$1:$D$1193,4,0)</f>
        <v>George</v>
      </c>
      <c r="Z1077" s="30">
        <f>VLOOKUP(D1076,'Attrition Analysis'!$A$1:$E$1193,3,0)</f>
        <v>41816</v>
      </c>
      <c r="AA1077" s="30">
        <f>VLOOKUP(D1076,'Attrition Analysis'!$A$1:$E$1193,4,0)</f>
        <v>14853</v>
      </c>
      <c r="AB1077">
        <f>VLOOKUP(D1076,'Attrition Analysis'!$A$1:$E$1193,5,0)</f>
        <v>0</v>
      </c>
      <c r="AC1077" t="str">
        <f>VLOOKUP(D1076,CSAT!$A$1:$F$1193,2,0)</f>
        <v>Better</v>
      </c>
      <c r="AD1077" t="str">
        <f>VLOOKUP(D1076,CSAT!$A$1:$F$1193,3,0)</f>
        <v>Excellent</v>
      </c>
      <c r="AE1077" t="str">
        <f>VLOOKUP(D1076,CSAT!$A$1:$F$1193,4,0)</f>
        <v>Bad</v>
      </c>
      <c r="AF1077" t="str">
        <f>VLOOKUP(D1076,CSAT!$A$1:$F$1193,5,0)</f>
        <v>Good</v>
      </c>
      <c r="AG1077" t="str">
        <f>VLOOKUP(D1076,CSAT!$A$1:$F$1193,6,0)</f>
        <v>Better</v>
      </c>
      <c r="AH1077" s="30">
        <v>43265</v>
      </c>
    </row>
    <row r="1078" spans="1:34" x14ac:dyDescent="0.25">
      <c r="A1078" s="13" t="s">
        <v>1600</v>
      </c>
      <c r="B1078" s="13">
        <v>1077</v>
      </c>
      <c r="C1078" s="13" t="s">
        <v>895</v>
      </c>
      <c r="D1078" s="13" t="s">
        <v>1600</v>
      </c>
      <c r="E1078" s="13" t="s">
        <v>10</v>
      </c>
      <c r="F1078" s="13">
        <v>53</v>
      </c>
      <c r="G1078" s="13" t="s">
        <v>26</v>
      </c>
      <c r="H1078" s="13" t="s">
        <v>109</v>
      </c>
      <c r="I1078" s="13" t="s">
        <v>13</v>
      </c>
      <c r="J1078">
        <f>VLOOKUP(DATA!D1077,'Performance management'!A$1:H$1193,4,0)</f>
        <v>5</v>
      </c>
      <c r="K1078">
        <f>VLOOKUP(DATA!D1077,'Performance management'!A$1:H$1193,5,0)</f>
        <v>3</v>
      </c>
      <c r="L1078">
        <f>VLOOKUP(DATA!D1077,'Performance management'!A$1:H$1193,6,0)</f>
        <v>1</v>
      </c>
      <c r="M1078">
        <f>VLOOKUP(DATA!D1077,'Performance management'!A$1:H$1193,7,0)</f>
        <v>3</v>
      </c>
      <c r="N1078">
        <f>VLOOKUP(DATA!D1077,'Performance management'!A$1:H$1193,8,0)</f>
        <v>3</v>
      </c>
      <c r="O1078">
        <f>VLOOKUP(D1077,'Learning  Mangement'!$A$1:$G$1193,4,0)</f>
        <v>3</v>
      </c>
      <c r="P1078" t="str">
        <f>VLOOKUP(D1077,'Learning  Mangement'!$A$1:$G$1193,5,0)</f>
        <v>Hemanth&amp;Salomi</v>
      </c>
      <c r="Q1078" t="str">
        <f>VLOOKUP(D1077,'Learning  Mangement'!$A$1:$G$1193,6,0)</f>
        <v>3h</v>
      </c>
      <c r="R1078" t="str">
        <f>VLOOKUP(D1077,'Learning  Mangement'!$A$1:$G$1193,7,0)</f>
        <v>Soft skills Training</v>
      </c>
      <c r="S1078" s="30">
        <f>VLOOKUP(D1077,'Leave  Mangement'!$A$1:$F$1193,3,0)</f>
        <v>43120</v>
      </c>
      <c r="T1078" s="30">
        <f>VLOOKUP(D1077,'Leave  Mangement'!$A$1:$F$1193,4,0)</f>
        <v>43124</v>
      </c>
      <c r="U1078" t="str">
        <f>VLOOKUP(D1077,'Leave  Mangement'!$A$1:$F$1193,5,0)</f>
        <v>Emergency leave</v>
      </c>
      <c r="V1078">
        <f>VLOOKUP(D1077,'Leave  Mangement'!$A$1:$F$1193,6,0)</f>
        <v>4</v>
      </c>
      <c r="W1078" t="str">
        <f>VLOOKUP(D1077,'Span and Layer'!$A$1:$D$1193,2,0)</f>
        <v>Arundathi</v>
      </c>
      <c r="X1078" t="str">
        <f>VLOOKUP(D1077,'Span and Layer'!$A$1:$D$1193,3,0)</f>
        <v>Jacob</v>
      </c>
      <c r="Y1078" t="str">
        <f>VLOOKUP(D1077,'Span and Layer'!$A$1:$D$1193,4,0)</f>
        <v>George</v>
      </c>
      <c r="Z1078" s="30">
        <f>VLOOKUP(D1077,'Attrition Analysis'!$A$1:$E$1193,3,0)</f>
        <v>41824</v>
      </c>
      <c r="AA1078" s="30">
        <f>VLOOKUP(D1077,'Attrition Analysis'!$A$1:$E$1193,4,0)</f>
        <v>14865</v>
      </c>
      <c r="AB1078">
        <f>VLOOKUP(D1077,'Attrition Analysis'!$A$1:$E$1193,5,0)</f>
        <v>0</v>
      </c>
      <c r="AC1078" t="str">
        <f>VLOOKUP(D1077,CSAT!$A$1:$F$1193,2,0)</f>
        <v>Worst</v>
      </c>
      <c r="AD1078" t="str">
        <f>VLOOKUP(D1077,CSAT!$A$1:$F$1193,3,0)</f>
        <v>Good</v>
      </c>
      <c r="AE1078" t="str">
        <f>VLOOKUP(D1077,CSAT!$A$1:$F$1193,4,0)</f>
        <v>Worst</v>
      </c>
      <c r="AF1078" t="str">
        <f>VLOOKUP(D1077,CSAT!$A$1:$F$1193,5,0)</f>
        <v>Good</v>
      </c>
      <c r="AG1078" t="str">
        <f>VLOOKUP(D1077,CSAT!$A$1:$F$1193,6,0)</f>
        <v>Better</v>
      </c>
      <c r="AH1078" s="30">
        <v>43265</v>
      </c>
    </row>
    <row r="1079" spans="1:34" x14ac:dyDescent="0.25">
      <c r="A1079" s="13" t="s">
        <v>1601</v>
      </c>
      <c r="B1079" s="13">
        <v>1078</v>
      </c>
      <c r="C1079" s="13" t="s">
        <v>897</v>
      </c>
      <c r="D1079" s="13" t="s">
        <v>1601</v>
      </c>
      <c r="E1079" s="13" t="s">
        <v>16</v>
      </c>
      <c r="F1079" s="13">
        <v>51</v>
      </c>
      <c r="G1079" s="13" t="s">
        <v>45</v>
      </c>
      <c r="H1079" s="13" t="s">
        <v>27</v>
      </c>
      <c r="I1079" s="13" t="s">
        <v>28</v>
      </c>
      <c r="J1079">
        <f>VLOOKUP(DATA!D1078,'Performance management'!A$1:H$1193,4,0)</f>
        <v>3</v>
      </c>
      <c r="K1079">
        <f>VLOOKUP(DATA!D1078,'Performance management'!A$1:H$1193,5,0)</f>
        <v>1</v>
      </c>
      <c r="L1079">
        <f>VLOOKUP(DATA!D1078,'Performance management'!A$1:H$1193,6,0)</f>
        <v>3</v>
      </c>
      <c r="M1079">
        <f>VLOOKUP(DATA!D1078,'Performance management'!A$1:H$1193,7,0)</f>
        <v>5</v>
      </c>
      <c r="N1079">
        <f>VLOOKUP(DATA!D1078,'Performance management'!A$1:H$1193,8,0)</f>
        <v>3</v>
      </c>
      <c r="O1079">
        <f>VLOOKUP(D1078,'Learning  Mangement'!$A$1:$G$1193,4,0)</f>
        <v>3</v>
      </c>
      <c r="P1079" t="str">
        <f>VLOOKUP(D1078,'Learning  Mangement'!$A$1:$G$1193,5,0)</f>
        <v>Hemanth&amp;Salomi</v>
      </c>
      <c r="Q1079" t="str">
        <f>VLOOKUP(D1078,'Learning  Mangement'!$A$1:$G$1193,6,0)</f>
        <v>3h</v>
      </c>
      <c r="R1079" t="str">
        <f>VLOOKUP(D1078,'Learning  Mangement'!$A$1:$G$1193,7,0)</f>
        <v>Soft skills Training</v>
      </c>
      <c r="S1079" s="30">
        <f>VLOOKUP(D1078,'Leave  Mangement'!$A$1:$F$1193,3,0)</f>
        <v>43121</v>
      </c>
      <c r="T1079" s="30">
        <f>VLOOKUP(D1078,'Leave  Mangement'!$A$1:$F$1193,4,0)</f>
        <v>43127</v>
      </c>
      <c r="U1079" t="str">
        <f>VLOOKUP(D1078,'Leave  Mangement'!$A$1:$F$1193,5,0)</f>
        <v>Emergency leave</v>
      </c>
      <c r="V1079">
        <f>VLOOKUP(D1078,'Leave  Mangement'!$A$1:$F$1193,6,0)</f>
        <v>6</v>
      </c>
      <c r="W1079" t="str">
        <f>VLOOKUP(D1078,'Span and Layer'!$A$1:$D$1193,2,0)</f>
        <v>Arundathi</v>
      </c>
      <c r="X1079" t="str">
        <f>VLOOKUP(D1078,'Span and Layer'!$A$1:$D$1193,3,0)</f>
        <v>Jacob</v>
      </c>
      <c r="Y1079" t="str">
        <f>VLOOKUP(D1078,'Span and Layer'!$A$1:$D$1193,4,0)</f>
        <v>George</v>
      </c>
      <c r="Z1079" s="30">
        <f>VLOOKUP(D1078,'Attrition Analysis'!$A$1:$E$1193,3,0)</f>
        <v>41832</v>
      </c>
      <c r="AA1079" s="30">
        <f>VLOOKUP(D1078,'Attrition Analysis'!$A$1:$E$1193,4,0)</f>
        <v>14877</v>
      </c>
      <c r="AB1079">
        <f>VLOOKUP(D1078,'Attrition Analysis'!$A$1:$E$1193,5,0)</f>
        <v>0</v>
      </c>
      <c r="AC1079" t="str">
        <f>VLOOKUP(D1078,CSAT!$A$1:$F$1193,2,0)</f>
        <v>Bad</v>
      </c>
      <c r="AD1079" t="str">
        <f>VLOOKUP(D1078,CSAT!$A$1:$F$1193,3,0)</f>
        <v>Bad</v>
      </c>
      <c r="AE1079" t="str">
        <f>VLOOKUP(D1078,CSAT!$A$1:$F$1193,4,0)</f>
        <v>Good</v>
      </c>
      <c r="AF1079" t="str">
        <f>VLOOKUP(D1078,CSAT!$A$1:$F$1193,5,0)</f>
        <v>Bad</v>
      </c>
      <c r="AG1079" t="str">
        <f>VLOOKUP(D1078,CSAT!$A$1:$F$1193,6,0)</f>
        <v>Bad</v>
      </c>
      <c r="AH1079" s="30">
        <v>43333</v>
      </c>
    </row>
    <row r="1080" spans="1:34" x14ac:dyDescent="0.25">
      <c r="A1080" s="13" t="s">
        <v>1602</v>
      </c>
      <c r="B1080" s="13">
        <v>1079</v>
      </c>
      <c r="C1080" s="13" t="s">
        <v>899</v>
      </c>
      <c r="D1080" s="13" t="s">
        <v>1602</v>
      </c>
      <c r="E1080" s="13" t="s">
        <v>16</v>
      </c>
      <c r="F1080" s="13">
        <v>48</v>
      </c>
      <c r="G1080" s="13" t="s">
        <v>26</v>
      </c>
      <c r="H1080" s="13" t="s">
        <v>63</v>
      </c>
      <c r="I1080" s="13" t="s">
        <v>13</v>
      </c>
      <c r="J1080">
        <f>VLOOKUP(DATA!D1079,'Performance management'!A$1:H$1193,4,0)</f>
        <v>3</v>
      </c>
      <c r="K1080">
        <f>VLOOKUP(DATA!D1079,'Performance management'!A$1:H$1193,5,0)</f>
        <v>4</v>
      </c>
      <c r="L1080">
        <f>VLOOKUP(DATA!D1079,'Performance management'!A$1:H$1193,6,0)</f>
        <v>5</v>
      </c>
      <c r="M1080">
        <f>VLOOKUP(DATA!D1079,'Performance management'!A$1:H$1193,7,0)</f>
        <v>4</v>
      </c>
      <c r="N1080">
        <f>VLOOKUP(DATA!D1079,'Performance management'!A$1:H$1193,8,0)</f>
        <v>4</v>
      </c>
      <c r="O1080">
        <f>VLOOKUP(D1079,'Learning  Mangement'!$A$1:$G$1193,4,0)</f>
        <v>4</v>
      </c>
      <c r="P1080" t="str">
        <f>VLOOKUP(D1079,'Learning  Mangement'!$A$1:$G$1193,5,0)</f>
        <v>Santhosh&amp;Anudeep</v>
      </c>
      <c r="Q1080" t="str">
        <f>VLOOKUP(D1079,'Learning  Mangement'!$A$1:$G$1193,6,0)</f>
        <v>3h</v>
      </c>
      <c r="R1080" t="str">
        <f>VLOOKUP(D1079,'Learning  Mangement'!$A$1:$G$1193,7,0)</f>
        <v>Job Training</v>
      </c>
      <c r="S1080" s="30">
        <f>VLOOKUP(D1079,'Leave  Mangement'!$A$1:$F$1193,3,0)</f>
        <v>43122</v>
      </c>
      <c r="T1080" s="30">
        <f>VLOOKUP(D1079,'Leave  Mangement'!$A$1:$F$1193,4,0)</f>
        <v>43125</v>
      </c>
      <c r="U1080" t="str">
        <f>VLOOKUP(D1079,'Leave  Mangement'!$A$1:$F$1193,5,0)</f>
        <v>Planned leave</v>
      </c>
      <c r="V1080">
        <f>VLOOKUP(D1079,'Leave  Mangement'!$A$1:$F$1193,6,0)</f>
        <v>3</v>
      </c>
      <c r="W1080" t="str">
        <f>VLOOKUP(D1079,'Span and Layer'!$A$1:$D$1193,2,0)</f>
        <v>David</v>
      </c>
      <c r="X1080" t="str">
        <f>VLOOKUP(D1079,'Span and Layer'!$A$1:$D$1193,3,0)</f>
        <v>Jacob</v>
      </c>
      <c r="Y1080" t="str">
        <f>VLOOKUP(D1079,'Span and Layer'!$A$1:$D$1193,4,0)</f>
        <v>George</v>
      </c>
      <c r="Z1080" s="30">
        <f>VLOOKUP(D1079,'Attrition Analysis'!$A$1:$E$1193,3,0)</f>
        <v>41840</v>
      </c>
      <c r="AA1080" s="30">
        <f>VLOOKUP(D1079,'Attrition Analysis'!$A$1:$E$1193,4,0)</f>
        <v>14889</v>
      </c>
      <c r="AB1080">
        <f>VLOOKUP(D1079,'Attrition Analysis'!$A$1:$E$1193,5,0)</f>
        <v>0</v>
      </c>
      <c r="AC1080" t="str">
        <f>VLOOKUP(D1079,CSAT!$A$1:$F$1193,2,0)</f>
        <v>Excellent</v>
      </c>
      <c r="AD1080" t="str">
        <f>VLOOKUP(D1079,CSAT!$A$1:$F$1193,3,0)</f>
        <v>Good</v>
      </c>
      <c r="AE1080" t="str">
        <f>VLOOKUP(D1079,CSAT!$A$1:$F$1193,4,0)</f>
        <v>Excellent</v>
      </c>
      <c r="AF1080" t="str">
        <f>VLOOKUP(D1079,CSAT!$A$1:$F$1193,5,0)</f>
        <v>Better</v>
      </c>
      <c r="AG1080" t="str">
        <f>VLOOKUP(D1079,CSAT!$A$1:$F$1193,6,0)</f>
        <v>Excellent</v>
      </c>
      <c r="AH1080" s="30">
        <v>43179</v>
      </c>
    </row>
    <row r="1081" spans="1:34" x14ac:dyDescent="0.25">
      <c r="A1081" s="13" t="s">
        <v>1603</v>
      </c>
      <c r="B1081" s="13">
        <v>1080</v>
      </c>
      <c r="C1081" s="13" t="s">
        <v>901</v>
      </c>
      <c r="D1081" s="13" t="s">
        <v>1603</v>
      </c>
      <c r="E1081" s="13" t="s">
        <v>10</v>
      </c>
      <c r="F1081" s="13">
        <v>42</v>
      </c>
      <c r="G1081" s="13" t="s">
        <v>62</v>
      </c>
      <c r="H1081" s="13" t="s">
        <v>79</v>
      </c>
      <c r="I1081" s="13" t="s">
        <v>80</v>
      </c>
      <c r="J1081">
        <f>VLOOKUP(DATA!D1080,'Performance management'!A$1:H$1193,4,0)</f>
        <v>1</v>
      </c>
      <c r="K1081">
        <f>VLOOKUP(DATA!D1080,'Performance management'!A$1:H$1193,5,0)</f>
        <v>4</v>
      </c>
      <c r="L1081">
        <f>VLOOKUP(DATA!D1080,'Performance management'!A$1:H$1193,6,0)</f>
        <v>4</v>
      </c>
      <c r="M1081">
        <f>VLOOKUP(DATA!D1080,'Performance management'!A$1:H$1193,7,0)</f>
        <v>2</v>
      </c>
      <c r="N1081">
        <f>VLOOKUP(DATA!D1080,'Performance management'!A$1:H$1193,8,0)</f>
        <v>2.75</v>
      </c>
      <c r="O1081">
        <f>VLOOKUP(D1080,'Learning  Mangement'!$A$1:$G$1193,4,0)</f>
        <v>2.75</v>
      </c>
      <c r="P1081" t="str">
        <f>VLOOKUP(D1080,'Learning  Mangement'!$A$1:$G$1193,5,0)</f>
        <v>Sathish&amp;Azim</v>
      </c>
      <c r="Q1081" t="str">
        <f>VLOOKUP(D1080,'Learning  Mangement'!$A$1:$G$1193,6,0)</f>
        <v>4h</v>
      </c>
      <c r="R1081" t="str">
        <f>VLOOKUP(D1080,'Learning  Mangement'!$A$1:$G$1193,7,0)</f>
        <v>Technical skills Training</v>
      </c>
      <c r="S1081" s="30">
        <f>VLOOKUP(D1080,'Leave  Mangement'!$A$1:$F$1193,3,0)</f>
        <v>43123</v>
      </c>
      <c r="T1081" s="30">
        <f>VLOOKUP(D1080,'Leave  Mangement'!$A$1:$F$1193,4,0)</f>
        <v>43129</v>
      </c>
      <c r="U1081" t="str">
        <f>VLOOKUP(D1080,'Leave  Mangement'!$A$1:$F$1193,5,0)</f>
        <v>Maternity/Parental leave</v>
      </c>
      <c r="V1081">
        <f>VLOOKUP(D1080,'Leave  Mangement'!$A$1:$F$1193,6,0)</f>
        <v>36</v>
      </c>
      <c r="W1081" t="str">
        <f>VLOOKUP(D1080,'Span and Layer'!$A$1:$D$1193,2,0)</f>
        <v>Harish</v>
      </c>
      <c r="X1081" t="str">
        <f>VLOOKUP(D1080,'Span and Layer'!$A$1:$D$1193,3,0)</f>
        <v>Amelia</v>
      </c>
      <c r="Y1081" t="str">
        <f>VLOOKUP(D1080,'Span and Layer'!$A$1:$D$1193,4,0)</f>
        <v>George</v>
      </c>
      <c r="Z1081" s="30">
        <f>VLOOKUP(D1080,'Attrition Analysis'!$A$1:$E$1193,3,0)</f>
        <v>41848</v>
      </c>
      <c r="AA1081" s="30">
        <f>VLOOKUP(D1080,'Attrition Analysis'!$A$1:$E$1193,4,0)</f>
        <v>14901</v>
      </c>
      <c r="AB1081">
        <f>VLOOKUP(D1080,'Attrition Analysis'!$A$1:$E$1193,5,0)</f>
        <v>0</v>
      </c>
      <c r="AC1081" t="str">
        <f>VLOOKUP(D1080,CSAT!$A$1:$F$1193,2,0)</f>
        <v>Good</v>
      </c>
      <c r="AD1081" t="str">
        <f>VLOOKUP(D1080,CSAT!$A$1:$F$1193,3,0)</f>
        <v>Bad</v>
      </c>
      <c r="AE1081" t="str">
        <f>VLOOKUP(D1080,CSAT!$A$1:$F$1193,4,0)</f>
        <v>Worst</v>
      </c>
      <c r="AF1081" t="str">
        <f>VLOOKUP(D1080,CSAT!$A$1:$F$1193,5,0)</f>
        <v>Good</v>
      </c>
      <c r="AG1081" t="str">
        <f>VLOOKUP(D1080,CSAT!$A$1:$F$1193,6,0)</f>
        <v>Bad</v>
      </c>
      <c r="AH1081" s="30">
        <v>43358</v>
      </c>
    </row>
    <row r="1082" spans="1:34" x14ac:dyDescent="0.25">
      <c r="A1082" s="13" t="s">
        <v>1604</v>
      </c>
      <c r="B1082" s="13">
        <v>1081</v>
      </c>
      <c r="C1082" s="13" t="s">
        <v>903</v>
      </c>
      <c r="D1082" s="13" t="s">
        <v>1604</v>
      </c>
      <c r="E1082" s="13" t="s">
        <v>16</v>
      </c>
      <c r="F1082" s="13">
        <v>54</v>
      </c>
      <c r="G1082" s="13" t="s">
        <v>31</v>
      </c>
      <c r="H1082" s="13" t="s">
        <v>161</v>
      </c>
      <c r="I1082" s="13" t="s">
        <v>13</v>
      </c>
      <c r="J1082">
        <f>VLOOKUP(DATA!D1081,'Performance management'!A$1:H$1193,4,0)</f>
        <v>1</v>
      </c>
      <c r="K1082">
        <f>VLOOKUP(DATA!D1081,'Performance management'!A$1:H$1193,5,0)</f>
        <v>1</v>
      </c>
      <c r="L1082">
        <f>VLOOKUP(DATA!D1081,'Performance management'!A$1:H$1193,6,0)</f>
        <v>3</v>
      </c>
      <c r="M1082">
        <f>VLOOKUP(DATA!D1081,'Performance management'!A$1:H$1193,7,0)</f>
        <v>1</v>
      </c>
      <c r="N1082">
        <f>VLOOKUP(DATA!D1081,'Performance management'!A$1:H$1193,8,0)</f>
        <v>1.5</v>
      </c>
      <c r="O1082">
        <f>VLOOKUP(D1081,'Learning  Mangement'!$A$1:$G$1193,4,0)</f>
        <v>1.5</v>
      </c>
      <c r="P1082" t="str">
        <f>VLOOKUP(D1081,'Learning  Mangement'!$A$1:$G$1193,5,0)</f>
        <v>Sathish&amp;Azim</v>
      </c>
      <c r="Q1082" t="str">
        <f>VLOOKUP(D1081,'Learning  Mangement'!$A$1:$G$1193,6,0)</f>
        <v>4h</v>
      </c>
      <c r="R1082" t="str">
        <f>VLOOKUP(D1081,'Learning  Mangement'!$A$1:$G$1193,7,0)</f>
        <v>Technical skills Training</v>
      </c>
      <c r="S1082" s="30">
        <f>VLOOKUP(D1081,'Leave  Mangement'!$A$1:$F$1193,3,0)</f>
        <v>43124</v>
      </c>
      <c r="T1082" s="30">
        <f>VLOOKUP(D1081,'Leave  Mangement'!$A$1:$F$1193,4,0)</f>
        <v>43128</v>
      </c>
      <c r="U1082" t="str">
        <f>VLOOKUP(D1081,'Leave  Mangement'!$A$1:$F$1193,5,0)</f>
        <v>Maternity/Parental leave</v>
      </c>
      <c r="V1082">
        <f>VLOOKUP(D1081,'Leave  Mangement'!$A$1:$F$1193,6,0)</f>
        <v>34</v>
      </c>
      <c r="W1082" t="str">
        <f>VLOOKUP(D1081,'Span and Layer'!$A$1:$D$1193,2,0)</f>
        <v>Sathish</v>
      </c>
      <c r="X1082" t="str">
        <f>VLOOKUP(D1081,'Span and Layer'!$A$1:$D$1193,3,0)</f>
        <v>Charlie</v>
      </c>
      <c r="Y1082" t="str">
        <f>VLOOKUP(D1081,'Span and Layer'!$A$1:$D$1193,4,0)</f>
        <v>George</v>
      </c>
      <c r="Z1082" s="30">
        <f>VLOOKUP(D1081,'Attrition Analysis'!$A$1:$E$1193,3,0)</f>
        <v>41856</v>
      </c>
      <c r="AA1082" s="30">
        <f>VLOOKUP(D1081,'Attrition Analysis'!$A$1:$E$1193,4,0)</f>
        <v>14913</v>
      </c>
      <c r="AB1082">
        <f>VLOOKUP(D1081,'Attrition Analysis'!$A$1:$E$1193,5,0)</f>
        <v>0</v>
      </c>
      <c r="AC1082" t="str">
        <f>VLOOKUP(D1081,CSAT!$A$1:$F$1193,2,0)</f>
        <v>Worst</v>
      </c>
      <c r="AD1082" t="str">
        <f>VLOOKUP(D1081,CSAT!$A$1:$F$1193,3,0)</f>
        <v>Excellent</v>
      </c>
      <c r="AE1082" t="str">
        <f>VLOOKUP(D1081,CSAT!$A$1:$F$1193,4,0)</f>
        <v>Excellent</v>
      </c>
      <c r="AF1082" t="str">
        <f>VLOOKUP(D1081,CSAT!$A$1:$F$1193,5,0)</f>
        <v>Bad</v>
      </c>
      <c r="AG1082" t="str">
        <f>VLOOKUP(D1081,CSAT!$A$1:$F$1193,6,0)</f>
        <v>Better</v>
      </c>
      <c r="AH1082" s="30">
        <v>43453</v>
      </c>
    </row>
    <row r="1083" spans="1:34" x14ac:dyDescent="0.25">
      <c r="A1083" s="13" t="s">
        <v>1605</v>
      </c>
      <c r="B1083" s="13">
        <v>1082</v>
      </c>
      <c r="C1083" s="13" t="s">
        <v>905</v>
      </c>
      <c r="D1083" s="13" t="s">
        <v>1605</v>
      </c>
      <c r="E1083" s="13" t="s">
        <v>16</v>
      </c>
      <c r="F1083" s="13">
        <v>35</v>
      </c>
      <c r="G1083" s="13" t="s">
        <v>96</v>
      </c>
      <c r="H1083" s="13" t="s">
        <v>97</v>
      </c>
      <c r="I1083" s="13" t="s">
        <v>98</v>
      </c>
      <c r="J1083">
        <f>VLOOKUP(DATA!D1082,'Performance management'!A$1:H$1193,4,0)</f>
        <v>5</v>
      </c>
      <c r="K1083">
        <f>VLOOKUP(DATA!D1082,'Performance management'!A$1:H$1193,5,0)</f>
        <v>5</v>
      </c>
      <c r="L1083">
        <f>VLOOKUP(DATA!D1082,'Performance management'!A$1:H$1193,6,0)</f>
        <v>5</v>
      </c>
      <c r="M1083">
        <f>VLOOKUP(DATA!D1082,'Performance management'!A$1:H$1193,7,0)</f>
        <v>1</v>
      </c>
      <c r="N1083">
        <f>VLOOKUP(DATA!D1082,'Performance management'!A$1:H$1193,8,0)</f>
        <v>4</v>
      </c>
      <c r="O1083">
        <f>VLOOKUP(D1082,'Learning  Mangement'!$A$1:$G$1193,4,0)</f>
        <v>4</v>
      </c>
      <c r="P1083" t="str">
        <f>VLOOKUP(D1082,'Learning  Mangement'!$A$1:$G$1193,5,0)</f>
        <v>Santhosh&amp;Anudeep</v>
      </c>
      <c r="Q1083" t="str">
        <f>VLOOKUP(D1082,'Learning  Mangement'!$A$1:$G$1193,6,0)</f>
        <v>3h</v>
      </c>
      <c r="R1083" t="str">
        <f>VLOOKUP(D1082,'Learning  Mangement'!$A$1:$G$1193,7,0)</f>
        <v>Job Training</v>
      </c>
      <c r="S1083" s="30">
        <f>VLOOKUP(D1082,'Leave  Mangement'!$A$1:$F$1193,3,0)</f>
        <v>43125</v>
      </c>
      <c r="T1083" s="30">
        <f>VLOOKUP(D1082,'Leave  Mangement'!$A$1:$F$1193,4,0)</f>
        <v>43127</v>
      </c>
      <c r="U1083" t="str">
        <f>VLOOKUP(D1082,'Leave  Mangement'!$A$1:$F$1193,5,0)</f>
        <v>Emergency leave</v>
      </c>
      <c r="V1083">
        <f>VLOOKUP(D1082,'Leave  Mangement'!$A$1:$F$1193,6,0)</f>
        <v>2</v>
      </c>
      <c r="W1083" t="str">
        <f>VLOOKUP(D1082,'Span and Layer'!$A$1:$D$1193,2,0)</f>
        <v>Lihar</v>
      </c>
      <c r="X1083" t="str">
        <f>VLOOKUP(D1082,'Span and Layer'!$A$1:$D$1193,3,0)</f>
        <v>Isla</v>
      </c>
      <c r="Y1083" t="str">
        <f>VLOOKUP(D1082,'Span and Layer'!$A$1:$D$1193,4,0)</f>
        <v>George</v>
      </c>
      <c r="Z1083" s="30">
        <f>VLOOKUP(D1082,'Attrition Analysis'!$A$1:$E$1193,3,0)</f>
        <v>41864</v>
      </c>
      <c r="AA1083" s="30">
        <f>VLOOKUP(D1082,'Attrition Analysis'!$A$1:$E$1193,4,0)</f>
        <v>14925</v>
      </c>
      <c r="AB1083">
        <f>VLOOKUP(D1082,'Attrition Analysis'!$A$1:$E$1193,5,0)</f>
        <v>0</v>
      </c>
      <c r="AC1083" t="str">
        <f>VLOOKUP(D1082,CSAT!$A$1:$F$1193,2,0)</f>
        <v>Excellent</v>
      </c>
      <c r="AD1083" t="str">
        <f>VLOOKUP(D1082,CSAT!$A$1:$F$1193,3,0)</f>
        <v>Worst</v>
      </c>
      <c r="AE1083" t="str">
        <f>VLOOKUP(D1082,CSAT!$A$1:$F$1193,4,0)</f>
        <v>Better</v>
      </c>
      <c r="AF1083" t="str">
        <f>VLOOKUP(D1082,CSAT!$A$1:$F$1193,5,0)</f>
        <v>Worst</v>
      </c>
      <c r="AG1083" t="str">
        <f>VLOOKUP(D1082,CSAT!$A$1:$F$1193,6,0)</f>
        <v>Bad</v>
      </c>
      <c r="AH1083" s="30">
        <v>43124</v>
      </c>
    </row>
    <row r="1084" spans="1:34" x14ac:dyDescent="0.25">
      <c r="A1084" s="13" t="s">
        <v>1606</v>
      </c>
      <c r="B1084" s="13">
        <v>1083</v>
      </c>
      <c r="C1084" s="13" t="s">
        <v>907</v>
      </c>
      <c r="D1084" s="13" t="s">
        <v>1606</v>
      </c>
      <c r="E1084" s="13" t="s">
        <v>16</v>
      </c>
      <c r="F1084" s="13">
        <v>24</v>
      </c>
      <c r="G1084" s="13" t="s">
        <v>11</v>
      </c>
      <c r="H1084" s="13" t="s">
        <v>131</v>
      </c>
      <c r="I1084" s="13" t="s">
        <v>132</v>
      </c>
      <c r="J1084">
        <f>VLOOKUP(DATA!D1083,'Performance management'!A$1:H$1193,4,0)</f>
        <v>4</v>
      </c>
      <c r="K1084">
        <f>VLOOKUP(DATA!D1083,'Performance management'!A$1:H$1193,5,0)</f>
        <v>2</v>
      </c>
      <c r="L1084">
        <f>VLOOKUP(DATA!D1083,'Performance management'!A$1:H$1193,6,0)</f>
        <v>1</v>
      </c>
      <c r="M1084">
        <f>VLOOKUP(DATA!D1083,'Performance management'!A$1:H$1193,7,0)</f>
        <v>1</v>
      </c>
      <c r="N1084">
        <f>VLOOKUP(DATA!D1083,'Performance management'!A$1:H$1193,8,0)</f>
        <v>2</v>
      </c>
      <c r="O1084">
        <f>VLOOKUP(D1083,'Learning  Mangement'!$A$1:$G$1193,4,0)</f>
        <v>2</v>
      </c>
      <c r="P1084" t="str">
        <f>VLOOKUP(D1083,'Learning  Mangement'!$A$1:$G$1193,5,0)</f>
        <v>Sathish&amp;Azim</v>
      </c>
      <c r="Q1084" t="str">
        <f>VLOOKUP(D1083,'Learning  Mangement'!$A$1:$G$1193,6,0)</f>
        <v>4h</v>
      </c>
      <c r="R1084" t="str">
        <f>VLOOKUP(D1083,'Learning  Mangement'!$A$1:$G$1193,7,0)</f>
        <v>Technical skills Training</v>
      </c>
      <c r="S1084" s="30">
        <f>VLOOKUP(D1083,'Leave  Mangement'!$A$1:$F$1193,3,0)</f>
        <v>43126</v>
      </c>
      <c r="T1084" s="30">
        <f>VLOOKUP(D1083,'Leave  Mangement'!$A$1:$F$1193,4,0)</f>
        <v>43131</v>
      </c>
      <c r="U1084" t="str">
        <f>VLOOKUP(D1083,'Leave  Mangement'!$A$1:$F$1193,5,0)</f>
        <v>Maternity/Parental leave</v>
      </c>
      <c r="V1084">
        <f>VLOOKUP(D1083,'Leave  Mangement'!$A$1:$F$1193,6,0)</f>
        <v>35</v>
      </c>
      <c r="W1084" t="str">
        <f>VLOOKUP(D1083,'Span and Layer'!$A$1:$D$1193,2,0)</f>
        <v>Hemanth</v>
      </c>
      <c r="X1084" t="str">
        <f>VLOOKUP(D1083,'Span and Layer'!$A$1:$D$1193,3,0)</f>
        <v>Amelia</v>
      </c>
      <c r="Y1084" t="str">
        <f>VLOOKUP(D1083,'Span and Layer'!$A$1:$D$1193,4,0)</f>
        <v>George</v>
      </c>
      <c r="Z1084" s="30">
        <f>VLOOKUP(D1083,'Attrition Analysis'!$A$1:$E$1193,3,0)</f>
        <v>41872</v>
      </c>
      <c r="AA1084" s="30">
        <f>VLOOKUP(D1083,'Attrition Analysis'!$A$1:$E$1193,4,0)</f>
        <v>14937</v>
      </c>
      <c r="AB1084">
        <f>VLOOKUP(D1083,'Attrition Analysis'!$A$1:$E$1193,5,0)</f>
        <v>0</v>
      </c>
      <c r="AC1084" t="str">
        <f>VLOOKUP(D1083,CSAT!$A$1:$F$1193,2,0)</f>
        <v>Worst</v>
      </c>
      <c r="AD1084" t="str">
        <f>VLOOKUP(D1083,CSAT!$A$1:$F$1193,3,0)</f>
        <v>Bad</v>
      </c>
      <c r="AE1084" t="str">
        <f>VLOOKUP(D1083,CSAT!$A$1:$F$1193,4,0)</f>
        <v>Worst</v>
      </c>
      <c r="AF1084" t="str">
        <f>VLOOKUP(D1083,CSAT!$A$1:$F$1193,5,0)</f>
        <v>Worst</v>
      </c>
      <c r="AG1084" t="str">
        <f>VLOOKUP(D1083,CSAT!$A$1:$F$1193,6,0)</f>
        <v>Better</v>
      </c>
      <c r="AH1084" s="30">
        <v>43108</v>
      </c>
    </row>
    <row r="1085" spans="1:34" x14ac:dyDescent="0.25">
      <c r="A1085" s="13" t="s">
        <v>1607</v>
      </c>
      <c r="B1085" s="13">
        <v>1084</v>
      </c>
      <c r="C1085" s="13" t="s">
        <v>909</v>
      </c>
      <c r="D1085" s="13" t="s">
        <v>1607</v>
      </c>
      <c r="E1085" s="13" t="s">
        <v>16</v>
      </c>
      <c r="F1085" s="13">
        <v>54</v>
      </c>
      <c r="G1085" s="13" t="s">
        <v>55</v>
      </c>
      <c r="H1085" s="13" t="s">
        <v>40</v>
      </c>
      <c r="I1085" s="13" t="s">
        <v>13</v>
      </c>
      <c r="J1085">
        <f>VLOOKUP(DATA!D1084,'Performance management'!A$1:H$1193,4,0)</f>
        <v>1</v>
      </c>
      <c r="K1085">
        <f>VLOOKUP(DATA!D1084,'Performance management'!A$1:H$1193,5,0)</f>
        <v>3</v>
      </c>
      <c r="L1085">
        <f>VLOOKUP(DATA!D1084,'Performance management'!A$1:H$1193,6,0)</f>
        <v>3</v>
      </c>
      <c r="M1085">
        <f>VLOOKUP(DATA!D1084,'Performance management'!A$1:H$1193,7,0)</f>
        <v>3</v>
      </c>
      <c r="N1085">
        <f>VLOOKUP(DATA!D1084,'Performance management'!A$1:H$1193,8,0)</f>
        <v>2.5</v>
      </c>
      <c r="O1085">
        <f>VLOOKUP(D1084,'Learning  Mangement'!$A$1:$G$1193,4,0)</f>
        <v>2.5</v>
      </c>
      <c r="P1085" t="str">
        <f>VLOOKUP(D1084,'Learning  Mangement'!$A$1:$G$1193,5,0)</f>
        <v>Sathish&amp;Azim</v>
      </c>
      <c r="Q1085" t="str">
        <f>VLOOKUP(D1084,'Learning  Mangement'!$A$1:$G$1193,6,0)</f>
        <v>4h</v>
      </c>
      <c r="R1085" t="str">
        <f>VLOOKUP(D1084,'Learning  Mangement'!$A$1:$G$1193,7,0)</f>
        <v>Technical skills Training</v>
      </c>
      <c r="S1085" s="30">
        <f>VLOOKUP(D1084,'Leave  Mangement'!$A$1:$F$1193,3,0)</f>
        <v>43127</v>
      </c>
      <c r="T1085" s="30">
        <f>VLOOKUP(D1084,'Leave  Mangement'!$A$1:$F$1193,4,0)</f>
        <v>43133</v>
      </c>
      <c r="U1085" t="str">
        <f>VLOOKUP(D1084,'Leave  Mangement'!$A$1:$F$1193,5,0)</f>
        <v>Emergency leave</v>
      </c>
      <c r="V1085">
        <f>VLOOKUP(D1084,'Leave  Mangement'!$A$1:$F$1193,6,0)</f>
        <v>6</v>
      </c>
      <c r="W1085" t="str">
        <f>VLOOKUP(D1084,'Span and Layer'!$A$1:$D$1193,2,0)</f>
        <v>Anudeep</v>
      </c>
      <c r="X1085" t="str">
        <f>VLOOKUP(D1084,'Span and Layer'!$A$1:$D$1193,3,0)</f>
        <v>Charlie</v>
      </c>
      <c r="Y1085" t="str">
        <f>VLOOKUP(D1084,'Span and Layer'!$A$1:$D$1193,4,0)</f>
        <v>George</v>
      </c>
      <c r="Z1085" s="30">
        <f>VLOOKUP(D1084,'Attrition Analysis'!$A$1:$E$1193,3,0)</f>
        <v>41880</v>
      </c>
      <c r="AA1085" s="30">
        <f>VLOOKUP(D1084,'Attrition Analysis'!$A$1:$E$1193,4,0)</f>
        <v>14949</v>
      </c>
      <c r="AB1085">
        <f>VLOOKUP(D1084,'Attrition Analysis'!$A$1:$E$1193,5,0)</f>
        <v>0</v>
      </c>
      <c r="AC1085" t="str">
        <f>VLOOKUP(D1084,CSAT!$A$1:$F$1193,2,0)</f>
        <v>Better</v>
      </c>
      <c r="AD1085" t="str">
        <f>VLOOKUP(D1084,CSAT!$A$1:$F$1193,3,0)</f>
        <v>Better</v>
      </c>
      <c r="AE1085" t="str">
        <f>VLOOKUP(D1084,CSAT!$A$1:$F$1193,4,0)</f>
        <v>Worst</v>
      </c>
      <c r="AF1085" t="str">
        <f>VLOOKUP(D1084,CSAT!$A$1:$F$1193,5,0)</f>
        <v>Excellent</v>
      </c>
      <c r="AG1085" t="str">
        <f>VLOOKUP(D1084,CSAT!$A$1:$F$1193,6,0)</f>
        <v>Excellent</v>
      </c>
      <c r="AH1085" s="30">
        <v>43436</v>
      </c>
    </row>
    <row r="1086" spans="1:34" x14ac:dyDescent="0.25">
      <c r="A1086" s="13" t="s">
        <v>1608</v>
      </c>
      <c r="B1086" s="13">
        <v>1085</v>
      </c>
      <c r="C1086" s="13" t="s">
        <v>911</v>
      </c>
      <c r="D1086" s="13" t="s">
        <v>1608</v>
      </c>
      <c r="E1086" s="13" t="s">
        <v>16</v>
      </c>
      <c r="F1086" s="13">
        <v>49</v>
      </c>
      <c r="G1086" s="13" t="s">
        <v>62</v>
      </c>
      <c r="H1086" s="13" t="s">
        <v>118</v>
      </c>
      <c r="I1086" s="13" t="s">
        <v>13</v>
      </c>
      <c r="J1086">
        <f>VLOOKUP(DATA!D1085,'Performance management'!A$1:H$1193,4,0)</f>
        <v>1</v>
      </c>
      <c r="K1086">
        <f>VLOOKUP(DATA!D1085,'Performance management'!A$1:H$1193,5,0)</f>
        <v>2</v>
      </c>
      <c r="L1086">
        <f>VLOOKUP(DATA!D1085,'Performance management'!A$1:H$1193,6,0)</f>
        <v>3</v>
      </c>
      <c r="M1086">
        <f>VLOOKUP(DATA!D1085,'Performance management'!A$1:H$1193,7,0)</f>
        <v>5</v>
      </c>
      <c r="N1086">
        <f>VLOOKUP(DATA!D1085,'Performance management'!A$1:H$1193,8,0)</f>
        <v>2.75</v>
      </c>
      <c r="O1086">
        <f>VLOOKUP(D1085,'Learning  Mangement'!$A$1:$G$1193,4,0)</f>
        <v>2.75</v>
      </c>
      <c r="P1086" t="str">
        <f>VLOOKUP(D1085,'Learning  Mangement'!$A$1:$G$1193,5,0)</f>
        <v>Sathish&amp;Azim</v>
      </c>
      <c r="Q1086" t="str">
        <f>VLOOKUP(D1085,'Learning  Mangement'!$A$1:$G$1193,6,0)</f>
        <v>4h</v>
      </c>
      <c r="R1086" t="str">
        <f>VLOOKUP(D1085,'Learning  Mangement'!$A$1:$G$1193,7,0)</f>
        <v>Technical skills Training</v>
      </c>
      <c r="S1086" s="30">
        <f>VLOOKUP(D1085,'Leave  Mangement'!$A$1:$F$1193,3,0)</f>
        <v>43128</v>
      </c>
      <c r="T1086" s="30">
        <f>VLOOKUP(D1085,'Leave  Mangement'!$A$1:$F$1193,4,0)</f>
        <v>43132</v>
      </c>
      <c r="U1086" t="str">
        <f>VLOOKUP(D1085,'Leave  Mangement'!$A$1:$F$1193,5,0)</f>
        <v>Emergency leave</v>
      </c>
      <c r="V1086">
        <f>VLOOKUP(D1085,'Leave  Mangement'!$A$1:$F$1193,6,0)</f>
        <v>4</v>
      </c>
      <c r="W1086" t="str">
        <f>VLOOKUP(D1085,'Span and Layer'!$A$1:$D$1193,2,0)</f>
        <v>Rishitha</v>
      </c>
      <c r="X1086" t="str">
        <f>VLOOKUP(D1085,'Span and Layer'!$A$1:$D$1193,3,0)</f>
        <v>Isla</v>
      </c>
      <c r="Y1086" t="str">
        <f>VLOOKUP(D1085,'Span and Layer'!$A$1:$D$1193,4,0)</f>
        <v>George</v>
      </c>
      <c r="Z1086" s="30">
        <f>VLOOKUP(D1085,'Attrition Analysis'!$A$1:$E$1193,3,0)</f>
        <v>41888</v>
      </c>
      <c r="AA1086" s="30">
        <f>VLOOKUP(D1085,'Attrition Analysis'!$A$1:$E$1193,4,0)</f>
        <v>14961</v>
      </c>
      <c r="AB1086">
        <f>VLOOKUP(D1085,'Attrition Analysis'!$A$1:$E$1193,5,0)</f>
        <v>0</v>
      </c>
      <c r="AC1086" t="str">
        <f>VLOOKUP(D1085,CSAT!$A$1:$F$1193,2,0)</f>
        <v>Good</v>
      </c>
      <c r="AD1086" t="str">
        <f>VLOOKUP(D1085,CSAT!$A$1:$F$1193,3,0)</f>
        <v>Excellent</v>
      </c>
      <c r="AE1086" t="str">
        <f>VLOOKUP(D1085,CSAT!$A$1:$F$1193,4,0)</f>
        <v>Excellent</v>
      </c>
      <c r="AF1086" t="str">
        <f>VLOOKUP(D1085,CSAT!$A$1:$F$1193,5,0)</f>
        <v>Excellent</v>
      </c>
      <c r="AG1086" t="str">
        <f>VLOOKUP(D1085,CSAT!$A$1:$F$1193,6,0)</f>
        <v>Better</v>
      </c>
      <c r="AH1086" s="30">
        <v>43354</v>
      </c>
    </row>
    <row r="1087" spans="1:34" x14ac:dyDescent="0.25">
      <c r="A1087" s="13" t="s">
        <v>1609</v>
      </c>
      <c r="B1087" s="13">
        <v>1086</v>
      </c>
      <c r="C1087" s="13" t="s">
        <v>913</v>
      </c>
      <c r="D1087" s="13" t="s">
        <v>1609</v>
      </c>
      <c r="E1087" s="13" t="s">
        <v>16</v>
      </c>
      <c r="F1087" s="13">
        <v>55</v>
      </c>
      <c r="G1087" s="13" t="s">
        <v>21</v>
      </c>
      <c r="H1087" s="13" t="s">
        <v>22</v>
      </c>
      <c r="I1087" s="13" t="s">
        <v>23</v>
      </c>
      <c r="J1087">
        <f>VLOOKUP(DATA!D1086,'Performance management'!A$1:H$1193,4,0)</f>
        <v>2</v>
      </c>
      <c r="K1087">
        <f>VLOOKUP(DATA!D1086,'Performance management'!A$1:H$1193,5,0)</f>
        <v>3</v>
      </c>
      <c r="L1087">
        <f>VLOOKUP(DATA!D1086,'Performance management'!A$1:H$1193,6,0)</f>
        <v>4</v>
      </c>
      <c r="M1087">
        <f>VLOOKUP(DATA!D1086,'Performance management'!A$1:H$1193,7,0)</f>
        <v>3</v>
      </c>
      <c r="N1087">
        <f>VLOOKUP(DATA!D1086,'Performance management'!A$1:H$1193,8,0)</f>
        <v>3</v>
      </c>
      <c r="O1087">
        <f>VLOOKUP(D1086,'Learning  Mangement'!$A$1:$G$1193,4,0)</f>
        <v>3</v>
      </c>
      <c r="P1087" t="str">
        <f>VLOOKUP(D1086,'Learning  Mangement'!$A$1:$G$1193,5,0)</f>
        <v>Hemanth&amp;Salomi</v>
      </c>
      <c r="Q1087" t="str">
        <f>VLOOKUP(D1086,'Learning  Mangement'!$A$1:$G$1193,6,0)</f>
        <v>3h</v>
      </c>
      <c r="R1087" t="str">
        <f>VLOOKUP(D1086,'Learning  Mangement'!$A$1:$G$1193,7,0)</f>
        <v>Soft skills Training</v>
      </c>
      <c r="S1087" s="30">
        <f>VLOOKUP(D1086,'Leave  Mangement'!$A$1:$F$1193,3,0)</f>
        <v>43129</v>
      </c>
      <c r="T1087" s="30">
        <f>VLOOKUP(D1086,'Leave  Mangement'!$A$1:$F$1193,4,0)</f>
        <v>43131</v>
      </c>
      <c r="U1087" t="str">
        <f>VLOOKUP(D1086,'Leave  Mangement'!$A$1:$F$1193,5,0)</f>
        <v>Maternity/Parental leave</v>
      </c>
      <c r="V1087">
        <f>VLOOKUP(D1086,'Leave  Mangement'!$A$1:$F$1193,6,0)</f>
        <v>32</v>
      </c>
      <c r="W1087" t="str">
        <f>VLOOKUP(D1086,'Span and Layer'!$A$1:$D$1193,2,0)</f>
        <v>Arundathi</v>
      </c>
      <c r="X1087" t="str">
        <f>VLOOKUP(D1086,'Span and Layer'!$A$1:$D$1193,3,0)</f>
        <v>Jacob</v>
      </c>
      <c r="Y1087" t="str">
        <f>VLOOKUP(D1086,'Span and Layer'!$A$1:$D$1193,4,0)</f>
        <v>George</v>
      </c>
      <c r="Z1087" s="30">
        <f>VLOOKUP(D1086,'Attrition Analysis'!$A$1:$E$1193,3,0)</f>
        <v>41896</v>
      </c>
      <c r="AA1087" s="30">
        <f>VLOOKUP(D1086,'Attrition Analysis'!$A$1:$E$1193,4,0)</f>
        <v>14973</v>
      </c>
      <c r="AB1087">
        <f>VLOOKUP(D1086,'Attrition Analysis'!$A$1:$E$1193,5,0)</f>
        <v>0</v>
      </c>
      <c r="AC1087" t="str">
        <f>VLOOKUP(D1086,CSAT!$A$1:$F$1193,2,0)</f>
        <v>Worst</v>
      </c>
      <c r="AD1087" t="str">
        <f>VLOOKUP(D1086,CSAT!$A$1:$F$1193,3,0)</f>
        <v>Excellent</v>
      </c>
      <c r="AE1087" t="str">
        <f>VLOOKUP(D1086,CSAT!$A$1:$F$1193,4,0)</f>
        <v>Better</v>
      </c>
      <c r="AF1087" t="str">
        <f>VLOOKUP(D1086,CSAT!$A$1:$F$1193,5,0)</f>
        <v>Good</v>
      </c>
      <c r="AG1087" t="str">
        <f>VLOOKUP(D1086,CSAT!$A$1:$F$1193,6,0)</f>
        <v>Excellent</v>
      </c>
      <c r="AH1087" s="30">
        <v>43195</v>
      </c>
    </row>
    <row r="1088" spans="1:34" x14ac:dyDescent="0.25">
      <c r="A1088" s="13" t="s">
        <v>1610</v>
      </c>
      <c r="B1088" s="13">
        <v>1087</v>
      </c>
      <c r="C1088" s="13" t="s">
        <v>915</v>
      </c>
      <c r="D1088" s="13" t="s">
        <v>1610</v>
      </c>
      <c r="E1088" s="13" t="s">
        <v>16</v>
      </c>
      <c r="F1088" s="13">
        <v>56</v>
      </c>
      <c r="G1088" s="13" t="s">
        <v>55</v>
      </c>
      <c r="H1088" s="13" t="s">
        <v>66</v>
      </c>
      <c r="I1088" s="13" t="s">
        <v>13</v>
      </c>
      <c r="J1088">
        <f>VLOOKUP(DATA!D1087,'Performance management'!A$1:H$1193,4,0)</f>
        <v>3</v>
      </c>
      <c r="K1088">
        <f>VLOOKUP(DATA!D1087,'Performance management'!A$1:H$1193,5,0)</f>
        <v>4</v>
      </c>
      <c r="L1088">
        <f>VLOOKUP(DATA!D1087,'Performance management'!A$1:H$1193,6,0)</f>
        <v>2</v>
      </c>
      <c r="M1088">
        <f>VLOOKUP(DATA!D1087,'Performance management'!A$1:H$1193,7,0)</f>
        <v>3</v>
      </c>
      <c r="N1088">
        <f>VLOOKUP(DATA!D1087,'Performance management'!A$1:H$1193,8,0)</f>
        <v>3</v>
      </c>
      <c r="O1088">
        <f>VLOOKUP(D1087,'Learning  Mangement'!$A$1:$G$1193,4,0)</f>
        <v>3</v>
      </c>
      <c r="P1088" t="str">
        <f>VLOOKUP(D1087,'Learning  Mangement'!$A$1:$G$1193,5,0)</f>
        <v>Hemanth&amp;Salomi</v>
      </c>
      <c r="Q1088" t="str">
        <f>VLOOKUP(D1087,'Learning  Mangement'!$A$1:$G$1193,6,0)</f>
        <v>3h</v>
      </c>
      <c r="R1088" t="str">
        <f>VLOOKUP(D1087,'Learning  Mangement'!$A$1:$G$1193,7,0)</f>
        <v>Soft skills Training</v>
      </c>
      <c r="S1088" s="30">
        <f>VLOOKUP(D1087,'Leave  Mangement'!$A$1:$F$1193,3,0)</f>
        <v>43130</v>
      </c>
      <c r="T1088" s="30">
        <f>VLOOKUP(D1087,'Leave  Mangement'!$A$1:$F$1193,4,0)</f>
        <v>43136</v>
      </c>
      <c r="U1088" t="str">
        <f>VLOOKUP(D1087,'Leave  Mangement'!$A$1:$F$1193,5,0)</f>
        <v>Maternity/Parental leave</v>
      </c>
      <c r="V1088">
        <f>VLOOKUP(D1087,'Leave  Mangement'!$A$1:$F$1193,6,0)</f>
        <v>36</v>
      </c>
      <c r="W1088" t="str">
        <f>VLOOKUP(D1087,'Span and Layer'!$A$1:$D$1193,2,0)</f>
        <v>Lihar</v>
      </c>
      <c r="X1088" t="str">
        <f>VLOOKUP(D1087,'Span and Layer'!$A$1:$D$1193,3,0)</f>
        <v>Isla</v>
      </c>
      <c r="Y1088" t="str">
        <f>VLOOKUP(D1087,'Span and Layer'!$A$1:$D$1193,4,0)</f>
        <v>George</v>
      </c>
      <c r="Z1088" s="30">
        <f>VLOOKUP(D1087,'Attrition Analysis'!$A$1:$E$1193,3,0)</f>
        <v>41904</v>
      </c>
      <c r="AA1088" s="30">
        <f>VLOOKUP(D1087,'Attrition Analysis'!$A$1:$E$1193,4,0)</f>
        <v>14985</v>
      </c>
      <c r="AB1088">
        <f>VLOOKUP(D1087,'Attrition Analysis'!$A$1:$E$1193,5,0)</f>
        <v>0</v>
      </c>
      <c r="AC1088" t="str">
        <f>VLOOKUP(D1087,CSAT!$A$1:$F$1193,2,0)</f>
        <v>Bad</v>
      </c>
      <c r="AD1088" t="str">
        <f>VLOOKUP(D1087,CSAT!$A$1:$F$1193,3,0)</f>
        <v>Excellent</v>
      </c>
      <c r="AE1088" t="str">
        <f>VLOOKUP(D1087,CSAT!$A$1:$F$1193,4,0)</f>
        <v>Excellent</v>
      </c>
      <c r="AF1088" t="str">
        <f>VLOOKUP(D1087,CSAT!$A$1:$F$1193,5,0)</f>
        <v>Bad</v>
      </c>
      <c r="AG1088" t="str">
        <f>VLOOKUP(D1087,CSAT!$A$1:$F$1193,6,0)</f>
        <v>Bad</v>
      </c>
      <c r="AH1088" s="30">
        <v>43423</v>
      </c>
    </row>
    <row r="1089" spans="1:34" x14ac:dyDescent="0.25">
      <c r="A1089" s="13" t="s">
        <v>1611</v>
      </c>
      <c r="B1089" s="13">
        <v>1088</v>
      </c>
      <c r="C1089" s="13" t="s">
        <v>917</v>
      </c>
      <c r="D1089" s="13" t="s">
        <v>1611</v>
      </c>
      <c r="E1089" s="13" t="s">
        <v>16</v>
      </c>
      <c r="F1089" s="13">
        <v>21</v>
      </c>
      <c r="G1089" s="13" t="s">
        <v>21</v>
      </c>
      <c r="H1089" s="13" t="s">
        <v>105</v>
      </c>
      <c r="I1089" s="13" t="s">
        <v>13</v>
      </c>
      <c r="J1089">
        <f>VLOOKUP(DATA!D1088,'Performance management'!A$1:H$1193,4,0)</f>
        <v>5</v>
      </c>
      <c r="K1089">
        <f>VLOOKUP(DATA!D1088,'Performance management'!A$1:H$1193,5,0)</f>
        <v>3</v>
      </c>
      <c r="L1089">
        <f>VLOOKUP(DATA!D1088,'Performance management'!A$1:H$1193,6,0)</f>
        <v>4</v>
      </c>
      <c r="M1089">
        <f>VLOOKUP(DATA!D1088,'Performance management'!A$1:H$1193,7,0)</f>
        <v>3</v>
      </c>
      <c r="N1089">
        <f>VLOOKUP(DATA!D1088,'Performance management'!A$1:H$1193,8,0)</f>
        <v>3.75</v>
      </c>
      <c r="O1089">
        <f>VLOOKUP(D1088,'Learning  Mangement'!$A$1:$G$1193,4,0)</f>
        <v>3.75</v>
      </c>
      <c r="P1089" t="str">
        <f>VLOOKUP(D1088,'Learning  Mangement'!$A$1:$G$1193,5,0)</f>
        <v>Hemanth&amp;Salomi</v>
      </c>
      <c r="Q1089" t="str">
        <f>VLOOKUP(D1088,'Learning  Mangement'!$A$1:$G$1193,6,0)</f>
        <v>3h</v>
      </c>
      <c r="R1089" t="str">
        <f>VLOOKUP(D1088,'Learning  Mangement'!$A$1:$G$1193,7,0)</f>
        <v>Soft skills Training</v>
      </c>
      <c r="S1089" s="30">
        <f>VLOOKUP(D1088,'Leave  Mangement'!$A$1:$F$1193,3,0)</f>
        <v>43131</v>
      </c>
      <c r="T1089" s="30">
        <f>VLOOKUP(D1088,'Leave  Mangement'!$A$1:$F$1193,4,0)</f>
        <v>43135</v>
      </c>
      <c r="U1089" t="str">
        <f>VLOOKUP(D1088,'Leave  Mangement'!$A$1:$F$1193,5,0)</f>
        <v>Emergency leave</v>
      </c>
      <c r="V1089">
        <f>VLOOKUP(D1088,'Leave  Mangement'!$A$1:$F$1193,6,0)</f>
        <v>4</v>
      </c>
      <c r="W1089" t="str">
        <f>VLOOKUP(D1088,'Span and Layer'!$A$1:$D$1193,2,0)</f>
        <v>Roy</v>
      </c>
      <c r="X1089" t="str">
        <f>VLOOKUP(D1088,'Span and Layer'!$A$1:$D$1193,3,0)</f>
        <v>Harry</v>
      </c>
      <c r="Y1089" t="str">
        <f>VLOOKUP(D1088,'Span and Layer'!$A$1:$D$1193,4,0)</f>
        <v>George</v>
      </c>
      <c r="Z1089" s="30">
        <f>VLOOKUP(D1088,'Attrition Analysis'!$A$1:$E$1193,3,0)</f>
        <v>41912</v>
      </c>
      <c r="AA1089" s="30">
        <f>VLOOKUP(D1088,'Attrition Analysis'!$A$1:$E$1193,4,0)</f>
        <v>14997</v>
      </c>
      <c r="AB1089">
        <f>VLOOKUP(D1088,'Attrition Analysis'!$A$1:$E$1193,5,0)</f>
        <v>0</v>
      </c>
      <c r="AC1089" t="str">
        <f>VLOOKUP(D1088,CSAT!$A$1:$F$1193,2,0)</f>
        <v>Bad</v>
      </c>
      <c r="AD1089" t="str">
        <f>VLOOKUP(D1088,CSAT!$A$1:$F$1193,3,0)</f>
        <v>Good</v>
      </c>
      <c r="AE1089" t="str">
        <f>VLOOKUP(D1088,CSAT!$A$1:$F$1193,4,0)</f>
        <v>Better</v>
      </c>
      <c r="AF1089" t="str">
        <f>VLOOKUP(D1088,CSAT!$A$1:$F$1193,5,0)</f>
        <v>Bad</v>
      </c>
      <c r="AG1089" t="str">
        <f>VLOOKUP(D1088,CSAT!$A$1:$F$1193,6,0)</f>
        <v>Better</v>
      </c>
      <c r="AH1089" s="30">
        <v>43102</v>
      </c>
    </row>
    <row r="1090" spans="1:34" x14ac:dyDescent="0.25">
      <c r="A1090" s="13" t="s">
        <v>1612</v>
      </c>
      <c r="B1090" s="13">
        <v>1089</v>
      </c>
      <c r="C1090" s="13" t="s">
        <v>919</v>
      </c>
      <c r="D1090" s="13" t="s">
        <v>1612</v>
      </c>
      <c r="E1090" s="13" t="s">
        <v>10</v>
      </c>
      <c r="F1090" s="13">
        <v>27</v>
      </c>
      <c r="G1090" s="13" t="s">
        <v>31</v>
      </c>
      <c r="H1090" s="13" t="s">
        <v>66</v>
      </c>
      <c r="I1090" s="13" t="s">
        <v>13</v>
      </c>
      <c r="J1090">
        <f>VLOOKUP(DATA!D1089,'Performance management'!A$1:H$1193,4,0)</f>
        <v>3</v>
      </c>
      <c r="K1090">
        <f>VLOOKUP(DATA!D1089,'Performance management'!A$1:H$1193,5,0)</f>
        <v>2</v>
      </c>
      <c r="L1090">
        <f>VLOOKUP(DATA!D1089,'Performance management'!A$1:H$1193,6,0)</f>
        <v>1</v>
      </c>
      <c r="M1090">
        <f>VLOOKUP(DATA!D1089,'Performance management'!A$1:H$1193,7,0)</f>
        <v>3</v>
      </c>
      <c r="N1090">
        <f>VLOOKUP(DATA!D1089,'Performance management'!A$1:H$1193,8,0)</f>
        <v>2.25</v>
      </c>
      <c r="O1090">
        <f>VLOOKUP(D1089,'Learning  Mangement'!$A$1:$G$1193,4,0)</f>
        <v>2.25</v>
      </c>
      <c r="P1090" t="str">
        <f>VLOOKUP(D1089,'Learning  Mangement'!$A$1:$G$1193,5,0)</f>
        <v>Sathish&amp;Azim</v>
      </c>
      <c r="Q1090" t="str">
        <f>VLOOKUP(D1089,'Learning  Mangement'!$A$1:$G$1193,6,0)</f>
        <v>4h</v>
      </c>
      <c r="R1090" t="str">
        <f>VLOOKUP(D1089,'Learning  Mangement'!$A$1:$G$1193,7,0)</f>
        <v>Technical skills Training</v>
      </c>
      <c r="S1090" s="30">
        <f>VLOOKUP(D1089,'Leave  Mangement'!$A$1:$F$1193,3,0)</f>
        <v>43132</v>
      </c>
      <c r="T1090" s="30">
        <f>VLOOKUP(D1089,'Leave  Mangement'!$A$1:$F$1193,4,0)</f>
        <v>43138</v>
      </c>
      <c r="U1090" t="str">
        <f>VLOOKUP(D1089,'Leave  Mangement'!$A$1:$F$1193,5,0)</f>
        <v>Maternity/Parental leave</v>
      </c>
      <c r="V1090">
        <f>VLOOKUP(D1089,'Leave  Mangement'!$A$1:$F$1193,6,0)</f>
        <v>36</v>
      </c>
      <c r="W1090" t="str">
        <f>VLOOKUP(D1089,'Span and Layer'!$A$1:$D$1193,2,0)</f>
        <v>Rajesh</v>
      </c>
      <c r="X1090" t="str">
        <f>VLOOKUP(D1089,'Span and Layer'!$A$1:$D$1193,3,0)</f>
        <v>Isla</v>
      </c>
      <c r="Y1090" t="str">
        <f>VLOOKUP(D1089,'Span and Layer'!$A$1:$D$1193,4,0)</f>
        <v>George</v>
      </c>
      <c r="Z1090" s="30">
        <f>VLOOKUP(D1089,'Attrition Analysis'!$A$1:$E$1193,3,0)</f>
        <v>41920</v>
      </c>
      <c r="AA1090" s="30">
        <f>VLOOKUP(D1089,'Attrition Analysis'!$A$1:$E$1193,4,0)</f>
        <v>15009</v>
      </c>
      <c r="AB1090">
        <f>VLOOKUP(D1089,'Attrition Analysis'!$A$1:$E$1193,5,0)</f>
        <v>0</v>
      </c>
      <c r="AC1090" t="str">
        <f>VLOOKUP(D1089,CSAT!$A$1:$F$1193,2,0)</f>
        <v>Better</v>
      </c>
      <c r="AD1090" t="str">
        <f>VLOOKUP(D1089,CSAT!$A$1:$F$1193,3,0)</f>
        <v>Excellent</v>
      </c>
      <c r="AE1090" t="str">
        <f>VLOOKUP(D1089,CSAT!$A$1:$F$1193,4,0)</f>
        <v>Bad</v>
      </c>
      <c r="AF1090" t="str">
        <f>VLOOKUP(D1089,CSAT!$A$1:$F$1193,5,0)</f>
        <v>Worst</v>
      </c>
      <c r="AG1090" t="str">
        <f>VLOOKUP(D1089,CSAT!$A$1:$F$1193,6,0)</f>
        <v>Better</v>
      </c>
      <c r="AH1090" s="30">
        <v>43231</v>
      </c>
    </row>
    <row r="1091" spans="1:34" x14ac:dyDescent="0.25">
      <c r="A1091" s="13" t="s">
        <v>1613</v>
      </c>
      <c r="B1091" s="13">
        <v>1090</v>
      </c>
      <c r="C1091" s="13" t="s">
        <v>921</v>
      </c>
      <c r="D1091" s="13" t="s">
        <v>1613</v>
      </c>
      <c r="E1091" s="13" t="s">
        <v>10</v>
      </c>
      <c r="F1091" s="13">
        <v>51</v>
      </c>
      <c r="G1091" s="13" t="s">
        <v>62</v>
      </c>
      <c r="H1091" s="13" t="s">
        <v>109</v>
      </c>
      <c r="I1091" s="13" t="s">
        <v>13</v>
      </c>
      <c r="J1091">
        <f>VLOOKUP(DATA!D1090,'Performance management'!A$1:H$1193,4,0)</f>
        <v>4</v>
      </c>
      <c r="K1091">
        <f>VLOOKUP(DATA!D1090,'Performance management'!A$1:H$1193,5,0)</f>
        <v>5</v>
      </c>
      <c r="L1091">
        <f>VLOOKUP(DATA!D1090,'Performance management'!A$1:H$1193,6,0)</f>
        <v>4</v>
      </c>
      <c r="M1091">
        <f>VLOOKUP(DATA!D1090,'Performance management'!A$1:H$1193,7,0)</f>
        <v>4</v>
      </c>
      <c r="N1091">
        <f>VLOOKUP(DATA!D1090,'Performance management'!A$1:H$1193,8,0)</f>
        <v>4.25</v>
      </c>
      <c r="O1091">
        <f>VLOOKUP(D1090,'Learning  Mangement'!$A$1:$G$1193,4,0)</f>
        <v>4.25</v>
      </c>
      <c r="P1091" t="str">
        <f>VLOOKUP(D1090,'Learning  Mangement'!$A$1:$G$1193,5,0)</f>
        <v>Santhosh&amp;Anudeep</v>
      </c>
      <c r="Q1091" t="str">
        <f>VLOOKUP(D1090,'Learning  Mangement'!$A$1:$G$1193,6,0)</f>
        <v>3h</v>
      </c>
      <c r="R1091" t="str">
        <f>VLOOKUP(D1090,'Learning  Mangement'!$A$1:$G$1193,7,0)</f>
        <v>Job Training</v>
      </c>
      <c r="S1091" s="30">
        <f>VLOOKUP(D1090,'Leave  Mangement'!$A$1:$F$1193,3,0)</f>
        <v>43133</v>
      </c>
      <c r="T1091" s="30">
        <f>VLOOKUP(D1090,'Leave  Mangement'!$A$1:$F$1193,4,0)</f>
        <v>43134</v>
      </c>
      <c r="U1091" t="str">
        <f>VLOOKUP(D1090,'Leave  Mangement'!$A$1:$F$1193,5,0)</f>
        <v>Emergency leave</v>
      </c>
      <c r="V1091">
        <f>VLOOKUP(D1090,'Leave  Mangement'!$A$1:$F$1193,6,0)</f>
        <v>1</v>
      </c>
      <c r="W1091" t="str">
        <f>VLOOKUP(D1090,'Span and Layer'!$A$1:$D$1193,2,0)</f>
        <v>Rishitha</v>
      </c>
      <c r="X1091" t="str">
        <f>VLOOKUP(D1090,'Span and Layer'!$A$1:$D$1193,3,0)</f>
        <v>Isla</v>
      </c>
      <c r="Y1091" t="str">
        <f>VLOOKUP(D1090,'Span and Layer'!$A$1:$D$1193,4,0)</f>
        <v>George</v>
      </c>
      <c r="Z1091" s="30">
        <f>VLOOKUP(D1090,'Attrition Analysis'!$A$1:$E$1193,3,0)</f>
        <v>41928</v>
      </c>
      <c r="AA1091" s="30">
        <f>VLOOKUP(D1090,'Attrition Analysis'!$A$1:$E$1193,4,0)</f>
        <v>15021</v>
      </c>
      <c r="AB1091">
        <f>VLOOKUP(D1090,'Attrition Analysis'!$A$1:$E$1193,5,0)</f>
        <v>0</v>
      </c>
      <c r="AC1091" t="str">
        <f>VLOOKUP(D1090,CSAT!$A$1:$F$1193,2,0)</f>
        <v>Worst</v>
      </c>
      <c r="AD1091" t="str">
        <f>VLOOKUP(D1090,CSAT!$A$1:$F$1193,3,0)</f>
        <v>Worst</v>
      </c>
      <c r="AE1091" t="str">
        <f>VLOOKUP(D1090,CSAT!$A$1:$F$1193,4,0)</f>
        <v>Worst</v>
      </c>
      <c r="AF1091" t="str">
        <f>VLOOKUP(D1090,CSAT!$A$1:$F$1193,5,0)</f>
        <v>Worst</v>
      </c>
      <c r="AG1091" t="str">
        <f>VLOOKUP(D1090,CSAT!$A$1:$F$1193,6,0)</f>
        <v>Better</v>
      </c>
      <c r="AH1091" s="30">
        <v>43168</v>
      </c>
    </row>
    <row r="1092" spans="1:34" x14ac:dyDescent="0.25">
      <c r="A1092" s="13" t="s">
        <v>1614</v>
      </c>
      <c r="B1092" s="13">
        <v>1091</v>
      </c>
      <c r="C1092" s="13" t="s">
        <v>106</v>
      </c>
      <c r="D1092" s="13" t="s">
        <v>1614</v>
      </c>
      <c r="E1092" s="13" t="s">
        <v>10</v>
      </c>
      <c r="F1092" s="13">
        <v>44</v>
      </c>
      <c r="G1092" s="13" t="s">
        <v>21</v>
      </c>
      <c r="H1092" s="13" t="s">
        <v>40</v>
      </c>
      <c r="I1092" s="13" t="s">
        <v>13</v>
      </c>
      <c r="J1092">
        <f>VLOOKUP(DATA!D1091,'Performance management'!A$1:H$1193,4,0)</f>
        <v>2</v>
      </c>
      <c r="K1092">
        <f>VLOOKUP(DATA!D1091,'Performance management'!A$1:H$1193,5,0)</f>
        <v>4</v>
      </c>
      <c r="L1092">
        <f>VLOOKUP(DATA!D1091,'Performance management'!A$1:H$1193,6,0)</f>
        <v>5</v>
      </c>
      <c r="M1092">
        <f>VLOOKUP(DATA!D1091,'Performance management'!A$1:H$1193,7,0)</f>
        <v>5</v>
      </c>
      <c r="N1092">
        <f>VLOOKUP(DATA!D1091,'Performance management'!A$1:H$1193,8,0)</f>
        <v>4</v>
      </c>
      <c r="O1092">
        <f>VLOOKUP(D1091,'Learning  Mangement'!$A$1:$G$1193,4,0)</f>
        <v>4</v>
      </c>
      <c r="P1092" t="str">
        <f>VLOOKUP(D1091,'Learning  Mangement'!$A$1:$G$1193,5,0)</f>
        <v>Santhosh&amp;Anudeep</v>
      </c>
      <c r="Q1092" t="str">
        <f>VLOOKUP(D1091,'Learning  Mangement'!$A$1:$G$1193,6,0)</f>
        <v>3h</v>
      </c>
      <c r="R1092" t="str">
        <f>VLOOKUP(D1091,'Learning  Mangement'!$A$1:$G$1193,7,0)</f>
        <v>Job Training</v>
      </c>
      <c r="S1092" s="30">
        <f>VLOOKUP(D1091,'Leave  Mangement'!$A$1:$F$1193,3,0)</f>
        <v>43134</v>
      </c>
      <c r="T1092" s="30">
        <f>VLOOKUP(D1091,'Leave  Mangement'!$A$1:$F$1193,4,0)</f>
        <v>43141</v>
      </c>
      <c r="U1092" t="str">
        <f>VLOOKUP(D1091,'Leave  Mangement'!$A$1:$F$1193,5,0)</f>
        <v>Planned leave</v>
      </c>
      <c r="V1092">
        <f>VLOOKUP(D1091,'Leave  Mangement'!$A$1:$F$1193,6,0)</f>
        <v>7</v>
      </c>
      <c r="W1092" t="str">
        <f>VLOOKUP(D1091,'Span and Layer'!$A$1:$D$1193,2,0)</f>
        <v>David</v>
      </c>
      <c r="X1092" t="str">
        <f>VLOOKUP(D1091,'Span and Layer'!$A$1:$D$1193,3,0)</f>
        <v>Jacob</v>
      </c>
      <c r="Y1092" t="str">
        <f>VLOOKUP(D1091,'Span and Layer'!$A$1:$D$1193,4,0)</f>
        <v>George</v>
      </c>
      <c r="Z1092" s="30">
        <f>VLOOKUP(D1091,'Attrition Analysis'!$A$1:$E$1193,3,0)</f>
        <v>41936</v>
      </c>
      <c r="AA1092" s="30">
        <f>VLOOKUP(D1091,'Attrition Analysis'!$A$1:$E$1193,4,0)</f>
        <v>15033</v>
      </c>
      <c r="AB1092">
        <f>VLOOKUP(D1091,'Attrition Analysis'!$A$1:$E$1193,5,0)</f>
        <v>0</v>
      </c>
      <c r="AC1092" t="str">
        <f>VLOOKUP(D1091,CSAT!$A$1:$F$1193,2,0)</f>
        <v>Worst</v>
      </c>
      <c r="AD1092" t="str">
        <f>VLOOKUP(D1091,CSAT!$A$1:$F$1193,3,0)</f>
        <v>Better</v>
      </c>
      <c r="AE1092" t="str">
        <f>VLOOKUP(D1091,CSAT!$A$1:$F$1193,4,0)</f>
        <v>Better</v>
      </c>
      <c r="AF1092" t="str">
        <f>VLOOKUP(D1091,CSAT!$A$1:$F$1193,5,0)</f>
        <v>Excellent</v>
      </c>
      <c r="AG1092" t="str">
        <f>VLOOKUP(D1091,CSAT!$A$1:$F$1193,6,0)</f>
        <v>Excellent</v>
      </c>
      <c r="AH1092" s="30">
        <v>43193</v>
      </c>
    </row>
    <row r="1093" spans="1:34" x14ac:dyDescent="0.25">
      <c r="A1093" s="13" t="s">
        <v>1615</v>
      </c>
      <c r="B1093" s="13">
        <v>1092</v>
      </c>
      <c r="C1093" s="13" t="s">
        <v>924</v>
      </c>
      <c r="D1093" s="13" t="s">
        <v>1615</v>
      </c>
      <c r="E1093" s="13" t="s">
        <v>10</v>
      </c>
      <c r="F1093" s="13">
        <v>50</v>
      </c>
      <c r="G1093" s="13" t="s">
        <v>91</v>
      </c>
      <c r="H1093" s="13" t="s">
        <v>22</v>
      </c>
      <c r="I1093" s="13" t="s">
        <v>23</v>
      </c>
      <c r="J1093">
        <f>VLOOKUP(DATA!D1092,'Performance management'!A$1:H$1193,4,0)</f>
        <v>3</v>
      </c>
      <c r="K1093">
        <f>VLOOKUP(DATA!D1092,'Performance management'!A$1:H$1193,5,0)</f>
        <v>1</v>
      </c>
      <c r="L1093">
        <f>VLOOKUP(DATA!D1092,'Performance management'!A$1:H$1193,6,0)</f>
        <v>2</v>
      </c>
      <c r="M1093">
        <f>VLOOKUP(DATA!D1092,'Performance management'!A$1:H$1193,7,0)</f>
        <v>5</v>
      </c>
      <c r="N1093">
        <f>VLOOKUP(DATA!D1092,'Performance management'!A$1:H$1193,8,0)</f>
        <v>2.75</v>
      </c>
      <c r="O1093">
        <f>VLOOKUP(D1092,'Learning  Mangement'!$A$1:$G$1193,4,0)</f>
        <v>2.75</v>
      </c>
      <c r="P1093" t="str">
        <f>VLOOKUP(D1092,'Learning  Mangement'!$A$1:$G$1193,5,0)</f>
        <v>Sathish&amp;Azim</v>
      </c>
      <c r="Q1093" t="str">
        <f>VLOOKUP(D1092,'Learning  Mangement'!$A$1:$G$1193,6,0)</f>
        <v>4h</v>
      </c>
      <c r="R1093" t="str">
        <f>VLOOKUP(D1092,'Learning  Mangement'!$A$1:$G$1193,7,0)</f>
        <v>Technical skills Training</v>
      </c>
      <c r="S1093" s="30">
        <f>VLOOKUP(D1092,'Leave  Mangement'!$A$1:$F$1193,3,0)</f>
        <v>43135</v>
      </c>
      <c r="T1093" s="30">
        <f>VLOOKUP(D1092,'Leave  Mangement'!$A$1:$F$1193,4,0)</f>
        <v>43141</v>
      </c>
      <c r="U1093" t="str">
        <f>VLOOKUP(D1092,'Leave  Mangement'!$A$1:$F$1193,5,0)</f>
        <v>Maternity/Parental leave</v>
      </c>
      <c r="V1093">
        <f>VLOOKUP(D1092,'Leave  Mangement'!$A$1:$F$1193,6,0)</f>
        <v>36</v>
      </c>
      <c r="W1093" t="str">
        <f>VLOOKUP(D1092,'Span and Layer'!$A$1:$D$1193,2,0)</f>
        <v>Hemanth</v>
      </c>
      <c r="X1093" t="str">
        <f>VLOOKUP(D1092,'Span and Layer'!$A$1:$D$1193,3,0)</f>
        <v>Amelia</v>
      </c>
      <c r="Y1093" t="str">
        <f>VLOOKUP(D1092,'Span and Layer'!$A$1:$D$1193,4,0)</f>
        <v>George</v>
      </c>
      <c r="Z1093" s="30">
        <f>VLOOKUP(D1092,'Attrition Analysis'!$A$1:$E$1193,3,0)</f>
        <v>41944</v>
      </c>
      <c r="AA1093" s="30">
        <f>VLOOKUP(D1092,'Attrition Analysis'!$A$1:$E$1193,4,0)</f>
        <v>15045</v>
      </c>
      <c r="AB1093">
        <f>VLOOKUP(D1092,'Attrition Analysis'!$A$1:$E$1193,5,0)</f>
        <v>0</v>
      </c>
      <c r="AC1093" t="str">
        <f>VLOOKUP(D1092,CSAT!$A$1:$F$1193,2,0)</f>
        <v>Better</v>
      </c>
      <c r="AD1093" t="str">
        <f>VLOOKUP(D1092,CSAT!$A$1:$F$1193,3,0)</f>
        <v>Excellent</v>
      </c>
      <c r="AE1093" t="str">
        <f>VLOOKUP(D1092,CSAT!$A$1:$F$1193,4,0)</f>
        <v>Good</v>
      </c>
      <c r="AF1093" t="str">
        <f>VLOOKUP(D1092,CSAT!$A$1:$F$1193,5,0)</f>
        <v>Bad</v>
      </c>
      <c r="AG1093" t="str">
        <f>VLOOKUP(D1092,CSAT!$A$1:$F$1193,6,0)</f>
        <v>Bad</v>
      </c>
      <c r="AH1093" s="30">
        <v>43252</v>
      </c>
    </row>
    <row r="1094" spans="1:34" x14ac:dyDescent="0.25">
      <c r="A1094" s="13" t="s">
        <v>1616</v>
      </c>
      <c r="B1094" s="13">
        <v>1093</v>
      </c>
      <c r="C1094" s="13" t="s">
        <v>926</v>
      </c>
      <c r="D1094" s="13" t="s">
        <v>1616</v>
      </c>
      <c r="E1094" s="13" t="s">
        <v>10</v>
      </c>
      <c r="F1094" s="13">
        <v>55</v>
      </c>
      <c r="G1094" s="13" t="s">
        <v>91</v>
      </c>
      <c r="H1094" s="13" t="s">
        <v>121</v>
      </c>
      <c r="I1094" s="13" t="s">
        <v>13</v>
      </c>
      <c r="J1094">
        <f>VLOOKUP(DATA!D1093,'Performance management'!A$1:H$1193,4,0)</f>
        <v>1</v>
      </c>
      <c r="K1094">
        <f>VLOOKUP(DATA!D1093,'Performance management'!A$1:H$1193,5,0)</f>
        <v>3</v>
      </c>
      <c r="L1094">
        <f>VLOOKUP(DATA!D1093,'Performance management'!A$1:H$1193,6,0)</f>
        <v>3</v>
      </c>
      <c r="M1094">
        <f>VLOOKUP(DATA!D1093,'Performance management'!A$1:H$1193,7,0)</f>
        <v>4</v>
      </c>
      <c r="N1094">
        <f>VLOOKUP(DATA!D1093,'Performance management'!A$1:H$1193,8,0)</f>
        <v>2.75</v>
      </c>
      <c r="O1094">
        <f>VLOOKUP(D1093,'Learning  Mangement'!$A$1:$G$1193,4,0)</f>
        <v>2.75</v>
      </c>
      <c r="P1094" t="str">
        <f>VLOOKUP(D1093,'Learning  Mangement'!$A$1:$G$1193,5,0)</f>
        <v>Sathish&amp;Azim</v>
      </c>
      <c r="Q1094" t="str">
        <f>VLOOKUP(D1093,'Learning  Mangement'!$A$1:$G$1193,6,0)</f>
        <v>4h</v>
      </c>
      <c r="R1094" t="str">
        <f>VLOOKUP(D1093,'Learning  Mangement'!$A$1:$G$1193,7,0)</f>
        <v>Technical skills Training</v>
      </c>
      <c r="S1094" s="30">
        <f>VLOOKUP(D1093,'Leave  Mangement'!$A$1:$F$1193,3,0)</f>
        <v>43136</v>
      </c>
      <c r="T1094" s="30">
        <f>VLOOKUP(D1093,'Leave  Mangement'!$A$1:$F$1193,4,0)</f>
        <v>43138</v>
      </c>
      <c r="U1094" t="str">
        <f>VLOOKUP(D1093,'Leave  Mangement'!$A$1:$F$1193,5,0)</f>
        <v>Planned leave</v>
      </c>
      <c r="V1094">
        <f>VLOOKUP(D1093,'Leave  Mangement'!$A$1:$F$1193,6,0)</f>
        <v>2</v>
      </c>
      <c r="W1094" t="str">
        <f>VLOOKUP(D1093,'Span and Layer'!$A$1:$D$1193,2,0)</f>
        <v>Lihar</v>
      </c>
      <c r="X1094" t="str">
        <f>VLOOKUP(D1093,'Span and Layer'!$A$1:$D$1193,3,0)</f>
        <v>Isla</v>
      </c>
      <c r="Y1094" t="str">
        <f>VLOOKUP(D1093,'Span and Layer'!$A$1:$D$1193,4,0)</f>
        <v>George</v>
      </c>
      <c r="Z1094" s="30">
        <f>VLOOKUP(D1093,'Attrition Analysis'!$A$1:$E$1193,3,0)</f>
        <v>41952</v>
      </c>
      <c r="AA1094" s="30">
        <f>VLOOKUP(D1093,'Attrition Analysis'!$A$1:$E$1193,4,0)</f>
        <v>15057</v>
      </c>
      <c r="AB1094">
        <f>VLOOKUP(D1093,'Attrition Analysis'!$A$1:$E$1193,5,0)</f>
        <v>0</v>
      </c>
      <c r="AC1094" t="str">
        <f>VLOOKUP(D1093,CSAT!$A$1:$F$1193,2,0)</f>
        <v>Worst</v>
      </c>
      <c r="AD1094" t="str">
        <f>VLOOKUP(D1093,CSAT!$A$1:$F$1193,3,0)</f>
        <v>Worst</v>
      </c>
      <c r="AE1094" t="str">
        <f>VLOOKUP(D1093,CSAT!$A$1:$F$1193,4,0)</f>
        <v>Good</v>
      </c>
      <c r="AF1094" t="str">
        <f>VLOOKUP(D1093,CSAT!$A$1:$F$1193,5,0)</f>
        <v>Worst</v>
      </c>
      <c r="AG1094" t="str">
        <f>VLOOKUP(D1093,CSAT!$A$1:$F$1193,6,0)</f>
        <v>Bad</v>
      </c>
      <c r="AH1094" s="30">
        <v>43219</v>
      </c>
    </row>
    <row r="1095" spans="1:34" x14ac:dyDescent="0.25">
      <c r="A1095" s="13" t="s">
        <v>1617</v>
      </c>
      <c r="B1095" s="13">
        <v>1094</v>
      </c>
      <c r="C1095" s="13" t="s">
        <v>928</v>
      </c>
      <c r="D1095" s="13" t="s">
        <v>1617</v>
      </c>
      <c r="E1095" s="13" t="s">
        <v>16</v>
      </c>
      <c r="F1095" s="13">
        <v>29</v>
      </c>
      <c r="G1095" s="13" t="s">
        <v>55</v>
      </c>
      <c r="H1095" s="13" t="s">
        <v>34</v>
      </c>
      <c r="I1095" s="13" t="s">
        <v>35</v>
      </c>
      <c r="J1095">
        <f>VLOOKUP(DATA!D1094,'Performance management'!A$1:H$1193,4,0)</f>
        <v>4</v>
      </c>
      <c r="K1095">
        <f>VLOOKUP(DATA!D1094,'Performance management'!A$1:H$1193,5,0)</f>
        <v>2</v>
      </c>
      <c r="L1095">
        <f>VLOOKUP(DATA!D1094,'Performance management'!A$1:H$1193,6,0)</f>
        <v>3</v>
      </c>
      <c r="M1095">
        <f>VLOOKUP(DATA!D1094,'Performance management'!A$1:H$1193,7,0)</f>
        <v>3</v>
      </c>
      <c r="N1095">
        <f>VLOOKUP(DATA!D1094,'Performance management'!A$1:H$1193,8,0)</f>
        <v>3</v>
      </c>
      <c r="O1095">
        <f>VLOOKUP(D1094,'Learning  Mangement'!$A$1:$G$1193,4,0)</f>
        <v>3</v>
      </c>
      <c r="P1095" t="str">
        <f>VLOOKUP(D1094,'Learning  Mangement'!$A$1:$G$1193,5,0)</f>
        <v>Hemanth&amp;Salomi</v>
      </c>
      <c r="Q1095" t="str">
        <f>VLOOKUP(D1094,'Learning  Mangement'!$A$1:$G$1193,6,0)</f>
        <v>3h</v>
      </c>
      <c r="R1095" t="str">
        <f>VLOOKUP(D1094,'Learning  Mangement'!$A$1:$G$1193,7,0)</f>
        <v>Soft skills Training</v>
      </c>
      <c r="S1095" s="30">
        <f>VLOOKUP(D1094,'Leave  Mangement'!$A$1:$F$1193,3,0)</f>
        <v>43137</v>
      </c>
      <c r="T1095" s="30">
        <f>VLOOKUP(D1094,'Leave  Mangement'!$A$1:$F$1193,4,0)</f>
        <v>43139</v>
      </c>
      <c r="U1095" t="str">
        <f>VLOOKUP(D1094,'Leave  Mangement'!$A$1:$F$1193,5,0)</f>
        <v>Emergency leave</v>
      </c>
      <c r="V1095">
        <f>VLOOKUP(D1094,'Leave  Mangement'!$A$1:$F$1193,6,0)</f>
        <v>2</v>
      </c>
      <c r="W1095" t="str">
        <f>VLOOKUP(D1094,'Span and Layer'!$A$1:$D$1193,2,0)</f>
        <v>Hemanth</v>
      </c>
      <c r="X1095" t="str">
        <f>VLOOKUP(D1094,'Span and Layer'!$A$1:$D$1193,3,0)</f>
        <v>Amelia</v>
      </c>
      <c r="Y1095" t="str">
        <f>VLOOKUP(D1094,'Span and Layer'!$A$1:$D$1193,4,0)</f>
        <v>George</v>
      </c>
      <c r="Z1095" s="30">
        <f>VLOOKUP(D1094,'Attrition Analysis'!$A$1:$E$1193,3,0)</f>
        <v>41960</v>
      </c>
      <c r="AA1095" s="30">
        <f>VLOOKUP(D1094,'Attrition Analysis'!$A$1:$E$1193,4,0)</f>
        <v>15069</v>
      </c>
      <c r="AB1095">
        <f>VLOOKUP(D1094,'Attrition Analysis'!$A$1:$E$1193,5,0)</f>
        <v>0</v>
      </c>
      <c r="AC1095" t="str">
        <f>VLOOKUP(D1094,CSAT!$A$1:$F$1193,2,0)</f>
        <v>Excellent</v>
      </c>
      <c r="AD1095" t="str">
        <f>VLOOKUP(D1094,CSAT!$A$1:$F$1193,3,0)</f>
        <v>Good</v>
      </c>
      <c r="AE1095" t="str">
        <f>VLOOKUP(D1094,CSAT!$A$1:$F$1193,4,0)</f>
        <v>Good</v>
      </c>
      <c r="AF1095" t="str">
        <f>VLOOKUP(D1094,CSAT!$A$1:$F$1193,5,0)</f>
        <v>Better</v>
      </c>
      <c r="AG1095" t="str">
        <f>VLOOKUP(D1094,CSAT!$A$1:$F$1193,6,0)</f>
        <v>Good</v>
      </c>
      <c r="AH1095" s="30">
        <v>43369</v>
      </c>
    </row>
    <row r="1096" spans="1:34" x14ac:dyDescent="0.25">
      <c r="A1096" s="13" t="s">
        <v>1618</v>
      </c>
      <c r="B1096" s="13">
        <v>1095</v>
      </c>
      <c r="C1096" s="13" t="s">
        <v>681</v>
      </c>
      <c r="D1096" s="13" t="s">
        <v>1618</v>
      </c>
      <c r="E1096" s="13" t="s">
        <v>16</v>
      </c>
      <c r="F1096" s="13">
        <v>54</v>
      </c>
      <c r="G1096" s="13" t="s">
        <v>26</v>
      </c>
      <c r="H1096" s="13" t="s">
        <v>18</v>
      </c>
      <c r="I1096" s="13" t="s">
        <v>13</v>
      </c>
      <c r="J1096">
        <f>VLOOKUP(DATA!D1095,'Performance management'!A$1:H$1193,4,0)</f>
        <v>5</v>
      </c>
      <c r="K1096">
        <f>VLOOKUP(DATA!D1095,'Performance management'!A$1:H$1193,5,0)</f>
        <v>4</v>
      </c>
      <c r="L1096">
        <f>VLOOKUP(DATA!D1095,'Performance management'!A$1:H$1193,6,0)</f>
        <v>2</v>
      </c>
      <c r="M1096">
        <f>VLOOKUP(DATA!D1095,'Performance management'!A$1:H$1193,7,0)</f>
        <v>2</v>
      </c>
      <c r="N1096">
        <f>VLOOKUP(DATA!D1095,'Performance management'!A$1:H$1193,8,0)</f>
        <v>3.25</v>
      </c>
      <c r="O1096">
        <f>VLOOKUP(D1095,'Learning  Mangement'!$A$1:$G$1193,4,0)</f>
        <v>3.25</v>
      </c>
      <c r="P1096" t="str">
        <f>VLOOKUP(D1095,'Learning  Mangement'!$A$1:$G$1193,5,0)</f>
        <v>Hemanth&amp;Salomi</v>
      </c>
      <c r="Q1096" t="str">
        <f>VLOOKUP(D1095,'Learning  Mangement'!$A$1:$G$1193,6,0)</f>
        <v>3h</v>
      </c>
      <c r="R1096" t="str">
        <f>VLOOKUP(D1095,'Learning  Mangement'!$A$1:$G$1193,7,0)</f>
        <v>Soft skills Training</v>
      </c>
      <c r="S1096" s="30">
        <f>VLOOKUP(D1095,'Leave  Mangement'!$A$1:$F$1193,3,0)</f>
        <v>43138</v>
      </c>
      <c r="T1096" s="30">
        <f>VLOOKUP(D1095,'Leave  Mangement'!$A$1:$F$1193,4,0)</f>
        <v>43141</v>
      </c>
      <c r="U1096" t="str">
        <f>VLOOKUP(D1095,'Leave  Mangement'!$A$1:$F$1193,5,0)</f>
        <v>Emergency leave</v>
      </c>
      <c r="V1096">
        <f>VLOOKUP(D1095,'Leave  Mangement'!$A$1:$F$1193,6,0)</f>
        <v>3</v>
      </c>
      <c r="W1096" t="str">
        <f>VLOOKUP(D1095,'Span and Layer'!$A$1:$D$1193,2,0)</f>
        <v>Sathish</v>
      </c>
      <c r="X1096" t="str">
        <f>VLOOKUP(D1095,'Span and Layer'!$A$1:$D$1193,3,0)</f>
        <v>Charlie</v>
      </c>
      <c r="Y1096" t="str">
        <f>VLOOKUP(D1095,'Span and Layer'!$A$1:$D$1193,4,0)</f>
        <v>George</v>
      </c>
      <c r="Z1096" s="30">
        <f>VLOOKUP(D1095,'Attrition Analysis'!$A$1:$E$1193,3,0)</f>
        <v>41968</v>
      </c>
      <c r="AA1096" s="30">
        <f>VLOOKUP(D1095,'Attrition Analysis'!$A$1:$E$1193,4,0)</f>
        <v>15081</v>
      </c>
      <c r="AB1096">
        <f>VLOOKUP(D1095,'Attrition Analysis'!$A$1:$E$1193,5,0)</f>
        <v>0</v>
      </c>
      <c r="AC1096" t="str">
        <f>VLOOKUP(D1095,CSAT!$A$1:$F$1193,2,0)</f>
        <v>Worst</v>
      </c>
      <c r="AD1096" t="str">
        <f>VLOOKUP(D1095,CSAT!$A$1:$F$1193,3,0)</f>
        <v>Good</v>
      </c>
      <c r="AE1096" t="str">
        <f>VLOOKUP(D1095,CSAT!$A$1:$F$1193,4,0)</f>
        <v>Worst</v>
      </c>
      <c r="AF1096" t="str">
        <f>VLOOKUP(D1095,CSAT!$A$1:$F$1193,5,0)</f>
        <v>Better</v>
      </c>
      <c r="AG1096" t="str">
        <f>VLOOKUP(D1095,CSAT!$A$1:$F$1193,6,0)</f>
        <v>Bad</v>
      </c>
      <c r="AH1096" s="30">
        <v>43383</v>
      </c>
    </row>
    <row r="1097" spans="1:34" x14ac:dyDescent="0.25">
      <c r="A1097" s="13" t="s">
        <v>1619</v>
      </c>
      <c r="B1097" s="13">
        <v>1096</v>
      </c>
      <c r="C1097" s="13" t="s">
        <v>931</v>
      </c>
      <c r="D1097" s="13" t="s">
        <v>1619</v>
      </c>
      <c r="E1097" s="13" t="s">
        <v>16</v>
      </c>
      <c r="F1097" s="13">
        <v>49</v>
      </c>
      <c r="G1097" s="13" t="s">
        <v>11</v>
      </c>
      <c r="H1097" s="13" t="s">
        <v>22</v>
      </c>
      <c r="I1097" s="13" t="s">
        <v>23</v>
      </c>
      <c r="J1097">
        <f>VLOOKUP(DATA!D1096,'Performance management'!A$1:H$1193,4,0)</f>
        <v>5</v>
      </c>
      <c r="K1097">
        <f>VLOOKUP(DATA!D1096,'Performance management'!A$1:H$1193,5,0)</f>
        <v>1</v>
      </c>
      <c r="L1097">
        <f>VLOOKUP(DATA!D1096,'Performance management'!A$1:H$1193,6,0)</f>
        <v>4</v>
      </c>
      <c r="M1097">
        <f>VLOOKUP(DATA!D1096,'Performance management'!A$1:H$1193,7,0)</f>
        <v>1</v>
      </c>
      <c r="N1097">
        <f>VLOOKUP(DATA!D1096,'Performance management'!A$1:H$1193,8,0)</f>
        <v>2.75</v>
      </c>
      <c r="O1097">
        <f>VLOOKUP(D1096,'Learning  Mangement'!$A$1:$G$1193,4,0)</f>
        <v>2.75</v>
      </c>
      <c r="P1097" t="str">
        <f>VLOOKUP(D1096,'Learning  Mangement'!$A$1:$G$1193,5,0)</f>
        <v>Sathish&amp;Azim</v>
      </c>
      <c r="Q1097" t="str">
        <f>VLOOKUP(D1096,'Learning  Mangement'!$A$1:$G$1193,6,0)</f>
        <v>4h</v>
      </c>
      <c r="R1097" t="str">
        <f>VLOOKUP(D1096,'Learning  Mangement'!$A$1:$G$1193,7,0)</f>
        <v>Technical skills Training</v>
      </c>
      <c r="S1097" s="30">
        <f>VLOOKUP(D1096,'Leave  Mangement'!$A$1:$F$1193,3,0)</f>
        <v>43139</v>
      </c>
      <c r="T1097" s="30">
        <f>VLOOKUP(D1096,'Leave  Mangement'!$A$1:$F$1193,4,0)</f>
        <v>43143</v>
      </c>
      <c r="U1097" t="str">
        <f>VLOOKUP(D1096,'Leave  Mangement'!$A$1:$F$1193,5,0)</f>
        <v>Emergency leave</v>
      </c>
      <c r="V1097">
        <f>VLOOKUP(D1096,'Leave  Mangement'!$A$1:$F$1193,6,0)</f>
        <v>4</v>
      </c>
      <c r="W1097" t="str">
        <f>VLOOKUP(D1096,'Span and Layer'!$A$1:$D$1193,2,0)</f>
        <v>Roy</v>
      </c>
      <c r="X1097" t="str">
        <f>VLOOKUP(D1096,'Span and Layer'!$A$1:$D$1193,3,0)</f>
        <v>Harry</v>
      </c>
      <c r="Y1097" t="str">
        <f>VLOOKUP(D1096,'Span and Layer'!$A$1:$D$1193,4,0)</f>
        <v>George</v>
      </c>
      <c r="Z1097" s="30">
        <f>VLOOKUP(D1096,'Attrition Analysis'!$A$1:$E$1193,3,0)</f>
        <v>41976</v>
      </c>
      <c r="AA1097" s="30">
        <f>VLOOKUP(D1096,'Attrition Analysis'!$A$1:$E$1193,4,0)</f>
        <v>15093</v>
      </c>
      <c r="AB1097">
        <f>VLOOKUP(D1096,'Attrition Analysis'!$A$1:$E$1193,5,0)</f>
        <v>0</v>
      </c>
      <c r="AC1097" t="str">
        <f>VLOOKUP(D1096,CSAT!$A$1:$F$1193,2,0)</f>
        <v>Excellent</v>
      </c>
      <c r="AD1097" t="str">
        <f>VLOOKUP(D1096,CSAT!$A$1:$F$1193,3,0)</f>
        <v>Good</v>
      </c>
      <c r="AE1097" t="str">
        <f>VLOOKUP(D1096,CSAT!$A$1:$F$1193,4,0)</f>
        <v>Good</v>
      </c>
      <c r="AF1097" t="str">
        <f>VLOOKUP(D1096,CSAT!$A$1:$F$1193,5,0)</f>
        <v>Excellent</v>
      </c>
      <c r="AG1097" t="str">
        <f>VLOOKUP(D1096,CSAT!$A$1:$F$1193,6,0)</f>
        <v>Bad</v>
      </c>
      <c r="AH1097" s="30">
        <v>43257</v>
      </c>
    </row>
    <row r="1098" spans="1:34" x14ac:dyDescent="0.25">
      <c r="A1098" s="13" t="s">
        <v>1620</v>
      </c>
      <c r="B1098" s="13">
        <v>1097</v>
      </c>
      <c r="C1098" s="13" t="s">
        <v>933</v>
      </c>
      <c r="D1098" s="13" t="s">
        <v>1620</v>
      </c>
      <c r="E1098" s="13" t="s">
        <v>10</v>
      </c>
      <c r="F1098" s="13">
        <v>29</v>
      </c>
      <c r="G1098" s="13" t="s">
        <v>31</v>
      </c>
      <c r="H1098" s="13" t="s">
        <v>12</v>
      </c>
      <c r="I1098" s="13" t="s">
        <v>13</v>
      </c>
      <c r="J1098">
        <f>VLOOKUP(DATA!D1097,'Performance management'!A$1:H$1193,4,0)</f>
        <v>3</v>
      </c>
      <c r="K1098">
        <f>VLOOKUP(DATA!D1097,'Performance management'!A$1:H$1193,5,0)</f>
        <v>5</v>
      </c>
      <c r="L1098">
        <f>VLOOKUP(DATA!D1097,'Performance management'!A$1:H$1193,6,0)</f>
        <v>1</v>
      </c>
      <c r="M1098">
        <f>VLOOKUP(DATA!D1097,'Performance management'!A$1:H$1193,7,0)</f>
        <v>2</v>
      </c>
      <c r="N1098">
        <f>VLOOKUP(DATA!D1097,'Performance management'!A$1:H$1193,8,0)</f>
        <v>2.75</v>
      </c>
      <c r="O1098">
        <f>VLOOKUP(D1097,'Learning  Mangement'!$A$1:$G$1193,4,0)</f>
        <v>2.75</v>
      </c>
      <c r="P1098" t="str">
        <f>VLOOKUP(D1097,'Learning  Mangement'!$A$1:$G$1193,5,0)</f>
        <v>Sathish&amp;Azim</v>
      </c>
      <c r="Q1098" t="str">
        <f>VLOOKUP(D1097,'Learning  Mangement'!$A$1:$G$1193,6,0)</f>
        <v>4h</v>
      </c>
      <c r="R1098" t="str">
        <f>VLOOKUP(D1097,'Learning  Mangement'!$A$1:$G$1193,7,0)</f>
        <v>Technical skills Training</v>
      </c>
      <c r="S1098" s="30">
        <f>VLOOKUP(D1097,'Leave  Mangement'!$A$1:$F$1193,3,0)</f>
        <v>43140</v>
      </c>
      <c r="T1098" s="30">
        <f>VLOOKUP(D1097,'Leave  Mangement'!$A$1:$F$1193,4,0)</f>
        <v>43146</v>
      </c>
      <c r="U1098" t="str">
        <f>VLOOKUP(D1097,'Leave  Mangement'!$A$1:$F$1193,5,0)</f>
        <v>Maternity/Parental leave</v>
      </c>
      <c r="V1098">
        <f>VLOOKUP(D1097,'Leave  Mangement'!$A$1:$F$1193,6,0)</f>
        <v>36</v>
      </c>
      <c r="W1098" t="str">
        <f>VLOOKUP(D1097,'Span and Layer'!$A$1:$D$1193,2,0)</f>
        <v>Rajesh</v>
      </c>
      <c r="X1098" t="str">
        <f>VLOOKUP(D1097,'Span and Layer'!$A$1:$D$1193,3,0)</f>
        <v>Isla</v>
      </c>
      <c r="Y1098" t="str">
        <f>VLOOKUP(D1097,'Span and Layer'!$A$1:$D$1193,4,0)</f>
        <v>George</v>
      </c>
      <c r="Z1098" s="30">
        <f>VLOOKUP(D1097,'Attrition Analysis'!$A$1:$E$1193,3,0)</f>
        <v>41984</v>
      </c>
      <c r="AA1098" s="30">
        <f>VLOOKUP(D1097,'Attrition Analysis'!$A$1:$E$1193,4,0)</f>
        <v>15105</v>
      </c>
      <c r="AB1098">
        <f>VLOOKUP(D1097,'Attrition Analysis'!$A$1:$E$1193,5,0)</f>
        <v>0</v>
      </c>
      <c r="AC1098" t="str">
        <f>VLOOKUP(D1097,CSAT!$A$1:$F$1193,2,0)</f>
        <v>Good</v>
      </c>
      <c r="AD1098" t="str">
        <f>VLOOKUP(D1097,CSAT!$A$1:$F$1193,3,0)</f>
        <v>Excellent</v>
      </c>
      <c r="AE1098" t="str">
        <f>VLOOKUP(D1097,CSAT!$A$1:$F$1193,4,0)</f>
        <v>Good</v>
      </c>
      <c r="AF1098" t="str">
        <f>VLOOKUP(D1097,CSAT!$A$1:$F$1193,5,0)</f>
        <v>Better</v>
      </c>
      <c r="AG1098" t="str">
        <f>VLOOKUP(D1097,CSAT!$A$1:$F$1193,6,0)</f>
        <v>Better</v>
      </c>
      <c r="AH1098" s="30">
        <v>43332</v>
      </c>
    </row>
    <row r="1099" spans="1:34" x14ac:dyDescent="0.25">
      <c r="A1099" s="13" t="s">
        <v>1621</v>
      </c>
      <c r="B1099" s="13">
        <v>1098</v>
      </c>
      <c r="C1099" s="13" t="s">
        <v>415</v>
      </c>
      <c r="D1099" s="13" t="s">
        <v>1621</v>
      </c>
      <c r="E1099" s="13" t="s">
        <v>16</v>
      </c>
      <c r="F1099" s="13">
        <v>60</v>
      </c>
      <c r="G1099" s="13" t="s">
        <v>45</v>
      </c>
      <c r="H1099" s="13" t="s">
        <v>18</v>
      </c>
      <c r="I1099" s="13" t="s">
        <v>13</v>
      </c>
      <c r="J1099">
        <f>VLOOKUP(DATA!D1098,'Performance management'!A$1:H$1193,4,0)</f>
        <v>5</v>
      </c>
      <c r="K1099">
        <f>VLOOKUP(DATA!D1098,'Performance management'!A$1:H$1193,5,0)</f>
        <v>4</v>
      </c>
      <c r="L1099">
        <f>VLOOKUP(DATA!D1098,'Performance management'!A$1:H$1193,6,0)</f>
        <v>2</v>
      </c>
      <c r="M1099">
        <f>VLOOKUP(DATA!D1098,'Performance management'!A$1:H$1193,7,0)</f>
        <v>5</v>
      </c>
      <c r="N1099">
        <f>VLOOKUP(DATA!D1098,'Performance management'!A$1:H$1193,8,0)</f>
        <v>4</v>
      </c>
      <c r="O1099">
        <f>VLOOKUP(D1098,'Learning  Mangement'!$A$1:$G$1193,4,0)</f>
        <v>4</v>
      </c>
      <c r="P1099" t="str">
        <f>VLOOKUP(D1098,'Learning  Mangement'!$A$1:$G$1193,5,0)</f>
        <v>Santhosh&amp;Anudeep</v>
      </c>
      <c r="Q1099" t="str">
        <f>VLOOKUP(D1098,'Learning  Mangement'!$A$1:$G$1193,6,0)</f>
        <v>3h</v>
      </c>
      <c r="R1099" t="str">
        <f>VLOOKUP(D1098,'Learning  Mangement'!$A$1:$G$1193,7,0)</f>
        <v>Job Training</v>
      </c>
      <c r="S1099" s="30">
        <f>VLOOKUP(D1098,'Leave  Mangement'!$A$1:$F$1193,3,0)</f>
        <v>43141</v>
      </c>
      <c r="T1099" s="30">
        <f>VLOOKUP(D1098,'Leave  Mangement'!$A$1:$F$1193,4,0)</f>
        <v>43143</v>
      </c>
      <c r="U1099" t="str">
        <f>VLOOKUP(D1098,'Leave  Mangement'!$A$1:$F$1193,5,0)</f>
        <v>Planned leave</v>
      </c>
      <c r="V1099">
        <f>VLOOKUP(D1098,'Leave  Mangement'!$A$1:$F$1193,6,0)</f>
        <v>2</v>
      </c>
      <c r="W1099" t="str">
        <f>VLOOKUP(D1098,'Span and Layer'!$A$1:$D$1193,2,0)</f>
        <v>Arundathi</v>
      </c>
      <c r="X1099" t="str">
        <f>VLOOKUP(D1098,'Span and Layer'!$A$1:$D$1193,3,0)</f>
        <v>Jacob</v>
      </c>
      <c r="Y1099" t="str">
        <f>VLOOKUP(D1098,'Span and Layer'!$A$1:$D$1193,4,0)</f>
        <v>George</v>
      </c>
      <c r="Z1099" s="30">
        <f>VLOOKUP(D1098,'Attrition Analysis'!$A$1:$E$1193,3,0)</f>
        <v>41992</v>
      </c>
      <c r="AA1099" s="30">
        <f>VLOOKUP(D1098,'Attrition Analysis'!$A$1:$E$1193,4,0)</f>
        <v>15117</v>
      </c>
      <c r="AB1099">
        <f>VLOOKUP(D1098,'Attrition Analysis'!$A$1:$E$1193,5,0)</f>
        <v>0</v>
      </c>
      <c r="AC1099" t="str">
        <f>VLOOKUP(D1098,CSAT!$A$1:$F$1193,2,0)</f>
        <v>Good</v>
      </c>
      <c r="AD1099" t="str">
        <f>VLOOKUP(D1098,CSAT!$A$1:$F$1193,3,0)</f>
        <v>Worst</v>
      </c>
      <c r="AE1099" t="str">
        <f>VLOOKUP(D1098,CSAT!$A$1:$F$1193,4,0)</f>
        <v>Better</v>
      </c>
      <c r="AF1099" t="str">
        <f>VLOOKUP(D1098,CSAT!$A$1:$F$1193,5,0)</f>
        <v>Worst</v>
      </c>
      <c r="AG1099" t="str">
        <f>VLOOKUP(D1098,CSAT!$A$1:$F$1193,6,0)</f>
        <v>Bad</v>
      </c>
      <c r="AH1099" s="30">
        <v>43464</v>
      </c>
    </row>
    <row r="1100" spans="1:34" x14ac:dyDescent="0.25">
      <c r="A1100" s="13" t="s">
        <v>1622</v>
      </c>
      <c r="B1100" s="13">
        <v>1099</v>
      </c>
      <c r="C1100" s="13" t="s">
        <v>936</v>
      </c>
      <c r="D1100" s="13" t="s">
        <v>1622</v>
      </c>
      <c r="E1100" s="13" t="s">
        <v>10</v>
      </c>
      <c r="F1100" s="13">
        <v>40</v>
      </c>
      <c r="G1100" s="13" t="s">
        <v>26</v>
      </c>
      <c r="H1100" s="13" t="s">
        <v>40</v>
      </c>
      <c r="I1100" s="13" t="s">
        <v>13</v>
      </c>
      <c r="J1100">
        <f>VLOOKUP(DATA!D1099,'Performance management'!A$1:H$1193,4,0)</f>
        <v>1</v>
      </c>
      <c r="K1100">
        <f>VLOOKUP(DATA!D1099,'Performance management'!A$1:H$1193,5,0)</f>
        <v>1</v>
      </c>
      <c r="L1100">
        <f>VLOOKUP(DATA!D1099,'Performance management'!A$1:H$1193,6,0)</f>
        <v>2</v>
      </c>
      <c r="M1100">
        <f>VLOOKUP(DATA!D1099,'Performance management'!A$1:H$1193,7,0)</f>
        <v>4</v>
      </c>
      <c r="N1100">
        <f>VLOOKUP(DATA!D1099,'Performance management'!A$1:H$1193,8,0)</f>
        <v>2</v>
      </c>
      <c r="O1100">
        <f>VLOOKUP(D1099,'Learning  Mangement'!$A$1:$G$1193,4,0)</f>
        <v>2</v>
      </c>
      <c r="P1100" t="str">
        <f>VLOOKUP(D1099,'Learning  Mangement'!$A$1:$G$1193,5,0)</f>
        <v>Sathish&amp;Azim</v>
      </c>
      <c r="Q1100" t="str">
        <f>VLOOKUP(D1099,'Learning  Mangement'!$A$1:$G$1193,6,0)</f>
        <v>4h</v>
      </c>
      <c r="R1100" t="str">
        <f>VLOOKUP(D1099,'Learning  Mangement'!$A$1:$G$1193,7,0)</f>
        <v>Technical skills Training</v>
      </c>
      <c r="S1100" s="30">
        <f>VLOOKUP(D1099,'Leave  Mangement'!$A$1:$F$1193,3,0)</f>
        <v>43142</v>
      </c>
      <c r="T1100" s="30">
        <f>VLOOKUP(D1099,'Leave  Mangement'!$A$1:$F$1193,4,0)</f>
        <v>43149</v>
      </c>
      <c r="U1100" t="str">
        <f>VLOOKUP(D1099,'Leave  Mangement'!$A$1:$F$1193,5,0)</f>
        <v>Maternity/Parental leave</v>
      </c>
      <c r="V1100">
        <f>VLOOKUP(D1099,'Leave  Mangement'!$A$1:$F$1193,6,0)</f>
        <v>37</v>
      </c>
      <c r="W1100" t="str">
        <f>VLOOKUP(D1099,'Span and Layer'!$A$1:$D$1193,2,0)</f>
        <v>Arundathi</v>
      </c>
      <c r="X1100" t="str">
        <f>VLOOKUP(D1099,'Span and Layer'!$A$1:$D$1193,3,0)</f>
        <v>Jacob</v>
      </c>
      <c r="Y1100" t="str">
        <f>VLOOKUP(D1099,'Span and Layer'!$A$1:$D$1193,4,0)</f>
        <v>George</v>
      </c>
      <c r="Z1100" s="30">
        <f>VLOOKUP(D1099,'Attrition Analysis'!$A$1:$E$1193,3,0)</f>
        <v>42000</v>
      </c>
      <c r="AA1100" s="30">
        <f>VLOOKUP(D1099,'Attrition Analysis'!$A$1:$E$1193,4,0)</f>
        <v>15129</v>
      </c>
      <c r="AB1100">
        <f>VLOOKUP(D1099,'Attrition Analysis'!$A$1:$E$1193,5,0)</f>
        <v>0</v>
      </c>
      <c r="AC1100" t="str">
        <f>VLOOKUP(D1099,CSAT!$A$1:$F$1193,2,0)</f>
        <v>Bad</v>
      </c>
      <c r="AD1100" t="str">
        <f>VLOOKUP(D1099,CSAT!$A$1:$F$1193,3,0)</f>
        <v>Better</v>
      </c>
      <c r="AE1100" t="str">
        <f>VLOOKUP(D1099,CSAT!$A$1:$F$1193,4,0)</f>
        <v>Good</v>
      </c>
      <c r="AF1100" t="str">
        <f>VLOOKUP(D1099,CSAT!$A$1:$F$1193,5,0)</f>
        <v>Better</v>
      </c>
      <c r="AG1100" t="str">
        <f>VLOOKUP(D1099,CSAT!$A$1:$F$1193,6,0)</f>
        <v>Excellent</v>
      </c>
      <c r="AH1100" s="30">
        <v>43267</v>
      </c>
    </row>
    <row r="1101" spans="1:34" x14ac:dyDescent="0.25">
      <c r="A1101" s="13" t="s">
        <v>1623</v>
      </c>
      <c r="B1101" s="13">
        <v>1100</v>
      </c>
      <c r="C1101" s="13" t="s">
        <v>141</v>
      </c>
      <c r="D1101" s="13" t="s">
        <v>1623</v>
      </c>
      <c r="E1101" s="13" t="s">
        <v>16</v>
      </c>
      <c r="F1101" s="13">
        <v>31</v>
      </c>
      <c r="G1101" s="13" t="s">
        <v>26</v>
      </c>
      <c r="H1101" s="13" t="s">
        <v>66</v>
      </c>
      <c r="I1101" s="13" t="s">
        <v>13</v>
      </c>
      <c r="J1101">
        <f>VLOOKUP(DATA!D1100,'Performance management'!A$1:H$1193,4,0)</f>
        <v>2</v>
      </c>
      <c r="K1101">
        <f>VLOOKUP(DATA!D1100,'Performance management'!A$1:H$1193,5,0)</f>
        <v>5</v>
      </c>
      <c r="L1101">
        <f>VLOOKUP(DATA!D1100,'Performance management'!A$1:H$1193,6,0)</f>
        <v>5</v>
      </c>
      <c r="M1101">
        <f>VLOOKUP(DATA!D1100,'Performance management'!A$1:H$1193,7,0)</f>
        <v>2</v>
      </c>
      <c r="N1101">
        <f>VLOOKUP(DATA!D1100,'Performance management'!A$1:H$1193,8,0)</f>
        <v>3.5</v>
      </c>
      <c r="O1101">
        <f>VLOOKUP(D1100,'Learning  Mangement'!$A$1:$G$1193,4,0)</f>
        <v>3.5</v>
      </c>
      <c r="P1101" t="str">
        <f>VLOOKUP(D1100,'Learning  Mangement'!$A$1:$G$1193,5,0)</f>
        <v>Hemanth&amp;Salomi</v>
      </c>
      <c r="Q1101" t="str">
        <f>VLOOKUP(D1100,'Learning  Mangement'!$A$1:$G$1193,6,0)</f>
        <v>3h</v>
      </c>
      <c r="R1101" t="str">
        <f>VLOOKUP(D1100,'Learning  Mangement'!$A$1:$G$1193,7,0)</f>
        <v>Soft skills Training</v>
      </c>
      <c r="S1101" s="30">
        <f>VLOOKUP(D1100,'Leave  Mangement'!$A$1:$F$1193,3,0)</f>
        <v>43143</v>
      </c>
      <c r="T1101" s="30">
        <f>VLOOKUP(D1100,'Leave  Mangement'!$A$1:$F$1193,4,0)</f>
        <v>43146</v>
      </c>
      <c r="U1101" t="str">
        <f>VLOOKUP(D1100,'Leave  Mangement'!$A$1:$F$1193,5,0)</f>
        <v>Emergency leave</v>
      </c>
      <c r="V1101">
        <f>VLOOKUP(D1100,'Leave  Mangement'!$A$1:$F$1193,6,0)</f>
        <v>3</v>
      </c>
      <c r="W1101" t="str">
        <f>VLOOKUP(D1100,'Span and Layer'!$A$1:$D$1193,2,0)</f>
        <v>Rajesh</v>
      </c>
      <c r="X1101" t="str">
        <f>VLOOKUP(D1100,'Span and Layer'!$A$1:$D$1193,3,0)</f>
        <v>Isla</v>
      </c>
      <c r="Y1101" t="str">
        <f>VLOOKUP(D1100,'Span and Layer'!$A$1:$D$1193,4,0)</f>
        <v>George</v>
      </c>
      <c r="Z1101" s="30">
        <f>VLOOKUP(D1100,'Attrition Analysis'!$A$1:$E$1193,3,0)</f>
        <v>42008</v>
      </c>
      <c r="AA1101" s="30">
        <f>VLOOKUP(D1100,'Attrition Analysis'!$A$1:$E$1193,4,0)</f>
        <v>15141</v>
      </c>
      <c r="AB1101">
        <f>VLOOKUP(D1100,'Attrition Analysis'!$A$1:$E$1193,5,0)</f>
        <v>0</v>
      </c>
      <c r="AC1101" t="str">
        <f>VLOOKUP(D1100,CSAT!$A$1:$F$1193,2,0)</f>
        <v>Good</v>
      </c>
      <c r="AD1101" t="str">
        <f>VLOOKUP(D1100,CSAT!$A$1:$F$1193,3,0)</f>
        <v>Worst</v>
      </c>
      <c r="AE1101" t="str">
        <f>VLOOKUP(D1100,CSAT!$A$1:$F$1193,4,0)</f>
        <v>Worst</v>
      </c>
      <c r="AF1101" t="str">
        <f>VLOOKUP(D1100,CSAT!$A$1:$F$1193,5,0)</f>
        <v>Worst</v>
      </c>
      <c r="AG1101" t="str">
        <f>VLOOKUP(D1100,CSAT!$A$1:$F$1193,6,0)</f>
        <v>Better</v>
      </c>
      <c r="AH1101" s="30">
        <v>43198</v>
      </c>
    </row>
    <row r="1102" spans="1:34" x14ac:dyDescent="0.25">
      <c r="A1102" s="13" t="s">
        <v>1624</v>
      </c>
      <c r="B1102" s="13">
        <v>1101</v>
      </c>
      <c r="C1102" s="13" t="s">
        <v>939</v>
      </c>
      <c r="D1102" s="13" t="s">
        <v>1624</v>
      </c>
      <c r="E1102" s="13" t="s">
        <v>16</v>
      </c>
      <c r="F1102" s="13">
        <v>24</v>
      </c>
      <c r="G1102" s="13" t="s">
        <v>26</v>
      </c>
      <c r="H1102" s="13" t="s">
        <v>27</v>
      </c>
      <c r="I1102" s="13" t="s">
        <v>28</v>
      </c>
      <c r="J1102">
        <f>VLOOKUP(DATA!D1101,'Performance management'!A$1:H$1193,4,0)</f>
        <v>4</v>
      </c>
      <c r="K1102">
        <f>VLOOKUP(DATA!D1101,'Performance management'!A$1:H$1193,5,0)</f>
        <v>1</v>
      </c>
      <c r="L1102">
        <f>VLOOKUP(DATA!D1101,'Performance management'!A$1:H$1193,6,0)</f>
        <v>5</v>
      </c>
      <c r="M1102">
        <f>VLOOKUP(DATA!D1101,'Performance management'!A$1:H$1193,7,0)</f>
        <v>3</v>
      </c>
      <c r="N1102">
        <f>VLOOKUP(DATA!D1101,'Performance management'!A$1:H$1193,8,0)</f>
        <v>3.25</v>
      </c>
      <c r="O1102">
        <f>VLOOKUP(D1101,'Learning  Mangement'!$A$1:$G$1193,4,0)</f>
        <v>3.25</v>
      </c>
      <c r="P1102" t="str">
        <f>VLOOKUP(D1101,'Learning  Mangement'!$A$1:$G$1193,5,0)</f>
        <v>Hemanth&amp;Salomi</v>
      </c>
      <c r="Q1102" t="str">
        <f>VLOOKUP(D1101,'Learning  Mangement'!$A$1:$G$1193,6,0)</f>
        <v>3h</v>
      </c>
      <c r="R1102" t="str">
        <f>VLOOKUP(D1101,'Learning  Mangement'!$A$1:$G$1193,7,0)</f>
        <v>Soft skills Training</v>
      </c>
      <c r="S1102" s="30">
        <f>VLOOKUP(D1101,'Leave  Mangement'!$A$1:$F$1193,3,0)</f>
        <v>43144</v>
      </c>
      <c r="T1102" s="30">
        <f>VLOOKUP(D1101,'Leave  Mangement'!$A$1:$F$1193,4,0)</f>
        <v>43145</v>
      </c>
      <c r="U1102" t="str">
        <f>VLOOKUP(D1101,'Leave  Mangement'!$A$1:$F$1193,5,0)</f>
        <v>Maternity/Parental leave</v>
      </c>
      <c r="V1102">
        <f>VLOOKUP(D1101,'Leave  Mangement'!$A$1:$F$1193,6,0)</f>
        <v>31</v>
      </c>
      <c r="W1102" t="str">
        <f>VLOOKUP(D1101,'Span and Layer'!$A$1:$D$1193,2,0)</f>
        <v>Santhosh</v>
      </c>
      <c r="X1102" t="str">
        <f>VLOOKUP(D1101,'Span and Layer'!$A$1:$D$1193,3,0)</f>
        <v>Harry</v>
      </c>
      <c r="Y1102" t="str">
        <f>VLOOKUP(D1101,'Span and Layer'!$A$1:$D$1193,4,0)</f>
        <v>George</v>
      </c>
      <c r="Z1102" s="30">
        <f>VLOOKUP(D1101,'Attrition Analysis'!$A$1:$E$1193,3,0)</f>
        <v>42016</v>
      </c>
      <c r="AA1102" s="30">
        <f>VLOOKUP(D1101,'Attrition Analysis'!$A$1:$E$1193,4,0)</f>
        <v>15153</v>
      </c>
      <c r="AB1102">
        <f>VLOOKUP(D1101,'Attrition Analysis'!$A$1:$E$1193,5,0)</f>
        <v>0</v>
      </c>
      <c r="AC1102" t="str">
        <f>VLOOKUP(D1101,CSAT!$A$1:$F$1193,2,0)</f>
        <v>Excellent</v>
      </c>
      <c r="AD1102" t="str">
        <f>VLOOKUP(D1101,CSAT!$A$1:$F$1193,3,0)</f>
        <v>Better</v>
      </c>
      <c r="AE1102" t="str">
        <f>VLOOKUP(D1101,CSAT!$A$1:$F$1193,4,0)</f>
        <v>Excellent</v>
      </c>
      <c r="AF1102" t="str">
        <f>VLOOKUP(D1101,CSAT!$A$1:$F$1193,5,0)</f>
        <v>Worst</v>
      </c>
      <c r="AG1102" t="str">
        <f>VLOOKUP(D1101,CSAT!$A$1:$F$1193,6,0)</f>
        <v>Better</v>
      </c>
      <c r="AH1102" s="30">
        <v>43433</v>
      </c>
    </row>
    <row r="1103" spans="1:34" x14ac:dyDescent="0.25">
      <c r="A1103" s="13" t="s">
        <v>1625</v>
      </c>
      <c r="B1103" s="13">
        <v>1102</v>
      </c>
      <c r="C1103" s="13" t="s">
        <v>941</v>
      </c>
      <c r="D1103" s="13" t="s">
        <v>1625</v>
      </c>
      <c r="E1103" s="13" t="s">
        <v>16</v>
      </c>
      <c r="F1103" s="13">
        <v>22</v>
      </c>
      <c r="G1103" s="13" t="s">
        <v>45</v>
      </c>
      <c r="H1103" s="13" t="s">
        <v>59</v>
      </c>
      <c r="I1103" s="13" t="s">
        <v>13</v>
      </c>
      <c r="J1103">
        <f>VLOOKUP(DATA!D1102,'Performance management'!A$1:H$1193,4,0)</f>
        <v>2</v>
      </c>
      <c r="K1103">
        <f>VLOOKUP(DATA!D1102,'Performance management'!A$1:H$1193,5,0)</f>
        <v>2</v>
      </c>
      <c r="L1103">
        <f>VLOOKUP(DATA!D1102,'Performance management'!A$1:H$1193,6,0)</f>
        <v>3</v>
      </c>
      <c r="M1103">
        <f>VLOOKUP(DATA!D1102,'Performance management'!A$1:H$1193,7,0)</f>
        <v>3</v>
      </c>
      <c r="N1103">
        <f>VLOOKUP(DATA!D1102,'Performance management'!A$1:H$1193,8,0)</f>
        <v>2.5</v>
      </c>
      <c r="O1103">
        <f>VLOOKUP(D1102,'Learning  Mangement'!$A$1:$G$1193,4,0)</f>
        <v>2.5</v>
      </c>
      <c r="P1103" t="str">
        <f>VLOOKUP(D1102,'Learning  Mangement'!$A$1:$G$1193,5,0)</f>
        <v>Sathish&amp;Azim</v>
      </c>
      <c r="Q1103" t="str">
        <f>VLOOKUP(D1102,'Learning  Mangement'!$A$1:$G$1193,6,0)</f>
        <v>4h</v>
      </c>
      <c r="R1103" t="str">
        <f>VLOOKUP(D1102,'Learning  Mangement'!$A$1:$G$1193,7,0)</f>
        <v>Technical skills Training</v>
      </c>
      <c r="S1103" s="30">
        <f>VLOOKUP(D1102,'Leave  Mangement'!$A$1:$F$1193,3,0)</f>
        <v>43145</v>
      </c>
      <c r="T1103" s="30">
        <f>VLOOKUP(D1102,'Leave  Mangement'!$A$1:$F$1193,4,0)</f>
        <v>43146</v>
      </c>
      <c r="U1103" t="str">
        <f>VLOOKUP(D1102,'Leave  Mangement'!$A$1:$F$1193,5,0)</f>
        <v>Maternity/Parental leave</v>
      </c>
      <c r="V1103">
        <f>VLOOKUP(D1102,'Leave  Mangement'!$A$1:$F$1193,6,0)</f>
        <v>31</v>
      </c>
      <c r="W1103" t="str">
        <f>VLOOKUP(D1102,'Span and Layer'!$A$1:$D$1193,2,0)</f>
        <v>Anudeep</v>
      </c>
      <c r="X1103" t="str">
        <f>VLOOKUP(D1102,'Span and Layer'!$A$1:$D$1193,3,0)</f>
        <v>Charlie</v>
      </c>
      <c r="Y1103" t="str">
        <f>VLOOKUP(D1102,'Span and Layer'!$A$1:$D$1193,4,0)</f>
        <v>George</v>
      </c>
      <c r="Z1103" s="30">
        <f>VLOOKUP(D1102,'Attrition Analysis'!$A$1:$E$1193,3,0)</f>
        <v>42024</v>
      </c>
      <c r="AA1103" s="30">
        <f>VLOOKUP(D1102,'Attrition Analysis'!$A$1:$E$1193,4,0)</f>
        <v>15165</v>
      </c>
      <c r="AB1103">
        <f>VLOOKUP(D1102,'Attrition Analysis'!$A$1:$E$1193,5,0)</f>
        <v>0</v>
      </c>
      <c r="AC1103" t="str">
        <f>VLOOKUP(D1102,CSAT!$A$1:$F$1193,2,0)</f>
        <v>Better</v>
      </c>
      <c r="AD1103" t="str">
        <f>VLOOKUP(D1102,CSAT!$A$1:$F$1193,3,0)</f>
        <v>Bad</v>
      </c>
      <c r="AE1103" t="str">
        <f>VLOOKUP(D1102,CSAT!$A$1:$F$1193,4,0)</f>
        <v>Better</v>
      </c>
      <c r="AF1103" t="str">
        <f>VLOOKUP(D1102,CSAT!$A$1:$F$1193,5,0)</f>
        <v>Better</v>
      </c>
      <c r="AG1103" t="str">
        <f>VLOOKUP(D1102,CSAT!$A$1:$F$1193,6,0)</f>
        <v>Worst</v>
      </c>
      <c r="AH1103" s="30">
        <v>43413</v>
      </c>
    </row>
    <row r="1104" spans="1:34" x14ac:dyDescent="0.25">
      <c r="A1104" s="13" t="s">
        <v>1626</v>
      </c>
      <c r="B1104" s="13">
        <v>1103</v>
      </c>
      <c r="C1104" s="13" t="s">
        <v>668</v>
      </c>
      <c r="D1104" s="13" t="s">
        <v>1626</v>
      </c>
      <c r="E1104" s="13" t="s">
        <v>16</v>
      </c>
      <c r="F1104" s="13">
        <v>21</v>
      </c>
      <c r="G1104" s="13" t="s">
        <v>45</v>
      </c>
      <c r="H1104" s="13" t="s">
        <v>40</v>
      </c>
      <c r="I1104" s="13" t="s">
        <v>13</v>
      </c>
      <c r="J1104">
        <f>VLOOKUP(DATA!D1103,'Performance management'!A$1:H$1193,4,0)</f>
        <v>4</v>
      </c>
      <c r="K1104">
        <f>VLOOKUP(DATA!D1103,'Performance management'!A$1:H$1193,5,0)</f>
        <v>3</v>
      </c>
      <c r="L1104">
        <f>VLOOKUP(DATA!D1103,'Performance management'!A$1:H$1193,6,0)</f>
        <v>1</v>
      </c>
      <c r="M1104">
        <f>VLOOKUP(DATA!D1103,'Performance management'!A$1:H$1193,7,0)</f>
        <v>2</v>
      </c>
      <c r="N1104">
        <f>VLOOKUP(DATA!D1103,'Performance management'!A$1:H$1193,8,0)</f>
        <v>2.5</v>
      </c>
      <c r="O1104">
        <f>VLOOKUP(D1103,'Learning  Mangement'!$A$1:$G$1193,4,0)</f>
        <v>2.5</v>
      </c>
      <c r="P1104" t="str">
        <f>VLOOKUP(D1103,'Learning  Mangement'!$A$1:$G$1193,5,0)</f>
        <v>Sathish&amp;Azim</v>
      </c>
      <c r="Q1104" t="str">
        <f>VLOOKUP(D1103,'Learning  Mangement'!$A$1:$G$1193,6,0)</f>
        <v>4h</v>
      </c>
      <c r="R1104" t="str">
        <f>VLOOKUP(D1103,'Learning  Mangement'!$A$1:$G$1193,7,0)</f>
        <v>Technical skills Training</v>
      </c>
      <c r="S1104" s="30">
        <f>VLOOKUP(D1103,'Leave  Mangement'!$A$1:$F$1193,3,0)</f>
        <v>43146</v>
      </c>
      <c r="T1104" s="30">
        <f>VLOOKUP(D1103,'Leave  Mangement'!$A$1:$F$1193,4,0)</f>
        <v>43149</v>
      </c>
      <c r="U1104" t="str">
        <f>VLOOKUP(D1103,'Leave  Mangement'!$A$1:$F$1193,5,0)</f>
        <v>Planned leave</v>
      </c>
      <c r="V1104">
        <f>VLOOKUP(D1103,'Leave  Mangement'!$A$1:$F$1193,6,0)</f>
        <v>3</v>
      </c>
      <c r="W1104" t="str">
        <f>VLOOKUP(D1103,'Span and Layer'!$A$1:$D$1193,2,0)</f>
        <v>Azim</v>
      </c>
      <c r="X1104" t="str">
        <f>VLOOKUP(D1103,'Span and Layer'!$A$1:$D$1193,3,0)</f>
        <v>Jacob</v>
      </c>
      <c r="Y1104" t="str">
        <f>VLOOKUP(D1103,'Span and Layer'!$A$1:$D$1193,4,0)</f>
        <v>George</v>
      </c>
      <c r="Z1104" s="30">
        <f>VLOOKUP(D1103,'Attrition Analysis'!$A$1:$E$1193,3,0)</f>
        <v>42032</v>
      </c>
      <c r="AA1104" s="30">
        <f>VLOOKUP(D1103,'Attrition Analysis'!$A$1:$E$1193,4,0)</f>
        <v>15177</v>
      </c>
      <c r="AB1104">
        <f>VLOOKUP(D1103,'Attrition Analysis'!$A$1:$E$1193,5,0)</f>
        <v>0</v>
      </c>
      <c r="AC1104" t="str">
        <f>VLOOKUP(D1103,CSAT!$A$1:$F$1193,2,0)</f>
        <v>Excellent</v>
      </c>
      <c r="AD1104" t="str">
        <f>VLOOKUP(D1103,CSAT!$A$1:$F$1193,3,0)</f>
        <v>Good</v>
      </c>
      <c r="AE1104" t="str">
        <f>VLOOKUP(D1103,CSAT!$A$1:$F$1193,4,0)</f>
        <v>Bad</v>
      </c>
      <c r="AF1104" t="str">
        <f>VLOOKUP(D1103,CSAT!$A$1:$F$1193,5,0)</f>
        <v>Excellent</v>
      </c>
      <c r="AG1104" t="str">
        <f>VLOOKUP(D1103,CSAT!$A$1:$F$1193,6,0)</f>
        <v>Bad</v>
      </c>
      <c r="AH1104" s="30">
        <v>43123</v>
      </c>
    </row>
    <row r="1105" spans="1:34" x14ac:dyDescent="0.25">
      <c r="A1105" s="13" t="s">
        <v>1627</v>
      </c>
      <c r="B1105" s="13">
        <v>1104</v>
      </c>
      <c r="C1105" s="13" t="s">
        <v>944</v>
      </c>
      <c r="D1105" s="13" t="s">
        <v>1627</v>
      </c>
      <c r="E1105" s="13" t="s">
        <v>16</v>
      </c>
      <c r="F1105" s="13">
        <v>60</v>
      </c>
      <c r="G1105" s="13" t="s">
        <v>17</v>
      </c>
      <c r="H1105" s="13" t="s">
        <v>126</v>
      </c>
      <c r="I1105" s="13" t="s">
        <v>80</v>
      </c>
      <c r="J1105">
        <f>VLOOKUP(DATA!D1104,'Performance management'!A$1:H$1193,4,0)</f>
        <v>1</v>
      </c>
      <c r="K1105">
        <f>VLOOKUP(DATA!D1104,'Performance management'!A$1:H$1193,5,0)</f>
        <v>3</v>
      </c>
      <c r="L1105">
        <f>VLOOKUP(DATA!D1104,'Performance management'!A$1:H$1193,6,0)</f>
        <v>3</v>
      </c>
      <c r="M1105">
        <f>VLOOKUP(DATA!D1104,'Performance management'!A$1:H$1193,7,0)</f>
        <v>5</v>
      </c>
      <c r="N1105">
        <f>VLOOKUP(DATA!D1104,'Performance management'!A$1:H$1193,8,0)</f>
        <v>3</v>
      </c>
      <c r="O1105">
        <f>VLOOKUP(D1104,'Learning  Mangement'!$A$1:$G$1193,4,0)</f>
        <v>3</v>
      </c>
      <c r="P1105" t="str">
        <f>VLOOKUP(D1104,'Learning  Mangement'!$A$1:$G$1193,5,0)</f>
        <v>Hemanth&amp;Salomi</v>
      </c>
      <c r="Q1105" t="str">
        <f>VLOOKUP(D1104,'Learning  Mangement'!$A$1:$G$1193,6,0)</f>
        <v>3h</v>
      </c>
      <c r="R1105" t="str">
        <f>VLOOKUP(D1104,'Learning  Mangement'!$A$1:$G$1193,7,0)</f>
        <v>Soft skills Training</v>
      </c>
      <c r="S1105" s="30">
        <f>VLOOKUP(D1104,'Leave  Mangement'!$A$1:$F$1193,3,0)</f>
        <v>43147</v>
      </c>
      <c r="T1105" s="30">
        <f>VLOOKUP(D1104,'Leave  Mangement'!$A$1:$F$1193,4,0)</f>
        <v>43150</v>
      </c>
      <c r="U1105" t="str">
        <f>VLOOKUP(D1104,'Leave  Mangement'!$A$1:$F$1193,5,0)</f>
        <v>Emergency leave</v>
      </c>
      <c r="V1105">
        <f>VLOOKUP(D1104,'Leave  Mangement'!$A$1:$F$1193,6,0)</f>
        <v>3</v>
      </c>
      <c r="W1105" t="str">
        <f>VLOOKUP(D1104,'Span and Layer'!$A$1:$D$1193,2,0)</f>
        <v>Aneela</v>
      </c>
      <c r="X1105" t="str">
        <f>VLOOKUP(D1104,'Span and Layer'!$A$1:$D$1193,3,0)</f>
        <v>Charlie</v>
      </c>
      <c r="Y1105" t="str">
        <f>VLOOKUP(D1104,'Span and Layer'!$A$1:$D$1193,4,0)</f>
        <v>George</v>
      </c>
      <c r="Z1105" s="30">
        <f>VLOOKUP(D1104,'Attrition Analysis'!$A$1:$E$1193,3,0)</f>
        <v>42040</v>
      </c>
      <c r="AA1105" s="30">
        <f>VLOOKUP(D1104,'Attrition Analysis'!$A$1:$E$1193,4,0)</f>
        <v>15189</v>
      </c>
      <c r="AB1105">
        <f>VLOOKUP(D1104,'Attrition Analysis'!$A$1:$E$1193,5,0)</f>
        <v>0</v>
      </c>
      <c r="AC1105" t="str">
        <f>VLOOKUP(D1104,CSAT!$A$1:$F$1193,2,0)</f>
        <v>Bad</v>
      </c>
      <c r="AD1105" t="str">
        <f>VLOOKUP(D1104,CSAT!$A$1:$F$1193,3,0)</f>
        <v>Excellent</v>
      </c>
      <c r="AE1105" t="str">
        <f>VLOOKUP(D1104,CSAT!$A$1:$F$1193,4,0)</f>
        <v>Excellent</v>
      </c>
      <c r="AF1105" t="str">
        <f>VLOOKUP(D1104,CSAT!$A$1:$F$1193,5,0)</f>
        <v>Excellent</v>
      </c>
      <c r="AG1105" t="str">
        <f>VLOOKUP(D1104,CSAT!$A$1:$F$1193,6,0)</f>
        <v>Bad</v>
      </c>
      <c r="AH1105" s="30">
        <v>43191</v>
      </c>
    </row>
    <row r="1106" spans="1:34" x14ac:dyDescent="0.25">
      <c r="A1106" s="13" t="s">
        <v>1628</v>
      </c>
      <c r="B1106" s="13">
        <v>1105</v>
      </c>
      <c r="C1106" s="13" t="s">
        <v>946</v>
      </c>
      <c r="D1106" s="13" t="s">
        <v>1628</v>
      </c>
      <c r="E1106" s="13" t="s">
        <v>16</v>
      </c>
      <c r="F1106" s="13">
        <v>44</v>
      </c>
      <c r="G1106" s="13" t="s">
        <v>31</v>
      </c>
      <c r="H1106" s="13" t="s">
        <v>118</v>
      </c>
      <c r="I1106" s="13" t="s">
        <v>13</v>
      </c>
      <c r="J1106">
        <f>VLOOKUP(DATA!D1105,'Performance management'!A$1:H$1193,4,0)</f>
        <v>1</v>
      </c>
      <c r="K1106">
        <f>VLOOKUP(DATA!D1105,'Performance management'!A$1:H$1193,5,0)</f>
        <v>2</v>
      </c>
      <c r="L1106">
        <f>VLOOKUP(DATA!D1105,'Performance management'!A$1:H$1193,6,0)</f>
        <v>4</v>
      </c>
      <c r="M1106">
        <f>VLOOKUP(DATA!D1105,'Performance management'!A$1:H$1193,7,0)</f>
        <v>3</v>
      </c>
      <c r="N1106">
        <f>VLOOKUP(DATA!D1105,'Performance management'!A$1:H$1193,8,0)</f>
        <v>2.5</v>
      </c>
      <c r="O1106">
        <f>VLOOKUP(D1105,'Learning  Mangement'!$A$1:$G$1193,4,0)</f>
        <v>2.5</v>
      </c>
      <c r="P1106" t="str">
        <f>VLOOKUP(D1105,'Learning  Mangement'!$A$1:$G$1193,5,0)</f>
        <v>Sathish&amp;Azim</v>
      </c>
      <c r="Q1106" t="str">
        <f>VLOOKUP(D1105,'Learning  Mangement'!$A$1:$G$1193,6,0)</f>
        <v>4h</v>
      </c>
      <c r="R1106" t="str">
        <f>VLOOKUP(D1105,'Learning  Mangement'!$A$1:$G$1193,7,0)</f>
        <v>Technical skills Training</v>
      </c>
      <c r="S1106" s="30">
        <f>VLOOKUP(D1105,'Leave  Mangement'!$A$1:$F$1193,3,0)</f>
        <v>43148</v>
      </c>
      <c r="T1106" s="30">
        <f>VLOOKUP(D1105,'Leave  Mangement'!$A$1:$F$1193,4,0)</f>
        <v>43155</v>
      </c>
      <c r="U1106" t="str">
        <f>VLOOKUP(D1105,'Leave  Mangement'!$A$1:$F$1193,5,0)</f>
        <v>Emergency leave</v>
      </c>
      <c r="V1106">
        <f>VLOOKUP(D1105,'Leave  Mangement'!$A$1:$F$1193,6,0)</f>
        <v>7</v>
      </c>
      <c r="W1106" t="str">
        <f>VLOOKUP(D1105,'Span and Layer'!$A$1:$D$1193,2,0)</f>
        <v>Rishitha</v>
      </c>
      <c r="X1106" t="str">
        <f>VLOOKUP(D1105,'Span and Layer'!$A$1:$D$1193,3,0)</f>
        <v>Isla</v>
      </c>
      <c r="Y1106" t="str">
        <f>VLOOKUP(D1105,'Span and Layer'!$A$1:$D$1193,4,0)</f>
        <v>George</v>
      </c>
      <c r="Z1106" s="30">
        <f>VLOOKUP(D1105,'Attrition Analysis'!$A$1:$E$1193,3,0)</f>
        <v>42048</v>
      </c>
      <c r="AA1106" s="30">
        <f>VLOOKUP(D1105,'Attrition Analysis'!$A$1:$E$1193,4,0)</f>
        <v>15201</v>
      </c>
      <c r="AB1106">
        <f>VLOOKUP(D1105,'Attrition Analysis'!$A$1:$E$1193,5,0)</f>
        <v>0</v>
      </c>
      <c r="AC1106" t="str">
        <f>VLOOKUP(D1105,CSAT!$A$1:$F$1193,2,0)</f>
        <v>Good</v>
      </c>
      <c r="AD1106" t="str">
        <f>VLOOKUP(D1105,CSAT!$A$1:$F$1193,3,0)</f>
        <v>Good</v>
      </c>
      <c r="AE1106" t="str">
        <f>VLOOKUP(D1105,CSAT!$A$1:$F$1193,4,0)</f>
        <v>Worst</v>
      </c>
      <c r="AF1106" t="str">
        <f>VLOOKUP(D1105,CSAT!$A$1:$F$1193,5,0)</f>
        <v>Good</v>
      </c>
      <c r="AG1106" t="str">
        <f>VLOOKUP(D1105,CSAT!$A$1:$F$1193,6,0)</f>
        <v>Worst</v>
      </c>
      <c r="AH1106" s="30">
        <v>43330</v>
      </c>
    </row>
    <row r="1107" spans="1:34" x14ac:dyDescent="0.25">
      <c r="A1107" s="13" t="s">
        <v>1629</v>
      </c>
      <c r="B1107" s="13">
        <v>1106</v>
      </c>
      <c r="C1107" s="13" t="s">
        <v>948</v>
      </c>
      <c r="D1107" s="13" t="s">
        <v>1629</v>
      </c>
      <c r="E1107" s="13" t="s">
        <v>10</v>
      </c>
      <c r="F1107" s="13">
        <v>60</v>
      </c>
      <c r="G1107" s="13" t="s">
        <v>91</v>
      </c>
      <c r="H1107" s="13" t="s">
        <v>56</v>
      </c>
      <c r="I1107" s="13" t="s">
        <v>13</v>
      </c>
      <c r="J1107">
        <f>VLOOKUP(DATA!D1106,'Performance management'!A$1:H$1193,4,0)</f>
        <v>5</v>
      </c>
      <c r="K1107">
        <f>VLOOKUP(DATA!D1106,'Performance management'!A$1:H$1193,5,0)</f>
        <v>3</v>
      </c>
      <c r="L1107">
        <f>VLOOKUP(DATA!D1106,'Performance management'!A$1:H$1193,6,0)</f>
        <v>4</v>
      </c>
      <c r="M1107">
        <f>VLOOKUP(DATA!D1106,'Performance management'!A$1:H$1193,7,0)</f>
        <v>4</v>
      </c>
      <c r="N1107">
        <f>VLOOKUP(DATA!D1106,'Performance management'!A$1:H$1193,8,0)</f>
        <v>4</v>
      </c>
      <c r="O1107">
        <f>VLOOKUP(D1106,'Learning  Mangement'!$A$1:$G$1193,4,0)</f>
        <v>4</v>
      </c>
      <c r="P1107" t="str">
        <f>VLOOKUP(D1106,'Learning  Mangement'!$A$1:$G$1193,5,0)</f>
        <v>Santhosh&amp;Anudeep</v>
      </c>
      <c r="Q1107" t="str">
        <f>VLOOKUP(D1106,'Learning  Mangement'!$A$1:$G$1193,6,0)</f>
        <v>3h</v>
      </c>
      <c r="R1107" t="str">
        <f>VLOOKUP(D1106,'Learning  Mangement'!$A$1:$G$1193,7,0)</f>
        <v>Job Training</v>
      </c>
      <c r="S1107" s="30">
        <f>VLOOKUP(D1106,'Leave  Mangement'!$A$1:$F$1193,3,0)</f>
        <v>43149</v>
      </c>
      <c r="T1107" s="30">
        <f>VLOOKUP(D1106,'Leave  Mangement'!$A$1:$F$1193,4,0)</f>
        <v>43151</v>
      </c>
      <c r="U1107" t="str">
        <f>VLOOKUP(D1106,'Leave  Mangement'!$A$1:$F$1193,5,0)</f>
        <v>Maternity/Parental leave</v>
      </c>
      <c r="V1107">
        <f>VLOOKUP(D1106,'Leave  Mangement'!$A$1:$F$1193,6,0)</f>
        <v>32</v>
      </c>
      <c r="W1107" t="str">
        <f>VLOOKUP(D1106,'Span and Layer'!$A$1:$D$1193,2,0)</f>
        <v>Roy</v>
      </c>
      <c r="X1107" t="str">
        <f>VLOOKUP(D1106,'Span and Layer'!$A$1:$D$1193,3,0)</f>
        <v>Harry</v>
      </c>
      <c r="Y1107" t="str">
        <f>VLOOKUP(D1106,'Span and Layer'!$A$1:$D$1193,4,0)</f>
        <v>George</v>
      </c>
      <c r="Z1107" s="30">
        <f>VLOOKUP(D1106,'Attrition Analysis'!$A$1:$E$1193,3,0)</f>
        <v>42056</v>
      </c>
      <c r="AA1107" s="30">
        <f>VLOOKUP(D1106,'Attrition Analysis'!$A$1:$E$1193,4,0)</f>
        <v>15213</v>
      </c>
      <c r="AB1107">
        <f>VLOOKUP(D1106,'Attrition Analysis'!$A$1:$E$1193,5,0)</f>
        <v>0</v>
      </c>
      <c r="AC1107" t="str">
        <f>VLOOKUP(D1106,CSAT!$A$1:$F$1193,2,0)</f>
        <v>Good</v>
      </c>
      <c r="AD1107" t="str">
        <f>VLOOKUP(D1106,CSAT!$A$1:$F$1193,3,0)</f>
        <v>Better</v>
      </c>
      <c r="AE1107" t="str">
        <f>VLOOKUP(D1106,CSAT!$A$1:$F$1193,4,0)</f>
        <v>Worst</v>
      </c>
      <c r="AF1107" t="str">
        <f>VLOOKUP(D1106,CSAT!$A$1:$F$1193,5,0)</f>
        <v>Bad</v>
      </c>
      <c r="AG1107" t="str">
        <f>VLOOKUP(D1106,CSAT!$A$1:$F$1193,6,0)</f>
        <v>Good</v>
      </c>
      <c r="AH1107" s="30">
        <v>43259</v>
      </c>
    </row>
    <row r="1108" spans="1:34" x14ac:dyDescent="0.25">
      <c r="A1108" s="13" t="s">
        <v>1630</v>
      </c>
      <c r="B1108" s="13">
        <v>1107</v>
      </c>
      <c r="C1108" s="13" t="s">
        <v>950</v>
      </c>
      <c r="D1108" s="13" t="s">
        <v>1630</v>
      </c>
      <c r="E1108" s="13" t="s">
        <v>10</v>
      </c>
      <c r="F1108" s="13">
        <v>40</v>
      </c>
      <c r="G1108" s="13" t="s">
        <v>91</v>
      </c>
      <c r="H1108" s="13" t="s">
        <v>109</v>
      </c>
      <c r="I1108" s="13" t="s">
        <v>13</v>
      </c>
      <c r="J1108">
        <f>VLOOKUP(DATA!D1107,'Performance management'!A$1:H$1193,4,0)</f>
        <v>2</v>
      </c>
      <c r="K1108">
        <f>VLOOKUP(DATA!D1107,'Performance management'!A$1:H$1193,5,0)</f>
        <v>5</v>
      </c>
      <c r="L1108">
        <f>VLOOKUP(DATA!D1107,'Performance management'!A$1:H$1193,6,0)</f>
        <v>1</v>
      </c>
      <c r="M1108">
        <f>VLOOKUP(DATA!D1107,'Performance management'!A$1:H$1193,7,0)</f>
        <v>4</v>
      </c>
      <c r="N1108">
        <f>VLOOKUP(DATA!D1107,'Performance management'!A$1:H$1193,8,0)</f>
        <v>3</v>
      </c>
      <c r="O1108">
        <f>VLOOKUP(D1107,'Learning  Mangement'!$A$1:$G$1193,4,0)</f>
        <v>3</v>
      </c>
      <c r="P1108" t="str">
        <f>VLOOKUP(D1107,'Learning  Mangement'!$A$1:$G$1193,5,0)</f>
        <v>Hemanth&amp;Salomi</v>
      </c>
      <c r="Q1108" t="str">
        <f>VLOOKUP(D1107,'Learning  Mangement'!$A$1:$G$1193,6,0)</f>
        <v>3h</v>
      </c>
      <c r="R1108" t="str">
        <f>VLOOKUP(D1107,'Learning  Mangement'!$A$1:$G$1193,7,0)</f>
        <v>Soft skills Training</v>
      </c>
      <c r="S1108" s="30">
        <f>VLOOKUP(D1107,'Leave  Mangement'!$A$1:$F$1193,3,0)</f>
        <v>43150</v>
      </c>
      <c r="T1108" s="30">
        <f>VLOOKUP(D1107,'Leave  Mangement'!$A$1:$F$1193,4,0)</f>
        <v>43156</v>
      </c>
      <c r="U1108" t="str">
        <f>VLOOKUP(D1107,'Leave  Mangement'!$A$1:$F$1193,5,0)</f>
        <v>Emergency leave</v>
      </c>
      <c r="V1108">
        <f>VLOOKUP(D1107,'Leave  Mangement'!$A$1:$F$1193,6,0)</f>
        <v>6</v>
      </c>
      <c r="W1108" t="str">
        <f>VLOOKUP(D1107,'Span and Layer'!$A$1:$D$1193,2,0)</f>
        <v>Aneela</v>
      </c>
      <c r="X1108" t="str">
        <f>VLOOKUP(D1107,'Span and Layer'!$A$1:$D$1193,3,0)</f>
        <v>Charlie</v>
      </c>
      <c r="Y1108" t="str">
        <f>VLOOKUP(D1107,'Span and Layer'!$A$1:$D$1193,4,0)</f>
        <v>George</v>
      </c>
      <c r="Z1108" s="30">
        <f>VLOOKUP(D1107,'Attrition Analysis'!$A$1:$E$1193,3,0)</f>
        <v>42064</v>
      </c>
      <c r="AA1108" s="30">
        <f>VLOOKUP(D1107,'Attrition Analysis'!$A$1:$E$1193,4,0)</f>
        <v>15225</v>
      </c>
      <c r="AB1108">
        <f>VLOOKUP(D1107,'Attrition Analysis'!$A$1:$E$1193,5,0)</f>
        <v>0</v>
      </c>
      <c r="AC1108" t="str">
        <f>VLOOKUP(D1107,CSAT!$A$1:$F$1193,2,0)</f>
        <v>Good</v>
      </c>
      <c r="AD1108" t="str">
        <f>VLOOKUP(D1107,CSAT!$A$1:$F$1193,3,0)</f>
        <v>Good</v>
      </c>
      <c r="AE1108" t="str">
        <f>VLOOKUP(D1107,CSAT!$A$1:$F$1193,4,0)</f>
        <v>Bad</v>
      </c>
      <c r="AF1108" t="str">
        <f>VLOOKUP(D1107,CSAT!$A$1:$F$1193,5,0)</f>
        <v>Bad</v>
      </c>
      <c r="AG1108" t="str">
        <f>VLOOKUP(D1107,CSAT!$A$1:$F$1193,6,0)</f>
        <v>Bad</v>
      </c>
      <c r="AH1108" s="30">
        <v>43199</v>
      </c>
    </row>
    <row r="1109" spans="1:34" x14ac:dyDescent="0.25">
      <c r="A1109" s="13" t="s">
        <v>1631</v>
      </c>
      <c r="B1109" s="13">
        <v>1108</v>
      </c>
      <c r="C1109" s="13" t="s">
        <v>952</v>
      </c>
      <c r="D1109" s="13" t="s">
        <v>1631</v>
      </c>
      <c r="E1109" s="13" t="s">
        <v>10</v>
      </c>
      <c r="F1109" s="13">
        <v>25</v>
      </c>
      <c r="G1109" s="13" t="s">
        <v>62</v>
      </c>
      <c r="H1109" s="13" t="s">
        <v>109</v>
      </c>
      <c r="I1109" s="13" t="s">
        <v>13</v>
      </c>
      <c r="J1109">
        <f>VLOOKUP(DATA!D1108,'Performance management'!A$1:H$1193,4,0)</f>
        <v>5</v>
      </c>
      <c r="K1109">
        <f>VLOOKUP(DATA!D1108,'Performance management'!A$1:H$1193,5,0)</f>
        <v>4</v>
      </c>
      <c r="L1109">
        <f>VLOOKUP(DATA!D1108,'Performance management'!A$1:H$1193,6,0)</f>
        <v>4</v>
      </c>
      <c r="M1109">
        <f>VLOOKUP(DATA!D1108,'Performance management'!A$1:H$1193,7,0)</f>
        <v>2</v>
      </c>
      <c r="N1109">
        <f>VLOOKUP(DATA!D1108,'Performance management'!A$1:H$1193,8,0)</f>
        <v>3.75</v>
      </c>
      <c r="O1109">
        <f>VLOOKUP(D1108,'Learning  Mangement'!$A$1:$G$1193,4,0)</f>
        <v>3.75</v>
      </c>
      <c r="P1109" t="str">
        <f>VLOOKUP(D1108,'Learning  Mangement'!$A$1:$G$1193,5,0)</f>
        <v>Hemanth&amp;Salomi</v>
      </c>
      <c r="Q1109" t="str">
        <f>VLOOKUP(D1108,'Learning  Mangement'!$A$1:$G$1193,6,0)</f>
        <v>3h</v>
      </c>
      <c r="R1109" t="str">
        <f>VLOOKUP(D1108,'Learning  Mangement'!$A$1:$G$1193,7,0)</f>
        <v>Soft skills Training</v>
      </c>
      <c r="S1109" s="30">
        <f>VLOOKUP(D1108,'Leave  Mangement'!$A$1:$F$1193,3,0)</f>
        <v>43151</v>
      </c>
      <c r="T1109" s="30">
        <f>VLOOKUP(D1108,'Leave  Mangement'!$A$1:$F$1193,4,0)</f>
        <v>43156</v>
      </c>
      <c r="U1109" t="str">
        <f>VLOOKUP(D1108,'Leave  Mangement'!$A$1:$F$1193,5,0)</f>
        <v>Maternity/Parental leave</v>
      </c>
      <c r="V1109">
        <f>VLOOKUP(D1108,'Leave  Mangement'!$A$1:$F$1193,6,0)</f>
        <v>35</v>
      </c>
      <c r="W1109" t="str">
        <f>VLOOKUP(D1108,'Span and Layer'!$A$1:$D$1193,2,0)</f>
        <v>Santhosh</v>
      </c>
      <c r="X1109" t="str">
        <f>VLOOKUP(D1108,'Span and Layer'!$A$1:$D$1193,3,0)</f>
        <v>Harry</v>
      </c>
      <c r="Y1109" t="str">
        <f>VLOOKUP(D1108,'Span and Layer'!$A$1:$D$1193,4,0)</f>
        <v>George</v>
      </c>
      <c r="Z1109" s="30">
        <f>VLOOKUP(D1108,'Attrition Analysis'!$A$1:$E$1193,3,0)</f>
        <v>42072</v>
      </c>
      <c r="AA1109" s="30">
        <f>VLOOKUP(D1108,'Attrition Analysis'!$A$1:$E$1193,4,0)</f>
        <v>15237</v>
      </c>
      <c r="AB1109">
        <f>VLOOKUP(D1108,'Attrition Analysis'!$A$1:$E$1193,5,0)</f>
        <v>0</v>
      </c>
      <c r="AC1109" t="str">
        <f>VLOOKUP(D1108,CSAT!$A$1:$F$1193,2,0)</f>
        <v>Worst</v>
      </c>
      <c r="AD1109" t="str">
        <f>VLOOKUP(D1108,CSAT!$A$1:$F$1193,3,0)</f>
        <v>Excellent</v>
      </c>
      <c r="AE1109" t="str">
        <f>VLOOKUP(D1108,CSAT!$A$1:$F$1193,4,0)</f>
        <v>Excellent</v>
      </c>
      <c r="AF1109" t="str">
        <f>VLOOKUP(D1108,CSAT!$A$1:$F$1193,5,0)</f>
        <v>Better</v>
      </c>
      <c r="AG1109" t="str">
        <f>VLOOKUP(D1108,CSAT!$A$1:$F$1193,6,0)</f>
        <v>Good</v>
      </c>
      <c r="AH1109" s="30">
        <v>43439</v>
      </c>
    </row>
    <row r="1110" spans="1:34" x14ac:dyDescent="0.25">
      <c r="A1110" s="13" t="s">
        <v>1632</v>
      </c>
      <c r="B1110" s="13">
        <v>1109</v>
      </c>
      <c r="C1110" s="13" t="s">
        <v>954</v>
      </c>
      <c r="D1110" s="13" t="s">
        <v>1632</v>
      </c>
      <c r="E1110" s="13" t="s">
        <v>10</v>
      </c>
      <c r="F1110" s="13">
        <v>59</v>
      </c>
      <c r="G1110" s="13" t="s">
        <v>21</v>
      </c>
      <c r="H1110" s="13" t="s">
        <v>118</v>
      </c>
      <c r="I1110" s="13" t="s">
        <v>13</v>
      </c>
      <c r="J1110">
        <f>VLOOKUP(DATA!D1109,'Performance management'!A$1:H$1193,4,0)</f>
        <v>4</v>
      </c>
      <c r="K1110">
        <f>VLOOKUP(DATA!D1109,'Performance management'!A$1:H$1193,5,0)</f>
        <v>2</v>
      </c>
      <c r="L1110">
        <f>VLOOKUP(DATA!D1109,'Performance management'!A$1:H$1193,6,0)</f>
        <v>3</v>
      </c>
      <c r="M1110">
        <f>VLOOKUP(DATA!D1109,'Performance management'!A$1:H$1193,7,0)</f>
        <v>4</v>
      </c>
      <c r="N1110">
        <f>VLOOKUP(DATA!D1109,'Performance management'!A$1:H$1193,8,0)</f>
        <v>3.25</v>
      </c>
      <c r="O1110">
        <f>VLOOKUP(D1109,'Learning  Mangement'!$A$1:$G$1193,4,0)</f>
        <v>3.25</v>
      </c>
      <c r="P1110" t="str">
        <f>VLOOKUP(D1109,'Learning  Mangement'!$A$1:$G$1193,5,0)</f>
        <v>Hemanth&amp;Salomi</v>
      </c>
      <c r="Q1110" t="str">
        <f>VLOOKUP(D1109,'Learning  Mangement'!$A$1:$G$1193,6,0)</f>
        <v>3h</v>
      </c>
      <c r="R1110" t="str">
        <f>VLOOKUP(D1109,'Learning  Mangement'!$A$1:$G$1193,7,0)</f>
        <v>Soft skills Training</v>
      </c>
      <c r="S1110" s="30">
        <f>VLOOKUP(D1109,'Leave  Mangement'!$A$1:$F$1193,3,0)</f>
        <v>43152</v>
      </c>
      <c r="T1110" s="30">
        <f>VLOOKUP(D1109,'Leave  Mangement'!$A$1:$F$1193,4,0)</f>
        <v>43155</v>
      </c>
      <c r="U1110" t="str">
        <f>VLOOKUP(D1109,'Leave  Mangement'!$A$1:$F$1193,5,0)</f>
        <v>Maternity/Parental leave</v>
      </c>
      <c r="V1110">
        <f>VLOOKUP(D1109,'Leave  Mangement'!$A$1:$F$1193,6,0)</f>
        <v>33</v>
      </c>
      <c r="W1110" t="str">
        <f>VLOOKUP(D1109,'Span and Layer'!$A$1:$D$1193,2,0)</f>
        <v>Azim</v>
      </c>
      <c r="X1110" t="str">
        <f>VLOOKUP(D1109,'Span and Layer'!$A$1:$D$1193,3,0)</f>
        <v>Jacob</v>
      </c>
      <c r="Y1110" t="str">
        <f>VLOOKUP(D1109,'Span and Layer'!$A$1:$D$1193,4,0)</f>
        <v>George</v>
      </c>
      <c r="Z1110" s="30">
        <f>VLOOKUP(D1109,'Attrition Analysis'!$A$1:$E$1193,3,0)</f>
        <v>42080</v>
      </c>
      <c r="AA1110" s="30">
        <f>VLOOKUP(D1109,'Attrition Analysis'!$A$1:$E$1193,4,0)</f>
        <v>15249</v>
      </c>
      <c r="AB1110">
        <f>VLOOKUP(D1109,'Attrition Analysis'!$A$1:$E$1193,5,0)</f>
        <v>0</v>
      </c>
      <c r="AC1110" t="str">
        <f>VLOOKUP(D1109,CSAT!$A$1:$F$1193,2,0)</f>
        <v>Good</v>
      </c>
      <c r="AD1110" t="str">
        <f>VLOOKUP(D1109,CSAT!$A$1:$F$1193,3,0)</f>
        <v>Good</v>
      </c>
      <c r="AE1110" t="str">
        <f>VLOOKUP(D1109,CSAT!$A$1:$F$1193,4,0)</f>
        <v>Excellent</v>
      </c>
      <c r="AF1110" t="str">
        <f>VLOOKUP(D1109,CSAT!$A$1:$F$1193,5,0)</f>
        <v>Worst</v>
      </c>
      <c r="AG1110" t="str">
        <f>VLOOKUP(D1109,CSAT!$A$1:$F$1193,6,0)</f>
        <v>Worst</v>
      </c>
      <c r="AH1110" s="30">
        <v>43355</v>
      </c>
    </row>
    <row r="1111" spans="1:34" x14ac:dyDescent="0.25">
      <c r="A1111" s="13" t="s">
        <v>1633</v>
      </c>
      <c r="B1111" s="13">
        <v>1110</v>
      </c>
      <c r="C1111" s="13" t="s">
        <v>956</v>
      </c>
      <c r="D1111" s="13" t="s">
        <v>1633</v>
      </c>
      <c r="E1111" s="13" t="s">
        <v>16</v>
      </c>
      <c r="F1111" s="13">
        <v>59</v>
      </c>
      <c r="G1111" s="13" t="s">
        <v>62</v>
      </c>
      <c r="H1111" s="13" t="s">
        <v>109</v>
      </c>
      <c r="I1111" s="13" t="s">
        <v>13</v>
      </c>
      <c r="J1111">
        <f>VLOOKUP(DATA!D1110,'Performance management'!A$1:H$1193,4,0)</f>
        <v>2</v>
      </c>
      <c r="K1111">
        <f>VLOOKUP(DATA!D1110,'Performance management'!A$1:H$1193,5,0)</f>
        <v>4</v>
      </c>
      <c r="L1111">
        <f>VLOOKUP(DATA!D1110,'Performance management'!A$1:H$1193,6,0)</f>
        <v>4</v>
      </c>
      <c r="M1111">
        <f>VLOOKUP(DATA!D1110,'Performance management'!A$1:H$1193,7,0)</f>
        <v>1</v>
      </c>
      <c r="N1111">
        <f>VLOOKUP(DATA!D1110,'Performance management'!A$1:H$1193,8,0)</f>
        <v>2.75</v>
      </c>
      <c r="O1111">
        <f>VLOOKUP(D1110,'Learning  Mangement'!$A$1:$G$1193,4,0)</f>
        <v>2.75</v>
      </c>
      <c r="P1111" t="str">
        <f>VLOOKUP(D1110,'Learning  Mangement'!$A$1:$G$1193,5,0)</f>
        <v>Sathish&amp;Azim</v>
      </c>
      <c r="Q1111" t="str">
        <f>VLOOKUP(D1110,'Learning  Mangement'!$A$1:$G$1193,6,0)</f>
        <v>4h</v>
      </c>
      <c r="R1111" t="str">
        <f>VLOOKUP(D1110,'Learning  Mangement'!$A$1:$G$1193,7,0)</f>
        <v>Technical skills Training</v>
      </c>
      <c r="S1111" s="30">
        <f>VLOOKUP(D1110,'Leave  Mangement'!$A$1:$F$1193,3,0)</f>
        <v>43153</v>
      </c>
      <c r="T1111" s="30">
        <f>VLOOKUP(D1110,'Leave  Mangement'!$A$1:$F$1193,4,0)</f>
        <v>43155</v>
      </c>
      <c r="U1111" t="str">
        <f>VLOOKUP(D1110,'Leave  Mangement'!$A$1:$F$1193,5,0)</f>
        <v>Emergency leave</v>
      </c>
      <c r="V1111">
        <f>VLOOKUP(D1110,'Leave  Mangement'!$A$1:$F$1193,6,0)</f>
        <v>2</v>
      </c>
      <c r="W1111" t="str">
        <f>VLOOKUP(D1110,'Span and Layer'!$A$1:$D$1193,2,0)</f>
        <v>Rishitha</v>
      </c>
      <c r="X1111" t="str">
        <f>VLOOKUP(D1110,'Span and Layer'!$A$1:$D$1193,3,0)</f>
        <v>Isla</v>
      </c>
      <c r="Y1111" t="str">
        <f>VLOOKUP(D1110,'Span and Layer'!$A$1:$D$1193,4,0)</f>
        <v>George</v>
      </c>
      <c r="Z1111" s="30">
        <f>VLOOKUP(D1110,'Attrition Analysis'!$A$1:$E$1193,3,0)</f>
        <v>42088</v>
      </c>
      <c r="AA1111" s="30">
        <f>VLOOKUP(D1110,'Attrition Analysis'!$A$1:$E$1193,4,0)</f>
        <v>15261</v>
      </c>
      <c r="AB1111">
        <f>VLOOKUP(D1110,'Attrition Analysis'!$A$1:$E$1193,5,0)</f>
        <v>0</v>
      </c>
      <c r="AC1111" t="str">
        <f>VLOOKUP(D1110,CSAT!$A$1:$F$1193,2,0)</f>
        <v>Good</v>
      </c>
      <c r="AD1111" t="str">
        <f>VLOOKUP(D1110,CSAT!$A$1:$F$1193,3,0)</f>
        <v>Bad</v>
      </c>
      <c r="AE1111" t="str">
        <f>VLOOKUP(D1110,CSAT!$A$1:$F$1193,4,0)</f>
        <v>Good</v>
      </c>
      <c r="AF1111" t="str">
        <f>VLOOKUP(D1110,CSAT!$A$1:$F$1193,5,0)</f>
        <v>Bad</v>
      </c>
      <c r="AG1111" t="str">
        <f>VLOOKUP(D1110,CSAT!$A$1:$F$1193,6,0)</f>
        <v>Bad</v>
      </c>
      <c r="AH1111" s="30">
        <v>43287</v>
      </c>
    </row>
    <row r="1112" spans="1:34" x14ac:dyDescent="0.25">
      <c r="A1112" s="13" t="s">
        <v>1634</v>
      </c>
      <c r="B1112" s="13">
        <v>1111</v>
      </c>
      <c r="C1112" s="13" t="s">
        <v>958</v>
      </c>
      <c r="D1112" s="13" t="s">
        <v>1634</v>
      </c>
      <c r="E1112" s="13" t="s">
        <v>10</v>
      </c>
      <c r="F1112" s="13">
        <v>40</v>
      </c>
      <c r="G1112" s="13" t="s">
        <v>96</v>
      </c>
      <c r="H1112" s="13" t="s">
        <v>27</v>
      </c>
      <c r="I1112" s="13" t="s">
        <v>28</v>
      </c>
      <c r="J1112">
        <f>VLOOKUP(DATA!D1111,'Performance management'!A$1:H$1193,4,0)</f>
        <v>4</v>
      </c>
      <c r="K1112">
        <f>VLOOKUP(DATA!D1111,'Performance management'!A$1:H$1193,5,0)</f>
        <v>2</v>
      </c>
      <c r="L1112">
        <f>VLOOKUP(DATA!D1111,'Performance management'!A$1:H$1193,6,0)</f>
        <v>2</v>
      </c>
      <c r="M1112">
        <f>VLOOKUP(DATA!D1111,'Performance management'!A$1:H$1193,7,0)</f>
        <v>5</v>
      </c>
      <c r="N1112">
        <f>VLOOKUP(DATA!D1111,'Performance management'!A$1:H$1193,8,0)</f>
        <v>3.25</v>
      </c>
      <c r="O1112">
        <f>VLOOKUP(D1111,'Learning  Mangement'!$A$1:$G$1193,4,0)</f>
        <v>3.25</v>
      </c>
      <c r="P1112" t="str">
        <f>VLOOKUP(D1111,'Learning  Mangement'!$A$1:$G$1193,5,0)</f>
        <v>Hemanth&amp;Salomi</v>
      </c>
      <c r="Q1112" t="str">
        <f>VLOOKUP(D1111,'Learning  Mangement'!$A$1:$G$1193,6,0)</f>
        <v>3h</v>
      </c>
      <c r="R1112" t="str">
        <f>VLOOKUP(D1111,'Learning  Mangement'!$A$1:$G$1193,7,0)</f>
        <v>Soft skills Training</v>
      </c>
      <c r="S1112" s="30">
        <f>VLOOKUP(D1111,'Leave  Mangement'!$A$1:$F$1193,3,0)</f>
        <v>43154</v>
      </c>
      <c r="T1112" s="30">
        <f>VLOOKUP(D1111,'Leave  Mangement'!$A$1:$F$1193,4,0)</f>
        <v>43158</v>
      </c>
      <c r="U1112" t="str">
        <f>VLOOKUP(D1111,'Leave  Mangement'!$A$1:$F$1193,5,0)</f>
        <v>Planned leave</v>
      </c>
      <c r="V1112">
        <f>VLOOKUP(D1111,'Leave  Mangement'!$A$1:$F$1193,6,0)</f>
        <v>4</v>
      </c>
      <c r="W1112" t="str">
        <f>VLOOKUP(D1111,'Span and Layer'!$A$1:$D$1193,2,0)</f>
        <v>Arundathi</v>
      </c>
      <c r="X1112" t="str">
        <f>VLOOKUP(D1111,'Span and Layer'!$A$1:$D$1193,3,0)</f>
        <v>Jacob</v>
      </c>
      <c r="Y1112" t="str">
        <f>VLOOKUP(D1111,'Span and Layer'!$A$1:$D$1193,4,0)</f>
        <v>George</v>
      </c>
      <c r="Z1112" s="30">
        <f>VLOOKUP(D1111,'Attrition Analysis'!$A$1:$E$1193,3,0)</f>
        <v>42096</v>
      </c>
      <c r="AA1112" s="30">
        <f>VLOOKUP(D1111,'Attrition Analysis'!$A$1:$E$1193,4,0)</f>
        <v>15273</v>
      </c>
      <c r="AB1112">
        <f>VLOOKUP(D1111,'Attrition Analysis'!$A$1:$E$1193,5,0)</f>
        <v>0</v>
      </c>
      <c r="AC1112" t="str">
        <f>VLOOKUP(D1111,CSAT!$A$1:$F$1193,2,0)</f>
        <v>Bad</v>
      </c>
      <c r="AD1112" t="str">
        <f>VLOOKUP(D1111,CSAT!$A$1:$F$1193,3,0)</f>
        <v>Bad</v>
      </c>
      <c r="AE1112" t="str">
        <f>VLOOKUP(D1111,CSAT!$A$1:$F$1193,4,0)</f>
        <v>Better</v>
      </c>
      <c r="AF1112" t="str">
        <f>VLOOKUP(D1111,CSAT!$A$1:$F$1193,5,0)</f>
        <v>Better</v>
      </c>
      <c r="AG1112" t="str">
        <f>VLOOKUP(D1111,CSAT!$A$1:$F$1193,6,0)</f>
        <v>Better</v>
      </c>
      <c r="AH1112" s="30">
        <v>43418</v>
      </c>
    </row>
    <row r="1113" spans="1:34" x14ac:dyDescent="0.25">
      <c r="A1113" s="13" t="s">
        <v>1635</v>
      </c>
      <c r="B1113" s="13">
        <v>1112</v>
      </c>
      <c r="C1113" s="13" t="s">
        <v>106</v>
      </c>
      <c r="D1113" s="13" t="s">
        <v>1635</v>
      </c>
      <c r="E1113" s="13" t="s">
        <v>16</v>
      </c>
      <c r="F1113" s="13">
        <v>29</v>
      </c>
      <c r="G1113" s="13" t="s">
        <v>17</v>
      </c>
      <c r="H1113" s="13" t="s">
        <v>97</v>
      </c>
      <c r="I1113" s="13" t="s">
        <v>98</v>
      </c>
      <c r="J1113">
        <f>VLOOKUP(DATA!D1112,'Performance management'!A$1:H$1193,4,0)</f>
        <v>5</v>
      </c>
      <c r="K1113">
        <f>VLOOKUP(DATA!D1112,'Performance management'!A$1:H$1193,5,0)</f>
        <v>2</v>
      </c>
      <c r="L1113">
        <f>VLOOKUP(DATA!D1112,'Performance management'!A$1:H$1193,6,0)</f>
        <v>1</v>
      </c>
      <c r="M1113">
        <f>VLOOKUP(DATA!D1112,'Performance management'!A$1:H$1193,7,0)</f>
        <v>3</v>
      </c>
      <c r="N1113">
        <f>VLOOKUP(DATA!D1112,'Performance management'!A$1:H$1193,8,0)</f>
        <v>2.75</v>
      </c>
      <c r="O1113">
        <f>VLOOKUP(D1112,'Learning  Mangement'!$A$1:$G$1193,4,0)</f>
        <v>2.75</v>
      </c>
      <c r="P1113" t="str">
        <f>VLOOKUP(D1112,'Learning  Mangement'!$A$1:$G$1193,5,0)</f>
        <v>Sathish&amp;Azim</v>
      </c>
      <c r="Q1113" t="str">
        <f>VLOOKUP(D1112,'Learning  Mangement'!$A$1:$G$1193,6,0)</f>
        <v>4h</v>
      </c>
      <c r="R1113" t="str">
        <f>VLOOKUP(D1112,'Learning  Mangement'!$A$1:$G$1193,7,0)</f>
        <v>Technical skills Training</v>
      </c>
      <c r="S1113" s="30">
        <f>VLOOKUP(D1112,'Leave  Mangement'!$A$1:$F$1193,3,0)</f>
        <v>43155</v>
      </c>
      <c r="T1113" s="30">
        <f>VLOOKUP(D1112,'Leave  Mangement'!$A$1:$F$1193,4,0)</f>
        <v>43160</v>
      </c>
      <c r="U1113" t="str">
        <f>VLOOKUP(D1112,'Leave  Mangement'!$A$1:$F$1193,5,0)</f>
        <v>Maternity/Parental leave</v>
      </c>
      <c r="V1113">
        <f>VLOOKUP(D1112,'Leave  Mangement'!$A$1:$F$1193,6,0)</f>
        <v>35</v>
      </c>
      <c r="W1113" t="str">
        <f>VLOOKUP(D1112,'Span and Layer'!$A$1:$D$1193,2,0)</f>
        <v>Rishitha</v>
      </c>
      <c r="X1113" t="str">
        <f>VLOOKUP(D1112,'Span and Layer'!$A$1:$D$1193,3,0)</f>
        <v>Isla</v>
      </c>
      <c r="Y1113" t="str">
        <f>VLOOKUP(D1112,'Span and Layer'!$A$1:$D$1193,4,0)</f>
        <v>George</v>
      </c>
      <c r="Z1113" s="30">
        <f>VLOOKUP(D1112,'Attrition Analysis'!$A$1:$E$1193,3,0)</f>
        <v>42104</v>
      </c>
      <c r="AA1113" s="30">
        <f>VLOOKUP(D1112,'Attrition Analysis'!$A$1:$E$1193,4,0)</f>
        <v>15285</v>
      </c>
      <c r="AB1113">
        <f>VLOOKUP(D1112,'Attrition Analysis'!$A$1:$E$1193,5,0)</f>
        <v>0</v>
      </c>
      <c r="AC1113" t="str">
        <f>VLOOKUP(D1112,CSAT!$A$1:$F$1193,2,0)</f>
        <v>Worst</v>
      </c>
      <c r="AD1113" t="str">
        <f>VLOOKUP(D1112,CSAT!$A$1:$F$1193,3,0)</f>
        <v>Worst</v>
      </c>
      <c r="AE1113" t="str">
        <f>VLOOKUP(D1112,CSAT!$A$1:$F$1193,4,0)</f>
        <v>Worst</v>
      </c>
      <c r="AF1113" t="str">
        <f>VLOOKUP(D1112,CSAT!$A$1:$F$1193,5,0)</f>
        <v>Better</v>
      </c>
      <c r="AG1113" t="str">
        <f>VLOOKUP(D1112,CSAT!$A$1:$F$1193,6,0)</f>
        <v>Good</v>
      </c>
      <c r="AH1113" s="30">
        <v>43461</v>
      </c>
    </row>
    <row r="1114" spans="1:34" x14ac:dyDescent="0.25">
      <c r="A1114" s="13" t="s">
        <v>1636</v>
      </c>
      <c r="B1114" s="13">
        <v>1113</v>
      </c>
      <c r="C1114" s="13" t="s">
        <v>69</v>
      </c>
      <c r="D1114" s="13" t="s">
        <v>1636</v>
      </c>
      <c r="E1114" s="13" t="s">
        <v>10</v>
      </c>
      <c r="F1114" s="13">
        <v>35</v>
      </c>
      <c r="G1114" s="13" t="s">
        <v>31</v>
      </c>
      <c r="H1114" s="13" t="s">
        <v>27</v>
      </c>
      <c r="I1114" s="13" t="s">
        <v>28</v>
      </c>
      <c r="J1114">
        <f>VLOOKUP(DATA!D1113,'Performance management'!A$1:H$1193,4,0)</f>
        <v>5</v>
      </c>
      <c r="K1114">
        <f>VLOOKUP(DATA!D1113,'Performance management'!A$1:H$1193,5,0)</f>
        <v>2</v>
      </c>
      <c r="L1114">
        <f>VLOOKUP(DATA!D1113,'Performance management'!A$1:H$1193,6,0)</f>
        <v>2</v>
      </c>
      <c r="M1114">
        <f>VLOOKUP(DATA!D1113,'Performance management'!A$1:H$1193,7,0)</f>
        <v>1</v>
      </c>
      <c r="N1114">
        <f>VLOOKUP(DATA!D1113,'Performance management'!A$1:H$1193,8,0)</f>
        <v>2.5</v>
      </c>
      <c r="O1114">
        <f>VLOOKUP(D1113,'Learning  Mangement'!$A$1:$G$1193,4,0)</f>
        <v>2.5</v>
      </c>
      <c r="P1114" t="str">
        <f>VLOOKUP(D1113,'Learning  Mangement'!$A$1:$G$1193,5,0)</f>
        <v>Sathish&amp;Azim</v>
      </c>
      <c r="Q1114" t="str">
        <f>VLOOKUP(D1113,'Learning  Mangement'!$A$1:$G$1193,6,0)</f>
        <v>4h</v>
      </c>
      <c r="R1114" t="str">
        <f>VLOOKUP(D1113,'Learning  Mangement'!$A$1:$G$1193,7,0)</f>
        <v>Technical skills Training</v>
      </c>
      <c r="S1114" s="30">
        <f>VLOOKUP(D1113,'Leave  Mangement'!$A$1:$F$1193,3,0)</f>
        <v>43156</v>
      </c>
      <c r="T1114" s="30">
        <f>VLOOKUP(D1113,'Leave  Mangement'!$A$1:$F$1193,4,0)</f>
        <v>43162</v>
      </c>
      <c r="U1114" t="str">
        <f>VLOOKUP(D1113,'Leave  Mangement'!$A$1:$F$1193,5,0)</f>
        <v>Emergency leave</v>
      </c>
      <c r="V1114">
        <f>VLOOKUP(D1113,'Leave  Mangement'!$A$1:$F$1193,6,0)</f>
        <v>6</v>
      </c>
      <c r="W1114" t="str">
        <f>VLOOKUP(D1113,'Span and Layer'!$A$1:$D$1193,2,0)</f>
        <v>Rishitha</v>
      </c>
      <c r="X1114" t="str">
        <f>VLOOKUP(D1113,'Span and Layer'!$A$1:$D$1193,3,0)</f>
        <v>Isla</v>
      </c>
      <c r="Y1114" t="str">
        <f>VLOOKUP(D1113,'Span and Layer'!$A$1:$D$1193,4,0)</f>
        <v>George</v>
      </c>
      <c r="Z1114" s="30">
        <f>VLOOKUP(D1113,'Attrition Analysis'!$A$1:$E$1193,3,0)</f>
        <v>42112</v>
      </c>
      <c r="AA1114" s="30">
        <f>VLOOKUP(D1113,'Attrition Analysis'!$A$1:$E$1193,4,0)</f>
        <v>15297</v>
      </c>
      <c r="AB1114">
        <f>VLOOKUP(D1113,'Attrition Analysis'!$A$1:$E$1193,5,0)</f>
        <v>0</v>
      </c>
      <c r="AC1114" t="str">
        <f>VLOOKUP(D1113,CSAT!$A$1:$F$1193,2,0)</f>
        <v>Worst</v>
      </c>
      <c r="AD1114" t="str">
        <f>VLOOKUP(D1113,CSAT!$A$1:$F$1193,3,0)</f>
        <v>Excellent</v>
      </c>
      <c r="AE1114" t="str">
        <f>VLOOKUP(D1113,CSAT!$A$1:$F$1193,4,0)</f>
        <v>Better</v>
      </c>
      <c r="AF1114" t="str">
        <f>VLOOKUP(D1113,CSAT!$A$1:$F$1193,5,0)</f>
        <v>Worst</v>
      </c>
      <c r="AG1114" t="str">
        <f>VLOOKUP(D1113,CSAT!$A$1:$F$1193,6,0)</f>
        <v>Bad</v>
      </c>
      <c r="AH1114" s="30">
        <v>43126</v>
      </c>
    </row>
    <row r="1115" spans="1:34" x14ac:dyDescent="0.25">
      <c r="A1115" s="13" t="s">
        <v>1637</v>
      </c>
      <c r="B1115" s="13">
        <v>1114</v>
      </c>
      <c r="C1115" s="13" t="s">
        <v>962</v>
      </c>
      <c r="D1115" s="13" t="s">
        <v>1637</v>
      </c>
      <c r="E1115" s="13" t="s">
        <v>10</v>
      </c>
      <c r="F1115" s="13">
        <v>35</v>
      </c>
      <c r="G1115" s="13" t="s">
        <v>17</v>
      </c>
      <c r="H1115" s="13" t="s">
        <v>109</v>
      </c>
      <c r="I1115" s="13" t="s">
        <v>13</v>
      </c>
      <c r="J1115">
        <f>VLOOKUP(DATA!D1114,'Performance management'!A$1:H$1193,4,0)</f>
        <v>3</v>
      </c>
      <c r="K1115">
        <f>VLOOKUP(DATA!D1114,'Performance management'!A$1:H$1193,5,0)</f>
        <v>2</v>
      </c>
      <c r="L1115">
        <f>VLOOKUP(DATA!D1114,'Performance management'!A$1:H$1193,6,0)</f>
        <v>5</v>
      </c>
      <c r="M1115">
        <f>VLOOKUP(DATA!D1114,'Performance management'!A$1:H$1193,7,0)</f>
        <v>2</v>
      </c>
      <c r="N1115">
        <f>VLOOKUP(DATA!D1114,'Performance management'!A$1:H$1193,8,0)</f>
        <v>3</v>
      </c>
      <c r="O1115">
        <f>VLOOKUP(D1114,'Learning  Mangement'!$A$1:$G$1193,4,0)</f>
        <v>3</v>
      </c>
      <c r="P1115" t="str">
        <f>VLOOKUP(D1114,'Learning  Mangement'!$A$1:$G$1193,5,0)</f>
        <v>Hemanth&amp;Salomi</v>
      </c>
      <c r="Q1115" t="str">
        <f>VLOOKUP(D1114,'Learning  Mangement'!$A$1:$G$1193,6,0)</f>
        <v>3h</v>
      </c>
      <c r="R1115" t="str">
        <f>VLOOKUP(D1114,'Learning  Mangement'!$A$1:$G$1193,7,0)</f>
        <v>Soft skills Training</v>
      </c>
      <c r="S1115" s="30">
        <f>VLOOKUP(D1114,'Leave  Mangement'!$A$1:$F$1193,3,0)</f>
        <v>43157</v>
      </c>
      <c r="T1115" s="30">
        <f>VLOOKUP(D1114,'Leave  Mangement'!$A$1:$F$1193,4,0)</f>
        <v>43159</v>
      </c>
      <c r="U1115" t="str">
        <f>VLOOKUP(D1114,'Leave  Mangement'!$A$1:$F$1193,5,0)</f>
        <v>Planned leave</v>
      </c>
      <c r="V1115">
        <f>VLOOKUP(D1114,'Leave  Mangement'!$A$1:$F$1193,6,0)</f>
        <v>2</v>
      </c>
      <c r="W1115" t="str">
        <f>VLOOKUP(D1114,'Span and Layer'!$A$1:$D$1193,2,0)</f>
        <v>Rishitha</v>
      </c>
      <c r="X1115" t="str">
        <f>VLOOKUP(D1114,'Span and Layer'!$A$1:$D$1193,3,0)</f>
        <v>Isla</v>
      </c>
      <c r="Y1115" t="str">
        <f>VLOOKUP(D1114,'Span and Layer'!$A$1:$D$1193,4,0)</f>
        <v>George</v>
      </c>
      <c r="Z1115" s="30">
        <f>VLOOKUP(D1114,'Attrition Analysis'!$A$1:$E$1193,3,0)</f>
        <v>42120</v>
      </c>
      <c r="AA1115" s="30">
        <f>VLOOKUP(D1114,'Attrition Analysis'!$A$1:$E$1193,4,0)</f>
        <v>15309</v>
      </c>
      <c r="AB1115">
        <f>VLOOKUP(D1114,'Attrition Analysis'!$A$1:$E$1193,5,0)</f>
        <v>0</v>
      </c>
      <c r="AC1115" t="str">
        <f>VLOOKUP(D1114,CSAT!$A$1:$F$1193,2,0)</f>
        <v>Worst</v>
      </c>
      <c r="AD1115" t="str">
        <f>VLOOKUP(D1114,CSAT!$A$1:$F$1193,3,0)</f>
        <v>Worst</v>
      </c>
      <c r="AE1115" t="str">
        <f>VLOOKUP(D1114,CSAT!$A$1:$F$1193,4,0)</f>
        <v>Good</v>
      </c>
      <c r="AF1115" t="str">
        <f>VLOOKUP(D1114,CSAT!$A$1:$F$1193,5,0)</f>
        <v>Better</v>
      </c>
      <c r="AG1115" t="str">
        <f>VLOOKUP(D1114,CSAT!$A$1:$F$1193,6,0)</f>
        <v>Better</v>
      </c>
      <c r="AH1115" s="30">
        <v>43412</v>
      </c>
    </row>
    <row r="1116" spans="1:34" x14ac:dyDescent="0.25">
      <c r="A1116" s="13" t="s">
        <v>1638</v>
      </c>
      <c r="B1116" s="13">
        <v>1115</v>
      </c>
      <c r="C1116" s="13" t="s">
        <v>964</v>
      </c>
      <c r="D1116" s="13" t="s">
        <v>1638</v>
      </c>
      <c r="E1116" s="13" t="s">
        <v>10</v>
      </c>
      <c r="F1116" s="13">
        <v>29</v>
      </c>
      <c r="G1116" s="13" t="s">
        <v>26</v>
      </c>
      <c r="H1116" s="13" t="s">
        <v>34</v>
      </c>
      <c r="I1116" s="13" t="s">
        <v>35</v>
      </c>
      <c r="J1116">
        <f>VLOOKUP(DATA!D1115,'Performance management'!A$1:H$1193,4,0)</f>
        <v>4</v>
      </c>
      <c r="K1116">
        <f>VLOOKUP(DATA!D1115,'Performance management'!A$1:H$1193,5,0)</f>
        <v>3</v>
      </c>
      <c r="L1116">
        <f>VLOOKUP(DATA!D1115,'Performance management'!A$1:H$1193,6,0)</f>
        <v>3</v>
      </c>
      <c r="M1116">
        <f>VLOOKUP(DATA!D1115,'Performance management'!A$1:H$1193,7,0)</f>
        <v>4</v>
      </c>
      <c r="N1116">
        <f>VLOOKUP(DATA!D1115,'Performance management'!A$1:H$1193,8,0)</f>
        <v>3.5</v>
      </c>
      <c r="O1116">
        <f>VLOOKUP(D1115,'Learning  Mangement'!$A$1:$G$1193,4,0)</f>
        <v>3.5</v>
      </c>
      <c r="P1116" t="str">
        <f>VLOOKUP(D1115,'Learning  Mangement'!$A$1:$G$1193,5,0)</f>
        <v>Hemanth&amp;Salomi</v>
      </c>
      <c r="Q1116" t="str">
        <f>VLOOKUP(D1115,'Learning  Mangement'!$A$1:$G$1193,6,0)</f>
        <v>3h</v>
      </c>
      <c r="R1116" t="str">
        <f>VLOOKUP(D1115,'Learning  Mangement'!$A$1:$G$1193,7,0)</f>
        <v>Soft skills Training</v>
      </c>
      <c r="S1116" s="30">
        <f>VLOOKUP(D1115,'Leave  Mangement'!$A$1:$F$1193,3,0)</f>
        <v>43158</v>
      </c>
      <c r="T1116" s="30">
        <f>VLOOKUP(D1115,'Leave  Mangement'!$A$1:$F$1193,4,0)</f>
        <v>43163</v>
      </c>
      <c r="U1116" t="str">
        <f>VLOOKUP(D1115,'Leave  Mangement'!$A$1:$F$1193,5,0)</f>
        <v>Emergency leave</v>
      </c>
      <c r="V1116">
        <f>VLOOKUP(D1115,'Leave  Mangement'!$A$1:$F$1193,6,0)</f>
        <v>5</v>
      </c>
      <c r="W1116" t="str">
        <f>VLOOKUP(D1115,'Span and Layer'!$A$1:$D$1193,2,0)</f>
        <v>Salomi</v>
      </c>
      <c r="X1116" t="str">
        <f>VLOOKUP(D1115,'Span and Layer'!$A$1:$D$1193,3,0)</f>
        <v>Harry</v>
      </c>
      <c r="Y1116" t="str">
        <f>VLOOKUP(D1115,'Span and Layer'!$A$1:$D$1193,4,0)</f>
        <v>George</v>
      </c>
      <c r="Z1116" s="30">
        <f>VLOOKUP(D1115,'Attrition Analysis'!$A$1:$E$1193,3,0)</f>
        <v>42128</v>
      </c>
      <c r="AA1116" s="30">
        <f>VLOOKUP(D1115,'Attrition Analysis'!$A$1:$E$1193,4,0)</f>
        <v>15321</v>
      </c>
      <c r="AB1116">
        <f>VLOOKUP(D1115,'Attrition Analysis'!$A$1:$E$1193,5,0)</f>
        <v>0</v>
      </c>
      <c r="AC1116" t="str">
        <f>VLOOKUP(D1115,CSAT!$A$1:$F$1193,2,0)</f>
        <v>Better</v>
      </c>
      <c r="AD1116" t="str">
        <f>VLOOKUP(D1115,CSAT!$A$1:$F$1193,3,0)</f>
        <v>Bad</v>
      </c>
      <c r="AE1116" t="str">
        <f>VLOOKUP(D1115,CSAT!$A$1:$F$1193,4,0)</f>
        <v>Bad</v>
      </c>
      <c r="AF1116" t="str">
        <f>VLOOKUP(D1115,CSAT!$A$1:$F$1193,5,0)</f>
        <v>Good</v>
      </c>
      <c r="AG1116" t="str">
        <f>VLOOKUP(D1115,CSAT!$A$1:$F$1193,6,0)</f>
        <v>Excellent</v>
      </c>
      <c r="AH1116" s="30">
        <v>43398</v>
      </c>
    </row>
    <row r="1117" spans="1:34" x14ac:dyDescent="0.25">
      <c r="A1117" s="13" t="s">
        <v>1639</v>
      </c>
      <c r="B1117" s="13">
        <v>1116</v>
      </c>
      <c r="C1117" s="13" t="s">
        <v>966</v>
      </c>
      <c r="D1117" s="13" t="s">
        <v>1639</v>
      </c>
      <c r="E1117" s="13" t="s">
        <v>16</v>
      </c>
      <c r="F1117" s="13">
        <v>46</v>
      </c>
      <c r="G1117" s="13" t="s">
        <v>45</v>
      </c>
      <c r="H1117" s="13" t="s">
        <v>105</v>
      </c>
      <c r="I1117" s="13" t="s">
        <v>13</v>
      </c>
      <c r="J1117">
        <f>VLOOKUP(DATA!D1116,'Performance management'!A$1:H$1193,4,0)</f>
        <v>5</v>
      </c>
      <c r="K1117">
        <f>VLOOKUP(DATA!D1116,'Performance management'!A$1:H$1193,5,0)</f>
        <v>5</v>
      </c>
      <c r="L1117">
        <f>VLOOKUP(DATA!D1116,'Performance management'!A$1:H$1193,6,0)</f>
        <v>5</v>
      </c>
      <c r="M1117">
        <f>VLOOKUP(DATA!D1116,'Performance management'!A$1:H$1193,7,0)</f>
        <v>5</v>
      </c>
      <c r="N1117">
        <f>VLOOKUP(DATA!D1116,'Performance management'!A$1:H$1193,8,0)</f>
        <v>5</v>
      </c>
      <c r="O1117">
        <f>VLOOKUP(D1116,'Learning  Mangement'!$A$1:$G$1193,4,0)</f>
        <v>5</v>
      </c>
      <c r="P1117" t="str">
        <f>VLOOKUP(D1116,'Learning  Mangement'!$A$1:$G$1193,5,0)</f>
        <v>David&amp;Lihar</v>
      </c>
      <c r="Q1117" t="str">
        <f>VLOOKUP(D1116,'Learning  Mangement'!$A$1:$G$1193,6,0)</f>
        <v>2h</v>
      </c>
      <c r="R1117" t="str">
        <f>VLOOKUP(D1116,'Learning  Mangement'!$A$1:$G$1193,7,0)</f>
        <v>Promotional Training</v>
      </c>
      <c r="S1117" s="30">
        <f>VLOOKUP(D1116,'Leave  Mangement'!$A$1:$F$1193,3,0)</f>
        <v>43159</v>
      </c>
      <c r="T1117" s="30">
        <f>VLOOKUP(D1116,'Leave  Mangement'!$A$1:$F$1193,4,0)</f>
        <v>43164</v>
      </c>
      <c r="U1117" t="str">
        <f>VLOOKUP(D1116,'Leave  Mangement'!$A$1:$F$1193,5,0)</f>
        <v>Emergency leave</v>
      </c>
      <c r="V1117">
        <f>VLOOKUP(D1116,'Leave  Mangement'!$A$1:$F$1193,6,0)</f>
        <v>5</v>
      </c>
      <c r="W1117" t="str">
        <f>VLOOKUP(D1116,'Span and Layer'!$A$1:$D$1193,2,0)</f>
        <v>Anudeep</v>
      </c>
      <c r="X1117" t="str">
        <f>VLOOKUP(D1116,'Span and Layer'!$A$1:$D$1193,3,0)</f>
        <v>Charlie</v>
      </c>
      <c r="Y1117" t="str">
        <f>VLOOKUP(D1116,'Span and Layer'!$A$1:$D$1193,4,0)</f>
        <v>George</v>
      </c>
      <c r="Z1117" s="30">
        <f>VLOOKUP(D1116,'Attrition Analysis'!$A$1:$E$1193,3,0)</f>
        <v>42136</v>
      </c>
      <c r="AA1117" s="30">
        <f>VLOOKUP(D1116,'Attrition Analysis'!$A$1:$E$1193,4,0)</f>
        <v>15333</v>
      </c>
      <c r="AB1117">
        <f>VLOOKUP(D1116,'Attrition Analysis'!$A$1:$E$1193,5,0)</f>
        <v>0</v>
      </c>
      <c r="AC1117" t="str">
        <f>VLOOKUP(D1116,CSAT!$A$1:$F$1193,2,0)</f>
        <v>Better</v>
      </c>
      <c r="AD1117" t="str">
        <f>VLOOKUP(D1116,CSAT!$A$1:$F$1193,3,0)</f>
        <v>Better</v>
      </c>
      <c r="AE1117" t="str">
        <f>VLOOKUP(D1116,CSAT!$A$1:$F$1193,4,0)</f>
        <v>Better</v>
      </c>
      <c r="AF1117" t="str">
        <f>VLOOKUP(D1116,CSAT!$A$1:$F$1193,5,0)</f>
        <v>Good</v>
      </c>
      <c r="AG1117" t="str">
        <f>VLOOKUP(D1116,CSAT!$A$1:$F$1193,6,0)</f>
        <v>Better</v>
      </c>
      <c r="AH1117" s="30">
        <v>43283</v>
      </c>
    </row>
    <row r="1118" spans="1:34" x14ac:dyDescent="0.25">
      <c r="A1118" s="13" t="s">
        <v>1640</v>
      </c>
      <c r="B1118" s="13">
        <v>1117</v>
      </c>
      <c r="C1118" s="13" t="s">
        <v>968</v>
      </c>
      <c r="D1118" s="13" t="s">
        <v>1640</v>
      </c>
      <c r="E1118" s="13" t="s">
        <v>10</v>
      </c>
      <c r="F1118" s="13">
        <v>46</v>
      </c>
      <c r="G1118" s="13" t="s">
        <v>55</v>
      </c>
      <c r="H1118" s="13" t="s">
        <v>126</v>
      </c>
      <c r="I1118" s="13" t="s">
        <v>80</v>
      </c>
      <c r="J1118">
        <f>VLOOKUP(DATA!D1117,'Performance management'!A$1:H$1193,4,0)</f>
        <v>3</v>
      </c>
      <c r="K1118">
        <f>VLOOKUP(DATA!D1117,'Performance management'!A$1:H$1193,5,0)</f>
        <v>2</v>
      </c>
      <c r="L1118">
        <f>VLOOKUP(DATA!D1117,'Performance management'!A$1:H$1193,6,0)</f>
        <v>3</v>
      </c>
      <c r="M1118">
        <f>VLOOKUP(DATA!D1117,'Performance management'!A$1:H$1193,7,0)</f>
        <v>1</v>
      </c>
      <c r="N1118">
        <f>VLOOKUP(DATA!D1117,'Performance management'!A$1:H$1193,8,0)</f>
        <v>2.25</v>
      </c>
      <c r="O1118">
        <f>VLOOKUP(D1117,'Learning  Mangement'!$A$1:$G$1193,4,0)</f>
        <v>2.25</v>
      </c>
      <c r="P1118" t="str">
        <f>VLOOKUP(D1117,'Learning  Mangement'!$A$1:$G$1193,5,0)</f>
        <v>Sathish&amp;Azim</v>
      </c>
      <c r="Q1118" t="str">
        <f>VLOOKUP(D1117,'Learning  Mangement'!$A$1:$G$1193,6,0)</f>
        <v>4h</v>
      </c>
      <c r="R1118" t="str">
        <f>VLOOKUP(D1117,'Learning  Mangement'!$A$1:$G$1193,7,0)</f>
        <v>Technical skills Training</v>
      </c>
      <c r="S1118" s="30">
        <f>VLOOKUP(D1117,'Leave  Mangement'!$A$1:$F$1193,3,0)</f>
        <v>43160</v>
      </c>
      <c r="T1118" s="30">
        <f>VLOOKUP(D1117,'Leave  Mangement'!$A$1:$F$1193,4,0)</f>
        <v>43167</v>
      </c>
      <c r="U1118" t="str">
        <f>VLOOKUP(D1117,'Leave  Mangement'!$A$1:$F$1193,5,0)</f>
        <v>Maternity/Parental leave</v>
      </c>
      <c r="V1118">
        <f>VLOOKUP(D1117,'Leave  Mangement'!$A$1:$F$1193,6,0)</f>
        <v>37</v>
      </c>
      <c r="W1118" t="str">
        <f>VLOOKUP(D1117,'Span and Layer'!$A$1:$D$1193,2,0)</f>
        <v>Rishitha</v>
      </c>
      <c r="X1118" t="str">
        <f>VLOOKUP(D1117,'Span and Layer'!$A$1:$D$1193,3,0)</f>
        <v>Isla</v>
      </c>
      <c r="Y1118" t="str">
        <f>VLOOKUP(D1117,'Span and Layer'!$A$1:$D$1193,4,0)</f>
        <v>George</v>
      </c>
      <c r="Z1118" s="30">
        <f>VLOOKUP(D1117,'Attrition Analysis'!$A$1:$E$1193,3,0)</f>
        <v>42144</v>
      </c>
      <c r="AA1118" s="30">
        <f>VLOOKUP(D1117,'Attrition Analysis'!$A$1:$E$1193,4,0)</f>
        <v>15345</v>
      </c>
      <c r="AB1118">
        <f>VLOOKUP(D1117,'Attrition Analysis'!$A$1:$E$1193,5,0)</f>
        <v>0</v>
      </c>
      <c r="AC1118" t="str">
        <f>VLOOKUP(D1117,CSAT!$A$1:$F$1193,2,0)</f>
        <v>Excellent</v>
      </c>
      <c r="AD1118" t="str">
        <f>VLOOKUP(D1117,CSAT!$A$1:$F$1193,3,0)</f>
        <v>Worst</v>
      </c>
      <c r="AE1118" t="str">
        <f>VLOOKUP(D1117,CSAT!$A$1:$F$1193,4,0)</f>
        <v>Good</v>
      </c>
      <c r="AF1118" t="str">
        <f>VLOOKUP(D1117,CSAT!$A$1:$F$1193,5,0)</f>
        <v>Excellent</v>
      </c>
      <c r="AG1118" t="str">
        <f>VLOOKUP(D1117,CSAT!$A$1:$F$1193,6,0)</f>
        <v>Bad</v>
      </c>
      <c r="AH1118" s="30">
        <v>43325</v>
      </c>
    </row>
    <row r="1119" spans="1:34" x14ac:dyDescent="0.25">
      <c r="A1119" s="13" t="s">
        <v>1641</v>
      </c>
      <c r="B1119" s="13">
        <v>1118</v>
      </c>
      <c r="C1119" s="13" t="s">
        <v>970</v>
      </c>
      <c r="D1119" s="13" t="s">
        <v>1641</v>
      </c>
      <c r="E1119" s="13" t="s">
        <v>16</v>
      </c>
      <c r="F1119" s="13">
        <v>26</v>
      </c>
      <c r="G1119" s="13" t="s">
        <v>55</v>
      </c>
      <c r="H1119" s="13" t="s">
        <v>66</v>
      </c>
      <c r="I1119" s="13" t="s">
        <v>13</v>
      </c>
      <c r="J1119">
        <f>VLOOKUP(DATA!D1118,'Performance management'!A$1:H$1193,4,0)</f>
        <v>4</v>
      </c>
      <c r="K1119">
        <f>VLOOKUP(DATA!D1118,'Performance management'!A$1:H$1193,5,0)</f>
        <v>4</v>
      </c>
      <c r="L1119">
        <f>VLOOKUP(DATA!D1118,'Performance management'!A$1:H$1193,6,0)</f>
        <v>1</v>
      </c>
      <c r="M1119">
        <f>VLOOKUP(DATA!D1118,'Performance management'!A$1:H$1193,7,0)</f>
        <v>2</v>
      </c>
      <c r="N1119">
        <f>VLOOKUP(DATA!D1118,'Performance management'!A$1:H$1193,8,0)</f>
        <v>2.75</v>
      </c>
      <c r="O1119">
        <f>VLOOKUP(D1118,'Learning  Mangement'!$A$1:$G$1193,4,0)</f>
        <v>2.75</v>
      </c>
      <c r="P1119" t="str">
        <f>VLOOKUP(D1118,'Learning  Mangement'!$A$1:$G$1193,5,0)</f>
        <v>Sathish&amp;Azim</v>
      </c>
      <c r="Q1119" t="str">
        <f>VLOOKUP(D1118,'Learning  Mangement'!$A$1:$G$1193,6,0)</f>
        <v>4h</v>
      </c>
      <c r="R1119" t="str">
        <f>VLOOKUP(D1118,'Learning  Mangement'!$A$1:$G$1193,7,0)</f>
        <v>Technical skills Training</v>
      </c>
      <c r="S1119" s="30">
        <f>VLOOKUP(D1118,'Leave  Mangement'!$A$1:$F$1193,3,0)</f>
        <v>43161</v>
      </c>
      <c r="T1119" s="30">
        <f>VLOOKUP(D1118,'Leave  Mangement'!$A$1:$F$1193,4,0)</f>
        <v>43163</v>
      </c>
      <c r="U1119" t="str">
        <f>VLOOKUP(D1118,'Leave  Mangement'!$A$1:$F$1193,5,0)</f>
        <v>Emergency leave</v>
      </c>
      <c r="V1119">
        <f>VLOOKUP(D1118,'Leave  Mangement'!$A$1:$F$1193,6,0)</f>
        <v>2</v>
      </c>
      <c r="W1119" t="str">
        <f>VLOOKUP(D1118,'Span and Layer'!$A$1:$D$1193,2,0)</f>
        <v>Arundathi</v>
      </c>
      <c r="X1119" t="str">
        <f>VLOOKUP(D1118,'Span and Layer'!$A$1:$D$1193,3,0)</f>
        <v>Jacob</v>
      </c>
      <c r="Y1119" t="str">
        <f>VLOOKUP(D1118,'Span and Layer'!$A$1:$D$1193,4,0)</f>
        <v>George</v>
      </c>
      <c r="Z1119" s="30">
        <f>VLOOKUP(D1118,'Attrition Analysis'!$A$1:$E$1193,3,0)</f>
        <v>42152</v>
      </c>
      <c r="AA1119" s="30">
        <f>VLOOKUP(D1118,'Attrition Analysis'!$A$1:$E$1193,4,0)</f>
        <v>15357</v>
      </c>
      <c r="AB1119">
        <f>VLOOKUP(D1118,'Attrition Analysis'!$A$1:$E$1193,5,0)</f>
        <v>0</v>
      </c>
      <c r="AC1119" t="str">
        <f>VLOOKUP(D1118,CSAT!$A$1:$F$1193,2,0)</f>
        <v>Good</v>
      </c>
      <c r="AD1119" t="str">
        <f>VLOOKUP(D1118,CSAT!$A$1:$F$1193,3,0)</f>
        <v>Worst</v>
      </c>
      <c r="AE1119" t="str">
        <f>VLOOKUP(D1118,CSAT!$A$1:$F$1193,4,0)</f>
        <v>Better</v>
      </c>
      <c r="AF1119" t="str">
        <f>VLOOKUP(D1118,CSAT!$A$1:$F$1193,5,0)</f>
        <v>Good</v>
      </c>
      <c r="AG1119" t="str">
        <f>VLOOKUP(D1118,CSAT!$A$1:$F$1193,6,0)</f>
        <v>Good</v>
      </c>
      <c r="AH1119" s="30">
        <v>43339</v>
      </c>
    </row>
    <row r="1120" spans="1:34" x14ac:dyDescent="0.25">
      <c r="A1120" s="13" t="s">
        <v>1642</v>
      </c>
      <c r="B1120" s="13">
        <v>1119</v>
      </c>
      <c r="C1120" s="13" t="s">
        <v>972</v>
      </c>
      <c r="D1120" s="13" t="s">
        <v>1642</v>
      </c>
      <c r="E1120" s="13" t="s">
        <v>10</v>
      </c>
      <c r="F1120" s="13">
        <v>34</v>
      </c>
      <c r="G1120" s="13" t="s">
        <v>55</v>
      </c>
      <c r="H1120" s="13" t="s">
        <v>27</v>
      </c>
      <c r="I1120" s="13" t="s">
        <v>28</v>
      </c>
      <c r="J1120">
        <f>VLOOKUP(DATA!D1119,'Performance management'!A$1:H$1193,4,0)</f>
        <v>5</v>
      </c>
      <c r="K1120">
        <f>VLOOKUP(DATA!D1119,'Performance management'!A$1:H$1193,5,0)</f>
        <v>2</v>
      </c>
      <c r="L1120">
        <f>VLOOKUP(DATA!D1119,'Performance management'!A$1:H$1193,6,0)</f>
        <v>2</v>
      </c>
      <c r="M1120">
        <f>VLOOKUP(DATA!D1119,'Performance management'!A$1:H$1193,7,0)</f>
        <v>4</v>
      </c>
      <c r="N1120">
        <f>VLOOKUP(DATA!D1119,'Performance management'!A$1:H$1193,8,0)</f>
        <v>3.25</v>
      </c>
      <c r="O1120">
        <f>VLOOKUP(D1119,'Learning  Mangement'!$A$1:$G$1193,4,0)</f>
        <v>3.25</v>
      </c>
      <c r="P1120" t="str">
        <f>VLOOKUP(D1119,'Learning  Mangement'!$A$1:$G$1193,5,0)</f>
        <v>Hemanth&amp;Salomi</v>
      </c>
      <c r="Q1120" t="str">
        <f>VLOOKUP(D1119,'Learning  Mangement'!$A$1:$G$1193,6,0)</f>
        <v>3h</v>
      </c>
      <c r="R1120" t="str">
        <f>VLOOKUP(D1119,'Learning  Mangement'!$A$1:$G$1193,7,0)</f>
        <v>Soft skills Training</v>
      </c>
      <c r="S1120" s="30">
        <f>VLOOKUP(D1119,'Leave  Mangement'!$A$1:$F$1193,3,0)</f>
        <v>43162</v>
      </c>
      <c r="T1120" s="30">
        <f>VLOOKUP(D1119,'Leave  Mangement'!$A$1:$F$1193,4,0)</f>
        <v>43164</v>
      </c>
      <c r="U1120" t="str">
        <f>VLOOKUP(D1119,'Leave  Mangement'!$A$1:$F$1193,5,0)</f>
        <v>Maternity/Parental leave</v>
      </c>
      <c r="V1120">
        <f>VLOOKUP(D1119,'Leave  Mangement'!$A$1:$F$1193,6,0)</f>
        <v>32</v>
      </c>
      <c r="W1120" t="str">
        <f>VLOOKUP(D1119,'Span and Layer'!$A$1:$D$1193,2,0)</f>
        <v>Rishitha</v>
      </c>
      <c r="X1120" t="str">
        <f>VLOOKUP(D1119,'Span and Layer'!$A$1:$D$1193,3,0)</f>
        <v>Isla</v>
      </c>
      <c r="Y1120" t="str">
        <f>VLOOKUP(D1119,'Span and Layer'!$A$1:$D$1193,4,0)</f>
        <v>George</v>
      </c>
      <c r="Z1120" s="30">
        <f>VLOOKUP(D1119,'Attrition Analysis'!$A$1:$E$1193,3,0)</f>
        <v>42160</v>
      </c>
      <c r="AA1120" s="30">
        <f>VLOOKUP(D1119,'Attrition Analysis'!$A$1:$E$1193,4,0)</f>
        <v>15369</v>
      </c>
      <c r="AB1120">
        <f>VLOOKUP(D1119,'Attrition Analysis'!$A$1:$E$1193,5,0)</f>
        <v>0</v>
      </c>
      <c r="AC1120" t="str">
        <f>VLOOKUP(D1119,CSAT!$A$1:$F$1193,2,0)</f>
        <v>Good</v>
      </c>
      <c r="AD1120" t="str">
        <f>VLOOKUP(D1119,CSAT!$A$1:$F$1193,3,0)</f>
        <v>Worst</v>
      </c>
      <c r="AE1120" t="str">
        <f>VLOOKUP(D1119,CSAT!$A$1:$F$1193,4,0)</f>
        <v>Bad</v>
      </c>
      <c r="AF1120" t="str">
        <f>VLOOKUP(D1119,CSAT!$A$1:$F$1193,5,0)</f>
        <v>Excellent</v>
      </c>
      <c r="AG1120" t="str">
        <f>VLOOKUP(D1119,CSAT!$A$1:$F$1193,6,0)</f>
        <v>Excellent</v>
      </c>
      <c r="AH1120" s="30">
        <v>43179</v>
      </c>
    </row>
    <row r="1121" spans="1:34" x14ac:dyDescent="0.25">
      <c r="A1121" s="13" t="s">
        <v>1643</v>
      </c>
      <c r="B1121" s="13">
        <v>1120</v>
      </c>
      <c r="C1121" s="13" t="s">
        <v>974</v>
      </c>
      <c r="D1121" s="13" t="s">
        <v>1643</v>
      </c>
      <c r="E1121" s="13" t="s">
        <v>16</v>
      </c>
      <c r="F1121" s="13">
        <v>27</v>
      </c>
      <c r="G1121" s="13" t="s">
        <v>45</v>
      </c>
      <c r="H1121" s="13" t="s">
        <v>97</v>
      </c>
      <c r="I1121" s="13" t="s">
        <v>98</v>
      </c>
      <c r="J1121">
        <f>VLOOKUP(DATA!D1120,'Performance management'!A$1:H$1193,4,0)</f>
        <v>4</v>
      </c>
      <c r="K1121">
        <f>VLOOKUP(DATA!D1120,'Performance management'!A$1:H$1193,5,0)</f>
        <v>3</v>
      </c>
      <c r="L1121">
        <f>VLOOKUP(DATA!D1120,'Performance management'!A$1:H$1193,6,0)</f>
        <v>3</v>
      </c>
      <c r="M1121">
        <f>VLOOKUP(DATA!D1120,'Performance management'!A$1:H$1193,7,0)</f>
        <v>5</v>
      </c>
      <c r="N1121">
        <f>VLOOKUP(DATA!D1120,'Performance management'!A$1:H$1193,8,0)</f>
        <v>3.75</v>
      </c>
      <c r="O1121">
        <f>VLOOKUP(D1120,'Learning  Mangement'!$A$1:$G$1193,4,0)</f>
        <v>3.75</v>
      </c>
      <c r="P1121" t="str">
        <f>VLOOKUP(D1120,'Learning  Mangement'!$A$1:$G$1193,5,0)</f>
        <v>Hemanth&amp;Salomi</v>
      </c>
      <c r="Q1121" t="str">
        <f>VLOOKUP(D1120,'Learning  Mangement'!$A$1:$G$1193,6,0)</f>
        <v>3h</v>
      </c>
      <c r="R1121" t="str">
        <f>VLOOKUP(D1120,'Learning  Mangement'!$A$1:$G$1193,7,0)</f>
        <v>Soft skills Training</v>
      </c>
      <c r="S1121" s="30">
        <f>VLOOKUP(D1120,'Leave  Mangement'!$A$1:$F$1193,3,0)</f>
        <v>43163</v>
      </c>
      <c r="T1121" s="30">
        <f>VLOOKUP(D1120,'Leave  Mangement'!$A$1:$F$1193,4,0)</f>
        <v>43168</v>
      </c>
      <c r="U1121" t="str">
        <f>VLOOKUP(D1120,'Leave  Mangement'!$A$1:$F$1193,5,0)</f>
        <v>Emergency leave</v>
      </c>
      <c r="V1121">
        <f>VLOOKUP(D1120,'Leave  Mangement'!$A$1:$F$1193,6,0)</f>
        <v>5</v>
      </c>
      <c r="W1121" t="str">
        <f>VLOOKUP(D1120,'Span and Layer'!$A$1:$D$1193,2,0)</f>
        <v>Harika</v>
      </c>
      <c r="X1121" t="str">
        <f>VLOOKUP(D1120,'Span and Layer'!$A$1:$D$1193,3,0)</f>
        <v>Amelia</v>
      </c>
      <c r="Y1121" t="str">
        <f>VLOOKUP(D1120,'Span and Layer'!$A$1:$D$1193,4,0)</f>
        <v>George</v>
      </c>
      <c r="Z1121" s="30">
        <f>VLOOKUP(D1120,'Attrition Analysis'!$A$1:$E$1193,3,0)</f>
        <v>42168</v>
      </c>
      <c r="AA1121" s="30">
        <f>VLOOKUP(D1120,'Attrition Analysis'!$A$1:$E$1193,4,0)</f>
        <v>15381</v>
      </c>
      <c r="AB1121">
        <f>VLOOKUP(D1120,'Attrition Analysis'!$A$1:$E$1193,5,0)</f>
        <v>0</v>
      </c>
      <c r="AC1121" t="str">
        <f>VLOOKUP(D1120,CSAT!$A$1:$F$1193,2,0)</f>
        <v>Excellent</v>
      </c>
      <c r="AD1121" t="str">
        <f>VLOOKUP(D1120,CSAT!$A$1:$F$1193,3,0)</f>
        <v>Excellent</v>
      </c>
      <c r="AE1121" t="str">
        <f>VLOOKUP(D1120,CSAT!$A$1:$F$1193,4,0)</f>
        <v>Good</v>
      </c>
      <c r="AF1121" t="str">
        <f>VLOOKUP(D1120,CSAT!$A$1:$F$1193,5,0)</f>
        <v>Better</v>
      </c>
      <c r="AG1121" t="str">
        <f>VLOOKUP(D1120,CSAT!$A$1:$F$1193,6,0)</f>
        <v>Excellent</v>
      </c>
      <c r="AH1121" s="30">
        <v>43269</v>
      </c>
    </row>
    <row r="1122" spans="1:34" x14ac:dyDescent="0.25">
      <c r="A1122" s="13" t="s">
        <v>1644</v>
      </c>
      <c r="B1122" s="13">
        <v>1121</v>
      </c>
      <c r="C1122" s="13" t="s">
        <v>976</v>
      </c>
      <c r="D1122" s="13" t="s">
        <v>1644</v>
      </c>
      <c r="E1122" s="13" t="s">
        <v>10</v>
      </c>
      <c r="F1122" s="13">
        <v>55</v>
      </c>
      <c r="G1122" s="13" t="s">
        <v>31</v>
      </c>
      <c r="H1122" s="13" t="s">
        <v>52</v>
      </c>
      <c r="I1122" s="13" t="s">
        <v>13</v>
      </c>
      <c r="J1122">
        <f>VLOOKUP(DATA!D1121,'Performance management'!A$1:H$1193,4,0)</f>
        <v>1</v>
      </c>
      <c r="K1122">
        <f>VLOOKUP(DATA!D1121,'Performance management'!A$1:H$1193,5,0)</f>
        <v>5</v>
      </c>
      <c r="L1122">
        <f>VLOOKUP(DATA!D1121,'Performance management'!A$1:H$1193,6,0)</f>
        <v>1</v>
      </c>
      <c r="M1122">
        <f>VLOOKUP(DATA!D1121,'Performance management'!A$1:H$1193,7,0)</f>
        <v>5</v>
      </c>
      <c r="N1122">
        <f>VLOOKUP(DATA!D1121,'Performance management'!A$1:H$1193,8,0)</f>
        <v>3</v>
      </c>
      <c r="O1122">
        <f>VLOOKUP(D1121,'Learning  Mangement'!$A$1:$G$1193,4,0)</f>
        <v>3</v>
      </c>
      <c r="P1122" t="str">
        <f>VLOOKUP(D1121,'Learning  Mangement'!$A$1:$G$1193,5,0)</f>
        <v>Hemanth&amp;Salomi</v>
      </c>
      <c r="Q1122" t="str">
        <f>VLOOKUP(D1121,'Learning  Mangement'!$A$1:$G$1193,6,0)</f>
        <v>3h</v>
      </c>
      <c r="R1122" t="str">
        <f>VLOOKUP(D1121,'Learning  Mangement'!$A$1:$G$1193,7,0)</f>
        <v>Soft skills Training</v>
      </c>
      <c r="S1122" s="30">
        <f>VLOOKUP(D1121,'Leave  Mangement'!$A$1:$F$1193,3,0)</f>
        <v>43164</v>
      </c>
      <c r="T1122" s="30">
        <f>VLOOKUP(D1121,'Leave  Mangement'!$A$1:$F$1193,4,0)</f>
        <v>43169</v>
      </c>
      <c r="U1122" t="str">
        <f>VLOOKUP(D1121,'Leave  Mangement'!$A$1:$F$1193,5,0)</f>
        <v>Emergency leave</v>
      </c>
      <c r="V1122">
        <f>VLOOKUP(D1121,'Leave  Mangement'!$A$1:$F$1193,6,0)</f>
        <v>5</v>
      </c>
      <c r="W1122" t="str">
        <f>VLOOKUP(D1121,'Span and Layer'!$A$1:$D$1193,2,0)</f>
        <v>Salomi</v>
      </c>
      <c r="X1122" t="str">
        <f>VLOOKUP(D1121,'Span and Layer'!$A$1:$D$1193,3,0)</f>
        <v>Harry</v>
      </c>
      <c r="Y1122" t="str">
        <f>VLOOKUP(D1121,'Span and Layer'!$A$1:$D$1193,4,0)</f>
        <v>George</v>
      </c>
      <c r="Z1122" s="30">
        <f>VLOOKUP(D1121,'Attrition Analysis'!$A$1:$E$1193,3,0)</f>
        <v>42176</v>
      </c>
      <c r="AA1122" s="30">
        <f>VLOOKUP(D1121,'Attrition Analysis'!$A$1:$E$1193,4,0)</f>
        <v>15393</v>
      </c>
      <c r="AB1122">
        <f>VLOOKUP(D1121,'Attrition Analysis'!$A$1:$E$1193,5,0)</f>
        <v>0</v>
      </c>
      <c r="AC1122" t="str">
        <f>VLOOKUP(D1121,CSAT!$A$1:$F$1193,2,0)</f>
        <v>Excellent</v>
      </c>
      <c r="AD1122" t="str">
        <f>VLOOKUP(D1121,CSAT!$A$1:$F$1193,3,0)</f>
        <v>Worst</v>
      </c>
      <c r="AE1122" t="str">
        <f>VLOOKUP(D1121,CSAT!$A$1:$F$1193,4,0)</f>
        <v>Excellent</v>
      </c>
      <c r="AF1122" t="str">
        <f>VLOOKUP(D1121,CSAT!$A$1:$F$1193,5,0)</f>
        <v>Worst</v>
      </c>
      <c r="AG1122" t="str">
        <f>VLOOKUP(D1121,CSAT!$A$1:$F$1193,6,0)</f>
        <v>Excellent</v>
      </c>
      <c r="AH1122" s="30">
        <v>43269</v>
      </c>
    </row>
    <row r="1123" spans="1:34" x14ac:dyDescent="0.25">
      <c r="A1123" s="13" t="s">
        <v>1645</v>
      </c>
      <c r="B1123" s="13">
        <v>1122</v>
      </c>
      <c r="C1123" s="13" t="s">
        <v>978</v>
      </c>
      <c r="D1123" s="13" t="s">
        <v>1645</v>
      </c>
      <c r="E1123" s="13" t="s">
        <v>16</v>
      </c>
      <c r="F1123" s="13">
        <v>28</v>
      </c>
      <c r="G1123" s="13" t="s">
        <v>21</v>
      </c>
      <c r="H1123" s="13" t="s">
        <v>27</v>
      </c>
      <c r="I1123" s="13" t="s">
        <v>28</v>
      </c>
      <c r="J1123">
        <f>VLOOKUP(DATA!D1122,'Performance management'!A$1:H$1193,4,0)</f>
        <v>4</v>
      </c>
      <c r="K1123">
        <f>VLOOKUP(DATA!D1122,'Performance management'!A$1:H$1193,5,0)</f>
        <v>3</v>
      </c>
      <c r="L1123">
        <f>VLOOKUP(DATA!D1122,'Performance management'!A$1:H$1193,6,0)</f>
        <v>2</v>
      </c>
      <c r="M1123">
        <f>VLOOKUP(DATA!D1122,'Performance management'!A$1:H$1193,7,0)</f>
        <v>2</v>
      </c>
      <c r="N1123">
        <f>VLOOKUP(DATA!D1122,'Performance management'!A$1:H$1193,8,0)</f>
        <v>2.75</v>
      </c>
      <c r="O1123">
        <f>VLOOKUP(D1122,'Learning  Mangement'!$A$1:$G$1193,4,0)</f>
        <v>2.75</v>
      </c>
      <c r="P1123" t="str">
        <f>VLOOKUP(D1122,'Learning  Mangement'!$A$1:$G$1193,5,0)</f>
        <v>Sathish&amp;Azim</v>
      </c>
      <c r="Q1123" t="str">
        <f>VLOOKUP(D1122,'Learning  Mangement'!$A$1:$G$1193,6,0)</f>
        <v>4h</v>
      </c>
      <c r="R1123" t="str">
        <f>VLOOKUP(D1122,'Learning  Mangement'!$A$1:$G$1193,7,0)</f>
        <v>Technical skills Training</v>
      </c>
      <c r="S1123" s="30">
        <f>VLOOKUP(D1122,'Leave  Mangement'!$A$1:$F$1193,3,0)</f>
        <v>43165</v>
      </c>
      <c r="T1123" s="30">
        <f>VLOOKUP(D1122,'Leave  Mangement'!$A$1:$F$1193,4,0)</f>
        <v>43166</v>
      </c>
      <c r="U1123" t="str">
        <f>VLOOKUP(D1122,'Leave  Mangement'!$A$1:$F$1193,5,0)</f>
        <v>Emergency leave</v>
      </c>
      <c r="V1123">
        <f>VLOOKUP(D1122,'Leave  Mangement'!$A$1:$F$1193,6,0)</f>
        <v>1</v>
      </c>
      <c r="W1123" t="str">
        <f>VLOOKUP(D1122,'Span and Layer'!$A$1:$D$1193,2,0)</f>
        <v>Lihar</v>
      </c>
      <c r="X1123" t="str">
        <f>VLOOKUP(D1122,'Span and Layer'!$A$1:$D$1193,3,0)</f>
        <v>Isla</v>
      </c>
      <c r="Y1123" t="str">
        <f>VLOOKUP(D1122,'Span and Layer'!$A$1:$D$1193,4,0)</f>
        <v>George</v>
      </c>
      <c r="Z1123" s="30">
        <f>VLOOKUP(D1122,'Attrition Analysis'!$A$1:$E$1193,3,0)</f>
        <v>42184</v>
      </c>
      <c r="AA1123" s="30">
        <f>VLOOKUP(D1122,'Attrition Analysis'!$A$1:$E$1193,4,0)</f>
        <v>15405</v>
      </c>
      <c r="AB1123">
        <f>VLOOKUP(D1122,'Attrition Analysis'!$A$1:$E$1193,5,0)</f>
        <v>0</v>
      </c>
      <c r="AC1123" t="str">
        <f>VLOOKUP(D1122,CSAT!$A$1:$F$1193,2,0)</f>
        <v>Worst</v>
      </c>
      <c r="AD1123" t="str">
        <f>VLOOKUP(D1122,CSAT!$A$1:$F$1193,3,0)</f>
        <v>Good</v>
      </c>
      <c r="AE1123" t="str">
        <f>VLOOKUP(D1122,CSAT!$A$1:$F$1193,4,0)</f>
        <v>Bad</v>
      </c>
      <c r="AF1123" t="str">
        <f>VLOOKUP(D1122,CSAT!$A$1:$F$1193,5,0)</f>
        <v>Excellent</v>
      </c>
      <c r="AG1123" t="str">
        <f>VLOOKUP(D1122,CSAT!$A$1:$F$1193,6,0)</f>
        <v>Worst</v>
      </c>
      <c r="AH1123" s="30">
        <v>43264</v>
      </c>
    </row>
    <row r="1124" spans="1:34" x14ac:dyDescent="0.25">
      <c r="A1124" s="13" t="s">
        <v>1646</v>
      </c>
      <c r="B1124" s="13">
        <v>1123</v>
      </c>
      <c r="C1124" s="13" t="s">
        <v>980</v>
      </c>
      <c r="D1124" s="13" t="s">
        <v>1646</v>
      </c>
      <c r="E1124" s="13" t="s">
        <v>16</v>
      </c>
      <c r="F1124" s="13">
        <v>49</v>
      </c>
      <c r="G1124" s="13" t="s">
        <v>45</v>
      </c>
      <c r="H1124" s="13" t="s">
        <v>161</v>
      </c>
      <c r="I1124" s="13" t="s">
        <v>13</v>
      </c>
      <c r="J1124">
        <f>VLOOKUP(DATA!D1123,'Performance management'!A$1:H$1193,4,0)</f>
        <v>2</v>
      </c>
      <c r="K1124">
        <f>VLOOKUP(DATA!D1123,'Performance management'!A$1:H$1193,5,0)</f>
        <v>5</v>
      </c>
      <c r="L1124">
        <f>VLOOKUP(DATA!D1123,'Performance management'!A$1:H$1193,6,0)</f>
        <v>4</v>
      </c>
      <c r="M1124">
        <f>VLOOKUP(DATA!D1123,'Performance management'!A$1:H$1193,7,0)</f>
        <v>3</v>
      </c>
      <c r="N1124">
        <f>VLOOKUP(DATA!D1123,'Performance management'!A$1:H$1193,8,0)</f>
        <v>3.5</v>
      </c>
      <c r="O1124">
        <f>VLOOKUP(D1123,'Learning  Mangement'!$A$1:$G$1193,4,0)</f>
        <v>3.5</v>
      </c>
      <c r="P1124" t="str">
        <f>VLOOKUP(D1123,'Learning  Mangement'!$A$1:$G$1193,5,0)</f>
        <v>Hemanth&amp;Salomi</v>
      </c>
      <c r="Q1124" t="str">
        <f>VLOOKUP(D1123,'Learning  Mangement'!$A$1:$G$1193,6,0)</f>
        <v>3h</v>
      </c>
      <c r="R1124" t="str">
        <f>VLOOKUP(D1123,'Learning  Mangement'!$A$1:$G$1193,7,0)</f>
        <v>Soft skills Training</v>
      </c>
      <c r="S1124" s="30">
        <f>VLOOKUP(D1123,'Leave  Mangement'!$A$1:$F$1193,3,0)</f>
        <v>43166</v>
      </c>
      <c r="T1124" s="30">
        <f>VLOOKUP(D1123,'Leave  Mangement'!$A$1:$F$1193,4,0)</f>
        <v>43167</v>
      </c>
      <c r="U1124" t="str">
        <f>VLOOKUP(D1123,'Leave  Mangement'!$A$1:$F$1193,5,0)</f>
        <v>Maternity/Parental leave</v>
      </c>
      <c r="V1124">
        <f>VLOOKUP(D1123,'Leave  Mangement'!$A$1:$F$1193,6,0)</f>
        <v>31</v>
      </c>
      <c r="W1124" t="str">
        <f>VLOOKUP(D1123,'Span and Layer'!$A$1:$D$1193,2,0)</f>
        <v>Aneela</v>
      </c>
      <c r="X1124" t="str">
        <f>VLOOKUP(D1123,'Span and Layer'!$A$1:$D$1193,3,0)</f>
        <v>Charlie</v>
      </c>
      <c r="Y1124" t="str">
        <f>VLOOKUP(D1123,'Span and Layer'!$A$1:$D$1193,4,0)</f>
        <v>George</v>
      </c>
      <c r="Z1124" s="30">
        <f>VLOOKUP(D1123,'Attrition Analysis'!$A$1:$E$1193,3,0)</f>
        <v>42192</v>
      </c>
      <c r="AA1124" s="30">
        <f>VLOOKUP(D1123,'Attrition Analysis'!$A$1:$E$1193,4,0)</f>
        <v>15417</v>
      </c>
      <c r="AB1124">
        <f>VLOOKUP(D1123,'Attrition Analysis'!$A$1:$E$1193,5,0)</f>
        <v>0</v>
      </c>
      <c r="AC1124" t="str">
        <f>VLOOKUP(D1123,CSAT!$A$1:$F$1193,2,0)</f>
        <v>Good</v>
      </c>
      <c r="AD1124" t="str">
        <f>VLOOKUP(D1123,CSAT!$A$1:$F$1193,3,0)</f>
        <v>Good</v>
      </c>
      <c r="AE1124" t="str">
        <f>VLOOKUP(D1123,CSAT!$A$1:$F$1193,4,0)</f>
        <v>Excellent</v>
      </c>
      <c r="AF1124" t="str">
        <f>VLOOKUP(D1123,CSAT!$A$1:$F$1193,5,0)</f>
        <v>Worst</v>
      </c>
      <c r="AG1124" t="str">
        <f>VLOOKUP(D1123,CSAT!$A$1:$F$1193,6,0)</f>
        <v>Excellent</v>
      </c>
      <c r="AH1124" s="30">
        <v>43193</v>
      </c>
    </row>
    <row r="1125" spans="1:34" x14ac:dyDescent="0.25">
      <c r="A1125" s="13" t="s">
        <v>1647</v>
      </c>
      <c r="B1125" s="13">
        <v>1124</v>
      </c>
      <c r="C1125" s="13" t="s">
        <v>982</v>
      </c>
      <c r="D1125" s="13" t="s">
        <v>1647</v>
      </c>
      <c r="E1125" s="13" t="s">
        <v>10</v>
      </c>
      <c r="F1125" s="13">
        <v>59</v>
      </c>
      <c r="G1125" s="13" t="s">
        <v>96</v>
      </c>
      <c r="H1125" s="13" t="s">
        <v>161</v>
      </c>
      <c r="I1125" s="13" t="s">
        <v>13</v>
      </c>
      <c r="J1125">
        <f>VLOOKUP(DATA!D1124,'Performance management'!A$1:H$1193,4,0)</f>
        <v>2</v>
      </c>
      <c r="K1125">
        <f>VLOOKUP(DATA!D1124,'Performance management'!A$1:H$1193,5,0)</f>
        <v>5</v>
      </c>
      <c r="L1125">
        <f>VLOOKUP(DATA!D1124,'Performance management'!A$1:H$1193,6,0)</f>
        <v>4</v>
      </c>
      <c r="M1125">
        <f>VLOOKUP(DATA!D1124,'Performance management'!A$1:H$1193,7,0)</f>
        <v>5</v>
      </c>
      <c r="N1125">
        <f>VLOOKUP(DATA!D1124,'Performance management'!A$1:H$1193,8,0)</f>
        <v>4</v>
      </c>
      <c r="O1125">
        <f>VLOOKUP(D1124,'Learning  Mangement'!$A$1:$G$1193,4,0)</f>
        <v>4</v>
      </c>
      <c r="P1125" t="str">
        <f>VLOOKUP(D1124,'Learning  Mangement'!$A$1:$G$1193,5,0)</f>
        <v>Santhosh&amp;Anudeep</v>
      </c>
      <c r="Q1125" t="str">
        <f>VLOOKUP(D1124,'Learning  Mangement'!$A$1:$G$1193,6,0)</f>
        <v>3h</v>
      </c>
      <c r="R1125" t="str">
        <f>VLOOKUP(D1124,'Learning  Mangement'!$A$1:$G$1193,7,0)</f>
        <v>Job Training</v>
      </c>
      <c r="S1125" s="30">
        <f>VLOOKUP(D1124,'Leave  Mangement'!$A$1:$F$1193,3,0)</f>
        <v>43167</v>
      </c>
      <c r="T1125" s="30">
        <f>VLOOKUP(D1124,'Leave  Mangement'!$A$1:$F$1193,4,0)</f>
        <v>43174</v>
      </c>
      <c r="U1125" t="str">
        <f>VLOOKUP(D1124,'Leave  Mangement'!$A$1:$F$1193,5,0)</f>
        <v>Emergency leave</v>
      </c>
      <c r="V1125">
        <f>VLOOKUP(D1124,'Leave  Mangement'!$A$1:$F$1193,6,0)</f>
        <v>7</v>
      </c>
      <c r="W1125" t="str">
        <f>VLOOKUP(D1124,'Span and Layer'!$A$1:$D$1193,2,0)</f>
        <v>Rajesh</v>
      </c>
      <c r="X1125" t="str">
        <f>VLOOKUP(D1124,'Span and Layer'!$A$1:$D$1193,3,0)</f>
        <v>Isla</v>
      </c>
      <c r="Y1125" t="str">
        <f>VLOOKUP(D1124,'Span and Layer'!$A$1:$D$1193,4,0)</f>
        <v>George</v>
      </c>
      <c r="Z1125" s="30">
        <f>VLOOKUP(D1124,'Attrition Analysis'!$A$1:$E$1193,3,0)</f>
        <v>42200</v>
      </c>
      <c r="AA1125" s="30">
        <f>VLOOKUP(D1124,'Attrition Analysis'!$A$1:$E$1193,4,0)</f>
        <v>15429</v>
      </c>
      <c r="AB1125">
        <f>VLOOKUP(D1124,'Attrition Analysis'!$A$1:$E$1193,5,0)</f>
        <v>0</v>
      </c>
      <c r="AC1125" t="str">
        <f>VLOOKUP(D1124,CSAT!$A$1:$F$1193,2,0)</f>
        <v>Good</v>
      </c>
      <c r="AD1125" t="str">
        <f>VLOOKUP(D1124,CSAT!$A$1:$F$1193,3,0)</f>
        <v>Worst</v>
      </c>
      <c r="AE1125" t="str">
        <f>VLOOKUP(D1124,CSAT!$A$1:$F$1193,4,0)</f>
        <v>Excellent</v>
      </c>
      <c r="AF1125" t="str">
        <f>VLOOKUP(D1124,CSAT!$A$1:$F$1193,5,0)</f>
        <v>Worst</v>
      </c>
      <c r="AG1125" t="str">
        <f>VLOOKUP(D1124,CSAT!$A$1:$F$1193,6,0)</f>
        <v>Excellent</v>
      </c>
      <c r="AH1125" s="30">
        <v>43204</v>
      </c>
    </row>
    <row r="1126" spans="1:34" x14ac:dyDescent="0.25">
      <c r="A1126" s="13" t="s">
        <v>1648</v>
      </c>
      <c r="B1126" s="13">
        <v>1125</v>
      </c>
      <c r="C1126" s="13" t="s">
        <v>984</v>
      </c>
      <c r="D1126" s="13" t="s">
        <v>1648</v>
      </c>
      <c r="E1126" s="13" t="s">
        <v>10</v>
      </c>
      <c r="F1126" s="13">
        <v>32</v>
      </c>
      <c r="G1126" s="13" t="s">
        <v>91</v>
      </c>
      <c r="H1126" s="13" t="s">
        <v>126</v>
      </c>
      <c r="I1126" s="13" t="s">
        <v>80</v>
      </c>
      <c r="J1126">
        <f>VLOOKUP(DATA!D1125,'Performance management'!A$1:H$1193,4,0)</f>
        <v>1</v>
      </c>
      <c r="K1126">
        <f>VLOOKUP(DATA!D1125,'Performance management'!A$1:H$1193,5,0)</f>
        <v>5</v>
      </c>
      <c r="L1126">
        <f>VLOOKUP(DATA!D1125,'Performance management'!A$1:H$1193,6,0)</f>
        <v>1</v>
      </c>
      <c r="M1126">
        <f>VLOOKUP(DATA!D1125,'Performance management'!A$1:H$1193,7,0)</f>
        <v>2</v>
      </c>
      <c r="N1126">
        <f>VLOOKUP(DATA!D1125,'Performance management'!A$1:H$1193,8,0)</f>
        <v>2.25</v>
      </c>
      <c r="O1126">
        <f>VLOOKUP(D1125,'Learning  Mangement'!$A$1:$G$1193,4,0)</f>
        <v>2.25</v>
      </c>
      <c r="P1126" t="str">
        <f>VLOOKUP(D1125,'Learning  Mangement'!$A$1:$G$1193,5,0)</f>
        <v>Sathish&amp;Azim</v>
      </c>
      <c r="Q1126" t="str">
        <f>VLOOKUP(D1125,'Learning  Mangement'!$A$1:$G$1193,6,0)</f>
        <v>4h</v>
      </c>
      <c r="R1126" t="str">
        <f>VLOOKUP(D1125,'Learning  Mangement'!$A$1:$G$1193,7,0)</f>
        <v>Technical skills Training</v>
      </c>
      <c r="S1126" s="30">
        <f>VLOOKUP(D1125,'Leave  Mangement'!$A$1:$F$1193,3,0)</f>
        <v>43168</v>
      </c>
      <c r="T1126" s="30">
        <f>VLOOKUP(D1125,'Leave  Mangement'!$A$1:$F$1193,4,0)</f>
        <v>43169</v>
      </c>
      <c r="U1126" t="str">
        <f>VLOOKUP(D1125,'Leave  Mangement'!$A$1:$F$1193,5,0)</f>
        <v>Planned leave</v>
      </c>
      <c r="V1126">
        <f>VLOOKUP(D1125,'Leave  Mangement'!$A$1:$F$1193,6,0)</f>
        <v>1</v>
      </c>
      <c r="W1126" t="str">
        <f>VLOOKUP(D1125,'Span and Layer'!$A$1:$D$1193,2,0)</f>
        <v>Anudeep</v>
      </c>
      <c r="X1126" t="str">
        <f>VLOOKUP(D1125,'Span and Layer'!$A$1:$D$1193,3,0)</f>
        <v>Charlie</v>
      </c>
      <c r="Y1126" t="str">
        <f>VLOOKUP(D1125,'Span and Layer'!$A$1:$D$1193,4,0)</f>
        <v>George</v>
      </c>
      <c r="Z1126" s="30">
        <f>VLOOKUP(D1125,'Attrition Analysis'!$A$1:$E$1193,3,0)</f>
        <v>42208</v>
      </c>
      <c r="AA1126" s="30">
        <f>VLOOKUP(D1125,'Attrition Analysis'!$A$1:$E$1193,4,0)</f>
        <v>15441</v>
      </c>
      <c r="AB1126">
        <f>VLOOKUP(D1125,'Attrition Analysis'!$A$1:$E$1193,5,0)</f>
        <v>0</v>
      </c>
      <c r="AC1126" t="str">
        <f>VLOOKUP(D1125,CSAT!$A$1:$F$1193,2,0)</f>
        <v>Better</v>
      </c>
      <c r="AD1126" t="str">
        <f>VLOOKUP(D1125,CSAT!$A$1:$F$1193,3,0)</f>
        <v>Better</v>
      </c>
      <c r="AE1126" t="str">
        <f>VLOOKUP(D1125,CSAT!$A$1:$F$1193,4,0)</f>
        <v>Excellent</v>
      </c>
      <c r="AF1126" t="str">
        <f>VLOOKUP(D1125,CSAT!$A$1:$F$1193,5,0)</f>
        <v>Worst</v>
      </c>
      <c r="AG1126" t="str">
        <f>VLOOKUP(D1125,CSAT!$A$1:$F$1193,6,0)</f>
        <v>Good</v>
      </c>
      <c r="AH1126" s="30">
        <v>43320</v>
      </c>
    </row>
    <row r="1127" spans="1:34" x14ac:dyDescent="0.25">
      <c r="A1127" s="13" t="s">
        <v>1649</v>
      </c>
      <c r="B1127" s="13">
        <v>1126</v>
      </c>
      <c r="C1127" s="13" t="s">
        <v>986</v>
      </c>
      <c r="D1127" s="13" t="s">
        <v>1649</v>
      </c>
      <c r="E1127" s="13" t="s">
        <v>16</v>
      </c>
      <c r="F1127" s="13">
        <v>31</v>
      </c>
      <c r="G1127" s="13" t="s">
        <v>96</v>
      </c>
      <c r="H1127" s="13" t="s">
        <v>109</v>
      </c>
      <c r="I1127" s="13" t="s">
        <v>13</v>
      </c>
      <c r="J1127">
        <f>VLOOKUP(DATA!D1126,'Performance management'!A$1:H$1193,4,0)</f>
        <v>5</v>
      </c>
      <c r="K1127">
        <f>VLOOKUP(DATA!D1126,'Performance management'!A$1:H$1193,5,0)</f>
        <v>5</v>
      </c>
      <c r="L1127">
        <f>VLOOKUP(DATA!D1126,'Performance management'!A$1:H$1193,6,0)</f>
        <v>5</v>
      </c>
      <c r="M1127">
        <f>VLOOKUP(DATA!D1126,'Performance management'!A$1:H$1193,7,0)</f>
        <v>5</v>
      </c>
      <c r="N1127">
        <f>VLOOKUP(DATA!D1126,'Performance management'!A$1:H$1193,8,0)</f>
        <v>5</v>
      </c>
      <c r="O1127">
        <f>VLOOKUP(D1126,'Learning  Mangement'!$A$1:$G$1193,4,0)</f>
        <v>5</v>
      </c>
      <c r="P1127" t="str">
        <f>VLOOKUP(D1126,'Learning  Mangement'!$A$1:$G$1193,5,0)</f>
        <v>David&amp;Lihar</v>
      </c>
      <c r="Q1127" t="str">
        <f>VLOOKUP(D1126,'Learning  Mangement'!$A$1:$G$1193,6,0)</f>
        <v>2h</v>
      </c>
      <c r="R1127" t="str">
        <f>VLOOKUP(D1126,'Learning  Mangement'!$A$1:$G$1193,7,0)</f>
        <v>Promotional Training</v>
      </c>
      <c r="S1127" s="30">
        <f>VLOOKUP(D1126,'Leave  Mangement'!$A$1:$F$1193,3,0)</f>
        <v>43169</v>
      </c>
      <c r="T1127" s="30">
        <f>VLOOKUP(D1126,'Leave  Mangement'!$A$1:$F$1193,4,0)</f>
        <v>43173</v>
      </c>
      <c r="U1127" t="str">
        <f>VLOOKUP(D1126,'Leave  Mangement'!$A$1:$F$1193,5,0)</f>
        <v>Maternity/Parental leave</v>
      </c>
      <c r="V1127">
        <f>VLOOKUP(D1126,'Leave  Mangement'!$A$1:$F$1193,6,0)</f>
        <v>34</v>
      </c>
      <c r="W1127" t="str">
        <f>VLOOKUP(D1126,'Span and Layer'!$A$1:$D$1193,2,0)</f>
        <v>Rajesh</v>
      </c>
      <c r="X1127" t="str">
        <f>VLOOKUP(D1126,'Span and Layer'!$A$1:$D$1193,3,0)</f>
        <v>Isla</v>
      </c>
      <c r="Y1127" t="str">
        <f>VLOOKUP(D1126,'Span and Layer'!$A$1:$D$1193,4,0)</f>
        <v>George</v>
      </c>
      <c r="Z1127" s="30">
        <f>VLOOKUP(D1126,'Attrition Analysis'!$A$1:$E$1193,3,0)</f>
        <v>42216</v>
      </c>
      <c r="AA1127" s="30">
        <f>VLOOKUP(D1126,'Attrition Analysis'!$A$1:$E$1193,4,0)</f>
        <v>15453</v>
      </c>
      <c r="AB1127">
        <f>VLOOKUP(D1126,'Attrition Analysis'!$A$1:$E$1193,5,0)</f>
        <v>0</v>
      </c>
      <c r="AC1127" t="str">
        <f>VLOOKUP(D1126,CSAT!$A$1:$F$1193,2,0)</f>
        <v>Good</v>
      </c>
      <c r="AD1127" t="str">
        <f>VLOOKUP(D1126,CSAT!$A$1:$F$1193,3,0)</f>
        <v>Bad</v>
      </c>
      <c r="AE1127" t="str">
        <f>VLOOKUP(D1126,CSAT!$A$1:$F$1193,4,0)</f>
        <v>Worst</v>
      </c>
      <c r="AF1127" t="str">
        <f>VLOOKUP(D1126,CSAT!$A$1:$F$1193,5,0)</f>
        <v>Bad</v>
      </c>
      <c r="AG1127" t="str">
        <f>VLOOKUP(D1126,CSAT!$A$1:$F$1193,6,0)</f>
        <v>Better</v>
      </c>
      <c r="AH1127" s="30">
        <v>43324</v>
      </c>
    </row>
    <row r="1128" spans="1:34" x14ac:dyDescent="0.25">
      <c r="A1128" s="13" t="s">
        <v>1650</v>
      </c>
      <c r="B1128" s="13">
        <v>1127</v>
      </c>
      <c r="C1128" s="13" t="s">
        <v>988</v>
      </c>
      <c r="D1128" s="13" t="s">
        <v>1650</v>
      </c>
      <c r="E1128" s="13" t="s">
        <v>10</v>
      </c>
      <c r="F1128" s="13">
        <v>26</v>
      </c>
      <c r="G1128" s="13" t="s">
        <v>96</v>
      </c>
      <c r="H1128" s="13" t="s">
        <v>22</v>
      </c>
      <c r="I1128" s="13" t="s">
        <v>23</v>
      </c>
      <c r="J1128">
        <f>VLOOKUP(DATA!D1127,'Performance management'!A$1:H$1193,4,0)</f>
        <v>5</v>
      </c>
      <c r="K1128">
        <f>VLOOKUP(DATA!D1127,'Performance management'!A$1:H$1193,5,0)</f>
        <v>5</v>
      </c>
      <c r="L1128">
        <f>VLOOKUP(DATA!D1127,'Performance management'!A$1:H$1193,6,0)</f>
        <v>5</v>
      </c>
      <c r="M1128">
        <f>VLOOKUP(DATA!D1127,'Performance management'!A$1:H$1193,7,0)</f>
        <v>5</v>
      </c>
      <c r="N1128">
        <f>VLOOKUP(DATA!D1127,'Performance management'!A$1:H$1193,8,0)</f>
        <v>5</v>
      </c>
      <c r="O1128">
        <f>VLOOKUP(D1127,'Learning  Mangement'!$A$1:$G$1193,4,0)</f>
        <v>5</v>
      </c>
      <c r="P1128" t="str">
        <f>VLOOKUP(D1127,'Learning  Mangement'!$A$1:$G$1193,5,0)</f>
        <v>David&amp;Lihar</v>
      </c>
      <c r="Q1128" t="str">
        <f>VLOOKUP(D1127,'Learning  Mangement'!$A$1:$G$1193,6,0)</f>
        <v>2h</v>
      </c>
      <c r="R1128" t="str">
        <f>VLOOKUP(D1127,'Learning  Mangement'!$A$1:$G$1193,7,0)</f>
        <v>Promotional Training</v>
      </c>
      <c r="S1128" s="30">
        <f>VLOOKUP(D1127,'Leave  Mangement'!$A$1:$F$1193,3,0)</f>
        <v>43170</v>
      </c>
      <c r="T1128" s="30">
        <f>VLOOKUP(D1127,'Leave  Mangement'!$A$1:$F$1193,4,0)</f>
        <v>43171</v>
      </c>
      <c r="U1128" t="str">
        <f>VLOOKUP(D1127,'Leave  Mangement'!$A$1:$F$1193,5,0)</f>
        <v>Emergency leave</v>
      </c>
      <c r="V1128">
        <f>VLOOKUP(D1127,'Leave  Mangement'!$A$1:$F$1193,6,0)</f>
        <v>1</v>
      </c>
      <c r="W1128" t="str">
        <f>VLOOKUP(D1127,'Span and Layer'!$A$1:$D$1193,2,0)</f>
        <v>David</v>
      </c>
      <c r="X1128" t="str">
        <f>VLOOKUP(D1127,'Span and Layer'!$A$1:$D$1193,3,0)</f>
        <v>Jacob</v>
      </c>
      <c r="Y1128" t="str">
        <f>VLOOKUP(D1127,'Span and Layer'!$A$1:$D$1193,4,0)</f>
        <v>George</v>
      </c>
      <c r="Z1128" s="30">
        <f>VLOOKUP(D1127,'Attrition Analysis'!$A$1:$E$1193,3,0)</f>
        <v>42224</v>
      </c>
      <c r="AA1128" s="30">
        <f>VLOOKUP(D1127,'Attrition Analysis'!$A$1:$E$1193,4,0)</f>
        <v>15465</v>
      </c>
      <c r="AB1128">
        <f>VLOOKUP(D1127,'Attrition Analysis'!$A$1:$E$1193,5,0)</f>
        <v>0</v>
      </c>
      <c r="AC1128" t="str">
        <f>VLOOKUP(D1127,CSAT!$A$1:$F$1193,2,0)</f>
        <v>Better</v>
      </c>
      <c r="AD1128" t="str">
        <f>VLOOKUP(D1127,CSAT!$A$1:$F$1193,3,0)</f>
        <v>Bad</v>
      </c>
      <c r="AE1128" t="str">
        <f>VLOOKUP(D1127,CSAT!$A$1:$F$1193,4,0)</f>
        <v>Excellent</v>
      </c>
      <c r="AF1128" t="str">
        <f>VLOOKUP(D1127,CSAT!$A$1:$F$1193,5,0)</f>
        <v>Excellent</v>
      </c>
      <c r="AG1128" t="str">
        <f>VLOOKUP(D1127,CSAT!$A$1:$F$1193,6,0)</f>
        <v>Bad</v>
      </c>
      <c r="AH1128" s="30">
        <v>43400</v>
      </c>
    </row>
    <row r="1129" spans="1:34" x14ac:dyDescent="0.25">
      <c r="A1129" s="13" t="s">
        <v>1651</v>
      </c>
      <c r="B1129" s="13">
        <v>1128</v>
      </c>
      <c r="C1129" s="13" t="s">
        <v>990</v>
      </c>
      <c r="D1129" s="13" t="s">
        <v>1651</v>
      </c>
      <c r="E1129" s="13" t="s">
        <v>16</v>
      </c>
      <c r="F1129" s="13">
        <v>26</v>
      </c>
      <c r="G1129" s="13" t="s">
        <v>11</v>
      </c>
      <c r="H1129" s="13" t="s">
        <v>22</v>
      </c>
      <c r="I1129" s="13" t="s">
        <v>23</v>
      </c>
      <c r="J1129">
        <f>VLOOKUP(DATA!D1128,'Performance management'!A$1:H$1193,4,0)</f>
        <v>4</v>
      </c>
      <c r="K1129">
        <f>VLOOKUP(DATA!D1128,'Performance management'!A$1:H$1193,5,0)</f>
        <v>4</v>
      </c>
      <c r="L1129">
        <f>VLOOKUP(DATA!D1128,'Performance management'!A$1:H$1193,6,0)</f>
        <v>2</v>
      </c>
      <c r="M1129">
        <f>VLOOKUP(DATA!D1128,'Performance management'!A$1:H$1193,7,0)</f>
        <v>1</v>
      </c>
      <c r="N1129">
        <f>VLOOKUP(DATA!D1128,'Performance management'!A$1:H$1193,8,0)</f>
        <v>2.75</v>
      </c>
      <c r="O1129">
        <f>VLOOKUP(D1128,'Learning  Mangement'!$A$1:$G$1193,4,0)</f>
        <v>2.75</v>
      </c>
      <c r="P1129" t="str">
        <f>VLOOKUP(D1128,'Learning  Mangement'!$A$1:$G$1193,5,0)</f>
        <v>Sathish&amp;Azim</v>
      </c>
      <c r="Q1129" t="str">
        <f>VLOOKUP(D1128,'Learning  Mangement'!$A$1:$G$1193,6,0)</f>
        <v>4h</v>
      </c>
      <c r="R1129" t="str">
        <f>VLOOKUP(D1128,'Learning  Mangement'!$A$1:$G$1193,7,0)</f>
        <v>Technical skills Training</v>
      </c>
      <c r="S1129" s="30">
        <f>VLOOKUP(D1128,'Leave  Mangement'!$A$1:$F$1193,3,0)</f>
        <v>43171</v>
      </c>
      <c r="T1129" s="30">
        <f>VLOOKUP(D1128,'Leave  Mangement'!$A$1:$F$1193,4,0)</f>
        <v>43173</v>
      </c>
      <c r="U1129" t="str">
        <f>VLOOKUP(D1128,'Leave  Mangement'!$A$1:$F$1193,5,0)</f>
        <v>Planned leave</v>
      </c>
      <c r="V1129">
        <f>VLOOKUP(D1128,'Leave  Mangement'!$A$1:$F$1193,6,0)</f>
        <v>2</v>
      </c>
      <c r="W1129" t="str">
        <f>VLOOKUP(D1128,'Span and Layer'!$A$1:$D$1193,2,0)</f>
        <v>Rishitha</v>
      </c>
      <c r="X1129" t="str">
        <f>VLOOKUP(D1128,'Span and Layer'!$A$1:$D$1193,3,0)</f>
        <v>Isla</v>
      </c>
      <c r="Y1129" t="str">
        <f>VLOOKUP(D1128,'Span and Layer'!$A$1:$D$1193,4,0)</f>
        <v>George</v>
      </c>
      <c r="Z1129" s="30">
        <f>VLOOKUP(D1128,'Attrition Analysis'!$A$1:$E$1193,3,0)</f>
        <v>42232</v>
      </c>
      <c r="AA1129" s="30">
        <f>VLOOKUP(D1128,'Attrition Analysis'!$A$1:$E$1193,4,0)</f>
        <v>15477</v>
      </c>
      <c r="AB1129">
        <f>VLOOKUP(D1128,'Attrition Analysis'!$A$1:$E$1193,5,0)</f>
        <v>0</v>
      </c>
      <c r="AC1129" t="str">
        <f>VLOOKUP(D1128,CSAT!$A$1:$F$1193,2,0)</f>
        <v>Good</v>
      </c>
      <c r="AD1129" t="str">
        <f>VLOOKUP(D1128,CSAT!$A$1:$F$1193,3,0)</f>
        <v>Bad</v>
      </c>
      <c r="AE1129" t="str">
        <f>VLOOKUP(D1128,CSAT!$A$1:$F$1193,4,0)</f>
        <v>Better</v>
      </c>
      <c r="AF1129" t="str">
        <f>VLOOKUP(D1128,CSAT!$A$1:$F$1193,5,0)</f>
        <v>Good</v>
      </c>
      <c r="AG1129" t="str">
        <f>VLOOKUP(D1128,CSAT!$A$1:$F$1193,6,0)</f>
        <v>Excellent</v>
      </c>
      <c r="AH1129" s="30">
        <v>43286</v>
      </c>
    </row>
    <row r="1130" spans="1:34" x14ac:dyDescent="0.25">
      <c r="A1130" s="13" t="s">
        <v>1652</v>
      </c>
      <c r="B1130" s="13">
        <v>1129</v>
      </c>
      <c r="C1130" s="13" t="s">
        <v>992</v>
      </c>
      <c r="D1130" s="13" t="s">
        <v>1652</v>
      </c>
      <c r="E1130" s="13" t="s">
        <v>16</v>
      </c>
      <c r="F1130" s="13">
        <v>30</v>
      </c>
      <c r="G1130" s="13" t="s">
        <v>31</v>
      </c>
      <c r="H1130" s="13" t="s">
        <v>121</v>
      </c>
      <c r="I1130" s="13" t="s">
        <v>13</v>
      </c>
      <c r="J1130">
        <f>VLOOKUP(DATA!D1129,'Performance management'!A$1:H$1193,4,0)</f>
        <v>2</v>
      </c>
      <c r="K1130">
        <f>VLOOKUP(DATA!D1129,'Performance management'!A$1:H$1193,5,0)</f>
        <v>3</v>
      </c>
      <c r="L1130">
        <f>VLOOKUP(DATA!D1129,'Performance management'!A$1:H$1193,6,0)</f>
        <v>4</v>
      </c>
      <c r="M1130">
        <f>VLOOKUP(DATA!D1129,'Performance management'!A$1:H$1193,7,0)</f>
        <v>4</v>
      </c>
      <c r="N1130">
        <f>VLOOKUP(DATA!D1129,'Performance management'!A$1:H$1193,8,0)</f>
        <v>3.25</v>
      </c>
      <c r="O1130">
        <f>VLOOKUP(D1129,'Learning  Mangement'!$A$1:$G$1193,4,0)</f>
        <v>3.25</v>
      </c>
      <c r="P1130" t="str">
        <f>VLOOKUP(D1129,'Learning  Mangement'!$A$1:$G$1193,5,0)</f>
        <v>Hemanth&amp;Salomi</v>
      </c>
      <c r="Q1130" t="str">
        <f>VLOOKUP(D1129,'Learning  Mangement'!$A$1:$G$1193,6,0)</f>
        <v>3h</v>
      </c>
      <c r="R1130" t="str">
        <f>VLOOKUP(D1129,'Learning  Mangement'!$A$1:$G$1193,7,0)</f>
        <v>Soft skills Training</v>
      </c>
      <c r="S1130" s="30">
        <f>VLOOKUP(D1129,'Leave  Mangement'!$A$1:$F$1193,3,0)</f>
        <v>43172</v>
      </c>
      <c r="T1130" s="30">
        <f>VLOOKUP(D1129,'Leave  Mangement'!$A$1:$F$1193,4,0)</f>
        <v>43179</v>
      </c>
      <c r="U1130" t="str">
        <f>VLOOKUP(D1129,'Leave  Mangement'!$A$1:$F$1193,5,0)</f>
        <v>Planned leave</v>
      </c>
      <c r="V1130">
        <f>VLOOKUP(D1129,'Leave  Mangement'!$A$1:$F$1193,6,0)</f>
        <v>7</v>
      </c>
      <c r="W1130" t="str">
        <f>VLOOKUP(D1129,'Span and Layer'!$A$1:$D$1193,2,0)</f>
        <v>Santhosh</v>
      </c>
      <c r="X1130" t="str">
        <f>VLOOKUP(D1129,'Span and Layer'!$A$1:$D$1193,3,0)</f>
        <v>Harry</v>
      </c>
      <c r="Y1130" t="str">
        <f>VLOOKUP(D1129,'Span and Layer'!$A$1:$D$1193,4,0)</f>
        <v>George</v>
      </c>
      <c r="Z1130" s="30">
        <f>VLOOKUP(D1129,'Attrition Analysis'!$A$1:$E$1193,3,0)</f>
        <v>42240</v>
      </c>
      <c r="AA1130" s="30">
        <f>VLOOKUP(D1129,'Attrition Analysis'!$A$1:$E$1193,4,0)</f>
        <v>15489</v>
      </c>
      <c r="AB1130">
        <f>VLOOKUP(D1129,'Attrition Analysis'!$A$1:$E$1193,5,0)</f>
        <v>0</v>
      </c>
      <c r="AC1130" t="str">
        <f>VLOOKUP(D1129,CSAT!$A$1:$F$1193,2,0)</f>
        <v>Bad</v>
      </c>
      <c r="AD1130" t="str">
        <f>VLOOKUP(D1129,CSAT!$A$1:$F$1193,3,0)</f>
        <v>Good</v>
      </c>
      <c r="AE1130" t="str">
        <f>VLOOKUP(D1129,CSAT!$A$1:$F$1193,4,0)</f>
        <v>Worst</v>
      </c>
      <c r="AF1130" t="str">
        <f>VLOOKUP(D1129,CSAT!$A$1:$F$1193,5,0)</f>
        <v>Good</v>
      </c>
      <c r="AG1130" t="str">
        <f>VLOOKUP(D1129,CSAT!$A$1:$F$1193,6,0)</f>
        <v>Bad</v>
      </c>
      <c r="AH1130" s="30">
        <v>43360</v>
      </c>
    </row>
    <row r="1131" spans="1:34" x14ac:dyDescent="0.25">
      <c r="A1131" s="13" t="s">
        <v>1653</v>
      </c>
      <c r="B1131" s="13">
        <v>1130</v>
      </c>
      <c r="C1131" s="13" t="s">
        <v>994</v>
      </c>
      <c r="D1131" s="13" t="s">
        <v>1653</v>
      </c>
      <c r="E1131" s="13" t="s">
        <v>10</v>
      </c>
      <c r="F1131" s="13">
        <v>29</v>
      </c>
      <c r="G1131" s="13" t="s">
        <v>62</v>
      </c>
      <c r="H1131" s="13" t="s">
        <v>66</v>
      </c>
      <c r="I1131" s="13" t="s">
        <v>13</v>
      </c>
      <c r="J1131">
        <f>VLOOKUP(DATA!D1130,'Performance management'!A$1:H$1193,4,0)</f>
        <v>1</v>
      </c>
      <c r="K1131">
        <f>VLOOKUP(DATA!D1130,'Performance management'!A$1:H$1193,5,0)</f>
        <v>3</v>
      </c>
      <c r="L1131">
        <f>VLOOKUP(DATA!D1130,'Performance management'!A$1:H$1193,6,0)</f>
        <v>5</v>
      </c>
      <c r="M1131">
        <f>VLOOKUP(DATA!D1130,'Performance management'!A$1:H$1193,7,0)</f>
        <v>5</v>
      </c>
      <c r="N1131">
        <f>VLOOKUP(DATA!D1130,'Performance management'!A$1:H$1193,8,0)</f>
        <v>3.5</v>
      </c>
      <c r="O1131">
        <f>VLOOKUP(D1130,'Learning  Mangement'!$A$1:$G$1193,4,0)</f>
        <v>3.5</v>
      </c>
      <c r="P1131" t="str">
        <f>VLOOKUP(D1130,'Learning  Mangement'!$A$1:$G$1193,5,0)</f>
        <v>Hemanth&amp;Salomi</v>
      </c>
      <c r="Q1131" t="str">
        <f>VLOOKUP(D1130,'Learning  Mangement'!$A$1:$G$1193,6,0)</f>
        <v>3h</v>
      </c>
      <c r="R1131" t="str">
        <f>VLOOKUP(D1130,'Learning  Mangement'!$A$1:$G$1193,7,0)</f>
        <v>Soft skills Training</v>
      </c>
      <c r="S1131" s="30">
        <f>VLOOKUP(D1130,'Leave  Mangement'!$A$1:$F$1193,3,0)</f>
        <v>43173</v>
      </c>
      <c r="T1131" s="30">
        <f>VLOOKUP(D1130,'Leave  Mangement'!$A$1:$F$1193,4,0)</f>
        <v>43180</v>
      </c>
      <c r="U1131" t="str">
        <f>VLOOKUP(D1130,'Leave  Mangement'!$A$1:$F$1193,5,0)</f>
        <v>Planned leave</v>
      </c>
      <c r="V1131">
        <f>VLOOKUP(D1130,'Leave  Mangement'!$A$1:$F$1193,6,0)</f>
        <v>7</v>
      </c>
      <c r="W1131" t="str">
        <f>VLOOKUP(D1130,'Span and Layer'!$A$1:$D$1193,2,0)</f>
        <v>Santhosh</v>
      </c>
      <c r="X1131" t="str">
        <f>VLOOKUP(D1130,'Span and Layer'!$A$1:$D$1193,3,0)</f>
        <v>Harry</v>
      </c>
      <c r="Y1131" t="str">
        <f>VLOOKUP(D1130,'Span and Layer'!$A$1:$D$1193,4,0)</f>
        <v>George</v>
      </c>
      <c r="Z1131" s="30">
        <f>VLOOKUP(D1130,'Attrition Analysis'!$A$1:$E$1193,3,0)</f>
        <v>42248</v>
      </c>
      <c r="AA1131" s="30">
        <f>VLOOKUP(D1130,'Attrition Analysis'!$A$1:$E$1193,4,0)</f>
        <v>15501</v>
      </c>
      <c r="AB1131">
        <f>VLOOKUP(D1130,'Attrition Analysis'!$A$1:$E$1193,5,0)</f>
        <v>0</v>
      </c>
      <c r="AC1131" t="str">
        <f>VLOOKUP(D1130,CSAT!$A$1:$F$1193,2,0)</f>
        <v>Good</v>
      </c>
      <c r="AD1131" t="str">
        <f>VLOOKUP(D1130,CSAT!$A$1:$F$1193,3,0)</f>
        <v>Good</v>
      </c>
      <c r="AE1131" t="str">
        <f>VLOOKUP(D1130,CSAT!$A$1:$F$1193,4,0)</f>
        <v>Bad</v>
      </c>
      <c r="AF1131" t="str">
        <f>VLOOKUP(D1130,CSAT!$A$1:$F$1193,5,0)</f>
        <v>Worst</v>
      </c>
      <c r="AG1131" t="str">
        <f>VLOOKUP(D1130,CSAT!$A$1:$F$1193,6,0)</f>
        <v>Worst</v>
      </c>
      <c r="AH1131" s="30">
        <v>43189</v>
      </c>
    </row>
    <row r="1132" spans="1:34" x14ac:dyDescent="0.25">
      <c r="A1132" s="13" t="s">
        <v>1654</v>
      </c>
      <c r="B1132" s="13">
        <v>1131</v>
      </c>
      <c r="C1132" s="13" t="s">
        <v>996</v>
      </c>
      <c r="D1132" s="13" t="s">
        <v>1654</v>
      </c>
      <c r="E1132" s="13" t="s">
        <v>16</v>
      </c>
      <c r="F1132" s="13">
        <v>31</v>
      </c>
      <c r="G1132" s="13" t="s">
        <v>17</v>
      </c>
      <c r="H1132" s="13" t="s">
        <v>118</v>
      </c>
      <c r="I1132" s="13" t="s">
        <v>13</v>
      </c>
      <c r="J1132">
        <f>VLOOKUP(DATA!D1131,'Performance management'!A$1:H$1193,4,0)</f>
        <v>1</v>
      </c>
      <c r="K1132">
        <f>VLOOKUP(DATA!D1131,'Performance management'!A$1:H$1193,5,0)</f>
        <v>5</v>
      </c>
      <c r="L1132">
        <f>VLOOKUP(DATA!D1131,'Performance management'!A$1:H$1193,6,0)</f>
        <v>1</v>
      </c>
      <c r="M1132">
        <f>VLOOKUP(DATA!D1131,'Performance management'!A$1:H$1193,7,0)</f>
        <v>2</v>
      </c>
      <c r="N1132">
        <f>VLOOKUP(DATA!D1131,'Performance management'!A$1:H$1193,8,0)</f>
        <v>2.25</v>
      </c>
      <c r="O1132">
        <f>VLOOKUP(D1131,'Learning  Mangement'!$A$1:$G$1193,4,0)</f>
        <v>2.25</v>
      </c>
      <c r="P1132" t="str">
        <f>VLOOKUP(D1131,'Learning  Mangement'!$A$1:$G$1193,5,0)</f>
        <v>Sathish&amp;Azim</v>
      </c>
      <c r="Q1132" t="str">
        <f>VLOOKUP(D1131,'Learning  Mangement'!$A$1:$G$1193,6,0)</f>
        <v>4h</v>
      </c>
      <c r="R1132" t="str">
        <f>VLOOKUP(D1131,'Learning  Mangement'!$A$1:$G$1193,7,0)</f>
        <v>Technical skills Training</v>
      </c>
      <c r="S1132" s="30">
        <f>VLOOKUP(D1131,'Leave  Mangement'!$A$1:$F$1193,3,0)</f>
        <v>43174</v>
      </c>
      <c r="T1132" s="30">
        <f>VLOOKUP(D1131,'Leave  Mangement'!$A$1:$F$1193,4,0)</f>
        <v>43180</v>
      </c>
      <c r="U1132" t="str">
        <f>VLOOKUP(D1131,'Leave  Mangement'!$A$1:$F$1193,5,0)</f>
        <v>Planned leave</v>
      </c>
      <c r="V1132">
        <f>VLOOKUP(D1131,'Leave  Mangement'!$A$1:$F$1193,6,0)</f>
        <v>6</v>
      </c>
      <c r="W1132" t="str">
        <f>VLOOKUP(D1131,'Span and Layer'!$A$1:$D$1193,2,0)</f>
        <v>Salomi</v>
      </c>
      <c r="X1132" t="str">
        <f>VLOOKUP(D1131,'Span and Layer'!$A$1:$D$1193,3,0)</f>
        <v>Harry</v>
      </c>
      <c r="Y1132" t="str">
        <f>VLOOKUP(D1131,'Span and Layer'!$A$1:$D$1193,4,0)</f>
        <v>George</v>
      </c>
      <c r="Z1132" s="30">
        <f>VLOOKUP(D1131,'Attrition Analysis'!$A$1:$E$1193,3,0)</f>
        <v>42256</v>
      </c>
      <c r="AA1132" s="30">
        <f>VLOOKUP(D1131,'Attrition Analysis'!$A$1:$E$1193,4,0)</f>
        <v>15513</v>
      </c>
      <c r="AB1132">
        <f>VLOOKUP(D1131,'Attrition Analysis'!$A$1:$E$1193,5,0)</f>
        <v>0</v>
      </c>
      <c r="AC1132" t="str">
        <f>VLOOKUP(D1131,CSAT!$A$1:$F$1193,2,0)</f>
        <v>Worst</v>
      </c>
      <c r="AD1132" t="str">
        <f>VLOOKUP(D1131,CSAT!$A$1:$F$1193,3,0)</f>
        <v>Good</v>
      </c>
      <c r="AE1132" t="str">
        <f>VLOOKUP(D1131,CSAT!$A$1:$F$1193,4,0)</f>
        <v>Good</v>
      </c>
      <c r="AF1132" t="str">
        <f>VLOOKUP(D1131,CSAT!$A$1:$F$1193,5,0)</f>
        <v>Better</v>
      </c>
      <c r="AG1132" t="str">
        <f>VLOOKUP(D1131,CSAT!$A$1:$F$1193,6,0)</f>
        <v>Better</v>
      </c>
      <c r="AH1132" s="30">
        <v>43269</v>
      </c>
    </row>
    <row r="1133" spans="1:34" x14ac:dyDescent="0.25">
      <c r="A1133" s="13" t="s">
        <v>1655</v>
      </c>
      <c r="B1133" s="13">
        <v>1132</v>
      </c>
      <c r="C1133" s="13" t="s">
        <v>998</v>
      </c>
      <c r="D1133" s="13" t="s">
        <v>1655</v>
      </c>
      <c r="E1133" s="13" t="s">
        <v>16</v>
      </c>
      <c r="F1133" s="13">
        <v>43</v>
      </c>
      <c r="G1133" s="13" t="s">
        <v>96</v>
      </c>
      <c r="H1133" s="13" t="s">
        <v>27</v>
      </c>
      <c r="I1133" s="13" t="s">
        <v>28</v>
      </c>
      <c r="J1133">
        <f>VLOOKUP(DATA!D1132,'Performance management'!A$1:H$1193,4,0)</f>
        <v>1</v>
      </c>
      <c r="K1133">
        <f>VLOOKUP(DATA!D1132,'Performance management'!A$1:H$1193,5,0)</f>
        <v>5</v>
      </c>
      <c r="L1133">
        <f>VLOOKUP(DATA!D1132,'Performance management'!A$1:H$1193,6,0)</f>
        <v>5</v>
      </c>
      <c r="M1133">
        <f>VLOOKUP(DATA!D1132,'Performance management'!A$1:H$1193,7,0)</f>
        <v>3</v>
      </c>
      <c r="N1133">
        <f>VLOOKUP(DATA!D1132,'Performance management'!A$1:H$1193,8,0)</f>
        <v>3.5</v>
      </c>
      <c r="O1133">
        <f>VLOOKUP(D1132,'Learning  Mangement'!$A$1:$G$1193,4,0)</f>
        <v>3.5</v>
      </c>
      <c r="P1133" t="str">
        <f>VLOOKUP(D1132,'Learning  Mangement'!$A$1:$G$1193,5,0)</f>
        <v>Hemanth&amp;Salomi</v>
      </c>
      <c r="Q1133" t="str">
        <f>VLOOKUP(D1132,'Learning  Mangement'!$A$1:$G$1193,6,0)</f>
        <v>3h</v>
      </c>
      <c r="R1133" t="str">
        <f>VLOOKUP(D1132,'Learning  Mangement'!$A$1:$G$1193,7,0)</f>
        <v>Soft skills Training</v>
      </c>
      <c r="S1133" s="30">
        <f>VLOOKUP(D1132,'Leave  Mangement'!$A$1:$F$1193,3,0)</f>
        <v>43175</v>
      </c>
      <c r="T1133" s="30">
        <f>VLOOKUP(D1132,'Leave  Mangement'!$A$1:$F$1193,4,0)</f>
        <v>43177</v>
      </c>
      <c r="U1133" t="str">
        <f>VLOOKUP(D1132,'Leave  Mangement'!$A$1:$F$1193,5,0)</f>
        <v>Maternity/Parental leave</v>
      </c>
      <c r="V1133">
        <f>VLOOKUP(D1132,'Leave  Mangement'!$A$1:$F$1193,6,0)</f>
        <v>32</v>
      </c>
      <c r="W1133" t="str">
        <f>VLOOKUP(D1132,'Span and Layer'!$A$1:$D$1193,2,0)</f>
        <v>Roy</v>
      </c>
      <c r="X1133" t="str">
        <f>VLOOKUP(D1132,'Span and Layer'!$A$1:$D$1193,3,0)</f>
        <v>Harry</v>
      </c>
      <c r="Y1133" t="str">
        <f>VLOOKUP(D1132,'Span and Layer'!$A$1:$D$1193,4,0)</f>
        <v>George</v>
      </c>
      <c r="Z1133" s="30">
        <f>VLOOKUP(D1132,'Attrition Analysis'!$A$1:$E$1193,3,0)</f>
        <v>42264</v>
      </c>
      <c r="AA1133" s="30">
        <f>VLOOKUP(D1132,'Attrition Analysis'!$A$1:$E$1193,4,0)</f>
        <v>15525</v>
      </c>
      <c r="AB1133">
        <f>VLOOKUP(D1132,'Attrition Analysis'!$A$1:$E$1193,5,0)</f>
        <v>0</v>
      </c>
      <c r="AC1133" t="str">
        <f>VLOOKUP(D1132,CSAT!$A$1:$F$1193,2,0)</f>
        <v>Better</v>
      </c>
      <c r="AD1133" t="str">
        <f>VLOOKUP(D1132,CSAT!$A$1:$F$1193,3,0)</f>
        <v>Better</v>
      </c>
      <c r="AE1133" t="str">
        <f>VLOOKUP(D1132,CSAT!$A$1:$F$1193,4,0)</f>
        <v>Worst</v>
      </c>
      <c r="AF1133" t="str">
        <f>VLOOKUP(D1132,CSAT!$A$1:$F$1193,5,0)</f>
        <v>Excellent</v>
      </c>
      <c r="AG1133" t="str">
        <f>VLOOKUP(D1132,CSAT!$A$1:$F$1193,6,0)</f>
        <v>Bad</v>
      </c>
      <c r="AH1133" s="30">
        <v>43115</v>
      </c>
    </row>
    <row r="1134" spans="1:34" x14ac:dyDescent="0.25">
      <c r="A1134" s="13" t="s">
        <v>1656</v>
      </c>
      <c r="B1134" s="13">
        <v>1133</v>
      </c>
      <c r="C1134" s="13" t="s">
        <v>1000</v>
      </c>
      <c r="D1134" s="13" t="s">
        <v>1656</v>
      </c>
      <c r="E1134" s="13" t="s">
        <v>16</v>
      </c>
      <c r="F1134" s="13">
        <v>37</v>
      </c>
      <c r="G1134" s="13" t="s">
        <v>11</v>
      </c>
      <c r="H1134" s="13" t="s">
        <v>131</v>
      </c>
      <c r="I1134" s="13" t="s">
        <v>132</v>
      </c>
      <c r="J1134">
        <f>VLOOKUP(DATA!D1133,'Performance management'!A$1:H$1193,4,0)</f>
        <v>4</v>
      </c>
      <c r="K1134">
        <f>VLOOKUP(DATA!D1133,'Performance management'!A$1:H$1193,5,0)</f>
        <v>5</v>
      </c>
      <c r="L1134">
        <f>VLOOKUP(DATA!D1133,'Performance management'!A$1:H$1193,6,0)</f>
        <v>5</v>
      </c>
      <c r="M1134">
        <f>VLOOKUP(DATA!D1133,'Performance management'!A$1:H$1193,7,0)</f>
        <v>2</v>
      </c>
      <c r="N1134">
        <f>VLOOKUP(DATA!D1133,'Performance management'!A$1:H$1193,8,0)</f>
        <v>4</v>
      </c>
      <c r="O1134">
        <f>VLOOKUP(D1133,'Learning  Mangement'!$A$1:$G$1193,4,0)</f>
        <v>4</v>
      </c>
      <c r="P1134" t="str">
        <f>VLOOKUP(D1133,'Learning  Mangement'!$A$1:$G$1193,5,0)</f>
        <v>Santhosh&amp;Anudeep</v>
      </c>
      <c r="Q1134" t="str">
        <f>VLOOKUP(D1133,'Learning  Mangement'!$A$1:$G$1193,6,0)</f>
        <v>3h</v>
      </c>
      <c r="R1134" t="str">
        <f>VLOOKUP(D1133,'Learning  Mangement'!$A$1:$G$1193,7,0)</f>
        <v>Job Training</v>
      </c>
      <c r="S1134" s="30">
        <f>VLOOKUP(D1133,'Leave  Mangement'!$A$1:$F$1193,3,0)</f>
        <v>43176</v>
      </c>
      <c r="T1134" s="30">
        <f>VLOOKUP(D1133,'Leave  Mangement'!$A$1:$F$1193,4,0)</f>
        <v>43182</v>
      </c>
      <c r="U1134" t="str">
        <f>VLOOKUP(D1133,'Leave  Mangement'!$A$1:$F$1193,5,0)</f>
        <v>Emergency leave</v>
      </c>
      <c r="V1134">
        <f>VLOOKUP(D1133,'Leave  Mangement'!$A$1:$F$1193,6,0)</f>
        <v>6</v>
      </c>
      <c r="W1134" t="str">
        <f>VLOOKUP(D1133,'Span and Layer'!$A$1:$D$1193,2,0)</f>
        <v>Sathish</v>
      </c>
      <c r="X1134" t="str">
        <f>VLOOKUP(D1133,'Span and Layer'!$A$1:$D$1193,3,0)</f>
        <v>Charlie</v>
      </c>
      <c r="Y1134" t="str">
        <f>VLOOKUP(D1133,'Span and Layer'!$A$1:$D$1193,4,0)</f>
        <v>George</v>
      </c>
      <c r="Z1134" s="30">
        <f>VLOOKUP(D1133,'Attrition Analysis'!$A$1:$E$1193,3,0)</f>
        <v>42272</v>
      </c>
      <c r="AA1134" s="30">
        <f>VLOOKUP(D1133,'Attrition Analysis'!$A$1:$E$1193,4,0)</f>
        <v>15537</v>
      </c>
      <c r="AB1134">
        <f>VLOOKUP(D1133,'Attrition Analysis'!$A$1:$E$1193,5,0)</f>
        <v>0</v>
      </c>
      <c r="AC1134" t="str">
        <f>VLOOKUP(D1133,CSAT!$A$1:$F$1193,2,0)</f>
        <v>Bad</v>
      </c>
      <c r="AD1134" t="str">
        <f>VLOOKUP(D1133,CSAT!$A$1:$F$1193,3,0)</f>
        <v>Better</v>
      </c>
      <c r="AE1134" t="str">
        <f>VLOOKUP(D1133,CSAT!$A$1:$F$1193,4,0)</f>
        <v>Bad</v>
      </c>
      <c r="AF1134" t="str">
        <f>VLOOKUP(D1133,CSAT!$A$1:$F$1193,5,0)</f>
        <v>Good</v>
      </c>
      <c r="AG1134" t="str">
        <f>VLOOKUP(D1133,CSAT!$A$1:$F$1193,6,0)</f>
        <v>Bad</v>
      </c>
      <c r="AH1134" s="30">
        <v>43269</v>
      </c>
    </row>
    <row r="1135" spans="1:34" x14ac:dyDescent="0.25">
      <c r="A1135" s="13" t="s">
        <v>1657</v>
      </c>
      <c r="B1135" s="13">
        <v>1134</v>
      </c>
      <c r="C1135" s="13" t="s">
        <v>1002</v>
      </c>
      <c r="D1135" s="13" t="s">
        <v>1657</v>
      </c>
      <c r="E1135" s="13" t="s">
        <v>16</v>
      </c>
      <c r="F1135" s="13">
        <v>58</v>
      </c>
      <c r="G1135" s="13" t="s">
        <v>21</v>
      </c>
      <c r="H1135" s="13" t="s">
        <v>126</v>
      </c>
      <c r="I1135" s="13" t="s">
        <v>80</v>
      </c>
      <c r="J1135">
        <f>VLOOKUP(DATA!D1134,'Performance management'!A$1:H$1193,4,0)</f>
        <v>4</v>
      </c>
      <c r="K1135">
        <f>VLOOKUP(DATA!D1134,'Performance management'!A$1:H$1193,5,0)</f>
        <v>4</v>
      </c>
      <c r="L1135">
        <f>VLOOKUP(DATA!D1134,'Performance management'!A$1:H$1193,6,0)</f>
        <v>2</v>
      </c>
      <c r="M1135">
        <f>VLOOKUP(DATA!D1134,'Performance management'!A$1:H$1193,7,0)</f>
        <v>2</v>
      </c>
      <c r="N1135">
        <f>VLOOKUP(DATA!D1134,'Performance management'!A$1:H$1193,8,0)</f>
        <v>3</v>
      </c>
      <c r="O1135">
        <f>VLOOKUP(D1134,'Learning  Mangement'!$A$1:$G$1193,4,0)</f>
        <v>3</v>
      </c>
      <c r="P1135" t="str">
        <f>VLOOKUP(D1134,'Learning  Mangement'!$A$1:$G$1193,5,0)</f>
        <v>Hemanth&amp;Salomi</v>
      </c>
      <c r="Q1135" t="str">
        <f>VLOOKUP(D1134,'Learning  Mangement'!$A$1:$G$1193,6,0)</f>
        <v>3h</v>
      </c>
      <c r="R1135" t="str">
        <f>VLOOKUP(D1134,'Learning  Mangement'!$A$1:$G$1193,7,0)</f>
        <v>Soft skills Training</v>
      </c>
      <c r="S1135" s="30">
        <f>VLOOKUP(D1134,'Leave  Mangement'!$A$1:$F$1193,3,0)</f>
        <v>43177</v>
      </c>
      <c r="T1135" s="30">
        <f>VLOOKUP(D1134,'Leave  Mangement'!$A$1:$F$1193,4,0)</f>
        <v>43181</v>
      </c>
      <c r="U1135" t="str">
        <f>VLOOKUP(D1134,'Leave  Mangement'!$A$1:$F$1193,5,0)</f>
        <v>Maternity/Parental leave</v>
      </c>
      <c r="V1135">
        <f>VLOOKUP(D1134,'Leave  Mangement'!$A$1:$F$1193,6,0)</f>
        <v>34</v>
      </c>
      <c r="W1135" t="str">
        <f>VLOOKUP(D1134,'Span and Layer'!$A$1:$D$1193,2,0)</f>
        <v>Salomi</v>
      </c>
      <c r="X1135" t="str">
        <f>VLOOKUP(D1134,'Span and Layer'!$A$1:$D$1193,3,0)</f>
        <v>Harry</v>
      </c>
      <c r="Y1135" t="str">
        <f>VLOOKUP(D1134,'Span and Layer'!$A$1:$D$1193,4,0)</f>
        <v>George</v>
      </c>
      <c r="Z1135" s="30">
        <f>VLOOKUP(D1134,'Attrition Analysis'!$A$1:$E$1193,3,0)</f>
        <v>42280</v>
      </c>
      <c r="AA1135" s="30">
        <f>VLOOKUP(D1134,'Attrition Analysis'!$A$1:$E$1193,4,0)</f>
        <v>15549</v>
      </c>
      <c r="AB1135">
        <f>VLOOKUP(D1134,'Attrition Analysis'!$A$1:$E$1193,5,0)</f>
        <v>0</v>
      </c>
      <c r="AC1135" t="str">
        <f>VLOOKUP(D1134,CSAT!$A$1:$F$1193,2,0)</f>
        <v>Good</v>
      </c>
      <c r="AD1135" t="str">
        <f>VLOOKUP(D1134,CSAT!$A$1:$F$1193,3,0)</f>
        <v>Good</v>
      </c>
      <c r="AE1135" t="str">
        <f>VLOOKUP(D1134,CSAT!$A$1:$F$1193,4,0)</f>
        <v>Better</v>
      </c>
      <c r="AF1135" t="str">
        <f>VLOOKUP(D1134,CSAT!$A$1:$F$1193,5,0)</f>
        <v>Bad</v>
      </c>
      <c r="AG1135" t="str">
        <f>VLOOKUP(D1134,CSAT!$A$1:$F$1193,6,0)</f>
        <v>Worst</v>
      </c>
      <c r="AH1135" s="30">
        <v>43316</v>
      </c>
    </row>
    <row r="1136" spans="1:34" x14ac:dyDescent="0.25">
      <c r="A1136" s="13" t="s">
        <v>1658</v>
      </c>
      <c r="B1136" s="13">
        <v>1135</v>
      </c>
      <c r="C1136" s="13" t="s">
        <v>1004</v>
      </c>
      <c r="D1136" s="13" t="s">
        <v>1658</v>
      </c>
      <c r="E1136" s="13" t="s">
        <v>10</v>
      </c>
      <c r="F1136" s="13">
        <v>58</v>
      </c>
      <c r="G1136" s="13" t="s">
        <v>11</v>
      </c>
      <c r="H1136" s="13" t="s">
        <v>97</v>
      </c>
      <c r="I1136" s="13" t="s">
        <v>98</v>
      </c>
      <c r="J1136">
        <f>VLOOKUP(DATA!D1135,'Performance management'!A$1:H$1193,4,0)</f>
        <v>1</v>
      </c>
      <c r="K1136">
        <f>VLOOKUP(DATA!D1135,'Performance management'!A$1:H$1193,5,0)</f>
        <v>1</v>
      </c>
      <c r="L1136">
        <f>VLOOKUP(DATA!D1135,'Performance management'!A$1:H$1193,6,0)</f>
        <v>3</v>
      </c>
      <c r="M1136">
        <f>VLOOKUP(DATA!D1135,'Performance management'!A$1:H$1193,7,0)</f>
        <v>1</v>
      </c>
      <c r="N1136">
        <f>VLOOKUP(DATA!D1135,'Performance management'!A$1:H$1193,8,0)</f>
        <v>1.5</v>
      </c>
      <c r="O1136">
        <f>VLOOKUP(D1135,'Learning  Mangement'!$A$1:$G$1193,4,0)</f>
        <v>1.5</v>
      </c>
      <c r="P1136" t="str">
        <f>VLOOKUP(D1135,'Learning  Mangement'!$A$1:$G$1193,5,0)</f>
        <v>Sathish&amp;Azim</v>
      </c>
      <c r="Q1136" t="str">
        <f>VLOOKUP(D1135,'Learning  Mangement'!$A$1:$G$1193,6,0)</f>
        <v>4h</v>
      </c>
      <c r="R1136" t="str">
        <f>VLOOKUP(D1135,'Learning  Mangement'!$A$1:$G$1193,7,0)</f>
        <v>Technical skills Training</v>
      </c>
      <c r="S1136" s="30">
        <f>VLOOKUP(D1135,'Leave  Mangement'!$A$1:$F$1193,3,0)</f>
        <v>43178</v>
      </c>
      <c r="T1136" s="30">
        <f>VLOOKUP(D1135,'Leave  Mangement'!$A$1:$F$1193,4,0)</f>
        <v>43183</v>
      </c>
      <c r="U1136" t="str">
        <f>VLOOKUP(D1135,'Leave  Mangement'!$A$1:$F$1193,5,0)</f>
        <v>Planned leave</v>
      </c>
      <c r="V1136">
        <f>VLOOKUP(D1135,'Leave  Mangement'!$A$1:$F$1193,6,0)</f>
        <v>5</v>
      </c>
      <c r="W1136" t="str">
        <f>VLOOKUP(D1135,'Span and Layer'!$A$1:$D$1193,2,0)</f>
        <v>Lihar</v>
      </c>
      <c r="X1136" t="str">
        <f>VLOOKUP(D1135,'Span and Layer'!$A$1:$D$1193,3,0)</f>
        <v>Isla</v>
      </c>
      <c r="Y1136" t="str">
        <f>VLOOKUP(D1135,'Span and Layer'!$A$1:$D$1193,4,0)</f>
        <v>George</v>
      </c>
      <c r="Z1136" s="30">
        <f>VLOOKUP(D1135,'Attrition Analysis'!$A$1:$E$1193,3,0)</f>
        <v>42288</v>
      </c>
      <c r="AA1136" s="30">
        <f>VLOOKUP(D1135,'Attrition Analysis'!$A$1:$E$1193,4,0)</f>
        <v>15561</v>
      </c>
      <c r="AB1136">
        <f>VLOOKUP(D1135,'Attrition Analysis'!$A$1:$E$1193,5,0)</f>
        <v>0</v>
      </c>
      <c r="AC1136" t="str">
        <f>VLOOKUP(D1135,CSAT!$A$1:$F$1193,2,0)</f>
        <v>Good</v>
      </c>
      <c r="AD1136" t="str">
        <f>VLOOKUP(D1135,CSAT!$A$1:$F$1193,3,0)</f>
        <v>Excellent</v>
      </c>
      <c r="AE1136" t="str">
        <f>VLOOKUP(D1135,CSAT!$A$1:$F$1193,4,0)</f>
        <v>Excellent</v>
      </c>
      <c r="AF1136" t="str">
        <f>VLOOKUP(D1135,CSAT!$A$1:$F$1193,5,0)</f>
        <v>Bad</v>
      </c>
      <c r="AG1136" t="str">
        <f>VLOOKUP(D1135,CSAT!$A$1:$F$1193,6,0)</f>
        <v>Worst</v>
      </c>
      <c r="AH1136" s="30">
        <v>43149</v>
      </c>
    </row>
    <row r="1137" spans="1:34" x14ac:dyDescent="0.25">
      <c r="A1137" s="13" t="s">
        <v>1659</v>
      </c>
      <c r="B1137" s="13">
        <v>1136</v>
      </c>
      <c r="C1137" s="13" t="s">
        <v>1006</v>
      </c>
      <c r="D1137" s="13" t="s">
        <v>1659</v>
      </c>
      <c r="E1137" s="13" t="s">
        <v>16</v>
      </c>
      <c r="F1137" s="13">
        <v>51</v>
      </c>
      <c r="G1137" s="13" t="s">
        <v>62</v>
      </c>
      <c r="H1137" s="13" t="s">
        <v>66</v>
      </c>
      <c r="I1137" s="13" t="s">
        <v>13</v>
      </c>
      <c r="J1137">
        <f>VLOOKUP(DATA!D1136,'Performance management'!A$1:H$1193,4,0)</f>
        <v>5</v>
      </c>
      <c r="K1137">
        <f>VLOOKUP(DATA!D1136,'Performance management'!A$1:H$1193,5,0)</f>
        <v>2</v>
      </c>
      <c r="L1137">
        <f>VLOOKUP(DATA!D1136,'Performance management'!A$1:H$1193,6,0)</f>
        <v>1</v>
      </c>
      <c r="M1137">
        <f>VLOOKUP(DATA!D1136,'Performance management'!A$1:H$1193,7,0)</f>
        <v>3</v>
      </c>
      <c r="N1137">
        <f>VLOOKUP(DATA!D1136,'Performance management'!A$1:H$1193,8,0)</f>
        <v>2.75</v>
      </c>
      <c r="O1137">
        <f>VLOOKUP(D1136,'Learning  Mangement'!$A$1:$G$1193,4,0)</f>
        <v>2.75</v>
      </c>
      <c r="P1137" t="str">
        <f>VLOOKUP(D1136,'Learning  Mangement'!$A$1:$G$1193,5,0)</f>
        <v>Sathish&amp;Azim</v>
      </c>
      <c r="Q1137" t="str">
        <f>VLOOKUP(D1136,'Learning  Mangement'!$A$1:$G$1193,6,0)</f>
        <v>4h</v>
      </c>
      <c r="R1137" t="str">
        <f>VLOOKUP(D1136,'Learning  Mangement'!$A$1:$G$1193,7,0)</f>
        <v>Technical skills Training</v>
      </c>
      <c r="S1137" s="30">
        <f>VLOOKUP(D1136,'Leave  Mangement'!$A$1:$F$1193,3,0)</f>
        <v>43179</v>
      </c>
      <c r="T1137" s="30">
        <f>VLOOKUP(D1136,'Leave  Mangement'!$A$1:$F$1193,4,0)</f>
        <v>43186</v>
      </c>
      <c r="U1137" t="str">
        <f>VLOOKUP(D1136,'Leave  Mangement'!$A$1:$F$1193,5,0)</f>
        <v>Planned leave</v>
      </c>
      <c r="V1137">
        <f>VLOOKUP(D1136,'Leave  Mangement'!$A$1:$F$1193,6,0)</f>
        <v>7</v>
      </c>
      <c r="W1137" t="str">
        <f>VLOOKUP(D1136,'Span and Layer'!$A$1:$D$1193,2,0)</f>
        <v>Arundathi</v>
      </c>
      <c r="X1137" t="str">
        <f>VLOOKUP(D1136,'Span and Layer'!$A$1:$D$1193,3,0)</f>
        <v>Jacob</v>
      </c>
      <c r="Y1137" t="str">
        <f>VLOOKUP(D1136,'Span and Layer'!$A$1:$D$1193,4,0)</f>
        <v>George</v>
      </c>
      <c r="Z1137" s="30">
        <f>VLOOKUP(D1136,'Attrition Analysis'!$A$1:$E$1193,3,0)</f>
        <v>42296</v>
      </c>
      <c r="AA1137" s="30">
        <f>VLOOKUP(D1136,'Attrition Analysis'!$A$1:$E$1193,4,0)</f>
        <v>15573</v>
      </c>
      <c r="AB1137">
        <f>VLOOKUP(D1136,'Attrition Analysis'!$A$1:$E$1193,5,0)</f>
        <v>0</v>
      </c>
      <c r="AC1137" t="str">
        <f>VLOOKUP(D1136,CSAT!$A$1:$F$1193,2,0)</f>
        <v>Worst</v>
      </c>
      <c r="AD1137" t="str">
        <f>VLOOKUP(D1136,CSAT!$A$1:$F$1193,3,0)</f>
        <v>Good</v>
      </c>
      <c r="AE1137" t="str">
        <f>VLOOKUP(D1136,CSAT!$A$1:$F$1193,4,0)</f>
        <v>Better</v>
      </c>
      <c r="AF1137" t="str">
        <f>VLOOKUP(D1136,CSAT!$A$1:$F$1193,5,0)</f>
        <v>Worst</v>
      </c>
      <c r="AG1137" t="str">
        <f>VLOOKUP(D1136,CSAT!$A$1:$F$1193,6,0)</f>
        <v>Worst</v>
      </c>
      <c r="AH1137" s="30">
        <v>43124</v>
      </c>
    </row>
    <row r="1138" spans="1:34" x14ac:dyDescent="0.25">
      <c r="A1138" s="13" t="s">
        <v>1660</v>
      </c>
      <c r="B1138" s="13">
        <v>1137</v>
      </c>
      <c r="C1138" s="13" t="s">
        <v>1008</v>
      </c>
      <c r="D1138" s="13" t="s">
        <v>1660</v>
      </c>
      <c r="E1138" s="13" t="s">
        <v>16</v>
      </c>
      <c r="F1138" s="13">
        <v>32</v>
      </c>
      <c r="G1138" s="13" t="s">
        <v>96</v>
      </c>
      <c r="H1138" s="13" t="s">
        <v>56</v>
      </c>
      <c r="I1138" s="13" t="s">
        <v>13</v>
      </c>
      <c r="J1138">
        <f>VLOOKUP(DATA!D1137,'Performance management'!A$1:H$1193,4,0)</f>
        <v>5</v>
      </c>
      <c r="K1138">
        <f>VLOOKUP(DATA!D1137,'Performance management'!A$1:H$1193,5,0)</f>
        <v>4</v>
      </c>
      <c r="L1138">
        <f>VLOOKUP(DATA!D1137,'Performance management'!A$1:H$1193,6,0)</f>
        <v>5</v>
      </c>
      <c r="M1138">
        <f>VLOOKUP(DATA!D1137,'Performance management'!A$1:H$1193,7,0)</f>
        <v>4</v>
      </c>
      <c r="N1138">
        <f>VLOOKUP(DATA!D1137,'Performance management'!A$1:H$1193,8,0)</f>
        <v>4.5</v>
      </c>
      <c r="O1138">
        <f>VLOOKUP(D1137,'Learning  Mangement'!$A$1:$G$1193,4,0)</f>
        <v>4.5</v>
      </c>
      <c r="P1138" t="str">
        <f>VLOOKUP(D1137,'Learning  Mangement'!$A$1:$G$1193,5,0)</f>
        <v>Santhosh&amp;Anudeep</v>
      </c>
      <c r="Q1138" t="str">
        <f>VLOOKUP(D1137,'Learning  Mangement'!$A$1:$G$1193,6,0)</f>
        <v>3h</v>
      </c>
      <c r="R1138" t="str">
        <f>VLOOKUP(D1137,'Learning  Mangement'!$A$1:$G$1193,7,0)</f>
        <v>Job Training</v>
      </c>
      <c r="S1138" s="30">
        <f>VLOOKUP(D1137,'Leave  Mangement'!$A$1:$F$1193,3,0)</f>
        <v>43180</v>
      </c>
      <c r="T1138" s="30">
        <f>VLOOKUP(D1137,'Leave  Mangement'!$A$1:$F$1193,4,0)</f>
        <v>43185</v>
      </c>
      <c r="U1138" t="str">
        <f>VLOOKUP(D1137,'Leave  Mangement'!$A$1:$F$1193,5,0)</f>
        <v>Planned leave</v>
      </c>
      <c r="V1138">
        <f>VLOOKUP(D1137,'Leave  Mangement'!$A$1:$F$1193,6,0)</f>
        <v>5</v>
      </c>
      <c r="W1138" t="str">
        <f>VLOOKUP(D1137,'Span and Layer'!$A$1:$D$1193,2,0)</f>
        <v>Azim</v>
      </c>
      <c r="X1138" t="str">
        <f>VLOOKUP(D1137,'Span and Layer'!$A$1:$D$1193,3,0)</f>
        <v>Jacob</v>
      </c>
      <c r="Y1138" t="str">
        <f>VLOOKUP(D1137,'Span and Layer'!$A$1:$D$1193,4,0)</f>
        <v>George</v>
      </c>
      <c r="Z1138" s="30">
        <f>VLOOKUP(D1137,'Attrition Analysis'!$A$1:$E$1193,3,0)</f>
        <v>42304</v>
      </c>
      <c r="AA1138" s="30">
        <f>VLOOKUP(D1137,'Attrition Analysis'!$A$1:$E$1193,4,0)</f>
        <v>15585</v>
      </c>
      <c r="AB1138">
        <f>VLOOKUP(D1137,'Attrition Analysis'!$A$1:$E$1193,5,0)</f>
        <v>0</v>
      </c>
      <c r="AC1138" t="str">
        <f>VLOOKUP(D1137,CSAT!$A$1:$F$1193,2,0)</f>
        <v>Better</v>
      </c>
      <c r="AD1138" t="str">
        <f>VLOOKUP(D1137,CSAT!$A$1:$F$1193,3,0)</f>
        <v>Worst</v>
      </c>
      <c r="AE1138" t="str">
        <f>VLOOKUP(D1137,CSAT!$A$1:$F$1193,4,0)</f>
        <v>Worst</v>
      </c>
      <c r="AF1138" t="str">
        <f>VLOOKUP(D1137,CSAT!$A$1:$F$1193,5,0)</f>
        <v>Bad</v>
      </c>
      <c r="AG1138" t="str">
        <f>VLOOKUP(D1137,CSAT!$A$1:$F$1193,6,0)</f>
        <v>Better</v>
      </c>
      <c r="AH1138" s="30">
        <v>43236</v>
      </c>
    </row>
    <row r="1139" spans="1:34" x14ac:dyDescent="0.25">
      <c r="A1139" s="13" t="s">
        <v>1661</v>
      </c>
      <c r="B1139" s="13">
        <v>1138</v>
      </c>
      <c r="C1139" s="13" t="s">
        <v>1010</v>
      </c>
      <c r="D1139" s="13" t="s">
        <v>1661</v>
      </c>
      <c r="E1139" s="13" t="s">
        <v>16</v>
      </c>
      <c r="F1139" s="13">
        <v>36</v>
      </c>
      <c r="G1139" s="13" t="s">
        <v>96</v>
      </c>
      <c r="H1139" s="13" t="s">
        <v>97</v>
      </c>
      <c r="I1139" s="13" t="s">
        <v>98</v>
      </c>
      <c r="J1139">
        <f>VLOOKUP(DATA!D1138,'Performance management'!A$1:H$1193,4,0)</f>
        <v>5</v>
      </c>
      <c r="K1139">
        <f>VLOOKUP(DATA!D1138,'Performance management'!A$1:H$1193,5,0)</f>
        <v>1</v>
      </c>
      <c r="L1139">
        <f>VLOOKUP(DATA!D1138,'Performance management'!A$1:H$1193,6,0)</f>
        <v>1</v>
      </c>
      <c r="M1139">
        <f>VLOOKUP(DATA!D1138,'Performance management'!A$1:H$1193,7,0)</f>
        <v>5</v>
      </c>
      <c r="N1139">
        <f>VLOOKUP(DATA!D1138,'Performance management'!A$1:H$1193,8,0)</f>
        <v>3</v>
      </c>
      <c r="O1139">
        <f>VLOOKUP(D1138,'Learning  Mangement'!$A$1:$G$1193,4,0)</f>
        <v>3</v>
      </c>
      <c r="P1139" t="str">
        <f>VLOOKUP(D1138,'Learning  Mangement'!$A$1:$G$1193,5,0)</f>
        <v>Hemanth&amp;Salomi</v>
      </c>
      <c r="Q1139" t="str">
        <f>VLOOKUP(D1138,'Learning  Mangement'!$A$1:$G$1193,6,0)</f>
        <v>3h</v>
      </c>
      <c r="R1139" t="str">
        <f>VLOOKUP(D1138,'Learning  Mangement'!$A$1:$G$1193,7,0)</f>
        <v>Soft skills Training</v>
      </c>
      <c r="S1139" s="30">
        <f>VLOOKUP(D1138,'Leave  Mangement'!$A$1:$F$1193,3,0)</f>
        <v>43181</v>
      </c>
      <c r="T1139" s="30">
        <f>VLOOKUP(D1138,'Leave  Mangement'!$A$1:$F$1193,4,0)</f>
        <v>43185</v>
      </c>
      <c r="U1139" t="str">
        <f>VLOOKUP(D1138,'Leave  Mangement'!$A$1:$F$1193,5,0)</f>
        <v>Emergency leave</v>
      </c>
      <c r="V1139">
        <f>VLOOKUP(D1138,'Leave  Mangement'!$A$1:$F$1193,6,0)</f>
        <v>4</v>
      </c>
      <c r="W1139" t="str">
        <f>VLOOKUP(D1138,'Span and Layer'!$A$1:$D$1193,2,0)</f>
        <v>Lihar</v>
      </c>
      <c r="X1139" t="str">
        <f>VLOOKUP(D1138,'Span and Layer'!$A$1:$D$1193,3,0)</f>
        <v>Isla</v>
      </c>
      <c r="Y1139" t="str">
        <f>VLOOKUP(D1138,'Span and Layer'!$A$1:$D$1193,4,0)</f>
        <v>George</v>
      </c>
      <c r="Z1139" s="30">
        <f>VLOOKUP(D1138,'Attrition Analysis'!$A$1:$E$1193,3,0)</f>
        <v>42312</v>
      </c>
      <c r="AA1139" s="30">
        <f>VLOOKUP(D1138,'Attrition Analysis'!$A$1:$E$1193,4,0)</f>
        <v>15597</v>
      </c>
      <c r="AB1139">
        <f>VLOOKUP(D1138,'Attrition Analysis'!$A$1:$E$1193,5,0)</f>
        <v>0</v>
      </c>
      <c r="AC1139" t="str">
        <f>VLOOKUP(D1138,CSAT!$A$1:$F$1193,2,0)</f>
        <v>Bad</v>
      </c>
      <c r="AD1139" t="str">
        <f>VLOOKUP(D1138,CSAT!$A$1:$F$1193,3,0)</f>
        <v>Better</v>
      </c>
      <c r="AE1139" t="str">
        <f>VLOOKUP(D1138,CSAT!$A$1:$F$1193,4,0)</f>
        <v>Good</v>
      </c>
      <c r="AF1139" t="str">
        <f>VLOOKUP(D1138,CSAT!$A$1:$F$1193,5,0)</f>
        <v>Better</v>
      </c>
      <c r="AG1139" t="str">
        <f>VLOOKUP(D1138,CSAT!$A$1:$F$1193,6,0)</f>
        <v>Worst</v>
      </c>
      <c r="AH1139" s="30">
        <v>43314</v>
      </c>
    </row>
    <row r="1140" spans="1:34" x14ac:dyDescent="0.25">
      <c r="A1140" s="13" t="s">
        <v>1662</v>
      </c>
      <c r="B1140" s="13">
        <v>1139</v>
      </c>
      <c r="C1140" s="13" t="s">
        <v>1012</v>
      </c>
      <c r="D1140" s="13" t="s">
        <v>1662</v>
      </c>
      <c r="E1140" s="13" t="s">
        <v>16</v>
      </c>
      <c r="F1140" s="13">
        <v>32</v>
      </c>
      <c r="G1140" s="13" t="s">
        <v>55</v>
      </c>
      <c r="H1140" s="13" t="s">
        <v>34</v>
      </c>
      <c r="I1140" s="13" t="s">
        <v>35</v>
      </c>
      <c r="J1140">
        <f>VLOOKUP(DATA!D1139,'Performance management'!A$1:H$1193,4,0)</f>
        <v>1</v>
      </c>
      <c r="K1140">
        <f>VLOOKUP(DATA!D1139,'Performance management'!A$1:H$1193,5,0)</f>
        <v>2</v>
      </c>
      <c r="L1140">
        <f>VLOOKUP(DATA!D1139,'Performance management'!A$1:H$1193,6,0)</f>
        <v>3</v>
      </c>
      <c r="M1140">
        <f>VLOOKUP(DATA!D1139,'Performance management'!A$1:H$1193,7,0)</f>
        <v>2</v>
      </c>
      <c r="N1140">
        <f>VLOOKUP(DATA!D1139,'Performance management'!A$1:H$1193,8,0)</f>
        <v>2</v>
      </c>
      <c r="O1140">
        <f>VLOOKUP(D1139,'Learning  Mangement'!$A$1:$G$1193,4,0)</f>
        <v>2</v>
      </c>
      <c r="P1140" t="str">
        <f>VLOOKUP(D1139,'Learning  Mangement'!$A$1:$G$1193,5,0)</f>
        <v>Sathish&amp;Azim</v>
      </c>
      <c r="Q1140" t="str">
        <f>VLOOKUP(D1139,'Learning  Mangement'!$A$1:$G$1193,6,0)</f>
        <v>4h</v>
      </c>
      <c r="R1140" t="str">
        <f>VLOOKUP(D1139,'Learning  Mangement'!$A$1:$G$1193,7,0)</f>
        <v>Technical skills Training</v>
      </c>
      <c r="S1140" s="30">
        <f>VLOOKUP(D1139,'Leave  Mangement'!$A$1:$F$1193,3,0)</f>
        <v>43182</v>
      </c>
      <c r="T1140" s="30">
        <f>VLOOKUP(D1139,'Leave  Mangement'!$A$1:$F$1193,4,0)</f>
        <v>43185</v>
      </c>
      <c r="U1140" t="str">
        <f>VLOOKUP(D1139,'Leave  Mangement'!$A$1:$F$1193,5,0)</f>
        <v>Planned leave</v>
      </c>
      <c r="V1140">
        <f>VLOOKUP(D1139,'Leave  Mangement'!$A$1:$F$1193,6,0)</f>
        <v>3</v>
      </c>
      <c r="W1140" t="str">
        <f>VLOOKUP(D1139,'Span and Layer'!$A$1:$D$1193,2,0)</f>
        <v>Rishitha</v>
      </c>
      <c r="X1140" t="str">
        <f>VLOOKUP(D1139,'Span and Layer'!$A$1:$D$1193,3,0)</f>
        <v>Isla</v>
      </c>
      <c r="Y1140" t="str">
        <f>VLOOKUP(D1139,'Span and Layer'!$A$1:$D$1193,4,0)</f>
        <v>George</v>
      </c>
      <c r="Z1140" s="30">
        <f>VLOOKUP(D1139,'Attrition Analysis'!$A$1:$E$1193,3,0)</f>
        <v>42320</v>
      </c>
      <c r="AA1140" s="30">
        <f>VLOOKUP(D1139,'Attrition Analysis'!$A$1:$E$1193,4,0)</f>
        <v>15609</v>
      </c>
      <c r="AB1140">
        <f>VLOOKUP(D1139,'Attrition Analysis'!$A$1:$E$1193,5,0)</f>
        <v>0</v>
      </c>
      <c r="AC1140" t="str">
        <f>VLOOKUP(D1139,CSAT!$A$1:$F$1193,2,0)</f>
        <v>Excellent</v>
      </c>
      <c r="AD1140" t="str">
        <f>VLOOKUP(D1139,CSAT!$A$1:$F$1193,3,0)</f>
        <v>Excellent</v>
      </c>
      <c r="AE1140" t="str">
        <f>VLOOKUP(D1139,CSAT!$A$1:$F$1193,4,0)</f>
        <v>Bad</v>
      </c>
      <c r="AF1140" t="str">
        <f>VLOOKUP(D1139,CSAT!$A$1:$F$1193,5,0)</f>
        <v>Good</v>
      </c>
      <c r="AG1140" t="str">
        <f>VLOOKUP(D1139,CSAT!$A$1:$F$1193,6,0)</f>
        <v>Bad</v>
      </c>
      <c r="AH1140" s="30">
        <v>43437</v>
      </c>
    </row>
    <row r="1141" spans="1:34" x14ac:dyDescent="0.25">
      <c r="A1141" s="13" t="s">
        <v>1663</v>
      </c>
      <c r="B1141" s="13">
        <v>1140</v>
      </c>
      <c r="C1141" s="13" t="s">
        <v>1014</v>
      </c>
      <c r="D1141" s="13" t="s">
        <v>1663</v>
      </c>
      <c r="E1141" s="13" t="s">
        <v>10</v>
      </c>
      <c r="F1141" s="13">
        <v>58</v>
      </c>
      <c r="G1141" s="13" t="s">
        <v>96</v>
      </c>
      <c r="H1141" s="13" t="s">
        <v>34</v>
      </c>
      <c r="I1141" s="13" t="s">
        <v>35</v>
      </c>
      <c r="J1141">
        <f>VLOOKUP(DATA!D1140,'Performance management'!A$1:H$1193,4,0)</f>
        <v>1</v>
      </c>
      <c r="K1141">
        <f>VLOOKUP(DATA!D1140,'Performance management'!A$1:H$1193,5,0)</f>
        <v>1</v>
      </c>
      <c r="L1141">
        <f>VLOOKUP(DATA!D1140,'Performance management'!A$1:H$1193,6,0)</f>
        <v>3</v>
      </c>
      <c r="M1141">
        <f>VLOOKUP(DATA!D1140,'Performance management'!A$1:H$1193,7,0)</f>
        <v>3</v>
      </c>
      <c r="N1141">
        <f>VLOOKUP(DATA!D1140,'Performance management'!A$1:H$1193,8,0)</f>
        <v>2</v>
      </c>
      <c r="O1141">
        <f>VLOOKUP(D1140,'Learning  Mangement'!$A$1:$G$1193,4,0)</f>
        <v>2</v>
      </c>
      <c r="P1141" t="str">
        <f>VLOOKUP(D1140,'Learning  Mangement'!$A$1:$G$1193,5,0)</f>
        <v>Sathish&amp;Azim</v>
      </c>
      <c r="Q1141" t="str">
        <f>VLOOKUP(D1140,'Learning  Mangement'!$A$1:$G$1193,6,0)</f>
        <v>4h</v>
      </c>
      <c r="R1141" t="str">
        <f>VLOOKUP(D1140,'Learning  Mangement'!$A$1:$G$1193,7,0)</f>
        <v>Technical skills Training</v>
      </c>
      <c r="S1141" s="30">
        <f>VLOOKUP(D1140,'Leave  Mangement'!$A$1:$F$1193,3,0)</f>
        <v>43183</v>
      </c>
      <c r="T1141" s="30">
        <f>VLOOKUP(D1140,'Leave  Mangement'!$A$1:$F$1193,4,0)</f>
        <v>43187</v>
      </c>
      <c r="U1141" t="str">
        <f>VLOOKUP(D1140,'Leave  Mangement'!$A$1:$F$1193,5,0)</f>
        <v>Emergency leave</v>
      </c>
      <c r="V1141">
        <f>VLOOKUP(D1140,'Leave  Mangement'!$A$1:$F$1193,6,0)</f>
        <v>4</v>
      </c>
      <c r="W1141" t="str">
        <f>VLOOKUP(D1140,'Span and Layer'!$A$1:$D$1193,2,0)</f>
        <v>Aneela</v>
      </c>
      <c r="X1141" t="str">
        <f>VLOOKUP(D1140,'Span and Layer'!$A$1:$D$1193,3,0)</f>
        <v>Charlie</v>
      </c>
      <c r="Y1141" t="str">
        <f>VLOOKUP(D1140,'Span and Layer'!$A$1:$D$1193,4,0)</f>
        <v>George</v>
      </c>
      <c r="Z1141" s="30">
        <f>VLOOKUP(D1140,'Attrition Analysis'!$A$1:$E$1193,3,0)</f>
        <v>42328</v>
      </c>
      <c r="AA1141" s="30">
        <f>VLOOKUP(D1140,'Attrition Analysis'!$A$1:$E$1193,4,0)</f>
        <v>15621</v>
      </c>
      <c r="AB1141">
        <f>VLOOKUP(D1140,'Attrition Analysis'!$A$1:$E$1193,5,0)</f>
        <v>0</v>
      </c>
      <c r="AC1141" t="str">
        <f>VLOOKUP(D1140,CSAT!$A$1:$F$1193,2,0)</f>
        <v>Worst</v>
      </c>
      <c r="AD1141" t="str">
        <f>VLOOKUP(D1140,CSAT!$A$1:$F$1193,3,0)</f>
        <v>Bad</v>
      </c>
      <c r="AE1141" t="str">
        <f>VLOOKUP(D1140,CSAT!$A$1:$F$1193,4,0)</f>
        <v>Bad</v>
      </c>
      <c r="AF1141" t="str">
        <f>VLOOKUP(D1140,CSAT!$A$1:$F$1193,5,0)</f>
        <v>Worst</v>
      </c>
      <c r="AG1141" t="str">
        <f>VLOOKUP(D1140,CSAT!$A$1:$F$1193,6,0)</f>
        <v>Worst</v>
      </c>
      <c r="AH1141" s="30">
        <v>43469</v>
      </c>
    </row>
    <row r="1142" spans="1:34" x14ac:dyDescent="0.25">
      <c r="A1142" s="13" t="s">
        <v>1664</v>
      </c>
      <c r="B1142" s="13">
        <v>1141</v>
      </c>
      <c r="C1142" s="13" t="s">
        <v>588</v>
      </c>
      <c r="D1142" s="13" t="s">
        <v>1664</v>
      </c>
      <c r="E1142" s="13" t="s">
        <v>10</v>
      </c>
      <c r="F1142" s="13">
        <v>24</v>
      </c>
      <c r="G1142" s="13" t="s">
        <v>55</v>
      </c>
      <c r="H1142" s="13" t="s">
        <v>52</v>
      </c>
      <c r="I1142" s="13" t="s">
        <v>13</v>
      </c>
      <c r="J1142">
        <f>VLOOKUP(DATA!D1141,'Performance management'!A$1:H$1193,4,0)</f>
        <v>2</v>
      </c>
      <c r="K1142">
        <f>VLOOKUP(DATA!D1141,'Performance management'!A$1:H$1193,5,0)</f>
        <v>5</v>
      </c>
      <c r="L1142">
        <f>VLOOKUP(DATA!D1141,'Performance management'!A$1:H$1193,6,0)</f>
        <v>4</v>
      </c>
      <c r="M1142">
        <f>VLOOKUP(DATA!D1141,'Performance management'!A$1:H$1193,7,0)</f>
        <v>1</v>
      </c>
      <c r="N1142">
        <f>VLOOKUP(DATA!D1141,'Performance management'!A$1:H$1193,8,0)</f>
        <v>3</v>
      </c>
      <c r="O1142">
        <f>VLOOKUP(D1141,'Learning  Mangement'!$A$1:$G$1193,4,0)</f>
        <v>3</v>
      </c>
      <c r="P1142" t="str">
        <f>VLOOKUP(D1141,'Learning  Mangement'!$A$1:$G$1193,5,0)</f>
        <v>Hemanth&amp;Salomi</v>
      </c>
      <c r="Q1142" t="str">
        <f>VLOOKUP(D1141,'Learning  Mangement'!$A$1:$G$1193,6,0)</f>
        <v>3h</v>
      </c>
      <c r="R1142" t="str">
        <f>VLOOKUP(D1141,'Learning  Mangement'!$A$1:$G$1193,7,0)</f>
        <v>Soft skills Training</v>
      </c>
      <c r="S1142" s="30">
        <f>VLOOKUP(D1141,'Leave  Mangement'!$A$1:$F$1193,3,0)</f>
        <v>43184</v>
      </c>
      <c r="T1142" s="30">
        <f>VLOOKUP(D1141,'Leave  Mangement'!$A$1:$F$1193,4,0)</f>
        <v>43186</v>
      </c>
      <c r="U1142" t="str">
        <f>VLOOKUP(D1141,'Leave  Mangement'!$A$1:$F$1193,5,0)</f>
        <v>Planned leave</v>
      </c>
      <c r="V1142">
        <f>VLOOKUP(D1141,'Leave  Mangement'!$A$1:$F$1193,6,0)</f>
        <v>2</v>
      </c>
      <c r="W1142" t="str">
        <f>VLOOKUP(D1141,'Span and Layer'!$A$1:$D$1193,2,0)</f>
        <v>Arundathi</v>
      </c>
      <c r="X1142" t="str">
        <f>VLOOKUP(D1141,'Span and Layer'!$A$1:$D$1193,3,0)</f>
        <v>Jacob</v>
      </c>
      <c r="Y1142" t="str">
        <f>VLOOKUP(D1141,'Span and Layer'!$A$1:$D$1193,4,0)</f>
        <v>George</v>
      </c>
      <c r="Z1142" s="30">
        <f>VLOOKUP(D1141,'Attrition Analysis'!$A$1:$E$1193,3,0)</f>
        <v>42336</v>
      </c>
      <c r="AA1142" s="30">
        <f>VLOOKUP(D1141,'Attrition Analysis'!$A$1:$E$1193,4,0)</f>
        <v>15633</v>
      </c>
      <c r="AB1142">
        <f>VLOOKUP(D1141,'Attrition Analysis'!$A$1:$E$1193,5,0)</f>
        <v>0</v>
      </c>
      <c r="AC1142" t="str">
        <f>VLOOKUP(D1141,CSAT!$A$1:$F$1193,2,0)</f>
        <v>Excellent</v>
      </c>
      <c r="AD1142" t="str">
        <f>VLOOKUP(D1141,CSAT!$A$1:$F$1193,3,0)</f>
        <v>Good</v>
      </c>
      <c r="AE1142" t="str">
        <f>VLOOKUP(D1141,CSAT!$A$1:$F$1193,4,0)</f>
        <v>Better</v>
      </c>
      <c r="AF1142" t="str">
        <f>VLOOKUP(D1141,CSAT!$A$1:$F$1193,5,0)</f>
        <v>Worst</v>
      </c>
      <c r="AG1142" t="str">
        <f>VLOOKUP(D1141,CSAT!$A$1:$F$1193,6,0)</f>
        <v>Worst</v>
      </c>
      <c r="AH1142" s="30">
        <v>43431</v>
      </c>
    </row>
    <row r="1143" spans="1:34" x14ac:dyDescent="0.25">
      <c r="A1143" s="13" t="s">
        <v>1665</v>
      </c>
      <c r="B1143" s="13">
        <v>1142</v>
      </c>
      <c r="C1143" s="13" t="s">
        <v>575</v>
      </c>
      <c r="D1143" s="13" t="s">
        <v>1665</v>
      </c>
      <c r="E1143" s="13" t="s">
        <v>10</v>
      </c>
      <c r="F1143" s="13">
        <v>41</v>
      </c>
      <c r="G1143" s="13" t="s">
        <v>11</v>
      </c>
      <c r="H1143" s="13" t="s">
        <v>56</v>
      </c>
      <c r="I1143" s="13" t="s">
        <v>13</v>
      </c>
      <c r="J1143">
        <f>VLOOKUP(DATA!D1142,'Performance management'!A$1:H$1193,4,0)</f>
        <v>5</v>
      </c>
      <c r="K1143">
        <f>VLOOKUP(DATA!D1142,'Performance management'!A$1:H$1193,5,0)</f>
        <v>2</v>
      </c>
      <c r="L1143">
        <f>VLOOKUP(DATA!D1142,'Performance management'!A$1:H$1193,6,0)</f>
        <v>5</v>
      </c>
      <c r="M1143">
        <f>VLOOKUP(DATA!D1142,'Performance management'!A$1:H$1193,7,0)</f>
        <v>5</v>
      </c>
      <c r="N1143">
        <f>VLOOKUP(DATA!D1142,'Performance management'!A$1:H$1193,8,0)</f>
        <v>4.25</v>
      </c>
      <c r="O1143">
        <f>VLOOKUP(D1142,'Learning  Mangement'!$A$1:$G$1193,4,0)</f>
        <v>4.25</v>
      </c>
      <c r="P1143" t="str">
        <f>VLOOKUP(D1142,'Learning  Mangement'!$A$1:$G$1193,5,0)</f>
        <v>Santhosh&amp;Anudeep</v>
      </c>
      <c r="Q1143" t="str">
        <f>VLOOKUP(D1142,'Learning  Mangement'!$A$1:$G$1193,6,0)</f>
        <v>3h</v>
      </c>
      <c r="R1143" t="str">
        <f>VLOOKUP(D1142,'Learning  Mangement'!$A$1:$G$1193,7,0)</f>
        <v>Job Training</v>
      </c>
      <c r="S1143" s="30">
        <f>VLOOKUP(D1142,'Leave  Mangement'!$A$1:$F$1193,3,0)</f>
        <v>43185</v>
      </c>
      <c r="T1143" s="30">
        <f>VLOOKUP(D1142,'Leave  Mangement'!$A$1:$F$1193,4,0)</f>
        <v>43189</v>
      </c>
      <c r="U1143" t="str">
        <f>VLOOKUP(D1142,'Leave  Mangement'!$A$1:$F$1193,5,0)</f>
        <v>Planned leave</v>
      </c>
      <c r="V1143">
        <f>VLOOKUP(D1142,'Leave  Mangement'!$A$1:$F$1193,6,0)</f>
        <v>4</v>
      </c>
      <c r="W1143" t="str">
        <f>VLOOKUP(D1142,'Span and Layer'!$A$1:$D$1193,2,0)</f>
        <v>Salomi</v>
      </c>
      <c r="X1143" t="str">
        <f>VLOOKUP(D1142,'Span and Layer'!$A$1:$D$1193,3,0)</f>
        <v>Harry</v>
      </c>
      <c r="Y1143" t="str">
        <f>VLOOKUP(D1142,'Span and Layer'!$A$1:$D$1193,4,0)</f>
        <v>George</v>
      </c>
      <c r="Z1143" s="30">
        <f>VLOOKUP(D1142,'Attrition Analysis'!$A$1:$E$1193,3,0)</f>
        <v>42344</v>
      </c>
      <c r="AA1143" s="30">
        <f>VLOOKUP(D1142,'Attrition Analysis'!$A$1:$E$1193,4,0)</f>
        <v>15645</v>
      </c>
      <c r="AB1143">
        <f>VLOOKUP(D1142,'Attrition Analysis'!$A$1:$E$1193,5,0)</f>
        <v>0</v>
      </c>
      <c r="AC1143" t="str">
        <f>VLOOKUP(D1142,CSAT!$A$1:$F$1193,2,0)</f>
        <v>Worst</v>
      </c>
      <c r="AD1143" t="str">
        <f>VLOOKUP(D1142,CSAT!$A$1:$F$1193,3,0)</f>
        <v>Excellent</v>
      </c>
      <c r="AE1143" t="str">
        <f>VLOOKUP(D1142,CSAT!$A$1:$F$1193,4,0)</f>
        <v>Better</v>
      </c>
      <c r="AF1143" t="str">
        <f>VLOOKUP(D1142,CSAT!$A$1:$F$1193,5,0)</f>
        <v>Excellent</v>
      </c>
      <c r="AG1143" t="str">
        <f>VLOOKUP(D1142,CSAT!$A$1:$F$1193,6,0)</f>
        <v>Better</v>
      </c>
      <c r="AH1143" s="30">
        <v>43334</v>
      </c>
    </row>
    <row r="1144" spans="1:34" x14ac:dyDescent="0.25">
      <c r="A1144" s="13" t="s">
        <v>1666</v>
      </c>
      <c r="B1144" s="13">
        <v>1143</v>
      </c>
      <c r="C1144" s="13" t="s">
        <v>1018</v>
      </c>
      <c r="D1144" s="13" t="s">
        <v>1666</v>
      </c>
      <c r="E1144" s="13" t="s">
        <v>16</v>
      </c>
      <c r="F1144" s="13">
        <v>22</v>
      </c>
      <c r="G1144" s="13" t="s">
        <v>62</v>
      </c>
      <c r="H1144" s="13" t="s">
        <v>40</v>
      </c>
      <c r="I1144" s="13" t="s">
        <v>13</v>
      </c>
      <c r="J1144">
        <f>VLOOKUP(DATA!D1143,'Performance management'!A$1:H$1193,4,0)</f>
        <v>5</v>
      </c>
      <c r="K1144">
        <f>VLOOKUP(DATA!D1143,'Performance management'!A$1:H$1193,5,0)</f>
        <v>2</v>
      </c>
      <c r="L1144">
        <f>VLOOKUP(DATA!D1143,'Performance management'!A$1:H$1193,6,0)</f>
        <v>4</v>
      </c>
      <c r="M1144">
        <f>VLOOKUP(DATA!D1143,'Performance management'!A$1:H$1193,7,0)</f>
        <v>3</v>
      </c>
      <c r="N1144">
        <f>VLOOKUP(DATA!D1143,'Performance management'!A$1:H$1193,8,0)</f>
        <v>3.5</v>
      </c>
      <c r="O1144">
        <f>VLOOKUP(D1143,'Learning  Mangement'!$A$1:$G$1193,4,0)</f>
        <v>3.5</v>
      </c>
      <c r="P1144" t="str">
        <f>VLOOKUP(D1143,'Learning  Mangement'!$A$1:$G$1193,5,0)</f>
        <v>Hemanth&amp;Salomi</v>
      </c>
      <c r="Q1144" t="str">
        <f>VLOOKUP(D1143,'Learning  Mangement'!$A$1:$G$1193,6,0)</f>
        <v>3h</v>
      </c>
      <c r="R1144" t="str">
        <f>VLOOKUP(D1143,'Learning  Mangement'!$A$1:$G$1193,7,0)</f>
        <v>Soft skills Training</v>
      </c>
      <c r="S1144" s="30">
        <f>VLOOKUP(D1143,'Leave  Mangement'!$A$1:$F$1193,3,0)</f>
        <v>43186</v>
      </c>
      <c r="T1144" s="30">
        <f>VLOOKUP(D1143,'Leave  Mangement'!$A$1:$F$1193,4,0)</f>
        <v>43193</v>
      </c>
      <c r="U1144" t="str">
        <f>VLOOKUP(D1143,'Leave  Mangement'!$A$1:$F$1193,5,0)</f>
        <v>Planned leave</v>
      </c>
      <c r="V1144">
        <f>VLOOKUP(D1143,'Leave  Mangement'!$A$1:$F$1193,6,0)</f>
        <v>7</v>
      </c>
      <c r="W1144" t="str">
        <f>VLOOKUP(D1143,'Span and Layer'!$A$1:$D$1193,2,0)</f>
        <v>Azim</v>
      </c>
      <c r="X1144" t="str">
        <f>VLOOKUP(D1143,'Span and Layer'!$A$1:$D$1193,3,0)</f>
        <v>Jacob</v>
      </c>
      <c r="Y1144" t="str">
        <f>VLOOKUP(D1143,'Span and Layer'!$A$1:$D$1193,4,0)</f>
        <v>George</v>
      </c>
      <c r="Z1144" s="30">
        <f>VLOOKUP(D1143,'Attrition Analysis'!$A$1:$E$1193,3,0)</f>
        <v>42352</v>
      </c>
      <c r="AA1144" s="30">
        <f>VLOOKUP(D1143,'Attrition Analysis'!$A$1:$E$1193,4,0)</f>
        <v>15657</v>
      </c>
      <c r="AB1144">
        <f>VLOOKUP(D1143,'Attrition Analysis'!$A$1:$E$1193,5,0)</f>
        <v>0</v>
      </c>
      <c r="AC1144" t="str">
        <f>VLOOKUP(D1143,CSAT!$A$1:$F$1193,2,0)</f>
        <v>Bad</v>
      </c>
      <c r="AD1144" t="str">
        <f>VLOOKUP(D1143,CSAT!$A$1:$F$1193,3,0)</f>
        <v>Worst</v>
      </c>
      <c r="AE1144" t="str">
        <f>VLOOKUP(D1143,CSAT!$A$1:$F$1193,4,0)</f>
        <v>Worst</v>
      </c>
      <c r="AF1144" t="str">
        <f>VLOOKUP(D1143,CSAT!$A$1:$F$1193,5,0)</f>
        <v>Good</v>
      </c>
      <c r="AG1144" t="str">
        <f>VLOOKUP(D1143,CSAT!$A$1:$F$1193,6,0)</f>
        <v>Bad</v>
      </c>
      <c r="AH1144" s="30">
        <v>43330</v>
      </c>
    </row>
    <row r="1145" spans="1:34" x14ac:dyDescent="0.25">
      <c r="A1145" s="13" t="s">
        <v>1667</v>
      </c>
      <c r="B1145" s="13">
        <v>1144</v>
      </c>
      <c r="C1145" s="13" t="s">
        <v>1020</v>
      </c>
      <c r="D1145" s="13" t="s">
        <v>1667</v>
      </c>
      <c r="E1145" s="13" t="s">
        <v>10</v>
      </c>
      <c r="F1145" s="13">
        <v>27</v>
      </c>
      <c r="G1145" s="13" t="s">
        <v>26</v>
      </c>
      <c r="H1145" s="13" t="s">
        <v>18</v>
      </c>
      <c r="I1145" s="13" t="s">
        <v>13</v>
      </c>
      <c r="J1145">
        <f>VLOOKUP(DATA!D1144,'Performance management'!A$1:H$1193,4,0)</f>
        <v>2</v>
      </c>
      <c r="K1145">
        <f>VLOOKUP(DATA!D1144,'Performance management'!A$1:H$1193,5,0)</f>
        <v>2</v>
      </c>
      <c r="L1145">
        <f>VLOOKUP(DATA!D1144,'Performance management'!A$1:H$1193,6,0)</f>
        <v>1</v>
      </c>
      <c r="M1145">
        <f>VLOOKUP(DATA!D1144,'Performance management'!A$1:H$1193,7,0)</f>
        <v>3</v>
      </c>
      <c r="N1145">
        <f>VLOOKUP(DATA!D1144,'Performance management'!A$1:H$1193,8,0)</f>
        <v>2</v>
      </c>
      <c r="O1145">
        <f>VLOOKUP(D1144,'Learning  Mangement'!$A$1:$G$1193,4,0)</f>
        <v>2</v>
      </c>
      <c r="P1145" t="str">
        <f>VLOOKUP(D1144,'Learning  Mangement'!$A$1:$G$1193,5,0)</f>
        <v>Sathish&amp;Azim</v>
      </c>
      <c r="Q1145" t="str">
        <f>VLOOKUP(D1144,'Learning  Mangement'!$A$1:$G$1193,6,0)</f>
        <v>4h</v>
      </c>
      <c r="R1145" t="str">
        <f>VLOOKUP(D1144,'Learning  Mangement'!$A$1:$G$1193,7,0)</f>
        <v>Technical skills Training</v>
      </c>
      <c r="S1145" s="30">
        <f>VLOOKUP(D1144,'Leave  Mangement'!$A$1:$F$1193,3,0)</f>
        <v>43187</v>
      </c>
      <c r="T1145" s="30">
        <f>VLOOKUP(D1144,'Leave  Mangement'!$A$1:$F$1193,4,0)</f>
        <v>43194</v>
      </c>
      <c r="U1145" t="str">
        <f>VLOOKUP(D1144,'Leave  Mangement'!$A$1:$F$1193,5,0)</f>
        <v>Maternity/Parental leave</v>
      </c>
      <c r="V1145">
        <f>VLOOKUP(D1144,'Leave  Mangement'!$A$1:$F$1193,6,0)</f>
        <v>37</v>
      </c>
      <c r="W1145" t="str">
        <f>VLOOKUP(D1144,'Span and Layer'!$A$1:$D$1193,2,0)</f>
        <v>Harish</v>
      </c>
      <c r="X1145" t="str">
        <f>VLOOKUP(D1144,'Span and Layer'!$A$1:$D$1193,3,0)</f>
        <v>Amelia</v>
      </c>
      <c r="Y1145" t="str">
        <f>VLOOKUP(D1144,'Span and Layer'!$A$1:$D$1193,4,0)</f>
        <v>George</v>
      </c>
      <c r="Z1145" s="30">
        <f>VLOOKUP(D1144,'Attrition Analysis'!$A$1:$E$1193,3,0)</f>
        <v>42360</v>
      </c>
      <c r="AA1145" s="30">
        <f>VLOOKUP(D1144,'Attrition Analysis'!$A$1:$E$1193,4,0)</f>
        <v>15669</v>
      </c>
      <c r="AB1145">
        <f>VLOOKUP(D1144,'Attrition Analysis'!$A$1:$E$1193,5,0)</f>
        <v>0</v>
      </c>
      <c r="AC1145" t="str">
        <f>VLOOKUP(D1144,CSAT!$A$1:$F$1193,2,0)</f>
        <v>Good</v>
      </c>
      <c r="AD1145" t="str">
        <f>VLOOKUP(D1144,CSAT!$A$1:$F$1193,3,0)</f>
        <v>Worst</v>
      </c>
      <c r="AE1145" t="str">
        <f>VLOOKUP(D1144,CSAT!$A$1:$F$1193,4,0)</f>
        <v>Excellent</v>
      </c>
      <c r="AF1145" t="str">
        <f>VLOOKUP(D1144,CSAT!$A$1:$F$1193,5,0)</f>
        <v>Good</v>
      </c>
      <c r="AG1145" t="str">
        <f>VLOOKUP(D1144,CSAT!$A$1:$F$1193,6,0)</f>
        <v>Good</v>
      </c>
      <c r="AH1145" s="30">
        <v>43409</v>
      </c>
    </row>
    <row r="1146" spans="1:34" x14ac:dyDescent="0.25">
      <c r="A1146" s="13" t="s">
        <v>1668</v>
      </c>
      <c r="B1146" s="13">
        <v>1145</v>
      </c>
      <c r="C1146" s="13" t="s">
        <v>1022</v>
      </c>
      <c r="D1146" s="13" t="s">
        <v>1668</v>
      </c>
      <c r="E1146" s="13" t="s">
        <v>16</v>
      </c>
      <c r="F1146" s="13">
        <v>36</v>
      </c>
      <c r="G1146" s="13" t="s">
        <v>11</v>
      </c>
      <c r="H1146" s="13" t="s">
        <v>105</v>
      </c>
      <c r="I1146" s="13" t="s">
        <v>13</v>
      </c>
      <c r="J1146">
        <f>VLOOKUP(DATA!D1145,'Performance management'!A$1:H$1193,4,0)</f>
        <v>2</v>
      </c>
      <c r="K1146">
        <f>VLOOKUP(DATA!D1145,'Performance management'!A$1:H$1193,5,0)</f>
        <v>5</v>
      </c>
      <c r="L1146">
        <f>VLOOKUP(DATA!D1145,'Performance management'!A$1:H$1193,6,0)</f>
        <v>3</v>
      </c>
      <c r="M1146">
        <f>VLOOKUP(DATA!D1145,'Performance management'!A$1:H$1193,7,0)</f>
        <v>1</v>
      </c>
      <c r="N1146">
        <f>VLOOKUP(DATA!D1145,'Performance management'!A$1:H$1193,8,0)</f>
        <v>2.75</v>
      </c>
      <c r="O1146">
        <f>VLOOKUP(D1145,'Learning  Mangement'!$A$1:$G$1193,4,0)</f>
        <v>2.75</v>
      </c>
      <c r="P1146" t="str">
        <f>VLOOKUP(D1145,'Learning  Mangement'!$A$1:$G$1193,5,0)</f>
        <v>Sathish&amp;Azim</v>
      </c>
      <c r="Q1146" t="str">
        <f>VLOOKUP(D1145,'Learning  Mangement'!$A$1:$G$1193,6,0)</f>
        <v>4h</v>
      </c>
      <c r="R1146" t="str">
        <f>VLOOKUP(D1145,'Learning  Mangement'!$A$1:$G$1193,7,0)</f>
        <v>Technical skills Training</v>
      </c>
      <c r="S1146" s="30">
        <f>VLOOKUP(D1145,'Leave  Mangement'!$A$1:$F$1193,3,0)</f>
        <v>43188</v>
      </c>
      <c r="T1146" s="30">
        <f>VLOOKUP(D1145,'Leave  Mangement'!$A$1:$F$1193,4,0)</f>
        <v>43191</v>
      </c>
      <c r="U1146" t="str">
        <f>VLOOKUP(D1145,'Leave  Mangement'!$A$1:$F$1193,5,0)</f>
        <v>Emergency leave</v>
      </c>
      <c r="V1146">
        <f>VLOOKUP(D1145,'Leave  Mangement'!$A$1:$F$1193,6,0)</f>
        <v>3</v>
      </c>
      <c r="W1146" t="str">
        <f>VLOOKUP(D1145,'Span and Layer'!$A$1:$D$1193,2,0)</f>
        <v>Santhosh</v>
      </c>
      <c r="X1146" t="str">
        <f>VLOOKUP(D1145,'Span and Layer'!$A$1:$D$1193,3,0)</f>
        <v>Harry</v>
      </c>
      <c r="Y1146" t="str">
        <f>VLOOKUP(D1145,'Span and Layer'!$A$1:$D$1193,4,0)</f>
        <v>George</v>
      </c>
      <c r="Z1146" s="30">
        <f>VLOOKUP(D1145,'Attrition Analysis'!$A$1:$E$1193,3,0)</f>
        <v>42368</v>
      </c>
      <c r="AA1146" s="30">
        <f>VLOOKUP(D1145,'Attrition Analysis'!$A$1:$E$1193,4,0)</f>
        <v>15681</v>
      </c>
      <c r="AB1146">
        <f>VLOOKUP(D1145,'Attrition Analysis'!$A$1:$E$1193,5,0)</f>
        <v>0</v>
      </c>
      <c r="AC1146" t="str">
        <f>VLOOKUP(D1145,CSAT!$A$1:$F$1193,2,0)</f>
        <v>Excellent</v>
      </c>
      <c r="AD1146" t="str">
        <f>VLOOKUP(D1145,CSAT!$A$1:$F$1193,3,0)</f>
        <v>Better</v>
      </c>
      <c r="AE1146" t="str">
        <f>VLOOKUP(D1145,CSAT!$A$1:$F$1193,4,0)</f>
        <v>Good</v>
      </c>
      <c r="AF1146" t="str">
        <f>VLOOKUP(D1145,CSAT!$A$1:$F$1193,5,0)</f>
        <v>Bad</v>
      </c>
      <c r="AG1146" t="str">
        <f>VLOOKUP(D1145,CSAT!$A$1:$F$1193,6,0)</f>
        <v>Good</v>
      </c>
      <c r="AH1146" s="30">
        <v>43229</v>
      </c>
    </row>
    <row r="1147" spans="1:34" x14ac:dyDescent="0.25">
      <c r="A1147" s="13" t="s">
        <v>1669</v>
      </c>
      <c r="B1147" s="13">
        <v>1146</v>
      </c>
      <c r="C1147" s="13" t="s">
        <v>1024</v>
      </c>
      <c r="D1147" s="13" t="s">
        <v>1669</v>
      </c>
      <c r="E1147" s="13" t="s">
        <v>10</v>
      </c>
      <c r="F1147" s="13">
        <v>21</v>
      </c>
      <c r="G1147" s="13" t="s">
        <v>91</v>
      </c>
      <c r="H1147" s="13" t="s">
        <v>118</v>
      </c>
      <c r="I1147" s="13" t="s">
        <v>13</v>
      </c>
      <c r="J1147">
        <f>VLOOKUP(DATA!D1146,'Performance management'!A$1:H$1193,4,0)</f>
        <v>5</v>
      </c>
      <c r="K1147">
        <f>VLOOKUP(DATA!D1146,'Performance management'!A$1:H$1193,5,0)</f>
        <v>5</v>
      </c>
      <c r="L1147">
        <f>VLOOKUP(DATA!D1146,'Performance management'!A$1:H$1193,6,0)</f>
        <v>1</v>
      </c>
      <c r="M1147">
        <f>VLOOKUP(DATA!D1146,'Performance management'!A$1:H$1193,7,0)</f>
        <v>4</v>
      </c>
      <c r="N1147">
        <f>VLOOKUP(DATA!D1146,'Performance management'!A$1:H$1193,8,0)</f>
        <v>3.75</v>
      </c>
      <c r="O1147">
        <f>VLOOKUP(D1146,'Learning  Mangement'!$A$1:$G$1193,4,0)</f>
        <v>3.75</v>
      </c>
      <c r="P1147" t="str">
        <f>VLOOKUP(D1146,'Learning  Mangement'!$A$1:$G$1193,5,0)</f>
        <v>Hemanth&amp;Salomi</v>
      </c>
      <c r="Q1147" t="str">
        <f>VLOOKUP(D1146,'Learning  Mangement'!$A$1:$G$1193,6,0)</f>
        <v>3h</v>
      </c>
      <c r="R1147" t="str">
        <f>VLOOKUP(D1146,'Learning  Mangement'!$A$1:$G$1193,7,0)</f>
        <v>Soft skills Training</v>
      </c>
      <c r="S1147" s="30">
        <f>VLOOKUP(D1146,'Leave  Mangement'!$A$1:$F$1193,3,0)</f>
        <v>43189</v>
      </c>
      <c r="T1147" s="30">
        <f>VLOOKUP(D1146,'Leave  Mangement'!$A$1:$F$1193,4,0)</f>
        <v>43195</v>
      </c>
      <c r="U1147" t="str">
        <f>VLOOKUP(D1146,'Leave  Mangement'!$A$1:$F$1193,5,0)</f>
        <v>Planned leave</v>
      </c>
      <c r="V1147">
        <f>VLOOKUP(D1146,'Leave  Mangement'!$A$1:$F$1193,6,0)</f>
        <v>6</v>
      </c>
      <c r="W1147" t="str">
        <f>VLOOKUP(D1146,'Span and Layer'!$A$1:$D$1193,2,0)</f>
        <v>Salomi</v>
      </c>
      <c r="X1147" t="str">
        <f>VLOOKUP(D1146,'Span and Layer'!$A$1:$D$1193,3,0)</f>
        <v>Harry</v>
      </c>
      <c r="Y1147" t="str">
        <f>VLOOKUP(D1146,'Span and Layer'!$A$1:$D$1193,4,0)</f>
        <v>George</v>
      </c>
      <c r="Z1147" s="30">
        <f>VLOOKUP(D1146,'Attrition Analysis'!$A$1:$E$1193,3,0)</f>
        <v>42376</v>
      </c>
      <c r="AA1147" s="30">
        <f>VLOOKUP(D1146,'Attrition Analysis'!$A$1:$E$1193,4,0)</f>
        <v>15693</v>
      </c>
      <c r="AB1147">
        <f>VLOOKUP(D1146,'Attrition Analysis'!$A$1:$E$1193,5,0)</f>
        <v>0</v>
      </c>
      <c r="AC1147" t="str">
        <f>VLOOKUP(D1146,CSAT!$A$1:$F$1193,2,0)</f>
        <v>Better</v>
      </c>
      <c r="AD1147" t="str">
        <f>VLOOKUP(D1146,CSAT!$A$1:$F$1193,3,0)</f>
        <v>Bad</v>
      </c>
      <c r="AE1147" t="str">
        <f>VLOOKUP(D1146,CSAT!$A$1:$F$1193,4,0)</f>
        <v>Worst</v>
      </c>
      <c r="AF1147" t="str">
        <f>VLOOKUP(D1146,CSAT!$A$1:$F$1193,5,0)</f>
        <v>Excellent</v>
      </c>
      <c r="AG1147" t="str">
        <f>VLOOKUP(D1146,CSAT!$A$1:$F$1193,6,0)</f>
        <v>Excellent</v>
      </c>
      <c r="AH1147" s="30">
        <v>43188</v>
      </c>
    </row>
    <row r="1148" spans="1:34" x14ac:dyDescent="0.25">
      <c r="A1148" s="13" t="s">
        <v>1670</v>
      </c>
      <c r="B1148" s="13">
        <v>1147</v>
      </c>
      <c r="C1148" s="13" t="s">
        <v>1026</v>
      </c>
      <c r="D1148" s="13" t="s">
        <v>1670</v>
      </c>
      <c r="E1148" s="13" t="s">
        <v>10</v>
      </c>
      <c r="F1148" s="13">
        <v>45</v>
      </c>
      <c r="G1148" s="13" t="s">
        <v>21</v>
      </c>
      <c r="H1148" s="13" t="s">
        <v>52</v>
      </c>
      <c r="I1148" s="13" t="s">
        <v>13</v>
      </c>
      <c r="J1148">
        <f>VLOOKUP(DATA!D1147,'Performance management'!A$1:H$1193,4,0)</f>
        <v>1</v>
      </c>
      <c r="K1148">
        <f>VLOOKUP(DATA!D1147,'Performance management'!A$1:H$1193,5,0)</f>
        <v>4</v>
      </c>
      <c r="L1148">
        <f>VLOOKUP(DATA!D1147,'Performance management'!A$1:H$1193,6,0)</f>
        <v>5</v>
      </c>
      <c r="M1148">
        <f>VLOOKUP(DATA!D1147,'Performance management'!A$1:H$1193,7,0)</f>
        <v>3</v>
      </c>
      <c r="N1148">
        <f>VLOOKUP(DATA!D1147,'Performance management'!A$1:H$1193,8,0)</f>
        <v>3.25</v>
      </c>
      <c r="O1148">
        <f>VLOOKUP(D1147,'Learning  Mangement'!$A$1:$G$1193,4,0)</f>
        <v>3.25</v>
      </c>
      <c r="P1148" t="str">
        <f>VLOOKUP(D1147,'Learning  Mangement'!$A$1:$G$1193,5,0)</f>
        <v>Hemanth&amp;Salomi</v>
      </c>
      <c r="Q1148" t="str">
        <f>VLOOKUP(D1147,'Learning  Mangement'!$A$1:$G$1193,6,0)</f>
        <v>3h</v>
      </c>
      <c r="R1148" t="str">
        <f>VLOOKUP(D1147,'Learning  Mangement'!$A$1:$G$1193,7,0)</f>
        <v>Soft skills Training</v>
      </c>
      <c r="S1148" s="30">
        <f>VLOOKUP(D1147,'Leave  Mangement'!$A$1:$F$1193,3,0)</f>
        <v>43190</v>
      </c>
      <c r="T1148" s="30">
        <f>VLOOKUP(D1147,'Leave  Mangement'!$A$1:$F$1193,4,0)</f>
        <v>43193</v>
      </c>
      <c r="U1148" t="str">
        <f>VLOOKUP(D1147,'Leave  Mangement'!$A$1:$F$1193,5,0)</f>
        <v>Emergency leave</v>
      </c>
      <c r="V1148">
        <f>VLOOKUP(D1147,'Leave  Mangement'!$A$1:$F$1193,6,0)</f>
        <v>3</v>
      </c>
      <c r="W1148" t="str">
        <f>VLOOKUP(D1147,'Span and Layer'!$A$1:$D$1193,2,0)</f>
        <v>Azim</v>
      </c>
      <c r="X1148" t="str">
        <f>VLOOKUP(D1147,'Span and Layer'!$A$1:$D$1193,3,0)</f>
        <v>Jacob</v>
      </c>
      <c r="Y1148" t="str">
        <f>VLOOKUP(D1147,'Span and Layer'!$A$1:$D$1193,4,0)</f>
        <v>George</v>
      </c>
      <c r="Z1148" s="30">
        <f>VLOOKUP(D1147,'Attrition Analysis'!$A$1:$E$1193,3,0)</f>
        <v>42384</v>
      </c>
      <c r="AA1148" s="30">
        <f>VLOOKUP(D1147,'Attrition Analysis'!$A$1:$E$1193,4,0)</f>
        <v>15705</v>
      </c>
      <c r="AB1148">
        <f>VLOOKUP(D1147,'Attrition Analysis'!$A$1:$E$1193,5,0)</f>
        <v>0</v>
      </c>
      <c r="AC1148" t="str">
        <f>VLOOKUP(D1147,CSAT!$A$1:$F$1193,2,0)</f>
        <v>Worst</v>
      </c>
      <c r="AD1148" t="str">
        <f>VLOOKUP(D1147,CSAT!$A$1:$F$1193,3,0)</f>
        <v>Worst</v>
      </c>
      <c r="AE1148" t="str">
        <f>VLOOKUP(D1147,CSAT!$A$1:$F$1193,4,0)</f>
        <v>Better</v>
      </c>
      <c r="AF1148" t="str">
        <f>VLOOKUP(D1147,CSAT!$A$1:$F$1193,5,0)</f>
        <v>Worst</v>
      </c>
      <c r="AG1148" t="str">
        <f>VLOOKUP(D1147,CSAT!$A$1:$F$1193,6,0)</f>
        <v>Excellent</v>
      </c>
      <c r="AH1148" s="30">
        <v>43277</v>
      </c>
    </row>
    <row r="1149" spans="1:34" x14ac:dyDescent="0.25">
      <c r="A1149" s="13" t="s">
        <v>1671</v>
      </c>
      <c r="B1149" s="13">
        <v>1148</v>
      </c>
      <c r="C1149" s="13" t="s">
        <v>1028</v>
      </c>
      <c r="D1149" s="13" t="s">
        <v>1671</v>
      </c>
      <c r="E1149" s="13" t="s">
        <v>16</v>
      </c>
      <c r="F1149" s="13">
        <v>23</v>
      </c>
      <c r="G1149" s="13" t="s">
        <v>55</v>
      </c>
      <c r="H1149" s="13" t="s">
        <v>22</v>
      </c>
      <c r="I1149" s="13" t="s">
        <v>23</v>
      </c>
      <c r="J1149">
        <f>VLOOKUP(DATA!D1148,'Performance management'!A$1:H$1193,4,0)</f>
        <v>4</v>
      </c>
      <c r="K1149">
        <f>VLOOKUP(DATA!D1148,'Performance management'!A$1:H$1193,5,0)</f>
        <v>1</v>
      </c>
      <c r="L1149">
        <f>VLOOKUP(DATA!D1148,'Performance management'!A$1:H$1193,6,0)</f>
        <v>5</v>
      </c>
      <c r="M1149">
        <f>VLOOKUP(DATA!D1148,'Performance management'!A$1:H$1193,7,0)</f>
        <v>1</v>
      </c>
      <c r="N1149">
        <f>VLOOKUP(DATA!D1148,'Performance management'!A$1:H$1193,8,0)</f>
        <v>2.75</v>
      </c>
      <c r="O1149">
        <f>VLOOKUP(D1148,'Learning  Mangement'!$A$1:$G$1193,4,0)</f>
        <v>2.75</v>
      </c>
      <c r="P1149" t="str">
        <f>VLOOKUP(D1148,'Learning  Mangement'!$A$1:$G$1193,5,0)</f>
        <v>Sathish&amp;Azim</v>
      </c>
      <c r="Q1149" t="str">
        <f>VLOOKUP(D1148,'Learning  Mangement'!$A$1:$G$1193,6,0)</f>
        <v>4h</v>
      </c>
      <c r="R1149" t="str">
        <f>VLOOKUP(D1148,'Learning  Mangement'!$A$1:$G$1193,7,0)</f>
        <v>Technical skills Training</v>
      </c>
      <c r="S1149" s="30">
        <f>VLOOKUP(D1148,'Leave  Mangement'!$A$1:$F$1193,3,0)</f>
        <v>43191</v>
      </c>
      <c r="T1149" s="30">
        <f>VLOOKUP(D1148,'Leave  Mangement'!$A$1:$F$1193,4,0)</f>
        <v>43194</v>
      </c>
      <c r="U1149" t="str">
        <f>VLOOKUP(D1148,'Leave  Mangement'!$A$1:$F$1193,5,0)</f>
        <v>Maternity/Parental leave</v>
      </c>
      <c r="V1149">
        <f>VLOOKUP(D1148,'Leave  Mangement'!$A$1:$F$1193,6,0)</f>
        <v>33</v>
      </c>
      <c r="W1149" t="str">
        <f>VLOOKUP(D1148,'Span and Layer'!$A$1:$D$1193,2,0)</f>
        <v>Roy</v>
      </c>
      <c r="X1149" t="str">
        <f>VLOOKUP(D1148,'Span and Layer'!$A$1:$D$1193,3,0)</f>
        <v>Harry</v>
      </c>
      <c r="Y1149" t="str">
        <f>VLOOKUP(D1148,'Span and Layer'!$A$1:$D$1193,4,0)</f>
        <v>George</v>
      </c>
      <c r="Z1149" s="30">
        <f>VLOOKUP(D1148,'Attrition Analysis'!$A$1:$E$1193,3,0)</f>
        <v>42392</v>
      </c>
      <c r="AA1149" s="30">
        <f>VLOOKUP(D1148,'Attrition Analysis'!$A$1:$E$1193,4,0)</f>
        <v>15717</v>
      </c>
      <c r="AB1149">
        <f>VLOOKUP(D1148,'Attrition Analysis'!$A$1:$E$1193,5,0)</f>
        <v>0</v>
      </c>
      <c r="AC1149" t="str">
        <f>VLOOKUP(D1148,CSAT!$A$1:$F$1193,2,0)</f>
        <v>Good</v>
      </c>
      <c r="AD1149" t="str">
        <f>VLOOKUP(D1148,CSAT!$A$1:$F$1193,3,0)</f>
        <v>Good</v>
      </c>
      <c r="AE1149" t="str">
        <f>VLOOKUP(D1148,CSAT!$A$1:$F$1193,4,0)</f>
        <v>Better</v>
      </c>
      <c r="AF1149" t="str">
        <f>VLOOKUP(D1148,CSAT!$A$1:$F$1193,5,0)</f>
        <v>Good</v>
      </c>
      <c r="AG1149" t="str">
        <f>VLOOKUP(D1148,CSAT!$A$1:$F$1193,6,0)</f>
        <v>Better</v>
      </c>
      <c r="AH1149" s="30">
        <v>43331</v>
      </c>
    </row>
    <row r="1150" spans="1:34" x14ac:dyDescent="0.25">
      <c r="A1150" s="13" t="s">
        <v>1672</v>
      </c>
      <c r="B1150" s="13">
        <v>1149</v>
      </c>
      <c r="C1150" s="13" t="s">
        <v>1030</v>
      </c>
      <c r="D1150" s="13" t="s">
        <v>1672</v>
      </c>
      <c r="E1150" s="13" t="s">
        <v>10</v>
      </c>
      <c r="F1150" s="13">
        <v>21</v>
      </c>
      <c r="G1150" s="13" t="s">
        <v>55</v>
      </c>
      <c r="H1150" s="13" t="s">
        <v>66</v>
      </c>
      <c r="I1150" s="13" t="s">
        <v>13</v>
      </c>
      <c r="J1150">
        <f>VLOOKUP(DATA!D1149,'Performance management'!A$1:H$1193,4,0)</f>
        <v>1</v>
      </c>
      <c r="K1150">
        <f>VLOOKUP(DATA!D1149,'Performance management'!A$1:H$1193,5,0)</f>
        <v>4</v>
      </c>
      <c r="L1150">
        <f>VLOOKUP(DATA!D1149,'Performance management'!A$1:H$1193,6,0)</f>
        <v>4</v>
      </c>
      <c r="M1150">
        <f>VLOOKUP(DATA!D1149,'Performance management'!A$1:H$1193,7,0)</f>
        <v>2</v>
      </c>
      <c r="N1150">
        <f>VLOOKUP(DATA!D1149,'Performance management'!A$1:H$1193,8,0)</f>
        <v>2.75</v>
      </c>
      <c r="O1150">
        <f>VLOOKUP(D1149,'Learning  Mangement'!$A$1:$G$1193,4,0)</f>
        <v>2.75</v>
      </c>
      <c r="P1150" t="str">
        <f>VLOOKUP(D1149,'Learning  Mangement'!$A$1:$G$1193,5,0)</f>
        <v>Sathish&amp;Azim</v>
      </c>
      <c r="Q1150" t="str">
        <f>VLOOKUP(D1149,'Learning  Mangement'!$A$1:$G$1193,6,0)</f>
        <v>4h</v>
      </c>
      <c r="R1150" t="str">
        <f>VLOOKUP(D1149,'Learning  Mangement'!$A$1:$G$1193,7,0)</f>
        <v>Technical skills Training</v>
      </c>
      <c r="S1150" s="30">
        <f>VLOOKUP(D1149,'Leave  Mangement'!$A$1:$F$1193,3,0)</f>
        <v>43192</v>
      </c>
      <c r="T1150" s="30">
        <f>VLOOKUP(D1149,'Leave  Mangement'!$A$1:$F$1193,4,0)</f>
        <v>43194</v>
      </c>
      <c r="U1150" t="str">
        <f>VLOOKUP(D1149,'Leave  Mangement'!$A$1:$F$1193,5,0)</f>
        <v>Planned leave</v>
      </c>
      <c r="V1150">
        <f>VLOOKUP(D1149,'Leave  Mangement'!$A$1:$F$1193,6,0)</f>
        <v>2</v>
      </c>
      <c r="W1150" t="str">
        <f>VLOOKUP(D1149,'Span and Layer'!$A$1:$D$1193,2,0)</f>
        <v>Sathish</v>
      </c>
      <c r="X1150" t="str">
        <f>VLOOKUP(D1149,'Span and Layer'!$A$1:$D$1193,3,0)</f>
        <v>Charlie</v>
      </c>
      <c r="Y1150" t="str">
        <f>VLOOKUP(D1149,'Span and Layer'!$A$1:$D$1193,4,0)</f>
        <v>George</v>
      </c>
      <c r="Z1150" s="30">
        <f>VLOOKUP(D1149,'Attrition Analysis'!$A$1:$E$1193,3,0)</f>
        <v>42400</v>
      </c>
      <c r="AA1150" s="30">
        <f>VLOOKUP(D1149,'Attrition Analysis'!$A$1:$E$1193,4,0)</f>
        <v>15729</v>
      </c>
      <c r="AB1150">
        <f>VLOOKUP(D1149,'Attrition Analysis'!$A$1:$E$1193,5,0)</f>
        <v>0</v>
      </c>
      <c r="AC1150" t="str">
        <f>VLOOKUP(D1149,CSAT!$A$1:$F$1193,2,0)</f>
        <v>Worst</v>
      </c>
      <c r="AD1150" t="str">
        <f>VLOOKUP(D1149,CSAT!$A$1:$F$1193,3,0)</f>
        <v>Excellent</v>
      </c>
      <c r="AE1150" t="str">
        <f>VLOOKUP(D1149,CSAT!$A$1:$F$1193,4,0)</f>
        <v>Worst</v>
      </c>
      <c r="AF1150" t="str">
        <f>VLOOKUP(D1149,CSAT!$A$1:$F$1193,5,0)</f>
        <v>Bad</v>
      </c>
      <c r="AG1150" t="str">
        <f>VLOOKUP(D1149,CSAT!$A$1:$F$1193,6,0)</f>
        <v>Better</v>
      </c>
      <c r="AH1150" s="30">
        <v>43103</v>
      </c>
    </row>
    <row r="1151" spans="1:34" x14ac:dyDescent="0.25">
      <c r="A1151" s="13" t="s">
        <v>1673</v>
      </c>
      <c r="B1151" s="13">
        <v>1150</v>
      </c>
      <c r="C1151" s="13" t="s">
        <v>1032</v>
      </c>
      <c r="D1151" s="13" t="s">
        <v>1673</v>
      </c>
      <c r="E1151" s="13" t="s">
        <v>16</v>
      </c>
      <c r="F1151" s="13">
        <v>21</v>
      </c>
      <c r="G1151" s="13" t="s">
        <v>31</v>
      </c>
      <c r="H1151" s="13" t="s">
        <v>121</v>
      </c>
      <c r="I1151" s="13" t="s">
        <v>13</v>
      </c>
      <c r="J1151">
        <f>VLOOKUP(DATA!D1150,'Performance management'!A$1:H$1193,4,0)</f>
        <v>4</v>
      </c>
      <c r="K1151">
        <f>VLOOKUP(DATA!D1150,'Performance management'!A$1:H$1193,5,0)</f>
        <v>4</v>
      </c>
      <c r="L1151">
        <f>VLOOKUP(DATA!D1150,'Performance management'!A$1:H$1193,6,0)</f>
        <v>4</v>
      </c>
      <c r="M1151">
        <f>VLOOKUP(DATA!D1150,'Performance management'!A$1:H$1193,7,0)</f>
        <v>3</v>
      </c>
      <c r="N1151">
        <f>VLOOKUP(DATA!D1150,'Performance management'!A$1:H$1193,8,0)</f>
        <v>3.75</v>
      </c>
      <c r="O1151">
        <f>VLOOKUP(D1150,'Learning  Mangement'!$A$1:$G$1193,4,0)</f>
        <v>3.75</v>
      </c>
      <c r="P1151" t="str">
        <f>VLOOKUP(D1150,'Learning  Mangement'!$A$1:$G$1193,5,0)</f>
        <v>Hemanth&amp;Salomi</v>
      </c>
      <c r="Q1151" t="str">
        <f>VLOOKUP(D1150,'Learning  Mangement'!$A$1:$G$1193,6,0)</f>
        <v>3h</v>
      </c>
      <c r="R1151" t="str">
        <f>VLOOKUP(D1150,'Learning  Mangement'!$A$1:$G$1193,7,0)</f>
        <v>Soft skills Training</v>
      </c>
      <c r="S1151" s="30">
        <f>VLOOKUP(D1150,'Leave  Mangement'!$A$1:$F$1193,3,0)</f>
        <v>43193</v>
      </c>
      <c r="T1151" s="30">
        <f>VLOOKUP(D1150,'Leave  Mangement'!$A$1:$F$1193,4,0)</f>
        <v>43194</v>
      </c>
      <c r="U1151" t="str">
        <f>VLOOKUP(D1150,'Leave  Mangement'!$A$1:$F$1193,5,0)</f>
        <v>Maternity/Parental leave</v>
      </c>
      <c r="V1151">
        <f>VLOOKUP(D1150,'Leave  Mangement'!$A$1:$F$1193,6,0)</f>
        <v>31</v>
      </c>
      <c r="W1151" t="str">
        <f>VLOOKUP(D1150,'Span and Layer'!$A$1:$D$1193,2,0)</f>
        <v>Aneela</v>
      </c>
      <c r="X1151" t="str">
        <f>VLOOKUP(D1150,'Span and Layer'!$A$1:$D$1193,3,0)</f>
        <v>Charlie</v>
      </c>
      <c r="Y1151" t="str">
        <f>VLOOKUP(D1150,'Span and Layer'!$A$1:$D$1193,4,0)</f>
        <v>George</v>
      </c>
      <c r="Z1151" s="30">
        <f>VLOOKUP(D1150,'Attrition Analysis'!$A$1:$E$1193,3,0)</f>
        <v>42408</v>
      </c>
      <c r="AA1151" s="30">
        <f>VLOOKUP(D1150,'Attrition Analysis'!$A$1:$E$1193,4,0)</f>
        <v>15741</v>
      </c>
      <c r="AB1151">
        <f>VLOOKUP(D1150,'Attrition Analysis'!$A$1:$E$1193,5,0)</f>
        <v>0</v>
      </c>
      <c r="AC1151" t="str">
        <f>VLOOKUP(D1150,CSAT!$A$1:$F$1193,2,0)</f>
        <v>Bad</v>
      </c>
      <c r="AD1151" t="str">
        <f>VLOOKUP(D1150,CSAT!$A$1:$F$1193,3,0)</f>
        <v>Excellent</v>
      </c>
      <c r="AE1151" t="str">
        <f>VLOOKUP(D1150,CSAT!$A$1:$F$1193,4,0)</f>
        <v>Bad</v>
      </c>
      <c r="AF1151" t="str">
        <f>VLOOKUP(D1150,CSAT!$A$1:$F$1193,5,0)</f>
        <v>Good</v>
      </c>
      <c r="AG1151" t="str">
        <f>VLOOKUP(D1150,CSAT!$A$1:$F$1193,6,0)</f>
        <v>Good</v>
      </c>
      <c r="AH1151" s="30">
        <v>43372</v>
      </c>
    </row>
    <row r="1152" spans="1:34" x14ac:dyDescent="0.25">
      <c r="A1152" s="13" t="s">
        <v>1674</v>
      </c>
      <c r="B1152" s="13">
        <v>1151</v>
      </c>
      <c r="C1152" s="13" t="s">
        <v>1034</v>
      </c>
      <c r="D1152" s="13" t="s">
        <v>1674</v>
      </c>
      <c r="E1152" s="13" t="s">
        <v>16</v>
      </c>
      <c r="F1152" s="13">
        <v>55</v>
      </c>
      <c r="G1152" s="13" t="s">
        <v>31</v>
      </c>
      <c r="H1152" s="13" t="s">
        <v>40</v>
      </c>
      <c r="I1152" s="13" t="s">
        <v>13</v>
      </c>
      <c r="J1152">
        <f>VLOOKUP(DATA!D1151,'Performance management'!A$1:H$1193,4,0)</f>
        <v>4</v>
      </c>
      <c r="K1152">
        <f>VLOOKUP(DATA!D1151,'Performance management'!A$1:H$1193,5,0)</f>
        <v>4</v>
      </c>
      <c r="L1152">
        <f>VLOOKUP(DATA!D1151,'Performance management'!A$1:H$1193,6,0)</f>
        <v>2</v>
      </c>
      <c r="M1152">
        <f>VLOOKUP(DATA!D1151,'Performance management'!A$1:H$1193,7,0)</f>
        <v>4</v>
      </c>
      <c r="N1152">
        <f>VLOOKUP(DATA!D1151,'Performance management'!A$1:H$1193,8,0)</f>
        <v>3.5</v>
      </c>
      <c r="O1152">
        <f>VLOOKUP(D1151,'Learning  Mangement'!$A$1:$G$1193,4,0)</f>
        <v>3.5</v>
      </c>
      <c r="P1152" t="str">
        <f>VLOOKUP(D1151,'Learning  Mangement'!$A$1:$G$1193,5,0)</f>
        <v>Hemanth&amp;Salomi</v>
      </c>
      <c r="Q1152" t="str">
        <f>VLOOKUP(D1151,'Learning  Mangement'!$A$1:$G$1193,6,0)</f>
        <v>3h</v>
      </c>
      <c r="R1152" t="str">
        <f>VLOOKUP(D1151,'Learning  Mangement'!$A$1:$G$1193,7,0)</f>
        <v>Soft skills Training</v>
      </c>
      <c r="S1152" s="30">
        <f>VLOOKUP(D1151,'Leave  Mangement'!$A$1:$F$1193,3,0)</f>
        <v>43194</v>
      </c>
      <c r="T1152" s="30">
        <f>VLOOKUP(D1151,'Leave  Mangement'!$A$1:$F$1193,4,0)</f>
        <v>43195</v>
      </c>
      <c r="U1152" t="str">
        <f>VLOOKUP(D1151,'Leave  Mangement'!$A$1:$F$1193,5,0)</f>
        <v>Emergency leave</v>
      </c>
      <c r="V1152">
        <f>VLOOKUP(D1151,'Leave  Mangement'!$A$1:$F$1193,6,0)</f>
        <v>1</v>
      </c>
      <c r="W1152" t="str">
        <f>VLOOKUP(D1151,'Span and Layer'!$A$1:$D$1193,2,0)</f>
        <v>Hemanth</v>
      </c>
      <c r="X1152" t="str">
        <f>VLOOKUP(D1151,'Span and Layer'!$A$1:$D$1193,3,0)</f>
        <v>Amelia</v>
      </c>
      <c r="Y1152" t="str">
        <f>VLOOKUP(D1151,'Span and Layer'!$A$1:$D$1193,4,0)</f>
        <v>George</v>
      </c>
      <c r="Z1152" s="30">
        <f>VLOOKUP(D1151,'Attrition Analysis'!$A$1:$E$1193,3,0)</f>
        <v>42416</v>
      </c>
      <c r="AA1152" s="30">
        <f>VLOOKUP(D1151,'Attrition Analysis'!$A$1:$E$1193,4,0)</f>
        <v>15753</v>
      </c>
      <c r="AB1152">
        <f>VLOOKUP(D1151,'Attrition Analysis'!$A$1:$E$1193,5,0)</f>
        <v>0</v>
      </c>
      <c r="AC1152" t="str">
        <f>VLOOKUP(D1151,CSAT!$A$1:$F$1193,2,0)</f>
        <v>Good</v>
      </c>
      <c r="AD1152" t="str">
        <f>VLOOKUP(D1151,CSAT!$A$1:$F$1193,3,0)</f>
        <v>Better</v>
      </c>
      <c r="AE1152" t="str">
        <f>VLOOKUP(D1151,CSAT!$A$1:$F$1193,4,0)</f>
        <v>Good</v>
      </c>
      <c r="AF1152" t="str">
        <f>VLOOKUP(D1151,CSAT!$A$1:$F$1193,5,0)</f>
        <v>Bad</v>
      </c>
      <c r="AG1152" t="str">
        <f>VLOOKUP(D1151,CSAT!$A$1:$F$1193,6,0)</f>
        <v>Bad</v>
      </c>
      <c r="AH1152" s="30">
        <v>43468</v>
      </c>
    </row>
    <row r="1153" spans="1:34" x14ac:dyDescent="0.25">
      <c r="A1153" s="13" t="s">
        <v>1675</v>
      </c>
      <c r="B1153" s="13">
        <v>1152</v>
      </c>
      <c r="C1153" s="13" t="s">
        <v>1036</v>
      </c>
      <c r="D1153" s="13" t="s">
        <v>1675</v>
      </c>
      <c r="E1153" s="13" t="s">
        <v>16</v>
      </c>
      <c r="F1153" s="13">
        <v>57</v>
      </c>
      <c r="G1153" s="13" t="s">
        <v>26</v>
      </c>
      <c r="H1153" s="13" t="s">
        <v>79</v>
      </c>
      <c r="I1153" s="13" t="s">
        <v>80</v>
      </c>
      <c r="J1153">
        <f>VLOOKUP(DATA!D1152,'Performance management'!A$1:H$1193,4,0)</f>
        <v>1</v>
      </c>
      <c r="K1153">
        <f>VLOOKUP(DATA!D1152,'Performance management'!A$1:H$1193,5,0)</f>
        <v>5</v>
      </c>
      <c r="L1153">
        <f>VLOOKUP(DATA!D1152,'Performance management'!A$1:H$1193,6,0)</f>
        <v>5</v>
      </c>
      <c r="M1153">
        <f>VLOOKUP(DATA!D1152,'Performance management'!A$1:H$1193,7,0)</f>
        <v>2</v>
      </c>
      <c r="N1153">
        <f>VLOOKUP(DATA!D1152,'Performance management'!A$1:H$1193,8,0)</f>
        <v>3.25</v>
      </c>
      <c r="O1153">
        <f>VLOOKUP(D1152,'Learning  Mangement'!$A$1:$G$1193,4,0)</f>
        <v>3.25</v>
      </c>
      <c r="P1153" t="str">
        <f>VLOOKUP(D1152,'Learning  Mangement'!$A$1:$G$1193,5,0)</f>
        <v>Hemanth&amp;Salomi</v>
      </c>
      <c r="Q1153" t="str">
        <f>VLOOKUP(D1152,'Learning  Mangement'!$A$1:$G$1193,6,0)</f>
        <v>3h</v>
      </c>
      <c r="R1153" t="str">
        <f>VLOOKUP(D1152,'Learning  Mangement'!$A$1:$G$1193,7,0)</f>
        <v>Soft skills Training</v>
      </c>
      <c r="S1153" s="30">
        <f>VLOOKUP(D1152,'Leave  Mangement'!$A$1:$F$1193,3,0)</f>
        <v>43195</v>
      </c>
      <c r="T1153" s="30">
        <f>VLOOKUP(D1152,'Leave  Mangement'!$A$1:$F$1193,4,0)</f>
        <v>43198</v>
      </c>
      <c r="U1153" t="str">
        <f>VLOOKUP(D1152,'Leave  Mangement'!$A$1:$F$1193,5,0)</f>
        <v>Planned leave</v>
      </c>
      <c r="V1153">
        <f>VLOOKUP(D1152,'Leave  Mangement'!$A$1:$F$1193,6,0)</f>
        <v>3</v>
      </c>
      <c r="W1153" t="str">
        <f>VLOOKUP(D1152,'Span and Layer'!$A$1:$D$1193,2,0)</f>
        <v>Azim</v>
      </c>
      <c r="X1153" t="str">
        <f>VLOOKUP(D1152,'Span and Layer'!$A$1:$D$1193,3,0)</f>
        <v>Jacob</v>
      </c>
      <c r="Y1153" t="str">
        <f>VLOOKUP(D1152,'Span and Layer'!$A$1:$D$1193,4,0)</f>
        <v>George</v>
      </c>
      <c r="Z1153" s="30">
        <f>VLOOKUP(D1152,'Attrition Analysis'!$A$1:$E$1193,3,0)</f>
        <v>42424</v>
      </c>
      <c r="AA1153" s="30">
        <f>VLOOKUP(D1152,'Attrition Analysis'!$A$1:$E$1193,4,0)</f>
        <v>15765</v>
      </c>
      <c r="AB1153">
        <f>VLOOKUP(D1152,'Attrition Analysis'!$A$1:$E$1193,5,0)</f>
        <v>0</v>
      </c>
      <c r="AC1153" t="str">
        <f>VLOOKUP(D1152,CSAT!$A$1:$F$1193,2,0)</f>
        <v>Better</v>
      </c>
      <c r="AD1153" t="str">
        <f>VLOOKUP(D1152,CSAT!$A$1:$F$1193,3,0)</f>
        <v>Excellent</v>
      </c>
      <c r="AE1153" t="str">
        <f>VLOOKUP(D1152,CSAT!$A$1:$F$1193,4,0)</f>
        <v>Better</v>
      </c>
      <c r="AF1153" t="str">
        <f>VLOOKUP(D1152,CSAT!$A$1:$F$1193,5,0)</f>
        <v>Worst</v>
      </c>
      <c r="AG1153" t="str">
        <f>VLOOKUP(D1152,CSAT!$A$1:$F$1193,6,0)</f>
        <v>Bad</v>
      </c>
      <c r="AH1153" s="30">
        <v>43387</v>
      </c>
    </row>
    <row r="1154" spans="1:34" x14ac:dyDescent="0.25">
      <c r="A1154" s="13" t="s">
        <v>1676</v>
      </c>
      <c r="B1154" s="13">
        <v>1153</v>
      </c>
      <c r="C1154" s="13" t="s">
        <v>1038</v>
      </c>
      <c r="D1154" s="13" t="s">
        <v>1676</v>
      </c>
      <c r="E1154" s="13" t="s">
        <v>16</v>
      </c>
      <c r="F1154" s="13">
        <v>53</v>
      </c>
      <c r="G1154" s="13" t="s">
        <v>96</v>
      </c>
      <c r="H1154" s="13" t="s">
        <v>118</v>
      </c>
      <c r="I1154" s="13" t="s">
        <v>13</v>
      </c>
      <c r="J1154">
        <f>VLOOKUP(DATA!D1153,'Performance management'!A$1:H$1193,4,0)</f>
        <v>1</v>
      </c>
      <c r="K1154">
        <f>VLOOKUP(DATA!D1153,'Performance management'!A$1:H$1193,5,0)</f>
        <v>1</v>
      </c>
      <c r="L1154">
        <f>VLOOKUP(DATA!D1153,'Performance management'!A$1:H$1193,6,0)</f>
        <v>3</v>
      </c>
      <c r="M1154">
        <f>VLOOKUP(DATA!D1153,'Performance management'!A$1:H$1193,7,0)</f>
        <v>2</v>
      </c>
      <c r="N1154">
        <f>VLOOKUP(DATA!D1153,'Performance management'!A$1:H$1193,8,0)</f>
        <v>1.75</v>
      </c>
      <c r="O1154">
        <f>VLOOKUP(D1153,'Learning  Mangement'!$A$1:$G$1193,4,0)</f>
        <v>1.75</v>
      </c>
      <c r="P1154" t="str">
        <f>VLOOKUP(D1153,'Learning  Mangement'!$A$1:$G$1193,5,0)</f>
        <v>Sathish&amp;Azim</v>
      </c>
      <c r="Q1154" t="str">
        <f>VLOOKUP(D1153,'Learning  Mangement'!$A$1:$G$1193,6,0)</f>
        <v>4h</v>
      </c>
      <c r="R1154" t="str">
        <f>VLOOKUP(D1153,'Learning  Mangement'!$A$1:$G$1193,7,0)</f>
        <v>Technical skills Training</v>
      </c>
      <c r="S1154" s="30">
        <f>VLOOKUP(D1153,'Leave  Mangement'!$A$1:$F$1193,3,0)</f>
        <v>43196</v>
      </c>
      <c r="T1154" s="30">
        <f>VLOOKUP(D1153,'Leave  Mangement'!$A$1:$F$1193,4,0)</f>
        <v>43202</v>
      </c>
      <c r="U1154" t="str">
        <f>VLOOKUP(D1153,'Leave  Mangement'!$A$1:$F$1193,5,0)</f>
        <v>Maternity/Parental leave</v>
      </c>
      <c r="V1154">
        <f>VLOOKUP(D1153,'Leave  Mangement'!$A$1:$F$1193,6,0)</f>
        <v>36</v>
      </c>
      <c r="W1154" t="str">
        <f>VLOOKUP(D1153,'Span and Layer'!$A$1:$D$1193,2,0)</f>
        <v>Roy</v>
      </c>
      <c r="X1154" t="str">
        <f>VLOOKUP(D1153,'Span and Layer'!$A$1:$D$1193,3,0)</f>
        <v>Harry</v>
      </c>
      <c r="Y1154" t="str">
        <f>VLOOKUP(D1153,'Span and Layer'!$A$1:$D$1193,4,0)</f>
        <v>George</v>
      </c>
      <c r="Z1154" s="30">
        <f>VLOOKUP(D1153,'Attrition Analysis'!$A$1:$E$1193,3,0)</f>
        <v>42432</v>
      </c>
      <c r="AA1154" s="30">
        <f>VLOOKUP(D1153,'Attrition Analysis'!$A$1:$E$1193,4,0)</f>
        <v>15777</v>
      </c>
      <c r="AB1154">
        <f>VLOOKUP(D1153,'Attrition Analysis'!$A$1:$E$1193,5,0)</f>
        <v>0</v>
      </c>
      <c r="AC1154" t="str">
        <f>VLOOKUP(D1153,CSAT!$A$1:$F$1193,2,0)</f>
        <v>Good</v>
      </c>
      <c r="AD1154" t="str">
        <f>VLOOKUP(D1153,CSAT!$A$1:$F$1193,3,0)</f>
        <v>Bad</v>
      </c>
      <c r="AE1154" t="str">
        <f>VLOOKUP(D1153,CSAT!$A$1:$F$1193,4,0)</f>
        <v>Worst</v>
      </c>
      <c r="AF1154" t="str">
        <f>VLOOKUP(D1153,CSAT!$A$1:$F$1193,5,0)</f>
        <v>Worst</v>
      </c>
      <c r="AG1154" t="str">
        <f>VLOOKUP(D1153,CSAT!$A$1:$F$1193,6,0)</f>
        <v>Worst</v>
      </c>
      <c r="AH1154" s="30">
        <v>43366</v>
      </c>
    </row>
    <row r="1155" spans="1:34" x14ac:dyDescent="0.25">
      <c r="A1155" s="13" t="s">
        <v>1677</v>
      </c>
      <c r="B1155" s="13">
        <v>1154</v>
      </c>
      <c r="C1155" s="13" t="s">
        <v>1040</v>
      </c>
      <c r="D1155" s="13" t="s">
        <v>1677</v>
      </c>
      <c r="E1155" s="13" t="s">
        <v>10</v>
      </c>
      <c r="F1155" s="13">
        <v>25</v>
      </c>
      <c r="G1155" s="13" t="s">
        <v>21</v>
      </c>
      <c r="H1155" s="13" t="s">
        <v>97</v>
      </c>
      <c r="I1155" s="13" t="s">
        <v>98</v>
      </c>
      <c r="J1155">
        <f>VLOOKUP(DATA!D1154,'Performance management'!A$1:H$1193,4,0)</f>
        <v>2</v>
      </c>
      <c r="K1155">
        <f>VLOOKUP(DATA!D1154,'Performance management'!A$1:H$1193,5,0)</f>
        <v>2</v>
      </c>
      <c r="L1155">
        <f>VLOOKUP(DATA!D1154,'Performance management'!A$1:H$1193,6,0)</f>
        <v>4</v>
      </c>
      <c r="M1155">
        <f>VLOOKUP(DATA!D1154,'Performance management'!A$1:H$1193,7,0)</f>
        <v>1</v>
      </c>
      <c r="N1155">
        <f>VLOOKUP(DATA!D1154,'Performance management'!A$1:H$1193,8,0)</f>
        <v>2.25</v>
      </c>
      <c r="O1155">
        <f>VLOOKUP(D1154,'Learning  Mangement'!$A$1:$G$1193,4,0)</f>
        <v>2.25</v>
      </c>
      <c r="P1155" t="str">
        <f>VLOOKUP(D1154,'Learning  Mangement'!$A$1:$G$1193,5,0)</f>
        <v>Sathish&amp;Azim</v>
      </c>
      <c r="Q1155" t="str">
        <f>VLOOKUP(D1154,'Learning  Mangement'!$A$1:$G$1193,6,0)</f>
        <v>4h</v>
      </c>
      <c r="R1155" t="str">
        <f>VLOOKUP(D1154,'Learning  Mangement'!$A$1:$G$1193,7,0)</f>
        <v>Technical skills Training</v>
      </c>
      <c r="S1155" s="30">
        <f>VLOOKUP(D1154,'Leave  Mangement'!$A$1:$F$1193,3,0)</f>
        <v>43197</v>
      </c>
      <c r="T1155" s="30">
        <f>VLOOKUP(D1154,'Leave  Mangement'!$A$1:$F$1193,4,0)</f>
        <v>43198</v>
      </c>
      <c r="U1155" t="str">
        <f>VLOOKUP(D1154,'Leave  Mangement'!$A$1:$F$1193,5,0)</f>
        <v>Planned leave</v>
      </c>
      <c r="V1155">
        <f>VLOOKUP(D1154,'Leave  Mangement'!$A$1:$F$1193,6,0)</f>
        <v>1</v>
      </c>
      <c r="W1155" t="str">
        <f>VLOOKUP(D1154,'Span and Layer'!$A$1:$D$1193,2,0)</f>
        <v>Santhosh</v>
      </c>
      <c r="X1155" t="str">
        <f>VLOOKUP(D1154,'Span and Layer'!$A$1:$D$1193,3,0)</f>
        <v>Harry</v>
      </c>
      <c r="Y1155" t="str">
        <f>VLOOKUP(D1154,'Span and Layer'!$A$1:$D$1193,4,0)</f>
        <v>George</v>
      </c>
      <c r="Z1155" s="30">
        <f>VLOOKUP(D1154,'Attrition Analysis'!$A$1:$E$1193,3,0)</f>
        <v>42440</v>
      </c>
      <c r="AA1155" s="30">
        <f>VLOOKUP(D1154,'Attrition Analysis'!$A$1:$E$1193,4,0)</f>
        <v>15789</v>
      </c>
      <c r="AB1155">
        <f>VLOOKUP(D1154,'Attrition Analysis'!$A$1:$E$1193,5,0)</f>
        <v>0</v>
      </c>
      <c r="AC1155" t="str">
        <f>VLOOKUP(D1154,CSAT!$A$1:$F$1193,2,0)</f>
        <v>Excellent</v>
      </c>
      <c r="AD1155" t="str">
        <f>VLOOKUP(D1154,CSAT!$A$1:$F$1193,3,0)</f>
        <v>Better</v>
      </c>
      <c r="AE1155" t="str">
        <f>VLOOKUP(D1154,CSAT!$A$1:$F$1193,4,0)</f>
        <v>Bad</v>
      </c>
      <c r="AF1155" t="str">
        <f>VLOOKUP(D1154,CSAT!$A$1:$F$1193,5,0)</f>
        <v>Worst</v>
      </c>
      <c r="AG1155" t="str">
        <f>VLOOKUP(D1154,CSAT!$A$1:$F$1193,6,0)</f>
        <v>Good</v>
      </c>
      <c r="AH1155" s="30">
        <v>43330</v>
      </c>
    </row>
    <row r="1156" spans="1:34" x14ac:dyDescent="0.25">
      <c r="A1156" s="13" t="s">
        <v>1678</v>
      </c>
      <c r="B1156" s="13">
        <v>1155</v>
      </c>
      <c r="C1156" s="13" t="s">
        <v>1042</v>
      </c>
      <c r="D1156" s="13" t="s">
        <v>1678</v>
      </c>
      <c r="E1156" s="13" t="s">
        <v>10</v>
      </c>
      <c r="F1156" s="13">
        <v>24</v>
      </c>
      <c r="G1156" s="13" t="s">
        <v>45</v>
      </c>
      <c r="H1156" s="13" t="s">
        <v>52</v>
      </c>
      <c r="I1156" s="13" t="s">
        <v>13</v>
      </c>
      <c r="J1156">
        <f>VLOOKUP(DATA!D1155,'Performance management'!A$1:H$1193,4,0)</f>
        <v>4</v>
      </c>
      <c r="K1156">
        <f>VLOOKUP(DATA!D1155,'Performance management'!A$1:H$1193,5,0)</f>
        <v>3</v>
      </c>
      <c r="L1156">
        <f>VLOOKUP(DATA!D1155,'Performance management'!A$1:H$1193,6,0)</f>
        <v>5</v>
      </c>
      <c r="M1156">
        <f>VLOOKUP(DATA!D1155,'Performance management'!A$1:H$1193,7,0)</f>
        <v>3</v>
      </c>
      <c r="N1156">
        <f>VLOOKUP(DATA!D1155,'Performance management'!A$1:H$1193,8,0)</f>
        <v>3.75</v>
      </c>
      <c r="O1156">
        <f>VLOOKUP(D1155,'Learning  Mangement'!$A$1:$G$1193,4,0)</f>
        <v>3.75</v>
      </c>
      <c r="P1156" t="str">
        <f>VLOOKUP(D1155,'Learning  Mangement'!$A$1:$G$1193,5,0)</f>
        <v>Hemanth&amp;Salomi</v>
      </c>
      <c r="Q1156" t="str">
        <f>VLOOKUP(D1155,'Learning  Mangement'!$A$1:$G$1193,6,0)</f>
        <v>3h</v>
      </c>
      <c r="R1156" t="str">
        <f>VLOOKUP(D1155,'Learning  Mangement'!$A$1:$G$1193,7,0)</f>
        <v>Soft skills Training</v>
      </c>
      <c r="S1156" s="30">
        <f>VLOOKUP(D1155,'Leave  Mangement'!$A$1:$F$1193,3,0)</f>
        <v>43198</v>
      </c>
      <c r="T1156" s="30">
        <f>VLOOKUP(D1155,'Leave  Mangement'!$A$1:$F$1193,4,0)</f>
        <v>43201</v>
      </c>
      <c r="U1156" t="str">
        <f>VLOOKUP(D1155,'Leave  Mangement'!$A$1:$F$1193,5,0)</f>
        <v>Planned leave</v>
      </c>
      <c r="V1156">
        <f>VLOOKUP(D1155,'Leave  Mangement'!$A$1:$F$1193,6,0)</f>
        <v>3</v>
      </c>
      <c r="W1156" t="str">
        <f>VLOOKUP(D1155,'Span and Layer'!$A$1:$D$1193,2,0)</f>
        <v>David</v>
      </c>
      <c r="X1156" t="str">
        <f>VLOOKUP(D1155,'Span and Layer'!$A$1:$D$1193,3,0)</f>
        <v>Jacob</v>
      </c>
      <c r="Y1156" t="str">
        <f>VLOOKUP(D1155,'Span and Layer'!$A$1:$D$1193,4,0)</f>
        <v>George</v>
      </c>
      <c r="Z1156" s="30">
        <f>VLOOKUP(D1155,'Attrition Analysis'!$A$1:$E$1193,3,0)</f>
        <v>42448</v>
      </c>
      <c r="AA1156" s="30">
        <f>VLOOKUP(D1155,'Attrition Analysis'!$A$1:$E$1193,4,0)</f>
        <v>15801</v>
      </c>
      <c r="AB1156">
        <f>VLOOKUP(D1155,'Attrition Analysis'!$A$1:$E$1193,5,0)</f>
        <v>0</v>
      </c>
      <c r="AC1156" t="str">
        <f>VLOOKUP(D1155,CSAT!$A$1:$F$1193,2,0)</f>
        <v>Good</v>
      </c>
      <c r="AD1156" t="str">
        <f>VLOOKUP(D1155,CSAT!$A$1:$F$1193,3,0)</f>
        <v>Worst</v>
      </c>
      <c r="AE1156" t="str">
        <f>VLOOKUP(D1155,CSAT!$A$1:$F$1193,4,0)</f>
        <v>Excellent</v>
      </c>
      <c r="AF1156" t="str">
        <f>VLOOKUP(D1155,CSAT!$A$1:$F$1193,5,0)</f>
        <v>Bad</v>
      </c>
      <c r="AG1156" t="str">
        <f>VLOOKUP(D1155,CSAT!$A$1:$F$1193,6,0)</f>
        <v>Bad</v>
      </c>
      <c r="AH1156" s="30">
        <v>43226</v>
      </c>
    </row>
    <row r="1157" spans="1:34" x14ac:dyDescent="0.25">
      <c r="A1157" s="13" t="s">
        <v>1679</v>
      </c>
      <c r="B1157" s="13">
        <v>1156</v>
      </c>
      <c r="C1157" s="13" t="s">
        <v>1044</v>
      </c>
      <c r="D1157" s="13" t="s">
        <v>1679</v>
      </c>
      <c r="E1157" s="13" t="s">
        <v>16</v>
      </c>
      <c r="F1157" s="13">
        <v>49</v>
      </c>
      <c r="G1157" s="13" t="s">
        <v>55</v>
      </c>
      <c r="H1157" s="13" t="s">
        <v>40</v>
      </c>
      <c r="I1157" s="13" t="s">
        <v>13</v>
      </c>
      <c r="J1157">
        <f>VLOOKUP(DATA!D1156,'Performance management'!A$1:H$1193,4,0)</f>
        <v>5</v>
      </c>
      <c r="K1157">
        <f>VLOOKUP(DATA!D1156,'Performance management'!A$1:H$1193,5,0)</f>
        <v>4</v>
      </c>
      <c r="L1157">
        <f>VLOOKUP(DATA!D1156,'Performance management'!A$1:H$1193,6,0)</f>
        <v>1</v>
      </c>
      <c r="M1157">
        <f>VLOOKUP(DATA!D1156,'Performance management'!A$1:H$1193,7,0)</f>
        <v>1</v>
      </c>
      <c r="N1157">
        <f>VLOOKUP(DATA!D1156,'Performance management'!A$1:H$1193,8,0)</f>
        <v>2.75</v>
      </c>
      <c r="O1157">
        <f>VLOOKUP(D1156,'Learning  Mangement'!$A$1:$G$1193,4,0)</f>
        <v>2.75</v>
      </c>
      <c r="P1157" t="str">
        <f>VLOOKUP(D1156,'Learning  Mangement'!$A$1:$G$1193,5,0)</f>
        <v>Sathish&amp;Azim</v>
      </c>
      <c r="Q1157" t="str">
        <f>VLOOKUP(D1156,'Learning  Mangement'!$A$1:$G$1193,6,0)</f>
        <v>4h</v>
      </c>
      <c r="R1157" t="str">
        <f>VLOOKUP(D1156,'Learning  Mangement'!$A$1:$G$1193,7,0)</f>
        <v>Technical skills Training</v>
      </c>
      <c r="S1157" s="30">
        <f>VLOOKUP(D1156,'Leave  Mangement'!$A$1:$F$1193,3,0)</f>
        <v>43199</v>
      </c>
      <c r="T1157" s="30">
        <f>VLOOKUP(D1156,'Leave  Mangement'!$A$1:$F$1193,4,0)</f>
        <v>43200</v>
      </c>
      <c r="U1157" t="str">
        <f>VLOOKUP(D1156,'Leave  Mangement'!$A$1:$F$1193,5,0)</f>
        <v>Emergency leave</v>
      </c>
      <c r="V1157">
        <f>VLOOKUP(D1156,'Leave  Mangement'!$A$1:$F$1193,6,0)</f>
        <v>1</v>
      </c>
      <c r="W1157" t="str">
        <f>VLOOKUP(D1156,'Span and Layer'!$A$1:$D$1193,2,0)</f>
        <v>Sathish</v>
      </c>
      <c r="X1157" t="str">
        <f>VLOOKUP(D1156,'Span and Layer'!$A$1:$D$1193,3,0)</f>
        <v>Charlie</v>
      </c>
      <c r="Y1157" t="str">
        <f>VLOOKUP(D1156,'Span and Layer'!$A$1:$D$1193,4,0)</f>
        <v>George</v>
      </c>
      <c r="Z1157" s="30">
        <f>VLOOKUP(D1156,'Attrition Analysis'!$A$1:$E$1193,3,0)</f>
        <v>42456</v>
      </c>
      <c r="AA1157" s="30">
        <f>VLOOKUP(D1156,'Attrition Analysis'!$A$1:$E$1193,4,0)</f>
        <v>15813</v>
      </c>
      <c r="AB1157">
        <f>VLOOKUP(D1156,'Attrition Analysis'!$A$1:$E$1193,5,0)</f>
        <v>0</v>
      </c>
      <c r="AC1157" t="str">
        <f>VLOOKUP(D1156,CSAT!$A$1:$F$1193,2,0)</f>
        <v>Bad</v>
      </c>
      <c r="AD1157" t="str">
        <f>VLOOKUP(D1156,CSAT!$A$1:$F$1193,3,0)</f>
        <v>Good</v>
      </c>
      <c r="AE1157" t="str">
        <f>VLOOKUP(D1156,CSAT!$A$1:$F$1193,4,0)</f>
        <v>Better</v>
      </c>
      <c r="AF1157" t="str">
        <f>VLOOKUP(D1156,CSAT!$A$1:$F$1193,5,0)</f>
        <v>Good</v>
      </c>
      <c r="AG1157" t="str">
        <f>VLOOKUP(D1156,CSAT!$A$1:$F$1193,6,0)</f>
        <v>Worst</v>
      </c>
      <c r="AH1157" s="30">
        <v>43219</v>
      </c>
    </row>
    <row r="1158" spans="1:34" x14ac:dyDescent="0.25">
      <c r="A1158" s="13" t="s">
        <v>1680</v>
      </c>
      <c r="B1158" s="13">
        <v>1157</v>
      </c>
      <c r="C1158" s="13" t="s">
        <v>1046</v>
      </c>
      <c r="D1158" s="13" t="s">
        <v>1680</v>
      </c>
      <c r="E1158" s="13" t="s">
        <v>16</v>
      </c>
      <c r="F1158" s="13">
        <v>30</v>
      </c>
      <c r="G1158" s="13" t="s">
        <v>11</v>
      </c>
      <c r="H1158" s="13" t="s">
        <v>63</v>
      </c>
      <c r="I1158" s="13" t="s">
        <v>13</v>
      </c>
      <c r="J1158">
        <f>VLOOKUP(DATA!D1157,'Performance management'!A$1:H$1193,4,0)</f>
        <v>3</v>
      </c>
      <c r="K1158">
        <f>VLOOKUP(DATA!D1157,'Performance management'!A$1:H$1193,5,0)</f>
        <v>5</v>
      </c>
      <c r="L1158">
        <f>VLOOKUP(DATA!D1157,'Performance management'!A$1:H$1193,6,0)</f>
        <v>3</v>
      </c>
      <c r="M1158">
        <f>VLOOKUP(DATA!D1157,'Performance management'!A$1:H$1193,7,0)</f>
        <v>3</v>
      </c>
      <c r="N1158">
        <f>VLOOKUP(DATA!D1157,'Performance management'!A$1:H$1193,8,0)</f>
        <v>3.5</v>
      </c>
      <c r="O1158">
        <f>VLOOKUP(D1157,'Learning  Mangement'!$A$1:$G$1193,4,0)</f>
        <v>3.5</v>
      </c>
      <c r="P1158" t="str">
        <f>VLOOKUP(D1157,'Learning  Mangement'!$A$1:$G$1193,5,0)</f>
        <v>Hemanth&amp;Salomi</v>
      </c>
      <c r="Q1158" t="str">
        <f>VLOOKUP(D1157,'Learning  Mangement'!$A$1:$G$1193,6,0)</f>
        <v>3h</v>
      </c>
      <c r="R1158" t="str">
        <f>VLOOKUP(D1157,'Learning  Mangement'!$A$1:$G$1193,7,0)</f>
        <v>Soft skills Training</v>
      </c>
      <c r="S1158" s="30">
        <f>VLOOKUP(D1157,'Leave  Mangement'!$A$1:$F$1193,3,0)</f>
        <v>43200</v>
      </c>
      <c r="T1158" s="30">
        <f>VLOOKUP(D1157,'Leave  Mangement'!$A$1:$F$1193,4,0)</f>
        <v>43205</v>
      </c>
      <c r="U1158" t="str">
        <f>VLOOKUP(D1157,'Leave  Mangement'!$A$1:$F$1193,5,0)</f>
        <v>Emergency leave</v>
      </c>
      <c r="V1158">
        <f>VLOOKUP(D1157,'Leave  Mangement'!$A$1:$F$1193,6,0)</f>
        <v>5</v>
      </c>
      <c r="W1158" t="str">
        <f>VLOOKUP(D1157,'Span and Layer'!$A$1:$D$1193,2,0)</f>
        <v>Harish</v>
      </c>
      <c r="X1158" t="str">
        <f>VLOOKUP(D1157,'Span and Layer'!$A$1:$D$1193,3,0)</f>
        <v>Amelia</v>
      </c>
      <c r="Y1158" t="str">
        <f>VLOOKUP(D1157,'Span and Layer'!$A$1:$D$1193,4,0)</f>
        <v>George</v>
      </c>
      <c r="Z1158" s="30">
        <f>VLOOKUP(D1157,'Attrition Analysis'!$A$1:$E$1193,3,0)</f>
        <v>42464</v>
      </c>
      <c r="AA1158" s="30">
        <f>VLOOKUP(D1157,'Attrition Analysis'!$A$1:$E$1193,4,0)</f>
        <v>15825</v>
      </c>
      <c r="AB1158">
        <f>VLOOKUP(D1157,'Attrition Analysis'!$A$1:$E$1193,5,0)</f>
        <v>0</v>
      </c>
      <c r="AC1158" t="str">
        <f>VLOOKUP(D1157,CSAT!$A$1:$F$1193,2,0)</f>
        <v>Bad</v>
      </c>
      <c r="AD1158" t="str">
        <f>VLOOKUP(D1157,CSAT!$A$1:$F$1193,3,0)</f>
        <v>Bad</v>
      </c>
      <c r="AE1158" t="str">
        <f>VLOOKUP(D1157,CSAT!$A$1:$F$1193,4,0)</f>
        <v>Excellent</v>
      </c>
      <c r="AF1158" t="str">
        <f>VLOOKUP(D1157,CSAT!$A$1:$F$1193,5,0)</f>
        <v>Good</v>
      </c>
      <c r="AG1158" t="str">
        <f>VLOOKUP(D1157,CSAT!$A$1:$F$1193,6,0)</f>
        <v>Worst</v>
      </c>
      <c r="AH1158" s="30">
        <v>43385</v>
      </c>
    </row>
    <row r="1159" spans="1:34" x14ac:dyDescent="0.25">
      <c r="A1159" s="13" t="s">
        <v>1681</v>
      </c>
      <c r="B1159" s="13">
        <v>1158</v>
      </c>
      <c r="C1159" s="13" t="s">
        <v>1048</v>
      </c>
      <c r="D1159" s="13" t="s">
        <v>1681</v>
      </c>
      <c r="E1159" s="13" t="s">
        <v>16</v>
      </c>
      <c r="F1159" s="13">
        <v>53</v>
      </c>
      <c r="G1159" s="13" t="s">
        <v>31</v>
      </c>
      <c r="H1159" s="13" t="s">
        <v>34</v>
      </c>
      <c r="I1159" s="13" t="s">
        <v>35</v>
      </c>
      <c r="J1159">
        <f>VLOOKUP(DATA!D1158,'Performance management'!A$1:H$1193,4,0)</f>
        <v>5</v>
      </c>
      <c r="K1159">
        <f>VLOOKUP(DATA!D1158,'Performance management'!A$1:H$1193,5,0)</f>
        <v>2</v>
      </c>
      <c r="L1159">
        <f>VLOOKUP(DATA!D1158,'Performance management'!A$1:H$1193,6,0)</f>
        <v>5</v>
      </c>
      <c r="M1159">
        <f>VLOOKUP(DATA!D1158,'Performance management'!A$1:H$1193,7,0)</f>
        <v>5</v>
      </c>
      <c r="N1159">
        <f>VLOOKUP(DATA!D1158,'Performance management'!A$1:H$1193,8,0)</f>
        <v>4.25</v>
      </c>
      <c r="O1159">
        <f>VLOOKUP(D1158,'Learning  Mangement'!$A$1:$G$1193,4,0)</f>
        <v>4.25</v>
      </c>
      <c r="P1159" t="str">
        <f>VLOOKUP(D1158,'Learning  Mangement'!$A$1:$G$1193,5,0)</f>
        <v>Santhosh&amp;Anudeep</v>
      </c>
      <c r="Q1159" t="str">
        <f>VLOOKUP(D1158,'Learning  Mangement'!$A$1:$G$1193,6,0)</f>
        <v>3h</v>
      </c>
      <c r="R1159" t="str">
        <f>VLOOKUP(D1158,'Learning  Mangement'!$A$1:$G$1193,7,0)</f>
        <v>Job Training</v>
      </c>
      <c r="S1159" s="30">
        <f>VLOOKUP(D1158,'Leave  Mangement'!$A$1:$F$1193,3,0)</f>
        <v>43201</v>
      </c>
      <c r="T1159" s="30">
        <f>VLOOKUP(D1158,'Leave  Mangement'!$A$1:$F$1193,4,0)</f>
        <v>43202</v>
      </c>
      <c r="U1159" t="str">
        <f>VLOOKUP(D1158,'Leave  Mangement'!$A$1:$F$1193,5,0)</f>
        <v>Planned leave</v>
      </c>
      <c r="V1159">
        <f>VLOOKUP(D1158,'Leave  Mangement'!$A$1:$F$1193,6,0)</f>
        <v>1</v>
      </c>
      <c r="W1159" t="str">
        <f>VLOOKUP(D1158,'Span and Layer'!$A$1:$D$1193,2,0)</f>
        <v>Arundathi</v>
      </c>
      <c r="X1159" t="str">
        <f>VLOOKUP(D1158,'Span and Layer'!$A$1:$D$1193,3,0)</f>
        <v>Jacob</v>
      </c>
      <c r="Y1159" t="str">
        <f>VLOOKUP(D1158,'Span and Layer'!$A$1:$D$1193,4,0)</f>
        <v>George</v>
      </c>
      <c r="Z1159" s="30">
        <f>VLOOKUP(D1158,'Attrition Analysis'!$A$1:$E$1193,3,0)</f>
        <v>42472</v>
      </c>
      <c r="AA1159" s="30">
        <f>VLOOKUP(D1158,'Attrition Analysis'!$A$1:$E$1193,4,0)</f>
        <v>15837</v>
      </c>
      <c r="AB1159">
        <f>VLOOKUP(D1158,'Attrition Analysis'!$A$1:$E$1193,5,0)</f>
        <v>0</v>
      </c>
      <c r="AC1159" t="str">
        <f>VLOOKUP(D1158,CSAT!$A$1:$F$1193,2,0)</f>
        <v>Excellent</v>
      </c>
      <c r="AD1159" t="str">
        <f>VLOOKUP(D1158,CSAT!$A$1:$F$1193,3,0)</f>
        <v>Worst</v>
      </c>
      <c r="AE1159" t="str">
        <f>VLOOKUP(D1158,CSAT!$A$1:$F$1193,4,0)</f>
        <v>Worst</v>
      </c>
      <c r="AF1159" t="str">
        <f>VLOOKUP(D1158,CSAT!$A$1:$F$1193,5,0)</f>
        <v>Good</v>
      </c>
      <c r="AG1159" t="str">
        <f>VLOOKUP(D1158,CSAT!$A$1:$F$1193,6,0)</f>
        <v>Excellent</v>
      </c>
      <c r="AH1159" s="30">
        <v>43400</v>
      </c>
    </row>
    <row r="1160" spans="1:34" x14ac:dyDescent="0.25">
      <c r="A1160" s="13" t="s">
        <v>1682</v>
      </c>
      <c r="B1160" s="13">
        <v>1159</v>
      </c>
      <c r="C1160" s="13" t="s">
        <v>1050</v>
      </c>
      <c r="D1160" s="13" t="s">
        <v>1682</v>
      </c>
      <c r="E1160" s="13" t="s">
        <v>10</v>
      </c>
      <c r="F1160" s="13">
        <v>28</v>
      </c>
      <c r="G1160" s="13" t="s">
        <v>21</v>
      </c>
      <c r="H1160" s="13" t="s">
        <v>56</v>
      </c>
      <c r="I1160" s="13" t="s">
        <v>13</v>
      </c>
      <c r="J1160">
        <f>VLOOKUP(DATA!D1159,'Performance management'!A$1:H$1193,4,0)</f>
        <v>5</v>
      </c>
      <c r="K1160">
        <f>VLOOKUP(DATA!D1159,'Performance management'!A$1:H$1193,5,0)</f>
        <v>5</v>
      </c>
      <c r="L1160">
        <f>VLOOKUP(DATA!D1159,'Performance management'!A$1:H$1193,6,0)</f>
        <v>5</v>
      </c>
      <c r="M1160">
        <f>VLOOKUP(DATA!D1159,'Performance management'!A$1:H$1193,7,0)</f>
        <v>5</v>
      </c>
      <c r="N1160">
        <f>VLOOKUP(DATA!D1159,'Performance management'!A$1:H$1193,8,0)</f>
        <v>5</v>
      </c>
      <c r="O1160">
        <f>VLOOKUP(D1159,'Learning  Mangement'!$A$1:$G$1193,4,0)</f>
        <v>5</v>
      </c>
      <c r="P1160" t="str">
        <f>VLOOKUP(D1159,'Learning  Mangement'!$A$1:$G$1193,5,0)</f>
        <v>David&amp;Lihar</v>
      </c>
      <c r="Q1160" t="str">
        <f>VLOOKUP(D1159,'Learning  Mangement'!$A$1:$G$1193,6,0)</f>
        <v>2h</v>
      </c>
      <c r="R1160" t="str">
        <f>VLOOKUP(D1159,'Learning  Mangement'!$A$1:$G$1193,7,0)</f>
        <v>Promotional Training</v>
      </c>
      <c r="S1160" s="30">
        <f>VLOOKUP(D1159,'Leave  Mangement'!$A$1:$F$1193,3,0)</f>
        <v>43202</v>
      </c>
      <c r="T1160" s="30">
        <f>VLOOKUP(D1159,'Leave  Mangement'!$A$1:$F$1193,4,0)</f>
        <v>43207</v>
      </c>
      <c r="U1160" t="str">
        <f>VLOOKUP(D1159,'Leave  Mangement'!$A$1:$F$1193,5,0)</f>
        <v>Emergency leave</v>
      </c>
      <c r="V1160">
        <f>VLOOKUP(D1159,'Leave  Mangement'!$A$1:$F$1193,6,0)</f>
        <v>5</v>
      </c>
      <c r="W1160" t="str">
        <f>VLOOKUP(D1159,'Span and Layer'!$A$1:$D$1193,2,0)</f>
        <v>Hemanth</v>
      </c>
      <c r="X1160" t="str">
        <f>VLOOKUP(D1159,'Span and Layer'!$A$1:$D$1193,3,0)</f>
        <v>Amelia</v>
      </c>
      <c r="Y1160" t="str">
        <f>VLOOKUP(D1159,'Span and Layer'!$A$1:$D$1193,4,0)</f>
        <v>George</v>
      </c>
      <c r="Z1160" s="30">
        <f>VLOOKUP(D1159,'Attrition Analysis'!$A$1:$E$1193,3,0)</f>
        <v>42480</v>
      </c>
      <c r="AA1160" s="30">
        <f>VLOOKUP(D1159,'Attrition Analysis'!$A$1:$E$1193,4,0)</f>
        <v>15849</v>
      </c>
      <c r="AB1160">
        <f>VLOOKUP(D1159,'Attrition Analysis'!$A$1:$E$1193,5,0)</f>
        <v>0</v>
      </c>
      <c r="AC1160" t="str">
        <f>VLOOKUP(D1159,CSAT!$A$1:$F$1193,2,0)</f>
        <v>Excellent</v>
      </c>
      <c r="AD1160" t="str">
        <f>VLOOKUP(D1159,CSAT!$A$1:$F$1193,3,0)</f>
        <v>Good</v>
      </c>
      <c r="AE1160" t="str">
        <f>VLOOKUP(D1159,CSAT!$A$1:$F$1193,4,0)</f>
        <v>Good</v>
      </c>
      <c r="AF1160" t="str">
        <f>VLOOKUP(D1159,CSAT!$A$1:$F$1193,5,0)</f>
        <v>Bad</v>
      </c>
      <c r="AG1160" t="str">
        <f>VLOOKUP(D1159,CSAT!$A$1:$F$1193,6,0)</f>
        <v>Worst</v>
      </c>
      <c r="AH1160" s="30">
        <v>43463</v>
      </c>
    </row>
    <row r="1161" spans="1:34" x14ac:dyDescent="0.25">
      <c r="A1161" s="13" t="s">
        <v>1683</v>
      </c>
      <c r="B1161" s="13">
        <v>1160</v>
      </c>
      <c r="C1161" s="13" t="s">
        <v>1052</v>
      </c>
      <c r="D1161" s="13" t="s">
        <v>1683</v>
      </c>
      <c r="E1161" s="13" t="s">
        <v>16</v>
      </c>
      <c r="F1161" s="13">
        <v>40</v>
      </c>
      <c r="G1161" s="13" t="s">
        <v>31</v>
      </c>
      <c r="H1161" s="13" t="s">
        <v>161</v>
      </c>
      <c r="I1161" s="13" t="s">
        <v>13</v>
      </c>
      <c r="J1161">
        <f>VLOOKUP(DATA!D1160,'Performance management'!A$1:H$1193,4,0)</f>
        <v>5</v>
      </c>
      <c r="K1161">
        <f>VLOOKUP(DATA!D1160,'Performance management'!A$1:H$1193,5,0)</f>
        <v>5</v>
      </c>
      <c r="L1161">
        <f>VLOOKUP(DATA!D1160,'Performance management'!A$1:H$1193,6,0)</f>
        <v>5</v>
      </c>
      <c r="M1161">
        <f>VLOOKUP(DATA!D1160,'Performance management'!A$1:H$1193,7,0)</f>
        <v>5</v>
      </c>
      <c r="N1161">
        <f>VLOOKUP(DATA!D1160,'Performance management'!A$1:H$1193,8,0)</f>
        <v>5</v>
      </c>
      <c r="O1161">
        <f>VLOOKUP(D1160,'Learning  Mangement'!$A$1:$G$1193,4,0)</f>
        <v>5</v>
      </c>
      <c r="P1161" t="str">
        <f>VLOOKUP(D1160,'Learning  Mangement'!$A$1:$G$1193,5,0)</f>
        <v>David&amp;Lihar</v>
      </c>
      <c r="Q1161" t="str">
        <f>VLOOKUP(D1160,'Learning  Mangement'!$A$1:$G$1193,6,0)</f>
        <v>2h</v>
      </c>
      <c r="R1161" t="str">
        <f>VLOOKUP(D1160,'Learning  Mangement'!$A$1:$G$1193,7,0)</f>
        <v>Promotional Training</v>
      </c>
      <c r="S1161" s="30">
        <f>VLOOKUP(D1160,'Leave  Mangement'!$A$1:$F$1193,3,0)</f>
        <v>43203</v>
      </c>
      <c r="T1161" s="30">
        <f>VLOOKUP(D1160,'Leave  Mangement'!$A$1:$F$1193,4,0)</f>
        <v>43206</v>
      </c>
      <c r="U1161" t="str">
        <f>VLOOKUP(D1160,'Leave  Mangement'!$A$1:$F$1193,5,0)</f>
        <v>Planned leave</v>
      </c>
      <c r="V1161">
        <f>VLOOKUP(D1160,'Leave  Mangement'!$A$1:$F$1193,6,0)</f>
        <v>3</v>
      </c>
      <c r="W1161" t="str">
        <f>VLOOKUP(D1160,'Span and Layer'!$A$1:$D$1193,2,0)</f>
        <v>Rishitha</v>
      </c>
      <c r="X1161" t="str">
        <f>VLOOKUP(D1160,'Span and Layer'!$A$1:$D$1193,3,0)</f>
        <v>Isla</v>
      </c>
      <c r="Y1161" t="str">
        <f>VLOOKUP(D1160,'Span and Layer'!$A$1:$D$1193,4,0)</f>
        <v>George</v>
      </c>
      <c r="Z1161" s="30">
        <f>VLOOKUP(D1160,'Attrition Analysis'!$A$1:$E$1193,3,0)</f>
        <v>42488</v>
      </c>
      <c r="AA1161" s="30">
        <f>VLOOKUP(D1160,'Attrition Analysis'!$A$1:$E$1193,4,0)</f>
        <v>15861</v>
      </c>
      <c r="AB1161">
        <f>VLOOKUP(D1160,'Attrition Analysis'!$A$1:$E$1193,5,0)</f>
        <v>0</v>
      </c>
      <c r="AC1161" t="str">
        <f>VLOOKUP(D1160,CSAT!$A$1:$F$1193,2,0)</f>
        <v>Worst</v>
      </c>
      <c r="AD1161" t="str">
        <f>VLOOKUP(D1160,CSAT!$A$1:$F$1193,3,0)</f>
        <v>Excellent</v>
      </c>
      <c r="AE1161" t="str">
        <f>VLOOKUP(D1160,CSAT!$A$1:$F$1193,4,0)</f>
        <v>Worst</v>
      </c>
      <c r="AF1161" t="str">
        <f>VLOOKUP(D1160,CSAT!$A$1:$F$1193,5,0)</f>
        <v>Excellent</v>
      </c>
      <c r="AG1161" t="str">
        <f>VLOOKUP(D1160,CSAT!$A$1:$F$1193,6,0)</f>
        <v>Excellent</v>
      </c>
      <c r="AH1161" s="30">
        <v>43258</v>
      </c>
    </row>
    <row r="1162" spans="1:34" x14ac:dyDescent="0.25">
      <c r="A1162" s="13" t="s">
        <v>1684</v>
      </c>
      <c r="B1162" s="13">
        <v>1161</v>
      </c>
      <c r="C1162" s="13" t="s">
        <v>1054</v>
      </c>
      <c r="D1162" s="13" t="s">
        <v>1684</v>
      </c>
      <c r="E1162" s="13" t="s">
        <v>16</v>
      </c>
      <c r="F1162" s="13">
        <v>21</v>
      </c>
      <c r="G1162" s="13" t="s">
        <v>11</v>
      </c>
      <c r="H1162" s="13" t="s">
        <v>56</v>
      </c>
      <c r="I1162" s="13" t="s">
        <v>13</v>
      </c>
      <c r="J1162">
        <f>VLOOKUP(DATA!D1161,'Performance management'!A$1:H$1193,4,0)</f>
        <v>5</v>
      </c>
      <c r="K1162">
        <f>VLOOKUP(DATA!D1161,'Performance management'!A$1:H$1193,5,0)</f>
        <v>4</v>
      </c>
      <c r="L1162">
        <f>VLOOKUP(DATA!D1161,'Performance management'!A$1:H$1193,6,0)</f>
        <v>3</v>
      </c>
      <c r="M1162">
        <f>VLOOKUP(DATA!D1161,'Performance management'!A$1:H$1193,7,0)</f>
        <v>4</v>
      </c>
      <c r="N1162">
        <f>VLOOKUP(DATA!D1161,'Performance management'!A$1:H$1193,8,0)</f>
        <v>4</v>
      </c>
      <c r="O1162">
        <f>VLOOKUP(D1161,'Learning  Mangement'!$A$1:$G$1193,4,0)</f>
        <v>4</v>
      </c>
      <c r="P1162" t="str">
        <f>VLOOKUP(D1161,'Learning  Mangement'!$A$1:$G$1193,5,0)</f>
        <v>Santhosh&amp;Anudeep</v>
      </c>
      <c r="Q1162" t="str">
        <f>VLOOKUP(D1161,'Learning  Mangement'!$A$1:$G$1193,6,0)</f>
        <v>3h</v>
      </c>
      <c r="R1162" t="str">
        <f>VLOOKUP(D1161,'Learning  Mangement'!$A$1:$G$1193,7,0)</f>
        <v>Job Training</v>
      </c>
      <c r="S1162" s="30">
        <f>VLOOKUP(D1161,'Leave  Mangement'!$A$1:$F$1193,3,0)</f>
        <v>43204</v>
      </c>
      <c r="T1162" s="30">
        <f>VLOOKUP(D1161,'Leave  Mangement'!$A$1:$F$1193,4,0)</f>
        <v>43209</v>
      </c>
      <c r="U1162" t="str">
        <f>VLOOKUP(D1161,'Leave  Mangement'!$A$1:$F$1193,5,0)</f>
        <v>Emergency leave</v>
      </c>
      <c r="V1162">
        <f>VLOOKUP(D1161,'Leave  Mangement'!$A$1:$F$1193,6,0)</f>
        <v>5</v>
      </c>
      <c r="W1162" t="str">
        <f>VLOOKUP(D1161,'Span and Layer'!$A$1:$D$1193,2,0)</f>
        <v>Santhosh</v>
      </c>
      <c r="X1162" t="str">
        <f>VLOOKUP(D1161,'Span and Layer'!$A$1:$D$1193,3,0)</f>
        <v>Harry</v>
      </c>
      <c r="Y1162" t="str">
        <f>VLOOKUP(D1161,'Span and Layer'!$A$1:$D$1193,4,0)</f>
        <v>George</v>
      </c>
      <c r="Z1162" s="30">
        <f>VLOOKUP(D1161,'Attrition Analysis'!$A$1:$E$1193,3,0)</f>
        <v>42496</v>
      </c>
      <c r="AA1162" s="30">
        <f>VLOOKUP(D1161,'Attrition Analysis'!$A$1:$E$1193,4,0)</f>
        <v>15873</v>
      </c>
      <c r="AB1162">
        <f>VLOOKUP(D1161,'Attrition Analysis'!$A$1:$E$1193,5,0)</f>
        <v>0</v>
      </c>
      <c r="AC1162" t="str">
        <f>VLOOKUP(D1161,CSAT!$A$1:$F$1193,2,0)</f>
        <v>Bad</v>
      </c>
      <c r="AD1162" t="str">
        <f>VLOOKUP(D1161,CSAT!$A$1:$F$1193,3,0)</f>
        <v>Better</v>
      </c>
      <c r="AE1162" t="str">
        <f>VLOOKUP(D1161,CSAT!$A$1:$F$1193,4,0)</f>
        <v>Good</v>
      </c>
      <c r="AF1162" t="str">
        <f>VLOOKUP(D1161,CSAT!$A$1:$F$1193,5,0)</f>
        <v>Good</v>
      </c>
      <c r="AG1162" t="str">
        <f>VLOOKUP(D1161,CSAT!$A$1:$F$1193,6,0)</f>
        <v>Good</v>
      </c>
      <c r="AH1162" s="30">
        <v>43150</v>
      </c>
    </row>
    <row r="1163" spans="1:34" x14ac:dyDescent="0.25">
      <c r="A1163" s="13" t="s">
        <v>1685</v>
      </c>
      <c r="B1163" s="13">
        <v>1162</v>
      </c>
      <c r="C1163" s="13" t="s">
        <v>1056</v>
      </c>
      <c r="D1163" s="13" t="s">
        <v>1685</v>
      </c>
      <c r="E1163" s="13" t="s">
        <v>10</v>
      </c>
      <c r="F1163" s="13">
        <v>52</v>
      </c>
      <c r="G1163" s="13" t="s">
        <v>91</v>
      </c>
      <c r="H1163" s="13" t="s">
        <v>12</v>
      </c>
      <c r="I1163" s="13" t="s">
        <v>13</v>
      </c>
      <c r="J1163">
        <f>VLOOKUP(DATA!D1162,'Performance management'!A$1:H$1193,4,0)</f>
        <v>1</v>
      </c>
      <c r="K1163">
        <f>VLOOKUP(DATA!D1162,'Performance management'!A$1:H$1193,5,0)</f>
        <v>3</v>
      </c>
      <c r="L1163">
        <f>VLOOKUP(DATA!D1162,'Performance management'!A$1:H$1193,6,0)</f>
        <v>2</v>
      </c>
      <c r="M1163">
        <f>VLOOKUP(DATA!D1162,'Performance management'!A$1:H$1193,7,0)</f>
        <v>2</v>
      </c>
      <c r="N1163">
        <f>VLOOKUP(DATA!D1162,'Performance management'!A$1:H$1193,8,0)</f>
        <v>2</v>
      </c>
      <c r="O1163">
        <f>VLOOKUP(D1162,'Learning  Mangement'!$A$1:$G$1193,4,0)</f>
        <v>2</v>
      </c>
      <c r="P1163" t="str">
        <f>VLOOKUP(D1162,'Learning  Mangement'!$A$1:$G$1193,5,0)</f>
        <v>Sathish&amp;Azim</v>
      </c>
      <c r="Q1163" t="str">
        <f>VLOOKUP(D1162,'Learning  Mangement'!$A$1:$G$1193,6,0)</f>
        <v>4h</v>
      </c>
      <c r="R1163" t="str">
        <f>VLOOKUP(D1162,'Learning  Mangement'!$A$1:$G$1193,7,0)</f>
        <v>Technical skills Training</v>
      </c>
      <c r="S1163" s="30">
        <f>VLOOKUP(D1162,'Leave  Mangement'!$A$1:$F$1193,3,0)</f>
        <v>43205</v>
      </c>
      <c r="T1163" s="30">
        <f>VLOOKUP(D1162,'Leave  Mangement'!$A$1:$F$1193,4,0)</f>
        <v>43210</v>
      </c>
      <c r="U1163" t="str">
        <f>VLOOKUP(D1162,'Leave  Mangement'!$A$1:$F$1193,5,0)</f>
        <v>Planned leave</v>
      </c>
      <c r="V1163">
        <f>VLOOKUP(D1162,'Leave  Mangement'!$A$1:$F$1193,6,0)</f>
        <v>5</v>
      </c>
      <c r="W1163" t="str">
        <f>VLOOKUP(D1162,'Span and Layer'!$A$1:$D$1193,2,0)</f>
        <v>Harish</v>
      </c>
      <c r="X1163" t="str">
        <f>VLOOKUP(D1162,'Span and Layer'!$A$1:$D$1193,3,0)</f>
        <v>Amelia</v>
      </c>
      <c r="Y1163" t="str">
        <f>VLOOKUP(D1162,'Span and Layer'!$A$1:$D$1193,4,0)</f>
        <v>George</v>
      </c>
      <c r="Z1163" s="30">
        <f>VLOOKUP(D1162,'Attrition Analysis'!$A$1:$E$1193,3,0)</f>
        <v>42504</v>
      </c>
      <c r="AA1163" s="30">
        <f>VLOOKUP(D1162,'Attrition Analysis'!$A$1:$E$1193,4,0)</f>
        <v>15885</v>
      </c>
      <c r="AB1163">
        <f>VLOOKUP(D1162,'Attrition Analysis'!$A$1:$E$1193,5,0)</f>
        <v>0</v>
      </c>
      <c r="AC1163" t="str">
        <f>VLOOKUP(D1162,CSAT!$A$1:$F$1193,2,0)</f>
        <v>Bad</v>
      </c>
      <c r="AD1163" t="str">
        <f>VLOOKUP(D1162,CSAT!$A$1:$F$1193,3,0)</f>
        <v>Worst</v>
      </c>
      <c r="AE1163" t="str">
        <f>VLOOKUP(D1162,CSAT!$A$1:$F$1193,4,0)</f>
        <v>Good</v>
      </c>
      <c r="AF1163" t="str">
        <f>VLOOKUP(D1162,CSAT!$A$1:$F$1193,5,0)</f>
        <v>Better</v>
      </c>
      <c r="AG1163" t="str">
        <f>VLOOKUP(D1162,CSAT!$A$1:$F$1193,6,0)</f>
        <v>Good</v>
      </c>
      <c r="AH1163" s="30">
        <v>43271</v>
      </c>
    </row>
    <row r="1164" spans="1:34" x14ac:dyDescent="0.25">
      <c r="A1164" s="13" t="s">
        <v>1686</v>
      </c>
      <c r="B1164" s="13">
        <v>1163</v>
      </c>
      <c r="C1164" s="13" t="s">
        <v>1058</v>
      </c>
      <c r="D1164" s="13" t="s">
        <v>1686</v>
      </c>
      <c r="E1164" s="13" t="s">
        <v>10</v>
      </c>
      <c r="F1164" s="13">
        <v>58</v>
      </c>
      <c r="G1164" s="13" t="s">
        <v>96</v>
      </c>
      <c r="H1164" s="13" t="s">
        <v>66</v>
      </c>
      <c r="I1164" s="13" t="s">
        <v>13</v>
      </c>
      <c r="J1164">
        <f>VLOOKUP(DATA!D1163,'Performance management'!A$1:H$1193,4,0)</f>
        <v>2</v>
      </c>
      <c r="K1164">
        <f>VLOOKUP(DATA!D1163,'Performance management'!A$1:H$1193,5,0)</f>
        <v>3</v>
      </c>
      <c r="L1164">
        <f>VLOOKUP(DATA!D1163,'Performance management'!A$1:H$1193,6,0)</f>
        <v>2</v>
      </c>
      <c r="M1164">
        <f>VLOOKUP(DATA!D1163,'Performance management'!A$1:H$1193,7,0)</f>
        <v>1</v>
      </c>
      <c r="N1164">
        <f>VLOOKUP(DATA!D1163,'Performance management'!A$1:H$1193,8,0)</f>
        <v>2</v>
      </c>
      <c r="O1164">
        <f>VLOOKUP(D1163,'Learning  Mangement'!$A$1:$G$1193,4,0)</f>
        <v>2</v>
      </c>
      <c r="P1164" t="str">
        <f>VLOOKUP(D1163,'Learning  Mangement'!$A$1:$G$1193,5,0)</f>
        <v>Sathish&amp;Azim</v>
      </c>
      <c r="Q1164" t="str">
        <f>VLOOKUP(D1163,'Learning  Mangement'!$A$1:$G$1193,6,0)</f>
        <v>4h</v>
      </c>
      <c r="R1164" t="str">
        <f>VLOOKUP(D1163,'Learning  Mangement'!$A$1:$G$1193,7,0)</f>
        <v>Technical skills Training</v>
      </c>
      <c r="S1164" s="30">
        <f>VLOOKUP(D1163,'Leave  Mangement'!$A$1:$F$1193,3,0)</f>
        <v>43206</v>
      </c>
      <c r="T1164" s="30">
        <f>VLOOKUP(D1163,'Leave  Mangement'!$A$1:$F$1193,4,0)</f>
        <v>43210</v>
      </c>
      <c r="U1164" t="str">
        <f>VLOOKUP(D1163,'Leave  Mangement'!$A$1:$F$1193,5,0)</f>
        <v>Maternity/Parental leave</v>
      </c>
      <c r="V1164">
        <f>VLOOKUP(D1163,'Leave  Mangement'!$A$1:$F$1193,6,0)</f>
        <v>34</v>
      </c>
      <c r="W1164" t="str">
        <f>VLOOKUP(D1163,'Span and Layer'!$A$1:$D$1193,2,0)</f>
        <v>Harish</v>
      </c>
      <c r="X1164" t="str">
        <f>VLOOKUP(D1163,'Span and Layer'!$A$1:$D$1193,3,0)</f>
        <v>Amelia</v>
      </c>
      <c r="Y1164" t="str">
        <f>VLOOKUP(D1163,'Span and Layer'!$A$1:$D$1193,4,0)</f>
        <v>George</v>
      </c>
      <c r="Z1164" s="30">
        <f>VLOOKUP(D1163,'Attrition Analysis'!$A$1:$E$1193,3,0)</f>
        <v>42512</v>
      </c>
      <c r="AA1164" s="30">
        <f>VLOOKUP(D1163,'Attrition Analysis'!$A$1:$E$1193,4,0)</f>
        <v>15897</v>
      </c>
      <c r="AB1164">
        <f>VLOOKUP(D1163,'Attrition Analysis'!$A$1:$E$1193,5,0)</f>
        <v>0</v>
      </c>
      <c r="AC1164" t="str">
        <f>VLOOKUP(D1163,CSAT!$A$1:$F$1193,2,0)</f>
        <v>Bad</v>
      </c>
      <c r="AD1164" t="str">
        <f>VLOOKUP(D1163,CSAT!$A$1:$F$1193,3,0)</f>
        <v>Worst</v>
      </c>
      <c r="AE1164" t="str">
        <f>VLOOKUP(D1163,CSAT!$A$1:$F$1193,4,0)</f>
        <v>Excellent</v>
      </c>
      <c r="AF1164" t="str">
        <f>VLOOKUP(D1163,CSAT!$A$1:$F$1193,5,0)</f>
        <v>Excellent</v>
      </c>
      <c r="AG1164" t="str">
        <f>VLOOKUP(D1163,CSAT!$A$1:$F$1193,6,0)</f>
        <v>Worst</v>
      </c>
      <c r="AH1164" s="30">
        <v>43306</v>
      </c>
    </row>
    <row r="1165" spans="1:34" x14ac:dyDescent="0.25">
      <c r="A1165" s="13" t="s">
        <v>1687</v>
      </c>
      <c r="B1165" s="13">
        <v>1164</v>
      </c>
      <c r="C1165" s="13" t="s">
        <v>1060</v>
      </c>
      <c r="D1165" s="13" t="s">
        <v>1687</v>
      </c>
      <c r="E1165" s="13" t="s">
        <v>10</v>
      </c>
      <c r="F1165" s="13">
        <v>22</v>
      </c>
      <c r="G1165" s="13" t="s">
        <v>55</v>
      </c>
      <c r="H1165" s="13" t="s">
        <v>118</v>
      </c>
      <c r="I1165" s="13" t="s">
        <v>13</v>
      </c>
      <c r="J1165">
        <f>VLOOKUP(DATA!D1164,'Performance management'!A$1:H$1193,4,0)</f>
        <v>1</v>
      </c>
      <c r="K1165">
        <f>VLOOKUP(DATA!D1164,'Performance management'!A$1:H$1193,5,0)</f>
        <v>4</v>
      </c>
      <c r="L1165">
        <f>VLOOKUP(DATA!D1164,'Performance management'!A$1:H$1193,6,0)</f>
        <v>2</v>
      </c>
      <c r="M1165">
        <f>VLOOKUP(DATA!D1164,'Performance management'!A$1:H$1193,7,0)</f>
        <v>1</v>
      </c>
      <c r="N1165">
        <f>VLOOKUP(DATA!D1164,'Performance management'!A$1:H$1193,8,0)</f>
        <v>2</v>
      </c>
      <c r="O1165">
        <f>VLOOKUP(D1164,'Learning  Mangement'!$A$1:$G$1193,4,0)</f>
        <v>2</v>
      </c>
      <c r="P1165" t="str">
        <f>VLOOKUP(D1164,'Learning  Mangement'!$A$1:$G$1193,5,0)</f>
        <v>Sathish&amp;Azim</v>
      </c>
      <c r="Q1165" t="str">
        <f>VLOOKUP(D1164,'Learning  Mangement'!$A$1:$G$1193,6,0)</f>
        <v>4h</v>
      </c>
      <c r="R1165" t="str">
        <f>VLOOKUP(D1164,'Learning  Mangement'!$A$1:$G$1193,7,0)</f>
        <v>Technical skills Training</v>
      </c>
      <c r="S1165" s="30">
        <f>VLOOKUP(D1164,'Leave  Mangement'!$A$1:$F$1193,3,0)</f>
        <v>43207</v>
      </c>
      <c r="T1165" s="30">
        <f>VLOOKUP(D1164,'Leave  Mangement'!$A$1:$F$1193,4,0)</f>
        <v>43209</v>
      </c>
      <c r="U1165" t="str">
        <f>VLOOKUP(D1164,'Leave  Mangement'!$A$1:$F$1193,5,0)</f>
        <v>Planned leave</v>
      </c>
      <c r="V1165">
        <f>VLOOKUP(D1164,'Leave  Mangement'!$A$1:$F$1193,6,0)</f>
        <v>2</v>
      </c>
      <c r="W1165" t="str">
        <f>VLOOKUP(D1164,'Span and Layer'!$A$1:$D$1193,2,0)</f>
        <v>Azim</v>
      </c>
      <c r="X1165" t="str">
        <f>VLOOKUP(D1164,'Span and Layer'!$A$1:$D$1193,3,0)</f>
        <v>Jacob</v>
      </c>
      <c r="Y1165" t="str">
        <f>VLOOKUP(D1164,'Span and Layer'!$A$1:$D$1193,4,0)</f>
        <v>George</v>
      </c>
      <c r="Z1165" s="30">
        <f>VLOOKUP(D1164,'Attrition Analysis'!$A$1:$E$1193,3,0)</f>
        <v>42520</v>
      </c>
      <c r="AA1165" s="30">
        <f>VLOOKUP(D1164,'Attrition Analysis'!$A$1:$E$1193,4,0)</f>
        <v>15909</v>
      </c>
      <c r="AB1165">
        <f>VLOOKUP(D1164,'Attrition Analysis'!$A$1:$E$1193,5,0)</f>
        <v>0</v>
      </c>
      <c r="AC1165" t="str">
        <f>VLOOKUP(D1164,CSAT!$A$1:$F$1193,2,0)</f>
        <v>Better</v>
      </c>
      <c r="AD1165" t="str">
        <f>VLOOKUP(D1164,CSAT!$A$1:$F$1193,3,0)</f>
        <v>Good</v>
      </c>
      <c r="AE1165" t="str">
        <f>VLOOKUP(D1164,CSAT!$A$1:$F$1193,4,0)</f>
        <v>Bad</v>
      </c>
      <c r="AF1165" t="str">
        <f>VLOOKUP(D1164,CSAT!$A$1:$F$1193,5,0)</f>
        <v>Worst</v>
      </c>
      <c r="AG1165" t="str">
        <f>VLOOKUP(D1164,CSAT!$A$1:$F$1193,6,0)</f>
        <v>Worst</v>
      </c>
      <c r="AH1165" s="30">
        <v>43293</v>
      </c>
    </row>
    <row r="1166" spans="1:34" x14ac:dyDescent="0.25">
      <c r="A1166" s="13" t="s">
        <v>1688</v>
      </c>
      <c r="B1166" s="13">
        <v>1165</v>
      </c>
      <c r="C1166" s="13" t="s">
        <v>1062</v>
      </c>
      <c r="D1166" s="13" t="s">
        <v>1688</v>
      </c>
      <c r="E1166" s="13" t="s">
        <v>16</v>
      </c>
      <c r="F1166" s="13">
        <v>60</v>
      </c>
      <c r="G1166" s="13" t="s">
        <v>17</v>
      </c>
      <c r="H1166" s="13" t="s">
        <v>161</v>
      </c>
      <c r="I1166" s="13" t="s">
        <v>13</v>
      </c>
      <c r="J1166">
        <f>VLOOKUP(DATA!D1165,'Performance management'!A$1:H$1193,4,0)</f>
        <v>5</v>
      </c>
      <c r="K1166">
        <f>VLOOKUP(DATA!D1165,'Performance management'!A$1:H$1193,5,0)</f>
        <v>3</v>
      </c>
      <c r="L1166">
        <f>VLOOKUP(DATA!D1165,'Performance management'!A$1:H$1193,6,0)</f>
        <v>3</v>
      </c>
      <c r="M1166">
        <f>VLOOKUP(DATA!D1165,'Performance management'!A$1:H$1193,7,0)</f>
        <v>2</v>
      </c>
      <c r="N1166">
        <f>VLOOKUP(DATA!D1165,'Performance management'!A$1:H$1193,8,0)</f>
        <v>3.25</v>
      </c>
      <c r="O1166">
        <f>VLOOKUP(D1165,'Learning  Mangement'!$A$1:$G$1193,4,0)</f>
        <v>3.25</v>
      </c>
      <c r="P1166" t="str">
        <f>VLOOKUP(D1165,'Learning  Mangement'!$A$1:$G$1193,5,0)</f>
        <v>Hemanth&amp;Salomi</v>
      </c>
      <c r="Q1166" t="str">
        <f>VLOOKUP(D1165,'Learning  Mangement'!$A$1:$G$1193,6,0)</f>
        <v>3h</v>
      </c>
      <c r="R1166" t="str">
        <f>VLOOKUP(D1165,'Learning  Mangement'!$A$1:$G$1193,7,0)</f>
        <v>Soft skills Training</v>
      </c>
      <c r="S1166" s="30">
        <f>VLOOKUP(D1165,'Leave  Mangement'!$A$1:$F$1193,3,0)</f>
        <v>43208</v>
      </c>
      <c r="T1166" s="30">
        <f>VLOOKUP(D1165,'Leave  Mangement'!$A$1:$F$1193,4,0)</f>
        <v>43215</v>
      </c>
      <c r="U1166" t="str">
        <f>VLOOKUP(D1165,'Leave  Mangement'!$A$1:$F$1193,5,0)</f>
        <v>Maternity/Parental leave</v>
      </c>
      <c r="V1166">
        <f>VLOOKUP(D1165,'Leave  Mangement'!$A$1:$F$1193,6,0)</f>
        <v>37</v>
      </c>
      <c r="W1166" t="str">
        <f>VLOOKUP(D1165,'Span and Layer'!$A$1:$D$1193,2,0)</f>
        <v>Salomi</v>
      </c>
      <c r="X1166" t="str">
        <f>VLOOKUP(D1165,'Span and Layer'!$A$1:$D$1193,3,0)</f>
        <v>Harry</v>
      </c>
      <c r="Y1166" t="str">
        <f>VLOOKUP(D1165,'Span and Layer'!$A$1:$D$1193,4,0)</f>
        <v>George</v>
      </c>
      <c r="Z1166" s="30">
        <f>VLOOKUP(D1165,'Attrition Analysis'!$A$1:$E$1193,3,0)</f>
        <v>42528</v>
      </c>
      <c r="AA1166" s="30">
        <f>VLOOKUP(D1165,'Attrition Analysis'!$A$1:$E$1193,4,0)</f>
        <v>15921</v>
      </c>
      <c r="AB1166">
        <f>VLOOKUP(D1165,'Attrition Analysis'!$A$1:$E$1193,5,0)</f>
        <v>0</v>
      </c>
      <c r="AC1166" t="str">
        <f>VLOOKUP(D1165,CSAT!$A$1:$F$1193,2,0)</f>
        <v>Excellent</v>
      </c>
      <c r="AD1166" t="str">
        <f>VLOOKUP(D1165,CSAT!$A$1:$F$1193,3,0)</f>
        <v>Excellent</v>
      </c>
      <c r="AE1166" t="str">
        <f>VLOOKUP(D1165,CSAT!$A$1:$F$1193,4,0)</f>
        <v>Good</v>
      </c>
      <c r="AF1166" t="str">
        <f>VLOOKUP(D1165,CSAT!$A$1:$F$1193,5,0)</f>
        <v>Worst</v>
      </c>
      <c r="AG1166" t="str">
        <f>VLOOKUP(D1165,CSAT!$A$1:$F$1193,6,0)</f>
        <v>Worst</v>
      </c>
      <c r="AH1166" s="30">
        <v>43298</v>
      </c>
    </row>
    <row r="1167" spans="1:34" x14ac:dyDescent="0.25">
      <c r="A1167" s="13" t="s">
        <v>1689</v>
      </c>
      <c r="B1167" s="13">
        <v>1166</v>
      </c>
      <c r="C1167" s="13" t="s">
        <v>1064</v>
      </c>
      <c r="D1167" s="13" t="s">
        <v>1689</v>
      </c>
      <c r="E1167" s="13" t="s">
        <v>16</v>
      </c>
      <c r="F1167" s="13">
        <v>30</v>
      </c>
      <c r="G1167" s="13" t="s">
        <v>91</v>
      </c>
      <c r="H1167" s="13" t="s">
        <v>79</v>
      </c>
      <c r="I1167" s="13" t="s">
        <v>80</v>
      </c>
      <c r="J1167">
        <f>VLOOKUP(DATA!D1166,'Performance management'!A$1:H$1193,4,0)</f>
        <v>3</v>
      </c>
      <c r="K1167">
        <f>VLOOKUP(DATA!D1166,'Performance management'!A$1:H$1193,5,0)</f>
        <v>2</v>
      </c>
      <c r="L1167">
        <f>VLOOKUP(DATA!D1166,'Performance management'!A$1:H$1193,6,0)</f>
        <v>4</v>
      </c>
      <c r="M1167">
        <f>VLOOKUP(DATA!D1166,'Performance management'!A$1:H$1193,7,0)</f>
        <v>1</v>
      </c>
      <c r="N1167">
        <f>VLOOKUP(DATA!D1166,'Performance management'!A$1:H$1193,8,0)</f>
        <v>2.5</v>
      </c>
      <c r="O1167">
        <f>VLOOKUP(D1166,'Learning  Mangement'!$A$1:$G$1193,4,0)</f>
        <v>2.5</v>
      </c>
      <c r="P1167" t="str">
        <f>VLOOKUP(D1166,'Learning  Mangement'!$A$1:$G$1193,5,0)</f>
        <v>Sathish&amp;Azim</v>
      </c>
      <c r="Q1167" t="str">
        <f>VLOOKUP(D1166,'Learning  Mangement'!$A$1:$G$1193,6,0)</f>
        <v>4h</v>
      </c>
      <c r="R1167" t="str">
        <f>VLOOKUP(D1166,'Learning  Mangement'!$A$1:$G$1193,7,0)</f>
        <v>Technical skills Training</v>
      </c>
      <c r="S1167" s="30">
        <f>VLOOKUP(D1166,'Leave  Mangement'!$A$1:$F$1193,3,0)</f>
        <v>43209</v>
      </c>
      <c r="T1167" s="30">
        <f>VLOOKUP(D1166,'Leave  Mangement'!$A$1:$F$1193,4,0)</f>
        <v>43215</v>
      </c>
      <c r="U1167" t="str">
        <f>VLOOKUP(D1166,'Leave  Mangement'!$A$1:$F$1193,5,0)</f>
        <v>Emergency leave</v>
      </c>
      <c r="V1167">
        <f>VLOOKUP(D1166,'Leave  Mangement'!$A$1:$F$1193,6,0)</f>
        <v>6</v>
      </c>
      <c r="W1167" t="str">
        <f>VLOOKUP(D1166,'Span and Layer'!$A$1:$D$1193,2,0)</f>
        <v>Arundathi</v>
      </c>
      <c r="X1167" t="str">
        <f>VLOOKUP(D1166,'Span and Layer'!$A$1:$D$1193,3,0)</f>
        <v>Jacob</v>
      </c>
      <c r="Y1167" t="str">
        <f>VLOOKUP(D1166,'Span and Layer'!$A$1:$D$1193,4,0)</f>
        <v>George</v>
      </c>
      <c r="Z1167" s="30">
        <f>VLOOKUP(D1166,'Attrition Analysis'!$A$1:$E$1193,3,0)</f>
        <v>42536</v>
      </c>
      <c r="AA1167" s="30">
        <f>VLOOKUP(D1166,'Attrition Analysis'!$A$1:$E$1193,4,0)</f>
        <v>15933</v>
      </c>
      <c r="AB1167">
        <f>VLOOKUP(D1166,'Attrition Analysis'!$A$1:$E$1193,5,0)</f>
        <v>0</v>
      </c>
      <c r="AC1167" t="str">
        <f>VLOOKUP(D1166,CSAT!$A$1:$F$1193,2,0)</f>
        <v>Good</v>
      </c>
      <c r="AD1167" t="str">
        <f>VLOOKUP(D1166,CSAT!$A$1:$F$1193,3,0)</f>
        <v>Bad</v>
      </c>
      <c r="AE1167" t="str">
        <f>VLOOKUP(D1166,CSAT!$A$1:$F$1193,4,0)</f>
        <v>Worst</v>
      </c>
      <c r="AF1167" t="str">
        <f>VLOOKUP(D1166,CSAT!$A$1:$F$1193,5,0)</f>
        <v>Worst</v>
      </c>
      <c r="AG1167" t="str">
        <f>VLOOKUP(D1166,CSAT!$A$1:$F$1193,6,0)</f>
        <v>Better</v>
      </c>
      <c r="AH1167" s="30">
        <v>43292</v>
      </c>
    </row>
    <row r="1168" spans="1:34" x14ac:dyDescent="0.25">
      <c r="A1168" s="13" t="s">
        <v>1690</v>
      </c>
      <c r="B1168" s="13">
        <v>1167</v>
      </c>
      <c r="C1168" s="13" t="s">
        <v>234</v>
      </c>
      <c r="D1168" s="13" t="s">
        <v>1690</v>
      </c>
      <c r="E1168" s="13" t="s">
        <v>10</v>
      </c>
      <c r="F1168" s="13">
        <v>23</v>
      </c>
      <c r="G1168" s="13" t="s">
        <v>55</v>
      </c>
      <c r="H1168" s="13" t="s">
        <v>118</v>
      </c>
      <c r="I1168" s="13" t="s">
        <v>13</v>
      </c>
      <c r="J1168">
        <f>VLOOKUP(DATA!D1167,'Performance management'!A$1:H$1193,4,0)</f>
        <v>4</v>
      </c>
      <c r="K1168">
        <f>VLOOKUP(DATA!D1167,'Performance management'!A$1:H$1193,5,0)</f>
        <v>3</v>
      </c>
      <c r="L1168">
        <f>VLOOKUP(DATA!D1167,'Performance management'!A$1:H$1193,6,0)</f>
        <v>3</v>
      </c>
      <c r="M1168">
        <f>VLOOKUP(DATA!D1167,'Performance management'!A$1:H$1193,7,0)</f>
        <v>5</v>
      </c>
      <c r="N1168">
        <f>VLOOKUP(DATA!D1167,'Performance management'!A$1:H$1193,8,0)</f>
        <v>3.75</v>
      </c>
      <c r="O1168">
        <f>VLOOKUP(D1167,'Learning  Mangement'!$A$1:$G$1193,4,0)</f>
        <v>3.75</v>
      </c>
      <c r="P1168" t="str">
        <f>VLOOKUP(D1167,'Learning  Mangement'!$A$1:$G$1193,5,0)</f>
        <v>Hemanth&amp;Salomi</v>
      </c>
      <c r="Q1168" t="str">
        <f>VLOOKUP(D1167,'Learning  Mangement'!$A$1:$G$1193,6,0)</f>
        <v>3h</v>
      </c>
      <c r="R1168" t="str">
        <f>VLOOKUP(D1167,'Learning  Mangement'!$A$1:$G$1193,7,0)</f>
        <v>Soft skills Training</v>
      </c>
      <c r="S1168" s="30">
        <f>VLOOKUP(D1167,'Leave  Mangement'!$A$1:$F$1193,3,0)</f>
        <v>43210</v>
      </c>
      <c r="T1168" s="30">
        <f>VLOOKUP(D1167,'Leave  Mangement'!$A$1:$F$1193,4,0)</f>
        <v>43214</v>
      </c>
      <c r="U1168" t="str">
        <f>VLOOKUP(D1167,'Leave  Mangement'!$A$1:$F$1193,5,0)</f>
        <v>Emergency leave</v>
      </c>
      <c r="V1168">
        <f>VLOOKUP(D1167,'Leave  Mangement'!$A$1:$F$1193,6,0)</f>
        <v>4</v>
      </c>
      <c r="W1168" t="str">
        <f>VLOOKUP(D1167,'Span and Layer'!$A$1:$D$1193,2,0)</f>
        <v>Lihar</v>
      </c>
      <c r="X1168" t="str">
        <f>VLOOKUP(D1167,'Span and Layer'!$A$1:$D$1193,3,0)</f>
        <v>Isla</v>
      </c>
      <c r="Y1168" t="str">
        <f>VLOOKUP(D1167,'Span and Layer'!$A$1:$D$1193,4,0)</f>
        <v>George</v>
      </c>
      <c r="Z1168" s="30">
        <f>VLOOKUP(D1167,'Attrition Analysis'!$A$1:$E$1193,3,0)</f>
        <v>42544</v>
      </c>
      <c r="AA1168" s="30">
        <f>VLOOKUP(D1167,'Attrition Analysis'!$A$1:$E$1193,4,0)</f>
        <v>15945</v>
      </c>
      <c r="AB1168">
        <f>VLOOKUP(D1167,'Attrition Analysis'!$A$1:$E$1193,5,0)</f>
        <v>0</v>
      </c>
      <c r="AC1168" t="str">
        <f>VLOOKUP(D1167,CSAT!$A$1:$F$1193,2,0)</f>
        <v>Bad</v>
      </c>
      <c r="AD1168" t="str">
        <f>VLOOKUP(D1167,CSAT!$A$1:$F$1193,3,0)</f>
        <v>Bad</v>
      </c>
      <c r="AE1168" t="str">
        <f>VLOOKUP(D1167,CSAT!$A$1:$F$1193,4,0)</f>
        <v>Good</v>
      </c>
      <c r="AF1168" t="str">
        <f>VLOOKUP(D1167,CSAT!$A$1:$F$1193,5,0)</f>
        <v>Good</v>
      </c>
      <c r="AG1168" t="str">
        <f>VLOOKUP(D1167,CSAT!$A$1:$F$1193,6,0)</f>
        <v>Bad</v>
      </c>
      <c r="AH1168" s="30">
        <v>43384</v>
      </c>
    </row>
    <row r="1169" spans="1:34" x14ac:dyDescent="0.25">
      <c r="A1169" s="13" t="s">
        <v>1691</v>
      </c>
      <c r="B1169" s="13">
        <v>1168</v>
      </c>
      <c r="C1169" s="13" t="s">
        <v>1067</v>
      </c>
      <c r="D1169" s="13" t="s">
        <v>1691</v>
      </c>
      <c r="E1169" s="13" t="s">
        <v>10</v>
      </c>
      <c r="F1169" s="13">
        <v>58</v>
      </c>
      <c r="G1169" s="13" t="s">
        <v>45</v>
      </c>
      <c r="H1169" s="13" t="s">
        <v>34</v>
      </c>
      <c r="I1169" s="13" t="s">
        <v>35</v>
      </c>
      <c r="J1169">
        <f>VLOOKUP(DATA!D1168,'Performance management'!A$1:H$1193,4,0)</f>
        <v>3</v>
      </c>
      <c r="K1169">
        <f>VLOOKUP(DATA!D1168,'Performance management'!A$1:H$1193,5,0)</f>
        <v>2</v>
      </c>
      <c r="L1169">
        <f>VLOOKUP(DATA!D1168,'Performance management'!A$1:H$1193,6,0)</f>
        <v>5</v>
      </c>
      <c r="M1169">
        <f>VLOOKUP(DATA!D1168,'Performance management'!A$1:H$1193,7,0)</f>
        <v>4</v>
      </c>
      <c r="N1169">
        <f>VLOOKUP(DATA!D1168,'Performance management'!A$1:H$1193,8,0)</f>
        <v>3.5</v>
      </c>
      <c r="O1169">
        <f>VLOOKUP(D1168,'Learning  Mangement'!$A$1:$G$1193,4,0)</f>
        <v>3.5</v>
      </c>
      <c r="P1169" t="str">
        <f>VLOOKUP(D1168,'Learning  Mangement'!$A$1:$G$1193,5,0)</f>
        <v>Hemanth&amp;Salomi</v>
      </c>
      <c r="Q1169" t="str">
        <f>VLOOKUP(D1168,'Learning  Mangement'!$A$1:$G$1193,6,0)</f>
        <v>3h</v>
      </c>
      <c r="R1169" t="str">
        <f>VLOOKUP(D1168,'Learning  Mangement'!$A$1:$G$1193,7,0)</f>
        <v>Soft skills Training</v>
      </c>
      <c r="S1169" s="30">
        <f>VLOOKUP(D1168,'Leave  Mangement'!$A$1:$F$1193,3,0)</f>
        <v>43211</v>
      </c>
      <c r="T1169" s="30">
        <f>VLOOKUP(D1168,'Leave  Mangement'!$A$1:$F$1193,4,0)</f>
        <v>43217</v>
      </c>
      <c r="U1169" t="str">
        <f>VLOOKUP(D1168,'Leave  Mangement'!$A$1:$F$1193,5,0)</f>
        <v>Planned leave</v>
      </c>
      <c r="V1169">
        <f>VLOOKUP(D1168,'Leave  Mangement'!$A$1:$F$1193,6,0)</f>
        <v>6</v>
      </c>
      <c r="W1169" t="str">
        <f>VLOOKUP(D1168,'Span and Layer'!$A$1:$D$1193,2,0)</f>
        <v>David</v>
      </c>
      <c r="X1169" t="str">
        <f>VLOOKUP(D1168,'Span and Layer'!$A$1:$D$1193,3,0)</f>
        <v>Jacob</v>
      </c>
      <c r="Y1169" t="str">
        <f>VLOOKUP(D1168,'Span and Layer'!$A$1:$D$1193,4,0)</f>
        <v>George</v>
      </c>
      <c r="Z1169" s="30">
        <f>VLOOKUP(D1168,'Attrition Analysis'!$A$1:$E$1193,3,0)</f>
        <v>42552</v>
      </c>
      <c r="AA1169" s="30">
        <f>VLOOKUP(D1168,'Attrition Analysis'!$A$1:$E$1193,4,0)</f>
        <v>15957</v>
      </c>
      <c r="AB1169">
        <f>VLOOKUP(D1168,'Attrition Analysis'!$A$1:$E$1193,5,0)</f>
        <v>0</v>
      </c>
      <c r="AC1169" t="str">
        <f>VLOOKUP(D1168,CSAT!$A$1:$F$1193,2,0)</f>
        <v>Excellent</v>
      </c>
      <c r="AD1169" t="str">
        <f>VLOOKUP(D1168,CSAT!$A$1:$F$1193,3,0)</f>
        <v>Excellent</v>
      </c>
      <c r="AE1169" t="str">
        <f>VLOOKUP(D1168,CSAT!$A$1:$F$1193,4,0)</f>
        <v>Worst</v>
      </c>
      <c r="AF1169" t="str">
        <f>VLOOKUP(D1168,CSAT!$A$1:$F$1193,5,0)</f>
        <v>Worst</v>
      </c>
      <c r="AG1169" t="str">
        <f>VLOOKUP(D1168,CSAT!$A$1:$F$1193,6,0)</f>
        <v>Bad</v>
      </c>
      <c r="AH1169" s="30">
        <v>43147</v>
      </c>
    </row>
    <row r="1170" spans="1:34" x14ac:dyDescent="0.25">
      <c r="A1170" s="13" t="s">
        <v>1692</v>
      </c>
      <c r="B1170" s="13">
        <v>1169</v>
      </c>
      <c r="C1170" s="13" t="s">
        <v>1069</v>
      </c>
      <c r="D1170" s="13" t="s">
        <v>1692</v>
      </c>
      <c r="E1170" s="13" t="s">
        <v>16</v>
      </c>
      <c r="F1170" s="13">
        <v>52</v>
      </c>
      <c r="G1170" s="13" t="s">
        <v>45</v>
      </c>
      <c r="H1170" s="13" t="s">
        <v>161</v>
      </c>
      <c r="I1170" s="13" t="s">
        <v>13</v>
      </c>
      <c r="J1170">
        <f>VLOOKUP(DATA!D1169,'Performance management'!A$1:H$1193,4,0)</f>
        <v>4</v>
      </c>
      <c r="K1170">
        <f>VLOOKUP(DATA!D1169,'Performance management'!A$1:H$1193,5,0)</f>
        <v>2</v>
      </c>
      <c r="L1170">
        <f>VLOOKUP(DATA!D1169,'Performance management'!A$1:H$1193,6,0)</f>
        <v>4</v>
      </c>
      <c r="M1170">
        <f>VLOOKUP(DATA!D1169,'Performance management'!A$1:H$1193,7,0)</f>
        <v>1</v>
      </c>
      <c r="N1170">
        <f>VLOOKUP(DATA!D1169,'Performance management'!A$1:H$1193,8,0)</f>
        <v>2.75</v>
      </c>
      <c r="O1170">
        <f>VLOOKUP(D1169,'Learning  Mangement'!$A$1:$G$1193,4,0)</f>
        <v>2.75</v>
      </c>
      <c r="P1170" t="str">
        <f>VLOOKUP(D1169,'Learning  Mangement'!$A$1:$G$1193,5,0)</f>
        <v>Sathish&amp;Azim</v>
      </c>
      <c r="Q1170" t="str">
        <f>VLOOKUP(D1169,'Learning  Mangement'!$A$1:$G$1193,6,0)</f>
        <v>4h</v>
      </c>
      <c r="R1170" t="str">
        <f>VLOOKUP(D1169,'Learning  Mangement'!$A$1:$G$1193,7,0)</f>
        <v>Technical skills Training</v>
      </c>
      <c r="S1170" s="30">
        <f>VLOOKUP(D1169,'Leave  Mangement'!$A$1:$F$1193,3,0)</f>
        <v>43212</v>
      </c>
      <c r="T1170" s="30">
        <f>VLOOKUP(D1169,'Leave  Mangement'!$A$1:$F$1193,4,0)</f>
        <v>43213</v>
      </c>
      <c r="U1170" t="str">
        <f>VLOOKUP(D1169,'Leave  Mangement'!$A$1:$F$1193,5,0)</f>
        <v>Emergency leave</v>
      </c>
      <c r="V1170">
        <f>VLOOKUP(D1169,'Leave  Mangement'!$A$1:$F$1193,6,0)</f>
        <v>1</v>
      </c>
      <c r="W1170" t="str">
        <f>VLOOKUP(D1169,'Span and Layer'!$A$1:$D$1193,2,0)</f>
        <v>Anudeep</v>
      </c>
      <c r="X1170" t="str">
        <f>VLOOKUP(D1169,'Span and Layer'!$A$1:$D$1193,3,0)</f>
        <v>Charlie</v>
      </c>
      <c r="Y1170" t="str">
        <f>VLOOKUP(D1169,'Span and Layer'!$A$1:$D$1193,4,0)</f>
        <v>George</v>
      </c>
      <c r="Z1170" s="30">
        <f>VLOOKUP(D1169,'Attrition Analysis'!$A$1:$E$1193,3,0)</f>
        <v>42560</v>
      </c>
      <c r="AA1170" s="30">
        <f>VLOOKUP(D1169,'Attrition Analysis'!$A$1:$E$1193,4,0)</f>
        <v>15969</v>
      </c>
      <c r="AB1170">
        <f>VLOOKUP(D1169,'Attrition Analysis'!$A$1:$E$1193,5,0)</f>
        <v>0</v>
      </c>
      <c r="AC1170" t="str">
        <f>VLOOKUP(D1169,CSAT!$A$1:$F$1193,2,0)</f>
        <v>Excellent</v>
      </c>
      <c r="AD1170" t="str">
        <f>VLOOKUP(D1169,CSAT!$A$1:$F$1193,3,0)</f>
        <v>Excellent</v>
      </c>
      <c r="AE1170" t="str">
        <f>VLOOKUP(D1169,CSAT!$A$1:$F$1193,4,0)</f>
        <v>Worst</v>
      </c>
      <c r="AF1170" t="str">
        <f>VLOOKUP(D1169,CSAT!$A$1:$F$1193,5,0)</f>
        <v>Better</v>
      </c>
      <c r="AG1170" t="str">
        <f>VLOOKUP(D1169,CSAT!$A$1:$F$1193,6,0)</f>
        <v>Worst</v>
      </c>
      <c r="AH1170" s="30">
        <v>43456</v>
      </c>
    </row>
    <row r="1171" spans="1:34" x14ac:dyDescent="0.25">
      <c r="A1171" s="13" t="s">
        <v>1693</v>
      </c>
      <c r="B1171" s="13">
        <v>1170</v>
      </c>
      <c r="C1171" s="13" t="s">
        <v>1071</v>
      </c>
      <c r="D1171" s="13" t="s">
        <v>1693</v>
      </c>
      <c r="E1171" s="13" t="s">
        <v>16</v>
      </c>
      <c r="F1171" s="13">
        <v>31</v>
      </c>
      <c r="G1171" s="13" t="s">
        <v>26</v>
      </c>
      <c r="H1171" s="13" t="s">
        <v>59</v>
      </c>
      <c r="I1171" s="13" t="s">
        <v>13</v>
      </c>
      <c r="J1171">
        <f>VLOOKUP(DATA!D1170,'Performance management'!A$1:H$1193,4,0)</f>
        <v>2</v>
      </c>
      <c r="K1171">
        <f>VLOOKUP(DATA!D1170,'Performance management'!A$1:H$1193,5,0)</f>
        <v>1</v>
      </c>
      <c r="L1171">
        <f>VLOOKUP(DATA!D1170,'Performance management'!A$1:H$1193,6,0)</f>
        <v>5</v>
      </c>
      <c r="M1171">
        <f>VLOOKUP(DATA!D1170,'Performance management'!A$1:H$1193,7,0)</f>
        <v>5</v>
      </c>
      <c r="N1171">
        <f>VLOOKUP(DATA!D1170,'Performance management'!A$1:H$1193,8,0)</f>
        <v>3.25</v>
      </c>
      <c r="O1171">
        <f>VLOOKUP(D1170,'Learning  Mangement'!$A$1:$G$1193,4,0)</f>
        <v>3.25</v>
      </c>
      <c r="P1171" t="str">
        <f>VLOOKUP(D1170,'Learning  Mangement'!$A$1:$G$1193,5,0)</f>
        <v>Hemanth&amp;Salomi</v>
      </c>
      <c r="Q1171" t="str">
        <f>VLOOKUP(D1170,'Learning  Mangement'!$A$1:$G$1193,6,0)</f>
        <v>3h</v>
      </c>
      <c r="R1171" t="str">
        <f>VLOOKUP(D1170,'Learning  Mangement'!$A$1:$G$1193,7,0)</f>
        <v>Soft skills Training</v>
      </c>
      <c r="S1171" s="30">
        <f>VLOOKUP(D1170,'Leave  Mangement'!$A$1:$F$1193,3,0)</f>
        <v>43213</v>
      </c>
      <c r="T1171" s="30">
        <f>VLOOKUP(D1170,'Leave  Mangement'!$A$1:$F$1193,4,0)</f>
        <v>43219</v>
      </c>
      <c r="U1171" t="str">
        <f>VLOOKUP(D1170,'Leave  Mangement'!$A$1:$F$1193,5,0)</f>
        <v>Emergency leave</v>
      </c>
      <c r="V1171">
        <f>VLOOKUP(D1170,'Leave  Mangement'!$A$1:$F$1193,6,0)</f>
        <v>6</v>
      </c>
      <c r="W1171" t="str">
        <f>VLOOKUP(D1170,'Span and Layer'!$A$1:$D$1193,2,0)</f>
        <v>Rishitha</v>
      </c>
      <c r="X1171" t="str">
        <f>VLOOKUP(D1170,'Span and Layer'!$A$1:$D$1193,3,0)</f>
        <v>Isla</v>
      </c>
      <c r="Y1171" t="str">
        <f>VLOOKUP(D1170,'Span and Layer'!$A$1:$D$1193,4,0)</f>
        <v>George</v>
      </c>
      <c r="Z1171" s="30">
        <f>VLOOKUP(D1170,'Attrition Analysis'!$A$1:$E$1193,3,0)</f>
        <v>42568</v>
      </c>
      <c r="AA1171" s="30">
        <f>VLOOKUP(D1170,'Attrition Analysis'!$A$1:$E$1193,4,0)</f>
        <v>15981</v>
      </c>
      <c r="AB1171">
        <f>VLOOKUP(D1170,'Attrition Analysis'!$A$1:$E$1193,5,0)</f>
        <v>0</v>
      </c>
      <c r="AC1171" t="str">
        <f>VLOOKUP(D1170,CSAT!$A$1:$F$1193,2,0)</f>
        <v>Bad</v>
      </c>
      <c r="AD1171" t="str">
        <f>VLOOKUP(D1170,CSAT!$A$1:$F$1193,3,0)</f>
        <v>Better</v>
      </c>
      <c r="AE1171" t="str">
        <f>VLOOKUP(D1170,CSAT!$A$1:$F$1193,4,0)</f>
        <v>Bad</v>
      </c>
      <c r="AF1171" t="str">
        <f>VLOOKUP(D1170,CSAT!$A$1:$F$1193,5,0)</f>
        <v>Good</v>
      </c>
      <c r="AG1171" t="str">
        <f>VLOOKUP(D1170,CSAT!$A$1:$F$1193,6,0)</f>
        <v>Good</v>
      </c>
      <c r="AH1171" s="30">
        <v>43221</v>
      </c>
    </row>
    <row r="1172" spans="1:34" x14ac:dyDescent="0.25">
      <c r="A1172" s="13" t="s">
        <v>1694</v>
      </c>
      <c r="B1172" s="13">
        <v>1171</v>
      </c>
      <c r="C1172" s="13" t="s">
        <v>1073</v>
      </c>
      <c r="D1172" s="13" t="s">
        <v>1694</v>
      </c>
      <c r="E1172" s="13" t="s">
        <v>10</v>
      </c>
      <c r="F1172" s="13">
        <v>41</v>
      </c>
      <c r="G1172" s="13" t="s">
        <v>17</v>
      </c>
      <c r="H1172" s="13" t="s">
        <v>66</v>
      </c>
      <c r="I1172" s="13" t="s">
        <v>13</v>
      </c>
      <c r="J1172">
        <f>VLOOKUP(DATA!D1171,'Performance management'!A$1:H$1193,4,0)</f>
        <v>5</v>
      </c>
      <c r="K1172">
        <f>VLOOKUP(DATA!D1171,'Performance management'!A$1:H$1193,5,0)</f>
        <v>5</v>
      </c>
      <c r="L1172">
        <f>VLOOKUP(DATA!D1171,'Performance management'!A$1:H$1193,6,0)</f>
        <v>4</v>
      </c>
      <c r="M1172">
        <f>VLOOKUP(DATA!D1171,'Performance management'!A$1:H$1193,7,0)</f>
        <v>2</v>
      </c>
      <c r="N1172">
        <f>VLOOKUP(DATA!D1171,'Performance management'!A$1:H$1193,8,0)</f>
        <v>4</v>
      </c>
      <c r="O1172">
        <f>VLOOKUP(D1171,'Learning  Mangement'!$A$1:$G$1193,4,0)</f>
        <v>4</v>
      </c>
      <c r="P1172" t="str">
        <f>VLOOKUP(D1171,'Learning  Mangement'!$A$1:$G$1193,5,0)</f>
        <v>Santhosh&amp;Anudeep</v>
      </c>
      <c r="Q1172" t="str">
        <f>VLOOKUP(D1171,'Learning  Mangement'!$A$1:$G$1193,6,0)</f>
        <v>3h</v>
      </c>
      <c r="R1172" t="str">
        <f>VLOOKUP(D1171,'Learning  Mangement'!$A$1:$G$1193,7,0)</f>
        <v>Job Training</v>
      </c>
      <c r="S1172" s="30">
        <f>VLOOKUP(D1171,'Leave  Mangement'!$A$1:$F$1193,3,0)</f>
        <v>43214</v>
      </c>
      <c r="T1172" s="30">
        <f>VLOOKUP(D1171,'Leave  Mangement'!$A$1:$F$1193,4,0)</f>
        <v>43221</v>
      </c>
      <c r="U1172" t="str">
        <f>VLOOKUP(D1171,'Leave  Mangement'!$A$1:$F$1193,5,0)</f>
        <v>Emergency leave</v>
      </c>
      <c r="V1172">
        <f>VLOOKUP(D1171,'Leave  Mangement'!$A$1:$F$1193,6,0)</f>
        <v>7</v>
      </c>
      <c r="W1172" t="str">
        <f>VLOOKUP(D1171,'Span and Layer'!$A$1:$D$1193,2,0)</f>
        <v>Santhosh</v>
      </c>
      <c r="X1172" t="str">
        <f>VLOOKUP(D1171,'Span and Layer'!$A$1:$D$1193,3,0)</f>
        <v>Harry</v>
      </c>
      <c r="Y1172" t="str">
        <f>VLOOKUP(D1171,'Span and Layer'!$A$1:$D$1193,4,0)</f>
        <v>George</v>
      </c>
      <c r="Z1172" s="30">
        <f>VLOOKUP(D1171,'Attrition Analysis'!$A$1:$E$1193,3,0)</f>
        <v>42576</v>
      </c>
      <c r="AA1172" s="30">
        <f>VLOOKUP(D1171,'Attrition Analysis'!$A$1:$E$1193,4,0)</f>
        <v>15993</v>
      </c>
      <c r="AB1172">
        <f>VLOOKUP(D1171,'Attrition Analysis'!$A$1:$E$1193,5,0)</f>
        <v>0</v>
      </c>
      <c r="AC1172" t="str">
        <f>VLOOKUP(D1171,CSAT!$A$1:$F$1193,2,0)</f>
        <v>Excellent</v>
      </c>
      <c r="AD1172" t="str">
        <f>VLOOKUP(D1171,CSAT!$A$1:$F$1193,3,0)</f>
        <v>Good</v>
      </c>
      <c r="AE1172" t="str">
        <f>VLOOKUP(D1171,CSAT!$A$1:$F$1193,4,0)</f>
        <v>Excellent</v>
      </c>
      <c r="AF1172" t="str">
        <f>VLOOKUP(D1171,CSAT!$A$1:$F$1193,5,0)</f>
        <v>Better</v>
      </c>
      <c r="AG1172" t="str">
        <f>VLOOKUP(D1171,CSAT!$A$1:$F$1193,6,0)</f>
        <v>Better</v>
      </c>
      <c r="AH1172" s="30">
        <v>43140</v>
      </c>
    </row>
    <row r="1173" spans="1:34" x14ac:dyDescent="0.25">
      <c r="A1173" s="13" t="s">
        <v>1695</v>
      </c>
      <c r="B1173" s="13">
        <v>1172</v>
      </c>
      <c r="C1173" s="13" t="s">
        <v>1075</v>
      </c>
      <c r="D1173" s="13" t="s">
        <v>1695</v>
      </c>
      <c r="E1173" s="13" t="s">
        <v>10</v>
      </c>
      <c r="F1173" s="13">
        <v>35</v>
      </c>
      <c r="G1173" s="13" t="s">
        <v>26</v>
      </c>
      <c r="H1173" s="13" t="s">
        <v>131</v>
      </c>
      <c r="I1173" s="13" t="s">
        <v>132</v>
      </c>
      <c r="J1173">
        <f>VLOOKUP(DATA!D1172,'Performance management'!A$1:H$1193,4,0)</f>
        <v>4</v>
      </c>
      <c r="K1173">
        <f>VLOOKUP(DATA!D1172,'Performance management'!A$1:H$1193,5,0)</f>
        <v>2</v>
      </c>
      <c r="L1173">
        <f>VLOOKUP(DATA!D1172,'Performance management'!A$1:H$1193,6,0)</f>
        <v>5</v>
      </c>
      <c r="M1173">
        <f>VLOOKUP(DATA!D1172,'Performance management'!A$1:H$1193,7,0)</f>
        <v>3</v>
      </c>
      <c r="N1173">
        <f>VLOOKUP(DATA!D1172,'Performance management'!A$1:H$1193,8,0)</f>
        <v>3.5</v>
      </c>
      <c r="O1173">
        <f>VLOOKUP(D1172,'Learning  Mangement'!$A$1:$G$1193,4,0)</f>
        <v>3.5</v>
      </c>
      <c r="P1173" t="str">
        <f>VLOOKUP(D1172,'Learning  Mangement'!$A$1:$G$1193,5,0)</f>
        <v>Hemanth&amp;Salomi</v>
      </c>
      <c r="Q1173" t="str">
        <f>VLOOKUP(D1172,'Learning  Mangement'!$A$1:$G$1193,6,0)</f>
        <v>3h</v>
      </c>
      <c r="R1173" t="str">
        <f>VLOOKUP(D1172,'Learning  Mangement'!$A$1:$G$1193,7,0)</f>
        <v>Soft skills Training</v>
      </c>
      <c r="S1173" s="30">
        <f>VLOOKUP(D1172,'Leave  Mangement'!$A$1:$F$1193,3,0)</f>
        <v>43215</v>
      </c>
      <c r="T1173" s="30">
        <f>VLOOKUP(D1172,'Leave  Mangement'!$A$1:$F$1193,4,0)</f>
        <v>43216</v>
      </c>
      <c r="U1173" t="str">
        <f>VLOOKUP(D1172,'Leave  Mangement'!$A$1:$F$1193,5,0)</f>
        <v>Emergency leave</v>
      </c>
      <c r="V1173">
        <f>VLOOKUP(D1172,'Leave  Mangement'!$A$1:$F$1193,6,0)</f>
        <v>1</v>
      </c>
      <c r="W1173" t="str">
        <f>VLOOKUP(D1172,'Span and Layer'!$A$1:$D$1193,2,0)</f>
        <v>Azim</v>
      </c>
      <c r="X1173" t="str">
        <f>VLOOKUP(D1172,'Span and Layer'!$A$1:$D$1193,3,0)</f>
        <v>Jacob</v>
      </c>
      <c r="Y1173" t="str">
        <f>VLOOKUP(D1172,'Span and Layer'!$A$1:$D$1193,4,0)</f>
        <v>George</v>
      </c>
      <c r="Z1173" s="30">
        <f>VLOOKUP(D1172,'Attrition Analysis'!$A$1:$E$1193,3,0)</f>
        <v>42584</v>
      </c>
      <c r="AA1173" s="30">
        <f>VLOOKUP(D1172,'Attrition Analysis'!$A$1:$E$1193,4,0)</f>
        <v>16005</v>
      </c>
      <c r="AB1173">
        <f>VLOOKUP(D1172,'Attrition Analysis'!$A$1:$E$1193,5,0)</f>
        <v>0</v>
      </c>
      <c r="AC1173" t="str">
        <f>VLOOKUP(D1172,CSAT!$A$1:$F$1193,2,0)</f>
        <v>Better</v>
      </c>
      <c r="AD1173" t="str">
        <f>VLOOKUP(D1172,CSAT!$A$1:$F$1193,3,0)</f>
        <v>Worst</v>
      </c>
      <c r="AE1173" t="str">
        <f>VLOOKUP(D1172,CSAT!$A$1:$F$1193,4,0)</f>
        <v>Worst</v>
      </c>
      <c r="AF1173" t="str">
        <f>VLOOKUP(D1172,CSAT!$A$1:$F$1193,5,0)</f>
        <v>Better</v>
      </c>
      <c r="AG1173" t="str">
        <f>VLOOKUP(D1172,CSAT!$A$1:$F$1193,6,0)</f>
        <v>Good</v>
      </c>
      <c r="AH1173" s="30">
        <v>43423</v>
      </c>
    </row>
    <row r="1174" spans="1:34" x14ac:dyDescent="0.25">
      <c r="A1174" s="13" t="s">
        <v>1696</v>
      </c>
      <c r="B1174" s="13">
        <v>1173</v>
      </c>
      <c r="C1174" s="13" t="s">
        <v>1077</v>
      </c>
      <c r="D1174" s="13" t="s">
        <v>1696</v>
      </c>
      <c r="E1174" s="13" t="s">
        <v>10</v>
      </c>
      <c r="F1174" s="13">
        <v>43</v>
      </c>
      <c r="G1174" s="13" t="s">
        <v>55</v>
      </c>
      <c r="H1174" s="13" t="s">
        <v>22</v>
      </c>
      <c r="I1174" s="13" t="s">
        <v>23</v>
      </c>
      <c r="J1174">
        <f>VLOOKUP(DATA!D1173,'Performance management'!A$1:H$1193,4,0)</f>
        <v>5</v>
      </c>
      <c r="K1174">
        <f>VLOOKUP(DATA!D1173,'Performance management'!A$1:H$1193,5,0)</f>
        <v>5</v>
      </c>
      <c r="L1174">
        <f>VLOOKUP(DATA!D1173,'Performance management'!A$1:H$1193,6,0)</f>
        <v>5</v>
      </c>
      <c r="M1174">
        <f>VLOOKUP(DATA!D1173,'Performance management'!A$1:H$1193,7,0)</f>
        <v>1</v>
      </c>
      <c r="N1174">
        <f>VLOOKUP(DATA!D1173,'Performance management'!A$1:H$1193,8,0)</f>
        <v>4</v>
      </c>
      <c r="O1174">
        <f>VLOOKUP(D1173,'Learning  Mangement'!$A$1:$G$1193,4,0)</f>
        <v>4</v>
      </c>
      <c r="P1174" t="str">
        <f>VLOOKUP(D1173,'Learning  Mangement'!$A$1:$G$1193,5,0)</f>
        <v>Santhosh&amp;Anudeep</v>
      </c>
      <c r="Q1174" t="str">
        <f>VLOOKUP(D1173,'Learning  Mangement'!$A$1:$G$1193,6,0)</f>
        <v>3h</v>
      </c>
      <c r="R1174" t="str">
        <f>VLOOKUP(D1173,'Learning  Mangement'!$A$1:$G$1193,7,0)</f>
        <v>Job Training</v>
      </c>
      <c r="S1174" s="30">
        <f>VLOOKUP(D1173,'Leave  Mangement'!$A$1:$F$1193,3,0)</f>
        <v>43216</v>
      </c>
      <c r="T1174" s="30">
        <f>VLOOKUP(D1173,'Leave  Mangement'!$A$1:$F$1193,4,0)</f>
        <v>43218</v>
      </c>
      <c r="U1174" t="str">
        <f>VLOOKUP(D1173,'Leave  Mangement'!$A$1:$F$1193,5,0)</f>
        <v>Emergency leave</v>
      </c>
      <c r="V1174">
        <f>VLOOKUP(D1173,'Leave  Mangement'!$A$1:$F$1193,6,0)</f>
        <v>2</v>
      </c>
      <c r="W1174" t="str">
        <f>VLOOKUP(D1173,'Span and Layer'!$A$1:$D$1193,2,0)</f>
        <v>Sathish</v>
      </c>
      <c r="X1174" t="str">
        <f>VLOOKUP(D1173,'Span and Layer'!$A$1:$D$1193,3,0)</f>
        <v>Charlie</v>
      </c>
      <c r="Y1174" t="str">
        <f>VLOOKUP(D1173,'Span and Layer'!$A$1:$D$1193,4,0)</f>
        <v>George</v>
      </c>
      <c r="Z1174" s="30">
        <f>VLOOKUP(D1173,'Attrition Analysis'!$A$1:$E$1193,3,0)</f>
        <v>42592</v>
      </c>
      <c r="AA1174" s="30">
        <f>VLOOKUP(D1173,'Attrition Analysis'!$A$1:$E$1193,4,0)</f>
        <v>16017</v>
      </c>
      <c r="AB1174">
        <f>VLOOKUP(D1173,'Attrition Analysis'!$A$1:$E$1193,5,0)</f>
        <v>0</v>
      </c>
      <c r="AC1174" t="str">
        <f>VLOOKUP(D1173,CSAT!$A$1:$F$1193,2,0)</f>
        <v>Bad</v>
      </c>
      <c r="AD1174" t="str">
        <f>VLOOKUP(D1173,CSAT!$A$1:$F$1193,3,0)</f>
        <v>Bad</v>
      </c>
      <c r="AE1174" t="str">
        <f>VLOOKUP(D1173,CSAT!$A$1:$F$1193,4,0)</f>
        <v>Bad</v>
      </c>
      <c r="AF1174" t="str">
        <f>VLOOKUP(D1173,CSAT!$A$1:$F$1193,5,0)</f>
        <v>Good</v>
      </c>
      <c r="AG1174" t="str">
        <f>VLOOKUP(D1173,CSAT!$A$1:$F$1193,6,0)</f>
        <v>Good</v>
      </c>
      <c r="AH1174" s="30">
        <v>43348</v>
      </c>
    </row>
    <row r="1175" spans="1:34" x14ac:dyDescent="0.25">
      <c r="A1175" s="13" t="s">
        <v>1697</v>
      </c>
      <c r="B1175" s="13">
        <v>1174</v>
      </c>
      <c r="C1175" s="13" t="s">
        <v>1079</v>
      </c>
      <c r="D1175" s="13" t="s">
        <v>1697</v>
      </c>
      <c r="E1175" s="13" t="s">
        <v>16</v>
      </c>
      <c r="F1175" s="13">
        <v>21</v>
      </c>
      <c r="G1175" s="13" t="s">
        <v>21</v>
      </c>
      <c r="H1175" s="13" t="s">
        <v>59</v>
      </c>
      <c r="I1175" s="13" t="s">
        <v>13</v>
      </c>
      <c r="J1175">
        <f>VLOOKUP(DATA!D1174,'Performance management'!A$1:H$1193,4,0)</f>
        <v>2</v>
      </c>
      <c r="K1175">
        <f>VLOOKUP(DATA!D1174,'Performance management'!A$1:H$1193,5,0)</f>
        <v>5</v>
      </c>
      <c r="L1175">
        <f>VLOOKUP(DATA!D1174,'Performance management'!A$1:H$1193,6,0)</f>
        <v>5</v>
      </c>
      <c r="M1175">
        <f>VLOOKUP(DATA!D1174,'Performance management'!A$1:H$1193,7,0)</f>
        <v>2</v>
      </c>
      <c r="N1175">
        <f>VLOOKUP(DATA!D1174,'Performance management'!A$1:H$1193,8,0)</f>
        <v>3.5</v>
      </c>
      <c r="O1175">
        <f>VLOOKUP(D1174,'Learning  Mangement'!$A$1:$G$1193,4,0)</f>
        <v>3.5</v>
      </c>
      <c r="P1175" t="str">
        <f>VLOOKUP(D1174,'Learning  Mangement'!$A$1:$G$1193,5,0)</f>
        <v>Hemanth&amp;Salomi</v>
      </c>
      <c r="Q1175" t="str">
        <f>VLOOKUP(D1174,'Learning  Mangement'!$A$1:$G$1193,6,0)</f>
        <v>3h</v>
      </c>
      <c r="R1175" t="str">
        <f>VLOOKUP(D1174,'Learning  Mangement'!$A$1:$G$1193,7,0)</f>
        <v>Soft skills Training</v>
      </c>
      <c r="S1175" s="30">
        <f>VLOOKUP(D1174,'Leave  Mangement'!$A$1:$F$1193,3,0)</f>
        <v>43217</v>
      </c>
      <c r="T1175" s="30">
        <f>VLOOKUP(D1174,'Leave  Mangement'!$A$1:$F$1193,4,0)</f>
        <v>43222</v>
      </c>
      <c r="U1175" t="str">
        <f>VLOOKUP(D1174,'Leave  Mangement'!$A$1:$F$1193,5,0)</f>
        <v>Planned leave</v>
      </c>
      <c r="V1175">
        <f>VLOOKUP(D1174,'Leave  Mangement'!$A$1:$F$1193,6,0)</f>
        <v>5</v>
      </c>
      <c r="W1175" t="str">
        <f>VLOOKUP(D1174,'Span and Layer'!$A$1:$D$1193,2,0)</f>
        <v>Arundathi</v>
      </c>
      <c r="X1175" t="str">
        <f>VLOOKUP(D1174,'Span and Layer'!$A$1:$D$1193,3,0)</f>
        <v>Jacob</v>
      </c>
      <c r="Y1175" t="str">
        <f>VLOOKUP(D1174,'Span and Layer'!$A$1:$D$1193,4,0)</f>
        <v>George</v>
      </c>
      <c r="Z1175" s="30">
        <f>VLOOKUP(D1174,'Attrition Analysis'!$A$1:$E$1193,3,0)</f>
        <v>42600</v>
      </c>
      <c r="AA1175" s="30">
        <f>VLOOKUP(D1174,'Attrition Analysis'!$A$1:$E$1193,4,0)</f>
        <v>16029</v>
      </c>
      <c r="AB1175">
        <f>VLOOKUP(D1174,'Attrition Analysis'!$A$1:$E$1193,5,0)</f>
        <v>0</v>
      </c>
      <c r="AC1175" t="str">
        <f>VLOOKUP(D1174,CSAT!$A$1:$F$1193,2,0)</f>
        <v>Bad</v>
      </c>
      <c r="AD1175" t="str">
        <f>VLOOKUP(D1174,CSAT!$A$1:$F$1193,3,0)</f>
        <v>Better</v>
      </c>
      <c r="AE1175" t="str">
        <f>VLOOKUP(D1174,CSAT!$A$1:$F$1193,4,0)</f>
        <v>Bad</v>
      </c>
      <c r="AF1175" t="str">
        <f>VLOOKUP(D1174,CSAT!$A$1:$F$1193,5,0)</f>
        <v>Better</v>
      </c>
      <c r="AG1175" t="str">
        <f>VLOOKUP(D1174,CSAT!$A$1:$F$1193,6,0)</f>
        <v>Bad</v>
      </c>
      <c r="AH1175" s="30">
        <v>43327</v>
      </c>
    </row>
    <row r="1176" spans="1:34" x14ac:dyDescent="0.25">
      <c r="A1176" s="13" t="s">
        <v>1698</v>
      </c>
      <c r="B1176" s="13">
        <v>1175</v>
      </c>
      <c r="C1176" s="13" t="s">
        <v>1081</v>
      </c>
      <c r="D1176" s="13" t="s">
        <v>1698</v>
      </c>
      <c r="E1176" s="13" t="s">
        <v>10</v>
      </c>
      <c r="F1176" s="13">
        <v>34</v>
      </c>
      <c r="G1176" s="13" t="s">
        <v>21</v>
      </c>
      <c r="H1176" s="13" t="s">
        <v>52</v>
      </c>
      <c r="I1176" s="13" t="s">
        <v>13</v>
      </c>
      <c r="J1176">
        <f>VLOOKUP(DATA!D1175,'Performance management'!A$1:H$1193,4,0)</f>
        <v>3</v>
      </c>
      <c r="K1176">
        <f>VLOOKUP(DATA!D1175,'Performance management'!A$1:H$1193,5,0)</f>
        <v>1</v>
      </c>
      <c r="L1176">
        <f>VLOOKUP(DATA!D1175,'Performance management'!A$1:H$1193,6,0)</f>
        <v>3</v>
      </c>
      <c r="M1176">
        <f>VLOOKUP(DATA!D1175,'Performance management'!A$1:H$1193,7,0)</f>
        <v>3</v>
      </c>
      <c r="N1176">
        <f>VLOOKUP(DATA!D1175,'Performance management'!A$1:H$1193,8,0)</f>
        <v>2.5</v>
      </c>
      <c r="O1176">
        <f>VLOOKUP(D1175,'Learning  Mangement'!$A$1:$G$1193,4,0)</f>
        <v>2.5</v>
      </c>
      <c r="P1176" t="str">
        <f>VLOOKUP(D1175,'Learning  Mangement'!$A$1:$G$1193,5,0)</f>
        <v>Sathish&amp;Azim</v>
      </c>
      <c r="Q1176" t="str">
        <f>VLOOKUP(D1175,'Learning  Mangement'!$A$1:$G$1193,6,0)</f>
        <v>4h</v>
      </c>
      <c r="R1176" t="str">
        <f>VLOOKUP(D1175,'Learning  Mangement'!$A$1:$G$1193,7,0)</f>
        <v>Technical skills Training</v>
      </c>
      <c r="S1176" s="30">
        <f>VLOOKUP(D1175,'Leave  Mangement'!$A$1:$F$1193,3,0)</f>
        <v>43218</v>
      </c>
      <c r="T1176" s="30">
        <f>VLOOKUP(D1175,'Leave  Mangement'!$A$1:$F$1193,4,0)</f>
        <v>43219</v>
      </c>
      <c r="U1176" t="str">
        <f>VLOOKUP(D1175,'Leave  Mangement'!$A$1:$F$1193,5,0)</f>
        <v>Maternity/Parental leave</v>
      </c>
      <c r="V1176">
        <f>VLOOKUP(D1175,'Leave  Mangement'!$A$1:$F$1193,6,0)</f>
        <v>31</v>
      </c>
      <c r="W1176" t="str">
        <f>VLOOKUP(D1175,'Span and Layer'!$A$1:$D$1193,2,0)</f>
        <v>Rishitha</v>
      </c>
      <c r="X1176" t="str">
        <f>VLOOKUP(D1175,'Span and Layer'!$A$1:$D$1193,3,0)</f>
        <v>Isla</v>
      </c>
      <c r="Y1176" t="str">
        <f>VLOOKUP(D1175,'Span and Layer'!$A$1:$D$1193,4,0)</f>
        <v>George</v>
      </c>
      <c r="Z1176" s="30">
        <f>VLOOKUP(D1175,'Attrition Analysis'!$A$1:$E$1193,3,0)</f>
        <v>42608</v>
      </c>
      <c r="AA1176" s="30">
        <f>VLOOKUP(D1175,'Attrition Analysis'!$A$1:$E$1193,4,0)</f>
        <v>16041</v>
      </c>
      <c r="AB1176">
        <f>VLOOKUP(D1175,'Attrition Analysis'!$A$1:$E$1193,5,0)</f>
        <v>0</v>
      </c>
      <c r="AC1176" t="str">
        <f>VLOOKUP(D1175,CSAT!$A$1:$F$1193,2,0)</f>
        <v>Excellent</v>
      </c>
      <c r="AD1176" t="str">
        <f>VLOOKUP(D1175,CSAT!$A$1:$F$1193,3,0)</f>
        <v>Worst</v>
      </c>
      <c r="AE1176" t="str">
        <f>VLOOKUP(D1175,CSAT!$A$1:$F$1193,4,0)</f>
        <v>Bad</v>
      </c>
      <c r="AF1176" t="str">
        <f>VLOOKUP(D1175,CSAT!$A$1:$F$1193,5,0)</f>
        <v>Better</v>
      </c>
      <c r="AG1176" t="str">
        <f>VLOOKUP(D1175,CSAT!$A$1:$F$1193,6,0)</f>
        <v>Excellent</v>
      </c>
      <c r="AH1176" s="30">
        <v>43252</v>
      </c>
    </row>
    <row r="1177" spans="1:34" x14ac:dyDescent="0.25">
      <c r="A1177" s="13" t="s">
        <v>1699</v>
      </c>
      <c r="B1177" s="13">
        <v>1176</v>
      </c>
      <c r="C1177" s="13" t="s">
        <v>1083</v>
      </c>
      <c r="D1177" s="13" t="s">
        <v>1699</v>
      </c>
      <c r="E1177" s="13" t="s">
        <v>16</v>
      </c>
      <c r="F1177" s="13">
        <v>25</v>
      </c>
      <c r="G1177" s="13" t="s">
        <v>26</v>
      </c>
      <c r="H1177" s="13" t="s">
        <v>56</v>
      </c>
      <c r="I1177" s="13" t="s">
        <v>13</v>
      </c>
      <c r="J1177">
        <f>VLOOKUP(DATA!D1176,'Performance management'!A$1:H$1193,4,0)</f>
        <v>2</v>
      </c>
      <c r="K1177">
        <f>VLOOKUP(DATA!D1176,'Performance management'!A$1:H$1193,5,0)</f>
        <v>3</v>
      </c>
      <c r="L1177">
        <f>VLOOKUP(DATA!D1176,'Performance management'!A$1:H$1193,6,0)</f>
        <v>4</v>
      </c>
      <c r="M1177">
        <f>VLOOKUP(DATA!D1176,'Performance management'!A$1:H$1193,7,0)</f>
        <v>4</v>
      </c>
      <c r="N1177">
        <f>VLOOKUP(DATA!D1176,'Performance management'!A$1:H$1193,8,0)</f>
        <v>3.25</v>
      </c>
      <c r="O1177">
        <f>VLOOKUP(D1176,'Learning  Mangement'!$A$1:$G$1193,4,0)</f>
        <v>3.25</v>
      </c>
      <c r="P1177" t="str">
        <f>VLOOKUP(D1176,'Learning  Mangement'!$A$1:$G$1193,5,0)</f>
        <v>Hemanth&amp;Salomi</v>
      </c>
      <c r="Q1177" t="str">
        <f>VLOOKUP(D1176,'Learning  Mangement'!$A$1:$G$1193,6,0)</f>
        <v>3h</v>
      </c>
      <c r="R1177" t="str">
        <f>VLOOKUP(D1176,'Learning  Mangement'!$A$1:$G$1193,7,0)</f>
        <v>Soft skills Training</v>
      </c>
      <c r="S1177" s="30">
        <f>VLOOKUP(D1176,'Leave  Mangement'!$A$1:$F$1193,3,0)</f>
        <v>43219</v>
      </c>
      <c r="T1177" s="30">
        <f>VLOOKUP(D1176,'Leave  Mangement'!$A$1:$F$1193,4,0)</f>
        <v>43221</v>
      </c>
      <c r="U1177" t="str">
        <f>VLOOKUP(D1176,'Leave  Mangement'!$A$1:$F$1193,5,0)</f>
        <v>Emergency leave</v>
      </c>
      <c r="V1177">
        <f>VLOOKUP(D1176,'Leave  Mangement'!$A$1:$F$1193,6,0)</f>
        <v>2</v>
      </c>
      <c r="W1177" t="str">
        <f>VLOOKUP(D1176,'Span and Layer'!$A$1:$D$1193,2,0)</f>
        <v>David</v>
      </c>
      <c r="X1177" t="str">
        <f>VLOOKUP(D1176,'Span and Layer'!$A$1:$D$1193,3,0)</f>
        <v>Jacob</v>
      </c>
      <c r="Y1177" t="str">
        <f>VLOOKUP(D1176,'Span and Layer'!$A$1:$D$1193,4,0)</f>
        <v>George</v>
      </c>
      <c r="Z1177" s="30">
        <f>VLOOKUP(D1176,'Attrition Analysis'!$A$1:$E$1193,3,0)</f>
        <v>42616</v>
      </c>
      <c r="AA1177" s="30">
        <f>VLOOKUP(D1176,'Attrition Analysis'!$A$1:$E$1193,4,0)</f>
        <v>16053</v>
      </c>
      <c r="AB1177">
        <f>VLOOKUP(D1176,'Attrition Analysis'!$A$1:$E$1193,5,0)</f>
        <v>0</v>
      </c>
      <c r="AC1177" t="str">
        <f>VLOOKUP(D1176,CSAT!$A$1:$F$1193,2,0)</f>
        <v>Good</v>
      </c>
      <c r="AD1177" t="str">
        <f>VLOOKUP(D1176,CSAT!$A$1:$F$1193,3,0)</f>
        <v>Good</v>
      </c>
      <c r="AE1177" t="str">
        <f>VLOOKUP(D1176,CSAT!$A$1:$F$1193,4,0)</f>
        <v>Better</v>
      </c>
      <c r="AF1177" t="str">
        <f>VLOOKUP(D1176,CSAT!$A$1:$F$1193,5,0)</f>
        <v>Better</v>
      </c>
      <c r="AG1177" t="str">
        <f>VLOOKUP(D1176,CSAT!$A$1:$F$1193,6,0)</f>
        <v>Excellent</v>
      </c>
      <c r="AH1177" s="30">
        <v>43138</v>
      </c>
    </row>
    <row r="1178" spans="1:34" x14ac:dyDescent="0.25">
      <c r="A1178" s="13" t="s">
        <v>1700</v>
      </c>
      <c r="B1178" s="13">
        <v>1177</v>
      </c>
      <c r="C1178" s="13" t="s">
        <v>1085</v>
      </c>
      <c r="D1178" s="13" t="s">
        <v>1700</v>
      </c>
      <c r="E1178" s="13" t="s">
        <v>16</v>
      </c>
      <c r="F1178" s="13">
        <v>37</v>
      </c>
      <c r="G1178" s="13" t="s">
        <v>26</v>
      </c>
      <c r="H1178" s="13" t="s">
        <v>131</v>
      </c>
      <c r="I1178" s="13" t="s">
        <v>132</v>
      </c>
      <c r="J1178">
        <f>VLOOKUP(DATA!D1177,'Performance management'!A$1:H$1193,4,0)</f>
        <v>1</v>
      </c>
      <c r="K1178">
        <f>VLOOKUP(DATA!D1177,'Performance management'!A$1:H$1193,5,0)</f>
        <v>5</v>
      </c>
      <c r="L1178">
        <f>VLOOKUP(DATA!D1177,'Performance management'!A$1:H$1193,6,0)</f>
        <v>1</v>
      </c>
      <c r="M1178">
        <f>VLOOKUP(DATA!D1177,'Performance management'!A$1:H$1193,7,0)</f>
        <v>4</v>
      </c>
      <c r="N1178">
        <f>VLOOKUP(DATA!D1177,'Performance management'!A$1:H$1193,8,0)</f>
        <v>2.75</v>
      </c>
      <c r="O1178">
        <f>VLOOKUP(D1177,'Learning  Mangement'!$A$1:$G$1193,4,0)</f>
        <v>2.75</v>
      </c>
      <c r="P1178" t="str">
        <f>VLOOKUP(D1177,'Learning  Mangement'!$A$1:$G$1193,5,0)</f>
        <v>Sathish&amp;Azim</v>
      </c>
      <c r="Q1178" t="str">
        <f>VLOOKUP(D1177,'Learning  Mangement'!$A$1:$G$1193,6,0)</f>
        <v>4h</v>
      </c>
      <c r="R1178" t="str">
        <f>VLOOKUP(D1177,'Learning  Mangement'!$A$1:$G$1193,7,0)</f>
        <v>Technical skills Training</v>
      </c>
      <c r="S1178" s="30">
        <f>VLOOKUP(D1177,'Leave  Mangement'!$A$1:$F$1193,3,0)</f>
        <v>43220</v>
      </c>
      <c r="T1178" s="30">
        <f>VLOOKUP(D1177,'Leave  Mangement'!$A$1:$F$1193,4,0)</f>
        <v>43225</v>
      </c>
      <c r="U1178" t="str">
        <f>VLOOKUP(D1177,'Leave  Mangement'!$A$1:$F$1193,5,0)</f>
        <v>Maternity/Parental leave</v>
      </c>
      <c r="V1178">
        <f>VLOOKUP(D1177,'Leave  Mangement'!$A$1:$F$1193,6,0)</f>
        <v>35</v>
      </c>
      <c r="W1178" t="str">
        <f>VLOOKUP(D1177,'Span and Layer'!$A$1:$D$1193,2,0)</f>
        <v>Aneela</v>
      </c>
      <c r="X1178" t="str">
        <f>VLOOKUP(D1177,'Span and Layer'!$A$1:$D$1193,3,0)</f>
        <v>Charlie</v>
      </c>
      <c r="Y1178" t="str">
        <f>VLOOKUP(D1177,'Span and Layer'!$A$1:$D$1193,4,0)</f>
        <v>George</v>
      </c>
      <c r="Z1178" s="30">
        <f>VLOOKUP(D1177,'Attrition Analysis'!$A$1:$E$1193,3,0)</f>
        <v>42624</v>
      </c>
      <c r="AA1178" s="30">
        <f>VLOOKUP(D1177,'Attrition Analysis'!$A$1:$E$1193,4,0)</f>
        <v>16065</v>
      </c>
      <c r="AB1178">
        <f>VLOOKUP(D1177,'Attrition Analysis'!$A$1:$E$1193,5,0)</f>
        <v>0</v>
      </c>
      <c r="AC1178" t="str">
        <f>VLOOKUP(D1177,CSAT!$A$1:$F$1193,2,0)</f>
        <v>Bad</v>
      </c>
      <c r="AD1178" t="str">
        <f>VLOOKUP(D1177,CSAT!$A$1:$F$1193,3,0)</f>
        <v>Good</v>
      </c>
      <c r="AE1178" t="str">
        <f>VLOOKUP(D1177,CSAT!$A$1:$F$1193,4,0)</f>
        <v>Excellent</v>
      </c>
      <c r="AF1178" t="str">
        <f>VLOOKUP(D1177,CSAT!$A$1:$F$1193,5,0)</f>
        <v>Better</v>
      </c>
      <c r="AG1178" t="str">
        <f>VLOOKUP(D1177,CSAT!$A$1:$F$1193,6,0)</f>
        <v>Worst</v>
      </c>
      <c r="AH1178" s="30">
        <v>43282</v>
      </c>
    </row>
    <row r="1179" spans="1:34" x14ac:dyDescent="0.25">
      <c r="A1179" s="13" t="s">
        <v>1701</v>
      </c>
      <c r="B1179" s="13">
        <v>1178</v>
      </c>
      <c r="C1179" s="13" t="s">
        <v>1087</v>
      </c>
      <c r="D1179" s="13" t="s">
        <v>1701</v>
      </c>
      <c r="E1179" s="13" t="s">
        <v>10</v>
      </c>
      <c r="F1179" s="13">
        <v>52</v>
      </c>
      <c r="G1179" s="13" t="s">
        <v>31</v>
      </c>
      <c r="H1179" s="13" t="s">
        <v>109</v>
      </c>
      <c r="I1179" s="13" t="s">
        <v>13</v>
      </c>
      <c r="J1179">
        <f>VLOOKUP(DATA!D1178,'Performance management'!A$1:H$1193,4,0)</f>
        <v>5</v>
      </c>
      <c r="K1179">
        <f>VLOOKUP(DATA!D1178,'Performance management'!A$1:H$1193,5,0)</f>
        <v>1</v>
      </c>
      <c r="L1179">
        <f>VLOOKUP(DATA!D1178,'Performance management'!A$1:H$1193,6,0)</f>
        <v>1</v>
      </c>
      <c r="M1179">
        <f>VLOOKUP(DATA!D1178,'Performance management'!A$1:H$1193,7,0)</f>
        <v>5</v>
      </c>
      <c r="N1179">
        <f>VLOOKUP(DATA!D1178,'Performance management'!A$1:H$1193,8,0)</f>
        <v>3</v>
      </c>
      <c r="O1179">
        <f>VLOOKUP(D1178,'Learning  Mangement'!$A$1:$G$1193,4,0)</f>
        <v>3</v>
      </c>
      <c r="P1179" t="str">
        <f>VLOOKUP(D1178,'Learning  Mangement'!$A$1:$G$1193,5,0)</f>
        <v>Hemanth&amp;Salomi</v>
      </c>
      <c r="Q1179" t="str">
        <f>VLOOKUP(D1178,'Learning  Mangement'!$A$1:$G$1193,6,0)</f>
        <v>3h</v>
      </c>
      <c r="R1179" t="str">
        <f>VLOOKUP(D1178,'Learning  Mangement'!$A$1:$G$1193,7,0)</f>
        <v>Soft skills Training</v>
      </c>
      <c r="S1179" s="30">
        <f>VLOOKUP(D1178,'Leave  Mangement'!$A$1:$F$1193,3,0)</f>
        <v>43221</v>
      </c>
      <c r="T1179" s="30">
        <f>VLOOKUP(D1178,'Leave  Mangement'!$A$1:$F$1193,4,0)</f>
        <v>43225</v>
      </c>
      <c r="U1179" t="str">
        <f>VLOOKUP(D1178,'Leave  Mangement'!$A$1:$F$1193,5,0)</f>
        <v>Emergency leave</v>
      </c>
      <c r="V1179">
        <f>VLOOKUP(D1178,'Leave  Mangement'!$A$1:$F$1193,6,0)</f>
        <v>4</v>
      </c>
      <c r="W1179" t="str">
        <f>VLOOKUP(D1178,'Span and Layer'!$A$1:$D$1193,2,0)</f>
        <v>Aneela</v>
      </c>
      <c r="X1179" t="str">
        <f>VLOOKUP(D1178,'Span and Layer'!$A$1:$D$1193,3,0)</f>
        <v>Charlie</v>
      </c>
      <c r="Y1179" t="str">
        <f>VLOOKUP(D1178,'Span and Layer'!$A$1:$D$1193,4,0)</f>
        <v>George</v>
      </c>
      <c r="Z1179" s="30">
        <f>VLOOKUP(D1178,'Attrition Analysis'!$A$1:$E$1193,3,0)</f>
        <v>42632</v>
      </c>
      <c r="AA1179" s="30">
        <f>VLOOKUP(D1178,'Attrition Analysis'!$A$1:$E$1193,4,0)</f>
        <v>16077</v>
      </c>
      <c r="AB1179">
        <f>VLOOKUP(D1178,'Attrition Analysis'!$A$1:$E$1193,5,0)</f>
        <v>0</v>
      </c>
      <c r="AC1179" t="str">
        <f>VLOOKUP(D1178,CSAT!$A$1:$F$1193,2,0)</f>
        <v>Good</v>
      </c>
      <c r="AD1179" t="str">
        <f>VLOOKUP(D1178,CSAT!$A$1:$F$1193,3,0)</f>
        <v>Bad</v>
      </c>
      <c r="AE1179" t="str">
        <f>VLOOKUP(D1178,CSAT!$A$1:$F$1193,4,0)</f>
        <v>Excellent</v>
      </c>
      <c r="AF1179" t="str">
        <f>VLOOKUP(D1178,CSAT!$A$1:$F$1193,5,0)</f>
        <v>Better</v>
      </c>
      <c r="AG1179" t="str">
        <f>VLOOKUP(D1178,CSAT!$A$1:$F$1193,6,0)</f>
        <v>Bad</v>
      </c>
      <c r="AH1179" s="30">
        <v>43379</v>
      </c>
    </row>
    <row r="1180" spans="1:34" x14ac:dyDescent="0.25">
      <c r="A1180" s="13" t="s">
        <v>1702</v>
      </c>
      <c r="B1180" s="13">
        <v>1179</v>
      </c>
      <c r="C1180" s="13" t="s">
        <v>1089</v>
      </c>
      <c r="D1180" s="13" t="s">
        <v>1702</v>
      </c>
      <c r="E1180" s="13" t="s">
        <v>16</v>
      </c>
      <c r="F1180" s="13">
        <v>22</v>
      </c>
      <c r="G1180" s="13" t="s">
        <v>26</v>
      </c>
      <c r="H1180" s="13" t="s">
        <v>52</v>
      </c>
      <c r="I1180" s="13" t="s">
        <v>13</v>
      </c>
      <c r="J1180">
        <f>VLOOKUP(DATA!D1179,'Performance management'!A$1:H$1193,4,0)</f>
        <v>2</v>
      </c>
      <c r="K1180">
        <f>VLOOKUP(DATA!D1179,'Performance management'!A$1:H$1193,5,0)</f>
        <v>4</v>
      </c>
      <c r="L1180">
        <f>VLOOKUP(DATA!D1179,'Performance management'!A$1:H$1193,6,0)</f>
        <v>5</v>
      </c>
      <c r="M1180">
        <f>VLOOKUP(DATA!D1179,'Performance management'!A$1:H$1193,7,0)</f>
        <v>2</v>
      </c>
      <c r="N1180">
        <f>VLOOKUP(DATA!D1179,'Performance management'!A$1:H$1193,8,0)</f>
        <v>3.25</v>
      </c>
      <c r="O1180">
        <f>VLOOKUP(D1179,'Learning  Mangement'!$A$1:$G$1193,4,0)</f>
        <v>3.25</v>
      </c>
      <c r="P1180" t="str">
        <f>VLOOKUP(D1179,'Learning  Mangement'!$A$1:$G$1193,5,0)</f>
        <v>Hemanth&amp;Salomi</v>
      </c>
      <c r="Q1180" t="str">
        <f>VLOOKUP(D1179,'Learning  Mangement'!$A$1:$G$1193,6,0)</f>
        <v>3h</v>
      </c>
      <c r="R1180" t="str">
        <f>VLOOKUP(D1179,'Learning  Mangement'!$A$1:$G$1193,7,0)</f>
        <v>Soft skills Training</v>
      </c>
      <c r="S1180" s="30">
        <f>VLOOKUP(D1179,'Leave  Mangement'!$A$1:$F$1193,3,0)</f>
        <v>43222</v>
      </c>
      <c r="T1180" s="30">
        <f>VLOOKUP(D1179,'Leave  Mangement'!$A$1:$F$1193,4,0)</f>
        <v>43229</v>
      </c>
      <c r="U1180" t="str">
        <f>VLOOKUP(D1179,'Leave  Mangement'!$A$1:$F$1193,5,0)</f>
        <v>Maternity/Parental leave</v>
      </c>
      <c r="V1180">
        <f>VLOOKUP(D1179,'Leave  Mangement'!$A$1:$F$1193,6,0)</f>
        <v>37</v>
      </c>
      <c r="W1180" t="str">
        <f>VLOOKUP(D1179,'Span and Layer'!$A$1:$D$1193,2,0)</f>
        <v>Roy</v>
      </c>
      <c r="X1180" t="str">
        <f>VLOOKUP(D1179,'Span and Layer'!$A$1:$D$1193,3,0)</f>
        <v>Harry</v>
      </c>
      <c r="Y1180" t="str">
        <f>VLOOKUP(D1179,'Span and Layer'!$A$1:$D$1193,4,0)</f>
        <v>George</v>
      </c>
      <c r="Z1180" s="30">
        <f>VLOOKUP(D1179,'Attrition Analysis'!$A$1:$E$1193,3,0)</f>
        <v>42640</v>
      </c>
      <c r="AA1180" s="30">
        <f>VLOOKUP(D1179,'Attrition Analysis'!$A$1:$E$1193,4,0)</f>
        <v>16089</v>
      </c>
      <c r="AB1180">
        <f>VLOOKUP(D1179,'Attrition Analysis'!$A$1:$E$1193,5,0)</f>
        <v>0</v>
      </c>
      <c r="AC1180" t="str">
        <f>VLOOKUP(D1179,CSAT!$A$1:$F$1193,2,0)</f>
        <v>Good</v>
      </c>
      <c r="AD1180" t="str">
        <f>VLOOKUP(D1179,CSAT!$A$1:$F$1193,3,0)</f>
        <v>Better</v>
      </c>
      <c r="AE1180" t="str">
        <f>VLOOKUP(D1179,CSAT!$A$1:$F$1193,4,0)</f>
        <v>Good</v>
      </c>
      <c r="AF1180" t="str">
        <f>VLOOKUP(D1179,CSAT!$A$1:$F$1193,5,0)</f>
        <v>Bad</v>
      </c>
      <c r="AG1180" t="str">
        <f>VLOOKUP(D1179,CSAT!$A$1:$F$1193,6,0)</f>
        <v>Bad</v>
      </c>
      <c r="AH1180" s="30">
        <v>43106</v>
      </c>
    </row>
    <row r="1181" spans="1:34" x14ac:dyDescent="0.25">
      <c r="A1181" s="13" t="s">
        <v>1703</v>
      </c>
      <c r="B1181" s="13">
        <v>1181</v>
      </c>
      <c r="C1181" s="13" t="s">
        <v>1093</v>
      </c>
      <c r="D1181" s="13" t="s">
        <v>1703</v>
      </c>
      <c r="E1181" s="13" t="s">
        <v>16</v>
      </c>
      <c r="F1181" s="13">
        <v>60</v>
      </c>
      <c r="G1181" s="13" t="s">
        <v>91</v>
      </c>
      <c r="H1181" s="13" t="s">
        <v>56</v>
      </c>
      <c r="I1181" s="13" t="s">
        <v>13</v>
      </c>
      <c r="J1181">
        <f>VLOOKUP(DATA!D1180,'Performance management'!A$1:H$1193,4,0)</f>
        <v>5</v>
      </c>
      <c r="K1181">
        <f>VLOOKUP(DATA!D1180,'Performance management'!A$1:H$1193,5,0)</f>
        <v>3</v>
      </c>
      <c r="L1181">
        <f>VLOOKUP(DATA!D1180,'Performance management'!A$1:H$1193,6,0)</f>
        <v>4</v>
      </c>
      <c r="M1181">
        <f>VLOOKUP(DATA!D1180,'Performance management'!A$1:H$1193,7,0)</f>
        <v>5</v>
      </c>
      <c r="N1181">
        <f>VLOOKUP(DATA!D1180,'Performance management'!A$1:H$1193,8,0)</f>
        <v>4.25</v>
      </c>
      <c r="O1181">
        <f>VLOOKUP(D1180,'Learning  Mangement'!$A$1:$G$1193,4,0)</f>
        <v>4.25</v>
      </c>
      <c r="P1181" t="str">
        <f>VLOOKUP(D1180,'Learning  Mangement'!$A$1:$G$1193,5,0)</f>
        <v>Santhosh&amp;Anudeep</v>
      </c>
      <c r="Q1181" t="str">
        <f>VLOOKUP(D1180,'Learning  Mangement'!$A$1:$G$1193,6,0)</f>
        <v>3h</v>
      </c>
      <c r="R1181" t="str">
        <f>VLOOKUP(D1180,'Learning  Mangement'!$A$1:$G$1193,7,0)</f>
        <v>Job Training</v>
      </c>
      <c r="S1181" s="30">
        <f>VLOOKUP(D1180,'Leave  Mangement'!$A$1:$F$1193,3,0)</f>
        <v>43223</v>
      </c>
      <c r="T1181" s="30">
        <f>VLOOKUP(D1180,'Leave  Mangement'!$A$1:$F$1193,4,0)</f>
        <v>43226</v>
      </c>
      <c r="U1181" t="str">
        <f>VLOOKUP(D1180,'Leave  Mangement'!$A$1:$F$1193,5,0)</f>
        <v>Maternity/Parental leave</v>
      </c>
      <c r="V1181">
        <f>VLOOKUP(D1180,'Leave  Mangement'!$A$1:$F$1193,6,0)</f>
        <v>33</v>
      </c>
      <c r="W1181" t="str">
        <f>VLOOKUP(D1180,'Span and Layer'!$A$1:$D$1193,2,0)</f>
        <v>Lihar</v>
      </c>
      <c r="X1181" t="str">
        <f>VLOOKUP(D1180,'Span and Layer'!$A$1:$D$1193,3,0)</f>
        <v>Isla</v>
      </c>
      <c r="Y1181" t="str">
        <f>VLOOKUP(D1180,'Span and Layer'!$A$1:$D$1193,4,0)</f>
        <v>George</v>
      </c>
      <c r="Z1181" s="30">
        <f>VLOOKUP(D1180,'Attrition Analysis'!$A$1:$E$1193,3,0)</f>
        <v>42648</v>
      </c>
      <c r="AA1181" s="30">
        <f>VLOOKUP(D1180,'Attrition Analysis'!$A$1:$E$1193,4,0)</f>
        <v>16101</v>
      </c>
      <c r="AB1181">
        <f>VLOOKUP(D1180,'Attrition Analysis'!$A$1:$E$1193,5,0)</f>
        <v>0</v>
      </c>
      <c r="AC1181" t="str">
        <f>VLOOKUP(D1180,CSAT!$A$1:$F$1193,2,0)</f>
        <v>Good</v>
      </c>
      <c r="AD1181" t="str">
        <f>VLOOKUP(D1180,CSAT!$A$1:$F$1193,3,0)</f>
        <v>Worst</v>
      </c>
      <c r="AE1181" t="str">
        <f>VLOOKUP(D1180,CSAT!$A$1:$F$1193,4,0)</f>
        <v>Better</v>
      </c>
      <c r="AF1181" t="str">
        <f>VLOOKUP(D1180,CSAT!$A$1:$F$1193,5,0)</f>
        <v>Bad</v>
      </c>
      <c r="AG1181" t="str">
        <f>VLOOKUP(D1180,CSAT!$A$1:$F$1193,6,0)</f>
        <v>Better</v>
      </c>
      <c r="AH1181" s="30">
        <v>43237</v>
      </c>
    </row>
    <row r="1182" spans="1:34" x14ac:dyDescent="0.25">
      <c r="A1182" s="13" t="s">
        <v>1704</v>
      </c>
      <c r="B1182" s="13">
        <v>1182</v>
      </c>
      <c r="C1182" s="13" t="s">
        <v>1095</v>
      </c>
      <c r="D1182" s="13" t="s">
        <v>1704</v>
      </c>
      <c r="E1182" s="13" t="s">
        <v>10</v>
      </c>
      <c r="F1182" s="13">
        <v>41</v>
      </c>
      <c r="G1182" s="13" t="s">
        <v>45</v>
      </c>
      <c r="H1182" s="13" t="s">
        <v>52</v>
      </c>
      <c r="I1182" s="13" t="s">
        <v>13</v>
      </c>
      <c r="J1182">
        <f>VLOOKUP(DATA!D1181,'Performance management'!A$1:H$1193,4,0)</f>
        <v>2</v>
      </c>
      <c r="K1182">
        <f>VLOOKUP(DATA!D1181,'Performance management'!A$1:H$1193,5,0)</f>
        <v>3</v>
      </c>
      <c r="L1182">
        <f>VLOOKUP(DATA!D1181,'Performance management'!A$1:H$1193,6,0)</f>
        <v>3</v>
      </c>
      <c r="M1182">
        <f>VLOOKUP(DATA!D1181,'Performance management'!A$1:H$1193,7,0)</f>
        <v>5</v>
      </c>
      <c r="N1182">
        <f>VLOOKUP(DATA!D1181,'Performance management'!A$1:H$1193,8,0)</f>
        <v>3.25</v>
      </c>
      <c r="O1182">
        <f>VLOOKUP(D1181,'Learning  Mangement'!$A$1:$G$1193,4,0)</f>
        <v>3.25</v>
      </c>
      <c r="P1182" t="str">
        <f>VLOOKUP(D1181,'Learning  Mangement'!$A$1:$G$1193,5,0)</f>
        <v>Hemanth&amp;Salomi</v>
      </c>
      <c r="Q1182" t="str">
        <f>VLOOKUP(D1181,'Learning  Mangement'!$A$1:$G$1193,6,0)</f>
        <v>3h</v>
      </c>
      <c r="R1182" t="str">
        <f>VLOOKUP(D1181,'Learning  Mangement'!$A$1:$G$1193,7,0)</f>
        <v>Soft skills Training</v>
      </c>
      <c r="S1182" s="30">
        <f>VLOOKUP(D1181,'Leave  Mangement'!$A$1:$F$1193,3,0)</f>
        <v>43224</v>
      </c>
      <c r="T1182" s="30">
        <f>VLOOKUP(D1181,'Leave  Mangement'!$A$1:$F$1193,4,0)</f>
        <v>43231</v>
      </c>
      <c r="U1182" t="str">
        <f>VLOOKUP(D1181,'Leave  Mangement'!$A$1:$F$1193,5,0)</f>
        <v>Maternity/Parental leave</v>
      </c>
      <c r="V1182">
        <f>VLOOKUP(D1181,'Leave  Mangement'!$A$1:$F$1193,6,0)</f>
        <v>37</v>
      </c>
      <c r="W1182" t="str">
        <f>VLOOKUP(D1181,'Span and Layer'!$A$1:$D$1193,2,0)</f>
        <v>Azim</v>
      </c>
      <c r="X1182" t="str">
        <f>VLOOKUP(D1181,'Span and Layer'!$A$1:$D$1193,3,0)</f>
        <v>Jacob</v>
      </c>
      <c r="Y1182" t="str">
        <f>VLOOKUP(D1181,'Span and Layer'!$A$1:$D$1193,4,0)</f>
        <v>George</v>
      </c>
      <c r="Z1182" s="30">
        <f>VLOOKUP(D1181,'Attrition Analysis'!$A$1:$E$1193,3,0)</f>
        <v>42656</v>
      </c>
      <c r="AA1182" s="30">
        <f>VLOOKUP(D1181,'Attrition Analysis'!$A$1:$E$1193,4,0)</f>
        <v>16113</v>
      </c>
      <c r="AB1182">
        <f>VLOOKUP(D1181,'Attrition Analysis'!$A$1:$E$1193,5,0)</f>
        <v>0</v>
      </c>
      <c r="AC1182" t="str">
        <f>VLOOKUP(D1181,CSAT!$A$1:$F$1193,2,0)</f>
        <v>Good</v>
      </c>
      <c r="AD1182" t="str">
        <f>VLOOKUP(D1181,CSAT!$A$1:$F$1193,3,0)</f>
        <v>Excellent</v>
      </c>
      <c r="AE1182" t="str">
        <f>VLOOKUP(D1181,CSAT!$A$1:$F$1193,4,0)</f>
        <v>Worst</v>
      </c>
      <c r="AF1182" t="str">
        <f>VLOOKUP(D1181,CSAT!$A$1:$F$1193,5,0)</f>
        <v>Good</v>
      </c>
      <c r="AG1182" t="str">
        <f>VLOOKUP(D1181,CSAT!$A$1:$F$1193,6,0)</f>
        <v>Better</v>
      </c>
      <c r="AH1182" s="30">
        <v>43385</v>
      </c>
    </row>
    <row r="1183" spans="1:34" x14ac:dyDescent="0.25">
      <c r="A1183" s="13" t="s">
        <v>1705</v>
      </c>
      <c r="B1183" s="13">
        <v>1183</v>
      </c>
      <c r="C1183" s="13" t="s">
        <v>1097</v>
      </c>
      <c r="D1183" s="13" t="s">
        <v>1705</v>
      </c>
      <c r="E1183" s="13" t="s">
        <v>10</v>
      </c>
      <c r="F1183" s="13">
        <v>46</v>
      </c>
      <c r="G1183" s="13" t="s">
        <v>31</v>
      </c>
      <c r="H1183" s="13" t="s">
        <v>56</v>
      </c>
      <c r="I1183" s="13" t="s">
        <v>13</v>
      </c>
      <c r="J1183">
        <f>VLOOKUP(DATA!D1182,'Performance management'!A$1:H$1193,4,0)</f>
        <v>3</v>
      </c>
      <c r="K1183">
        <f>VLOOKUP(DATA!D1182,'Performance management'!A$1:H$1193,5,0)</f>
        <v>4</v>
      </c>
      <c r="L1183">
        <f>VLOOKUP(DATA!D1182,'Performance management'!A$1:H$1193,6,0)</f>
        <v>3</v>
      </c>
      <c r="M1183">
        <f>VLOOKUP(DATA!D1182,'Performance management'!A$1:H$1193,7,0)</f>
        <v>3</v>
      </c>
      <c r="N1183">
        <f>VLOOKUP(DATA!D1182,'Performance management'!A$1:H$1193,8,0)</f>
        <v>3.25</v>
      </c>
      <c r="O1183">
        <f>VLOOKUP(D1182,'Learning  Mangement'!$A$1:$G$1193,4,0)</f>
        <v>3.25</v>
      </c>
      <c r="P1183" t="str">
        <f>VLOOKUP(D1182,'Learning  Mangement'!$A$1:$G$1193,5,0)</f>
        <v>Hemanth&amp;Salomi</v>
      </c>
      <c r="Q1183" t="str">
        <f>VLOOKUP(D1182,'Learning  Mangement'!$A$1:$G$1193,6,0)</f>
        <v>3h</v>
      </c>
      <c r="R1183" t="str">
        <f>VLOOKUP(D1182,'Learning  Mangement'!$A$1:$G$1193,7,0)</f>
        <v>Soft skills Training</v>
      </c>
      <c r="S1183" s="30">
        <f>VLOOKUP(D1182,'Leave  Mangement'!$A$1:$F$1193,3,0)</f>
        <v>43225</v>
      </c>
      <c r="T1183" s="30">
        <f>VLOOKUP(D1182,'Leave  Mangement'!$A$1:$F$1193,4,0)</f>
        <v>43230</v>
      </c>
      <c r="U1183" t="str">
        <f>VLOOKUP(D1182,'Leave  Mangement'!$A$1:$F$1193,5,0)</f>
        <v>Planned leave</v>
      </c>
      <c r="V1183">
        <f>VLOOKUP(D1182,'Leave  Mangement'!$A$1:$F$1193,6,0)</f>
        <v>5</v>
      </c>
      <c r="W1183" t="str">
        <f>VLOOKUP(D1182,'Span and Layer'!$A$1:$D$1193,2,0)</f>
        <v>Arundathi</v>
      </c>
      <c r="X1183" t="str">
        <f>VLOOKUP(D1182,'Span and Layer'!$A$1:$D$1193,3,0)</f>
        <v>Jacob</v>
      </c>
      <c r="Y1183" t="str">
        <f>VLOOKUP(D1182,'Span and Layer'!$A$1:$D$1193,4,0)</f>
        <v>George</v>
      </c>
      <c r="Z1183" s="30">
        <f>VLOOKUP(D1182,'Attrition Analysis'!$A$1:$E$1193,3,0)</f>
        <v>42664</v>
      </c>
      <c r="AA1183" s="30">
        <f>VLOOKUP(D1182,'Attrition Analysis'!$A$1:$E$1193,4,0)</f>
        <v>16125</v>
      </c>
      <c r="AB1183">
        <f>VLOOKUP(D1182,'Attrition Analysis'!$A$1:$E$1193,5,0)</f>
        <v>0</v>
      </c>
      <c r="AC1183" t="str">
        <f>VLOOKUP(D1182,CSAT!$A$1:$F$1193,2,0)</f>
        <v>Worst</v>
      </c>
      <c r="AD1183" t="str">
        <f>VLOOKUP(D1182,CSAT!$A$1:$F$1193,3,0)</f>
        <v>Excellent</v>
      </c>
      <c r="AE1183" t="str">
        <f>VLOOKUP(D1182,CSAT!$A$1:$F$1193,4,0)</f>
        <v>Excellent</v>
      </c>
      <c r="AF1183" t="str">
        <f>VLOOKUP(D1182,CSAT!$A$1:$F$1193,5,0)</f>
        <v>Excellent</v>
      </c>
      <c r="AG1183" t="str">
        <f>VLOOKUP(D1182,CSAT!$A$1:$F$1193,6,0)</f>
        <v>Bad</v>
      </c>
      <c r="AH1183" s="30">
        <v>43167</v>
      </c>
    </row>
    <row r="1184" spans="1:34" x14ac:dyDescent="0.25">
      <c r="A1184" s="13" t="s">
        <v>1706</v>
      </c>
      <c r="B1184" s="13">
        <v>1184</v>
      </c>
      <c r="C1184" s="13" t="s">
        <v>1099</v>
      </c>
      <c r="D1184" s="13" t="s">
        <v>1706</v>
      </c>
      <c r="E1184" s="13" t="s">
        <v>16</v>
      </c>
      <c r="F1184" s="13">
        <v>29</v>
      </c>
      <c r="G1184" s="13" t="s">
        <v>17</v>
      </c>
      <c r="H1184" s="13" t="s">
        <v>121</v>
      </c>
      <c r="I1184" s="13" t="s">
        <v>13</v>
      </c>
      <c r="J1184">
        <f>VLOOKUP(DATA!D1183,'Performance management'!A$1:H$1193,4,0)</f>
        <v>3</v>
      </c>
      <c r="K1184">
        <f>VLOOKUP(DATA!D1183,'Performance management'!A$1:H$1193,5,0)</f>
        <v>2</v>
      </c>
      <c r="L1184">
        <f>VLOOKUP(DATA!D1183,'Performance management'!A$1:H$1193,6,0)</f>
        <v>5</v>
      </c>
      <c r="M1184">
        <f>VLOOKUP(DATA!D1183,'Performance management'!A$1:H$1193,7,0)</f>
        <v>2</v>
      </c>
      <c r="N1184">
        <f>VLOOKUP(DATA!D1183,'Performance management'!A$1:H$1193,8,0)</f>
        <v>3</v>
      </c>
      <c r="O1184">
        <f>VLOOKUP(D1183,'Learning  Mangement'!$A$1:$G$1193,4,0)</f>
        <v>3</v>
      </c>
      <c r="P1184" t="str">
        <f>VLOOKUP(D1183,'Learning  Mangement'!$A$1:$G$1193,5,0)</f>
        <v>Hemanth&amp;Salomi</v>
      </c>
      <c r="Q1184" t="str">
        <f>VLOOKUP(D1183,'Learning  Mangement'!$A$1:$G$1193,6,0)</f>
        <v>3h</v>
      </c>
      <c r="R1184" t="str">
        <f>VLOOKUP(D1183,'Learning  Mangement'!$A$1:$G$1193,7,0)</f>
        <v>Soft skills Training</v>
      </c>
      <c r="S1184" s="30">
        <f>VLOOKUP(D1183,'Leave  Mangement'!$A$1:$F$1193,3,0)</f>
        <v>43226</v>
      </c>
      <c r="T1184" s="30">
        <f>VLOOKUP(D1183,'Leave  Mangement'!$A$1:$F$1193,4,0)</f>
        <v>43231</v>
      </c>
      <c r="U1184" t="str">
        <f>VLOOKUP(D1183,'Leave  Mangement'!$A$1:$F$1193,5,0)</f>
        <v>Planned leave</v>
      </c>
      <c r="V1184">
        <f>VLOOKUP(D1183,'Leave  Mangement'!$A$1:$F$1193,6,0)</f>
        <v>5</v>
      </c>
      <c r="W1184" t="str">
        <f>VLOOKUP(D1183,'Span and Layer'!$A$1:$D$1193,2,0)</f>
        <v>Harika</v>
      </c>
      <c r="X1184" t="str">
        <f>VLOOKUP(D1183,'Span and Layer'!$A$1:$D$1193,3,0)</f>
        <v>Amelia</v>
      </c>
      <c r="Y1184" t="str">
        <f>VLOOKUP(D1183,'Span and Layer'!$A$1:$D$1193,4,0)</f>
        <v>George</v>
      </c>
      <c r="Z1184" s="30">
        <f>VLOOKUP(D1183,'Attrition Analysis'!$A$1:$E$1193,3,0)</f>
        <v>42672</v>
      </c>
      <c r="AA1184" s="30">
        <f>VLOOKUP(D1183,'Attrition Analysis'!$A$1:$E$1193,4,0)</f>
        <v>16137</v>
      </c>
      <c r="AB1184">
        <f>VLOOKUP(D1183,'Attrition Analysis'!$A$1:$E$1193,5,0)</f>
        <v>0</v>
      </c>
      <c r="AC1184" t="str">
        <f>VLOOKUP(D1183,CSAT!$A$1:$F$1193,2,0)</f>
        <v>Excellent</v>
      </c>
      <c r="AD1184" t="str">
        <f>VLOOKUP(D1183,CSAT!$A$1:$F$1193,3,0)</f>
        <v>Worst</v>
      </c>
      <c r="AE1184" t="str">
        <f>VLOOKUP(D1183,CSAT!$A$1:$F$1193,4,0)</f>
        <v>Good</v>
      </c>
      <c r="AF1184" t="str">
        <f>VLOOKUP(D1183,CSAT!$A$1:$F$1193,5,0)</f>
        <v>Worst</v>
      </c>
      <c r="AG1184" t="str">
        <f>VLOOKUP(D1183,CSAT!$A$1:$F$1193,6,0)</f>
        <v>Excellent</v>
      </c>
      <c r="AH1184" s="30">
        <v>43238</v>
      </c>
    </row>
    <row r="1185" spans="1:34" x14ac:dyDescent="0.25">
      <c r="A1185" s="13" t="s">
        <v>1707</v>
      </c>
      <c r="B1185" s="13">
        <v>1185</v>
      </c>
      <c r="C1185" s="13" t="s">
        <v>1101</v>
      </c>
      <c r="D1185" s="13" t="s">
        <v>1707</v>
      </c>
      <c r="E1185" s="13" t="s">
        <v>16</v>
      </c>
      <c r="F1185" s="13">
        <v>52</v>
      </c>
      <c r="G1185" s="13" t="s">
        <v>21</v>
      </c>
      <c r="H1185" s="13" t="s">
        <v>40</v>
      </c>
      <c r="I1185" s="13" t="s">
        <v>13</v>
      </c>
      <c r="J1185">
        <f>VLOOKUP(DATA!D1184,'Performance management'!A$1:H$1193,4,0)</f>
        <v>4</v>
      </c>
      <c r="K1185">
        <f>VLOOKUP(DATA!D1184,'Performance management'!A$1:H$1193,5,0)</f>
        <v>4</v>
      </c>
      <c r="L1185">
        <f>VLOOKUP(DATA!D1184,'Performance management'!A$1:H$1193,6,0)</f>
        <v>3</v>
      </c>
      <c r="M1185">
        <f>VLOOKUP(DATA!D1184,'Performance management'!A$1:H$1193,7,0)</f>
        <v>3</v>
      </c>
      <c r="N1185">
        <f>VLOOKUP(DATA!D1184,'Performance management'!A$1:H$1193,8,0)</f>
        <v>3.5</v>
      </c>
      <c r="O1185">
        <f>VLOOKUP(D1184,'Learning  Mangement'!$A$1:$G$1193,4,0)</f>
        <v>3.5</v>
      </c>
      <c r="P1185" t="str">
        <f>VLOOKUP(D1184,'Learning  Mangement'!$A$1:$G$1193,5,0)</f>
        <v>Hemanth&amp;Salomi</v>
      </c>
      <c r="Q1185" t="str">
        <f>VLOOKUP(D1184,'Learning  Mangement'!$A$1:$G$1193,6,0)</f>
        <v>3h</v>
      </c>
      <c r="R1185" t="str">
        <f>VLOOKUP(D1184,'Learning  Mangement'!$A$1:$G$1193,7,0)</f>
        <v>Soft skills Training</v>
      </c>
      <c r="S1185" s="30">
        <f>VLOOKUP(D1184,'Leave  Mangement'!$A$1:$F$1193,3,0)</f>
        <v>43227</v>
      </c>
      <c r="T1185" s="30">
        <f>VLOOKUP(D1184,'Leave  Mangement'!$A$1:$F$1193,4,0)</f>
        <v>43229</v>
      </c>
      <c r="U1185" t="str">
        <f>VLOOKUP(D1184,'Leave  Mangement'!$A$1:$F$1193,5,0)</f>
        <v>Emergency leave</v>
      </c>
      <c r="V1185">
        <f>VLOOKUP(D1184,'Leave  Mangement'!$A$1:$F$1193,6,0)</f>
        <v>2</v>
      </c>
      <c r="W1185" t="str">
        <f>VLOOKUP(D1184,'Span and Layer'!$A$1:$D$1193,2,0)</f>
        <v>Salomi</v>
      </c>
      <c r="X1185" t="str">
        <f>VLOOKUP(D1184,'Span and Layer'!$A$1:$D$1193,3,0)</f>
        <v>Harry</v>
      </c>
      <c r="Y1185" t="str">
        <f>VLOOKUP(D1184,'Span and Layer'!$A$1:$D$1193,4,0)</f>
        <v>George</v>
      </c>
      <c r="Z1185" s="30">
        <f>VLOOKUP(D1184,'Attrition Analysis'!$A$1:$E$1193,3,0)</f>
        <v>42680</v>
      </c>
      <c r="AA1185" s="30">
        <f>VLOOKUP(D1184,'Attrition Analysis'!$A$1:$E$1193,4,0)</f>
        <v>16149</v>
      </c>
      <c r="AB1185">
        <f>VLOOKUP(D1184,'Attrition Analysis'!$A$1:$E$1193,5,0)</f>
        <v>0</v>
      </c>
      <c r="AC1185" t="str">
        <f>VLOOKUP(D1184,CSAT!$A$1:$F$1193,2,0)</f>
        <v>Good</v>
      </c>
      <c r="AD1185" t="str">
        <f>VLOOKUP(D1184,CSAT!$A$1:$F$1193,3,0)</f>
        <v>Good</v>
      </c>
      <c r="AE1185" t="str">
        <f>VLOOKUP(D1184,CSAT!$A$1:$F$1193,4,0)</f>
        <v>Bad</v>
      </c>
      <c r="AF1185" t="str">
        <f>VLOOKUP(D1184,CSAT!$A$1:$F$1193,5,0)</f>
        <v>Good</v>
      </c>
      <c r="AG1185" t="str">
        <f>VLOOKUP(D1184,CSAT!$A$1:$F$1193,6,0)</f>
        <v>Better</v>
      </c>
      <c r="AH1185" s="30">
        <v>43143</v>
      </c>
    </row>
    <row r="1186" spans="1:34" x14ac:dyDescent="0.25">
      <c r="A1186" s="13" t="s">
        <v>1708</v>
      </c>
      <c r="B1186" s="13">
        <v>1186</v>
      </c>
      <c r="C1186" s="13" t="s">
        <v>1103</v>
      </c>
      <c r="D1186" s="13" t="s">
        <v>1708</v>
      </c>
      <c r="E1186" s="13" t="s">
        <v>16</v>
      </c>
      <c r="F1186" s="13">
        <v>43</v>
      </c>
      <c r="G1186" s="13" t="s">
        <v>31</v>
      </c>
      <c r="H1186" s="13" t="s">
        <v>12</v>
      </c>
      <c r="I1186" s="13" t="s">
        <v>13</v>
      </c>
      <c r="J1186">
        <f>VLOOKUP(DATA!D1185,'Performance management'!A$1:H$1193,4,0)</f>
        <v>3</v>
      </c>
      <c r="K1186">
        <f>VLOOKUP(DATA!D1185,'Performance management'!A$1:H$1193,5,0)</f>
        <v>3</v>
      </c>
      <c r="L1186">
        <f>VLOOKUP(DATA!D1185,'Performance management'!A$1:H$1193,6,0)</f>
        <v>3</v>
      </c>
      <c r="M1186">
        <f>VLOOKUP(DATA!D1185,'Performance management'!A$1:H$1193,7,0)</f>
        <v>1</v>
      </c>
      <c r="N1186">
        <f>VLOOKUP(DATA!D1185,'Performance management'!A$1:H$1193,8,0)</f>
        <v>2.5</v>
      </c>
      <c r="O1186">
        <f>VLOOKUP(D1185,'Learning  Mangement'!$A$1:$G$1193,4,0)</f>
        <v>2.5</v>
      </c>
      <c r="P1186" t="str">
        <f>VLOOKUP(D1185,'Learning  Mangement'!$A$1:$G$1193,5,0)</f>
        <v>Sathish&amp;Azim</v>
      </c>
      <c r="Q1186" t="str">
        <f>VLOOKUP(D1185,'Learning  Mangement'!$A$1:$G$1193,6,0)</f>
        <v>4h</v>
      </c>
      <c r="R1186" t="str">
        <f>VLOOKUP(D1185,'Learning  Mangement'!$A$1:$G$1193,7,0)</f>
        <v>Technical skills Training</v>
      </c>
      <c r="S1186" s="30">
        <f>VLOOKUP(D1185,'Leave  Mangement'!$A$1:$F$1193,3,0)</f>
        <v>43228</v>
      </c>
      <c r="T1186" s="30">
        <f>VLOOKUP(D1185,'Leave  Mangement'!$A$1:$F$1193,4,0)</f>
        <v>43230</v>
      </c>
      <c r="U1186" t="str">
        <f>VLOOKUP(D1185,'Leave  Mangement'!$A$1:$F$1193,5,0)</f>
        <v>Maternity/Parental leave</v>
      </c>
      <c r="V1186">
        <f>VLOOKUP(D1185,'Leave  Mangement'!$A$1:$F$1193,6,0)</f>
        <v>32</v>
      </c>
      <c r="W1186" t="str">
        <f>VLOOKUP(D1185,'Span and Layer'!$A$1:$D$1193,2,0)</f>
        <v>Arundathi</v>
      </c>
      <c r="X1186" t="str">
        <f>VLOOKUP(D1185,'Span and Layer'!$A$1:$D$1193,3,0)</f>
        <v>Jacob</v>
      </c>
      <c r="Y1186" t="str">
        <f>VLOOKUP(D1185,'Span and Layer'!$A$1:$D$1193,4,0)</f>
        <v>George</v>
      </c>
      <c r="Z1186" s="30">
        <f>VLOOKUP(D1185,'Attrition Analysis'!$A$1:$E$1193,3,0)</f>
        <v>42688</v>
      </c>
      <c r="AA1186" s="30">
        <f>VLOOKUP(D1185,'Attrition Analysis'!$A$1:$E$1193,4,0)</f>
        <v>16161</v>
      </c>
      <c r="AB1186">
        <f>VLOOKUP(D1185,'Attrition Analysis'!$A$1:$E$1193,5,0)</f>
        <v>0</v>
      </c>
      <c r="AC1186" t="str">
        <f>VLOOKUP(D1185,CSAT!$A$1:$F$1193,2,0)</f>
        <v>Good</v>
      </c>
      <c r="AD1186" t="str">
        <f>VLOOKUP(D1185,CSAT!$A$1:$F$1193,3,0)</f>
        <v>Bad</v>
      </c>
      <c r="AE1186" t="str">
        <f>VLOOKUP(D1185,CSAT!$A$1:$F$1193,4,0)</f>
        <v>Excellent</v>
      </c>
      <c r="AF1186" t="str">
        <f>VLOOKUP(D1185,CSAT!$A$1:$F$1193,5,0)</f>
        <v>Bad</v>
      </c>
      <c r="AG1186" t="str">
        <f>VLOOKUP(D1185,CSAT!$A$1:$F$1193,6,0)</f>
        <v>Bad</v>
      </c>
      <c r="AH1186" s="30">
        <v>43277</v>
      </c>
    </row>
    <row r="1187" spans="1:34" x14ac:dyDescent="0.25">
      <c r="A1187" s="13" t="s">
        <v>1709</v>
      </c>
      <c r="B1187" s="13">
        <v>1187</v>
      </c>
      <c r="C1187" s="13" t="s">
        <v>1105</v>
      </c>
      <c r="D1187" s="13" t="s">
        <v>1709</v>
      </c>
      <c r="E1187" s="13" t="s">
        <v>16</v>
      </c>
      <c r="F1187" s="13">
        <v>44</v>
      </c>
      <c r="G1187" s="13" t="s">
        <v>91</v>
      </c>
      <c r="H1187" s="13" t="s">
        <v>27</v>
      </c>
      <c r="I1187" s="13" t="s">
        <v>28</v>
      </c>
      <c r="J1187">
        <f>VLOOKUP(DATA!D1186,'Performance management'!A$1:H$1193,4,0)</f>
        <v>4</v>
      </c>
      <c r="K1187">
        <f>VLOOKUP(DATA!D1186,'Performance management'!A$1:H$1193,5,0)</f>
        <v>4</v>
      </c>
      <c r="L1187">
        <f>VLOOKUP(DATA!D1186,'Performance management'!A$1:H$1193,6,0)</f>
        <v>1</v>
      </c>
      <c r="M1187">
        <f>VLOOKUP(DATA!D1186,'Performance management'!A$1:H$1193,7,0)</f>
        <v>1</v>
      </c>
      <c r="N1187">
        <f>VLOOKUP(DATA!D1186,'Performance management'!A$1:H$1193,8,0)</f>
        <v>2.5</v>
      </c>
      <c r="O1187">
        <f>VLOOKUP(D1186,'Learning  Mangement'!$A$1:$G$1193,4,0)</f>
        <v>2.5</v>
      </c>
      <c r="P1187" t="str">
        <f>VLOOKUP(D1186,'Learning  Mangement'!$A$1:$G$1193,5,0)</f>
        <v>Sathish&amp;Azim</v>
      </c>
      <c r="Q1187" t="str">
        <f>VLOOKUP(D1186,'Learning  Mangement'!$A$1:$G$1193,6,0)</f>
        <v>4h</v>
      </c>
      <c r="R1187" t="str">
        <f>VLOOKUP(D1186,'Learning  Mangement'!$A$1:$G$1193,7,0)</f>
        <v>Technical skills Training</v>
      </c>
      <c r="S1187" s="30">
        <f>VLOOKUP(D1186,'Leave  Mangement'!$A$1:$F$1193,3,0)</f>
        <v>43229</v>
      </c>
      <c r="T1187" s="30">
        <f>VLOOKUP(D1186,'Leave  Mangement'!$A$1:$F$1193,4,0)</f>
        <v>43236</v>
      </c>
      <c r="U1187" t="str">
        <f>VLOOKUP(D1186,'Leave  Mangement'!$A$1:$F$1193,5,0)</f>
        <v>Planned leave</v>
      </c>
      <c r="V1187">
        <f>VLOOKUP(D1186,'Leave  Mangement'!$A$1:$F$1193,6,0)</f>
        <v>7</v>
      </c>
      <c r="W1187" t="str">
        <f>VLOOKUP(D1186,'Span and Layer'!$A$1:$D$1193,2,0)</f>
        <v>Harika</v>
      </c>
      <c r="X1187" t="str">
        <f>VLOOKUP(D1186,'Span and Layer'!$A$1:$D$1193,3,0)</f>
        <v>Amelia</v>
      </c>
      <c r="Y1187" t="str">
        <f>VLOOKUP(D1186,'Span and Layer'!$A$1:$D$1193,4,0)</f>
        <v>George</v>
      </c>
      <c r="Z1187" s="30">
        <f>VLOOKUP(D1186,'Attrition Analysis'!$A$1:$E$1193,3,0)</f>
        <v>42696</v>
      </c>
      <c r="AA1187" s="30">
        <f>VLOOKUP(D1186,'Attrition Analysis'!$A$1:$E$1193,4,0)</f>
        <v>16173</v>
      </c>
      <c r="AB1187">
        <f>VLOOKUP(D1186,'Attrition Analysis'!$A$1:$E$1193,5,0)</f>
        <v>0</v>
      </c>
      <c r="AC1187" t="str">
        <f>VLOOKUP(D1186,CSAT!$A$1:$F$1193,2,0)</f>
        <v>Bad</v>
      </c>
      <c r="AD1187" t="str">
        <f>VLOOKUP(D1186,CSAT!$A$1:$F$1193,3,0)</f>
        <v>Excellent</v>
      </c>
      <c r="AE1187" t="str">
        <f>VLOOKUP(D1186,CSAT!$A$1:$F$1193,4,0)</f>
        <v>Excellent</v>
      </c>
      <c r="AF1187" t="str">
        <f>VLOOKUP(D1186,CSAT!$A$1:$F$1193,5,0)</f>
        <v>Better</v>
      </c>
      <c r="AG1187" t="str">
        <f>VLOOKUP(D1186,CSAT!$A$1:$F$1193,6,0)</f>
        <v>Bad</v>
      </c>
      <c r="AH1187" s="30">
        <v>43172</v>
      </c>
    </row>
    <row r="1188" spans="1:34" x14ac:dyDescent="0.25">
      <c r="A1188" s="13" t="s">
        <v>1710</v>
      </c>
      <c r="B1188" s="13">
        <v>1188</v>
      </c>
      <c r="C1188" s="13" t="s">
        <v>1107</v>
      </c>
      <c r="D1188" s="13" t="s">
        <v>1710</v>
      </c>
      <c r="E1188" s="13" t="s">
        <v>10</v>
      </c>
      <c r="F1188" s="13">
        <v>50</v>
      </c>
      <c r="G1188" s="13" t="s">
        <v>26</v>
      </c>
      <c r="H1188" s="13" t="s">
        <v>121</v>
      </c>
      <c r="I1188" s="13" t="s">
        <v>13</v>
      </c>
      <c r="J1188">
        <f>VLOOKUP(DATA!D1187,'Performance management'!A$1:H$1193,4,0)</f>
        <v>1</v>
      </c>
      <c r="K1188">
        <f>VLOOKUP(DATA!D1187,'Performance management'!A$1:H$1193,5,0)</f>
        <v>1</v>
      </c>
      <c r="L1188">
        <f>VLOOKUP(DATA!D1187,'Performance management'!A$1:H$1193,6,0)</f>
        <v>4</v>
      </c>
      <c r="M1188">
        <f>VLOOKUP(DATA!D1187,'Performance management'!A$1:H$1193,7,0)</f>
        <v>3</v>
      </c>
      <c r="N1188">
        <f>VLOOKUP(DATA!D1187,'Performance management'!A$1:H$1193,8,0)</f>
        <v>2.25</v>
      </c>
      <c r="O1188">
        <f>VLOOKUP(D1187,'Learning  Mangement'!$A$1:$G$1193,4,0)</f>
        <v>2.25</v>
      </c>
      <c r="P1188" t="str">
        <f>VLOOKUP(D1187,'Learning  Mangement'!$A$1:$G$1193,5,0)</f>
        <v>Sathish&amp;Azim</v>
      </c>
      <c r="Q1188" t="str">
        <f>VLOOKUP(D1187,'Learning  Mangement'!$A$1:$G$1193,6,0)</f>
        <v>4h</v>
      </c>
      <c r="R1188" t="str">
        <f>VLOOKUP(D1187,'Learning  Mangement'!$A$1:$G$1193,7,0)</f>
        <v>Technical skills Training</v>
      </c>
      <c r="S1188" s="30">
        <f>VLOOKUP(D1187,'Leave  Mangement'!$A$1:$F$1193,3,0)</f>
        <v>43230</v>
      </c>
      <c r="T1188" s="30">
        <f>VLOOKUP(D1187,'Leave  Mangement'!$A$1:$F$1193,4,0)</f>
        <v>43233</v>
      </c>
      <c r="U1188" t="str">
        <f>VLOOKUP(D1187,'Leave  Mangement'!$A$1:$F$1193,5,0)</f>
        <v>Emergency leave</v>
      </c>
      <c r="V1188">
        <f>VLOOKUP(D1187,'Leave  Mangement'!$A$1:$F$1193,6,0)</f>
        <v>3</v>
      </c>
      <c r="W1188" t="str">
        <f>VLOOKUP(D1187,'Span and Layer'!$A$1:$D$1193,2,0)</f>
        <v>Aneela</v>
      </c>
      <c r="X1188" t="str">
        <f>VLOOKUP(D1187,'Span and Layer'!$A$1:$D$1193,3,0)</f>
        <v>Charlie</v>
      </c>
      <c r="Y1188" t="str">
        <f>VLOOKUP(D1187,'Span and Layer'!$A$1:$D$1193,4,0)</f>
        <v>George</v>
      </c>
      <c r="Z1188" s="30">
        <f>VLOOKUP(D1187,'Attrition Analysis'!$A$1:$E$1193,3,0)</f>
        <v>42704</v>
      </c>
      <c r="AA1188" s="30">
        <f>VLOOKUP(D1187,'Attrition Analysis'!$A$1:$E$1193,4,0)</f>
        <v>16185</v>
      </c>
      <c r="AB1188">
        <f>VLOOKUP(D1187,'Attrition Analysis'!$A$1:$E$1193,5,0)</f>
        <v>0</v>
      </c>
      <c r="AC1188" t="str">
        <f>VLOOKUP(D1187,CSAT!$A$1:$F$1193,2,0)</f>
        <v>Good</v>
      </c>
      <c r="AD1188" t="str">
        <f>VLOOKUP(D1187,CSAT!$A$1:$F$1193,3,0)</f>
        <v>Bad</v>
      </c>
      <c r="AE1188" t="str">
        <f>VLOOKUP(D1187,CSAT!$A$1:$F$1193,4,0)</f>
        <v>Worst</v>
      </c>
      <c r="AF1188" t="str">
        <f>VLOOKUP(D1187,CSAT!$A$1:$F$1193,5,0)</f>
        <v>Good</v>
      </c>
      <c r="AG1188" t="str">
        <f>VLOOKUP(D1187,CSAT!$A$1:$F$1193,6,0)</f>
        <v>Excellent</v>
      </c>
      <c r="AH1188" s="30">
        <v>43320</v>
      </c>
    </row>
    <row r="1189" spans="1:34" x14ac:dyDescent="0.25">
      <c r="A1189" s="13" t="s">
        <v>1711</v>
      </c>
      <c r="B1189" s="13">
        <v>1189</v>
      </c>
      <c r="C1189" s="13" t="s">
        <v>1109</v>
      </c>
      <c r="D1189" s="13" t="s">
        <v>1711</v>
      </c>
      <c r="E1189" s="13" t="s">
        <v>16</v>
      </c>
      <c r="F1189" s="13">
        <v>39</v>
      </c>
      <c r="G1189" s="13" t="s">
        <v>11</v>
      </c>
      <c r="H1189" s="13" t="s">
        <v>105</v>
      </c>
      <c r="I1189" s="13" t="s">
        <v>13</v>
      </c>
      <c r="J1189">
        <f>VLOOKUP(DATA!D1188,'Performance management'!A$1:H$1193,4,0)</f>
        <v>2</v>
      </c>
      <c r="K1189">
        <f>VLOOKUP(DATA!D1188,'Performance management'!A$1:H$1193,5,0)</f>
        <v>5</v>
      </c>
      <c r="L1189">
        <f>VLOOKUP(DATA!D1188,'Performance management'!A$1:H$1193,6,0)</f>
        <v>5</v>
      </c>
      <c r="M1189">
        <f>VLOOKUP(DATA!D1188,'Performance management'!A$1:H$1193,7,0)</f>
        <v>5</v>
      </c>
      <c r="N1189">
        <f>VLOOKUP(DATA!D1188,'Performance management'!A$1:H$1193,8,0)</f>
        <v>4.25</v>
      </c>
      <c r="O1189">
        <f>VLOOKUP(D1188,'Learning  Mangement'!$A$1:$G$1193,4,0)</f>
        <v>4.25</v>
      </c>
      <c r="P1189" t="str">
        <f>VLOOKUP(D1188,'Learning  Mangement'!$A$1:$G$1193,5,0)</f>
        <v>Santhosh&amp;Anudeep</v>
      </c>
      <c r="Q1189" t="str">
        <f>VLOOKUP(D1188,'Learning  Mangement'!$A$1:$G$1193,6,0)</f>
        <v>3h</v>
      </c>
      <c r="R1189" t="str">
        <f>VLOOKUP(D1188,'Learning  Mangement'!$A$1:$G$1193,7,0)</f>
        <v>Job Training</v>
      </c>
      <c r="S1189" s="30">
        <f>VLOOKUP(D1188,'Leave  Mangement'!$A$1:$F$1193,3,0)</f>
        <v>43231</v>
      </c>
      <c r="T1189" s="30">
        <f>VLOOKUP(D1188,'Leave  Mangement'!$A$1:$F$1193,4,0)</f>
        <v>43238</v>
      </c>
      <c r="U1189" t="str">
        <f>VLOOKUP(D1188,'Leave  Mangement'!$A$1:$F$1193,5,0)</f>
        <v>Emergency leave</v>
      </c>
      <c r="V1189">
        <f>VLOOKUP(D1188,'Leave  Mangement'!$A$1:$F$1193,6,0)</f>
        <v>7</v>
      </c>
      <c r="W1189" t="str">
        <f>VLOOKUP(D1188,'Span and Layer'!$A$1:$D$1193,2,0)</f>
        <v>Sathish</v>
      </c>
      <c r="X1189" t="str">
        <f>VLOOKUP(D1188,'Span and Layer'!$A$1:$D$1193,3,0)</f>
        <v>Charlie</v>
      </c>
      <c r="Y1189" t="str">
        <f>VLOOKUP(D1188,'Span and Layer'!$A$1:$D$1193,4,0)</f>
        <v>George</v>
      </c>
      <c r="Z1189" s="30">
        <f>VLOOKUP(D1188,'Attrition Analysis'!$A$1:$E$1193,3,0)</f>
        <v>42712</v>
      </c>
      <c r="AA1189" s="30">
        <f>VLOOKUP(D1188,'Attrition Analysis'!$A$1:$E$1193,4,0)</f>
        <v>16197</v>
      </c>
      <c r="AB1189">
        <f>VLOOKUP(D1188,'Attrition Analysis'!$A$1:$E$1193,5,0)</f>
        <v>0</v>
      </c>
      <c r="AC1189" t="str">
        <f>VLOOKUP(D1188,CSAT!$A$1:$F$1193,2,0)</f>
        <v>Worst</v>
      </c>
      <c r="AD1189" t="str">
        <f>VLOOKUP(D1188,CSAT!$A$1:$F$1193,3,0)</f>
        <v>Better</v>
      </c>
      <c r="AE1189" t="str">
        <f>VLOOKUP(D1188,CSAT!$A$1:$F$1193,4,0)</f>
        <v>Good</v>
      </c>
      <c r="AF1189" t="str">
        <f>VLOOKUP(D1188,CSAT!$A$1:$F$1193,5,0)</f>
        <v>Excellent</v>
      </c>
      <c r="AG1189" t="str">
        <f>VLOOKUP(D1188,CSAT!$A$1:$F$1193,6,0)</f>
        <v>Worst</v>
      </c>
      <c r="AH1189" s="30">
        <v>43426</v>
      </c>
    </row>
    <row r="1190" spans="1:34" x14ac:dyDescent="0.25">
      <c r="A1190" s="13" t="s">
        <v>1712</v>
      </c>
      <c r="B1190" s="13">
        <v>1190</v>
      </c>
      <c r="C1190" s="13" t="s">
        <v>1111</v>
      </c>
      <c r="D1190" s="13" t="s">
        <v>1712</v>
      </c>
      <c r="E1190" s="13" t="s">
        <v>16</v>
      </c>
      <c r="F1190" s="13">
        <v>53</v>
      </c>
      <c r="G1190" s="13" t="s">
        <v>62</v>
      </c>
      <c r="H1190" s="13" t="s">
        <v>79</v>
      </c>
      <c r="I1190" s="13" t="s">
        <v>80</v>
      </c>
      <c r="J1190">
        <f>VLOOKUP(DATA!D1189,'Performance management'!A$1:H$1193,4,0)</f>
        <v>3</v>
      </c>
      <c r="K1190">
        <f>VLOOKUP(DATA!D1189,'Performance management'!A$1:H$1193,5,0)</f>
        <v>3</v>
      </c>
      <c r="L1190">
        <f>VLOOKUP(DATA!D1189,'Performance management'!A$1:H$1193,6,0)</f>
        <v>1</v>
      </c>
      <c r="M1190">
        <f>VLOOKUP(DATA!D1189,'Performance management'!A$1:H$1193,7,0)</f>
        <v>2</v>
      </c>
      <c r="N1190">
        <f>VLOOKUP(DATA!D1189,'Performance management'!A$1:H$1193,8,0)</f>
        <v>2.25</v>
      </c>
      <c r="O1190">
        <f>VLOOKUP(D1189,'Learning  Mangement'!$A$1:$G$1193,4,0)</f>
        <v>2.25</v>
      </c>
      <c r="P1190" t="str">
        <f>VLOOKUP(D1189,'Learning  Mangement'!$A$1:$G$1193,5,0)</f>
        <v>Sathish&amp;Azim</v>
      </c>
      <c r="Q1190" t="str">
        <f>VLOOKUP(D1189,'Learning  Mangement'!$A$1:$G$1193,6,0)</f>
        <v>4h</v>
      </c>
      <c r="R1190" t="str">
        <f>VLOOKUP(D1189,'Learning  Mangement'!$A$1:$G$1193,7,0)</f>
        <v>Technical skills Training</v>
      </c>
      <c r="S1190" s="30">
        <f>VLOOKUP(D1189,'Leave  Mangement'!$A$1:$F$1193,3,0)</f>
        <v>43232</v>
      </c>
      <c r="T1190" s="30">
        <f>VLOOKUP(D1189,'Leave  Mangement'!$A$1:$F$1193,4,0)</f>
        <v>43238</v>
      </c>
      <c r="U1190" t="str">
        <f>VLOOKUP(D1189,'Leave  Mangement'!$A$1:$F$1193,5,0)</f>
        <v>Maternity/Parental leave</v>
      </c>
      <c r="V1190">
        <f>VLOOKUP(D1189,'Leave  Mangement'!$A$1:$F$1193,6,0)</f>
        <v>36</v>
      </c>
      <c r="W1190" t="str">
        <f>VLOOKUP(D1189,'Span and Layer'!$A$1:$D$1193,2,0)</f>
        <v>Lihar</v>
      </c>
      <c r="X1190" t="str">
        <f>VLOOKUP(D1189,'Span and Layer'!$A$1:$D$1193,3,0)</f>
        <v>Isla</v>
      </c>
      <c r="Y1190" t="str">
        <f>VLOOKUP(D1189,'Span and Layer'!$A$1:$D$1193,4,0)</f>
        <v>George</v>
      </c>
      <c r="Z1190" s="30">
        <f>VLOOKUP(D1189,'Attrition Analysis'!$A$1:$E$1193,3,0)</f>
        <v>42720</v>
      </c>
      <c r="AA1190" s="30">
        <f>VLOOKUP(D1189,'Attrition Analysis'!$A$1:$E$1193,4,0)</f>
        <v>16209</v>
      </c>
      <c r="AB1190">
        <f>VLOOKUP(D1189,'Attrition Analysis'!$A$1:$E$1193,5,0)</f>
        <v>0</v>
      </c>
      <c r="AC1190" t="str">
        <f>VLOOKUP(D1189,CSAT!$A$1:$F$1193,2,0)</f>
        <v>Good</v>
      </c>
      <c r="AD1190" t="str">
        <f>VLOOKUP(D1189,CSAT!$A$1:$F$1193,3,0)</f>
        <v>Worst</v>
      </c>
      <c r="AE1190" t="str">
        <f>VLOOKUP(D1189,CSAT!$A$1:$F$1193,4,0)</f>
        <v>Excellent</v>
      </c>
      <c r="AF1190" t="str">
        <f>VLOOKUP(D1189,CSAT!$A$1:$F$1193,5,0)</f>
        <v>Better</v>
      </c>
      <c r="AG1190" t="str">
        <f>VLOOKUP(D1189,CSAT!$A$1:$F$1193,6,0)</f>
        <v>Worst</v>
      </c>
      <c r="AH1190" s="30">
        <v>43175</v>
      </c>
    </row>
    <row r="1191" spans="1:34" x14ac:dyDescent="0.25">
      <c r="A1191" s="13" t="s">
        <v>1713</v>
      </c>
      <c r="B1191" s="13">
        <v>1191</v>
      </c>
      <c r="C1191" s="13" t="s">
        <v>1113</v>
      </c>
      <c r="D1191" s="13" t="s">
        <v>1713</v>
      </c>
      <c r="E1191" s="13" t="s">
        <v>16</v>
      </c>
      <c r="F1191" s="13">
        <v>59</v>
      </c>
      <c r="G1191" s="13" t="s">
        <v>26</v>
      </c>
      <c r="H1191" s="13" t="s">
        <v>34</v>
      </c>
      <c r="I1191" s="13" t="s">
        <v>35</v>
      </c>
      <c r="J1191">
        <f>VLOOKUP(DATA!D1190,'Performance management'!A$1:H$1193,4,0)</f>
        <v>2</v>
      </c>
      <c r="K1191">
        <f>VLOOKUP(DATA!D1190,'Performance management'!A$1:H$1193,5,0)</f>
        <v>3</v>
      </c>
      <c r="L1191">
        <f>VLOOKUP(DATA!D1190,'Performance management'!A$1:H$1193,6,0)</f>
        <v>3</v>
      </c>
      <c r="M1191">
        <f>VLOOKUP(DATA!D1190,'Performance management'!A$1:H$1193,7,0)</f>
        <v>2</v>
      </c>
      <c r="N1191">
        <f>VLOOKUP(DATA!D1190,'Performance management'!A$1:H$1193,8,0)</f>
        <v>2.5</v>
      </c>
      <c r="O1191">
        <f>VLOOKUP(D1190,'Learning  Mangement'!$A$1:$G$1193,4,0)</f>
        <v>2.5</v>
      </c>
      <c r="P1191" t="str">
        <f>VLOOKUP(D1190,'Learning  Mangement'!$A$1:$G$1193,5,0)</f>
        <v>Sathish&amp;Azim</v>
      </c>
      <c r="Q1191" t="str">
        <f>VLOOKUP(D1190,'Learning  Mangement'!$A$1:$G$1193,6,0)</f>
        <v>4h</v>
      </c>
      <c r="R1191" t="str">
        <f>VLOOKUP(D1190,'Learning  Mangement'!$A$1:$G$1193,7,0)</f>
        <v>Technical skills Training</v>
      </c>
      <c r="S1191" s="30">
        <f>VLOOKUP(D1190,'Leave  Mangement'!$A$1:$F$1193,3,0)</f>
        <v>43233</v>
      </c>
      <c r="T1191" s="30">
        <f>VLOOKUP(D1190,'Leave  Mangement'!$A$1:$F$1193,4,0)</f>
        <v>43236</v>
      </c>
      <c r="U1191" t="str">
        <f>VLOOKUP(D1190,'Leave  Mangement'!$A$1:$F$1193,5,0)</f>
        <v>Planned leave</v>
      </c>
      <c r="V1191">
        <f>VLOOKUP(D1190,'Leave  Mangement'!$A$1:$F$1193,6,0)</f>
        <v>3</v>
      </c>
      <c r="W1191" t="str">
        <f>VLOOKUP(D1190,'Span and Layer'!$A$1:$D$1193,2,0)</f>
        <v>Aneela</v>
      </c>
      <c r="X1191" t="str">
        <f>VLOOKUP(D1190,'Span and Layer'!$A$1:$D$1193,3,0)</f>
        <v>Charlie</v>
      </c>
      <c r="Y1191" t="str">
        <f>VLOOKUP(D1190,'Span and Layer'!$A$1:$D$1193,4,0)</f>
        <v>George</v>
      </c>
      <c r="Z1191" s="30">
        <f>VLOOKUP(D1190,'Attrition Analysis'!$A$1:$E$1193,3,0)</f>
        <v>42728</v>
      </c>
      <c r="AA1191" s="30">
        <f>VLOOKUP(D1190,'Attrition Analysis'!$A$1:$E$1193,4,0)</f>
        <v>16221</v>
      </c>
      <c r="AB1191">
        <f>VLOOKUP(D1190,'Attrition Analysis'!$A$1:$E$1193,5,0)</f>
        <v>0</v>
      </c>
      <c r="AC1191" t="str">
        <f>VLOOKUP(D1190,CSAT!$A$1:$F$1193,2,0)</f>
        <v>Good</v>
      </c>
      <c r="AD1191" t="str">
        <f>VLOOKUP(D1190,CSAT!$A$1:$F$1193,3,0)</f>
        <v>Worst</v>
      </c>
      <c r="AE1191" t="str">
        <f>VLOOKUP(D1190,CSAT!$A$1:$F$1193,4,0)</f>
        <v>Good</v>
      </c>
      <c r="AF1191" t="str">
        <f>VLOOKUP(D1190,CSAT!$A$1:$F$1193,5,0)</f>
        <v>Bad</v>
      </c>
      <c r="AG1191" t="str">
        <f>VLOOKUP(D1190,CSAT!$A$1:$F$1193,6,0)</f>
        <v>Bad</v>
      </c>
      <c r="AH1191" s="30">
        <v>43386</v>
      </c>
    </row>
    <row r="1192" spans="1:34" x14ac:dyDescent="0.25">
      <c r="A1192" s="13" t="s">
        <v>1714</v>
      </c>
      <c r="B1192" s="13">
        <v>1193</v>
      </c>
      <c r="C1192" s="13" t="s">
        <v>1117</v>
      </c>
      <c r="D1192" s="13" t="s">
        <v>1714</v>
      </c>
      <c r="E1192" s="13" t="s">
        <v>16</v>
      </c>
      <c r="F1192" s="13">
        <v>46</v>
      </c>
      <c r="G1192" s="13" t="s">
        <v>45</v>
      </c>
      <c r="H1192" s="13" t="s">
        <v>34</v>
      </c>
      <c r="I1192" s="13" t="s">
        <v>35</v>
      </c>
      <c r="J1192">
        <f>VLOOKUP(DATA!D1191,'Performance management'!A$1:H$1193,4,0)</f>
        <v>5</v>
      </c>
      <c r="K1192">
        <f>VLOOKUP(DATA!D1191,'Performance management'!A$1:H$1193,5,0)</f>
        <v>3</v>
      </c>
      <c r="L1192">
        <f>VLOOKUP(DATA!D1191,'Performance management'!A$1:H$1193,6,0)</f>
        <v>2</v>
      </c>
      <c r="M1192">
        <f>VLOOKUP(DATA!D1191,'Performance management'!A$1:H$1193,7,0)</f>
        <v>3</v>
      </c>
      <c r="N1192">
        <f>VLOOKUP(DATA!D1191,'Performance management'!A$1:H$1193,8,0)</f>
        <v>3.25</v>
      </c>
      <c r="O1192">
        <f>VLOOKUP(D1191,'Learning  Mangement'!$A$1:$G$1193,4,0)</f>
        <v>3.25</v>
      </c>
      <c r="P1192" t="str">
        <f>VLOOKUP(D1191,'Learning  Mangement'!$A$1:$G$1193,5,0)</f>
        <v>Hemanth&amp;Salomi</v>
      </c>
      <c r="Q1192" t="str">
        <f>VLOOKUP(D1191,'Learning  Mangement'!$A$1:$G$1193,6,0)</f>
        <v>3h</v>
      </c>
      <c r="R1192" t="str">
        <f>VLOOKUP(D1191,'Learning  Mangement'!$A$1:$G$1193,7,0)</f>
        <v>Soft skills Training</v>
      </c>
      <c r="S1192" s="30">
        <f>VLOOKUP(D1191,'Leave  Mangement'!$A$1:$F$1193,3,0)</f>
        <v>43234</v>
      </c>
      <c r="T1192" s="30">
        <f>VLOOKUP(D1191,'Leave  Mangement'!$A$1:$F$1193,4,0)</f>
        <v>43240</v>
      </c>
      <c r="U1192" t="str">
        <f>VLOOKUP(D1191,'Leave  Mangement'!$A$1:$F$1193,5,0)</f>
        <v>Planned leave</v>
      </c>
      <c r="V1192">
        <f>VLOOKUP(D1191,'Leave  Mangement'!$A$1:$F$1193,6,0)</f>
        <v>6</v>
      </c>
      <c r="W1192" t="str">
        <f>VLOOKUP(D1191,'Span and Layer'!$A$1:$D$1193,2,0)</f>
        <v>Rajesh</v>
      </c>
      <c r="X1192" t="str">
        <f>VLOOKUP(D1191,'Span and Layer'!$A$1:$D$1193,3,0)</f>
        <v>Isla</v>
      </c>
      <c r="Y1192" t="str">
        <f>VLOOKUP(D1191,'Span and Layer'!$A$1:$D$1193,4,0)</f>
        <v>George</v>
      </c>
      <c r="Z1192" s="30">
        <f>VLOOKUP(D1191,'Attrition Analysis'!$A$1:$E$1193,3,0)</f>
        <v>42736</v>
      </c>
      <c r="AA1192" s="30">
        <f>VLOOKUP(D1191,'Attrition Analysis'!$A$1:$E$1193,4,0)</f>
        <v>16233</v>
      </c>
      <c r="AB1192">
        <f>VLOOKUP(D1191,'Attrition Analysis'!$A$1:$E$1193,5,0)</f>
        <v>0</v>
      </c>
      <c r="AC1192" t="str">
        <f>VLOOKUP(D1191,CSAT!$A$1:$F$1193,2,0)</f>
        <v>Bad</v>
      </c>
      <c r="AD1192" t="str">
        <f>VLOOKUP(D1191,CSAT!$A$1:$F$1193,3,0)</f>
        <v>Better</v>
      </c>
      <c r="AE1192" t="str">
        <f>VLOOKUP(D1191,CSAT!$A$1:$F$1193,4,0)</f>
        <v>Good</v>
      </c>
      <c r="AF1192" t="str">
        <f>VLOOKUP(D1191,CSAT!$A$1:$F$1193,5,0)</f>
        <v>Bad</v>
      </c>
      <c r="AG1192" t="str">
        <f>VLOOKUP(D1191,CSAT!$A$1:$F$1193,6,0)</f>
        <v>Good</v>
      </c>
      <c r="AH1192" s="30">
        <v>43375</v>
      </c>
    </row>
    <row r="1193" spans="1:34" x14ac:dyDescent="0.25">
      <c r="A1193" s="13" t="s">
        <v>1715</v>
      </c>
      <c r="B1193" s="13">
        <v>1194</v>
      </c>
      <c r="C1193" s="13" t="s">
        <v>1119</v>
      </c>
      <c r="D1193" s="13" t="s">
        <v>1715</v>
      </c>
      <c r="E1193" s="13" t="s">
        <v>16</v>
      </c>
      <c r="F1193" s="13">
        <v>55</v>
      </c>
      <c r="G1193" s="13" t="s">
        <v>55</v>
      </c>
      <c r="H1193" s="13" t="s">
        <v>12</v>
      </c>
      <c r="I1193" s="13" t="s">
        <v>13</v>
      </c>
      <c r="J1193">
        <f>VLOOKUP(DATA!D1192,'Performance management'!A$1:H$1193,4,0)</f>
        <v>2</v>
      </c>
      <c r="K1193">
        <f>VLOOKUP(DATA!D1192,'Performance management'!A$1:H$1193,5,0)</f>
        <v>2</v>
      </c>
      <c r="L1193">
        <f>VLOOKUP(DATA!D1192,'Performance management'!A$1:H$1193,6,0)</f>
        <v>3</v>
      </c>
      <c r="M1193">
        <f>VLOOKUP(DATA!D1192,'Performance management'!A$1:H$1193,7,0)</f>
        <v>2</v>
      </c>
      <c r="N1193">
        <f>VLOOKUP(DATA!D1192,'Performance management'!A$1:H$1193,8,0)</f>
        <v>2.25</v>
      </c>
      <c r="O1193">
        <f>VLOOKUP(D1192,'Learning  Mangement'!$A$1:$G$1193,4,0)</f>
        <v>2.25</v>
      </c>
      <c r="P1193" t="str">
        <f>VLOOKUP(D1192,'Learning  Mangement'!$A$1:$G$1193,5,0)</f>
        <v>Sathish&amp;Azim</v>
      </c>
      <c r="Q1193" t="str">
        <f>VLOOKUP(D1192,'Learning  Mangement'!$A$1:$G$1193,6,0)</f>
        <v>4h</v>
      </c>
      <c r="R1193" t="str">
        <f>VLOOKUP(D1192,'Learning  Mangement'!$A$1:$G$1193,7,0)</f>
        <v>Technical skills Training</v>
      </c>
      <c r="S1193" s="30">
        <f>VLOOKUP(D1192,'Leave  Mangement'!$A$1:$F$1193,3,0)</f>
        <v>43235</v>
      </c>
      <c r="T1193" s="30">
        <f>VLOOKUP(D1192,'Leave  Mangement'!$A$1:$F$1193,4,0)</f>
        <v>43236</v>
      </c>
      <c r="U1193" t="str">
        <f>VLOOKUP(D1192,'Leave  Mangement'!$A$1:$F$1193,5,0)</f>
        <v>Emergency leave</v>
      </c>
      <c r="V1193">
        <f>VLOOKUP(D1192,'Leave  Mangement'!$A$1:$F$1193,6,0)</f>
        <v>1</v>
      </c>
      <c r="W1193" t="str">
        <f>VLOOKUP(D1192,'Span and Layer'!$A$1:$D$1193,2,0)</f>
        <v>Harish</v>
      </c>
      <c r="X1193" t="str">
        <f>VLOOKUP(D1192,'Span and Layer'!$A$1:$D$1193,3,0)</f>
        <v>Amelia</v>
      </c>
      <c r="Y1193" t="str">
        <f>VLOOKUP(D1192,'Span and Layer'!$A$1:$D$1193,4,0)</f>
        <v>George</v>
      </c>
      <c r="Z1193" s="30">
        <f>VLOOKUP(D1192,'Attrition Analysis'!$A$1:$E$1193,3,0)</f>
        <v>42744</v>
      </c>
      <c r="AA1193" s="30">
        <f>VLOOKUP(D1192,'Attrition Analysis'!$A$1:$E$1193,4,0)</f>
        <v>16245</v>
      </c>
      <c r="AB1193">
        <f>VLOOKUP(D1192,'Attrition Analysis'!$A$1:$E$1193,5,0)</f>
        <v>0</v>
      </c>
      <c r="AC1193" t="str">
        <f>VLOOKUP(D1192,CSAT!$A$1:$F$1193,2,0)</f>
        <v>Excellent</v>
      </c>
      <c r="AD1193" t="str">
        <f>VLOOKUP(D1192,CSAT!$A$1:$F$1193,3,0)</f>
        <v>Excellent</v>
      </c>
      <c r="AE1193" t="str">
        <f>VLOOKUP(D1192,CSAT!$A$1:$F$1193,4,0)</f>
        <v>Good</v>
      </c>
      <c r="AF1193" t="str">
        <f>VLOOKUP(D1192,CSAT!$A$1:$F$1193,5,0)</f>
        <v>Better</v>
      </c>
      <c r="AG1193" t="str">
        <f>VLOOKUP(D1192,CSAT!$A$1:$F$1193,6,0)</f>
        <v>Worst</v>
      </c>
      <c r="AH1193" s="30">
        <v>43300</v>
      </c>
    </row>
    <row r="1194" spans="1:34" x14ac:dyDescent="0.25">
      <c r="J1194">
        <f>VLOOKUP(DATA!D1193,'Performance management'!A$1:H$1193,4,0)</f>
        <v>5</v>
      </c>
      <c r="K1194">
        <f>VLOOKUP(DATA!D1193,'Performance management'!A$1:H$1193,5,0)</f>
        <v>5</v>
      </c>
      <c r="L1194">
        <f>VLOOKUP(DATA!D1193,'Performance management'!A$1:H$1193,6,0)</f>
        <v>5</v>
      </c>
      <c r="M1194">
        <f>VLOOKUP(DATA!D1193,'Performance management'!A$1:H$1193,7,0)</f>
        <v>5</v>
      </c>
      <c r="N1194">
        <f>VLOOKUP(DATA!D1193,'Performance management'!A$1:H$1193,8,0)</f>
        <v>5</v>
      </c>
      <c r="O1194">
        <f>VLOOKUP(D1193,'Learning  Mangement'!$A$1:$G$1193,4,0)</f>
        <v>5</v>
      </c>
      <c r="P1194" t="str">
        <f>VLOOKUP(D1193,'Learning  Mangement'!$A$1:$G$1193,5,0)</f>
        <v>David&amp;Lihar</v>
      </c>
      <c r="Q1194" t="str">
        <f>VLOOKUP(D1193,'Learning  Mangement'!$A$1:$G$1193,6,0)</f>
        <v>2h</v>
      </c>
      <c r="R1194" t="str">
        <f>VLOOKUP(D1193,'Learning  Mangement'!$A$1:$G$1193,7,0)</f>
        <v>Promotional Training</v>
      </c>
      <c r="S1194" s="30">
        <f>VLOOKUP(D1193,'Leave  Mangement'!$A$1:$F$1193,3,0)</f>
        <v>43236</v>
      </c>
      <c r="T1194" s="30">
        <f>VLOOKUP(D1193,'Leave  Mangement'!$A$1:$F$1193,4,0)</f>
        <v>43241</v>
      </c>
      <c r="U1194" t="str">
        <f>VLOOKUP(D1193,'Leave  Mangement'!$A$1:$F$1193,5,0)</f>
        <v>Maternity/Parental leave</v>
      </c>
      <c r="V1194">
        <f>VLOOKUP(D1193,'Leave  Mangement'!$A$1:$F$1193,6,0)</f>
        <v>35</v>
      </c>
      <c r="W1194" t="str">
        <f>VLOOKUP(D1193,'Span and Layer'!$A$1:$D$1193,2,0)</f>
        <v>Lihar</v>
      </c>
      <c r="X1194" t="str">
        <f>VLOOKUP(D1193,'Span and Layer'!$A$1:$D$1193,3,0)</f>
        <v>Isla</v>
      </c>
      <c r="Y1194" t="str">
        <f>VLOOKUP(D1193,'Span and Layer'!$A$1:$D$1193,4,0)</f>
        <v>George</v>
      </c>
      <c r="Z1194" s="30">
        <f>VLOOKUP(D1193,'Attrition Analysis'!$A$1:$E$1193,3,0)</f>
        <v>42752</v>
      </c>
      <c r="AA1194" s="30">
        <f>VLOOKUP(D1193,'Attrition Analysis'!$A$1:$E$1193,4,0)</f>
        <v>16257</v>
      </c>
      <c r="AB1194">
        <f>VLOOKUP(D1193,'Attrition Analysis'!$A$1:$E$1193,5,0)</f>
        <v>0</v>
      </c>
      <c r="AC1194" t="str">
        <f>VLOOKUP(D1193,CSAT!$A$1:$F$1193,2,0)</f>
        <v>Good</v>
      </c>
      <c r="AD1194" t="str">
        <f>VLOOKUP(D1193,CSAT!$A$1:$F$1193,3,0)</f>
        <v>Worst</v>
      </c>
      <c r="AE1194" t="str">
        <f>VLOOKUP(D1193,CSAT!$A$1:$F$1193,4,0)</f>
        <v>Worst</v>
      </c>
      <c r="AF1194" t="str">
        <f>VLOOKUP(D1193,CSAT!$A$1:$F$1193,5,0)</f>
        <v>Good</v>
      </c>
      <c r="AG1194" t="str">
        <f>VLOOKUP(D1193,CSAT!$A$1:$F$1193,6,0)</f>
        <v>Good</v>
      </c>
      <c r="AH1194" s="30">
        <v>43363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1F141-EDD0-4D1A-8C85-C7DE4464FE0D}">
  <dimension ref="D3:O21"/>
  <sheetViews>
    <sheetView topLeftCell="B3" zoomScale="102" workbookViewId="0">
      <selection activeCell="F18" sqref="F18"/>
    </sheetView>
  </sheetViews>
  <sheetFormatPr defaultRowHeight="15" x14ac:dyDescent="0.25"/>
  <cols>
    <col min="1" max="4" width="9.140625" style="32"/>
    <col min="5" max="5" width="9.42578125" style="32" customWidth="1"/>
    <col min="6" max="6" width="19.140625" style="32" customWidth="1"/>
    <col min="7" max="7" width="9.140625" style="32"/>
    <col min="8" max="8" width="27.28515625" style="32" customWidth="1"/>
    <col min="9" max="11" width="9.140625" style="32"/>
    <col min="12" max="12" width="24.5703125" style="32" customWidth="1"/>
    <col min="13" max="16384" width="9.140625" style="32"/>
  </cols>
  <sheetData>
    <row r="3" spans="4:15" x14ac:dyDescent="0.25">
      <c r="D3" s="33"/>
      <c r="E3" s="33"/>
      <c r="F3" s="33"/>
      <c r="G3" s="33"/>
      <c r="H3" s="33"/>
      <c r="I3" s="33"/>
      <c r="J3" s="33"/>
      <c r="K3" s="33"/>
      <c r="L3" s="33"/>
      <c r="M3" s="33"/>
      <c r="N3" s="34"/>
    </row>
    <row r="4" spans="4:15" ht="30" customHeight="1" x14ac:dyDescent="0.4">
      <c r="D4" s="33"/>
      <c r="E4" s="33"/>
      <c r="F4" s="33"/>
      <c r="G4" s="33"/>
      <c r="H4" s="58" t="s">
        <v>1787</v>
      </c>
      <c r="I4" s="33"/>
      <c r="J4" s="33"/>
      <c r="K4" s="33"/>
      <c r="L4" s="33"/>
      <c r="M4" s="33"/>
      <c r="N4" s="34"/>
      <c r="O4" s="32">
        <f>AVERAGE('PERFORMANCE RATING'!$H$10:$M$10)</f>
        <v>3.75</v>
      </c>
    </row>
    <row r="5" spans="4:15" x14ac:dyDescent="0.25">
      <c r="D5" s="33"/>
      <c r="E5" s="33"/>
      <c r="F5" s="33"/>
      <c r="G5" s="33"/>
      <c r="H5" s="33"/>
      <c r="I5" s="33"/>
      <c r="J5" s="33"/>
      <c r="K5" s="33"/>
      <c r="L5" s="33"/>
      <c r="M5" s="33"/>
    </row>
    <row r="6" spans="4:15" x14ac:dyDescent="0.25">
      <c r="D6" s="33"/>
      <c r="E6" s="33"/>
      <c r="F6" s="33"/>
      <c r="G6" s="33"/>
      <c r="H6" s="33"/>
      <c r="I6" s="33"/>
      <c r="J6" s="33"/>
      <c r="K6" s="33"/>
      <c r="L6" s="33"/>
      <c r="M6" s="33"/>
    </row>
    <row r="7" spans="4:15" ht="18.75" x14ac:dyDescent="0.4">
      <c r="D7" s="33"/>
      <c r="E7" s="33"/>
      <c r="F7" s="60" t="s">
        <v>1784</v>
      </c>
      <c r="G7" s="33"/>
      <c r="H7" s="60" t="s">
        <v>1783</v>
      </c>
      <c r="I7" s="33"/>
      <c r="J7" s="60" t="s">
        <v>1786</v>
      </c>
      <c r="K7" s="33"/>
      <c r="L7" s="60" t="s">
        <v>1785</v>
      </c>
      <c r="M7" s="33"/>
    </row>
    <row r="8" spans="4:15" x14ac:dyDescent="0.25">
      <c r="D8" s="33"/>
      <c r="E8" s="33"/>
      <c r="F8" s="55" t="s">
        <v>261</v>
      </c>
      <c r="G8" s="33"/>
      <c r="H8" s="33" t="str">
        <f>VLOOKUP(F8,DATA!$A$1:$AG$1193,3,0)</f>
        <v>M.Divya Kumari</v>
      </c>
      <c r="I8" s="33"/>
      <c r="J8" s="33" t="str">
        <f>VLOOKUP(F8,DATA!$A$1:$AG$1193,7,0)</f>
        <v>HR</v>
      </c>
      <c r="K8" s="33"/>
      <c r="L8" s="33" t="str">
        <f>VLOOKUP(F8,DATA!$A$1:$AG$1193,28,0)&amp;" YEARS"</f>
        <v>13 YEARS</v>
      </c>
      <c r="M8" s="33"/>
    </row>
    <row r="9" spans="4:15" x14ac:dyDescent="0.25">
      <c r="D9" s="33"/>
      <c r="E9" s="33"/>
      <c r="F9" s="33"/>
      <c r="G9" s="33"/>
      <c r="H9" s="33"/>
      <c r="I9" s="33"/>
      <c r="J9" s="33"/>
      <c r="K9" s="33"/>
      <c r="L9" s="33"/>
      <c r="M9" s="33"/>
    </row>
    <row r="10" spans="4:15" x14ac:dyDescent="0.25">
      <c r="D10" s="33"/>
      <c r="E10" s="33"/>
      <c r="F10" s="33"/>
      <c r="G10" s="33"/>
      <c r="H10" s="33"/>
      <c r="I10" s="33"/>
      <c r="J10" s="33"/>
      <c r="K10" s="33"/>
      <c r="L10" s="33"/>
      <c r="M10" s="33"/>
    </row>
    <row r="11" spans="4:15" ht="18.75" x14ac:dyDescent="0.4">
      <c r="D11" s="33"/>
      <c r="E11" s="33"/>
      <c r="F11" s="33"/>
      <c r="G11" s="33"/>
      <c r="H11" s="33"/>
      <c r="I11" s="33"/>
      <c r="J11" s="33"/>
      <c r="K11" s="33"/>
      <c r="L11" s="60" t="s">
        <v>1789</v>
      </c>
      <c r="M11" s="33"/>
    </row>
    <row r="12" spans="4:15" ht="18.75" x14ac:dyDescent="0.4">
      <c r="D12" s="33"/>
      <c r="E12" s="33"/>
      <c r="F12" s="33"/>
      <c r="G12" s="33"/>
      <c r="H12" s="60" t="s">
        <v>1788</v>
      </c>
      <c r="I12" s="33"/>
      <c r="J12" s="33"/>
      <c r="K12" s="33"/>
      <c r="L12" s="33"/>
      <c r="M12" s="33"/>
    </row>
    <row r="13" spans="4:15" x14ac:dyDescent="0.25">
      <c r="D13" s="33"/>
      <c r="E13" s="33"/>
      <c r="F13" s="33"/>
      <c r="G13" s="33"/>
      <c r="H13" s="33"/>
      <c r="I13" s="33"/>
      <c r="J13" s="33"/>
      <c r="K13" s="33"/>
      <c r="L13" s="33"/>
      <c r="M13" s="33"/>
    </row>
    <row r="14" spans="4:15" x14ac:dyDescent="0.25">
      <c r="D14" s="33"/>
      <c r="E14" s="33"/>
      <c r="F14" s="33"/>
      <c r="G14" s="33"/>
      <c r="H14" s="56" t="str">
        <f>IF(AVERAGE('PERFORMANCE RATING'!$H$10:$M$10)&gt;=3,"C","D")</f>
        <v>C</v>
      </c>
      <c r="I14" s="33"/>
      <c r="J14" s="33"/>
      <c r="K14" s="33"/>
      <c r="L14" s="35">
        <f>VLOOKUP(F8,DATA!$A$1:$AG$1193,26,0)</f>
        <v>38773</v>
      </c>
      <c r="M14" s="33"/>
    </row>
    <row r="15" spans="4:15" x14ac:dyDescent="0.25">
      <c r="D15" s="33"/>
      <c r="E15" s="33"/>
      <c r="F15" s="33"/>
      <c r="G15" s="57"/>
      <c r="H15" s="56"/>
      <c r="I15" s="33"/>
      <c r="J15" s="33"/>
      <c r="K15" s="33"/>
      <c r="L15" s="33"/>
      <c r="M15" s="33"/>
    </row>
    <row r="16" spans="4:15" x14ac:dyDescent="0.25">
      <c r="D16" s="33"/>
      <c r="E16" s="33"/>
      <c r="F16" s="33"/>
      <c r="G16" s="33"/>
      <c r="H16" s="56"/>
      <c r="I16" s="33"/>
      <c r="J16" s="33"/>
      <c r="K16" s="33"/>
      <c r="L16" s="33"/>
      <c r="M16" s="33"/>
    </row>
    <row r="17" spans="4:13" x14ac:dyDescent="0.25">
      <c r="D17" s="33"/>
      <c r="E17" s="33"/>
      <c r="F17" s="33"/>
      <c r="G17" s="33"/>
      <c r="H17" s="56"/>
      <c r="I17" s="33"/>
      <c r="J17" s="33"/>
      <c r="K17" s="33"/>
      <c r="L17" s="33"/>
      <c r="M17" s="33"/>
    </row>
    <row r="18" spans="4:13" x14ac:dyDescent="0.25">
      <c r="D18" s="33"/>
      <c r="E18" s="33"/>
      <c r="F18" s="33"/>
      <c r="G18" s="33"/>
      <c r="H18" s="56"/>
      <c r="I18" s="33"/>
      <c r="J18" s="33"/>
      <c r="K18" s="33"/>
      <c r="L18" s="35">
        <f>VLOOKUP(F8,DATA!$A$1:$AG$1193,27,0)</f>
        <v>43491</v>
      </c>
      <c r="M18" s="33"/>
    </row>
    <row r="19" spans="4:13" x14ac:dyDescent="0.25">
      <c r="D19" s="33"/>
      <c r="E19" s="33"/>
      <c r="F19" s="33"/>
      <c r="G19" s="33"/>
      <c r="H19" s="56"/>
      <c r="I19" s="33"/>
      <c r="J19" s="33"/>
      <c r="K19" s="33"/>
      <c r="L19" s="33"/>
      <c r="M19" s="33"/>
    </row>
    <row r="20" spans="4:13" x14ac:dyDescent="0.25">
      <c r="D20" s="33"/>
      <c r="E20" s="33"/>
      <c r="F20" s="33"/>
      <c r="G20" s="33"/>
      <c r="H20" s="33"/>
      <c r="I20" s="33"/>
      <c r="J20" s="33"/>
      <c r="K20" s="33"/>
      <c r="L20" s="33"/>
      <c r="M20" s="33"/>
    </row>
    <row r="21" spans="4:13" x14ac:dyDescent="0.25">
      <c r="D21" s="33"/>
      <c r="E21" s="33"/>
      <c r="F21" s="33"/>
      <c r="G21" s="33"/>
      <c r="H21" s="33"/>
      <c r="I21" s="33"/>
      <c r="J21" s="33"/>
      <c r="K21" s="33"/>
      <c r="L21" s="33"/>
      <c r="M21" s="33"/>
    </row>
  </sheetData>
  <mergeCells count="1">
    <mergeCell ref="H14:H19"/>
  </mergeCells>
  <conditionalFormatting sqref="H14:H19">
    <cfRule type="expression" dxfId="2" priority="1">
      <formula>$O$4&lt;=2</formula>
    </cfRule>
    <cfRule type="expression" dxfId="3" priority="2">
      <formula>$O$4&gt;=3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4BBD2CF-E0EA-4A24-90AF-B7B49B5144E5}">
          <x14:formula1>
            <xm:f>DETAILS!$F$3:$F$1194</xm:f>
          </x14:formula1>
          <xm:sqref>F8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B41A0-5C55-46D3-92E8-3FC2C2510AD4}">
  <dimension ref="A1:S19"/>
  <sheetViews>
    <sheetView showGridLines="0" zoomScale="136" zoomScaleNormal="100" workbookViewId="0"/>
  </sheetViews>
  <sheetFormatPr defaultRowHeight="15" x14ac:dyDescent="0.25"/>
  <cols>
    <col min="5" max="5" width="12.5703125" customWidth="1"/>
    <col min="9" max="9" width="5.140625" customWidth="1"/>
    <col min="10" max="10" width="18.5703125" customWidth="1"/>
  </cols>
  <sheetData>
    <row r="1" spans="1:19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</row>
    <row r="2" spans="1:19" ht="30" x14ac:dyDescent="0.4">
      <c r="A2" s="36"/>
      <c r="B2" s="36"/>
      <c r="C2" s="36"/>
      <c r="D2" s="37" t="str">
        <f>DASHBOARD!H8</f>
        <v>M.Divya Kumari</v>
      </c>
      <c r="E2" s="36"/>
      <c r="F2" s="36"/>
      <c r="G2" s="36"/>
      <c r="H2" s="36"/>
      <c r="I2" s="36"/>
      <c r="J2" s="36"/>
    </row>
    <row r="3" spans="1:19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R3" t="s">
        <v>1791</v>
      </c>
      <c r="S3" t="s">
        <v>1792</v>
      </c>
    </row>
    <row r="4" spans="1:19" x14ac:dyDescent="0.25">
      <c r="A4" s="36"/>
      <c r="B4" s="33"/>
      <c r="C4" s="33"/>
      <c r="D4" s="36"/>
      <c r="E4" s="36"/>
      <c r="F4" s="36"/>
      <c r="G4" s="36"/>
      <c r="H4" s="36"/>
      <c r="I4" s="36"/>
      <c r="J4" s="36"/>
      <c r="R4" t="s">
        <v>13</v>
      </c>
      <c r="S4">
        <f>IF($E$6=R4,1,0)</f>
        <v>1</v>
      </c>
    </row>
    <row r="5" spans="1:19" ht="18.75" x14ac:dyDescent="0.4">
      <c r="A5" s="36"/>
      <c r="B5" s="40" t="s">
        <v>1793</v>
      </c>
      <c r="C5" s="33"/>
      <c r="D5" s="36"/>
      <c r="E5" s="39" t="s">
        <v>1790</v>
      </c>
      <c r="F5" s="36"/>
      <c r="G5" s="36"/>
      <c r="H5" s="36"/>
      <c r="I5" s="36"/>
      <c r="J5" s="36"/>
      <c r="R5" t="s">
        <v>23</v>
      </c>
      <c r="S5">
        <f t="shared" ref="S5:S9" si="0">IF($E$6=R5,1,0)</f>
        <v>0</v>
      </c>
    </row>
    <row r="6" spans="1:19" x14ac:dyDescent="0.25">
      <c r="A6" s="36"/>
      <c r="B6" s="33" t="str">
        <f>VLOOKUP(DASHBOARD!F8,DATA!$A$1:$AG$1193,5,0)</f>
        <v>M</v>
      </c>
      <c r="C6" s="33"/>
      <c r="D6" s="36"/>
      <c r="E6" s="38" t="str">
        <f>VLOOKUP(DASHBOARD!F8,DATA!$A$1:$AG$1193,9,0)</f>
        <v>India</v>
      </c>
      <c r="F6" s="38" t="str">
        <f>VLOOKUP(DASHBOARD!F8,DATA!$A$1:$AG$1193,8,0)</f>
        <v>New Delhi</v>
      </c>
      <c r="G6" s="36"/>
      <c r="H6" s="36"/>
      <c r="I6" s="36"/>
      <c r="J6" s="36"/>
      <c r="R6" t="s">
        <v>28</v>
      </c>
      <c r="S6">
        <f t="shared" si="0"/>
        <v>0</v>
      </c>
    </row>
    <row r="7" spans="1:19" x14ac:dyDescent="0.25">
      <c r="A7" s="36"/>
      <c r="B7" s="33"/>
      <c r="C7" s="33"/>
      <c r="D7" s="36"/>
      <c r="E7" s="36"/>
      <c r="F7" s="36"/>
      <c r="G7" s="36"/>
      <c r="H7" s="36"/>
      <c r="I7" s="36"/>
      <c r="J7" s="36"/>
      <c r="R7" t="s">
        <v>35</v>
      </c>
      <c r="S7">
        <f t="shared" si="0"/>
        <v>0</v>
      </c>
    </row>
    <row r="8" spans="1:19" x14ac:dyDescent="0.25">
      <c r="A8" s="36"/>
      <c r="B8" s="33"/>
      <c r="C8" s="33"/>
      <c r="D8" s="36"/>
      <c r="E8" s="36"/>
      <c r="F8" s="36"/>
      <c r="G8" s="36"/>
      <c r="H8" s="36"/>
      <c r="I8" s="36"/>
      <c r="J8" s="36"/>
      <c r="R8" t="s">
        <v>80</v>
      </c>
      <c r="S8">
        <f t="shared" si="0"/>
        <v>0</v>
      </c>
    </row>
    <row r="9" spans="1:19" ht="18.75" x14ac:dyDescent="0.4">
      <c r="A9" s="36"/>
      <c r="B9" s="40" t="s">
        <v>1794</v>
      </c>
      <c r="C9" s="33"/>
      <c r="D9" s="36"/>
      <c r="E9" s="36"/>
      <c r="F9" s="36"/>
      <c r="G9" s="36"/>
      <c r="H9" s="36"/>
      <c r="I9" s="36"/>
      <c r="J9" s="36"/>
      <c r="R9" t="s">
        <v>98</v>
      </c>
      <c r="S9">
        <f t="shared" si="0"/>
        <v>0</v>
      </c>
    </row>
    <row r="10" spans="1:19" x14ac:dyDescent="0.25">
      <c r="A10" s="36"/>
      <c r="B10" s="33">
        <f>VLOOKUP(DASHBOARD!F8,DATA!$A$1:$AG$1193,6,0)</f>
        <v>23</v>
      </c>
      <c r="C10" s="33"/>
      <c r="D10" s="36"/>
      <c r="E10" s="36"/>
      <c r="F10" s="36"/>
      <c r="G10" s="36"/>
      <c r="H10" s="36"/>
      <c r="I10" s="36"/>
      <c r="J10" s="36"/>
      <c r="R10" t="s">
        <v>132</v>
      </c>
      <c r="S10">
        <f>IF($E$6=R10,1,0)</f>
        <v>0</v>
      </c>
    </row>
    <row r="11" spans="1:19" x14ac:dyDescent="0.25">
      <c r="A11" s="36"/>
      <c r="B11" s="33"/>
      <c r="C11" s="33"/>
      <c r="D11" s="36"/>
      <c r="E11" s="36"/>
      <c r="F11" s="36"/>
      <c r="G11" s="36"/>
      <c r="H11" s="36"/>
      <c r="I11" s="36"/>
      <c r="J11" s="36"/>
    </row>
    <row r="12" spans="1:19" x14ac:dyDescent="0.25">
      <c r="A12" s="36"/>
      <c r="B12" s="33"/>
      <c r="C12" s="33"/>
      <c r="D12" s="36"/>
      <c r="E12" s="36"/>
      <c r="F12" s="36"/>
      <c r="G12" s="36"/>
      <c r="H12" s="36"/>
      <c r="I12" s="36"/>
      <c r="J12" s="36"/>
    </row>
    <row r="13" spans="1:19" x14ac:dyDescent="0.25">
      <c r="A13" s="36"/>
      <c r="B13" s="33"/>
      <c r="C13" s="33"/>
      <c r="D13" s="36"/>
      <c r="E13" s="36"/>
      <c r="F13" s="36"/>
      <c r="G13" s="36"/>
      <c r="H13" s="36"/>
      <c r="I13" s="36"/>
      <c r="J13" s="36"/>
    </row>
    <row r="14" spans="1:19" x14ac:dyDescent="0.25">
      <c r="A14" s="36"/>
      <c r="B14" s="33"/>
      <c r="C14" s="33"/>
      <c r="D14" s="36"/>
      <c r="E14" s="36"/>
      <c r="F14" s="36"/>
      <c r="G14" s="36"/>
      <c r="H14" s="36"/>
      <c r="I14" s="36"/>
      <c r="J14" s="36"/>
    </row>
    <row r="15" spans="1:19" x14ac:dyDescent="0.25">
      <c r="A15" s="36"/>
      <c r="B15" s="36"/>
      <c r="C15" s="36"/>
      <c r="D15" s="36"/>
      <c r="E15" s="36"/>
      <c r="F15" s="36"/>
      <c r="G15" s="36"/>
      <c r="H15" s="36"/>
      <c r="I15" s="36"/>
      <c r="J15" s="36"/>
    </row>
    <row r="16" spans="1:19" x14ac:dyDescent="0.25">
      <c r="A16" s="36"/>
      <c r="B16" s="36"/>
      <c r="C16" s="36"/>
      <c r="D16" s="36"/>
      <c r="E16" s="36"/>
      <c r="F16" s="36"/>
      <c r="G16" s="36"/>
      <c r="H16" s="36"/>
      <c r="I16" s="36"/>
      <c r="J16" s="36"/>
    </row>
    <row r="17" spans="1:10" x14ac:dyDescent="0.25">
      <c r="A17" s="36"/>
      <c r="B17" s="36"/>
      <c r="C17" s="36"/>
      <c r="D17" s="36"/>
      <c r="E17" s="36"/>
      <c r="F17" s="36"/>
      <c r="G17" s="36"/>
      <c r="H17" s="36"/>
      <c r="I17" s="36"/>
      <c r="J17" s="36"/>
    </row>
    <row r="18" spans="1:10" x14ac:dyDescent="0.25">
      <c r="A18" s="36"/>
      <c r="B18" s="36"/>
      <c r="C18" s="36"/>
      <c r="D18" s="36"/>
      <c r="E18" s="36"/>
      <c r="F18" s="36"/>
      <c r="G18" s="36"/>
      <c r="H18" s="36"/>
      <c r="I18" s="36"/>
      <c r="J18" s="36"/>
    </row>
    <row r="19" spans="1:10" x14ac:dyDescent="0.25">
      <c r="A19" s="36"/>
      <c r="B19" s="36"/>
      <c r="C19" s="36"/>
      <c r="D19" s="36"/>
      <c r="E19" s="36"/>
      <c r="F19" s="36"/>
      <c r="G19" s="36"/>
      <c r="H19" s="36"/>
      <c r="I19" s="36"/>
      <c r="J19" s="3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E4614-47EC-449C-B72B-87B964F96894}">
  <dimension ref="F5:O25"/>
  <sheetViews>
    <sheetView showGridLines="0" topLeftCell="A2" zoomScale="84" workbookViewId="0"/>
  </sheetViews>
  <sheetFormatPr defaultRowHeight="15" x14ac:dyDescent="0.25"/>
  <cols>
    <col min="7" max="7" width="13.42578125" customWidth="1"/>
    <col min="8" max="8" width="13.140625" bestFit="1" customWidth="1"/>
    <col min="9" max="9" width="14.42578125" customWidth="1"/>
    <col min="10" max="10" width="13.7109375" customWidth="1"/>
    <col min="11" max="11" width="11.5703125" customWidth="1"/>
    <col min="12" max="12" width="18.5703125" customWidth="1"/>
    <col min="13" max="13" width="18.7109375" customWidth="1"/>
  </cols>
  <sheetData>
    <row r="5" spans="6:15" x14ac:dyDescent="0.25">
      <c r="F5" s="36"/>
      <c r="G5" s="36"/>
      <c r="H5" s="36"/>
      <c r="I5" s="36"/>
      <c r="J5" s="36"/>
      <c r="K5" s="36"/>
      <c r="L5" s="36"/>
      <c r="M5" s="36"/>
      <c r="N5" s="36"/>
      <c r="O5" s="36"/>
    </row>
    <row r="6" spans="6:15" ht="30" x14ac:dyDescent="0.4">
      <c r="F6" s="36"/>
      <c r="G6" s="36"/>
      <c r="H6" s="36"/>
      <c r="I6" s="36"/>
      <c r="J6" s="37" t="str">
        <f>DASHBOARD!$H$8</f>
        <v>M.Divya Kumari</v>
      </c>
      <c r="K6" s="36"/>
      <c r="L6" s="36"/>
      <c r="M6" s="36"/>
      <c r="N6" s="36"/>
      <c r="O6" s="36"/>
    </row>
    <row r="7" spans="6:15" x14ac:dyDescent="0.25">
      <c r="F7" s="36"/>
      <c r="G7" s="36"/>
      <c r="H7" s="36"/>
      <c r="I7" s="36"/>
      <c r="J7" s="36"/>
      <c r="K7" s="36"/>
      <c r="L7" s="36"/>
      <c r="M7" s="36"/>
      <c r="N7" s="36"/>
      <c r="O7" s="36"/>
    </row>
    <row r="8" spans="6:15" ht="15.75" thickBot="1" x14ac:dyDescent="0.3">
      <c r="F8" s="36"/>
      <c r="G8" s="33"/>
      <c r="H8" s="33"/>
      <c r="I8" s="36"/>
      <c r="J8" s="36"/>
      <c r="K8" s="36"/>
      <c r="L8" s="36"/>
      <c r="M8" s="36"/>
      <c r="N8" s="36"/>
      <c r="O8" s="36"/>
    </row>
    <row r="9" spans="6:15" ht="21" thickBot="1" x14ac:dyDescent="0.45">
      <c r="F9" s="36"/>
      <c r="G9" s="41"/>
      <c r="H9" s="16" t="s">
        <v>1716</v>
      </c>
      <c r="I9" s="16" t="s">
        <v>1717</v>
      </c>
      <c r="J9" s="16" t="s">
        <v>1718</v>
      </c>
      <c r="K9" s="16" t="s">
        <v>1719</v>
      </c>
      <c r="L9" s="16" t="s">
        <v>1720</v>
      </c>
      <c r="M9" s="4" t="s">
        <v>1720</v>
      </c>
      <c r="N9" s="36"/>
      <c r="O9" s="36"/>
    </row>
    <row r="10" spans="6:15" ht="18.75" x14ac:dyDescent="0.4">
      <c r="F10" s="36"/>
      <c r="G10" s="41"/>
      <c r="H10" s="47">
        <f>VLOOKUP(DASHBOARD!$F$8,DATA!$A$1:$AG$1193,10,0)</f>
        <v>5</v>
      </c>
      <c r="I10" s="47">
        <f>VLOOKUP(DASHBOARD!$F$8,DATA!$A$1:$AG$1193,11,0)</f>
        <v>4</v>
      </c>
      <c r="J10" s="47">
        <f>VLOOKUP(DASHBOARD!$F$8,DATA!$A$1:$AG$1193,12,0)</f>
        <v>1</v>
      </c>
      <c r="K10" s="47">
        <f>VLOOKUP(DASHBOARD!$F$8,DATA!$A$1:$AG$1193,13,0)</f>
        <v>5</v>
      </c>
      <c r="L10" s="47">
        <f>VLOOKUP(DASHBOARD!$F$8,DATA!$A$1:$AG$1193,14,0)</f>
        <v>3.75</v>
      </c>
      <c r="M10" s="47">
        <f>VLOOKUP(DASHBOARD!$F$8,DATA!$A$1:$AG$1193,15,0)</f>
        <v>3.75</v>
      </c>
      <c r="N10" s="36"/>
      <c r="O10" s="36"/>
    </row>
    <row r="11" spans="6:15" x14ac:dyDescent="0.25">
      <c r="F11" s="36"/>
      <c r="G11" s="33"/>
      <c r="H11" s="33"/>
      <c r="I11" s="36"/>
      <c r="J11" s="36"/>
      <c r="K11" s="36"/>
      <c r="L11" s="36"/>
      <c r="M11" s="36"/>
      <c r="N11" s="36"/>
      <c r="O11" s="36"/>
    </row>
    <row r="12" spans="6:15" x14ac:dyDescent="0.25">
      <c r="F12" s="36"/>
      <c r="G12" s="33"/>
      <c r="H12" s="33"/>
      <c r="I12" s="36"/>
      <c r="J12" s="36"/>
      <c r="K12" s="36"/>
      <c r="L12" s="36"/>
      <c r="M12" s="36"/>
      <c r="N12" s="36"/>
      <c r="O12" s="36"/>
    </row>
    <row r="13" spans="6:15" ht="18.75" x14ac:dyDescent="0.4">
      <c r="F13" s="36"/>
      <c r="G13" s="41"/>
      <c r="H13" s="33"/>
      <c r="I13" s="36"/>
      <c r="J13" s="36"/>
      <c r="K13" s="36"/>
      <c r="L13" s="36"/>
      <c r="M13" s="36"/>
      <c r="N13" s="36"/>
      <c r="O13" s="36"/>
    </row>
    <row r="14" spans="6:15" x14ac:dyDescent="0.25">
      <c r="F14" s="36"/>
      <c r="G14" s="33"/>
      <c r="H14" s="33"/>
      <c r="I14" s="36"/>
      <c r="J14" s="36"/>
      <c r="K14" s="36"/>
      <c r="L14" s="36"/>
      <c r="M14" s="36"/>
      <c r="N14" s="36"/>
      <c r="O14" s="36"/>
    </row>
    <row r="15" spans="6:15" x14ac:dyDescent="0.25">
      <c r="F15" s="36"/>
      <c r="G15" s="33"/>
      <c r="H15" s="33"/>
      <c r="I15" s="36"/>
      <c r="J15" s="36"/>
      <c r="K15" s="36"/>
      <c r="L15" s="36"/>
      <c r="M15" s="36"/>
      <c r="N15" s="36"/>
      <c r="O15" s="36"/>
    </row>
    <row r="16" spans="6:15" x14ac:dyDescent="0.25">
      <c r="F16" s="36"/>
      <c r="G16" s="33"/>
      <c r="H16" s="33"/>
      <c r="I16" s="36"/>
      <c r="J16" s="36"/>
      <c r="K16" s="36"/>
      <c r="L16" s="36"/>
      <c r="M16" s="36"/>
      <c r="N16" s="36"/>
      <c r="O16" s="36"/>
    </row>
    <row r="17" spans="6:15" x14ac:dyDescent="0.25">
      <c r="F17" s="36"/>
      <c r="G17" s="33"/>
      <c r="H17" s="33"/>
      <c r="I17" s="36"/>
      <c r="J17" s="36"/>
      <c r="K17" s="36"/>
      <c r="L17" s="36"/>
      <c r="M17" s="36"/>
      <c r="N17" s="36"/>
      <c r="O17" s="36"/>
    </row>
    <row r="18" spans="6:15" x14ac:dyDescent="0.25">
      <c r="F18" s="36"/>
      <c r="G18" s="33"/>
      <c r="H18" s="33"/>
      <c r="I18" s="36"/>
      <c r="J18" s="36"/>
      <c r="K18" s="36"/>
      <c r="L18" s="36"/>
      <c r="M18" s="36"/>
      <c r="N18" s="36"/>
      <c r="O18" s="36"/>
    </row>
    <row r="19" spans="6:15" x14ac:dyDescent="0.25">
      <c r="F19" s="36"/>
      <c r="G19" s="36"/>
      <c r="H19" s="36"/>
      <c r="I19" s="36"/>
      <c r="J19" s="36"/>
      <c r="K19" s="36"/>
      <c r="L19" s="36"/>
      <c r="M19" s="36"/>
      <c r="N19" s="36"/>
      <c r="O19" s="36"/>
    </row>
    <row r="20" spans="6:15" x14ac:dyDescent="0.25">
      <c r="F20" s="36"/>
      <c r="G20" s="36"/>
      <c r="H20" s="36"/>
      <c r="I20" s="36"/>
      <c r="J20" s="36"/>
      <c r="K20" s="36"/>
      <c r="L20" s="36"/>
      <c r="M20" s="36"/>
      <c r="N20" s="36"/>
      <c r="O20" s="36"/>
    </row>
    <row r="21" spans="6:15" x14ac:dyDescent="0.25">
      <c r="F21" s="36"/>
      <c r="G21" s="36"/>
      <c r="H21" s="36"/>
      <c r="I21" s="36"/>
      <c r="J21" s="36"/>
      <c r="K21" s="36"/>
      <c r="L21" s="36"/>
      <c r="M21" s="36"/>
      <c r="N21" s="36"/>
      <c r="O21" s="36"/>
    </row>
    <row r="22" spans="6:15" x14ac:dyDescent="0.25">
      <c r="F22" s="36"/>
      <c r="G22" s="36"/>
      <c r="H22" s="36"/>
      <c r="I22" s="36"/>
      <c r="J22" s="36"/>
      <c r="K22" s="36"/>
      <c r="L22" s="36"/>
      <c r="M22" s="36"/>
      <c r="N22" s="36"/>
      <c r="O22" s="36"/>
    </row>
    <row r="23" spans="6:15" x14ac:dyDescent="0.25">
      <c r="F23" s="36"/>
      <c r="G23" s="36"/>
      <c r="H23" s="36"/>
      <c r="I23" s="36"/>
      <c r="J23" s="36"/>
      <c r="K23" s="36"/>
      <c r="L23" s="36"/>
      <c r="M23" s="36"/>
      <c r="N23" s="36"/>
      <c r="O23" s="36"/>
    </row>
    <row r="24" spans="6:15" x14ac:dyDescent="0.25">
      <c r="F24" s="36"/>
      <c r="G24" s="36"/>
      <c r="H24" s="36"/>
      <c r="I24" s="36"/>
      <c r="J24" s="36"/>
      <c r="K24" s="36"/>
      <c r="L24" s="36"/>
      <c r="M24" s="36"/>
      <c r="N24" s="36"/>
      <c r="O24" s="36"/>
    </row>
    <row r="25" spans="6:15" x14ac:dyDescent="0.25">
      <c r="F25" s="36"/>
      <c r="G25" s="36"/>
      <c r="H25" s="36"/>
      <c r="I25" s="36"/>
      <c r="J25" s="36"/>
      <c r="K25" s="36"/>
      <c r="L25" s="36"/>
      <c r="M25" s="36"/>
      <c r="N25" s="36"/>
      <c r="O25" s="36"/>
    </row>
  </sheetData>
  <phoneticPr fontId="14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77E33-3EB1-4872-8162-168C1218B123}">
  <dimension ref="D5:M25"/>
  <sheetViews>
    <sheetView showGridLines="0" topLeftCell="A5" zoomScale="85" zoomScaleNormal="85" workbookViewId="0">
      <selection activeCell="N10" sqref="N10:N11"/>
    </sheetView>
  </sheetViews>
  <sheetFormatPr defaultRowHeight="15" x14ac:dyDescent="0.25"/>
  <cols>
    <col min="5" max="5" width="12.5703125" bestFit="1" customWidth="1"/>
    <col min="6" max="6" width="18.85546875" customWidth="1"/>
    <col min="7" max="7" width="22.42578125" customWidth="1"/>
    <col min="8" max="8" width="24.5703125" customWidth="1"/>
    <col min="9" max="9" width="15.7109375" bestFit="1" customWidth="1"/>
    <col min="16" max="16" width="19" customWidth="1"/>
    <col min="17" max="17" width="37.5703125" customWidth="1"/>
    <col min="19" max="19" width="21.42578125" customWidth="1"/>
  </cols>
  <sheetData>
    <row r="5" spans="4:13" x14ac:dyDescent="0.25">
      <c r="D5" s="36"/>
      <c r="E5" s="36"/>
      <c r="F5" s="36"/>
      <c r="G5" s="36"/>
      <c r="H5" s="36"/>
      <c r="I5" s="36"/>
      <c r="J5" s="36"/>
      <c r="K5" s="36"/>
      <c r="L5" s="36"/>
      <c r="M5" s="36"/>
    </row>
    <row r="6" spans="4:13" ht="30" x14ac:dyDescent="0.4">
      <c r="D6" s="36"/>
      <c r="E6" s="36"/>
      <c r="F6" s="36"/>
      <c r="G6" s="37" t="str">
        <f>DASHBOARD!$H$8</f>
        <v>M.Divya Kumari</v>
      </c>
      <c r="H6" s="36"/>
      <c r="I6" s="36"/>
      <c r="J6" s="36"/>
      <c r="K6" s="36"/>
      <c r="L6" s="36"/>
      <c r="M6" s="36"/>
    </row>
    <row r="7" spans="4:13" x14ac:dyDescent="0.25">
      <c r="D7" s="36"/>
      <c r="E7" s="36"/>
      <c r="F7" s="36"/>
      <c r="G7" s="36"/>
      <c r="H7" s="36"/>
      <c r="I7" s="36"/>
      <c r="J7" s="36"/>
      <c r="K7" s="36"/>
      <c r="L7" s="36"/>
      <c r="M7" s="36"/>
    </row>
    <row r="8" spans="4:13" x14ac:dyDescent="0.25">
      <c r="D8" s="36"/>
      <c r="E8" s="33"/>
      <c r="F8" s="33"/>
      <c r="G8" s="36"/>
      <c r="H8" s="36"/>
      <c r="I8" s="36"/>
      <c r="J8" s="36"/>
      <c r="K8" s="36"/>
      <c r="L8" s="36"/>
      <c r="M8" s="36"/>
    </row>
    <row r="9" spans="4:13" ht="54.75" customHeight="1" x14ac:dyDescent="0.4">
      <c r="D9" s="36"/>
      <c r="E9" s="41"/>
      <c r="F9" s="36"/>
      <c r="G9" s="36"/>
      <c r="H9" s="36"/>
      <c r="I9" s="36"/>
      <c r="J9" s="36"/>
      <c r="K9" s="36"/>
      <c r="L9" s="36"/>
      <c r="M9" s="36"/>
    </row>
    <row r="10" spans="4:13" ht="18.75" x14ac:dyDescent="0.4">
      <c r="D10" s="36"/>
      <c r="E10" s="36"/>
      <c r="F10" s="47" t="s">
        <v>1721</v>
      </c>
      <c r="G10" s="47" t="s">
        <v>1722</v>
      </c>
      <c r="H10" s="47" t="s">
        <v>1723</v>
      </c>
      <c r="I10" s="47" t="s">
        <v>1736</v>
      </c>
      <c r="J10" s="47" t="s">
        <v>1737</v>
      </c>
      <c r="K10" s="47"/>
      <c r="L10" s="47"/>
      <c r="M10" s="36"/>
    </row>
    <row r="11" spans="4:13" x14ac:dyDescent="0.25">
      <c r="D11" s="33"/>
      <c r="E11" s="33"/>
      <c r="F11" s="33" t="str">
        <f>VLOOKUP(DASHBOARD!F8,DATA!$A$1:$AG$1193,16,0)</f>
        <v>Hemanth&amp;Salomi</v>
      </c>
      <c r="G11" s="33" t="str">
        <f>VLOOKUP(DASHBOARD!F8,DATA!$A$1:$AG$1193,17,0)</f>
        <v>3h</v>
      </c>
      <c r="H11" s="33" t="str">
        <f>VLOOKUP(DASHBOARD!F8,DATA!$A$1:$AG$1193,18,0)</f>
        <v>Soft skills Training</v>
      </c>
      <c r="I11" s="35">
        <f>VLOOKUP(DASHBOARD!F8,DATA!$A$1:$AG$1193,19,0)</f>
        <v>43228</v>
      </c>
      <c r="J11" s="35">
        <f>VLOOKUP(DASHBOARD!F8,DATA!$A$1:$AG$1193,20,0)</f>
        <v>43231</v>
      </c>
      <c r="K11" s="33"/>
      <c r="L11" s="33"/>
      <c r="M11" s="36"/>
    </row>
    <row r="12" spans="4:13" x14ac:dyDescent="0.25">
      <c r="D12" s="33"/>
      <c r="E12" s="33"/>
      <c r="F12" s="33"/>
      <c r="G12" s="33"/>
      <c r="H12" s="33"/>
      <c r="I12" s="33"/>
      <c r="J12" s="33"/>
      <c r="K12" s="33"/>
      <c r="L12" s="36"/>
      <c r="M12" s="36"/>
    </row>
    <row r="13" spans="4:13" ht="18.75" x14ac:dyDescent="0.4">
      <c r="D13" s="36"/>
      <c r="E13" s="41"/>
      <c r="F13" s="33"/>
      <c r="G13" s="36"/>
      <c r="H13" s="36"/>
      <c r="I13" s="36"/>
      <c r="J13" s="36"/>
      <c r="K13" s="36"/>
      <c r="L13" s="36"/>
      <c r="M13" s="36"/>
    </row>
    <row r="14" spans="4:13" x14ac:dyDescent="0.25">
      <c r="D14" s="36"/>
      <c r="E14" s="33"/>
      <c r="F14" s="33"/>
      <c r="G14" s="36"/>
      <c r="H14" s="36"/>
      <c r="I14" s="36"/>
      <c r="J14" s="36"/>
      <c r="K14" s="36"/>
      <c r="L14" s="36"/>
      <c r="M14" s="36"/>
    </row>
    <row r="15" spans="4:13" x14ac:dyDescent="0.25">
      <c r="D15" s="36"/>
      <c r="E15" s="33"/>
      <c r="F15" s="33"/>
      <c r="G15" s="36"/>
      <c r="H15" s="36"/>
      <c r="I15" s="36"/>
      <c r="J15" s="36"/>
      <c r="K15" s="36"/>
      <c r="L15" s="36"/>
      <c r="M15" s="36"/>
    </row>
    <row r="16" spans="4:13" x14ac:dyDescent="0.25">
      <c r="D16" s="36"/>
      <c r="E16" s="33"/>
      <c r="F16" s="33"/>
      <c r="G16" s="36"/>
      <c r="H16" s="36"/>
      <c r="I16" s="36"/>
      <c r="J16" s="36"/>
      <c r="K16" s="36"/>
      <c r="L16" s="36"/>
      <c r="M16" s="36"/>
    </row>
    <row r="17" spans="4:13" x14ac:dyDescent="0.25">
      <c r="D17" s="36"/>
      <c r="E17" s="33"/>
      <c r="F17" s="33"/>
      <c r="G17" s="36"/>
      <c r="H17" s="36"/>
      <c r="I17" s="36"/>
      <c r="J17" s="36"/>
      <c r="K17" s="36"/>
      <c r="L17" s="36"/>
      <c r="M17" s="36"/>
    </row>
    <row r="18" spans="4:13" x14ac:dyDescent="0.25">
      <c r="D18" s="36"/>
      <c r="E18" s="33"/>
      <c r="F18" s="33"/>
      <c r="G18" s="36"/>
      <c r="H18" s="36"/>
      <c r="I18" s="36"/>
      <c r="J18" s="36"/>
      <c r="K18" s="36"/>
      <c r="L18" s="36"/>
      <c r="M18" s="36"/>
    </row>
    <row r="19" spans="4:13" x14ac:dyDescent="0.25"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spans="4:13" x14ac:dyDescent="0.25"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spans="4:13" x14ac:dyDescent="0.25"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spans="4:13" x14ac:dyDescent="0.25"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spans="4:13" x14ac:dyDescent="0.25"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spans="4:13" x14ac:dyDescent="0.25"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spans="4:13" x14ac:dyDescent="0.25">
      <c r="D25" s="36"/>
      <c r="E25" s="36"/>
      <c r="F25" s="36"/>
      <c r="G25" s="36"/>
      <c r="H25" s="36"/>
      <c r="I25" s="36"/>
      <c r="J25" s="36"/>
      <c r="K25" s="36"/>
      <c r="L25" s="36"/>
      <c r="M25" s="36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0E038-190F-441C-93B1-64BB9E4B82D5}">
  <dimension ref="F5:N21"/>
  <sheetViews>
    <sheetView showGridLines="0" tabSelected="1" topLeftCell="A3" workbookViewId="0"/>
  </sheetViews>
  <sheetFormatPr defaultRowHeight="15" x14ac:dyDescent="0.25"/>
  <cols>
    <col min="7" max="7" width="10" bestFit="1" customWidth="1"/>
    <col min="8" max="8" width="14.7109375" bestFit="1" customWidth="1"/>
    <col min="9" max="9" width="18.140625" customWidth="1"/>
    <col min="10" max="10" width="16.42578125" customWidth="1"/>
    <col min="11" max="11" width="18.7109375" customWidth="1"/>
  </cols>
  <sheetData>
    <row r="5" spans="6:14" x14ac:dyDescent="0.25">
      <c r="F5" s="36"/>
      <c r="G5" s="36"/>
      <c r="H5" s="36"/>
      <c r="I5" s="36"/>
      <c r="J5" s="36"/>
      <c r="K5" s="36"/>
      <c r="L5" s="36"/>
      <c r="M5" s="36"/>
      <c r="N5" s="36"/>
    </row>
    <row r="6" spans="6:14" ht="30" x14ac:dyDescent="0.4">
      <c r="F6" s="36"/>
      <c r="G6" s="36"/>
      <c r="H6" s="36"/>
      <c r="I6" s="37" t="str">
        <f>DASHBOARD!$H$8</f>
        <v>M.Divya Kumari</v>
      </c>
      <c r="J6" s="36"/>
      <c r="K6" s="36"/>
      <c r="L6" s="36"/>
      <c r="M6" s="36"/>
      <c r="N6" s="36"/>
    </row>
    <row r="7" spans="6:14" ht="15.75" x14ac:dyDescent="0.25">
      <c r="F7" s="36"/>
      <c r="G7" s="36"/>
      <c r="H7" s="36"/>
      <c r="I7" s="36"/>
      <c r="J7" s="48" t="s">
        <v>1795</v>
      </c>
      <c r="K7" s="36"/>
      <c r="L7" s="36"/>
      <c r="M7" s="36"/>
      <c r="N7" s="36"/>
    </row>
    <row r="8" spans="6:14" x14ac:dyDescent="0.25">
      <c r="F8" s="36"/>
      <c r="G8" s="33"/>
      <c r="H8" s="33"/>
      <c r="I8" s="36"/>
      <c r="J8" s="36"/>
      <c r="K8" s="36"/>
      <c r="L8" s="36"/>
      <c r="M8" s="36"/>
      <c r="N8" s="36"/>
    </row>
    <row r="9" spans="6:14" ht="18.75" x14ac:dyDescent="0.4">
      <c r="F9" s="36"/>
      <c r="G9" s="41"/>
      <c r="H9" s="36"/>
      <c r="I9" s="36"/>
      <c r="J9" s="36"/>
      <c r="K9" s="36"/>
      <c r="L9" s="36"/>
      <c r="M9" s="36"/>
      <c r="N9" s="36"/>
    </row>
    <row r="10" spans="6:14" ht="18.75" x14ac:dyDescent="0.4">
      <c r="F10" s="33"/>
      <c r="G10" s="36"/>
      <c r="H10" s="47" t="s">
        <v>1736</v>
      </c>
      <c r="I10" s="47" t="s">
        <v>1737</v>
      </c>
      <c r="J10" s="47" t="s">
        <v>1738</v>
      </c>
      <c r="K10" s="47" t="s">
        <v>1739</v>
      </c>
      <c r="L10" s="47"/>
      <c r="M10" s="47"/>
      <c r="N10" s="47"/>
    </row>
    <row r="11" spans="6:14" x14ac:dyDescent="0.25">
      <c r="F11" s="33"/>
      <c r="G11" s="33"/>
      <c r="H11" s="35">
        <f>VLOOKUP(DASHBOARD!F8,DATA!$A$1:$AG$1193,19,0)</f>
        <v>43228</v>
      </c>
      <c r="I11" s="35">
        <f>VLOOKUP(DASHBOARD!F8,DATA!$A$1:$AG$1193,20,0)</f>
        <v>43231</v>
      </c>
      <c r="J11" s="35" t="str">
        <f>VLOOKUP(DASHBOARD!F8,DATA!$A$1:$AG$1193,21,0)</f>
        <v>Maternity/Parental leave</v>
      </c>
      <c r="K11" s="49">
        <f>VLOOKUP(DASHBOARD!F8,DATA!$A$1:$AG$1193,22,0)</f>
        <v>33</v>
      </c>
      <c r="L11" s="33"/>
      <c r="M11" s="33"/>
      <c r="N11" s="36"/>
    </row>
    <row r="12" spans="6:14" x14ac:dyDescent="0.25">
      <c r="F12" s="33"/>
      <c r="G12" s="33"/>
      <c r="H12" s="33"/>
      <c r="I12" s="33"/>
      <c r="J12" s="33"/>
      <c r="K12" s="33"/>
      <c r="L12" s="33"/>
      <c r="M12" s="33"/>
      <c r="N12" s="36"/>
    </row>
    <row r="13" spans="6:14" ht="18.75" x14ac:dyDescent="0.4">
      <c r="F13" s="36"/>
      <c r="G13" s="41"/>
      <c r="H13" s="33"/>
      <c r="I13" s="36"/>
      <c r="J13" s="36"/>
      <c r="K13" s="36"/>
      <c r="L13" s="36"/>
      <c r="M13" s="36"/>
      <c r="N13" s="36"/>
    </row>
    <row r="14" spans="6:14" x14ac:dyDescent="0.25">
      <c r="F14" s="36"/>
      <c r="G14" s="33"/>
      <c r="H14" s="33"/>
      <c r="I14" s="36"/>
      <c r="J14" s="36"/>
      <c r="K14" s="36"/>
      <c r="L14" s="36"/>
      <c r="M14" s="36"/>
      <c r="N14" s="36"/>
    </row>
    <row r="15" spans="6:14" ht="18.75" x14ac:dyDescent="0.4">
      <c r="F15" s="36"/>
      <c r="G15" s="33"/>
      <c r="H15" s="33"/>
      <c r="I15" s="50" t="s">
        <v>1796</v>
      </c>
      <c r="J15" s="36"/>
      <c r="K15" s="36"/>
      <c r="L15" s="36"/>
      <c r="M15" s="36"/>
      <c r="N15" s="36"/>
    </row>
    <row r="16" spans="6:14" x14ac:dyDescent="0.25">
      <c r="F16" s="36"/>
      <c r="G16" s="33"/>
      <c r="H16" s="33"/>
      <c r="I16" s="51" t="str">
        <f>IF((VLOOKUP(DASHBOARD!F8,DATA!$A$1:$AH$1193,34,0))-I11&gt;30,"LEAVE ACCEPTED","LEAVE REJECTED")</f>
        <v>LEAVE ACCEPTED</v>
      </c>
      <c r="J16" s="36"/>
      <c r="K16" s="36"/>
      <c r="L16" s="36"/>
      <c r="M16" s="36"/>
      <c r="N16" s="36"/>
    </row>
    <row r="17" spans="6:14" x14ac:dyDescent="0.25">
      <c r="F17" s="36"/>
      <c r="G17" s="33"/>
      <c r="H17" s="33"/>
      <c r="I17" s="36"/>
      <c r="J17" s="36"/>
      <c r="K17" s="36"/>
      <c r="L17" s="36"/>
      <c r="M17" s="36"/>
      <c r="N17" s="36"/>
    </row>
    <row r="18" spans="6:14" x14ac:dyDescent="0.25">
      <c r="F18" s="36"/>
      <c r="G18" s="33"/>
      <c r="H18" s="33"/>
      <c r="I18" s="36"/>
      <c r="J18" s="36"/>
      <c r="K18" s="36"/>
      <c r="L18" s="36"/>
      <c r="M18" s="36"/>
      <c r="N18" s="36"/>
    </row>
    <row r="19" spans="6:14" x14ac:dyDescent="0.25">
      <c r="F19" s="36"/>
      <c r="G19" s="36"/>
      <c r="H19" s="36"/>
      <c r="I19" s="36"/>
      <c r="J19" s="36"/>
      <c r="K19" s="36"/>
      <c r="L19" s="36"/>
      <c r="M19" s="36"/>
      <c r="N19" s="36"/>
    </row>
    <row r="20" spans="6:14" x14ac:dyDescent="0.25">
      <c r="F20" s="36"/>
      <c r="G20" s="36"/>
      <c r="H20" s="36"/>
      <c r="I20" s="36"/>
      <c r="J20" s="36"/>
      <c r="K20" s="36"/>
      <c r="L20" s="36"/>
      <c r="M20" s="36"/>
      <c r="N20" s="36"/>
    </row>
    <row r="21" spans="6:14" x14ac:dyDescent="0.25">
      <c r="F21" s="36"/>
      <c r="G21" s="36"/>
      <c r="H21" s="36"/>
      <c r="I21" s="36"/>
      <c r="J21" s="36"/>
      <c r="K21" s="36"/>
      <c r="L21" s="36"/>
      <c r="M21" s="36"/>
      <c r="N21" s="36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73FF-9F19-4E27-80DE-BF002FD3BD93}">
  <dimension ref="G4:S24"/>
  <sheetViews>
    <sheetView showGridLines="0" workbookViewId="0"/>
  </sheetViews>
  <sheetFormatPr defaultRowHeight="15" x14ac:dyDescent="0.25"/>
  <cols>
    <col min="9" max="9" width="12.140625" customWidth="1"/>
    <col min="10" max="10" width="12" customWidth="1"/>
    <col min="11" max="11" width="27.140625" customWidth="1"/>
    <col min="12" max="12" width="16.42578125" customWidth="1"/>
    <col min="13" max="13" width="12.42578125" customWidth="1"/>
  </cols>
  <sheetData>
    <row r="4" spans="7:19" x14ac:dyDescent="0.25">
      <c r="G4" s="36"/>
      <c r="H4" s="36"/>
      <c r="I4" s="36"/>
      <c r="J4" s="53"/>
      <c r="K4" s="53"/>
      <c r="L4" s="53"/>
      <c r="M4" s="36"/>
      <c r="N4" s="36"/>
      <c r="O4" s="36"/>
      <c r="P4" s="36"/>
    </row>
    <row r="5" spans="7:19" ht="30" x14ac:dyDescent="0.4">
      <c r="G5" s="36"/>
      <c r="H5" s="36"/>
      <c r="I5" s="36"/>
      <c r="J5" s="36"/>
      <c r="K5" s="54" t="str">
        <f>DASHBOARD!$H$8</f>
        <v>M.Divya Kumari</v>
      </c>
      <c r="L5" s="53"/>
      <c r="M5" s="53"/>
      <c r="N5" s="36"/>
      <c r="O5" s="36"/>
      <c r="P5" s="36"/>
    </row>
    <row r="6" spans="7:19" x14ac:dyDescent="0.25">
      <c r="G6" s="36"/>
      <c r="H6" s="36"/>
      <c r="I6" s="36"/>
      <c r="J6" s="36"/>
      <c r="K6" s="36"/>
      <c r="L6" s="36"/>
      <c r="M6" s="36"/>
      <c r="N6" s="36"/>
      <c r="O6" s="36"/>
      <c r="P6" s="36"/>
    </row>
    <row r="7" spans="7:19" x14ac:dyDescent="0.25">
      <c r="G7" s="36"/>
      <c r="H7" s="33"/>
      <c r="I7" s="33"/>
      <c r="J7" s="33"/>
      <c r="K7" s="33"/>
      <c r="L7" s="33"/>
      <c r="M7" s="33"/>
      <c r="N7" s="33"/>
      <c r="O7" s="36"/>
      <c r="P7" s="36"/>
      <c r="R7">
        <f>COUNTIF($I$10:$M$10,S7)</f>
        <v>3</v>
      </c>
      <c r="S7" t="s">
        <v>1776</v>
      </c>
    </row>
    <row r="8" spans="7:19" ht="18.75" x14ac:dyDescent="0.4">
      <c r="G8" s="36"/>
      <c r="H8" s="41"/>
      <c r="I8" s="47" t="s">
        <v>1771</v>
      </c>
      <c r="J8" s="47" t="s">
        <v>1772</v>
      </c>
      <c r="K8" s="47" t="s">
        <v>1773</v>
      </c>
      <c r="L8" s="47" t="s">
        <v>1774</v>
      </c>
      <c r="M8" s="47" t="s">
        <v>1775</v>
      </c>
      <c r="N8" s="33"/>
      <c r="O8" s="36"/>
      <c r="P8" s="36"/>
      <c r="R8">
        <f t="shared" ref="R8:R11" si="0">COUNTIF($I$10:$M$10,S8)</f>
        <v>0</v>
      </c>
      <c r="S8" t="s">
        <v>1777</v>
      </c>
    </row>
    <row r="9" spans="7:19" ht="18.75" x14ac:dyDescent="0.4">
      <c r="G9" s="36"/>
      <c r="H9" s="47"/>
      <c r="I9" s="47"/>
      <c r="J9" s="47"/>
      <c r="K9" s="47"/>
      <c r="L9" s="47"/>
      <c r="M9" s="47"/>
      <c r="N9" s="47"/>
      <c r="O9" s="36"/>
      <c r="P9" s="36"/>
      <c r="R9">
        <f t="shared" si="0"/>
        <v>1</v>
      </c>
      <c r="S9" t="s">
        <v>1778</v>
      </c>
    </row>
    <row r="10" spans="7:19" x14ac:dyDescent="0.25">
      <c r="G10" s="33"/>
      <c r="H10" s="33"/>
      <c r="I10" s="33" t="str">
        <f>VLOOKUP(DASHBOARD!F8,DATA!$A$1:$AG$1193,29,0)</f>
        <v>Better</v>
      </c>
      <c r="J10" s="33" t="str">
        <f>VLOOKUP(DASHBOARD!F8,DATA!$A$1:$AG$1193,30,0)</f>
        <v>Good</v>
      </c>
      <c r="K10" s="35" t="str">
        <f>VLOOKUP(DASHBOARD!F8,DATA!$A$1:$AG$1193,31,0)</f>
        <v>Worst</v>
      </c>
      <c r="L10" s="35" t="str">
        <f>VLOOKUP(DASHBOARD!F8,DATA!$A$1:$AG$1193,32,0)</f>
        <v>Good</v>
      </c>
      <c r="M10" s="33" t="str">
        <f>VLOOKUP(DASHBOARD!F8,DATA!$A$1:$AG$1193,33,0)</f>
        <v>Good</v>
      </c>
      <c r="N10" s="33"/>
      <c r="O10" s="36"/>
      <c r="P10" s="36"/>
      <c r="R10">
        <f t="shared" si="0"/>
        <v>0</v>
      </c>
      <c r="S10" t="s">
        <v>1779</v>
      </c>
    </row>
    <row r="11" spans="7:19" x14ac:dyDescent="0.25">
      <c r="G11" s="33"/>
      <c r="H11" s="33"/>
      <c r="I11" s="33"/>
      <c r="J11" s="33"/>
      <c r="K11" s="33"/>
      <c r="L11" s="33"/>
      <c r="M11" s="33"/>
      <c r="N11" s="33"/>
      <c r="O11" s="36"/>
      <c r="P11" s="36"/>
      <c r="R11">
        <f t="shared" si="0"/>
        <v>1</v>
      </c>
      <c r="S11" t="s">
        <v>1780</v>
      </c>
    </row>
    <row r="12" spans="7:19" ht="18.75" x14ac:dyDescent="0.4">
      <c r="G12" s="36"/>
      <c r="H12" s="41"/>
      <c r="I12" s="33"/>
      <c r="J12" s="33"/>
      <c r="K12" s="33"/>
      <c r="L12" s="33"/>
      <c r="M12" s="33"/>
      <c r="N12" s="33"/>
      <c r="O12" s="36"/>
      <c r="P12" s="36"/>
    </row>
    <row r="13" spans="7:19" ht="18.75" x14ac:dyDescent="0.4">
      <c r="G13" s="36"/>
      <c r="H13" s="33"/>
      <c r="I13" s="33"/>
      <c r="J13" s="33"/>
      <c r="K13" s="47" t="s">
        <v>1797</v>
      </c>
      <c r="L13" s="33"/>
      <c r="M13" s="33"/>
      <c r="N13" s="33"/>
      <c r="O13" s="36"/>
      <c r="P13" s="36"/>
    </row>
    <row r="14" spans="7:19" ht="15.75" x14ac:dyDescent="0.3">
      <c r="G14" s="36"/>
      <c r="H14" s="33"/>
      <c r="I14" s="33"/>
      <c r="J14" s="33"/>
      <c r="K14" s="59" t="str">
        <f>VLOOKUP(MAX(R7:R11),$R$7:$S$11,2,0)</f>
        <v>Good</v>
      </c>
      <c r="L14" s="33"/>
      <c r="M14" s="33"/>
      <c r="N14" s="33"/>
      <c r="O14" s="36"/>
      <c r="P14" s="36"/>
    </row>
    <row r="15" spans="7:19" x14ac:dyDescent="0.25">
      <c r="G15" s="36"/>
      <c r="H15" s="33"/>
      <c r="I15" s="33"/>
      <c r="J15" s="33"/>
      <c r="K15" s="33"/>
      <c r="L15" s="33"/>
      <c r="M15" s="33"/>
      <c r="N15" s="33"/>
      <c r="O15" s="36"/>
      <c r="P15" s="36"/>
    </row>
    <row r="16" spans="7:19" x14ac:dyDescent="0.25">
      <c r="G16" s="36"/>
      <c r="H16" s="33"/>
      <c r="I16" s="33"/>
      <c r="J16" s="33"/>
      <c r="K16" s="33"/>
      <c r="L16" s="33"/>
      <c r="M16" s="33"/>
      <c r="N16" s="33"/>
      <c r="O16" s="36"/>
      <c r="P16" s="36"/>
    </row>
    <row r="17" spans="7:16" x14ac:dyDescent="0.25">
      <c r="G17" s="36"/>
      <c r="H17" s="33"/>
      <c r="I17" s="33"/>
      <c r="J17" s="33"/>
      <c r="K17" s="33"/>
      <c r="L17" s="33"/>
      <c r="M17" s="33"/>
      <c r="N17" s="33"/>
      <c r="O17" s="36"/>
      <c r="P17" s="36"/>
    </row>
    <row r="18" spans="7:16" x14ac:dyDescent="0.25">
      <c r="G18" s="36"/>
      <c r="H18" s="33"/>
      <c r="I18" s="33"/>
      <c r="J18" s="33"/>
      <c r="K18" s="33"/>
      <c r="L18" s="33"/>
      <c r="M18" s="33"/>
      <c r="N18" s="33"/>
      <c r="O18" s="36"/>
      <c r="P18" s="36"/>
    </row>
    <row r="19" spans="7:16" x14ac:dyDescent="0.25">
      <c r="G19" s="36"/>
      <c r="H19" s="33"/>
      <c r="I19" s="33"/>
      <c r="J19" s="33"/>
      <c r="K19" s="33"/>
      <c r="L19" s="33"/>
      <c r="M19" s="33"/>
      <c r="N19" s="33"/>
      <c r="O19" s="36"/>
      <c r="P19" s="36"/>
    </row>
    <row r="20" spans="7:16" x14ac:dyDescent="0.25">
      <c r="G20" s="36"/>
      <c r="H20" s="33"/>
      <c r="I20" s="33"/>
      <c r="J20" s="33"/>
      <c r="K20" s="33"/>
      <c r="L20" s="33"/>
      <c r="M20" s="33"/>
      <c r="N20" s="33"/>
      <c r="O20" s="36"/>
      <c r="P20" s="36"/>
    </row>
    <row r="21" spans="7:16" x14ac:dyDescent="0.25">
      <c r="G21" s="36"/>
      <c r="H21" s="36"/>
      <c r="I21" s="36"/>
      <c r="J21" s="36"/>
      <c r="K21" s="36"/>
      <c r="L21" s="36"/>
      <c r="M21" s="36"/>
      <c r="N21" s="36"/>
      <c r="O21" s="36"/>
      <c r="P21" s="36"/>
    </row>
    <row r="22" spans="7:16" x14ac:dyDescent="0.25">
      <c r="G22" s="36"/>
      <c r="H22" s="36"/>
      <c r="I22" s="36"/>
      <c r="J22" s="36"/>
      <c r="K22" s="36"/>
      <c r="L22" s="36"/>
      <c r="M22" s="36"/>
      <c r="N22" s="36"/>
      <c r="O22" s="36"/>
      <c r="P22" s="36"/>
    </row>
    <row r="23" spans="7:16" x14ac:dyDescent="0.25">
      <c r="G23" s="36"/>
      <c r="H23" s="36"/>
      <c r="I23" s="36"/>
      <c r="J23" s="36"/>
      <c r="K23" s="36"/>
      <c r="L23" s="36"/>
      <c r="M23" s="36"/>
      <c r="N23" s="36"/>
      <c r="O23" s="36"/>
      <c r="P23" s="36"/>
    </row>
    <row r="24" spans="7:16" x14ac:dyDescent="0.25">
      <c r="G24" s="36"/>
      <c r="H24" s="36"/>
      <c r="I24" s="36"/>
      <c r="J24" s="36"/>
      <c r="K24" s="36"/>
      <c r="L24" s="36"/>
      <c r="M24" s="36"/>
      <c r="N24" s="36"/>
      <c r="O24" s="36"/>
      <c r="P24" s="3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Headcount Management</vt:lpstr>
      <vt:lpstr>Performance management</vt:lpstr>
      <vt:lpstr>Learning  Mangement</vt:lpstr>
      <vt:lpstr>Leave  Mangement</vt:lpstr>
      <vt:lpstr>Span and Layer</vt:lpstr>
      <vt:lpstr>Attrition Analysis</vt:lpstr>
      <vt:lpstr>CSAT</vt:lpstr>
      <vt:lpstr>DETAILS</vt:lpstr>
      <vt:lpstr>DATA</vt:lpstr>
      <vt:lpstr>DASHBOARD</vt:lpstr>
      <vt:lpstr>PERSONALS</vt:lpstr>
      <vt:lpstr>PERFORMANCE RATING</vt:lpstr>
      <vt:lpstr>TRAINING DETAILS </vt:lpstr>
      <vt:lpstr>LEAVES</vt:lpstr>
      <vt:lpstr>CSAT2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</dc:creator>
  <cp:lastModifiedBy>mulkala shashi kumar</cp:lastModifiedBy>
  <dcterms:created xsi:type="dcterms:W3CDTF">2025-03-17T05:46:08Z</dcterms:created>
  <dcterms:modified xsi:type="dcterms:W3CDTF">2025-03-18T09:06:21Z</dcterms:modified>
</cp:coreProperties>
</file>